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filterPrivacy="1" codeName="ЭтаКнига" defaultThemeVersion="124226"/>
  <xr:revisionPtr revIDLastSave="0" documentId="13_ncr:1_{7C2F2E70-A3B5-4C0A-9D04-1D832B8ACBD5}"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 name="Лист3" sheetId="3" r:id="rId3"/>
  </sheets>
  <definedNames>
    <definedName name="_xlnm._FilterDatabase" localSheetId="0" hidden="1">Лист1!$A$6:$G$8451</definedName>
    <definedName name="_xlnm._FilterDatabase" localSheetId="1" hidden="1">Лист2!$A$1:$A$62</definedName>
    <definedName name="logo">INDEX(Лист2!$B$2:$B$62,MATCH(Лист1!$AQ$1,Лист2!$A$2:$A$62,0))</definedName>
    <definedName name="Б">Лист1!$K$8015:$K$8057</definedName>
    <definedName name="БИТА_ОТВЕРТОЧНАЯ">Лист1!$J$3696:$J$3736</definedName>
    <definedName name="БОРФРЕЗА___ТИП_Т___СПЛАВ_ВК8__ГОСТ_Р_52780_2007">Лист1!$J$6344:$J$6352</definedName>
    <definedName name="БОРФРЕЗА__ДИСКОВАЯ__ТИП_Y__СПЛАВ_ВК_8__ГОСТ_Р_52780_2007">Лист1!$J$6349:$J$6352</definedName>
    <definedName name="БОРФРЕЗА__ОВАЛЬНАЯ__ТИП_Е___СПЛАВ_ВК_8__ГОСТ_Р_52780_2007">Лист1!$J$6247:$J$6289</definedName>
    <definedName name="БОРФРЕЗА__СФЕРИЧЕСКАЯ__ТИП_D__СПЛАВ_ВК_8__ГОСТ_Р_52780_2007">Лист1!$J$6230:$J$6272</definedName>
    <definedName name="БОРФРЕЗА_КОНИЧЕСКАЯ_60⁰__ТИП_J___СПЛАВ_ВК8__ГОСТ_Р_52780_2007">Лист1!$J$6303:$J$6340</definedName>
    <definedName name="БОРФРЕЗА_КОНИЧЕСКАЯ_90⁰__ТИП_К__СПЛАВ_ВК8__ГОСТ_Р_52780_2007">Лист1!$J$6307:$J$6343</definedName>
    <definedName name="БОРФРЕЗА_КОНИЧЕСКАЯ_В_ФОРМЕ_ОБРАТНОГО_КОНУСА___ТИП_N___СПЛАВ_ВК8__ГОСТ_Р_52780_2007">Лист1!$J$6341:$J$6352</definedName>
    <definedName name="БОРФРЕЗА_КОНИЧЕСКАЯ_С_ЗАКРУГЛЕННЫМ_КОНЦОМ___ТИП_L___СПЛАВ_ВК8__ГОСТ_Р_52780_2007">Лист1!$J$6311:$J$6348</definedName>
    <definedName name="БОРФРЕЗА_КОНИЧЕСКАЯ_С_ЗАОСТРЕННЫМ_КОНЦОМ__ТИП_М__СПЛАВ_ВК_8__ГОСТ_Р_52780_2007">Лист1!$J$6328:$J$6352</definedName>
    <definedName name="БОРФРЕЗА_ПЛАМЕВИДНАЯ__ТИП_Н___СПЛАВ_ВК8__ГОСТ_Р_52780_2007">Лист1!$J$6290:$J$6327</definedName>
    <definedName name="БОРФРЕЗА_СФЕРОКОНИЧЕСКАЯ__ТИП__F__СПЛАВ_ВК8__ГОСТ_Р_52780_2007">Лист1!$J$6256:$J$6298</definedName>
    <definedName name="БОРФРЕЗА_СФЕРОКОНИЧЕСКАЯ_С_ЗАОСТРЕННЫМ_КОНЦОМ__ТИП_G__СПЛАВ_ВК_8__ГОСТ_Р_52780_2007">Лист1!$J$6273:$J$6310</definedName>
    <definedName name="БОРФРЕЗА_СФЕРОЦИЛИНДРИЧЕСКАЯ___ТИП_С___СПЛАВ_ВК8__ГОСТ_Р_52780_2007">Лист1!$J$6213:$J$6255</definedName>
    <definedName name="БОРФРЕЗА_ЦИЛИНДРИЧЕСКАЯ__С_ГЛАДКИМ_ТОРЦОМ__ТИП_А___СПЛАВ_ВК8__ГОСТ_Р_52780_2007">Лист1!$J$6179:$J$6220</definedName>
    <definedName name="БОРФРЕЗА_ЦИЛИНДРИЧЕСКАЯ__С_ТОРЦЕВЫМИ_ЗУБЬЯМИ__ТИП_В___СПЛАВ_ВК8__ГОСТ_Р_52780_2007">Лист1!$J$6196:$J$6246</definedName>
    <definedName name="БУР_ПО_БЕТОНУ_С_ХВОСТОВИКОМ_SDS_MAX_С_ЦЕНТРИРУЮЩИМ_НАКОНЕЧНИКОМ_В_ИНДИВИДУАЛЬНОЙ_УПАКОВКЕ_С_ЕВРОПЕТЛЕЙ__SCHWERT">Лист1!$J$2957:$J$3022</definedName>
    <definedName name="БУР_ПО_БЕТОНУ_С_ХВОСТОВИКОМ_SDS_PLUS_С_УСИЛЕННОЙ_СПИРАЛЬЮ_В_ИНДИВИДУАЛЬНОЙ_УПАКОВКЕ_С_ЕВРОПЕТЛЕЙ__SCHWERT">Лист1!$J$2580:$J$2645</definedName>
    <definedName name="БУР_ПО_БЕТОНУ_С_ХВОСТОВИКОМ_SDS_PLUS_С_ЦЕНТРИРУЮЩИМ_НАКОНЕЧНИКОМ_В_ИНДИВИДУАЛЬНОЙ_УПАКОВКЕ_С_ЕВРОПЕТЛЕЙ__KROTEC">Лист1!$J$2804:$J$2853</definedName>
    <definedName name="БУР_ПО_БЕТОНУ_С_ХВОСТОВИКОМ_SDS_PLUS_С_ЦЕНТРИРУЮЩИМ_НАКОНЕЧНИКОМ_В_ИНДИВИДУАЛЬНОЙ_УПАКОВКЕ_С_ЕВРОПЕТЛЕЙ__SCHWERT">Лист1!$J$2903:$J$2920</definedName>
    <definedName name="В">Лист1!$K$8040:$K$8092</definedName>
    <definedName name="ВОРОТОК_ДЛЯ_МЕТЧИКОВ__СТАЛЬ_45__ГОСТ_22401_83">Лист1!$J$5162:$J$5207</definedName>
    <definedName name="ВОРОТОК_ДЛЯ_ПЛАШЕК_ДВУХСТОРОННИЙ__ГОСТ_22395">Лист1!$J$5544:$J$5593</definedName>
    <definedName name="ВТУЛКА_ПЕРЕХОДНАЯ_ДЛЯ_КРЕПЛЕНИЯ_ИНСТРУМЕНТА_С_КОНИЧЕСКИМ_ХВОСТОВИКОМ_ДЛИННАЯ___БИЕНИЕ_0_01_мм__СТАЛЬ_40Х__ГОСТ_13598_85">Лист1!$J$6786:$J$6824</definedName>
    <definedName name="ВТУЛКА_ПЕРЕХОДНАЯ_ДЛЯ_КРЕПЛЕНИЯ_ИНСТРУМЕНТА_С_КОНИЧЕСКИМ_ХВОСТОВИКОМ_КОРОТКАЯ___БИЕНИЕ_0_01_мм__СТАЛЬ_40Х___ГОСТ_13598_85">Лист1!$J$6773:$J$6813</definedName>
    <definedName name="Г">Лист1!$K$8048:$K$8072</definedName>
    <definedName name="ГОЛОВКИ">Лист1!$J$3287:$J$3321</definedName>
    <definedName name="Д">Лист1!$K$8050:$K$8086</definedName>
    <definedName name="ДИСК_АЛМАЗНЫЙ_СЕГМЕНТНЫЙ__KROTEC">Лист1!$J$3839:$J$3875</definedName>
    <definedName name="ДИСК_АЛМАЗНЫЙ_СПЛОШНОЙ__KROTEC">Лист1!$J$3831:$J$3870</definedName>
    <definedName name="ДИСК_АЛМАЗНЫЙ_ТУРБО_СЕГМЕНТНЫЙ__KROTEC">Лист1!$J$3845:$J$3875</definedName>
    <definedName name="ДИСК_АЛМАЗНЫЙ_УНИВЕРСАЛЬНЫЙ__KROTEC">Лист1!$J$3855:$J$3896</definedName>
    <definedName name="З">Лист1!$K$8055:$K$8091</definedName>
    <definedName name="ЗЕНКОВКА_КОНИЧЕСКАЯ__С_КОНИЧЕСКИМ__ХВОСТОВИКОМ__УГОЛ_60__90__120__СТАЛЬ_Р6М5___ГОСТ_14953_80">Лист1!$J$5754:$J$5796</definedName>
    <definedName name="ЗЕНКОВКА_С_ЦИЛИНДРИЧЕСКИМХВОСТОВИКОМ__УГОЛ_60__90__120__СТАЛЬ_Р6М5__ГОСТ_14953_80">Лист1!$J$5732:$J$5779</definedName>
    <definedName name="ЗУБИЛО_ПО_БЕТОНУ_КАНАВОЧНОЕ_С_ХВОСТОВИКОМ_SDS_PLUS__SCHWERT">Лист1!$J$3073:$J$3114</definedName>
    <definedName name="ЗУБИЛО_ПО_БЕТОНУ_ПЛОСКОЕ_С_ХВОСТОВИКАМИ_SDS_PLUS_И_SDS_MAX__SCHWERT">Лист1!$J$3076:$J$3120</definedName>
    <definedName name="ЗУБИЛО_СЛЕСАРНОЕ__СТАЛЬ_У8А">Лист1!$J$1698:$J$4007</definedName>
    <definedName name="И">Лист1!$K$8061:$K$8098</definedName>
    <definedName name="ИНДИКАТОР_НАПРЯЖЕНИЯ">Лист1!$J$3828:$J$3996</definedName>
    <definedName name="К">Лист1!$K$8063:$K$8104</definedName>
    <definedName name="КЕЛЬМА_КАМЕНЬЩИКА__СТАЛЬ_65Г__ТУ_3926_024_02955281_97">Лист1!$J$4072:$J$6212</definedName>
    <definedName name="КЕЛЬМА_ШТУКАТУРНАЯ__СТАЛЬ_65Г__ТУ_3926_024_02955281_2000">Лист1!$J$4075:$J$6212</definedName>
    <definedName name="КЛЕЙМА_БУКВЕННЫЕ_И_ЦИФРОВЫЕ_CNIC">Лист1!$J$3394:$J$3434</definedName>
    <definedName name="КЛЕЩИ_СТРОИТЕЛЬНЫЕ__СТАЛЬ_50__ТУ_4833_027_02955281_2001">Лист1!$J$3967:$J$4003</definedName>
    <definedName name="КЛЮЧ_ГАЕЧНЫЙ_КОЛЬЦЕВОЙ_ДВУСТОРОННИЙ_КОЛЕНЧАТЫЙ_СТАЛЬ_40Х__ТУ_3926_031_051__53581936_2013">Лист1!$J$3366:$J$3396</definedName>
    <definedName name="КЛЮЧ_ГАЕЧНЫЙ_РАЗВОДНОЙ_С_ПРОРЕЗИНЕННОЙ_РУЧКОЙ_ХРОМВАНАДИЕВАЯ_СТАЛЬ__ГОСТ_7275_75">Лист1!$J$3282:$J$3351</definedName>
    <definedName name="КЛЮЧ_ГАЕЧНЫЙ_РАЗВОДНОЙ_ЦЕЛЬНОМЕТАЛЛИЧЕСКИЙ_ХРОМВАНАДИЕВАЯ_СТАЛЬ__ГОСТ_7275_75">Лист1!$J$3277:$J$3345</definedName>
    <definedName name="КЛЮЧ_ГАЕЧНЫЙ_С_ОТКРЫТЫМ_ЗЕВОМ_ДВУСТОРОННИЙ_СТАЛЬ_40Х__ТУ_3926_030_53581936_2013">Лист1!$J$3315:$J$3365</definedName>
    <definedName name="КЛЮЧ_ГАЕЧНЫЙ_С_ОТКРЫТЫМ_И_КОЛЬЦЕВЫМ_ЗЕВОМ_ПРЯМОЙ_КОМБИНИРОВАННЫЙ_СТАЛЬ_40Х__ТУ_3926_048_53581936_2013">Лист1!$J$3344:$J$3393</definedName>
    <definedName name="КЛЮЧ_ТОРЦОВЫЙ_СТЕРЖНЕВОЙ_ДВУСТОРОННИЙ_СТАЛЬ_40Х__ТУ_3926_036_53581936_2013">Лист1!$J$2006:$J$3425</definedName>
    <definedName name="КЛЮЧ_ТОРЦОВЫЙ_СТЕРЖНЕВОЙ_ОДНОСТОРОННИЙ_СТАЛЬ_40Х__ТУ_3926_036_53581936_2013">Лист1!$J$3392:$J$3430</definedName>
    <definedName name="КЛЮЧ_ТОРЦОВЫЙ_ТРУБЧАТЫЙ_СТАЛЬ_40Х__ТУ_3926_036_53581936_2013">Лист1!$J$3046:$J$3431</definedName>
    <definedName name="КЛЮЧ_ТРУБНЫЙ_РЫЧАЖНЫЙ_ГАЗОВЫЙ_ЛИТОЙ_ХРОМ_ВАНАДИЕВАЯ_СТАЛЬ__ГОСТ_18981_73">Лист1!$J$3266:$J$3336</definedName>
    <definedName name="КОРОНКА_БИМЕТАЛЛИЧЕСКАЯ_ПО_МЕТАЛЛУ">Лист1!$J$1744:$J$1772</definedName>
    <definedName name="КОРОНКА_ПО_БЕТОНУ_С_ХВОСТОВИКОМ_SDS_PLUS__В_СБОРЕ_С_ЦЕНТРОВОЧНЫМ_СВЕРЛОМ__ВК8___SCHWERT">Лист1!$J$3034:$J$3103</definedName>
    <definedName name="КРУГИ_АБРАЗИВНЫЕ_ЗАЧИСТНЫЕ_ПО_СТАЛИ__АРМИРОВАННЫЕ_НА_БАКЕЛИТОВОЙ_СВЯЗКЕ__ФАСОВКА_ПО_10_ШТУК___ТУ_3982_001_00221209_08">Лист1!$J$6606:$J$6673</definedName>
    <definedName name="КРУГИ_АБРАЗИВНЫЕ_ОТРЕЗНЫЕ_ПО_КАМНЮ_И_БЕТОНУ__АРМИРОВАННЫЕ_НА_БАКЕЛИТОВОЙ_СВЯЗКЕ__ФАСОВКА_ПО_25_ШТУК___ГОСТ_21963_02">Лист1!$J$3050:$J$6668</definedName>
    <definedName name="КРУГИ_АБРАЗИВНЫЕ_ОТРЕЗНЫЕ_ПО_МЕТАЛЛУ_И_НЕРЖ._СТАЛИ__АРМИРОВАННЫЕ_НА_БАКЕЛИТОВОЙ_СВЯЗКЕ__ФАСОВКА_ПО_25_ШТУК___ГОСТ_21963_02">Лист1!$J$6587:$J$6661</definedName>
    <definedName name="КРУГИ_АБРАЗИВНЫЕ_ОТРЕЗНЫЕ_ПО_СТАЛИ__АРМИРОВАННЫЕ_НА_БАКЕЛИТОВОЙ_СВЯЗКЕ__ФАСОВКА_ПО_25_ШТУК___ГОСТ_21963_02">Лист1!$J$6616:$J$6655</definedName>
    <definedName name="КРУГЛОГУБЦЫ">Лист1!$J$3947:$J$3976</definedName>
    <definedName name="КУВАЛДА_КУЗНЕЧНАЯ_ТУПОНОСАЯ__СТАЛЬ_50__ТУ_4833_029_02955281_05">Лист1!$J$3684:$J$3719</definedName>
    <definedName name="КУЛАЧКИ_К_ПАТРОНУ_ТОКАРНОМУ">Лист1!$J$6897:$J$6943</definedName>
    <definedName name="КУСАЧКИ_БОКОВЫЕ">Лист1!$J$3949:$J$3989</definedName>
    <definedName name="КУСАЧКИ_БОКОВЫЕ_ДИЭЛЕКТРИЧЕСКИЕ">Лист1!$J$3957:$J$3993</definedName>
    <definedName name="КУСАЧКИ_БОКОВЫЕ_ХРОМИРОВАННЫЕ__СТАЛЬ_CR_V">Лист1!$J$3953:$J$3990</definedName>
    <definedName name="КУСАЧКИ_ТОРЦОВЫЕ_ДИЭЛЕКТРИЧЕСКИЕ">Лист1!$J$3963:$J$3992</definedName>
    <definedName name="КУСАЧКИ_ТОРЦОВЫЕ_ХРОМИРОВАННЫЕ__СТАЛЬ_CR_V">Лист1!$J$3961:$J$3993</definedName>
    <definedName name="Л">Лист1!$K$8107:$K$8197</definedName>
    <definedName name="ЛИНЕЙКА_ИЗМЕРИТЕЛЬНАЯ_МЕТАЛЛИЧЕСКАЯ__ГОСТ_427_75__НЕРЖАВЕЙЩАЯ_СТАЛЬ">Лист1!$J$6360:$J$6623</definedName>
    <definedName name="ЛОБЗИК">Лист1!$J$4003:$J$4030</definedName>
    <definedName name="ЛОПАТА_ОСТРОКОНЕЧНАЯ">Лист1!$J$4078:$J$6260</definedName>
    <definedName name="М">Лист1!$K$8113:$K$8215</definedName>
    <definedName name="МЕТЧИК__МАШИННО_РУЧНОЙ_ДЛЯ_ДЮЙМОВОЙ__КОНИЧЕСКОЙ_РЕЗЬБЫ__СТАЛЬ_Р6М5_ГОСТ_6227">Лист1!$J$5052:$J$5088</definedName>
    <definedName name="МЕТЧИК__МАШИННО_РУЧНОЙ_ДЛЯ_МЕТРИЧЕСКОЙ_РЕЗЬБЫ_ГАЕЧНЫЙ_ПРЯМОЙ__СТАЛЬ_Р6М5__ГОСТ_1604_71">Лист1!$J$5109:$J$5153</definedName>
    <definedName name="МЕТЧИК_МАШИННО_РУЧНОЙ_ДЛЯ__ТРУБНОЙ_РЕЗЬБЫ_ОДИНАРНЫЙ__ДЛЯ_ГЛУХИХ_ОТВЕРСТИЙ__СТАЛЬ_Р6М5__ГОСТ_3266_81">Лист1!$J$5072:$J$5107</definedName>
    <definedName name="МЕТЧИК_МАШИННО_РУЧНОЙ_ДЛЯ_ЛЕВОЙ_МЕТРИЧЕСКОЙ_РЕЗЬБЫ_В_ГЛУХИХ_ОТВЕРСТИЯХ__СТАЛЬ_Р6М5___ГОСТ_3266_81">Лист1!$J$4978:$J$5058</definedName>
    <definedName name="МЕТЧИК_МАШИННО_РУЧНОЙ_ДЛЯ_ЛЕВОЙ_МЕТРИЧЕСКОЙ_РЕЗЬБЫ_КОМПЛЕКТНЫЙ__СТАЛЬ_Р6М5___ГОСТ_3266_81">Лист1!$J$5035:$J$5072</definedName>
    <definedName name="МЕТЧИК_МАШИННО_РУЧНОЙ_ДЛЯ_МЕТРИЧЕСКОЙ_РЕЗЬБЫ_КОМПЛЕКТНЫЙ_ИЗ_2_Х_ШТУК__СТАЛЬ_Р6М5___ГОСТ_3266_81">Лист1!$J$4440:$J$4506</definedName>
    <definedName name="МЕТЧИК_МАШИННО_РУЧНОЙ_ДЛЯ_МЕТРИЧЕСКОЙ_РЕЗЬБЫ_ОДИНАРНЫЙ_ДЛЯ_ГЛУХИХ_ОТВЕРСТИЙ__СТАЛЬ_Р6М5__ГОСТ_3266_81">Лист1!$J$4259:$J$4318</definedName>
    <definedName name="МЕТЧИК_МАШИННО_РУЧНОЙ_ДЛЯ_МЕТРИЧЕСКОЙ_РЕЗЬБЫ_ОДИНАРНЫЙ_ДЛЯ_СКВОЗНЫХ_ОТВЕРСТИЙ__СТАЛЬ_Р6М5__ГОСТ_3266_81">Лист1!$J$4078:$J$4132</definedName>
    <definedName name="МЕТЧИК_МАШИННО_РУЧНОЙ_ДЛЯ_ТРУБНОЙ__КОНИЧЕСКОЙ_РЕЗЬБЫ__СТАЛЬ_Р6М5__ГОСТ_6227">Лист1!$J$5062:$J$5099</definedName>
    <definedName name="МЕТЧИК_МАШИННО_РУЧНОЙ_ДЛЯ_ТРУБНОЙ_РЕЗЬБЫ_КОМПЛЕКТНЫЙ_ИЗ_2_Х_ШТУК__СТАЛЬ_Р6М5___ГОСТ_3266_81">Лист1!$J$5084:$J$5126</definedName>
    <definedName name="МЕТЧИК_РУЧНОЙ_ДЛЯ_МЕТРИЧЕСКОЙ_РЕЗЬБЫ_КОМПЛЕКТНЫЙ_ИЗ_2_Х_ШТУК__СТАЛЬ_9ХС___ГОСТ_3266_81">Лист1!$J$4561:$J$4609</definedName>
    <definedName name="МЕТЧИК_РУЧНОЙ_ДЛЯ_ТРУБНОЙ_РЕЗЬБЫ_КОМПЛЕКТНЫЙ_ИЗ_2_Х_ШТУК__СТАЛЬ_9ХС__ГОСТ_3266_81">Лист1!$J$5098:$J$5140</definedName>
    <definedName name="МЕТЧИКИ_№1__ЧЕРНОВОЙ__И_№2__ЧИСТОВОЙ__ДЛЯ_КОМПЛЕКТОВ_МАШИННО_РУЧНЫХ__РУЧНЫХ_МЕТРИЧЕСКИХ_И_ТРУБНЫХ_МЕТЧИКОВ">Лист1!$J$4659:$J$4699</definedName>
    <definedName name="МЕТЧИКИ_В_ПВХ">Лист1!$J$2301:$J$2578</definedName>
    <definedName name="МЕТЧИКИ_ГЛУХИЕ_DIN">Лист1!$J$4398:$J$4432</definedName>
    <definedName name="МЕТЧИКИ_И_ВОРОТКИ_ДЛЯ_МЕТЧИКОВ_В_ИНДИВИДУАЛЬНОЙ_ПВХ_УПАКОВКЕ">Лист1!$J$2301:$J$2812</definedName>
    <definedName name="МЕТЧИКИ_СКВОЗНЫЕ_DIN">Лист1!$J$4217:$J$4254</definedName>
    <definedName name="МОЛОТОК_ПЕЧНИКОВЫЙ__КИРОЧКА___СТАЛЬ_50__ТУ_4833_008_02955281_97">Лист1!$J$3678:$J$3715</definedName>
    <definedName name="МОЛОТОК_СЛЕСАРНЫЙ_СТАЛЬНОЙ__СТАЛЬ_50">Лист1!$J$3639:$J$3677</definedName>
    <definedName name="Н">Лист1!$K$8136:$K$8244</definedName>
    <definedName name="НАБОР_ПЛАСТИКОВЫХ_ШПАТЕЛЕЙ__ГОСТ_10778_83__ДЕЛЬТА">Лист1!$J$2015:$J$2022</definedName>
    <definedName name="НАБОРЫ_БОРФРЕЗ">Лист1!$J$1922:$J$1937</definedName>
    <definedName name="НАБОРЫ_БУРОВ__ПИК__ЗУБИЛ__АДАПТЕРОВ">Лист1!$J$1782:$J$1796</definedName>
    <definedName name="НАБОРЫ_ДЛЯ_ВЫПИЛИВАНИЯ_ЛОБЗИКОМ__ДЕЛЬТА">Лист1!$J$2012:$J$2022</definedName>
    <definedName name="НАБОРЫ_ЗЕНКОВОК">Лист1!$J$1918:$J$1931</definedName>
    <definedName name="НАБОРЫ_КЛЮЧЕЙ_ГАЕЧНЫХ_ДВУСТОРОННИХ_С_ОТКРЫТЫМ_ЗЕВОМ__СТАЛЬ_40Х__ТУ_3926_030_53581936_2013__КАМЫШИН">Лист1!$J$1992:$J$2004</definedName>
    <definedName name="НАБОРЫ_КЛЮЧЕЙ_ГАЕЧНЫХ_С_ОТКРЫТЫМ_И_КОЛЬЦЕВЫМ_ЗЕВОМ_КОМБИНИРОВАННЫХ__СТАЛЬ_40Х__КАМЫШИН">Лист1!$J$2001:$J$2019</definedName>
    <definedName name="НАБОРЫ_КЛЮЧЕЙ_КОЛЬЦЕВЫХ_ДВУСТОРОННИХ_КОЛЕНЧАТЫХ__СТАЛЬ_40Х__ТУ_3926_031_051__53581936_2013__КАМЫШИН">Лист1!$J$1998:$J$2017</definedName>
    <definedName name="НАБОРЫ_КЛЮЧЕЙ_РАЗВОДНЫХ">Лист1!$J$1989:$J$2002</definedName>
    <definedName name="НАБОРЫ_МЕТЧИКОВ">Лист1!$J$1891:$J$1901</definedName>
    <definedName name="НАБОРЫ_МЕТЧИКОВ_И_ПЛАШЕК_КОМБИНИРОВАННЫЕ">Лист1!$J$1908:$J$1914</definedName>
    <definedName name="НАБОРЫ_НАДФИЛЕЙ__СТАЛЬ_У12">Лист1!$J$1959:$J$1972</definedName>
    <definedName name="НАБОРЫ_НАДФИЛЕЙ_АЛМАЗНЫХ">Лист1!$J$1953:$J$1967</definedName>
    <definedName name="НАБОРЫ_НАПИЛЬНИКОВ__РАШПИЛЕЙ">Лист1!$J$1947:$J$1960</definedName>
    <definedName name="НАБОРЫ_ОТВЕРТОК">Лист1!$J$1963:$J$1975</definedName>
    <definedName name="НАБОРЫ_ПЛАШЕК">Лист1!$J$1904:$J$1914</definedName>
    <definedName name="НАБОРЫ_РУЧНОГО_ИНСТРУМЕНТА">Лист1!$J$1978:$J$1985</definedName>
    <definedName name="НАБОРЫ_СВЕРЛ_ИЗ_Р6М5">Лист1!$J$1837:$J$1849</definedName>
    <definedName name="НАБОРЫ_СВЕРЛ_КОМБИНИРОВАННЫЕ">Лист1!$J$1883:$J$1893</definedName>
    <definedName name="НАБОРЫ_СВЕРЛ_ПО_БЕТОНУ">Лист1!$J$1805:$J$1821</definedName>
    <definedName name="НАБОРЫ_СВЕРЛ_ПО_ДЕРЕВУ">Лист1!$J$1797:$J$1821</definedName>
    <definedName name="НАБОРЫ_СВЕРЛ_ПО_МЕТАЛЛУ">Лист1!$J$1809:$J$1833</definedName>
    <definedName name="НАБОРЫ_СВЕРЛ_ПО_СТЕКЛУ_И_КЕРАМИКЕ">Лист1!$J$1807:$J$1835</definedName>
    <definedName name="НАБОРЫ_СВЕРЛ_ПРОЧИЕ">Лист1!$J$1858:$J$1870</definedName>
    <definedName name="НАБОРЫ_СВЕРЛ_С_НИТРИД_ТИТАНОВЫМ_ПОКРЫТИЕМ">Лист1!$J$1823:$J$1838</definedName>
    <definedName name="НАБОРЫ_СВЕРЛ_УНИКАЛЬНЫЕ">Лист1!$J$1873:$J$1881</definedName>
    <definedName name="НАДФИЛИ__СТАЛЬ_У12_ГОСТ_1513_77_И_НАДФИЛИ_АЛМАЗНЫЕ_С_ОБРЕЗИНЕННОЙ_РУЧКОЙ__АЛМАЗНЫЙ_ПОРОШОК_МАРКИ_АС_4__ГОСТ_23461_84">Лист1!$J$3569:$J$3660</definedName>
    <definedName name="НАПИЛЬНИКИ__СТАЛЬ_У12__ГОСТ_1465_80">Лист1!$J$3442:$J$3495</definedName>
    <definedName name="НОЖНИЦЫ__СТАЛЬ_У7__ТУ_3926_004_02955281_96">Лист1!$J$3287:$J$4007</definedName>
    <definedName name="НОЖНИЦЫ_ПО_МЕТАЛЛУ__ЛЕВЫЙ_И_ПРАВЫЙ_РЕЗ">Лист1!$J$3970:$J$3995</definedName>
    <definedName name="НОЖНИЦЫ_ПО_МЕТАЛЛУ_АРМАТУРНЫЕ_KROTEC__ЧЕХИЯ">Лист1!$J$3979:$J$3999</definedName>
    <definedName name="НОЖНИЦЫ_ПО_МЕТАЛЛУ_УДЛИНЕННЫЕ">Лист1!$J$3977:$J$3997</definedName>
    <definedName name="НОЖОВКА_ПО_ДЕРЕВУ__КАЙМАН___СТАЛЬ_65MN__ГОСТ_26215_84">Лист1!$J$1362:$J$4024</definedName>
    <definedName name="НОЖОВКА_ПО_ДЕРЕВУ__ОРДИНАР___СТАЛЬ_65MN__ГОСТ_26215_84">Лист1!$J$2008:$J$4016</definedName>
    <definedName name="НОЖОВКА_ПО_ДЕРЕВУ__СТАНДАРТ___СТАЛЬ_65MN__ГОСТ_26215_84">Лист1!$J$3993:$J$4007</definedName>
    <definedName name="НОЖОВКА_ПО_ДЕРЕВУ_KROTEC__ЧЕХИЯ">Лист1!$J$3986:$J$4003</definedName>
    <definedName name="НОЖОВКА_ПО_ДЕРЕВУ_ВЫКРУЖНАЯ__СТАЛЬ_65MN__ГОСТ_26215_84">Лист1!$J$3998:$J$4031</definedName>
    <definedName name="НОЖОВКА_ПО_ДЕРЕВУ_САДОВАЯ__СТАЛЬ_65Г__ГОСТ_26215_84">Лист1!$J$4001:$J$4031</definedName>
    <definedName name="О">Лист1!$K$8252:$K$8294</definedName>
    <definedName name="_xlnm.Print_Area" localSheetId="0">Лист1!$A$1:$J$8013</definedName>
    <definedName name="ОПРАВКА_С_КОНУСОМ_МОРЗЕ_ДЛЯ_СВЕРЛИЛЬНЫХ_ПАТРОНОВ_БЕЗ__ЛАПКИ_С_МЕТРИЧЕСКОЙ_РЕЗЬБОЙ_СТАЛЬ_40Х__ГОСТ_2682_86">Лист1!$J$6858:$J$6896</definedName>
    <definedName name="ОПРАВКА_С_КОНУСОМ_МОРЗЕ_ДЛЯ_СВЕРЛИЛЬНЫХ_ПАТРОНОВ_С_ЛАПКОЙ__СТАЛЬ_40Х__ГОСТ_2682_86">Лист1!$J$6834:$J$6872</definedName>
    <definedName name="ОТВЕРТКА__КАМЫШИН">Лист1!$J$2068:$J$3997</definedName>
    <definedName name="ОТВЕРТКА_TORX_В_ИНДИВИДУАЛЬНОЙ_УПАКОВКЕ">Лист1!$J$3808:$J$3969</definedName>
    <definedName name="ОТВЕРТКА_ДИЭЛЕКТРИЧЕСКАЯ_КРЕСТОВАЯ_ИЛИ_ПРЯМЫМ_ШЛИЦЕМ_В_ИНДИВИДУАЛЬНОЙ_УПАКОВКЕ">Лист1!$J$3813:$J$3985</definedName>
    <definedName name="ОТВЕРТКА_КРЕСТОВАЯ_В_ИНДИВИДУАЛЬНОЙ_УПАКОВКЕ">Лист1!$J$3751:$J$3793</definedName>
    <definedName name="ОТВЕРТКА_С_ПРЯМЫМ_ШЛИЦЕМ_В_ИНДИВИДУАЛЬНОЙ_УПАКОВКЕ">Лист1!$J$3717:$J$3756</definedName>
    <definedName name="ОТВЕРТКА_УДАРНАЯ_С_ПРЯМЫМ_ШЛИЦЕМ_В_ИНДИВИДУАЛЬНОЙ_УПАКОВКЕ">Лист1!$J$3744:$J$3783</definedName>
    <definedName name="П">Лист1!$K$8261:$K$8306</definedName>
    <definedName name="ПАССАТИЖИ_ДЛЯ_СНЯТИЯ_ИЗОЛЕНТЫ">Лист1!$J$3945:$J$3976</definedName>
    <definedName name="ПАТРОН_СВЕРЛИЛЬНЫЙ_САМОЗАЖИМНОЙ_БЕСКЛЮЧЕВОЙ__SCHWERT">Лист1!$J$6887:$J$6923</definedName>
    <definedName name="ПАТРОН_СВЕРЛИЛЬНЫЙ_ТРЕХКУЛАЧКОВЫЙ_С_КЛЮЧОМ__SCHWERT">Лист1!$J$6873:$J$6913</definedName>
    <definedName name="ПАТРОН_ТОКАРНЫЙ_САМОЦЕНТРИРУЮЩИЙ_ТРЕХКУЛАЧКОВЫЙ_МАТЕРИАЛ_КОРПУСА__СТАЛЬ">Лист1!$J$6893:$J$6932</definedName>
    <definedName name="ПЕРЕХОДНИКИ_АДАПТЕРЫ__SCHWERT">Лист1!$J$3023:$J$3083</definedName>
    <definedName name="ПИКА_ПО_БЕТОНУ_С_ХВОСТОВИКАМИ_SDS_PLUS_И_SDS_MAX__SCHWERT">Лист1!$J$3027:$J$3090</definedName>
    <definedName name="ПЛАСТИНЫ_ТВЕРДОСПЛАВНЫЕ_СМЕННЫЕ__КЗТС__KORLOY__MITSYBISHI">Лист1!$J$7653:$J$7700</definedName>
    <definedName name="ПЛАШКА_КРУГЛАЯ__ДЛЯ_ТРУБНОЙ_КОНИЧЕСКОЙ_РЕЗЬБЫ_СТАЛЬ_9ХС__ГОСТ_6228_80">Лист1!$J$5461:$J$5507</definedName>
    <definedName name="ПЛАШКА_КРУГЛАЯ_ДЛЯ_ДЮЙМОВОЙ_РЕЗЬБЫ__UNF___УГОЛ_60°_СТАЛЬ_9ХС__DIN_EN_22_568">Лист1!$J$5533:$J$5580</definedName>
    <definedName name="ПЛАШКА_КРУГЛАЯ_ДЛЯ_ДЮЙМОВОЙ_РЕЗЬБЫ__UNС___УГОЛ_60°_СТАЛЬ_9ХС__DIN_EN_22_568">Лист1!$J$5523:$J$5572</definedName>
    <definedName name="ПЛАШКА_КРУГЛАЯ_ДЛЯ_ДЮЙМОВОЙ_РЕЗЬБЫ_УИТВОРТА__BSF___УГОЛ_55°_СТАЛЬ_9ХС__DIN_EN_22_568">Лист1!$J$5494:$J$5543</definedName>
    <definedName name="ПЛАШКА_КРУГЛАЯ_ДЛЯ_ДЮЙМОВОЙ_РЕЗЬБЫ_УИТВОРТА__BSW___УГОЛ_55°_СТАЛЬ_9ХС__DIN_EN_22_568">Лист1!$J$5508:$J$5562</definedName>
    <definedName name="ПЛАШКА_КРУГЛАЯ_ДЛЯ_КОНИЧЕСКОЙ_ДЮЙМОВОЙ__РЕЗЬБЫ__СТАЛЬ_9ХС__ГОСТ_6228_80">Лист1!$J$5451:$J$5493</definedName>
    <definedName name="ПЛАШКА_КРУГЛАЯ_ДЛЯ_ЛЕВОЙ_МЕТРИЧЕСКОЙ_РЕЗЬБЫ__КЛАСС_ТОЧНОСТИ_6g__СТАЛЬ_9ХС__ГОСТ_9740_71">Лист1!$J$5391:$J$5460</definedName>
    <definedName name="ПЛАШКА_КРУГЛАЯ_ДЛЯ_МЕТРИЧЕСКОЙ_РЕЗЬБЫ__КЛАСС_ТОЧНОСТИ_6g__СТАЛЬ_9ХС__ГОСТ_9740_71">Лист1!$J$5170:$J$5217</definedName>
    <definedName name="ПЛАШКА_КРУГЛАЯ_ДЛЯ_МЕТРИЧЕСКОЙ_РЕЗЬБЫ__КЛАСС_ТОЧНОСТИ_6g__СТАЛЬ_Р6М5__ГОСТ_9740_71">Лист1!$J$5299:$J$5347</definedName>
    <definedName name="ПЛАШКА_КРУГЛАЯ_ДЛЯ_ТРУБНОЙ_ЦИЛИНДРИЧЕСКОЙ_РЕЗЬБЫ_СТАЛЬ_9ХС__ГОСТ_9740_71">Лист1!$J$5471:$J$5517</definedName>
    <definedName name="ПЛАШКИ_В_ПВХ">Лист1!$J$2474:$J$2600</definedName>
    <definedName name="ПЛАШКИ_И_ВОРОТКИ_ДЛЯ_ПЛАШЕК_В_ИНДИВИДУАЛЬНОЙ_ПВХ_УПАКОВКЕ">Лист1!$J$2474:$J$2826</definedName>
    <definedName name="ПЛОСКОГУБЦЫ__СТАЛЬ_50__ТУ_3926_017_02955281_99">Лист1!$J$3383:$J$3981</definedName>
    <definedName name="ПЛОСКОГУБЦЫ_КОМБИНИРОВАННЫЕ">Лист1!$J$3929:$J$3956</definedName>
    <definedName name="ПЛОСКОГУБЦЫ_КОМБИНИРОВАННЫЕ_ДИЭЛЕКТРИЧЕСКИЕ">Лист1!$J$3937:$J$3969</definedName>
    <definedName name="ПЛОСКОГУБЦЫ_КОМБИНИРОВАННЫЕ_С_НИКЕЛЕВЫМ_ПОКРЫТИЕМ">Лист1!$J$3933:$J$3960</definedName>
    <definedName name="ПЛОСКОГУБЦЫ_РЕГУЛИРУЕМЫЕ">Лист1!$J$3941:$J$3969</definedName>
    <definedName name="ПОДСТАВКА_ПОД_МЕТЧИКИ_И_ПЛАШКИ_МЕТРИЧЕСКИЕ_КОМБИНИРОВАННАЯ">Лист1!$J$2063:$J$2110</definedName>
    <definedName name="ПОДСТАВКА_ПОД_МЕТЧИКИ_МЕТРИЧЕСКИЕ">Лист1!$J$2058:$J$2110</definedName>
    <definedName name="ПОДСТАВКА_ПОД_ПЛАШКИ_МЕТРИЧЕСКИЕ">Лист1!$J$2054:$J$2110</definedName>
    <definedName name="ПОДСТАВКА_ПОД_СВЕРЛА_ПО_МЕТАЛЛУ_С_ЦИЛИНДРИЧЕСКИМ_ХВОСТОВИКОМ">Лист1!$J$2038:$J$2098</definedName>
    <definedName name="ПОДСТАВКА_ПОД_СВЕРЛА_ПО_МЕТАЛЛУ_С_ЦИЛИНДРИЧЕСКИМ_ХВОСТОВИКОМ_КОМБИНИРОВАННАЯ">Лист1!$J$2045:$J$2103</definedName>
    <definedName name="ПОДШИПНИК_РОЛИКОВЫЙ_КОЛИЧЕСКИЙ_ОДНОРЯДНЫЙ">Лист1!$J$6513:$J$6535</definedName>
    <definedName name="ПОДШИПНИК_УПОРНЫЙ_ШАРИКОВЫЙ_ОДИНАРНЫЙ">Лист1!$J$6577:$J$6605</definedName>
    <definedName name="ПОДШИПНИК_ШАРИКОВЫЙ_ОДНОРЯДНЫЙ">Лист1!$J$6375:$J$6408</definedName>
    <definedName name="ПОДШИПНИК_ШАРИКОВЫЙ_РАДИАЛЬНЫЙ_ОДНОРЯДНЫЙ_С_ЗАЩИТНЫМИ_ШАЙБАМИ">Лист1!$J$6534:$J$6568</definedName>
    <definedName name="ПОДШИПНИК_ШАРИКОВЫЙ_РАДИАЛЬНЫЙ_ОДНОРЯДНЫЙ_С_УПЛОТНЕНИЯМИ">Лист1!$J$6433:$J$6469</definedName>
    <definedName name="ПОДШИПНИКИ">Лист1!#REF!</definedName>
    <definedName name="ПОЛОТНО_НОЖОВОЧНОЕ_БИМЕТАЛЛИЧЕСКОЕ__BIМЕТАLL__ПО_МЕТАЛЛУ__ФАСОВКА_ПО_10_шт___СТАЛЬ_Р6М5">Лист1!$J$3429:$J$3469</definedName>
    <definedName name="ПОЛОТНО_НОЖОВОЧНОЕ_БИМЕТАЛЛИЧЕСКОЕ__BIМЕТАLL__ПО_МЕТАЛЛУ__ФАСОВКА_ПО_10_шт___СТАЛЬ_Р6М5_В_ИНДИВИДУАЛЬНОЙ_ПВХ_УПАКОВКЕ">Лист1!$J$2578:$J$2840</definedName>
    <definedName name="ПОЛОТНО_НОЖОВОЧНОЕ_МАШИННОЕ_ПО_МЕТАЛЛУ__ФАСОВКА_ПО_10_ШТ___СТАЛЬ_Р6М5__ГОСТ_6645_86">Лист1!$J$3432:$J$3482</definedName>
    <definedName name="ПОЛОТНО_НОЖОВОЧНОЕ_РУЧНОЕ_ДВУХСТОРОННЕЕ_ПО_МЕТАЛЛУ__ФАСОВКА_100_ШТУК__СТАЛЬ_Х6ВФ__ГОСТ_6645_86">Лист1!$J$3427:$J$3468</definedName>
    <definedName name="ПОЛОТНО_НОЖОВОЧНОЕ_РУЧНОЕ_ПО_МЕТАЛЛУ__ФАСОВКА_100_ШТУК___СТАЛЬ_Х6ВФ__ГОСТ_6645_86">Лист1!$J$3424:$J$3459</definedName>
    <definedName name="ПРОЧИЙ_ИНСТРУМЕНТ__РАСПРОДАЖА">Лист1!$J$7916:$J$8006</definedName>
    <definedName name="Р">Лист1!$K$8310:$K$8354</definedName>
    <definedName name="РАЗВЕРТКА_МАШИННАЯ__С_КОНИЧЕСКИМ_ХВОСТОВИКОМ_ТИП_2__СТАЛЬ_Р6М5__ГОСТ_1672_80">Лист1!$J$5699:$J$5738</definedName>
    <definedName name="РАЗВЕРТКА_МАШИННАЯ_С_КОНИЧЕСКИМ_ХВОСТОВИКОМ_КОТЕЛЬНАЯ_СТАЛЬ_Р6М5__ГОСТ_18121_72">Лист1!$J$5715:$J$5758</definedName>
    <definedName name="РАЗВЕРТКА_МАШИННАЯ_С_ЦИЛИНДРИЧЕСКИМ__ХВОСТОВИКОМ_С_ПРЯМЫМИ_КАНАВКАМИ__ТИП_1___СТАЛЬ_Р6М5__ГОСТ_1672_80">Лист1!$J$5680:$J$5721</definedName>
    <definedName name="РАЗВЕРТКА_РУЧНАЯ_ЦИЛИНДРИЧЕСКАЯ_РЕГУЛИРУЕМАЯ__СТАЛЬ_9ХС__ГОСТ_7722_77">Лист1!$J$5657:$J$5698</definedName>
    <definedName name="РАЗВЕРТКА_РУЧНАЯ_ЦИЛИНДРИЧЕСКАЯ_С_ПРЯМЫМИ_КАНАВКАМИ__ИСП.1__СТАЛЬ_9ХС__ГОСТ_7722_77">Лист1!$J$5563:$J$5605</definedName>
    <definedName name="РАМКА_НОЖОВОЧНАЯ">Лист1!$J$3422:$J$3469</definedName>
    <definedName name="РАШПИЛИ__СТАЛЬ_У12__ГОСТ_6876_79">Лист1!$J$3548:$J$3643</definedName>
    <definedName name="РЕЗЕЦ_ТОКАРНЫЙ_РАСТОЧНОЙ_ДЛЯ_СКВОЗНЫХ_ОТВЕРСТИЙ__ГОСТ_18882_73">Лист1!$J$6643:$J$6684</definedName>
    <definedName name="РЕЗЕЦ_ТОКАРНЫЙ_РЕЗЬБОВОЙ_ДЛЯ_НАРУЖНОЙ_РЕЗЬБЫ__ГОСТ_18885_73">Лист1!$J$6763:$J$6802</definedName>
    <definedName name="РЕЗЦЫ_С_МЕХАНИЧЕСКИМ_КРЕПЛЕНИЕМ_ТВЕРДОСПЛАВНЫХ_ПЛАСТИН">Лист1!$J$6900:$J$6942</definedName>
    <definedName name="РЕЗЦЫ_ТОКАРНЫЙ_ОТРЕЗНОЙ__ГОСТ_18884_73">Лист1!$J$6624:$J$6772</definedName>
    <definedName name="РЕЗЦЫ_ТОКАРНЫЙ_ПОДРЕЗНОЙ_ОТОГНУТЫЙ__ГОСТ_18880_73">Лист1!$J$6733:$J$6757</definedName>
    <definedName name="РЕЗЦЫ_ТОКАРНЫЙ_ПРОХОДНОЙ_ОТОГНУТЫЙ__ГОСТ_18877_73">Лист1!$J$6695:$J$6739</definedName>
    <definedName name="РЕЗЦЫ_ТОКАРНЫЙ_ПРОХОДНОЙ_ПРЯМОЙ__ГОСТ_18878_73">Лист1!$J$6669:$J$6710</definedName>
    <definedName name="РЕЗЦЫ_ТОКАРНЫЙ_ПРОХОДНОЙ_УПОРНЫЙ__ГОСТ_18879_73">Лист1!$J$6685:$J$6732</definedName>
    <definedName name="РЕЗЦЫ_ТОКАРНЫЙ_ПРОХОДНОЙ_УПОРНЫЙ_ИЗОГНУТЫЙ__ГОСТ_18879_73">Лист1!$J$6711:$J$6749</definedName>
    <definedName name="РЕЗЦЫ_ТОКАРНЫЙ_РАСТОЧНОЙ_ДЛЯ_ГЛУХИХ_ОТВЕРСТИЙ__ГОСТ_18883_73">Лист1!$J$6656:$J$6694</definedName>
    <definedName name="РЕЗЦЫ_ТОКАРНЫЙ_РЕЗЬБОВОЙ_ДЛЯ_ВНУТРЕННЕЙ_РЕЗЬБЫ__ГОСТ_18885_73">Лист1!$J$6750:$J$6785</definedName>
    <definedName name="РУЛЕТКА_ИЗМЕРИТЕЛЬНАЯ">Лист1!$J$6365:$J$6606</definedName>
    <definedName name="РУЧКИ_К_НАПИЛЬНИКАМ">Лист1!$J$3439:$J$3481</definedName>
    <definedName name="С">Лист1!$K$8351:$K$8395</definedName>
    <definedName name="СВЕРЛО_ПО_БЕТОНУ_ДВУХКАНАЛЬНОЕ_С_ТВЕРДОСПЛАВ__ПЛАСТИНОЙ_ВК8__SCHWERT">Лист1!$J$641:$J$3156</definedName>
    <definedName name="СВЕРЛО_ПО_БЕТОНУ_СПИРАЛЬНОЕ_С_ТВЕРДОСПЛАВНОЙ_ПЛАСТИНОЙ_ВК8">Лист1!$J$3084:$J$3127</definedName>
    <definedName name="СВЕРЛО_ПО_БЕТОНУ_СПИРАЛЬНОЕ_С_ТВЕРДОСПЛАВНОЙ_ПЛАСТИНОЙ_ВК8_В_ИНДИВИДУАЛЬНОЙ_УПАКОВКЕ__ПВХ_и_БЛИСТЕР">Лист1!$J$2244:$J$2274</definedName>
    <definedName name="СВЕРЛО_ПО_ДЕРЕВУ_ПЕРОВОЕ__L_152_ММ">Лист1!$J$3238:$J$3271</definedName>
    <definedName name="СВЕРЛО_ПО_ДЕРЕВУ_ПЕРОВОЕ__L_152_ММ__В_ИНДИВИДУАЛЬНОЙ_УПАКОВКЕ__ПВХ_и_БЛИСТЕР">Лист1!$J$2285:$J$2470</definedName>
    <definedName name="СВЕРЛО_ПО_ДЕРЕВУ_С_ПОДРЕЗАТЕЛЕМ">Лист1!$J$3219:$J$3250</definedName>
    <definedName name="СВЕРЛО_ПО_ДЕРЕВУ_С_ПОДРЕЗАТЕЛЕМ_В_ИНДИВИДУАЛЬНОЙ_УПАКОВКЕ__ПВХ_и_БЛИСТЕР">Лист1!$J$2275:$J$2296</definedName>
    <definedName name="СВЕРЛО_ПО_ДЕРЕВУ_СПИРАЛЬНОЕ">Лист1!$J$3164:$J$3214</definedName>
    <definedName name="СВЕРЛО_ПО_ДЕРЕВУ_СПИРАЛЬНОЕ_В_БЛИСТЕРНОЙ_УПАКОВКЕ">Лист1!$J$2296:$J$2577</definedName>
    <definedName name="СВЕРЛО_ПО_ДЕРЕВУ_ФОРСТНЕРА">Лист1!$J$3154:$J$3195</definedName>
    <definedName name="СВЕРЛО_ПО_МЕТАЛЛУ_КХ_СРЕДНЕЙ_СЕРИИ_ИЗ_СТАЛИ_Р6М5К5">Лист1!$J$1515:$J$1582</definedName>
    <definedName name="СВЕРЛО_ПО_МЕТАЛЛУ_КХ_УДЛИНЕННОЙ_СЕРИИ">Лист1!$J$1647:$J$1779</definedName>
    <definedName name="СВЕРЛО_ПО_МЕТАЛЛУ_С_ПРОТОЧ_ХВОСТ_КОБАЛЬТ">Лист1!$J$829:$J$880</definedName>
    <definedName name="СВЕРЛО_ПО_СТЕКЛУ_И_КЕРАМИКЕ">Лист1!$J$3130:$J$3169</definedName>
    <definedName name="СВЕРЛО_ПО_СТЕКЛУ_И_КЕРАМИКЕ_В_ИНДИВИДУАЛЬНОЙ_УПАКОВКЕ__ПВХ_и_БЛИСТЕР">Лист1!$J$2262:$J$2287</definedName>
    <definedName name="СВЕРЛО_СПИРАЛЬНОЕ__С_ЦИЛИНДРИЧЕСКИМ__ХВОСТОВИКОМ__СРЕДНЕЙ_СЕРИИ_КЛАСС_А__ДВУХСТОРОННЕЕ__СТАЛЬ_Р6М5__ГОСТ_10902">Лист1!$J$1139:$J$1203</definedName>
    <definedName name="СВЕРЛО_СПИРАЛЬНОЕ__СРЕДНЕЙ_СЕРИИ_КЛАСС_А__С_ШЕСТИГРАННЫМ__1_4__ХВОСТОВИКОМ__В_ИНДИВИДУАЛЬНОЙ_ПВХ_УПАКОВКЕ_СТАЛЬ_Р6М5__ГОСТ_10902">Лист1!$J$2230:$J$2261</definedName>
    <definedName name="СВЕРЛО_СПИРАЛЬНОЕ__СРЕДНЕЙ_СЕРИИ_КЛАСС_А__С_ШЕСТИГРАННЫМ__1_4__ХВОСТОВИКОМ__СТАЛЬ_Р6М5__ГОСТ_10902">Лист1!$J$1170:$J$1235</definedName>
    <definedName name="СВЕРЛО_СПИРАЛЬНОЕ_С__КОНИЧЕСКИМ__ХВОСТОВИКОМ__С_ТВЕРДОСПЛАВНОЙ_ПЛАСТИНОЙ_ИЗ_СПЛАВА_ВК8">Лист1!$J$1568:$J$1608</definedName>
    <definedName name="СВЕРЛО_СПИРАЛЬНОЕ_С_КОНИЧЕСКИМ__ХВОСТОВИКОМ__ДЛИННОЙ_СЕРИИ_КЛАСС_В__СТАЛЬ_Р6М5__ГОСТ_12121">Лист1!$J$1593:$J$1637</definedName>
    <definedName name="СВЕРЛО_СПИРАЛЬНОЕ_С_КОНИЧЕСКИМ__ХВОСТОВИКОМ_СРЕДНЕЙ_СЕРИИ_КЛАСС_В__СТАЛЬ_Р6М5__ГОСТ_10903">Лист1!$J$1370:$J$1409</definedName>
    <definedName name="СВЕРЛО_СПИРАЛЬНОЕ_С_ЦИЛ_ХВОСТОВИКОМ_СРЕДНЕЙ_СЕРИИ__КЛ._В___ПРОТОЧ._ХВОСТОВИК__12_мм___В_ИНДИВИД._ПВХ_УПАКОВКЕ__СТАЛЬ_Р6М5__ГОСТ_10902">Лист1!$J$2111:$J$2147</definedName>
    <definedName name="СВЕРЛО_СПИРАЛЬНОЕ_С_ЦИЛИНДРИЧЕСКИМ__ХВОСТОВИКОМ__СРЕДНЕЙ__СЕРИИ__ТВЕРДОСПЛАВНОЕ_ЦЕЛЬНОЕ__СПЛАВ_ВК8__ГОСТ_17275">Лист1!$J$1219:$J$1256</definedName>
    <definedName name="СВЕРЛО_СПИРАЛЬНОЕ_С_ЦИЛИНДРИЧЕСКИМ__ХВОСТОВИКОМ__СРЕДНЕЙ_СЕРИИ_КЛАСС_А__ЛЕВОГО_ВРАЩЕНИЯ__В_ИНДИВИДУАЛЬНОЙ_ПВХ_УПАКОВКЕ__СТАЛЬ_Р6М5_ГОСТ_10902">Лист1!$J$2218:$J$2257</definedName>
    <definedName name="СВЕРЛО_СПИРАЛЬНОЕ_С_ЦИЛИНДРИЧЕСКИМ__ХВОСТОВИКОМ__СРЕДНЕЙ_СЕРИИ_КЛАСС_А__ЛЕВОГО_ВРАЩЕНИЯ__СТАЛЬ_Р6М5__ГОСТ_10902">Лист1!$J$1098:$J$1167</definedName>
    <definedName name="СВЕРЛО_СПИРАЛЬНОЕ_С_ЦИЛИНДРИЧЕСКИМ__ХВОСТОВИКОМ__СРЕДНЕЙ_СЕРИИ_КЛАСС_А__С_ИЗНОСОСТОЙКИМ_ПОКРЫТИЕМ_ИЗ_НИТРИД_ТИТАНА___СТАЛЬ_Р6М5__ГОСТ_10902">Лист1!$J$464:$J$505</definedName>
    <definedName name="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Лист1!$J$2125:$J$2175</definedName>
    <definedName name="СВЕРЛО_СПИРАЛЬНОЕ_С_ЦИЛИНДРИЧЕСКИМ__ХВОСТОВИКОМ__СРЕДНЕЙ_СЕРИИ_КЛАСС_А__СТАЛЬ_Р18__ГОСТ_10902">Лист1!$J$981:$J$1042</definedName>
    <definedName name="СВЕРЛО_СПИРАЛЬНОЕ_С_ЦИЛИНДРИЧЕСКИМ__ХВОСТОВИКОМ__СРЕДНЕЙ_СЕРИИ_КЛАСС_А__СТАЛЬ_Р6М5__ГОСТ_10902">Лист1!$J$273:$J$317</definedName>
    <definedName name="СВЕРЛО_СПИРАЛЬНОЕ_С_ЦИЛИНДРИЧЕСКИМ__ХВОСТОВИКОМ__СРЕДНЕЙ_СЕРИИ_КЛАСС_А__СТАЛЬ_Р9__ГОСТ_10902">Лист1!$J$848:$J$905</definedName>
    <definedName name="СВЕРЛО_СПИРАЛЬНОЕ_С_ЦИЛИНДРИЧЕСКИМ_ХВОСТОВИК_ДЛИННОЙ_СЕРИИ_КЛ._А__В_ИНДИВИДУАЛЬНОЙ_ПВХ_УПАКОВКЕ__СТАЛЬ_Р6М5__ГОСТ_886">Лист1!$J$2198:$J$2234</definedName>
    <definedName name="СВЕРЛО_СПИРАЛЬНОЕ_С_ЦИЛИНДРИЧЕСКИМ_ХВОСТОВИК_ДЛИННОЙ_СЕРИИ_КЛ._А__СТАЛЬ_Р6М5__ГОСТ_886">Лист1!$J$1257:$J$1301</definedName>
    <definedName name="СВЕРЛО_СПИРАЛЬНОЕ_С_ЦИЛИНДРИЧЕСКИМ_ХВОСТОВИКОМ__СРЕДНЕЙ_СЕРИИ_КЛАСС_А__ЛЕГИРОВАНО_КОБАЛЬТОМ___В_ИНДИВИДУАЛЬНОЙ_ПВХ_УПАКОВКЕ_СТАЛЬ_Р6М5К5__ГОСТ_10902">Лист1!$J$2162:$J$2258</definedName>
    <definedName name="СВЕРЛО_СПИРАЛЬНОЕ_С_ЦИЛИНДРИЧЕСКИМ_ХВОСТОВИКОМ__СРЕДНЕЙ_СЕРИИ_КЛАСС_А__ЛЕГИРОВАНО_КОБАЛЬТОМ___СТАЛЬ_Р6М5К5__ГОСТ_10902">Лист1!$J$652:$J$695</definedName>
    <definedName name="СВЕРЛО_СПИРАЛЬНОЕ_С_ЦИЛИНДРИЧЕСКИМ_ХВОСТОВИКОМ_СРЕДНЕЙ_СЕРИИ__КЛАСС_В___ПРОТОЧЕННЫЙ_УМЕРЕННЫЙ__ХВОСТОВИК__12_мм___СТАЛЬ_Р6М5__ГОСТ_10902">Лист1!$J$237:$J$302</definedName>
    <definedName name="СВЕРЛО_СПИРАЛЬНОЕ_С_ЦИЛИНДРИЧЕСКИМ_ХВОСТОВИКОМ_СРЕДНЕЙ_СЕРИИ__КЛАСС_В__СТАЛЬ_Р6М5__ГОСТ_10902_77">Лист1!$J$7:$J$66</definedName>
    <definedName name="СВЕРЛО_СПИРАЛЬНОЕ_С_ЦИЛИНДРИЧЕСКИМ_ХВОСТОВИКОМ_СРЕДНЕЙ_СЕРИИ_КЛ._В__В_ИНДИВИДУАЛЬНОЙ_УПАКОВКЕ__ПВХ_и_БЛИСТЕР___СТАЛЬ_Р6М5__ГОСТ_10902">Лист1!$J$2086:$J$2115</definedName>
    <definedName name="СВЕРЛО_СПИРАЛЬНОЕ_С_ЦИЛИНДРИЧЕСКИМ_ХВОСТОВИКОМ_СРЕДНЕЙ_СЕРИИ_С_ТВЕРДОСПЛАВНОЙ_ПЛАСТИНОЙ_ИЗ_СПЛАВА_ВК8">Лист1!$J$1236:$J$1278</definedName>
    <definedName name="СВЕРЛО_СТУПЕНЧАТОЕ__УГОЛ_118__СТАЛЬ_Р6М5">Лист1!$J$1197:$J$1254</definedName>
    <definedName name="СВЕРЛО_ЦЕНТРОВОЧНОЕ_КОМБИНИРОВАННОЕ_БЕЗ_ПРЕДОХРАНИТЕЛЬНОГО_КОНУСА__ТИП_А___СТАЛЬ_Р6М5__ГОСТ_14952_75">Лист1!$J$1764:$J$4105</definedName>
    <definedName name="СВЕРЛО_ЦЕНТРОВОЧНОЕ_С_ПРЕДОХРАНИТЕЛЬНЫМ_КОНУСОМ__ТИП_В___СТАЛЬ_Р6М5__ГОСТ_14952Б">Лист1!$J$1773:$J$4117</definedName>
    <definedName name="Содержание">Лист1!$K$8014:$K$8055</definedName>
    <definedName name="СТАМЕСКА_ДОЛОТО">Лист1!$J$4021:$J$4058</definedName>
    <definedName name="СТАМЕСКА_ПЛОСКАЯ">Лист1!$J$4008:$J$4043</definedName>
    <definedName name="СТЕНДЫ_ДЛЯ_СВЕРЛ__БУРОВ__ПЛАШЕК__МЕТЧИКОВ__А_ТАКЖЕ_РУЧНОГО_ИНСТРУМЕНТА__ПЛОСКОГУБЦЕВ__ОТВЕРТОК__НОЖНИЦ__КУСАЧЕК__КЛЮЧЕЙ_И_Т.П.">Лист1!$J$2017:$J$2023</definedName>
    <definedName name="СТЕПЛЕРЫ_МЕХАНИЧЕСКИЕ__СКОБОУДАЛИТЕЛИ_И_СКОБЫ_KROTEK">Лист1!$J$3919:$J$3996</definedName>
    <definedName name="СТЕРЖЕНЬ_ЦИЛИНДРИЧЕСКИЙ_ТВЕРДОСПЛАВНЫЙ_ЦЕЛЬНЫЙ__ЗАГОТОВКА__ШЛИФОВАННЫЙ_h6__СПЛАВ_ВК8">Лист1!$J$1135:$J$7987</definedName>
    <definedName name="У">Лист1!$K$8418:$K$8447</definedName>
    <definedName name="УРОВЕНЬ_УПРОЧНЕННЫЙ">Лист1!$J$6371:$J$6650</definedName>
    <definedName name="Ф">Лист1!$K$8418:$K$8450</definedName>
    <definedName name="ФРЕЗА_ДИСКОВАЯ_ПРОРЕЗНАЯ_И_ОТРЕЗНАЯ__ТИП_1_2__СТАЛЬ_Р6М5__ГОСТ_2679_93">Лист1!$J$6090:$J$6143</definedName>
    <definedName name="ФРЕЗА_КОНЦЕВАЯ_С_КОНИЧЕСКИМ__ХВОСТОВИКОМ__СТАЛЬ_Р6М5__ГОСТ_17026_71">Лист1!$J$5885:$J$5927</definedName>
    <definedName name="ФРЕЗА_КОНЦЕВАЯ_С_КОНИЧЕСКИМ__ХВОСТОВИКОМ_ДЛИННАЯ__СТАЛЬ_Р6М5">Лист1!$J$5923:$J$5965</definedName>
    <definedName name="ФРЕЗА_КОНЦЕВАЯ_С_КОНИЧЕСКИМ_ХВОСТОВИКОМ_ОСНАЩЕННАЯ_ВИНТОВ._ПЛАСТ._ИЗ_ТВЕРДОГО_СПЛАВА_ВК8__Т5К10__Т15К6__ГОСТ_20537_75">Лист1!$J$5973:$J$6019</definedName>
    <definedName name="ФРЕЗА_КОНЦЕВАЯ_С_КОНИЧИЧЕСКИМ_ХВОСТОВИКОМ_ОСНАЩЕННАЯ_ПРЯМЫМИ_ПЛАСТИНАМИ_ИЗ_ТВЕРДОГО_СПЛАВА_ВК8__Т5К10___Т15К6">Лист1!$J$5937:$J$5981</definedName>
    <definedName name="ФРЕЗА_КОНЦЕВАЯ_С_ЦИЛИНДРИЧЕСКИМ_ХВОСТОВИКОМ_ДВУХСТОРОННЯЯ_СТАЛЬ_Р6М5">Лист1!$J$5820:$J$5859</definedName>
    <definedName name="ФРЕЗА_КОНЦЕВАЯ_С_ЦИЛИНДРИЧЕСКИМ_ХВОСТОВИКОМ_ОСНАЩЕННАЯ__ПРЯМЫМИ__ПЛАСТИНАМИ_ИЗ_ТВЕРДОГО_СПЛАВА__ВК8__Т5К10__Т15К6">Лист1!$J$5853:$J$5892</definedName>
    <definedName name="ФРЕЗА_КОНЦЕВАЯ_С_ЦИЛИНДРИЧЕСКИМ_ХВОСТОВИКОМ_СТАЛЬ_Р6М5__ГОСТ_17025_71">Лист1!$J$5772:$J$5814</definedName>
    <definedName name="ФРЕЗА_КОНЦЕВАЯ_С_ЦИЛИНДРИЧЕСКИМ_ХВОСТОВИКОМ_УДЛИНЕННАЯ_СТАЛЬ_Р6М5">Лист1!$J$5807:$J$5850</definedName>
    <definedName name="ФРЕЗА_КОНЦЕВАЯ_С_ЦИЛИНДРИЧЕСКИМ_ХВОСТОВИКОМ_ЦЕЛЬНАЯ_ТВЕРДОСПЛАВ.__СПЛАВ_ВК8__ГОСТ_18372_73">Лист1!$J$5834:$J$5874</definedName>
    <definedName name="ФРЕЗА_ШПОНОЧНАЯ_С_КОНИЧЕСКИМ_ХВОСТОВИКОМ__ОСНАЩЕННАЯ_ПЛАСТИНАМИ_ИЗ_ТВЕРДОГО_СПЛАВА__ВК8__Т5К10__Т15К6__ТИП_2__ГОСТ_6396_78">Лист1!$J$6061:$J$6107</definedName>
    <definedName name="ФРЕЗА_ШПОНОЧНАЯ_С_КОНИЧЕСКИМ_ХВОСТОВИКОМ__СТАЛЬ_Р6М5__ГОСТ_9140_78">Лист1!$J$6048:$J$6094</definedName>
    <definedName name="ФРЕЗА_ШПОНОЧНАЯ_С_ЦИЛИНДРИЧЕСКИМ__ХВОСТОВИКОМ_ЦЕЛЬНАЯ_ТВЕРДОСПЛАВНАЯ___СТАЛЬ_ВК8__ГОСТ_16463_80">Лист1!$J$6020:$J$6066</definedName>
    <definedName name="ФРЕЗА_ШПОНОЧНАЯ_С_ЦИЛИНДРИЧЕСКИМ_ХВОСТОВИКОМ_ОСНАЩЕННАЯ_ПЛАСТИНАМИ_ИЗ_ТВЕРДОГО_СПЛАВА_ВК8__ТК10__Т15К6_ТИП_1__ИСПОЛНЕНИЕ_1_ГОСТ_6396_78">Лист1!$J$6028:$J$6079</definedName>
    <definedName name="ФРЕЗА_ШПОНОЧНАЯ_С_ЦИЛИНДРИЧЕСКИМ_ХВОСТОВИКОМ_СТАЛЬ_Р6М5__ГОСТ_9140_78">Лист1!$J$6003:$J$6046</definedName>
    <definedName name="Ц">Лист1!$K$8436:$K$8834</definedName>
    <definedName name="ЦЕНТР_СТАНОЧНЫЙ_ВРАЩАЮЩИЙСЯ_НОРМАЛЬНОЙ_ТОЧНОСТИ__ГОСТ_8742_75">Лист1!$J$6825:$J$6862</definedName>
    <definedName name="ЦЕНТР_СТАНОЧНЫЙ_ВРАЩАЮЩИЙСЯ_УСИЛЕННЫЙ__НОРМАЛЬНОЙ_ТОЧНОСТИ__ГОСТ_8742_75">Лист1!$J$6830:$J$6871</definedName>
    <definedName name="ЦЕНТР_УПОРНЫЙ__БИЕНИЕ_0_010_мм__КОНУС_60_ГРАДУСОВ__ГОСТ13214_79">Лист1!$J$6803:$J$6845</definedName>
    <definedName name="ЦЕНТР_УПОРНЫЙ_ТВЕРДОСПЛАВНЫЙ__ВК8__БИЕНИЕ_0_010_ММ.__КОНУС_60_ГРАДУСОВ__ГОСТ_13214_79">Лист1!$J$6814:$J$6853</definedName>
    <definedName name="Ч">Лист1!$K$8441:$K$8840</definedName>
    <definedName name="ЧАШКА_АЛМАЗНАЯ_ЗАЧИСТНАЯ_ДВУХРЯДНАЯ__KROTEC">Лист1!$J$3866:$J$3896</definedName>
    <definedName name="ЧАШКА_АЛМАЗНАЯ_ЗАЧИСТНАЯ_ОДНОРЯДНАЯ__KROTEC">Лист1!$J$3861:$J$3896</definedName>
    <definedName name="ЧАШКА_АЛМАЗНАЯ_ЗАЧИСТНАЯ_ТУРБО__KROTEC">Лист1!$J$3871:$J$3911</definedName>
    <definedName name="Ш">Лист1!$K$8445:$K$8842</definedName>
    <definedName name="ШПАТЕЛЬ__СТАЛЬ_65Г__ГОСТ_10778_83">Лист1!$J$4034:$J$4074</definedName>
    <definedName name="ШПАТЕЛЬ_ПЛИТОЧНИКА__СТАЛЬ_65Г__ГОСТ_10778_83">Лист1!$J$4067:$J$6195</definedName>
    <definedName name="ШПАТЕЛЬ_С_ПЛАСТИКОВОЙ_РУЧКОЙ__СТАЛЬ_65Г__ГОСТ_10778_83">Лист1!$J$4055:$J$6189</definedName>
    <definedName name="ШПАТЕЛЬ_ФАСАДНЫЙ_С_ИЗОГНУТОЙ_РУЧКОЙ_И_АНТИКОРРОЗИЙНЫМ_ПОКРЫТИЕМ__СТАЛЬ_65Г__ГОСТ_10778_83">Лист1!$J$4041:$J$4074</definedName>
    <definedName name="ШТАНГЕНЦИРКУЛЬ__ГОСТ_166_89">Лист1!$J$6353:$J$6605</definedName>
    <definedName name="Щ">Лист1!$K$8452:$K$8852</definedName>
    <definedName name="ЩЕТКА_КОНИЧЕСКАЯ_ДЛЯ_УШМ_SCHWERT">Лист1!$J$3912:$J$3997</definedName>
    <definedName name="ЩЕТКА_РАДИАЛЬНАЯ_ДЛЯ_ДРЕЛИ_И_УШМ_SCHWERT">Лист1!$J$3897:$J$3985</definedName>
    <definedName name="ЩЕТКА_ЧАШЕЧНАЯ_ДЛЯ_ДРЕЛИ_И_УШМ_SCHWERT">Лист1!$J$3876:$J$3918</definedName>
    <definedName name="ЩЕТКИ">Лист1!$A$8452:$L$8474</definedName>
  </definedNames>
  <calcPr calcId="191029"/>
</workbook>
</file>

<file path=xl/calcChain.xml><?xml version="1.0" encoding="utf-8"?>
<calcChain xmlns="http://schemas.openxmlformats.org/spreadsheetml/2006/main">
  <c r="AL1885" i="1" l="1"/>
  <c r="AL1886" i="1"/>
  <c r="AL1887" i="1"/>
  <c r="AL1888" i="1"/>
  <c r="AL1889" i="1"/>
  <c r="AL1890" i="1"/>
  <c r="AL1884" i="1"/>
  <c r="AL1875" i="1"/>
  <c r="AL1876" i="1"/>
  <c r="AL1877" i="1"/>
  <c r="AL1878" i="1"/>
  <c r="AL1879" i="1"/>
  <c r="AL1880" i="1"/>
  <c r="AL1881" i="1"/>
  <c r="AL1882" i="1"/>
  <c r="AL1874" i="1"/>
  <c r="AL1860" i="1"/>
  <c r="AL1861" i="1"/>
  <c r="AL1862" i="1"/>
  <c r="AL1863" i="1"/>
  <c r="AL1864" i="1"/>
  <c r="AL1865" i="1"/>
  <c r="AL1866" i="1"/>
  <c r="AL1867" i="1"/>
  <c r="AL1868" i="1"/>
  <c r="AL1869" i="1"/>
  <c r="AL1870" i="1"/>
  <c r="AL1871" i="1"/>
  <c r="AL1872" i="1"/>
  <c r="AL1859" i="1"/>
  <c r="AL1839" i="1"/>
  <c r="AL1840" i="1"/>
  <c r="AL1841" i="1"/>
  <c r="AL1842" i="1"/>
  <c r="AL1843" i="1"/>
  <c r="AL1844" i="1"/>
  <c r="AL1845" i="1"/>
  <c r="AL1846" i="1"/>
  <c r="AL1847" i="1"/>
  <c r="AL1848" i="1"/>
  <c r="AL1849" i="1"/>
  <c r="AL1850" i="1"/>
  <c r="AL1851" i="1"/>
  <c r="AL1852" i="1"/>
  <c r="AL1853" i="1"/>
  <c r="AL1854" i="1"/>
  <c r="AL1855" i="1"/>
  <c r="AL1856" i="1"/>
  <c r="AL1857" i="1"/>
  <c r="AL1838" i="1"/>
  <c r="AL1825" i="1"/>
  <c r="AL1826" i="1"/>
  <c r="AL1827" i="1"/>
  <c r="AL1828" i="1"/>
  <c r="AL1829" i="1"/>
  <c r="AL1830" i="1"/>
  <c r="AL1831" i="1"/>
  <c r="AL1832" i="1"/>
  <c r="AL1833" i="1"/>
  <c r="AL1834" i="1"/>
  <c r="AL1835" i="1"/>
  <c r="AL1836" i="1"/>
  <c r="AL1824" i="1"/>
  <c r="AL1811" i="1"/>
  <c r="AL1812" i="1"/>
  <c r="AL1813" i="1"/>
  <c r="AL1814" i="1"/>
  <c r="AL1815" i="1"/>
  <c r="AL1816" i="1"/>
  <c r="AL1817" i="1"/>
  <c r="AL1818" i="1"/>
  <c r="AL1819" i="1"/>
  <c r="AL1820" i="1"/>
  <c r="AL1821" i="1"/>
  <c r="AL1822" i="1"/>
  <c r="AL1810" i="1"/>
  <c r="AL1799" i="1"/>
  <c r="AL1800" i="1"/>
  <c r="AL1801" i="1"/>
  <c r="AL1802" i="1"/>
  <c r="AL1803" i="1"/>
  <c r="AL1804" i="1"/>
  <c r="AL1798" i="1"/>
  <c r="AL1784" i="1"/>
  <c r="AL1785" i="1"/>
  <c r="AL1786" i="1"/>
  <c r="AL1787" i="1"/>
  <c r="AL1788" i="1"/>
  <c r="AL1789" i="1"/>
  <c r="AL1790" i="1"/>
  <c r="AL1791" i="1"/>
  <c r="AL1792" i="1"/>
  <c r="AL1793" i="1"/>
  <c r="AL1794" i="1"/>
  <c r="AL1795" i="1"/>
  <c r="AL1796" i="1"/>
  <c r="AL1783" i="1"/>
  <c r="AL1775" i="1"/>
  <c r="AL1776" i="1"/>
  <c r="AL1777" i="1"/>
  <c r="AL1778" i="1"/>
  <c r="AL1779" i="1"/>
  <c r="AL1780" i="1"/>
  <c r="AL1781" i="1"/>
  <c r="AL1774" i="1"/>
  <c r="AL1766" i="1"/>
  <c r="AL1767" i="1"/>
  <c r="AL1768" i="1"/>
  <c r="AL1769" i="1"/>
  <c r="AL1770" i="1"/>
  <c r="AL1771" i="1"/>
  <c r="AL1772" i="1"/>
  <c r="AL1765" i="1"/>
  <c r="AL1746" i="1"/>
  <c r="AL1747" i="1"/>
  <c r="AL1748" i="1"/>
  <c r="AL1749" i="1"/>
  <c r="AL1750" i="1"/>
  <c r="AL1751" i="1"/>
  <c r="AL1752" i="1"/>
  <c r="AL1753" i="1"/>
  <c r="AL1754" i="1"/>
  <c r="AL1755" i="1"/>
  <c r="AL1756" i="1"/>
  <c r="AL1757" i="1"/>
  <c r="AL1758" i="1"/>
  <c r="AL1759" i="1"/>
  <c r="AL1760" i="1"/>
  <c r="AL1761" i="1"/>
  <c r="AL1762" i="1"/>
  <c r="AL1763" i="1"/>
  <c r="AL1745"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699" i="1"/>
  <c r="AL1648" i="1" l="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594"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69"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16"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371" i="1"/>
  <c r="AL1364" i="1"/>
  <c r="AL1365" i="1"/>
  <c r="AL1366" i="1"/>
  <c r="AL1367" i="1"/>
  <c r="AL1368" i="1"/>
  <c r="AL1369" i="1"/>
  <c r="AL1363"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258" i="1"/>
  <c r="AL1238" i="1"/>
  <c r="AL1239" i="1"/>
  <c r="AL1240" i="1"/>
  <c r="AL1241" i="1"/>
  <c r="AL1242" i="1"/>
  <c r="AL1243" i="1"/>
  <c r="AL1244" i="1"/>
  <c r="AL1245" i="1"/>
  <c r="AL1246" i="1"/>
  <c r="AL1247" i="1"/>
  <c r="AL1248" i="1"/>
  <c r="AL1249" i="1"/>
  <c r="AL1250" i="1"/>
  <c r="AL1251" i="1"/>
  <c r="AL1252" i="1"/>
  <c r="AL1253" i="1"/>
  <c r="AL1254" i="1"/>
  <c r="AL1255" i="1"/>
  <c r="AL1256" i="1"/>
  <c r="AL1237" i="1"/>
  <c r="AL1221" i="1"/>
  <c r="AL1222" i="1"/>
  <c r="AL1223" i="1"/>
  <c r="AL1224" i="1"/>
  <c r="AL1225" i="1"/>
  <c r="AL1226" i="1"/>
  <c r="AL1227" i="1"/>
  <c r="AL1228" i="1"/>
  <c r="AL1229" i="1"/>
  <c r="AL1230" i="1"/>
  <c r="AL1231" i="1"/>
  <c r="AL1232" i="1"/>
  <c r="AL1233" i="1"/>
  <c r="AL1234" i="1"/>
  <c r="AL1235" i="1"/>
  <c r="AL1220" i="1"/>
  <c r="AL1199" i="1"/>
  <c r="AL1200" i="1"/>
  <c r="AL1201" i="1"/>
  <c r="AL1202" i="1"/>
  <c r="AL1203" i="1"/>
  <c r="AL1204" i="1"/>
  <c r="AL1205" i="1"/>
  <c r="AL1206" i="1"/>
  <c r="AL1207" i="1"/>
  <c r="AL1208" i="1"/>
  <c r="AL1209" i="1"/>
  <c r="AL1210" i="1"/>
  <c r="AL1211" i="1"/>
  <c r="AL1212" i="1"/>
  <c r="AL1213" i="1"/>
  <c r="AL1214" i="1"/>
  <c r="AL1215" i="1"/>
  <c r="AL1216" i="1"/>
  <c r="AL1217" i="1"/>
  <c r="AL1218" i="1"/>
  <c r="AL1198" i="1"/>
  <c r="AL1172" i="1"/>
  <c r="AL1173" i="1"/>
  <c r="AL1174" i="1"/>
  <c r="AL1175" i="1"/>
  <c r="AL1176" i="1"/>
  <c r="AL1177" i="1"/>
  <c r="AL1178" i="1"/>
  <c r="AL1179" i="1"/>
  <c r="AL1180" i="1"/>
  <c r="AL1181" i="1"/>
  <c r="AL1182" i="1"/>
  <c r="AL1183" i="1"/>
  <c r="AL1171" i="1"/>
  <c r="AL1140" i="1"/>
  <c r="AL1141" i="1"/>
  <c r="AL1142" i="1"/>
  <c r="AL1143" i="1"/>
  <c r="AL1144" i="1"/>
  <c r="AL1145" i="1"/>
  <c r="AL1146" i="1"/>
  <c r="AL1147" i="1"/>
  <c r="AL1148" i="1"/>
  <c r="AL1149" i="1"/>
  <c r="AL1150" i="1"/>
  <c r="AL1151" i="1"/>
  <c r="AL1152" i="1"/>
  <c r="AL1153" i="1"/>
  <c r="AL1154" i="1"/>
  <c r="AL1155" i="1"/>
  <c r="AL1137" i="1"/>
  <c r="AL1138" i="1"/>
  <c r="AL1136"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099"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982"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849" i="1"/>
  <c r="AL831" i="1"/>
  <c r="AL832" i="1"/>
  <c r="AL833" i="1"/>
  <c r="AL834" i="1"/>
  <c r="AL835" i="1"/>
  <c r="AL836" i="1"/>
  <c r="AL837" i="1"/>
  <c r="AL838" i="1"/>
  <c r="AL830"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653" i="1"/>
  <c r="AL643" i="1"/>
  <c r="AL644" i="1"/>
  <c r="AL645" i="1"/>
  <c r="AL646" i="1"/>
  <c r="AL647" i="1"/>
  <c r="AL648" i="1"/>
  <c r="AL649" i="1"/>
  <c r="AL650" i="1"/>
  <c r="AL651" i="1"/>
  <c r="AL642"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465" i="1"/>
  <c r="AL275" i="1" l="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274" i="1"/>
  <c r="AL239" i="1"/>
  <c r="AL240" i="1"/>
  <c r="AL241" i="1"/>
  <c r="AL242" i="1"/>
  <c r="AL243" i="1"/>
  <c r="AL244" i="1"/>
  <c r="AL245" i="1"/>
  <c r="AL246" i="1"/>
  <c r="AL247" i="1"/>
  <c r="AL248" i="1"/>
  <c r="AL249" i="1"/>
  <c r="AL250" i="1"/>
  <c r="AL251" i="1"/>
  <c r="AL252" i="1"/>
  <c r="AL253" i="1"/>
  <c r="AL254" i="1"/>
  <c r="AL255" i="1"/>
  <c r="AL256" i="1"/>
  <c r="AL257" i="1"/>
  <c r="AL258" i="1"/>
  <c r="AL259" i="1"/>
  <c r="AL238" i="1"/>
  <c r="AL14" i="1" l="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F2161" i="1" l="1"/>
  <c r="F2160" i="1"/>
  <c r="F2159" i="1"/>
  <c r="F2158" i="1"/>
  <c r="F2157" i="1"/>
  <c r="F2156" i="1"/>
  <c r="F2155" i="1"/>
  <c r="F2154" i="1"/>
  <c r="F2153" i="1"/>
  <c r="F2152" i="1"/>
  <c r="F3056" i="1"/>
  <c r="F3055" i="1"/>
  <c r="F3054" i="1"/>
  <c r="F3053" i="1"/>
  <c r="F3052" i="1"/>
  <c r="F3051" i="1"/>
  <c r="F3064" i="1"/>
  <c r="F3063" i="1"/>
  <c r="F3062" i="1"/>
  <c r="F3061" i="1"/>
  <c r="F3060" i="1"/>
  <c r="F3059" i="1"/>
  <c r="F3058" i="1"/>
  <c r="F3057" i="1"/>
  <c r="F3068" i="1"/>
  <c r="F3067" i="1"/>
  <c r="F3066" i="1"/>
  <c r="F3065" i="1"/>
  <c r="F6608" i="1"/>
  <c r="F6609" i="1"/>
  <c r="F6610" i="1"/>
  <c r="F6607" i="1"/>
  <c r="F6596" i="1"/>
  <c r="F6597" i="1"/>
  <c r="F6598" i="1"/>
  <c r="F6599" i="1"/>
  <c r="F6600" i="1"/>
  <c r="F6588" i="1"/>
  <c r="F6593" i="1"/>
  <c r="F6592" i="1"/>
  <c r="F6591" i="1"/>
  <c r="F6590" i="1"/>
  <c r="F6589" i="1"/>
  <c r="F6595" i="1"/>
  <c r="F6594" i="1"/>
  <c r="F2801" i="1"/>
  <c r="F2800" i="1"/>
  <c r="F2798" i="1"/>
  <c r="F2797" i="1"/>
  <c r="F2796" i="1"/>
  <c r="F2795" i="1"/>
  <c r="F2792" i="1"/>
  <c r="F2791" i="1"/>
  <c r="F2786" i="1"/>
  <c r="F2781" i="1"/>
  <c r="F2776" i="1"/>
  <c r="F2762" i="1"/>
  <c r="F2694" i="1"/>
  <c r="F2648" i="1"/>
  <c r="F2640" i="1"/>
  <c r="F3000" i="1"/>
  <c r="F3016" i="1"/>
  <c r="F3017" i="1"/>
  <c r="F3020" i="1"/>
  <c r="F2961" i="1"/>
  <c r="F3019" i="1"/>
  <c r="F3015" i="1"/>
  <c r="F3014" i="1"/>
  <c r="F3011" i="1"/>
  <c r="F3010" i="1"/>
  <c r="F3005" i="1"/>
  <c r="F2995" i="1"/>
  <c r="F2986" i="1"/>
  <c r="F2973" i="1"/>
  <c r="F2964" i="1"/>
  <c r="F1163" i="1"/>
  <c r="F1162" i="1"/>
  <c r="F1161" i="1"/>
  <c r="F1160" i="1"/>
  <c r="F1159" i="1"/>
  <c r="F1155" i="1"/>
  <c r="C1155" i="1" s="1"/>
  <c r="F1154" i="1"/>
  <c r="C1154" i="1" s="1"/>
  <c r="F1153" i="1"/>
  <c r="C1153" i="1" s="1"/>
  <c r="F1152" i="1"/>
  <c r="C1152" i="1" s="1"/>
  <c r="F1151" i="1"/>
  <c r="C1151" i="1" s="1"/>
  <c r="F1150" i="1"/>
  <c r="C1150" i="1" s="1"/>
  <c r="F1149" i="1"/>
  <c r="C1149" i="1" s="1"/>
  <c r="F1148" i="1"/>
  <c r="C1148" i="1" s="1"/>
  <c r="F1147" i="1"/>
  <c r="C1147" i="1" s="1"/>
  <c r="F3045" i="1"/>
  <c r="F7613" i="1"/>
  <c r="F4464" i="1" l="1"/>
  <c r="F4463" i="1"/>
  <c r="F4462" i="1"/>
  <c r="F4461" i="1"/>
  <c r="F4460" i="1"/>
  <c r="F4459" i="1"/>
  <c r="F3807" i="1"/>
  <c r="F3806" i="1"/>
  <c r="F3805" i="1"/>
  <c r="F3804" i="1"/>
  <c r="F3803" i="1"/>
  <c r="F3802" i="1"/>
  <c r="F3801" i="1"/>
  <c r="F3800" i="1"/>
  <c r="F3799" i="1"/>
  <c r="F3798" i="1"/>
  <c r="F3797" i="1"/>
  <c r="F3796" i="1"/>
  <c r="F3795" i="1"/>
  <c r="F3794" i="1"/>
  <c r="F1158" i="1"/>
  <c r="F516" i="1"/>
  <c r="C516" i="1" s="1"/>
  <c r="F517" i="1"/>
  <c r="C517" i="1" s="1"/>
  <c r="F518" i="1"/>
  <c r="C518" i="1" s="1"/>
  <c r="F519" i="1"/>
  <c r="C519" i="1" s="1"/>
  <c r="F520" i="1"/>
  <c r="C520" i="1" s="1"/>
  <c r="F521" i="1"/>
  <c r="C521" i="1" s="1"/>
  <c r="F522" i="1"/>
  <c r="C522" i="1" s="1"/>
  <c r="F523" i="1"/>
  <c r="C523" i="1" s="1"/>
  <c r="F524" i="1"/>
  <c r="C524" i="1" s="1"/>
  <c r="F525" i="1"/>
  <c r="C525" i="1" s="1"/>
  <c r="F526" i="1"/>
  <c r="C526" i="1" s="1"/>
  <c r="F527" i="1"/>
  <c r="C527" i="1" s="1"/>
  <c r="F528" i="1"/>
  <c r="C528" i="1" s="1"/>
  <c r="F529" i="1"/>
  <c r="C529" i="1" s="1"/>
  <c r="F530" i="1"/>
  <c r="C530" i="1" s="1"/>
  <c r="F531" i="1"/>
  <c r="C531" i="1" s="1"/>
  <c r="F532" i="1"/>
  <c r="C532" i="1" s="1"/>
  <c r="F533" i="1"/>
  <c r="C533" i="1" s="1"/>
  <c r="F534" i="1"/>
  <c r="C534" i="1" s="1"/>
  <c r="F535" i="1"/>
  <c r="C535" i="1" s="1"/>
  <c r="F536" i="1"/>
  <c r="C536" i="1" s="1"/>
  <c r="F537" i="1"/>
  <c r="C537" i="1" s="1"/>
  <c r="F538" i="1"/>
  <c r="C538" i="1" s="1"/>
  <c r="F539" i="1"/>
  <c r="C539" i="1" s="1"/>
  <c r="F540" i="1"/>
  <c r="C540" i="1" s="1"/>
  <c r="F541" i="1"/>
  <c r="C541" i="1" s="1"/>
  <c r="F542" i="1"/>
  <c r="C542" i="1" s="1"/>
  <c r="F543" i="1"/>
  <c r="C543" i="1" s="1"/>
  <c r="F544" i="1"/>
  <c r="C544" i="1" s="1"/>
  <c r="F545" i="1"/>
  <c r="C545" i="1" s="1"/>
  <c r="F546" i="1"/>
  <c r="C546" i="1" s="1"/>
  <c r="F547" i="1"/>
  <c r="C547" i="1" s="1"/>
  <c r="F548" i="1"/>
  <c r="C548" i="1" s="1"/>
  <c r="F549" i="1"/>
  <c r="C549" i="1" s="1"/>
  <c r="F550" i="1"/>
  <c r="C550" i="1" s="1"/>
  <c r="F551" i="1"/>
  <c r="C551" i="1" s="1"/>
  <c r="F552" i="1"/>
  <c r="C552" i="1" s="1"/>
  <c r="F553" i="1"/>
  <c r="C553" i="1" s="1"/>
  <c r="F554" i="1"/>
  <c r="C554" i="1" s="1"/>
  <c r="F555" i="1"/>
  <c r="C555" i="1" s="1"/>
  <c r="F556" i="1"/>
  <c r="C556" i="1" s="1"/>
  <c r="F557" i="1"/>
  <c r="C557" i="1" s="1"/>
  <c r="F558" i="1"/>
  <c r="C558" i="1" s="1"/>
  <c r="F559" i="1"/>
  <c r="C559" i="1" s="1"/>
  <c r="F560" i="1"/>
  <c r="C560" i="1" s="1"/>
  <c r="F561" i="1"/>
  <c r="C561" i="1" s="1"/>
  <c r="F562" i="1"/>
  <c r="C562" i="1" s="1"/>
  <c r="F563" i="1"/>
  <c r="C563" i="1" s="1"/>
  <c r="F564" i="1"/>
  <c r="C564" i="1" s="1"/>
  <c r="F565" i="1"/>
  <c r="C565" i="1" s="1"/>
  <c r="F566" i="1"/>
  <c r="C566" i="1" s="1"/>
  <c r="F567" i="1"/>
  <c r="C567" i="1" s="1"/>
  <c r="F568" i="1"/>
  <c r="C568" i="1" s="1"/>
  <c r="F569" i="1"/>
  <c r="C569" i="1" s="1"/>
  <c r="F570" i="1"/>
  <c r="C570" i="1" s="1"/>
  <c r="F571" i="1"/>
  <c r="C571" i="1" s="1"/>
  <c r="F572" i="1"/>
  <c r="C572" i="1" s="1"/>
  <c r="F573" i="1"/>
  <c r="C573" i="1" s="1"/>
  <c r="F574" i="1"/>
  <c r="C574" i="1" s="1"/>
  <c r="F575" i="1"/>
  <c r="C575" i="1" s="1"/>
  <c r="F576" i="1"/>
  <c r="C576" i="1" s="1"/>
  <c r="F577" i="1"/>
  <c r="C577" i="1" s="1"/>
  <c r="F578" i="1"/>
  <c r="C578" i="1" s="1"/>
  <c r="F579" i="1"/>
  <c r="C579" i="1" s="1"/>
  <c r="F580" i="1"/>
  <c r="C580" i="1" s="1"/>
  <c r="F581" i="1"/>
  <c r="C581" i="1" s="1"/>
  <c r="F582" i="1"/>
  <c r="C582" i="1" s="1"/>
  <c r="F583" i="1"/>
  <c r="C583" i="1" s="1"/>
  <c r="F584" i="1"/>
  <c r="C584" i="1" s="1"/>
  <c r="F585" i="1"/>
  <c r="C585" i="1" s="1"/>
  <c r="F586" i="1"/>
  <c r="C586" i="1" s="1"/>
  <c r="F587" i="1"/>
  <c r="C587" i="1" s="1"/>
  <c r="F588" i="1"/>
  <c r="C588" i="1" s="1"/>
  <c r="F589" i="1"/>
  <c r="C589" i="1" s="1"/>
  <c r="F590" i="1"/>
  <c r="C590" i="1" s="1"/>
  <c r="F591" i="1"/>
  <c r="C591" i="1" s="1"/>
  <c r="F592" i="1"/>
  <c r="C592" i="1" s="1"/>
  <c r="F593" i="1"/>
  <c r="C593" i="1" s="1"/>
  <c r="F594" i="1"/>
  <c r="C594" i="1" s="1"/>
  <c r="F595" i="1"/>
  <c r="C595" i="1" s="1"/>
  <c r="F596" i="1"/>
  <c r="C596" i="1" s="1"/>
  <c r="F597" i="1"/>
  <c r="C597" i="1" s="1"/>
  <c r="F598" i="1"/>
  <c r="C598" i="1" s="1"/>
  <c r="F599" i="1"/>
  <c r="C599" i="1" s="1"/>
  <c r="F600" i="1"/>
  <c r="C600" i="1" s="1"/>
  <c r="F601" i="1"/>
  <c r="C601" i="1" s="1"/>
  <c r="F602" i="1"/>
  <c r="C602" i="1" s="1"/>
  <c r="F603" i="1"/>
  <c r="C603" i="1" s="1"/>
  <c r="F604" i="1"/>
  <c r="C604" i="1" s="1"/>
  <c r="F605" i="1"/>
  <c r="C605" i="1" s="1"/>
  <c r="F606" i="1"/>
  <c r="C606" i="1" s="1"/>
  <c r="F607" i="1"/>
  <c r="C607" i="1" s="1"/>
  <c r="F608" i="1"/>
  <c r="C608" i="1" s="1"/>
  <c r="F609" i="1"/>
  <c r="C609" i="1" s="1"/>
  <c r="F610" i="1"/>
  <c r="C610" i="1" s="1"/>
  <c r="F611" i="1"/>
  <c r="C611" i="1" s="1"/>
  <c r="F612" i="1"/>
  <c r="C612" i="1" s="1"/>
  <c r="F613" i="1"/>
  <c r="C613" i="1" s="1"/>
  <c r="F614" i="1"/>
  <c r="C614" i="1" s="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2" i="1"/>
  <c r="C642" i="1" s="1"/>
  <c r="F643" i="1"/>
  <c r="C643" i="1" s="1"/>
  <c r="F644" i="1"/>
  <c r="C644" i="1" s="1"/>
  <c r="F645" i="1"/>
  <c r="C645" i="1" s="1"/>
  <c r="F646" i="1"/>
  <c r="C646" i="1" s="1"/>
  <c r="F647" i="1"/>
  <c r="C647" i="1" s="1"/>
  <c r="F648" i="1"/>
  <c r="C648" i="1" s="1"/>
  <c r="F649" i="1"/>
  <c r="C649" i="1" s="1"/>
  <c r="F650" i="1"/>
  <c r="C650" i="1" s="1"/>
  <c r="F651" i="1"/>
  <c r="C651" i="1" s="1"/>
  <c r="F653" i="1"/>
  <c r="C653" i="1" s="1"/>
  <c r="F654" i="1"/>
  <c r="C654" i="1" s="1"/>
  <c r="F655" i="1"/>
  <c r="C655" i="1" s="1"/>
  <c r="F656" i="1"/>
  <c r="C656" i="1" s="1"/>
  <c r="F657" i="1"/>
  <c r="C657" i="1" s="1"/>
  <c r="F658" i="1"/>
  <c r="C658" i="1" s="1"/>
  <c r="F659" i="1"/>
  <c r="C659" i="1" s="1"/>
  <c r="F660" i="1"/>
  <c r="C660" i="1" s="1"/>
  <c r="F661" i="1"/>
  <c r="C661" i="1" s="1"/>
  <c r="F662" i="1"/>
  <c r="C662" i="1" s="1"/>
  <c r="F663" i="1"/>
  <c r="C663" i="1" s="1"/>
  <c r="F664" i="1"/>
  <c r="C664" i="1" s="1"/>
  <c r="F665" i="1"/>
  <c r="C665" i="1" s="1"/>
  <c r="F666" i="1"/>
  <c r="C666" i="1" s="1"/>
  <c r="F667" i="1"/>
  <c r="C667" i="1" s="1"/>
  <c r="F668" i="1"/>
  <c r="C668" i="1" s="1"/>
  <c r="F669" i="1"/>
  <c r="C669" i="1" s="1"/>
  <c r="F670" i="1"/>
  <c r="C670" i="1" s="1"/>
  <c r="F671" i="1"/>
  <c r="C671" i="1" s="1"/>
  <c r="F672" i="1"/>
  <c r="C672" i="1" s="1"/>
  <c r="F673" i="1"/>
  <c r="C673" i="1" s="1"/>
  <c r="F674" i="1"/>
  <c r="C674" i="1" s="1"/>
  <c r="F675" i="1"/>
  <c r="C675" i="1" s="1"/>
  <c r="F676" i="1"/>
  <c r="C676" i="1" s="1"/>
  <c r="F677" i="1"/>
  <c r="C677" i="1" s="1"/>
  <c r="F678" i="1"/>
  <c r="C678" i="1" s="1"/>
  <c r="F679" i="1"/>
  <c r="C679" i="1" s="1"/>
  <c r="F680" i="1"/>
  <c r="C680" i="1" s="1"/>
  <c r="F681" i="1"/>
  <c r="C681" i="1" s="1"/>
  <c r="F682" i="1"/>
  <c r="C682" i="1" s="1"/>
  <c r="F683" i="1"/>
  <c r="C683" i="1" s="1"/>
  <c r="F684" i="1"/>
  <c r="C684" i="1" s="1"/>
  <c r="F685" i="1"/>
  <c r="C685" i="1" s="1"/>
  <c r="F686" i="1"/>
  <c r="C686" i="1" s="1"/>
  <c r="F687" i="1"/>
  <c r="C687" i="1" s="1"/>
  <c r="F688" i="1"/>
  <c r="C688" i="1" s="1"/>
  <c r="F689" i="1"/>
  <c r="C689" i="1" s="1"/>
  <c r="F690" i="1"/>
  <c r="C690" i="1" s="1"/>
  <c r="F691" i="1"/>
  <c r="C691" i="1" s="1"/>
  <c r="F692" i="1"/>
  <c r="C692" i="1" s="1"/>
  <c r="F7156" i="1" l="1"/>
  <c r="F3872" i="1" l="1"/>
  <c r="F1763" i="1" l="1"/>
  <c r="C1763" i="1" s="1"/>
  <c r="F1762" i="1"/>
  <c r="C1762" i="1" s="1"/>
  <c r="F1761" i="1"/>
  <c r="C1761" i="1" s="1"/>
  <c r="F1760" i="1"/>
  <c r="C1760" i="1" s="1"/>
  <c r="F1759" i="1"/>
  <c r="C1759" i="1" s="1"/>
  <c r="F1758" i="1"/>
  <c r="C1758" i="1" s="1"/>
  <c r="F1757" i="1"/>
  <c r="C1757" i="1" s="1"/>
  <c r="F1756" i="1"/>
  <c r="C1756" i="1" s="1"/>
  <c r="F1755" i="1"/>
  <c r="C1755" i="1" s="1"/>
  <c r="F1754" i="1"/>
  <c r="C1754" i="1" s="1"/>
  <c r="F1753" i="1"/>
  <c r="C1753" i="1" s="1"/>
  <c r="F1752" i="1"/>
  <c r="C1752" i="1" s="1"/>
  <c r="F1751" i="1"/>
  <c r="C1751" i="1" s="1"/>
  <c r="F1750" i="1"/>
  <c r="C1750" i="1" s="1"/>
  <c r="F1749" i="1"/>
  <c r="C1749" i="1" s="1"/>
  <c r="F1748" i="1"/>
  <c r="C1748" i="1" s="1"/>
  <c r="F1747" i="1"/>
  <c r="C1747" i="1" s="1"/>
  <c r="F1746" i="1"/>
  <c r="C1746" i="1" s="1"/>
  <c r="F1745" i="1"/>
  <c r="C1745" i="1" s="1"/>
  <c r="F4434" i="1"/>
  <c r="F4432" i="1"/>
  <c r="F4430" i="1"/>
  <c r="F4428" i="1"/>
  <c r="F4426" i="1"/>
  <c r="F4424" i="1"/>
  <c r="F4422" i="1"/>
  <c r="F4421" i="1"/>
  <c r="F4419" i="1"/>
  <c r="F4417" i="1"/>
  <c r="F4439" i="1"/>
  <c r="F4438" i="1"/>
  <c r="F4437" i="1"/>
  <c r="F4436" i="1"/>
  <c r="F4435" i="1"/>
  <c r="F4433" i="1"/>
  <c r="F4431" i="1"/>
  <c r="F4429" i="1"/>
  <c r="F4427" i="1"/>
  <c r="F4425" i="1"/>
  <c r="F4423" i="1"/>
  <c r="F4420" i="1"/>
  <c r="F4418" i="1"/>
  <c r="F4416" i="1"/>
  <c r="F4415" i="1"/>
  <c r="F4414" i="1"/>
  <c r="F4413" i="1"/>
  <c r="F4412" i="1"/>
  <c r="F4411" i="1"/>
  <c r="F4410" i="1"/>
  <c r="F4409" i="1"/>
  <c r="F4408" i="1"/>
  <c r="F4407" i="1"/>
  <c r="F4406" i="1"/>
  <c r="F4405" i="1"/>
  <c r="F4404" i="1"/>
  <c r="F4403" i="1"/>
  <c r="F4402" i="1"/>
  <c r="F4401" i="1"/>
  <c r="F4400" i="1"/>
  <c r="F4399" i="1"/>
  <c r="F4247" i="1"/>
  <c r="F4253" i="1"/>
  <c r="F4251" i="1"/>
  <c r="F4249" i="1"/>
  <c r="F4245" i="1"/>
  <c r="F4243" i="1"/>
  <c r="F4241" i="1"/>
  <c r="F4240" i="1"/>
  <c r="F4238" i="1"/>
  <c r="F4236" i="1"/>
  <c r="F4258" i="1"/>
  <c r="F4257" i="1"/>
  <c r="F4256" i="1"/>
  <c r="F4255" i="1"/>
  <c r="F4254" i="1"/>
  <c r="F4252" i="1"/>
  <c r="F4250" i="1"/>
  <c r="F4248" i="1"/>
  <c r="F4246" i="1"/>
  <c r="F4244" i="1"/>
  <c r="F4242" i="1"/>
  <c r="F4239" i="1"/>
  <c r="F4237" i="1"/>
  <c r="F4235" i="1"/>
  <c r="F4234" i="1"/>
  <c r="F4233" i="1"/>
  <c r="F4232" i="1"/>
  <c r="F4231" i="1"/>
  <c r="F4230" i="1"/>
  <c r="F4229" i="1"/>
  <c r="F4228" i="1"/>
  <c r="F4227" i="1"/>
  <c r="F4226" i="1"/>
  <c r="F4225" i="1"/>
  <c r="F4224" i="1"/>
  <c r="F4223" i="1"/>
  <c r="F4222" i="1"/>
  <c r="F4221" i="1"/>
  <c r="F4220" i="1"/>
  <c r="F4219" i="1"/>
  <c r="F4218" i="1"/>
  <c r="F1740" i="1"/>
  <c r="C1740" i="1" s="1"/>
  <c r="F1739" i="1"/>
  <c r="C1739" i="1" s="1"/>
  <c r="F1738" i="1"/>
  <c r="C1738" i="1" s="1"/>
  <c r="F1736" i="1"/>
  <c r="C1736" i="1" s="1"/>
  <c r="F1732" i="1"/>
  <c r="C1732" i="1" s="1"/>
  <c r="F1730" i="1"/>
  <c r="C1730" i="1" s="1"/>
  <c r="F1729" i="1"/>
  <c r="C1729" i="1" s="1"/>
  <c r="F1728" i="1"/>
  <c r="C1728" i="1" s="1"/>
  <c r="F1722" i="1"/>
  <c r="C1722" i="1" s="1"/>
  <c r="F1721" i="1"/>
  <c r="C1721" i="1" s="1"/>
  <c r="F1720" i="1"/>
  <c r="C1720" i="1" s="1"/>
  <c r="F1714" i="1"/>
  <c r="C1714" i="1" s="1"/>
  <c r="F1712" i="1"/>
  <c r="C1712" i="1" s="1"/>
  <c r="F1709" i="1"/>
  <c r="C1709" i="1" s="1"/>
  <c r="F1706" i="1"/>
  <c r="C1706" i="1" s="1"/>
  <c r="F7986" i="1"/>
  <c r="F7985" i="1"/>
  <c r="F7984" i="1"/>
  <c r="F7983" i="1"/>
  <c r="F7982" i="1"/>
  <c r="F7981" i="1"/>
  <c r="F1727" i="1"/>
  <c r="C1727" i="1" s="1"/>
  <c r="F1726" i="1"/>
  <c r="C1726" i="1" s="1"/>
  <c r="F1725" i="1"/>
  <c r="C1725" i="1" s="1"/>
  <c r="F1724" i="1"/>
  <c r="C1724" i="1" s="1"/>
  <c r="F1723" i="1"/>
  <c r="C1723" i="1" s="1"/>
  <c r="F1719" i="1"/>
  <c r="C1719" i="1" s="1"/>
  <c r="F1718" i="1"/>
  <c r="C1718" i="1" s="1"/>
  <c r="F1717" i="1"/>
  <c r="C1717" i="1" s="1"/>
  <c r="F1716" i="1"/>
  <c r="C1716" i="1" s="1"/>
  <c r="F1715" i="1"/>
  <c r="C1715" i="1" s="1"/>
  <c r="F1713" i="1"/>
  <c r="C1713" i="1" s="1"/>
  <c r="F1711" i="1"/>
  <c r="C1711" i="1" s="1"/>
  <c r="F1710" i="1"/>
  <c r="C1710" i="1" s="1"/>
  <c r="F1708" i="1"/>
  <c r="C1708" i="1" s="1"/>
  <c r="F1707" i="1"/>
  <c r="C1707" i="1" s="1"/>
  <c r="F1705" i="1"/>
  <c r="C1705" i="1" s="1"/>
  <c r="F1704" i="1"/>
  <c r="C1704" i="1" s="1"/>
  <c r="F1703" i="1"/>
  <c r="C1703" i="1" s="1"/>
  <c r="F1702" i="1"/>
  <c r="C1702" i="1" s="1"/>
  <c r="F1701" i="1"/>
  <c r="C1701" i="1" s="1"/>
  <c r="F1700" i="1"/>
  <c r="C1700" i="1" s="1"/>
  <c r="F1699" i="1"/>
  <c r="C1699" i="1" s="1"/>
  <c r="F1743" i="1"/>
  <c r="C1743" i="1" s="1"/>
  <c r="F1742" i="1"/>
  <c r="C1742" i="1" s="1"/>
  <c r="F1741" i="1"/>
  <c r="C1741" i="1" s="1"/>
  <c r="F1737" i="1"/>
  <c r="C1737" i="1" s="1"/>
  <c r="F1735" i="1"/>
  <c r="C1735" i="1" s="1"/>
  <c r="F1734" i="1"/>
  <c r="C1734" i="1" s="1"/>
  <c r="F1733" i="1"/>
  <c r="C1733" i="1" s="1"/>
  <c r="F1731" i="1"/>
  <c r="C1731" i="1" s="1"/>
  <c r="F1369" i="1" l="1"/>
  <c r="C1369" i="1" s="1"/>
  <c r="F1368" i="1"/>
  <c r="C1368" i="1" s="1"/>
  <c r="F1367" i="1"/>
  <c r="C1367" i="1" s="1"/>
  <c r="F1366" i="1"/>
  <c r="C1366" i="1" s="1"/>
  <c r="F1365" i="1"/>
  <c r="C1365" i="1" s="1"/>
  <c r="F1364" i="1"/>
  <c r="C1364" i="1" s="1"/>
  <c r="F1649" i="1"/>
  <c r="C1649" i="1" s="1"/>
  <c r="F1650" i="1"/>
  <c r="C1650" i="1" s="1"/>
  <c r="F1651" i="1"/>
  <c r="C1651" i="1" s="1"/>
  <c r="F1652" i="1"/>
  <c r="C1652" i="1" s="1"/>
  <c r="F1653" i="1"/>
  <c r="C1653" i="1" s="1"/>
  <c r="F1654" i="1"/>
  <c r="C1654" i="1" s="1"/>
  <c r="F1655" i="1"/>
  <c r="C1655" i="1" s="1"/>
  <c r="F1656" i="1"/>
  <c r="C1656" i="1" s="1"/>
  <c r="F1657" i="1"/>
  <c r="C1657" i="1" s="1"/>
  <c r="F1658" i="1"/>
  <c r="C1658" i="1" s="1"/>
  <c r="F1659" i="1"/>
  <c r="C1659" i="1" s="1"/>
  <c r="F1660" i="1"/>
  <c r="C1660" i="1" s="1"/>
  <c r="F1661" i="1"/>
  <c r="C1661" i="1" s="1"/>
  <c r="F1662" i="1"/>
  <c r="C1662" i="1" s="1"/>
  <c r="F1663" i="1"/>
  <c r="C1663" i="1" s="1"/>
  <c r="F1664" i="1"/>
  <c r="C1664" i="1" s="1"/>
  <c r="F1665" i="1"/>
  <c r="C1665" i="1" s="1"/>
  <c r="F1666" i="1"/>
  <c r="C1666" i="1" s="1"/>
  <c r="F1667" i="1"/>
  <c r="C1667" i="1" s="1"/>
  <c r="F1668" i="1"/>
  <c r="C1668" i="1" s="1"/>
  <c r="F1669" i="1"/>
  <c r="C1669" i="1" s="1"/>
  <c r="F1670" i="1"/>
  <c r="C1670" i="1" s="1"/>
  <c r="F1671" i="1"/>
  <c r="C1671" i="1" s="1"/>
  <c r="F1672" i="1"/>
  <c r="C1672" i="1" s="1"/>
  <c r="F1673" i="1"/>
  <c r="C1673" i="1" s="1"/>
  <c r="F1674" i="1"/>
  <c r="C1674" i="1" s="1"/>
  <c r="F1675" i="1"/>
  <c r="C1675" i="1" s="1"/>
  <c r="F1676" i="1"/>
  <c r="C1676" i="1" s="1"/>
  <c r="F1677" i="1"/>
  <c r="C1677" i="1" s="1"/>
  <c r="F1678" i="1"/>
  <c r="C1678" i="1" s="1"/>
  <c r="F1679" i="1"/>
  <c r="C1679" i="1" s="1"/>
  <c r="F1680" i="1"/>
  <c r="C1680" i="1" s="1"/>
  <c r="F1681" i="1"/>
  <c r="C1681" i="1" s="1"/>
  <c r="F1682" i="1"/>
  <c r="C1682" i="1" s="1"/>
  <c r="F1683" i="1"/>
  <c r="C1683" i="1" s="1"/>
  <c r="F1684" i="1"/>
  <c r="C1684" i="1" s="1"/>
  <c r="F1685" i="1"/>
  <c r="C1685" i="1" s="1"/>
  <c r="F1686" i="1"/>
  <c r="C1686" i="1" s="1"/>
  <c r="F1687" i="1"/>
  <c r="C1687" i="1" s="1"/>
  <c r="F1688" i="1"/>
  <c r="C1688" i="1" s="1"/>
  <c r="F1689" i="1"/>
  <c r="C1689" i="1" s="1"/>
  <c r="F1690" i="1"/>
  <c r="C1690" i="1" s="1"/>
  <c r="F1691" i="1"/>
  <c r="C1691" i="1" s="1"/>
  <c r="F1692" i="1"/>
  <c r="C1692" i="1" s="1"/>
  <c r="F1693" i="1"/>
  <c r="C1693" i="1" s="1"/>
  <c r="F1694" i="1"/>
  <c r="C1694" i="1" s="1"/>
  <c r="F1695" i="1"/>
  <c r="C1695" i="1" s="1"/>
  <c r="F1696" i="1"/>
  <c r="C1696" i="1" s="1"/>
  <c r="F1697" i="1"/>
  <c r="C1697" i="1" s="1"/>
  <c r="F1648" i="1"/>
  <c r="C1648" i="1" s="1"/>
  <c r="F1517" i="1"/>
  <c r="C1517" i="1" s="1"/>
  <c r="F1518" i="1"/>
  <c r="C1518" i="1" s="1"/>
  <c r="F1519" i="1"/>
  <c r="C1519" i="1" s="1"/>
  <c r="F1520" i="1"/>
  <c r="C1520" i="1" s="1"/>
  <c r="F1521" i="1"/>
  <c r="C1521" i="1" s="1"/>
  <c r="F1522" i="1"/>
  <c r="C1522" i="1" s="1"/>
  <c r="F1523" i="1"/>
  <c r="C1523" i="1" s="1"/>
  <c r="F1524" i="1"/>
  <c r="C1524" i="1" s="1"/>
  <c r="F1525" i="1"/>
  <c r="C1525" i="1" s="1"/>
  <c r="F1526" i="1"/>
  <c r="C1526" i="1" s="1"/>
  <c r="F1527" i="1"/>
  <c r="C1527" i="1" s="1"/>
  <c r="F1528" i="1"/>
  <c r="C1528" i="1" s="1"/>
  <c r="F1529" i="1"/>
  <c r="C1529" i="1" s="1"/>
  <c r="F1530" i="1"/>
  <c r="C1530" i="1" s="1"/>
  <c r="F1531" i="1"/>
  <c r="C1531" i="1" s="1"/>
  <c r="F1532" i="1"/>
  <c r="C1532" i="1" s="1"/>
  <c r="F1533" i="1"/>
  <c r="C1533" i="1" s="1"/>
  <c r="F1534" i="1"/>
  <c r="C1534" i="1" s="1"/>
  <c r="F1535" i="1"/>
  <c r="C1535" i="1" s="1"/>
  <c r="F1536" i="1"/>
  <c r="C1536" i="1" s="1"/>
  <c r="F1537" i="1"/>
  <c r="C1537" i="1" s="1"/>
  <c r="F1538" i="1"/>
  <c r="C1538" i="1" s="1"/>
  <c r="F1539" i="1"/>
  <c r="C1539" i="1" s="1"/>
  <c r="F1540" i="1"/>
  <c r="C1540" i="1" s="1"/>
  <c r="F1541" i="1"/>
  <c r="C1541" i="1" s="1"/>
  <c r="F1542" i="1"/>
  <c r="C1542" i="1" s="1"/>
  <c r="F1543" i="1"/>
  <c r="C1543" i="1" s="1"/>
  <c r="F1544" i="1"/>
  <c r="C1544" i="1" s="1"/>
  <c r="F1545" i="1"/>
  <c r="C1545" i="1" s="1"/>
  <c r="F1546" i="1"/>
  <c r="C1546" i="1" s="1"/>
  <c r="F1547" i="1"/>
  <c r="C1547" i="1" s="1"/>
  <c r="F1548" i="1"/>
  <c r="C1548" i="1" s="1"/>
  <c r="F1549" i="1"/>
  <c r="C1549" i="1" s="1"/>
  <c r="F1550" i="1"/>
  <c r="C1550" i="1" s="1"/>
  <c r="F1551" i="1"/>
  <c r="C1551" i="1" s="1"/>
  <c r="F1552" i="1"/>
  <c r="C1552" i="1" s="1"/>
  <c r="F1553" i="1"/>
  <c r="C1553" i="1" s="1"/>
  <c r="F1554" i="1"/>
  <c r="C1554" i="1" s="1"/>
  <c r="F1555" i="1"/>
  <c r="C1555" i="1" s="1"/>
  <c r="F1556" i="1"/>
  <c r="C1556" i="1" s="1"/>
  <c r="F1557" i="1"/>
  <c r="C1557" i="1" s="1"/>
  <c r="F1558" i="1"/>
  <c r="C1558" i="1" s="1"/>
  <c r="F1559" i="1"/>
  <c r="C1559" i="1" s="1"/>
  <c r="F1560" i="1"/>
  <c r="C1560" i="1" s="1"/>
  <c r="F1561" i="1"/>
  <c r="C1561" i="1" s="1"/>
  <c r="F1562" i="1"/>
  <c r="C1562" i="1" s="1"/>
  <c r="F1563" i="1"/>
  <c r="C1563" i="1" s="1"/>
  <c r="F1564" i="1"/>
  <c r="C1564" i="1" s="1"/>
  <c r="F1565" i="1"/>
  <c r="C1565" i="1" s="1"/>
  <c r="F1566" i="1"/>
  <c r="C1566" i="1" s="1"/>
  <c r="F1567" i="1"/>
  <c r="C1567" i="1" s="1"/>
  <c r="F199" i="1"/>
  <c r="C199" i="1" s="1"/>
  <c r="F198" i="1"/>
  <c r="C198" i="1" s="1"/>
  <c r="F197" i="1"/>
  <c r="C197" i="1" s="1"/>
  <c r="F196" i="1"/>
  <c r="C196" i="1" s="1"/>
  <c r="F195" i="1"/>
  <c r="C195" i="1" s="1"/>
  <c r="F259" i="1"/>
  <c r="C259" i="1" s="1"/>
  <c r="F258" i="1"/>
  <c r="C258" i="1" s="1"/>
  <c r="F257" i="1"/>
  <c r="C257" i="1" s="1"/>
  <c r="F256" i="1"/>
  <c r="C256" i="1" s="1"/>
  <c r="F255" i="1"/>
  <c r="C255" i="1" s="1"/>
  <c r="F2799" i="1"/>
  <c r="F2790" i="1"/>
  <c r="F2785" i="1"/>
  <c r="F2780" i="1"/>
  <c r="F2775" i="1"/>
  <c r="F2771" i="1"/>
  <c r="F2759" i="1"/>
  <c r="F2730" i="1"/>
  <c r="F2691" i="1"/>
  <c r="F2672" i="1"/>
  <c r="F2660" i="1"/>
  <c r="F2657" i="1"/>
  <c r="F2646" i="1"/>
  <c r="F2644" i="1"/>
  <c r="F2639" i="1"/>
  <c r="F2624" i="1"/>
  <c r="F2621" i="1"/>
  <c r="F2994" i="1"/>
  <c r="F3004" i="1"/>
  <c r="F2958" i="1"/>
  <c r="F3018" i="1"/>
  <c r="F3009" i="1"/>
  <c r="F2999" i="1"/>
  <c r="F2990" i="1"/>
  <c r="F2985" i="1"/>
  <c r="F2981" i="1"/>
  <c r="F2972" i="1"/>
  <c r="F2962" i="1"/>
  <c r="F2960" i="1"/>
  <c r="F2959" i="1"/>
  <c r="F2967" i="1"/>
  <c r="F2966" i="1"/>
  <c r="F2965" i="1"/>
  <c r="F2963" i="1"/>
  <c r="F1195" i="1" l="1"/>
  <c r="F2242" i="1"/>
  <c r="F6586" i="1"/>
  <c r="F6585" i="1"/>
  <c r="F6555" i="1"/>
  <c r="F6554" i="1"/>
  <c r="F6553" i="1"/>
  <c r="F6552" i="1"/>
  <c r="F6551" i="1"/>
  <c r="F6550" i="1"/>
  <c r="F6549" i="1"/>
  <c r="F6548" i="1"/>
  <c r="F6547" i="1"/>
  <c r="F6546" i="1"/>
  <c r="F6545" i="1"/>
  <c r="F6544" i="1"/>
  <c r="F6543" i="1"/>
  <c r="F6542" i="1"/>
  <c r="F6541" i="1"/>
  <c r="F6540" i="1"/>
  <c r="F6539" i="1"/>
  <c r="F6538" i="1"/>
  <c r="F6537" i="1"/>
  <c r="F6536" i="1"/>
  <c r="F6535" i="1"/>
  <c r="F6562" i="1"/>
  <c r="F6561" i="1"/>
  <c r="F6560" i="1"/>
  <c r="F6559" i="1"/>
  <c r="F6558" i="1"/>
  <c r="F6557" i="1"/>
  <c r="F6556" i="1"/>
  <c r="F6569" i="1"/>
  <c r="F6568" i="1"/>
  <c r="F6567" i="1"/>
  <c r="F6566" i="1"/>
  <c r="F6565" i="1"/>
  <c r="F6564" i="1"/>
  <c r="F6563" i="1"/>
  <c r="F6523" i="1"/>
  <c r="F6533" i="1"/>
  <c r="F6532" i="1"/>
  <c r="F6531" i="1"/>
  <c r="F6530" i="1"/>
  <c r="F6529" i="1"/>
  <c r="F6528" i="1"/>
  <c r="F6527" i="1"/>
  <c r="F6526" i="1"/>
  <c r="F6525" i="1"/>
  <c r="F6524" i="1"/>
  <c r="F6522" i="1"/>
  <c r="F6521"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32" i="1"/>
  <c r="F6584" i="1"/>
  <c r="F6583" i="1"/>
  <c r="F6582" i="1"/>
  <c r="F6581" i="1"/>
  <c r="F6580" i="1"/>
  <c r="F6579" i="1"/>
  <c r="F6578" i="1"/>
  <c r="F6576" i="1"/>
  <c r="F6575" i="1"/>
  <c r="F6574" i="1"/>
  <c r="F6573" i="1"/>
  <c r="F6572" i="1"/>
  <c r="F6571" i="1"/>
  <c r="F6570" i="1"/>
  <c r="F6520" i="1"/>
  <c r="F6519" i="1"/>
  <c r="F6518" i="1"/>
  <c r="F6517" i="1"/>
  <c r="F6516" i="1"/>
  <c r="F6515" i="1"/>
  <c r="F6514" i="1"/>
  <c r="F4000" i="1"/>
  <c r="F2011" i="1"/>
  <c r="F2010" i="1"/>
  <c r="F2009" i="1"/>
  <c r="F3997" i="1"/>
  <c r="F3292" i="1"/>
  <c r="F3291" i="1"/>
  <c r="F3298" i="1"/>
  <c r="F3297" i="1"/>
  <c r="F3296" i="1"/>
  <c r="F3295" i="1"/>
  <c r="F3294" i="1"/>
  <c r="F3293" i="1"/>
  <c r="F3290" i="1"/>
  <c r="F3289" i="1"/>
  <c r="F3306" i="1"/>
  <c r="F3305" i="1"/>
  <c r="F3304" i="1"/>
  <c r="F3303" i="1"/>
  <c r="F3302" i="1"/>
  <c r="F3301" i="1"/>
  <c r="F3300" i="1"/>
  <c r="F3299" i="1"/>
  <c r="F3310" i="1"/>
  <c r="F3309" i="1"/>
  <c r="F3308" i="1"/>
  <c r="F3307" i="1"/>
  <c r="F3312" i="1"/>
  <c r="F3311" i="1"/>
  <c r="F3313" i="1"/>
  <c r="F3314" i="1"/>
  <c r="F5485" i="1"/>
  <c r="F5480" i="1"/>
  <c r="F5476" i="1"/>
  <c r="F7956" i="1"/>
  <c r="F7955" i="1"/>
  <c r="F7954" i="1"/>
  <c r="F7953" i="1"/>
  <c r="F7952" i="1"/>
  <c r="F7951" i="1"/>
  <c r="F7950" i="1"/>
  <c r="F7930" i="1"/>
  <c r="F7929" i="1"/>
  <c r="F3385" i="1"/>
  <c r="F3386" i="1"/>
  <c r="F3387" i="1"/>
  <c r="F3388" i="1"/>
  <c r="F3389" i="1"/>
  <c r="F3390" i="1"/>
  <c r="F3391" i="1"/>
  <c r="F819" i="1"/>
  <c r="F818" i="1"/>
  <c r="F2188" i="1"/>
  <c r="F2187" i="1"/>
  <c r="F2150" i="1"/>
  <c r="F2151" i="1"/>
  <c r="F3959" i="1"/>
  <c r="F3854" i="1"/>
  <c r="F3853" i="1"/>
  <c r="F3851" i="1"/>
  <c r="F828" i="1"/>
  <c r="F827" i="1"/>
  <c r="F826" i="1"/>
  <c r="F825" i="1"/>
  <c r="F824" i="1"/>
  <c r="F823" i="1"/>
  <c r="F822" i="1"/>
  <c r="F821" i="1"/>
  <c r="F820" i="1"/>
  <c r="F847" i="1"/>
  <c r="F846" i="1"/>
  <c r="F845" i="1"/>
  <c r="F844" i="1"/>
  <c r="F843" i="1"/>
  <c r="F842" i="1"/>
  <c r="F841" i="1"/>
  <c r="F840" i="1"/>
  <c r="F839" i="1"/>
  <c r="F831" i="1"/>
  <c r="C831" i="1" s="1"/>
  <c r="F2197" i="1"/>
  <c r="F2196" i="1"/>
  <c r="F2195" i="1"/>
  <c r="F2194" i="1"/>
  <c r="F2193" i="1"/>
  <c r="F2192" i="1"/>
  <c r="F2191" i="1"/>
  <c r="F2190" i="1"/>
  <c r="F2189" i="1"/>
  <c r="F1211" i="1"/>
  <c r="C1211" i="1" s="1"/>
  <c r="F1210" i="1"/>
  <c r="C1210" i="1" s="1"/>
  <c r="F1209" i="1"/>
  <c r="C1209" i="1" s="1"/>
  <c r="F1208" i="1"/>
  <c r="C1208" i="1" s="1"/>
  <c r="F1207" i="1"/>
  <c r="C1207" i="1" s="1"/>
  <c r="F1206" i="1"/>
  <c r="C1206" i="1" s="1"/>
  <c r="F1205" i="1"/>
  <c r="C1205" i="1" s="1"/>
  <c r="F6370"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560" i="1"/>
  <c r="F4559" i="1"/>
  <c r="F4558" i="1"/>
  <c r="F4557" i="1"/>
  <c r="F4556" i="1"/>
  <c r="F4555" i="1"/>
  <c r="F4554" i="1"/>
  <c r="F4553" i="1"/>
  <c r="F4552"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775" i="1"/>
  <c r="C775" i="1" s="1"/>
  <c r="F772" i="1"/>
  <c r="C772" i="1" s="1"/>
  <c r="F2072" i="1" l="1"/>
  <c r="F2071" i="1"/>
  <c r="F2070" i="1"/>
  <c r="F2078" i="1"/>
  <c r="F2077" i="1"/>
  <c r="F2076" i="1"/>
  <c r="F2075" i="1"/>
  <c r="F2074" i="1"/>
  <c r="F2073" i="1"/>
  <c r="F2081" i="1"/>
  <c r="F2080" i="1"/>
  <c r="F2079" i="1"/>
  <c r="F2083" i="1"/>
  <c r="F2082" i="1"/>
  <c r="F1814" i="1" l="1"/>
  <c r="C1814" i="1" s="1"/>
  <c r="F1812" i="1"/>
  <c r="C1812" i="1" s="1"/>
  <c r="F1828" i="1"/>
  <c r="C1828" i="1" s="1"/>
  <c r="F1826" i="1"/>
  <c r="C1826" i="1" s="1"/>
  <c r="F6374" i="1"/>
  <c r="F6373" i="1"/>
  <c r="F13" i="1"/>
  <c r="F12" i="1"/>
  <c r="F11" i="1"/>
  <c r="F10" i="1"/>
  <c r="F9" i="1"/>
  <c r="F8" i="1"/>
  <c r="F1853" i="1"/>
  <c r="C1853" i="1" s="1"/>
  <c r="F830" i="1"/>
  <c r="C830" i="1" s="1"/>
  <c r="F832" i="1"/>
  <c r="C832" i="1" s="1"/>
  <c r="F833" i="1"/>
  <c r="C833" i="1" s="1"/>
  <c r="F834" i="1"/>
  <c r="C834" i="1" s="1"/>
  <c r="F835" i="1"/>
  <c r="C835" i="1" s="1"/>
  <c r="F836" i="1"/>
  <c r="C836" i="1" s="1"/>
  <c r="F837" i="1"/>
  <c r="C837" i="1" s="1"/>
  <c r="F838" i="1"/>
  <c r="C838" i="1" s="1"/>
  <c r="F793" i="1"/>
  <c r="C793" i="1" s="1"/>
  <c r="F790" i="1"/>
  <c r="C790" i="1" s="1"/>
  <c r="F787" i="1"/>
  <c r="C787" i="1" s="1"/>
  <c r="F784" i="1"/>
  <c r="C784" i="1" s="1"/>
  <c r="F781" i="1"/>
  <c r="C781" i="1" s="1"/>
  <c r="F778" i="1"/>
  <c r="C778" i="1" s="1"/>
  <c r="F776" i="1"/>
  <c r="C776" i="1" s="1"/>
  <c r="F777" i="1"/>
  <c r="C777" i="1" s="1"/>
  <c r="F774" i="1"/>
  <c r="C774" i="1" s="1"/>
  <c r="F771" i="1"/>
  <c r="C771" i="1" s="1"/>
  <c r="F3838" i="1"/>
  <c r="F3152" i="1"/>
  <c r="F3150" i="1"/>
  <c r="F3148" i="1"/>
  <c r="F3146" i="1"/>
  <c r="F2273" i="1"/>
  <c r="F2271" i="1"/>
  <c r="F2269" i="1"/>
  <c r="F2267" i="1"/>
  <c r="F2268" i="1"/>
  <c r="F3444" i="1"/>
  <c r="F3443" i="1"/>
  <c r="F2683" i="1"/>
  <c r="F2682" i="1"/>
  <c r="F2681" i="1"/>
  <c r="F2680" i="1"/>
  <c r="F2701" i="1"/>
  <c r="F2700" i="1"/>
  <c r="F2699" i="1"/>
  <c r="F2721" i="1"/>
  <c r="F2720" i="1"/>
  <c r="F2719" i="1"/>
  <c r="F2718" i="1"/>
  <c r="F2740" i="1"/>
  <c r="F2739" i="1"/>
  <c r="F2738" i="1"/>
  <c r="F2770" i="1"/>
  <c r="F2769" i="1"/>
  <c r="F2768" i="1"/>
  <c r="F2803" i="1"/>
  <c r="F2802" i="1"/>
  <c r="F2794" i="1"/>
  <c r="F2793" i="1"/>
  <c r="F2789" i="1"/>
  <c r="F2788" i="1"/>
  <c r="F2787" i="1"/>
  <c r="F2784" i="1"/>
  <c r="F2783" i="1"/>
  <c r="F2782" i="1"/>
  <c r="F2779" i="1"/>
  <c r="F2778" i="1"/>
  <c r="F2777" i="1"/>
  <c r="F2774" i="1"/>
  <c r="F2773" i="1"/>
  <c r="F2772" i="1"/>
  <c r="F5114" i="1"/>
  <c r="F5113" i="1"/>
  <c r="F5112" i="1"/>
  <c r="F5111" i="1"/>
  <c r="F5110" i="1"/>
  <c r="F5178" i="1"/>
  <c r="F5177" i="1"/>
  <c r="F5176" i="1"/>
  <c r="F5474" i="1"/>
  <c r="F5473" i="1"/>
  <c r="F5472" i="1"/>
  <c r="F5175" i="1"/>
  <c r="F5174" i="1"/>
  <c r="F5173" i="1"/>
  <c r="F5172" i="1"/>
  <c r="F5171" i="1"/>
  <c r="F5304" i="1"/>
  <c r="F5303" i="1"/>
  <c r="F5302" i="1"/>
  <c r="F5301" i="1"/>
  <c r="F5300" i="1"/>
  <c r="F5396" i="1"/>
  <c r="F5395" i="1"/>
  <c r="F5394" i="1"/>
  <c r="F5393" i="1"/>
  <c r="F5392" i="1"/>
  <c r="F5397" i="1"/>
  <c r="F5398" i="1"/>
  <c r="F5399" i="1"/>
  <c r="F5400" i="1"/>
  <c r="F5401" i="1"/>
  <c r="F4566" i="1"/>
  <c r="F4565" i="1"/>
  <c r="F4564" i="1"/>
  <c r="F4563" i="1"/>
  <c r="F4562" i="1"/>
  <c r="F4445" i="1"/>
  <c r="F4444" i="1"/>
  <c r="F4443" i="1"/>
  <c r="F4442" i="1"/>
  <c r="F4441" i="1"/>
  <c r="F4264" i="1"/>
  <c r="F4263" i="1"/>
  <c r="F4262" i="1"/>
  <c r="F4261" i="1"/>
  <c r="F4260" i="1"/>
  <c r="F4083" i="1"/>
  <c r="F4082" i="1"/>
  <c r="F4081" i="1"/>
  <c r="F4080" i="1"/>
  <c r="F4079" i="1"/>
  <c r="F194" i="1"/>
  <c r="C194" i="1" s="1"/>
  <c r="F191" i="1"/>
  <c r="C191" i="1" s="1"/>
  <c r="F189" i="1"/>
  <c r="C189" i="1" s="1"/>
  <c r="F187" i="1"/>
  <c r="C187" i="1" s="1"/>
  <c r="F185" i="1"/>
  <c r="C185" i="1" s="1"/>
  <c r="F183" i="1"/>
  <c r="C183" i="1" s="1"/>
  <c r="F181" i="1"/>
  <c r="C181" i="1" s="1"/>
  <c r="F178" i="1"/>
  <c r="C178" i="1" s="1"/>
  <c r="F172" i="1"/>
  <c r="C172" i="1" s="1"/>
  <c r="F166" i="1"/>
  <c r="C166" i="1" s="1"/>
  <c r="F160" i="1"/>
  <c r="C160" i="1" s="1"/>
  <c r="F154" i="1"/>
  <c r="C154" i="1" s="1"/>
  <c r="F151" i="1"/>
  <c r="C151" i="1" s="1"/>
  <c r="F147" i="1"/>
  <c r="C147" i="1" s="1"/>
  <c r="F141" i="1"/>
  <c r="C141" i="1" s="1"/>
  <c r="F135" i="1"/>
  <c r="C135" i="1" s="1"/>
  <c r="F236" i="1"/>
  <c r="F235" i="1"/>
  <c r="F234" i="1"/>
  <c r="F233" i="1"/>
  <c r="F232" i="1"/>
  <c r="F231" i="1"/>
  <c r="F230" i="1"/>
  <c r="F229" i="1"/>
  <c r="F228" i="1"/>
  <c r="F227" i="1"/>
  <c r="F226" i="1"/>
  <c r="F225" i="1"/>
  <c r="F224" i="1"/>
  <c r="F15" i="1"/>
  <c r="C15" i="1" s="1"/>
  <c r="F16" i="1"/>
  <c r="C16" i="1" s="1"/>
  <c r="F17" i="1"/>
  <c r="C17" i="1" s="1"/>
  <c r="F18" i="1"/>
  <c r="C18" i="1" s="1"/>
  <c r="F19" i="1"/>
  <c r="C19" i="1" s="1"/>
  <c r="F20" i="1"/>
  <c r="C20" i="1" s="1"/>
  <c r="F21" i="1"/>
  <c r="C21" i="1" s="1"/>
  <c r="F22" i="1"/>
  <c r="C22" i="1" s="1"/>
  <c r="F23" i="1"/>
  <c r="C23" i="1" s="1"/>
  <c r="F24" i="1"/>
  <c r="C24" i="1" s="1"/>
  <c r="F25" i="1"/>
  <c r="C25" i="1" s="1"/>
  <c r="F26" i="1"/>
  <c r="C26" i="1" s="1"/>
  <c r="F27" i="1"/>
  <c r="C27" i="1" s="1"/>
  <c r="F28" i="1"/>
  <c r="C28" i="1" s="1"/>
  <c r="F29" i="1"/>
  <c r="C29" i="1" s="1"/>
  <c r="F30" i="1"/>
  <c r="C30" i="1" s="1"/>
  <c r="F31" i="1"/>
  <c r="C31" i="1" s="1"/>
  <c r="F32" i="1"/>
  <c r="C32" i="1" s="1"/>
  <c r="F33" i="1"/>
  <c r="C33" i="1" s="1"/>
  <c r="F34" i="1"/>
  <c r="C34" i="1" s="1"/>
  <c r="F35" i="1"/>
  <c r="C35" i="1" s="1"/>
  <c r="F36" i="1"/>
  <c r="C36" i="1" s="1"/>
  <c r="F37" i="1"/>
  <c r="C37" i="1" s="1"/>
  <c r="F38" i="1"/>
  <c r="C38" i="1" s="1"/>
  <c r="F39" i="1"/>
  <c r="C39" i="1" s="1"/>
  <c r="F40" i="1"/>
  <c r="C40" i="1" s="1"/>
  <c r="F41" i="1"/>
  <c r="C41" i="1" s="1"/>
  <c r="F42" i="1"/>
  <c r="C42" i="1" s="1"/>
  <c r="F43" i="1"/>
  <c r="C43" i="1" s="1"/>
  <c r="F44" i="1"/>
  <c r="C44" i="1" s="1"/>
  <c r="F45" i="1"/>
  <c r="C45" i="1" s="1"/>
  <c r="F46" i="1"/>
  <c r="C46" i="1" s="1"/>
  <c r="F47" i="1"/>
  <c r="C47" i="1" s="1"/>
  <c r="F48" i="1"/>
  <c r="C48" i="1" s="1"/>
  <c r="F49" i="1"/>
  <c r="C49" i="1" s="1"/>
  <c r="F50" i="1"/>
  <c r="C50" i="1" s="1"/>
  <c r="F51" i="1"/>
  <c r="C51" i="1" s="1"/>
  <c r="F52" i="1"/>
  <c r="C52" i="1" s="1"/>
  <c r="F53" i="1"/>
  <c r="C53" i="1" s="1"/>
  <c r="F54" i="1"/>
  <c r="C54" i="1" s="1"/>
  <c r="F55" i="1"/>
  <c r="C55" i="1" s="1"/>
  <c r="F56" i="1"/>
  <c r="C56" i="1" s="1"/>
  <c r="F57" i="1"/>
  <c r="C57" i="1" s="1"/>
  <c r="F58" i="1"/>
  <c r="C58" i="1" s="1"/>
  <c r="F59" i="1"/>
  <c r="C59" i="1" s="1"/>
  <c r="F60" i="1"/>
  <c r="C60" i="1" s="1"/>
  <c r="F61" i="1"/>
  <c r="C61" i="1" s="1"/>
  <c r="F62" i="1"/>
  <c r="C62" i="1" s="1"/>
  <c r="F63" i="1"/>
  <c r="C63" i="1" s="1"/>
  <c r="F64" i="1"/>
  <c r="C64" i="1" s="1"/>
  <c r="F65" i="1"/>
  <c r="C65" i="1" s="1"/>
  <c r="F66" i="1"/>
  <c r="C66" i="1" s="1"/>
  <c r="F67" i="1"/>
  <c r="C67" i="1" s="1"/>
  <c r="F68" i="1"/>
  <c r="C68" i="1" s="1"/>
  <c r="F69" i="1"/>
  <c r="C69" i="1" s="1"/>
  <c r="F70" i="1"/>
  <c r="C70" i="1" s="1"/>
  <c r="F71" i="1"/>
  <c r="C71" i="1" s="1"/>
  <c r="F72" i="1"/>
  <c r="C72" i="1" s="1"/>
  <c r="F73" i="1"/>
  <c r="C73" i="1" s="1"/>
  <c r="F74" i="1"/>
  <c r="C74" i="1" s="1"/>
  <c r="F75" i="1"/>
  <c r="C75" i="1" s="1"/>
  <c r="F76" i="1"/>
  <c r="C76" i="1" s="1"/>
  <c r="F77" i="1"/>
  <c r="C77" i="1" s="1"/>
  <c r="F78" i="1"/>
  <c r="C78" i="1" s="1"/>
  <c r="F79" i="1"/>
  <c r="C79" i="1" s="1"/>
  <c r="F80" i="1"/>
  <c r="C80" i="1" s="1"/>
  <c r="F81" i="1"/>
  <c r="C81" i="1" s="1"/>
  <c r="F82" i="1"/>
  <c r="C82" i="1" s="1"/>
  <c r="F83" i="1"/>
  <c r="C83" i="1" s="1"/>
  <c r="F84" i="1"/>
  <c r="C84" i="1" s="1"/>
  <c r="F85" i="1"/>
  <c r="C85" i="1" s="1"/>
  <c r="F86" i="1"/>
  <c r="C86" i="1" s="1"/>
  <c r="F87" i="1"/>
  <c r="C87" i="1" s="1"/>
  <c r="F88" i="1"/>
  <c r="C88" i="1" s="1"/>
  <c r="F89" i="1"/>
  <c r="C89" i="1" s="1"/>
  <c r="F90" i="1"/>
  <c r="C90" i="1" s="1"/>
  <c r="F91" i="1"/>
  <c r="C91" i="1" s="1"/>
  <c r="F92" i="1"/>
  <c r="C92" i="1" s="1"/>
  <c r="F93" i="1"/>
  <c r="C93" i="1" s="1"/>
  <c r="F94" i="1"/>
  <c r="C94" i="1" s="1"/>
  <c r="F95" i="1"/>
  <c r="C95" i="1" s="1"/>
  <c r="F96" i="1"/>
  <c r="C96" i="1" s="1"/>
  <c r="F97" i="1"/>
  <c r="C97" i="1" s="1"/>
  <c r="F98" i="1"/>
  <c r="C98" i="1" s="1"/>
  <c r="F99" i="1"/>
  <c r="C99" i="1" s="1"/>
  <c r="F100" i="1"/>
  <c r="C100" i="1" s="1"/>
  <c r="F101" i="1"/>
  <c r="C101" i="1" s="1"/>
  <c r="F102" i="1"/>
  <c r="C102" i="1" s="1"/>
  <c r="F103" i="1"/>
  <c r="C103" i="1" s="1"/>
  <c r="F104" i="1"/>
  <c r="C104" i="1" s="1"/>
  <c r="F105" i="1"/>
  <c r="C105" i="1" s="1"/>
  <c r="F106" i="1"/>
  <c r="C106" i="1" s="1"/>
  <c r="F107" i="1"/>
  <c r="C107" i="1" s="1"/>
  <c r="F108" i="1"/>
  <c r="C108" i="1" s="1"/>
  <c r="F109" i="1"/>
  <c r="C109" i="1" s="1"/>
  <c r="F110" i="1"/>
  <c r="C110" i="1" s="1"/>
  <c r="F111" i="1"/>
  <c r="C111" i="1" s="1"/>
  <c r="F112" i="1"/>
  <c r="C112" i="1" s="1"/>
  <c r="F113" i="1"/>
  <c r="C113" i="1" s="1"/>
  <c r="F114" i="1"/>
  <c r="C114" i="1" s="1"/>
  <c r="F115" i="1"/>
  <c r="C115" i="1" s="1"/>
  <c r="F116" i="1"/>
  <c r="C116" i="1" s="1"/>
  <c r="F117" i="1"/>
  <c r="C117" i="1" s="1"/>
  <c r="F118" i="1"/>
  <c r="C118" i="1" s="1"/>
  <c r="F119" i="1"/>
  <c r="C119" i="1" s="1"/>
  <c r="F120" i="1"/>
  <c r="C120" i="1" s="1"/>
  <c r="F121" i="1"/>
  <c r="C121" i="1" s="1"/>
  <c r="F122" i="1"/>
  <c r="C122" i="1" s="1"/>
  <c r="F123" i="1"/>
  <c r="C123" i="1" s="1"/>
  <c r="F124" i="1"/>
  <c r="C124" i="1" s="1"/>
  <c r="F125" i="1"/>
  <c r="C125" i="1" s="1"/>
  <c r="F126" i="1"/>
  <c r="C126" i="1" s="1"/>
  <c r="F127" i="1"/>
  <c r="C127" i="1" s="1"/>
  <c r="F128" i="1"/>
  <c r="C128" i="1" s="1"/>
  <c r="F129" i="1"/>
  <c r="C129" i="1" s="1"/>
  <c r="F130" i="1"/>
  <c r="C130" i="1" s="1"/>
  <c r="F131" i="1"/>
  <c r="C131" i="1" s="1"/>
  <c r="F132" i="1"/>
  <c r="C132" i="1" s="1"/>
  <c r="F133" i="1"/>
  <c r="C133" i="1" s="1"/>
  <c r="F134" i="1"/>
  <c r="C134" i="1" s="1"/>
  <c r="F136" i="1"/>
  <c r="C136" i="1" s="1"/>
  <c r="F137" i="1"/>
  <c r="C137" i="1" s="1"/>
  <c r="F138" i="1"/>
  <c r="C138" i="1" s="1"/>
  <c r="F139" i="1"/>
  <c r="C139" i="1" s="1"/>
  <c r="F140" i="1"/>
  <c r="C140" i="1" s="1"/>
  <c r="F142" i="1"/>
  <c r="C142" i="1" s="1"/>
  <c r="F143" i="1"/>
  <c r="C143" i="1" s="1"/>
  <c r="F144" i="1"/>
  <c r="C144" i="1" s="1"/>
  <c r="F145" i="1"/>
  <c r="C145" i="1" s="1"/>
  <c r="F146" i="1"/>
  <c r="C146" i="1" s="1"/>
  <c r="F148" i="1"/>
  <c r="C148" i="1" s="1"/>
  <c r="F149" i="1"/>
  <c r="C149" i="1" s="1"/>
  <c r="F150" i="1"/>
  <c r="C150" i="1" s="1"/>
  <c r="F152" i="1"/>
  <c r="C152" i="1" s="1"/>
  <c r="F153" i="1"/>
  <c r="C153" i="1" s="1"/>
  <c r="F155" i="1"/>
  <c r="C155" i="1" s="1"/>
  <c r="F156" i="1"/>
  <c r="C156" i="1" s="1"/>
  <c r="F157" i="1"/>
  <c r="C157" i="1" s="1"/>
  <c r="F158" i="1"/>
  <c r="C158" i="1" s="1"/>
  <c r="F159" i="1"/>
  <c r="C159" i="1" s="1"/>
  <c r="F161" i="1"/>
  <c r="C161" i="1" s="1"/>
  <c r="F162" i="1"/>
  <c r="C162" i="1" s="1"/>
  <c r="F163" i="1"/>
  <c r="C163" i="1" s="1"/>
  <c r="F164" i="1"/>
  <c r="C164" i="1" s="1"/>
  <c r="F165" i="1"/>
  <c r="C165" i="1" s="1"/>
  <c r="F167" i="1"/>
  <c r="C167" i="1" s="1"/>
  <c r="F168" i="1"/>
  <c r="C168" i="1" s="1"/>
  <c r="F169" i="1"/>
  <c r="C169" i="1" s="1"/>
  <c r="F170" i="1"/>
  <c r="C170" i="1" s="1"/>
  <c r="F171" i="1"/>
  <c r="C171" i="1" s="1"/>
  <c r="F173" i="1"/>
  <c r="C173" i="1" s="1"/>
  <c r="F174" i="1"/>
  <c r="C174" i="1" s="1"/>
  <c r="F175" i="1"/>
  <c r="C175" i="1" s="1"/>
  <c r="F176" i="1"/>
  <c r="C176" i="1" s="1"/>
  <c r="F177" i="1"/>
  <c r="C177" i="1" s="1"/>
  <c r="F179" i="1"/>
  <c r="C179" i="1" s="1"/>
  <c r="F180" i="1"/>
  <c r="C180" i="1" s="1"/>
  <c r="F182" i="1"/>
  <c r="C182" i="1" s="1"/>
  <c r="F184" i="1"/>
  <c r="C184" i="1" s="1"/>
  <c r="F186" i="1"/>
  <c r="C186" i="1" s="1"/>
  <c r="F188" i="1"/>
  <c r="C188" i="1" s="1"/>
  <c r="F190" i="1"/>
  <c r="C190" i="1" s="1"/>
  <c r="F192" i="1"/>
  <c r="C192" i="1" s="1"/>
  <c r="F193" i="1"/>
  <c r="C193" i="1" s="1"/>
  <c r="F200" i="1"/>
  <c r="F201" i="1"/>
  <c r="F202" i="1"/>
  <c r="F203" i="1"/>
  <c r="F204" i="1"/>
  <c r="F205" i="1"/>
  <c r="F206" i="1"/>
  <c r="F207" i="1"/>
  <c r="F208" i="1"/>
  <c r="F209" i="1"/>
  <c r="F210" i="1"/>
  <c r="F211" i="1"/>
  <c r="F212" i="1"/>
  <c r="F213" i="1"/>
  <c r="F214" i="1"/>
  <c r="F215" i="1"/>
  <c r="F216" i="1"/>
  <c r="F217" i="1"/>
  <c r="F218" i="1"/>
  <c r="F219" i="1"/>
  <c r="F220" i="1"/>
  <c r="F221" i="1"/>
  <c r="F222" i="1"/>
  <c r="F223" i="1"/>
  <c r="F238" i="1"/>
  <c r="C238" i="1" s="1"/>
  <c r="F239" i="1"/>
  <c r="C239" i="1" s="1"/>
  <c r="F240" i="1"/>
  <c r="C240" i="1" s="1"/>
  <c r="F241" i="1"/>
  <c r="C241" i="1" s="1"/>
  <c r="F242" i="1"/>
  <c r="C242" i="1" s="1"/>
  <c r="F243" i="1"/>
  <c r="C243" i="1" s="1"/>
  <c r="F244" i="1"/>
  <c r="C244" i="1" s="1"/>
  <c r="F245" i="1"/>
  <c r="C245" i="1" s="1"/>
  <c r="F246" i="1"/>
  <c r="C246" i="1" s="1"/>
  <c r="F247" i="1"/>
  <c r="C247" i="1" s="1"/>
  <c r="F248" i="1"/>
  <c r="C248" i="1" s="1"/>
  <c r="F249" i="1"/>
  <c r="C249" i="1" s="1"/>
  <c r="F250" i="1"/>
  <c r="C250" i="1" s="1"/>
  <c r="F251" i="1"/>
  <c r="C251" i="1" s="1"/>
  <c r="F252" i="1"/>
  <c r="C252" i="1" s="1"/>
  <c r="F253" i="1"/>
  <c r="C253" i="1" s="1"/>
  <c r="F254" i="1"/>
  <c r="C254" i="1" s="1"/>
  <c r="F260" i="1"/>
  <c r="F261" i="1"/>
  <c r="F262" i="1"/>
  <c r="F263" i="1"/>
  <c r="F264" i="1"/>
  <c r="F265" i="1"/>
  <c r="F266" i="1"/>
  <c r="F267" i="1"/>
  <c r="F268" i="1"/>
  <c r="F269" i="1"/>
  <c r="F270" i="1"/>
  <c r="F271" i="1"/>
  <c r="F272" i="1"/>
  <c r="F274" i="1"/>
  <c r="C274" i="1" s="1"/>
  <c r="F275" i="1"/>
  <c r="C275" i="1" s="1"/>
  <c r="F276" i="1"/>
  <c r="C276" i="1" s="1"/>
  <c r="F277" i="1"/>
  <c r="C277" i="1" s="1"/>
  <c r="F278" i="1"/>
  <c r="C278" i="1" s="1"/>
  <c r="F279" i="1"/>
  <c r="C279" i="1" s="1"/>
  <c r="F280" i="1"/>
  <c r="C280" i="1" s="1"/>
  <c r="F281" i="1"/>
  <c r="C281" i="1" s="1"/>
  <c r="F282" i="1"/>
  <c r="C282" i="1" s="1"/>
  <c r="F283" i="1"/>
  <c r="C283" i="1" s="1"/>
  <c r="F284" i="1"/>
  <c r="C284" i="1" s="1"/>
  <c r="F285" i="1"/>
  <c r="C285" i="1" s="1"/>
  <c r="F286" i="1"/>
  <c r="C286" i="1" s="1"/>
  <c r="F287" i="1"/>
  <c r="C287" i="1" s="1"/>
  <c r="F288" i="1"/>
  <c r="C288" i="1" s="1"/>
  <c r="F289" i="1"/>
  <c r="C289" i="1" s="1"/>
  <c r="F290" i="1"/>
  <c r="C290" i="1" s="1"/>
  <c r="F291" i="1"/>
  <c r="C291" i="1" s="1"/>
  <c r="F292" i="1"/>
  <c r="C292" i="1" s="1"/>
  <c r="F293" i="1"/>
  <c r="C293" i="1" s="1"/>
  <c r="F294" i="1"/>
  <c r="C294" i="1" s="1"/>
  <c r="F295" i="1"/>
  <c r="C295" i="1" s="1"/>
  <c r="F296" i="1"/>
  <c r="C296" i="1" s="1"/>
  <c r="F297" i="1"/>
  <c r="C297" i="1" s="1"/>
  <c r="F298" i="1"/>
  <c r="C298" i="1" s="1"/>
  <c r="F299" i="1"/>
  <c r="C299" i="1" s="1"/>
  <c r="F300" i="1"/>
  <c r="C300" i="1" s="1"/>
  <c r="F301" i="1"/>
  <c r="C301" i="1" s="1"/>
  <c r="F302" i="1"/>
  <c r="C302" i="1" s="1"/>
  <c r="F303" i="1"/>
  <c r="C303" i="1" s="1"/>
  <c r="F304" i="1"/>
  <c r="C304" i="1" s="1"/>
  <c r="F305" i="1"/>
  <c r="C305" i="1" s="1"/>
  <c r="F306" i="1"/>
  <c r="C306" i="1" s="1"/>
  <c r="F307" i="1"/>
  <c r="C307" i="1" s="1"/>
  <c r="F308" i="1"/>
  <c r="C308" i="1" s="1"/>
  <c r="F309" i="1"/>
  <c r="C309" i="1" s="1"/>
  <c r="F310" i="1"/>
  <c r="C310" i="1" s="1"/>
  <c r="F311" i="1"/>
  <c r="C311" i="1" s="1"/>
  <c r="F312" i="1"/>
  <c r="C312" i="1" s="1"/>
  <c r="F313" i="1"/>
  <c r="C313" i="1" s="1"/>
  <c r="F314" i="1"/>
  <c r="C314" i="1" s="1"/>
  <c r="F315" i="1"/>
  <c r="C315" i="1" s="1"/>
  <c r="F316" i="1"/>
  <c r="C316" i="1" s="1"/>
  <c r="F317" i="1"/>
  <c r="C317" i="1" s="1"/>
  <c r="F318" i="1"/>
  <c r="C318" i="1" s="1"/>
  <c r="F319" i="1"/>
  <c r="C319" i="1" s="1"/>
  <c r="F320" i="1"/>
  <c r="C320" i="1" s="1"/>
  <c r="F321" i="1"/>
  <c r="C321" i="1" s="1"/>
  <c r="F322" i="1"/>
  <c r="C322" i="1" s="1"/>
  <c r="F323" i="1"/>
  <c r="C323" i="1" s="1"/>
  <c r="F324" i="1"/>
  <c r="C324" i="1" s="1"/>
  <c r="F325" i="1"/>
  <c r="C325" i="1" s="1"/>
  <c r="F326" i="1"/>
  <c r="C326" i="1" s="1"/>
  <c r="F327" i="1"/>
  <c r="C327" i="1" s="1"/>
  <c r="F328" i="1"/>
  <c r="C328" i="1" s="1"/>
  <c r="F329" i="1"/>
  <c r="C329" i="1" s="1"/>
  <c r="F330" i="1"/>
  <c r="C330" i="1" s="1"/>
  <c r="F331" i="1"/>
  <c r="C331" i="1" s="1"/>
  <c r="F332" i="1"/>
  <c r="C332" i="1" s="1"/>
  <c r="F333" i="1"/>
  <c r="C333" i="1" s="1"/>
  <c r="F334" i="1"/>
  <c r="C334" i="1" s="1"/>
  <c r="F335" i="1"/>
  <c r="C335" i="1" s="1"/>
  <c r="F336" i="1"/>
  <c r="C336" i="1" s="1"/>
  <c r="F337" i="1"/>
  <c r="C337" i="1" s="1"/>
  <c r="F338" i="1"/>
  <c r="C338" i="1" s="1"/>
  <c r="F339" i="1"/>
  <c r="C339" i="1" s="1"/>
  <c r="F340" i="1"/>
  <c r="C340" i="1" s="1"/>
  <c r="F341" i="1"/>
  <c r="C341" i="1" s="1"/>
  <c r="F342" i="1"/>
  <c r="C342" i="1" s="1"/>
  <c r="F343" i="1"/>
  <c r="C343" i="1" s="1"/>
  <c r="F344" i="1"/>
  <c r="C344" i="1" s="1"/>
  <c r="F345" i="1"/>
  <c r="C345" i="1" s="1"/>
  <c r="F346" i="1"/>
  <c r="C346" i="1" s="1"/>
  <c r="F347" i="1"/>
  <c r="C347" i="1" s="1"/>
  <c r="F348" i="1"/>
  <c r="C348" i="1" s="1"/>
  <c r="F349" i="1"/>
  <c r="C349" i="1" s="1"/>
  <c r="F350" i="1"/>
  <c r="C350" i="1" s="1"/>
  <c r="F351" i="1"/>
  <c r="C351" i="1" s="1"/>
  <c r="F352" i="1"/>
  <c r="C352" i="1" s="1"/>
  <c r="F353" i="1"/>
  <c r="C353" i="1" s="1"/>
  <c r="F354" i="1"/>
  <c r="C354" i="1" s="1"/>
  <c r="F355" i="1"/>
  <c r="C355" i="1" s="1"/>
  <c r="F356" i="1"/>
  <c r="C356" i="1" s="1"/>
  <c r="F357" i="1"/>
  <c r="C357" i="1" s="1"/>
  <c r="F358" i="1"/>
  <c r="C358" i="1" s="1"/>
  <c r="F359" i="1"/>
  <c r="C359" i="1" s="1"/>
  <c r="F360" i="1"/>
  <c r="C360" i="1" s="1"/>
  <c r="F361" i="1"/>
  <c r="C361" i="1" s="1"/>
  <c r="F362" i="1"/>
  <c r="C362" i="1" s="1"/>
  <c r="F363" i="1"/>
  <c r="C363" i="1" s="1"/>
  <c r="F364" i="1"/>
  <c r="C364" i="1" s="1"/>
  <c r="F365" i="1"/>
  <c r="C365" i="1" s="1"/>
  <c r="F366" i="1"/>
  <c r="C366" i="1" s="1"/>
  <c r="F367" i="1"/>
  <c r="C367" i="1" s="1"/>
  <c r="F368" i="1"/>
  <c r="C368" i="1" s="1"/>
  <c r="F369" i="1"/>
  <c r="C369" i="1" s="1"/>
  <c r="F370" i="1"/>
  <c r="C370" i="1" s="1"/>
  <c r="F371" i="1"/>
  <c r="C371" i="1" s="1"/>
  <c r="F372" i="1"/>
  <c r="C372" i="1" s="1"/>
  <c r="F373" i="1"/>
  <c r="C373" i="1" s="1"/>
  <c r="F374" i="1"/>
  <c r="C374" i="1" s="1"/>
  <c r="F375" i="1"/>
  <c r="C375" i="1" s="1"/>
  <c r="F376" i="1"/>
  <c r="C376" i="1" s="1"/>
  <c r="F377" i="1"/>
  <c r="C377" i="1" s="1"/>
  <c r="F378" i="1"/>
  <c r="C378" i="1" s="1"/>
  <c r="F379" i="1"/>
  <c r="C379" i="1" s="1"/>
  <c r="F380" i="1"/>
  <c r="C380" i="1" s="1"/>
  <c r="F381" i="1"/>
  <c r="C381" i="1" s="1"/>
  <c r="F382" i="1"/>
  <c r="C382" i="1" s="1"/>
  <c r="F383" i="1"/>
  <c r="C383" i="1" s="1"/>
  <c r="F384" i="1"/>
  <c r="C384" i="1" s="1"/>
  <c r="F385" i="1"/>
  <c r="C385" i="1" s="1"/>
  <c r="F386" i="1"/>
  <c r="C386" i="1" s="1"/>
  <c r="F387" i="1"/>
  <c r="C387" i="1" s="1"/>
  <c r="F388" i="1"/>
  <c r="C388" i="1" s="1"/>
  <c r="F389" i="1"/>
  <c r="C389" i="1" s="1"/>
  <c r="F390" i="1"/>
  <c r="C390" i="1" s="1"/>
  <c r="F391" i="1"/>
  <c r="C391" i="1" s="1"/>
  <c r="F392" i="1"/>
  <c r="C392" i="1" s="1"/>
  <c r="F393" i="1"/>
  <c r="C393" i="1" s="1"/>
  <c r="F394" i="1"/>
  <c r="C394" i="1" s="1"/>
  <c r="F395" i="1"/>
  <c r="C395" i="1" s="1"/>
  <c r="F396" i="1"/>
  <c r="C396" i="1" s="1"/>
  <c r="F397" i="1"/>
  <c r="C397" i="1" s="1"/>
  <c r="F398" i="1"/>
  <c r="C398" i="1" s="1"/>
  <c r="F399" i="1"/>
  <c r="C399" i="1" s="1"/>
  <c r="F400" i="1"/>
  <c r="C400" i="1" s="1"/>
  <c r="F401" i="1"/>
  <c r="C401" i="1" s="1"/>
  <c r="F402" i="1"/>
  <c r="C402" i="1" s="1"/>
  <c r="F403" i="1"/>
  <c r="C403" i="1" s="1"/>
  <c r="F404" i="1"/>
  <c r="C404" i="1" s="1"/>
  <c r="F405" i="1"/>
  <c r="C405" i="1" s="1"/>
  <c r="F406" i="1"/>
  <c r="C406" i="1" s="1"/>
  <c r="F407" i="1"/>
  <c r="C407" i="1" s="1"/>
  <c r="F408" i="1"/>
  <c r="C408" i="1" s="1"/>
  <c r="F409" i="1"/>
  <c r="C409" i="1" s="1"/>
  <c r="F410" i="1"/>
  <c r="C410" i="1" s="1"/>
  <c r="F411" i="1"/>
  <c r="C411" i="1" s="1"/>
  <c r="F412" i="1"/>
  <c r="C412" i="1" s="1"/>
  <c r="F413" i="1"/>
  <c r="C413" i="1" s="1"/>
  <c r="F414" i="1"/>
  <c r="C414" i="1" s="1"/>
  <c r="F415" i="1"/>
  <c r="C415" i="1" s="1"/>
  <c r="F416" i="1"/>
  <c r="C416" i="1" s="1"/>
  <c r="F417" i="1"/>
  <c r="C417" i="1" s="1"/>
  <c r="F418" i="1"/>
  <c r="C418" i="1" s="1"/>
  <c r="F419" i="1"/>
  <c r="C419" i="1" s="1"/>
  <c r="F420" i="1"/>
  <c r="C420" i="1" s="1"/>
  <c r="F421" i="1"/>
  <c r="C421" i="1" s="1"/>
  <c r="F422" i="1"/>
  <c r="C422" i="1" s="1"/>
  <c r="F423" i="1"/>
  <c r="C423" i="1" s="1"/>
  <c r="F424" i="1"/>
  <c r="C424" i="1" s="1"/>
  <c r="F425" i="1"/>
  <c r="C425" i="1" s="1"/>
  <c r="F426" i="1"/>
  <c r="C426" i="1" s="1"/>
  <c r="F427" i="1"/>
  <c r="C427" i="1" s="1"/>
  <c r="F428" i="1"/>
  <c r="C428" i="1" s="1"/>
  <c r="F429" i="1"/>
  <c r="C429" i="1" s="1"/>
  <c r="F430" i="1"/>
  <c r="C430" i="1" s="1"/>
  <c r="F431" i="1"/>
  <c r="C431" i="1" s="1"/>
  <c r="F432" i="1"/>
  <c r="C432" i="1" s="1"/>
  <c r="F433" i="1"/>
  <c r="C433" i="1" s="1"/>
  <c r="F434" i="1"/>
  <c r="C434" i="1" s="1"/>
  <c r="F435" i="1"/>
  <c r="C435" i="1" s="1"/>
  <c r="F436" i="1"/>
  <c r="C436" i="1" s="1"/>
  <c r="F437" i="1"/>
  <c r="C437" i="1" s="1"/>
  <c r="F438" i="1"/>
  <c r="C438" i="1" s="1"/>
  <c r="F439" i="1"/>
  <c r="C439" i="1" s="1"/>
  <c r="F440" i="1"/>
  <c r="C440" i="1" s="1"/>
  <c r="F441" i="1"/>
  <c r="C441" i="1" s="1"/>
  <c r="F442" i="1"/>
  <c r="C442" i="1" s="1"/>
  <c r="F443" i="1"/>
  <c r="C443" i="1" s="1"/>
  <c r="F444" i="1"/>
  <c r="C444" i="1" s="1"/>
  <c r="F445" i="1"/>
  <c r="C445" i="1" s="1"/>
  <c r="F446" i="1"/>
  <c r="C446" i="1" s="1"/>
  <c r="F447" i="1"/>
  <c r="C447" i="1" s="1"/>
  <c r="F448" i="1"/>
  <c r="C448" i="1" s="1"/>
  <c r="F449" i="1"/>
  <c r="C449" i="1" s="1"/>
  <c r="F450" i="1"/>
  <c r="C450" i="1" s="1"/>
  <c r="F451" i="1"/>
  <c r="C451" i="1" s="1"/>
  <c r="F452" i="1"/>
  <c r="C452" i="1" s="1"/>
  <c r="F453" i="1"/>
  <c r="C453" i="1" s="1"/>
  <c r="F454" i="1"/>
  <c r="C454" i="1" s="1"/>
  <c r="F455" i="1"/>
  <c r="C455" i="1" s="1"/>
  <c r="F456" i="1"/>
  <c r="C456" i="1" s="1"/>
  <c r="F457" i="1"/>
  <c r="C457" i="1" s="1"/>
  <c r="F458" i="1"/>
  <c r="C458" i="1" s="1"/>
  <c r="F459" i="1"/>
  <c r="C459" i="1" s="1"/>
  <c r="F460" i="1"/>
  <c r="C460" i="1" s="1"/>
  <c r="F461" i="1"/>
  <c r="C461" i="1" s="1"/>
  <c r="F462" i="1"/>
  <c r="C462" i="1" s="1"/>
  <c r="F463" i="1"/>
  <c r="C463" i="1" s="1"/>
  <c r="F465" i="1"/>
  <c r="C465" i="1" s="1"/>
  <c r="F466" i="1"/>
  <c r="C466" i="1" s="1"/>
  <c r="F467" i="1"/>
  <c r="C467" i="1" s="1"/>
  <c r="F468" i="1"/>
  <c r="C468" i="1" s="1"/>
  <c r="F469" i="1"/>
  <c r="C469" i="1" s="1"/>
  <c r="F470" i="1"/>
  <c r="C470" i="1" s="1"/>
  <c r="F471" i="1"/>
  <c r="C471" i="1" s="1"/>
  <c r="F472" i="1"/>
  <c r="C472" i="1" s="1"/>
  <c r="F473" i="1"/>
  <c r="C473" i="1" s="1"/>
  <c r="F474" i="1"/>
  <c r="C474" i="1" s="1"/>
  <c r="F475" i="1"/>
  <c r="C475" i="1" s="1"/>
  <c r="F476" i="1"/>
  <c r="C476" i="1" s="1"/>
  <c r="F477" i="1"/>
  <c r="C477" i="1" s="1"/>
  <c r="F478" i="1"/>
  <c r="C478" i="1" s="1"/>
  <c r="F479" i="1"/>
  <c r="C479" i="1" s="1"/>
  <c r="F480" i="1"/>
  <c r="C480" i="1" s="1"/>
  <c r="F481" i="1"/>
  <c r="C481" i="1" s="1"/>
  <c r="F482" i="1"/>
  <c r="C482" i="1" s="1"/>
  <c r="F483" i="1"/>
  <c r="C483" i="1" s="1"/>
  <c r="F484" i="1"/>
  <c r="C484" i="1" s="1"/>
  <c r="F485" i="1"/>
  <c r="C485" i="1" s="1"/>
  <c r="F486" i="1"/>
  <c r="C486" i="1" s="1"/>
  <c r="F487" i="1"/>
  <c r="C487" i="1" s="1"/>
  <c r="F488" i="1"/>
  <c r="C488" i="1" s="1"/>
  <c r="F489" i="1"/>
  <c r="C489" i="1" s="1"/>
  <c r="F490" i="1"/>
  <c r="C490" i="1" s="1"/>
  <c r="F491" i="1"/>
  <c r="C491" i="1" s="1"/>
  <c r="F492" i="1"/>
  <c r="C492" i="1" s="1"/>
  <c r="F493" i="1"/>
  <c r="C493" i="1" s="1"/>
  <c r="F494" i="1"/>
  <c r="C494" i="1" s="1"/>
  <c r="F495" i="1"/>
  <c r="C495" i="1" s="1"/>
  <c r="F496" i="1"/>
  <c r="C496" i="1" s="1"/>
  <c r="F497" i="1"/>
  <c r="C497" i="1" s="1"/>
  <c r="F498" i="1"/>
  <c r="C498" i="1" s="1"/>
  <c r="F499" i="1"/>
  <c r="C499" i="1" s="1"/>
  <c r="F500" i="1"/>
  <c r="C500" i="1" s="1"/>
  <c r="F501" i="1"/>
  <c r="C501" i="1" s="1"/>
  <c r="F502" i="1"/>
  <c r="C502" i="1" s="1"/>
  <c r="F503" i="1"/>
  <c r="C503" i="1" s="1"/>
  <c r="F504" i="1"/>
  <c r="C504" i="1" s="1"/>
  <c r="F505" i="1"/>
  <c r="C505" i="1" s="1"/>
  <c r="F506" i="1"/>
  <c r="C506" i="1" s="1"/>
  <c r="F507" i="1"/>
  <c r="C507" i="1" s="1"/>
  <c r="F508" i="1"/>
  <c r="C508" i="1" s="1"/>
  <c r="F509" i="1"/>
  <c r="C509" i="1" s="1"/>
  <c r="F510" i="1"/>
  <c r="C510" i="1" s="1"/>
  <c r="F511" i="1"/>
  <c r="C511" i="1" s="1"/>
  <c r="F512" i="1"/>
  <c r="C512" i="1" s="1"/>
  <c r="F513" i="1"/>
  <c r="C513" i="1" s="1"/>
  <c r="F514" i="1"/>
  <c r="C514" i="1" s="1"/>
  <c r="F515" i="1"/>
  <c r="C515" i="1" s="1"/>
  <c r="F693" i="1"/>
  <c r="C693" i="1" s="1"/>
  <c r="F694" i="1"/>
  <c r="C694" i="1" s="1"/>
  <c r="F695" i="1"/>
  <c r="C695" i="1" s="1"/>
  <c r="F696" i="1"/>
  <c r="C696" i="1" s="1"/>
  <c r="F697" i="1"/>
  <c r="C697" i="1" s="1"/>
  <c r="F698" i="1"/>
  <c r="C698" i="1" s="1"/>
  <c r="F699" i="1"/>
  <c r="C699" i="1" s="1"/>
  <c r="F700" i="1"/>
  <c r="C700" i="1" s="1"/>
  <c r="F701" i="1"/>
  <c r="C701" i="1" s="1"/>
  <c r="F702" i="1"/>
  <c r="C702" i="1" s="1"/>
  <c r="F703" i="1"/>
  <c r="C703" i="1" s="1"/>
  <c r="F704" i="1"/>
  <c r="C704" i="1" s="1"/>
  <c r="F705" i="1"/>
  <c r="C705" i="1" s="1"/>
  <c r="F706" i="1"/>
  <c r="C706" i="1" s="1"/>
  <c r="F707" i="1"/>
  <c r="C707" i="1" s="1"/>
  <c r="F708" i="1"/>
  <c r="C708" i="1" s="1"/>
  <c r="F709" i="1"/>
  <c r="C709" i="1" s="1"/>
  <c r="F710" i="1"/>
  <c r="C710" i="1" s="1"/>
  <c r="F711" i="1"/>
  <c r="C711" i="1" s="1"/>
  <c r="F712" i="1"/>
  <c r="C712" i="1" s="1"/>
  <c r="F713" i="1"/>
  <c r="C713" i="1" s="1"/>
  <c r="F714" i="1"/>
  <c r="C714" i="1" s="1"/>
  <c r="F715" i="1"/>
  <c r="C715" i="1" s="1"/>
  <c r="F716" i="1"/>
  <c r="C716" i="1" s="1"/>
  <c r="F717" i="1"/>
  <c r="C717" i="1" s="1"/>
  <c r="F718" i="1"/>
  <c r="C718" i="1" s="1"/>
  <c r="F719" i="1"/>
  <c r="C719" i="1" s="1"/>
  <c r="F720" i="1"/>
  <c r="C720" i="1" s="1"/>
  <c r="F721" i="1"/>
  <c r="C721" i="1" s="1"/>
  <c r="F722" i="1"/>
  <c r="C722" i="1" s="1"/>
  <c r="F723" i="1"/>
  <c r="C723" i="1" s="1"/>
  <c r="F724" i="1"/>
  <c r="C724" i="1" s="1"/>
  <c r="F725" i="1"/>
  <c r="C725" i="1" s="1"/>
  <c r="F726" i="1"/>
  <c r="C726" i="1" s="1"/>
  <c r="F727" i="1"/>
  <c r="C727" i="1" s="1"/>
  <c r="F728" i="1"/>
  <c r="C728" i="1" s="1"/>
  <c r="F729" i="1"/>
  <c r="C729" i="1" s="1"/>
  <c r="F730" i="1"/>
  <c r="C730" i="1" s="1"/>
  <c r="F731" i="1"/>
  <c r="C731" i="1" s="1"/>
  <c r="F732" i="1"/>
  <c r="C732" i="1" s="1"/>
  <c r="F733" i="1"/>
  <c r="C733" i="1" s="1"/>
  <c r="F734" i="1"/>
  <c r="C734" i="1" s="1"/>
  <c r="F735" i="1"/>
  <c r="C735" i="1" s="1"/>
  <c r="F736" i="1"/>
  <c r="C736" i="1" s="1"/>
  <c r="F737" i="1"/>
  <c r="C737" i="1" s="1"/>
  <c r="F738" i="1"/>
  <c r="C738" i="1" s="1"/>
  <c r="F739" i="1"/>
  <c r="C739" i="1" s="1"/>
  <c r="F740" i="1"/>
  <c r="C740" i="1" s="1"/>
  <c r="F741" i="1"/>
  <c r="C741" i="1" s="1"/>
  <c r="F742" i="1"/>
  <c r="C742" i="1" s="1"/>
  <c r="F743" i="1"/>
  <c r="C743" i="1" s="1"/>
  <c r="F744" i="1"/>
  <c r="C744" i="1" s="1"/>
  <c r="F745" i="1"/>
  <c r="C745" i="1" s="1"/>
  <c r="F746" i="1"/>
  <c r="C746" i="1" s="1"/>
  <c r="F747" i="1"/>
  <c r="C747" i="1" s="1"/>
  <c r="F748" i="1"/>
  <c r="C748" i="1" s="1"/>
  <c r="F749" i="1"/>
  <c r="C749" i="1" s="1"/>
  <c r="F750" i="1"/>
  <c r="C750" i="1" s="1"/>
  <c r="F751" i="1"/>
  <c r="C751" i="1" s="1"/>
  <c r="F752" i="1"/>
  <c r="C752" i="1" s="1"/>
  <c r="F753" i="1"/>
  <c r="C753" i="1" s="1"/>
  <c r="F754" i="1"/>
  <c r="C754" i="1" s="1"/>
  <c r="F755" i="1"/>
  <c r="C755" i="1" s="1"/>
  <c r="F756" i="1"/>
  <c r="C756" i="1" s="1"/>
  <c r="F757" i="1"/>
  <c r="C757" i="1" s="1"/>
  <c r="F758" i="1"/>
  <c r="C758" i="1" s="1"/>
  <c r="F759" i="1"/>
  <c r="C759" i="1" s="1"/>
  <c r="F760" i="1"/>
  <c r="C760" i="1" s="1"/>
  <c r="F761" i="1"/>
  <c r="C761" i="1" s="1"/>
  <c r="F762" i="1"/>
  <c r="C762" i="1" s="1"/>
  <c r="F763" i="1"/>
  <c r="C763" i="1" s="1"/>
  <c r="F764" i="1"/>
  <c r="C764" i="1" s="1"/>
  <c r="F765" i="1"/>
  <c r="C765" i="1" s="1"/>
  <c r="F766" i="1"/>
  <c r="C766" i="1" s="1"/>
  <c r="F767" i="1"/>
  <c r="C767" i="1" s="1"/>
  <c r="F768" i="1"/>
  <c r="C768" i="1" s="1"/>
  <c r="F769" i="1"/>
  <c r="C769" i="1" s="1"/>
  <c r="F770" i="1"/>
  <c r="C770" i="1" s="1"/>
  <c r="F773" i="1"/>
  <c r="C773" i="1" s="1"/>
  <c r="F779" i="1"/>
  <c r="C779" i="1" s="1"/>
  <c r="F780" i="1"/>
  <c r="C780" i="1" s="1"/>
  <c r="F782" i="1"/>
  <c r="C782" i="1" s="1"/>
  <c r="F783" i="1"/>
  <c r="C783" i="1" s="1"/>
  <c r="F785" i="1"/>
  <c r="C785" i="1" s="1"/>
  <c r="F786" i="1"/>
  <c r="C786" i="1" s="1"/>
  <c r="F788" i="1"/>
  <c r="C788" i="1" s="1"/>
  <c r="F789" i="1"/>
  <c r="C789" i="1" s="1"/>
  <c r="F791" i="1"/>
  <c r="C791" i="1" s="1"/>
  <c r="F792" i="1"/>
  <c r="C792" i="1" s="1"/>
  <c r="F794" i="1"/>
  <c r="F795" i="1"/>
  <c r="F796" i="1"/>
  <c r="F797" i="1"/>
  <c r="F798" i="1"/>
  <c r="F799" i="1"/>
  <c r="F800" i="1"/>
  <c r="F801" i="1"/>
  <c r="F802" i="1"/>
  <c r="F803" i="1"/>
  <c r="F804" i="1"/>
  <c r="F805" i="1"/>
  <c r="F806" i="1"/>
  <c r="F807" i="1"/>
  <c r="F808" i="1"/>
  <c r="F809" i="1"/>
  <c r="F810" i="1"/>
  <c r="F811" i="1"/>
  <c r="F812" i="1"/>
  <c r="F813" i="1"/>
  <c r="F814" i="1"/>
  <c r="F815" i="1"/>
  <c r="F816" i="1"/>
  <c r="F817" i="1"/>
  <c r="F849" i="1"/>
  <c r="C849" i="1" s="1"/>
  <c r="F850" i="1"/>
  <c r="C850" i="1" s="1"/>
  <c r="F851" i="1"/>
  <c r="C851" i="1" s="1"/>
  <c r="F852" i="1"/>
  <c r="C852" i="1" s="1"/>
  <c r="F853" i="1"/>
  <c r="C853" i="1" s="1"/>
  <c r="F854" i="1"/>
  <c r="C854" i="1" s="1"/>
  <c r="F855" i="1"/>
  <c r="C855" i="1" s="1"/>
  <c r="F856" i="1"/>
  <c r="C856" i="1" s="1"/>
  <c r="F857" i="1"/>
  <c r="C857" i="1" s="1"/>
  <c r="F858" i="1"/>
  <c r="C858" i="1" s="1"/>
  <c r="F859" i="1"/>
  <c r="C859" i="1" s="1"/>
  <c r="F860" i="1"/>
  <c r="C860" i="1" s="1"/>
  <c r="F861" i="1"/>
  <c r="C861" i="1" s="1"/>
  <c r="F862" i="1"/>
  <c r="C862" i="1" s="1"/>
  <c r="F863" i="1"/>
  <c r="C863" i="1" s="1"/>
  <c r="F864" i="1"/>
  <c r="C864" i="1" s="1"/>
  <c r="F865" i="1"/>
  <c r="C865" i="1" s="1"/>
  <c r="F866" i="1"/>
  <c r="C866" i="1" s="1"/>
  <c r="F867" i="1"/>
  <c r="C867" i="1" s="1"/>
  <c r="F868" i="1"/>
  <c r="C868" i="1" s="1"/>
  <c r="F869" i="1"/>
  <c r="C869" i="1" s="1"/>
  <c r="F870" i="1"/>
  <c r="C870" i="1" s="1"/>
  <c r="F871" i="1"/>
  <c r="C871" i="1" s="1"/>
  <c r="F872" i="1"/>
  <c r="C872" i="1" s="1"/>
  <c r="F873" i="1"/>
  <c r="C873" i="1" s="1"/>
  <c r="F874" i="1"/>
  <c r="C874" i="1" s="1"/>
  <c r="F875" i="1"/>
  <c r="C875" i="1" s="1"/>
  <c r="F876" i="1"/>
  <c r="C876" i="1" s="1"/>
  <c r="F877" i="1"/>
  <c r="C877" i="1" s="1"/>
  <c r="F878" i="1"/>
  <c r="C878" i="1" s="1"/>
  <c r="F879" i="1"/>
  <c r="C879" i="1" s="1"/>
  <c r="F880" i="1"/>
  <c r="C880" i="1" s="1"/>
  <c r="F881" i="1"/>
  <c r="C881" i="1" s="1"/>
  <c r="F882" i="1"/>
  <c r="C882" i="1" s="1"/>
  <c r="F883" i="1"/>
  <c r="C883" i="1" s="1"/>
  <c r="F884" i="1"/>
  <c r="C884" i="1" s="1"/>
  <c r="F885" i="1"/>
  <c r="C885" i="1" s="1"/>
  <c r="F886" i="1"/>
  <c r="C886" i="1" s="1"/>
  <c r="F887" i="1"/>
  <c r="C887" i="1" s="1"/>
  <c r="F888" i="1"/>
  <c r="C888" i="1" s="1"/>
  <c r="F889" i="1"/>
  <c r="C889" i="1" s="1"/>
  <c r="F890" i="1"/>
  <c r="C890" i="1" s="1"/>
  <c r="F891" i="1"/>
  <c r="C891" i="1" s="1"/>
  <c r="F892" i="1"/>
  <c r="C892" i="1" s="1"/>
  <c r="F893" i="1"/>
  <c r="C893" i="1" s="1"/>
  <c r="F894" i="1"/>
  <c r="C894" i="1" s="1"/>
  <c r="F895" i="1"/>
  <c r="C895" i="1" s="1"/>
  <c r="F896" i="1"/>
  <c r="C896" i="1" s="1"/>
  <c r="F897" i="1"/>
  <c r="C897" i="1" s="1"/>
  <c r="F898" i="1"/>
  <c r="C898" i="1" s="1"/>
  <c r="F899" i="1"/>
  <c r="C899" i="1" s="1"/>
  <c r="F900" i="1"/>
  <c r="C900" i="1" s="1"/>
  <c r="F901" i="1"/>
  <c r="C901" i="1" s="1"/>
  <c r="F902" i="1"/>
  <c r="C902" i="1" s="1"/>
  <c r="F903" i="1"/>
  <c r="C903" i="1" s="1"/>
  <c r="F904" i="1"/>
  <c r="C904" i="1" s="1"/>
  <c r="F905" i="1"/>
  <c r="C905" i="1" s="1"/>
  <c r="F906" i="1"/>
  <c r="C906" i="1" s="1"/>
  <c r="F907" i="1"/>
  <c r="C907" i="1" s="1"/>
  <c r="F908" i="1"/>
  <c r="C908" i="1" s="1"/>
  <c r="F909" i="1"/>
  <c r="C909" i="1" s="1"/>
  <c r="F910" i="1"/>
  <c r="C910" i="1" s="1"/>
  <c r="F911" i="1"/>
  <c r="C911" i="1" s="1"/>
  <c r="F912" i="1"/>
  <c r="C912" i="1" s="1"/>
  <c r="F913" i="1"/>
  <c r="C913" i="1" s="1"/>
  <c r="F914" i="1"/>
  <c r="C914" i="1" s="1"/>
  <c r="F915" i="1"/>
  <c r="C915" i="1" s="1"/>
  <c r="F916" i="1"/>
  <c r="C916" i="1" s="1"/>
  <c r="F917" i="1"/>
  <c r="C917" i="1" s="1"/>
  <c r="F918" i="1"/>
  <c r="C918" i="1" s="1"/>
  <c r="F919" i="1"/>
  <c r="C919" i="1" s="1"/>
  <c r="F920" i="1"/>
  <c r="C920" i="1" s="1"/>
  <c r="F921" i="1"/>
  <c r="C921" i="1" s="1"/>
  <c r="F922" i="1"/>
  <c r="C922" i="1" s="1"/>
  <c r="F923" i="1"/>
  <c r="C923" i="1" s="1"/>
  <c r="F924" i="1"/>
  <c r="C924" i="1" s="1"/>
  <c r="F925" i="1"/>
  <c r="C925" i="1" s="1"/>
  <c r="F926" i="1"/>
  <c r="C926" i="1" s="1"/>
  <c r="F927" i="1"/>
  <c r="C927" i="1" s="1"/>
  <c r="F928" i="1"/>
  <c r="C928" i="1" s="1"/>
  <c r="F929" i="1"/>
  <c r="C929" i="1" s="1"/>
  <c r="F930" i="1"/>
  <c r="C930" i="1" s="1"/>
  <c r="F931" i="1"/>
  <c r="C931" i="1" s="1"/>
  <c r="F932" i="1"/>
  <c r="C932" i="1" s="1"/>
  <c r="F933" i="1"/>
  <c r="C933" i="1" s="1"/>
  <c r="F934" i="1"/>
  <c r="C934" i="1" s="1"/>
  <c r="F935" i="1"/>
  <c r="C935" i="1" s="1"/>
  <c r="F936" i="1"/>
  <c r="C936" i="1" s="1"/>
  <c r="F937" i="1"/>
  <c r="C937" i="1" s="1"/>
  <c r="F938" i="1"/>
  <c r="C938" i="1" s="1"/>
  <c r="F939" i="1"/>
  <c r="C939" i="1" s="1"/>
  <c r="F940" i="1"/>
  <c r="C940" i="1" s="1"/>
  <c r="F941" i="1"/>
  <c r="C941" i="1" s="1"/>
  <c r="F942" i="1"/>
  <c r="C942" i="1" s="1"/>
  <c r="F943" i="1"/>
  <c r="C943" i="1" s="1"/>
  <c r="F944" i="1"/>
  <c r="C944" i="1" s="1"/>
  <c r="F945" i="1"/>
  <c r="C945" i="1" s="1"/>
  <c r="F946" i="1"/>
  <c r="C946" i="1" s="1"/>
  <c r="F947" i="1"/>
  <c r="C947" i="1" s="1"/>
  <c r="F948" i="1"/>
  <c r="C948" i="1" s="1"/>
  <c r="F949" i="1"/>
  <c r="C949" i="1" s="1"/>
  <c r="F950" i="1"/>
  <c r="C950" i="1" s="1"/>
  <c r="F951" i="1"/>
  <c r="C951" i="1" s="1"/>
  <c r="F952" i="1"/>
  <c r="C952" i="1" s="1"/>
  <c r="F953" i="1"/>
  <c r="C953" i="1" s="1"/>
  <c r="F954" i="1"/>
  <c r="C954" i="1" s="1"/>
  <c r="F955" i="1"/>
  <c r="C955" i="1" s="1"/>
  <c r="F956" i="1"/>
  <c r="C956" i="1" s="1"/>
  <c r="F957" i="1"/>
  <c r="C957" i="1" s="1"/>
  <c r="F958" i="1"/>
  <c r="C958" i="1" s="1"/>
  <c r="F959" i="1"/>
  <c r="C959" i="1" s="1"/>
  <c r="F960" i="1"/>
  <c r="C960" i="1" s="1"/>
  <c r="F961" i="1"/>
  <c r="C961" i="1" s="1"/>
  <c r="F962" i="1"/>
  <c r="C962" i="1" s="1"/>
  <c r="F963" i="1"/>
  <c r="C963" i="1" s="1"/>
  <c r="F964" i="1"/>
  <c r="C964" i="1" s="1"/>
  <c r="F965" i="1"/>
  <c r="C965" i="1" s="1"/>
  <c r="F966" i="1"/>
  <c r="C966" i="1" s="1"/>
  <c r="F967" i="1"/>
  <c r="C967" i="1" s="1"/>
  <c r="F968" i="1"/>
  <c r="C968" i="1" s="1"/>
  <c r="F969" i="1"/>
  <c r="C969" i="1" s="1"/>
  <c r="F970" i="1"/>
  <c r="C970" i="1" s="1"/>
  <c r="F971" i="1"/>
  <c r="C971" i="1" s="1"/>
  <c r="F972" i="1"/>
  <c r="C972" i="1" s="1"/>
  <c r="F973" i="1"/>
  <c r="C973" i="1" s="1"/>
  <c r="F974" i="1"/>
  <c r="C974" i="1" s="1"/>
  <c r="F975" i="1"/>
  <c r="C975" i="1" s="1"/>
  <c r="F976" i="1"/>
  <c r="C976" i="1" s="1"/>
  <c r="F977" i="1"/>
  <c r="C977" i="1" s="1"/>
  <c r="F978" i="1"/>
  <c r="C978" i="1" s="1"/>
  <c r="F979" i="1"/>
  <c r="C979" i="1" s="1"/>
  <c r="F980" i="1"/>
  <c r="C980" i="1" s="1"/>
  <c r="F982" i="1"/>
  <c r="C982" i="1" s="1"/>
  <c r="F983" i="1"/>
  <c r="C983" i="1" s="1"/>
  <c r="F984" i="1"/>
  <c r="C984" i="1" s="1"/>
  <c r="F985" i="1"/>
  <c r="C985" i="1" s="1"/>
  <c r="F986" i="1"/>
  <c r="C986" i="1" s="1"/>
  <c r="F987" i="1"/>
  <c r="C987" i="1" s="1"/>
  <c r="F988" i="1"/>
  <c r="C988" i="1" s="1"/>
  <c r="F989" i="1"/>
  <c r="C989" i="1" s="1"/>
  <c r="F990" i="1"/>
  <c r="C990" i="1" s="1"/>
  <c r="F991" i="1"/>
  <c r="C991" i="1" s="1"/>
  <c r="F992" i="1"/>
  <c r="C992" i="1" s="1"/>
  <c r="F993" i="1"/>
  <c r="C993" i="1" s="1"/>
  <c r="F994" i="1"/>
  <c r="C994" i="1" s="1"/>
  <c r="F995" i="1"/>
  <c r="C995" i="1" s="1"/>
  <c r="F996" i="1"/>
  <c r="C996" i="1" s="1"/>
  <c r="F997" i="1"/>
  <c r="C997" i="1" s="1"/>
  <c r="F998" i="1"/>
  <c r="C998" i="1" s="1"/>
  <c r="F999" i="1"/>
  <c r="C999" i="1" s="1"/>
  <c r="F1000" i="1"/>
  <c r="C1000" i="1" s="1"/>
  <c r="F1001" i="1"/>
  <c r="C1001" i="1" s="1"/>
  <c r="F1002" i="1"/>
  <c r="C1002" i="1" s="1"/>
  <c r="F1003" i="1"/>
  <c r="C1003" i="1" s="1"/>
  <c r="F1004" i="1"/>
  <c r="C1004" i="1" s="1"/>
  <c r="F1005" i="1"/>
  <c r="C1005" i="1" s="1"/>
  <c r="F1006" i="1"/>
  <c r="C1006" i="1" s="1"/>
  <c r="F1007" i="1"/>
  <c r="C1007" i="1" s="1"/>
  <c r="F1008" i="1"/>
  <c r="C1008" i="1" s="1"/>
  <c r="F1009" i="1"/>
  <c r="C1009" i="1" s="1"/>
  <c r="F1010" i="1"/>
  <c r="C1010" i="1" s="1"/>
  <c r="F1011" i="1"/>
  <c r="C1011" i="1" s="1"/>
  <c r="F1012" i="1"/>
  <c r="C1012" i="1" s="1"/>
  <c r="F1013" i="1"/>
  <c r="C1013" i="1" s="1"/>
  <c r="F1014" i="1"/>
  <c r="C1014" i="1" s="1"/>
  <c r="F1015" i="1"/>
  <c r="C1015" i="1" s="1"/>
  <c r="F1016" i="1"/>
  <c r="C1016" i="1" s="1"/>
  <c r="F1017" i="1"/>
  <c r="C1017" i="1" s="1"/>
  <c r="F1018" i="1"/>
  <c r="C1018" i="1" s="1"/>
  <c r="F1019" i="1"/>
  <c r="C1019" i="1" s="1"/>
  <c r="F1020" i="1"/>
  <c r="C1020" i="1" s="1"/>
  <c r="F1021" i="1"/>
  <c r="C1021" i="1" s="1"/>
  <c r="F1022" i="1"/>
  <c r="C1022" i="1" s="1"/>
  <c r="F1023" i="1"/>
  <c r="C1023" i="1" s="1"/>
  <c r="F1024" i="1"/>
  <c r="C1024" i="1" s="1"/>
  <c r="F1025" i="1"/>
  <c r="C1025" i="1" s="1"/>
  <c r="F1026" i="1"/>
  <c r="C1026" i="1" s="1"/>
  <c r="F1027" i="1"/>
  <c r="C1027" i="1" s="1"/>
  <c r="F1028" i="1"/>
  <c r="C1028" i="1" s="1"/>
  <c r="F1029" i="1"/>
  <c r="C1029" i="1" s="1"/>
  <c r="F1030" i="1"/>
  <c r="C1030" i="1" s="1"/>
  <c r="F1031" i="1"/>
  <c r="C1031" i="1" s="1"/>
  <c r="F1032" i="1"/>
  <c r="C1032" i="1" s="1"/>
  <c r="F1033" i="1"/>
  <c r="C1033" i="1" s="1"/>
  <c r="F1034" i="1"/>
  <c r="C1034" i="1" s="1"/>
  <c r="F1035" i="1"/>
  <c r="C1035" i="1" s="1"/>
  <c r="F1036" i="1"/>
  <c r="C1036" i="1" s="1"/>
  <c r="F1037" i="1"/>
  <c r="C1037" i="1" s="1"/>
  <c r="F1038" i="1"/>
  <c r="C1038" i="1" s="1"/>
  <c r="F1039" i="1"/>
  <c r="C1039" i="1" s="1"/>
  <c r="F1040" i="1"/>
  <c r="C1040" i="1" s="1"/>
  <c r="F1041" i="1"/>
  <c r="C1041" i="1" s="1"/>
  <c r="F1042" i="1"/>
  <c r="C1042" i="1" s="1"/>
  <c r="F1043" i="1"/>
  <c r="C1043" i="1" s="1"/>
  <c r="F1044" i="1"/>
  <c r="C1044" i="1" s="1"/>
  <c r="F1045" i="1"/>
  <c r="C1045" i="1" s="1"/>
  <c r="F1046" i="1"/>
  <c r="C1046" i="1" s="1"/>
  <c r="F1047" i="1"/>
  <c r="C1047" i="1" s="1"/>
  <c r="F1048" i="1"/>
  <c r="C1048" i="1" s="1"/>
  <c r="F1049" i="1"/>
  <c r="C1049" i="1" s="1"/>
  <c r="F1050" i="1"/>
  <c r="C1050" i="1" s="1"/>
  <c r="F1051" i="1"/>
  <c r="C1051" i="1" s="1"/>
  <c r="F1052" i="1"/>
  <c r="C1052" i="1" s="1"/>
  <c r="F1053" i="1"/>
  <c r="C1053" i="1" s="1"/>
  <c r="F1054" i="1"/>
  <c r="C1054" i="1" s="1"/>
  <c r="F1055" i="1"/>
  <c r="C1055" i="1" s="1"/>
  <c r="F1056" i="1"/>
  <c r="C1056" i="1" s="1"/>
  <c r="F1057" i="1"/>
  <c r="C1057" i="1" s="1"/>
  <c r="F1058" i="1"/>
  <c r="C1058" i="1" s="1"/>
  <c r="F1059" i="1"/>
  <c r="C1059" i="1" s="1"/>
  <c r="F1060" i="1"/>
  <c r="C1060" i="1" s="1"/>
  <c r="F1061" i="1"/>
  <c r="C1061" i="1" s="1"/>
  <c r="F1062" i="1"/>
  <c r="C1062" i="1" s="1"/>
  <c r="F1063" i="1"/>
  <c r="C1063" i="1" s="1"/>
  <c r="F1064" i="1"/>
  <c r="C1064" i="1" s="1"/>
  <c r="F1065" i="1"/>
  <c r="C1065" i="1" s="1"/>
  <c r="F1066" i="1"/>
  <c r="C1066" i="1" s="1"/>
  <c r="F1067" i="1"/>
  <c r="C1067" i="1" s="1"/>
  <c r="F1068" i="1"/>
  <c r="C1068" i="1" s="1"/>
  <c r="F1069" i="1"/>
  <c r="C1069" i="1" s="1"/>
  <c r="F1070" i="1"/>
  <c r="C1070" i="1" s="1"/>
  <c r="F1071" i="1"/>
  <c r="C1071" i="1" s="1"/>
  <c r="F1072" i="1"/>
  <c r="C1072" i="1" s="1"/>
  <c r="F1073" i="1"/>
  <c r="C1073" i="1" s="1"/>
  <c r="F1074" i="1"/>
  <c r="C1074" i="1" s="1"/>
  <c r="F1075" i="1"/>
  <c r="C1075" i="1" s="1"/>
  <c r="F1076" i="1"/>
  <c r="C1076" i="1" s="1"/>
  <c r="F1077" i="1"/>
  <c r="C1077" i="1" s="1"/>
  <c r="F1078" i="1"/>
  <c r="C1078" i="1" s="1"/>
  <c r="F1079" i="1"/>
  <c r="C1079" i="1" s="1"/>
  <c r="F1080" i="1"/>
  <c r="C1080" i="1" s="1"/>
  <c r="F1081" i="1"/>
  <c r="C1081" i="1" s="1"/>
  <c r="F1082" i="1"/>
  <c r="C1082" i="1" s="1"/>
  <c r="F1083" i="1"/>
  <c r="C1083" i="1" s="1"/>
  <c r="F1084" i="1"/>
  <c r="C1084" i="1" s="1"/>
  <c r="F1085" i="1"/>
  <c r="C1085" i="1" s="1"/>
  <c r="F1086" i="1"/>
  <c r="C1086" i="1" s="1"/>
  <c r="F1087" i="1"/>
  <c r="C1087" i="1" s="1"/>
  <c r="F1088" i="1"/>
  <c r="C1088" i="1" s="1"/>
  <c r="F1089" i="1"/>
  <c r="C1089" i="1" s="1"/>
  <c r="F1090" i="1"/>
  <c r="C1090" i="1" s="1"/>
  <c r="F1091" i="1"/>
  <c r="C1091" i="1" s="1"/>
  <c r="F1092" i="1"/>
  <c r="C1092" i="1" s="1"/>
  <c r="F1093" i="1"/>
  <c r="C1093" i="1" s="1"/>
  <c r="F1094" i="1"/>
  <c r="C1094" i="1" s="1"/>
  <c r="F1095" i="1"/>
  <c r="C1095" i="1" s="1"/>
  <c r="F1096" i="1"/>
  <c r="C1096" i="1" s="1"/>
  <c r="F1097" i="1"/>
  <c r="C1097" i="1" s="1"/>
  <c r="F1099" i="1"/>
  <c r="C1099" i="1" s="1"/>
  <c r="F1100" i="1"/>
  <c r="C1100" i="1" s="1"/>
  <c r="F1101" i="1"/>
  <c r="C1101" i="1" s="1"/>
  <c r="F1102" i="1"/>
  <c r="C1102" i="1" s="1"/>
  <c r="F1103" i="1"/>
  <c r="C1103" i="1" s="1"/>
  <c r="F1104" i="1"/>
  <c r="C1104" i="1" s="1"/>
  <c r="F1105" i="1"/>
  <c r="C1105" i="1" s="1"/>
  <c r="F1106" i="1"/>
  <c r="C1106" i="1" s="1"/>
  <c r="F1107" i="1"/>
  <c r="C1107" i="1" s="1"/>
  <c r="F1108" i="1"/>
  <c r="C1108" i="1" s="1"/>
  <c r="F1109" i="1"/>
  <c r="C1109" i="1" s="1"/>
  <c r="F1110" i="1"/>
  <c r="C1110" i="1" s="1"/>
  <c r="F1111" i="1"/>
  <c r="C1111" i="1" s="1"/>
  <c r="F1112" i="1"/>
  <c r="C1112" i="1" s="1"/>
  <c r="F1113" i="1"/>
  <c r="C1113" i="1" s="1"/>
  <c r="F1114" i="1"/>
  <c r="C1114" i="1" s="1"/>
  <c r="F1115" i="1"/>
  <c r="C1115" i="1" s="1"/>
  <c r="F1116" i="1"/>
  <c r="C1116" i="1" s="1"/>
  <c r="F1117" i="1"/>
  <c r="C1117" i="1" s="1"/>
  <c r="F1118" i="1"/>
  <c r="C1118" i="1" s="1"/>
  <c r="F1119" i="1"/>
  <c r="C1119" i="1" s="1"/>
  <c r="F1120" i="1"/>
  <c r="C1120" i="1" s="1"/>
  <c r="F1121" i="1"/>
  <c r="C1121" i="1" s="1"/>
  <c r="F1122" i="1"/>
  <c r="C1122" i="1" s="1"/>
  <c r="F1123" i="1"/>
  <c r="C1123" i="1" s="1"/>
  <c r="F1124" i="1"/>
  <c r="F1125" i="1"/>
  <c r="F1126" i="1"/>
  <c r="F1127" i="1"/>
  <c r="F1128" i="1"/>
  <c r="F1129" i="1"/>
  <c r="F1130" i="1"/>
  <c r="F1131" i="1"/>
  <c r="F1132" i="1"/>
  <c r="F1133" i="1"/>
  <c r="F1134" i="1"/>
  <c r="F1140" i="1"/>
  <c r="C1140" i="1" s="1"/>
  <c r="F1141" i="1"/>
  <c r="C1141" i="1" s="1"/>
  <c r="F1142" i="1"/>
  <c r="C1142" i="1" s="1"/>
  <c r="F1143" i="1"/>
  <c r="C1143" i="1" s="1"/>
  <c r="F1144" i="1"/>
  <c r="C1144" i="1" s="1"/>
  <c r="F1145" i="1"/>
  <c r="C1145" i="1" s="1"/>
  <c r="F1146" i="1"/>
  <c r="C1146" i="1" s="1"/>
  <c r="F1156" i="1"/>
  <c r="F1157" i="1"/>
  <c r="F1164" i="1"/>
  <c r="F1165" i="1"/>
  <c r="F1166" i="1"/>
  <c r="F1167" i="1"/>
  <c r="F1168" i="1"/>
  <c r="F1169" i="1"/>
  <c r="F1171" i="1"/>
  <c r="C1171" i="1" s="1"/>
  <c r="F1172" i="1"/>
  <c r="C1172" i="1" s="1"/>
  <c r="F1173" i="1"/>
  <c r="C1173" i="1" s="1"/>
  <c r="F1174" i="1"/>
  <c r="C1174" i="1" s="1"/>
  <c r="F1175" i="1"/>
  <c r="C1175" i="1" s="1"/>
  <c r="F1176" i="1"/>
  <c r="C1176" i="1" s="1"/>
  <c r="F1177" i="1"/>
  <c r="C1177" i="1" s="1"/>
  <c r="F1178" i="1"/>
  <c r="C1178" i="1" s="1"/>
  <c r="F1179" i="1"/>
  <c r="C1179" i="1" s="1"/>
  <c r="F1180" i="1"/>
  <c r="C1180" i="1" s="1"/>
  <c r="F1181" i="1"/>
  <c r="C1181" i="1" s="1"/>
  <c r="F1182" i="1"/>
  <c r="C1182" i="1" s="1"/>
  <c r="F1183" i="1"/>
  <c r="C1183" i="1" s="1"/>
  <c r="F1184" i="1"/>
  <c r="F1185" i="1"/>
  <c r="F1186" i="1"/>
  <c r="F1187" i="1"/>
  <c r="F1188" i="1"/>
  <c r="F1189" i="1"/>
  <c r="F1190" i="1"/>
  <c r="F1191" i="1"/>
  <c r="F1192" i="1"/>
  <c r="F1193" i="1"/>
  <c r="F1194" i="1"/>
  <c r="F1196" i="1"/>
  <c r="F1198" i="1"/>
  <c r="C1198" i="1" s="1"/>
  <c r="F1199" i="1"/>
  <c r="C1199" i="1" s="1"/>
  <c r="F1200" i="1"/>
  <c r="C1200" i="1" s="1"/>
  <c r="F1201" i="1"/>
  <c r="C1201" i="1" s="1"/>
  <c r="F1202" i="1"/>
  <c r="C1202" i="1" s="1"/>
  <c r="F1203" i="1"/>
  <c r="C1203" i="1" s="1"/>
  <c r="F1204" i="1"/>
  <c r="C1204" i="1" s="1"/>
  <c r="F1212" i="1"/>
  <c r="C1212" i="1" s="1"/>
  <c r="F1213" i="1"/>
  <c r="C1213" i="1" s="1"/>
  <c r="F1214" i="1"/>
  <c r="C1214" i="1" s="1"/>
  <c r="F1215" i="1"/>
  <c r="C1215" i="1" s="1"/>
  <c r="F1216" i="1"/>
  <c r="C1216" i="1" s="1"/>
  <c r="F1217" i="1"/>
  <c r="C1217" i="1" s="1"/>
  <c r="F1218" i="1"/>
  <c r="C1218" i="1" s="1"/>
  <c r="F1220" i="1"/>
  <c r="C1220" i="1" s="1"/>
  <c r="F1221" i="1"/>
  <c r="C1221" i="1" s="1"/>
  <c r="F1222" i="1"/>
  <c r="C1222" i="1" s="1"/>
  <c r="F1223" i="1"/>
  <c r="C1223" i="1" s="1"/>
  <c r="F1224" i="1"/>
  <c r="C1224" i="1" s="1"/>
  <c r="F1225" i="1"/>
  <c r="C1225" i="1" s="1"/>
  <c r="F1226" i="1"/>
  <c r="C1226" i="1" s="1"/>
  <c r="F1227" i="1"/>
  <c r="C1227" i="1" s="1"/>
  <c r="F1228" i="1"/>
  <c r="C1228" i="1" s="1"/>
  <c r="F1229" i="1"/>
  <c r="C1229" i="1" s="1"/>
  <c r="F1230" i="1"/>
  <c r="C1230" i="1" s="1"/>
  <c r="F1231" i="1"/>
  <c r="C1231" i="1" s="1"/>
  <c r="F1232" i="1"/>
  <c r="C1232" i="1" s="1"/>
  <c r="F1233" i="1"/>
  <c r="C1233" i="1" s="1"/>
  <c r="F1234" i="1"/>
  <c r="C1234" i="1" s="1"/>
  <c r="F1235" i="1"/>
  <c r="C1235" i="1" s="1"/>
  <c r="F1237" i="1"/>
  <c r="C1237" i="1" s="1"/>
  <c r="F1238" i="1"/>
  <c r="C1238" i="1" s="1"/>
  <c r="F1239" i="1"/>
  <c r="C1239" i="1" s="1"/>
  <c r="F1240" i="1"/>
  <c r="C1240" i="1" s="1"/>
  <c r="F1241" i="1"/>
  <c r="C1241" i="1" s="1"/>
  <c r="F1242" i="1"/>
  <c r="C1242" i="1" s="1"/>
  <c r="F1243" i="1"/>
  <c r="C1243" i="1" s="1"/>
  <c r="F1244" i="1"/>
  <c r="C1244" i="1" s="1"/>
  <c r="F1245" i="1"/>
  <c r="C1245" i="1" s="1"/>
  <c r="F1246" i="1"/>
  <c r="C1246" i="1" s="1"/>
  <c r="F1247" i="1"/>
  <c r="C1247" i="1" s="1"/>
  <c r="F1248" i="1"/>
  <c r="C1248" i="1" s="1"/>
  <c r="F1249" i="1"/>
  <c r="C1249" i="1" s="1"/>
  <c r="F1250" i="1"/>
  <c r="C1250" i="1" s="1"/>
  <c r="F1251" i="1"/>
  <c r="C1251" i="1" s="1"/>
  <c r="F1252" i="1"/>
  <c r="C1252" i="1" s="1"/>
  <c r="F1253" i="1"/>
  <c r="C1253" i="1" s="1"/>
  <c r="F1254" i="1"/>
  <c r="C1254" i="1" s="1"/>
  <c r="F1255" i="1"/>
  <c r="C1255" i="1" s="1"/>
  <c r="F1256" i="1"/>
  <c r="C1256" i="1" s="1"/>
  <c r="F1258" i="1"/>
  <c r="C1258" i="1" s="1"/>
  <c r="F1259" i="1"/>
  <c r="C1259" i="1" s="1"/>
  <c r="F1260" i="1"/>
  <c r="C1260" i="1" s="1"/>
  <c r="F1261" i="1"/>
  <c r="C1261" i="1" s="1"/>
  <c r="F1262" i="1"/>
  <c r="C1262" i="1" s="1"/>
  <c r="F1263" i="1"/>
  <c r="C1263" i="1" s="1"/>
  <c r="F1264" i="1"/>
  <c r="C1264" i="1" s="1"/>
  <c r="F1265" i="1"/>
  <c r="C1265" i="1" s="1"/>
  <c r="F1266" i="1"/>
  <c r="C1266" i="1" s="1"/>
  <c r="F1267" i="1"/>
  <c r="C1267" i="1" s="1"/>
  <c r="F1268" i="1"/>
  <c r="C1268" i="1" s="1"/>
  <c r="F1269" i="1"/>
  <c r="C1269" i="1" s="1"/>
  <c r="F1270" i="1"/>
  <c r="C1270" i="1" s="1"/>
  <c r="F1271" i="1"/>
  <c r="C1271" i="1" s="1"/>
  <c r="F1272" i="1"/>
  <c r="C1272" i="1" s="1"/>
  <c r="F1273" i="1"/>
  <c r="C1273" i="1" s="1"/>
  <c r="F1274" i="1"/>
  <c r="C1274" i="1" s="1"/>
  <c r="F1275" i="1"/>
  <c r="C1275" i="1" s="1"/>
  <c r="F1276" i="1"/>
  <c r="C1276" i="1" s="1"/>
  <c r="F1277" i="1"/>
  <c r="C1277" i="1" s="1"/>
  <c r="F1278" i="1"/>
  <c r="C1278" i="1" s="1"/>
  <c r="F1279" i="1"/>
  <c r="C1279" i="1" s="1"/>
  <c r="F1280" i="1"/>
  <c r="C1280" i="1" s="1"/>
  <c r="F1281" i="1"/>
  <c r="C1281" i="1" s="1"/>
  <c r="F1282" i="1"/>
  <c r="C1282" i="1" s="1"/>
  <c r="F1283" i="1"/>
  <c r="C1283" i="1" s="1"/>
  <c r="F1284" i="1"/>
  <c r="C1284" i="1" s="1"/>
  <c r="F1285" i="1"/>
  <c r="C1285" i="1" s="1"/>
  <c r="F1286" i="1"/>
  <c r="C1286" i="1" s="1"/>
  <c r="F1287" i="1"/>
  <c r="C1287" i="1" s="1"/>
  <c r="F1288" i="1"/>
  <c r="C1288" i="1" s="1"/>
  <c r="F1289" i="1"/>
  <c r="C1289" i="1" s="1"/>
  <c r="F1290" i="1"/>
  <c r="C1290" i="1" s="1"/>
  <c r="F1291" i="1"/>
  <c r="C1291" i="1" s="1"/>
  <c r="F1292" i="1"/>
  <c r="C1292" i="1" s="1"/>
  <c r="F1293" i="1"/>
  <c r="C1293" i="1" s="1"/>
  <c r="F1294" i="1"/>
  <c r="C1294" i="1" s="1"/>
  <c r="F1295" i="1"/>
  <c r="C1295" i="1" s="1"/>
  <c r="F1296" i="1"/>
  <c r="C1296" i="1" s="1"/>
  <c r="F1297" i="1"/>
  <c r="C1297" i="1" s="1"/>
  <c r="F1298" i="1"/>
  <c r="C1298" i="1" s="1"/>
  <c r="F1299" i="1"/>
  <c r="C1299" i="1" s="1"/>
  <c r="F1300" i="1"/>
  <c r="C1300" i="1" s="1"/>
  <c r="F1301" i="1"/>
  <c r="C1301" i="1" s="1"/>
  <c r="F1302" i="1"/>
  <c r="C1302" i="1" s="1"/>
  <c r="F1303" i="1"/>
  <c r="C1303" i="1" s="1"/>
  <c r="F1304" i="1"/>
  <c r="C1304" i="1" s="1"/>
  <c r="F1305" i="1"/>
  <c r="C1305" i="1" s="1"/>
  <c r="F1306" i="1"/>
  <c r="C1306" i="1" s="1"/>
  <c r="F1307" i="1"/>
  <c r="C1307" i="1" s="1"/>
  <c r="F1308" i="1"/>
  <c r="C1308" i="1" s="1"/>
  <c r="F1309" i="1"/>
  <c r="C1309" i="1" s="1"/>
  <c r="F1310" i="1"/>
  <c r="C1310" i="1" s="1"/>
  <c r="F1311" i="1"/>
  <c r="C1311" i="1" s="1"/>
  <c r="F1312" i="1"/>
  <c r="C1312" i="1" s="1"/>
  <c r="F1313" i="1"/>
  <c r="C1313" i="1" s="1"/>
  <c r="F1314" i="1"/>
  <c r="C1314" i="1" s="1"/>
  <c r="F1315" i="1"/>
  <c r="C1315" i="1" s="1"/>
  <c r="F1316" i="1"/>
  <c r="C1316" i="1" s="1"/>
  <c r="F1317" i="1"/>
  <c r="C1317" i="1" s="1"/>
  <c r="F1318" i="1"/>
  <c r="C1318" i="1" s="1"/>
  <c r="F1319" i="1"/>
  <c r="C1319" i="1" s="1"/>
  <c r="F1320" i="1"/>
  <c r="C1320" i="1" s="1"/>
  <c r="F1321" i="1"/>
  <c r="C1321" i="1" s="1"/>
  <c r="F1322" i="1"/>
  <c r="C1322" i="1" s="1"/>
  <c r="F1323" i="1"/>
  <c r="C1323" i="1" s="1"/>
  <c r="F1324" i="1"/>
  <c r="C1324" i="1" s="1"/>
  <c r="F1325" i="1"/>
  <c r="C1325" i="1" s="1"/>
  <c r="F1326" i="1"/>
  <c r="C1326" i="1" s="1"/>
  <c r="F1327" i="1"/>
  <c r="C1327" i="1" s="1"/>
  <c r="F1328" i="1"/>
  <c r="C1328" i="1" s="1"/>
  <c r="F1329" i="1"/>
  <c r="C1329" i="1" s="1"/>
  <c r="F1330" i="1"/>
  <c r="C1330" i="1" s="1"/>
  <c r="F1331" i="1"/>
  <c r="C1331" i="1" s="1"/>
  <c r="F1332" i="1"/>
  <c r="C1332" i="1" s="1"/>
  <c r="F1333" i="1"/>
  <c r="C1333" i="1" s="1"/>
  <c r="F1334" i="1"/>
  <c r="C1334" i="1" s="1"/>
  <c r="F1335" i="1"/>
  <c r="C1335" i="1" s="1"/>
  <c r="F1336" i="1"/>
  <c r="C1336" i="1" s="1"/>
  <c r="F1337" i="1"/>
  <c r="C1337" i="1" s="1"/>
  <c r="F1338" i="1"/>
  <c r="C1338" i="1" s="1"/>
  <c r="F1339" i="1"/>
  <c r="C1339" i="1" s="1"/>
  <c r="F1340" i="1"/>
  <c r="C1340" i="1" s="1"/>
  <c r="F1341" i="1"/>
  <c r="C1341" i="1" s="1"/>
  <c r="F1342" i="1"/>
  <c r="C1342" i="1" s="1"/>
  <c r="F1343" i="1"/>
  <c r="F1344" i="1"/>
  <c r="F1345" i="1"/>
  <c r="F1346" i="1"/>
  <c r="F1347" i="1"/>
  <c r="F1348" i="1"/>
  <c r="F1349" i="1"/>
  <c r="F1350" i="1"/>
  <c r="F1351" i="1"/>
  <c r="F1352" i="1"/>
  <c r="F1353" i="1"/>
  <c r="F1354" i="1"/>
  <c r="F1355" i="1"/>
  <c r="F1356" i="1"/>
  <c r="F1357" i="1"/>
  <c r="F1358" i="1"/>
  <c r="F1359" i="1"/>
  <c r="F1360" i="1"/>
  <c r="F1361" i="1"/>
  <c r="F1371" i="1"/>
  <c r="C1371" i="1" s="1"/>
  <c r="F1372" i="1"/>
  <c r="C1372" i="1" s="1"/>
  <c r="F1373" i="1"/>
  <c r="C1373" i="1" s="1"/>
  <c r="F1374" i="1"/>
  <c r="C1374" i="1" s="1"/>
  <c r="F1375" i="1"/>
  <c r="C1375" i="1" s="1"/>
  <c r="F1376" i="1"/>
  <c r="C1376" i="1" s="1"/>
  <c r="F1377" i="1"/>
  <c r="C1377" i="1" s="1"/>
  <c r="F1378" i="1"/>
  <c r="C1378" i="1" s="1"/>
  <c r="F1379" i="1"/>
  <c r="C1379" i="1" s="1"/>
  <c r="F1380" i="1"/>
  <c r="C1380" i="1" s="1"/>
  <c r="F1381" i="1"/>
  <c r="C1381" i="1" s="1"/>
  <c r="F1382" i="1"/>
  <c r="C1382" i="1" s="1"/>
  <c r="F1383" i="1"/>
  <c r="C1383" i="1" s="1"/>
  <c r="F1384" i="1"/>
  <c r="C1384" i="1" s="1"/>
  <c r="F1385" i="1"/>
  <c r="C1385" i="1" s="1"/>
  <c r="F1386" i="1"/>
  <c r="C1386" i="1" s="1"/>
  <c r="F1387" i="1"/>
  <c r="C1387" i="1" s="1"/>
  <c r="F1388" i="1"/>
  <c r="C1388" i="1" s="1"/>
  <c r="F1389" i="1"/>
  <c r="C1389" i="1" s="1"/>
  <c r="F1390" i="1"/>
  <c r="C1390" i="1" s="1"/>
  <c r="F1391" i="1"/>
  <c r="C1391" i="1" s="1"/>
  <c r="F1392" i="1"/>
  <c r="C1392" i="1" s="1"/>
  <c r="F1393" i="1"/>
  <c r="C1393" i="1" s="1"/>
  <c r="F1394" i="1"/>
  <c r="C1394" i="1" s="1"/>
  <c r="F1395" i="1"/>
  <c r="C1395" i="1" s="1"/>
  <c r="F1396" i="1"/>
  <c r="C1396" i="1" s="1"/>
  <c r="F1397" i="1"/>
  <c r="C1397" i="1" s="1"/>
  <c r="F1398" i="1"/>
  <c r="C1398" i="1" s="1"/>
  <c r="F1399" i="1"/>
  <c r="C1399" i="1" s="1"/>
  <c r="F1400" i="1"/>
  <c r="C1400" i="1" s="1"/>
  <c r="F1401" i="1"/>
  <c r="C1401" i="1" s="1"/>
  <c r="F1402" i="1"/>
  <c r="C1402" i="1" s="1"/>
  <c r="F1403" i="1"/>
  <c r="C1403" i="1" s="1"/>
  <c r="F1404" i="1"/>
  <c r="C1404" i="1" s="1"/>
  <c r="F1405" i="1"/>
  <c r="C1405" i="1" s="1"/>
  <c r="F1406" i="1"/>
  <c r="C1406" i="1" s="1"/>
  <c r="F1407" i="1"/>
  <c r="C1407" i="1" s="1"/>
  <c r="F1408" i="1"/>
  <c r="C1408" i="1" s="1"/>
  <c r="F1409" i="1"/>
  <c r="C1409" i="1" s="1"/>
  <c r="F1410" i="1"/>
  <c r="C1410" i="1" s="1"/>
  <c r="F1411" i="1"/>
  <c r="C1411" i="1" s="1"/>
  <c r="F1412" i="1"/>
  <c r="C1412" i="1" s="1"/>
  <c r="F1413" i="1"/>
  <c r="C1413" i="1" s="1"/>
  <c r="F1414" i="1"/>
  <c r="C1414" i="1" s="1"/>
  <c r="F1415" i="1"/>
  <c r="C1415" i="1" s="1"/>
  <c r="F1416" i="1"/>
  <c r="C1416" i="1" s="1"/>
  <c r="F1417" i="1"/>
  <c r="C1417" i="1" s="1"/>
  <c r="F1418" i="1"/>
  <c r="C1418" i="1" s="1"/>
  <c r="F1419" i="1"/>
  <c r="C1419" i="1" s="1"/>
  <c r="F1420" i="1"/>
  <c r="C1420" i="1" s="1"/>
  <c r="F1421" i="1"/>
  <c r="C1421" i="1" s="1"/>
  <c r="F1422" i="1"/>
  <c r="C1422" i="1" s="1"/>
  <c r="F1423" i="1"/>
  <c r="C1423" i="1" s="1"/>
  <c r="F1424" i="1"/>
  <c r="C1424" i="1" s="1"/>
  <c r="F1425" i="1"/>
  <c r="C1425" i="1" s="1"/>
  <c r="F1426" i="1"/>
  <c r="C1426" i="1" s="1"/>
  <c r="F1427" i="1"/>
  <c r="C1427" i="1" s="1"/>
  <c r="F1428" i="1"/>
  <c r="C1428" i="1" s="1"/>
  <c r="F1429" i="1"/>
  <c r="C1429" i="1" s="1"/>
  <c r="F1430" i="1"/>
  <c r="C1430" i="1" s="1"/>
  <c r="F1431" i="1"/>
  <c r="C1431" i="1" s="1"/>
  <c r="F1432" i="1"/>
  <c r="C1432" i="1" s="1"/>
  <c r="F1433" i="1"/>
  <c r="C1433" i="1" s="1"/>
  <c r="F1434" i="1"/>
  <c r="C1434" i="1" s="1"/>
  <c r="F1435" i="1"/>
  <c r="C1435" i="1" s="1"/>
  <c r="F1436" i="1"/>
  <c r="C1436" i="1" s="1"/>
  <c r="F1437" i="1"/>
  <c r="C1437" i="1" s="1"/>
  <c r="F1438" i="1"/>
  <c r="C1438" i="1" s="1"/>
  <c r="F1439" i="1"/>
  <c r="C1439" i="1" s="1"/>
  <c r="F1440" i="1"/>
  <c r="C1440" i="1" s="1"/>
  <c r="F1441" i="1"/>
  <c r="C1441" i="1" s="1"/>
  <c r="F1442" i="1"/>
  <c r="C1442" i="1" s="1"/>
  <c r="F1443" i="1"/>
  <c r="C1443" i="1" s="1"/>
  <c r="F1444" i="1"/>
  <c r="C1444" i="1" s="1"/>
  <c r="F1445" i="1"/>
  <c r="C1445" i="1" s="1"/>
  <c r="F1446" i="1"/>
  <c r="C1446" i="1" s="1"/>
  <c r="F1447" i="1"/>
  <c r="C1447" i="1" s="1"/>
  <c r="F1448" i="1"/>
  <c r="C1448" i="1" s="1"/>
  <c r="F1449" i="1"/>
  <c r="C1449" i="1" s="1"/>
  <c r="F1450" i="1"/>
  <c r="C1450" i="1" s="1"/>
  <c r="F1451" i="1"/>
  <c r="C1451" i="1" s="1"/>
  <c r="F1452" i="1"/>
  <c r="C1452" i="1" s="1"/>
  <c r="F1453" i="1"/>
  <c r="C1453" i="1" s="1"/>
  <c r="F1454" i="1"/>
  <c r="C1454" i="1" s="1"/>
  <c r="F1455" i="1"/>
  <c r="C1455" i="1" s="1"/>
  <c r="F1456" i="1"/>
  <c r="C1456" i="1" s="1"/>
  <c r="F1457" i="1"/>
  <c r="C1457" i="1" s="1"/>
  <c r="F1458" i="1"/>
  <c r="C1458" i="1" s="1"/>
  <c r="F1459" i="1"/>
  <c r="C1459" i="1" s="1"/>
  <c r="F1460" i="1"/>
  <c r="C1460" i="1" s="1"/>
  <c r="F1461" i="1"/>
  <c r="C1461" i="1" s="1"/>
  <c r="F1462" i="1"/>
  <c r="C1462" i="1" s="1"/>
  <c r="F1463" i="1"/>
  <c r="C1463" i="1" s="1"/>
  <c r="F1464" i="1"/>
  <c r="C1464" i="1" s="1"/>
  <c r="F1465" i="1"/>
  <c r="C1465" i="1" s="1"/>
  <c r="F1466" i="1"/>
  <c r="C1466" i="1" s="1"/>
  <c r="F1467" i="1"/>
  <c r="C1467" i="1" s="1"/>
  <c r="F1468" i="1"/>
  <c r="C1468" i="1" s="1"/>
  <c r="F1469" i="1"/>
  <c r="C1469" i="1" s="1"/>
  <c r="F1470" i="1"/>
  <c r="C1470" i="1" s="1"/>
  <c r="F1471" i="1"/>
  <c r="C1471" i="1" s="1"/>
  <c r="F1472" i="1"/>
  <c r="C1472" i="1" s="1"/>
  <c r="F1473" i="1"/>
  <c r="C1473" i="1" s="1"/>
  <c r="F1474" i="1"/>
  <c r="C1474" i="1" s="1"/>
  <c r="F1475" i="1"/>
  <c r="C1475" i="1" s="1"/>
  <c r="F1476" i="1"/>
  <c r="C1476" i="1" s="1"/>
  <c r="F1477" i="1"/>
  <c r="C1477" i="1" s="1"/>
  <c r="F1478" i="1"/>
  <c r="C1478" i="1" s="1"/>
  <c r="F1479" i="1"/>
  <c r="C1479" i="1" s="1"/>
  <c r="F1480" i="1"/>
  <c r="C1480" i="1" s="1"/>
  <c r="F1481" i="1"/>
  <c r="C1481" i="1" s="1"/>
  <c r="F1482" i="1"/>
  <c r="C1482" i="1" s="1"/>
  <c r="F1483" i="1"/>
  <c r="C1483" i="1" s="1"/>
  <c r="F1484" i="1"/>
  <c r="C1484" i="1" s="1"/>
  <c r="F1485" i="1"/>
  <c r="C1485" i="1" s="1"/>
  <c r="F1486" i="1"/>
  <c r="C1486" i="1" s="1"/>
  <c r="F1487" i="1"/>
  <c r="C1487" i="1" s="1"/>
  <c r="F1488" i="1"/>
  <c r="C1488" i="1" s="1"/>
  <c r="F1489" i="1"/>
  <c r="C1489" i="1" s="1"/>
  <c r="F1490" i="1"/>
  <c r="C1490" i="1" s="1"/>
  <c r="F1491" i="1"/>
  <c r="C1491" i="1" s="1"/>
  <c r="F1492" i="1"/>
  <c r="C1492" i="1" s="1"/>
  <c r="F1493" i="1"/>
  <c r="C1493" i="1" s="1"/>
  <c r="F1494" i="1"/>
  <c r="C1494" i="1" s="1"/>
  <c r="F1495" i="1"/>
  <c r="C1495" i="1" s="1"/>
  <c r="F1496" i="1"/>
  <c r="C1496" i="1" s="1"/>
  <c r="F1497" i="1"/>
  <c r="C1497" i="1" s="1"/>
  <c r="F1498" i="1"/>
  <c r="C1498" i="1" s="1"/>
  <c r="F1499" i="1"/>
  <c r="C1499" i="1" s="1"/>
  <c r="F1500" i="1"/>
  <c r="C1500" i="1" s="1"/>
  <c r="F1501" i="1"/>
  <c r="C1501" i="1" s="1"/>
  <c r="F1502" i="1"/>
  <c r="C1502" i="1" s="1"/>
  <c r="F1503" i="1"/>
  <c r="C1503" i="1" s="1"/>
  <c r="F1504" i="1"/>
  <c r="C1504" i="1" s="1"/>
  <c r="F1505" i="1"/>
  <c r="C1505" i="1" s="1"/>
  <c r="F1506" i="1"/>
  <c r="C1506" i="1" s="1"/>
  <c r="F1507" i="1"/>
  <c r="C1507" i="1" s="1"/>
  <c r="F1508" i="1"/>
  <c r="C1508" i="1" s="1"/>
  <c r="F1509" i="1"/>
  <c r="C1509" i="1" s="1"/>
  <c r="F1510" i="1"/>
  <c r="C1510" i="1" s="1"/>
  <c r="F1511" i="1"/>
  <c r="C1511" i="1" s="1"/>
  <c r="F1512" i="1"/>
  <c r="C1512" i="1" s="1"/>
  <c r="F1513" i="1"/>
  <c r="C1513" i="1" s="1"/>
  <c r="F1514" i="1"/>
  <c r="C1514" i="1" s="1"/>
  <c r="F1516" i="1"/>
  <c r="C1516" i="1" s="1"/>
  <c r="F1569" i="1"/>
  <c r="C1569" i="1" s="1"/>
  <c r="F1570" i="1"/>
  <c r="C1570" i="1" s="1"/>
  <c r="F1571" i="1"/>
  <c r="C1571" i="1" s="1"/>
  <c r="F1572" i="1"/>
  <c r="C1572" i="1" s="1"/>
  <c r="F1573" i="1"/>
  <c r="C1573" i="1" s="1"/>
  <c r="F1574" i="1"/>
  <c r="C1574" i="1" s="1"/>
  <c r="F1575" i="1"/>
  <c r="C1575" i="1" s="1"/>
  <c r="F1576" i="1"/>
  <c r="C1576" i="1" s="1"/>
  <c r="F1577" i="1"/>
  <c r="C1577" i="1" s="1"/>
  <c r="F1578" i="1"/>
  <c r="C1578" i="1" s="1"/>
  <c r="F1579" i="1"/>
  <c r="C1579" i="1" s="1"/>
  <c r="F1580" i="1"/>
  <c r="C1580" i="1" s="1"/>
  <c r="F1581" i="1"/>
  <c r="C1581" i="1" s="1"/>
  <c r="F1582" i="1"/>
  <c r="C1582" i="1" s="1"/>
  <c r="F1583" i="1"/>
  <c r="C1583" i="1" s="1"/>
  <c r="F1584" i="1"/>
  <c r="C1584" i="1" s="1"/>
  <c r="F1585" i="1"/>
  <c r="C1585" i="1" s="1"/>
  <c r="F1586" i="1"/>
  <c r="C1586" i="1" s="1"/>
  <c r="F1587" i="1"/>
  <c r="C1587" i="1" s="1"/>
  <c r="F1588" i="1"/>
  <c r="C1588" i="1" s="1"/>
  <c r="F1589" i="1"/>
  <c r="C1589" i="1" s="1"/>
  <c r="F1590" i="1"/>
  <c r="C1590" i="1" s="1"/>
  <c r="F1591" i="1"/>
  <c r="C1591" i="1" s="1"/>
  <c r="F1592" i="1"/>
  <c r="C1592" i="1" s="1"/>
  <c r="F1594" i="1"/>
  <c r="C1594" i="1" s="1"/>
  <c r="F1595" i="1"/>
  <c r="C1595" i="1" s="1"/>
  <c r="F1596" i="1"/>
  <c r="C1596" i="1" s="1"/>
  <c r="F1597" i="1"/>
  <c r="C1597" i="1" s="1"/>
  <c r="F1598" i="1"/>
  <c r="C1598" i="1" s="1"/>
  <c r="F1599" i="1"/>
  <c r="C1599" i="1" s="1"/>
  <c r="F1600" i="1"/>
  <c r="C1600" i="1" s="1"/>
  <c r="F1601" i="1"/>
  <c r="C1601" i="1" s="1"/>
  <c r="F1602" i="1"/>
  <c r="C1602" i="1" s="1"/>
  <c r="F1603" i="1"/>
  <c r="C1603" i="1" s="1"/>
  <c r="F1604" i="1"/>
  <c r="C1604" i="1" s="1"/>
  <c r="F1605" i="1"/>
  <c r="C1605" i="1" s="1"/>
  <c r="F1606" i="1"/>
  <c r="C1606" i="1" s="1"/>
  <c r="F1607" i="1"/>
  <c r="C1607" i="1" s="1"/>
  <c r="F1608" i="1"/>
  <c r="C1608" i="1" s="1"/>
  <c r="F1609" i="1"/>
  <c r="C1609" i="1" s="1"/>
  <c r="F1610" i="1"/>
  <c r="C1610" i="1" s="1"/>
  <c r="F1611" i="1"/>
  <c r="C1611" i="1" s="1"/>
  <c r="F1612" i="1"/>
  <c r="C1612" i="1" s="1"/>
  <c r="F1613" i="1"/>
  <c r="C1613" i="1" s="1"/>
  <c r="F1614" i="1"/>
  <c r="C1614" i="1" s="1"/>
  <c r="F1615" i="1"/>
  <c r="C1615" i="1" s="1"/>
  <c r="F1616" i="1"/>
  <c r="C1616" i="1" s="1"/>
  <c r="F1617" i="1"/>
  <c r="C1617" i="1" s="1"/>
  <c r="F1618" i="1"/>
  <c r="C1618" i="1" s="1"/>
  <c r="F1619" i="1"/>
  <c r="C1619" i="1" s="1"/>
  <c r="F1620" i="1"/>
  <c r="C1620" i="1" s="1"/>
  <c r="F1621" i="1"/>
  <c r="C1621" i="1" s="1"/>
  <c r="F1622" i="1"/>
  <c r="C1622" i="1" s="1"/>
  <c r="F1623" i="1"/>
  <c r="C1623" i="1" s="1"/>
  <c r="F1624" i="1"/>
  <c r="C1624" i="1" s="1"/>
  <c r="F1625" i="1"/>
  <c r="C1625" i="1" s="1"/>
  <c r="F1626" i="1"/>
  <c r="C1626" i="1" s="1"/>
  <c r="F1627" i="1"/>
  <c r="C1627" i="1" s="1"/>
  <c r="F1628" i="1"/>
  <c r="C1628" i="1" s="1"/>
  <c r="F1629" i="1"/>
  <c r="C1629" i="1" s="1"/>
  <c r="F1630" i="1"/>
  <c r="C1630" i="1" s="1"/>
  <c r="F1631" i="1"/>
  <c r="C1631" i="1" s="1"/>
  <c r="F1632" i="1"/>
  <c r="C1632" i="1" s="1"/>
  <c r="F1633" i="1"/>
  <c r="C1633" i="1" s="1"/>
  <c r="F1634" i="1"/>
  <c r="C1634" i="1" s="1"/>
  <c r="F1635" i="1"/>
  <c r="C1635" i="1" s="1"/>
  <c r="F1636" i="1"/>
  <c r="C1636" i="1" s="1"/>
  <c r="F1637" i="1"/>
  <c r="C1637" i="1" s="1"/>
  <c r="F1638" i="1"/>
  <c r="C1638" i="1" s="1"/>
  <c r="F1639" i="1"/>
  <c r="C1639" i="1" s="1"/>
  <c r="F1640" i="1"/>
  <c r="C1640" i="1" s="1"/>
  <c r="F1641" i="1"/>
  <c r="C1641" i="1" s="1"/>
  <c r="F1642" i="1"/>
  <c r="C1642" i="1" s="1"/>
  <c r="F1643" i="1"/>
  <c r="C1643" i="1" s="1"/>
  <c r="F1644" i="1"/>
  <c r="C1644" i="1" s="1"/>
  <c r="F1645" i="1"/>
  <c r="C1645" i="1" s="1"/>
  <c r="F1646" i="1"/>
  <c r="C1646" i="1" s="1"/>
  <c r="F1765" i="1"/>
  <c r="C1765" i="1" s="1"/>
  <c r="F1766" i="1"/>
  <c r="C1766" i="1" s="1"/>
  <c r="F1767" i="1"/>
  <c r="C1767" i="1" s="1"/>
  <c r="F1768" i="1"/>
  <c r="C1768" i="1" s="1"/>
  <c r="F1769" i="1"/>
  <c r="C1769" i="1" s="1"/>
  <c r="F1770" i="1"/>
  <c r="C1770" i="1" s="1"/>
  <c r="F1771" i="1"/>
  <c r="C1771" i="1" s="1"/>
  <c r="F1772" i="1"/>
  <c r="C1772" i="1" s="1"/>
  <c r="F1774" i="1"/>
  <c r="C1774" i="1" s="1"/>
  <c r="F1775" i="1"/>
  <c r="C1775" i="1" s="1"/>
  <c r="F1776" i="1"/>
  <c r="C1776" i="1" s="1"/>
  <c r="F1777" i="1"/>
  <c r="C1777" i="1" s="1"/>
  <c r="F1778" i="1"/>
  <c r="C1778" i="1" s="1"/>
  <c r="F1779" i="1"/>
  <c r="C1779" i="1" s="1"/>
  <c r="F1780" i="1"/>
  <c r="C1780" i="1" s="1"/>
  <c r="F1781" i="1"/>
  <c r="C1781" i="1" s="1"/>
  <c r="F1783" i="1"/>
  <c r="C1783" i="1" s="1"/>
  <c r="F1784" i="1"/>
  <c r="C1784" i="1" s="1"/>
  <c r="F1785" i="1"/>
  <c r="C1785" i="1" s="1"/>
  <c r="F1786" i="1"/>
  <c r="C1786" i="1" s="1"/>
  <c r="F1787" i="1"/>
  <c r="C1787" i="1" s="1"/>
  <c r="F1788" i="1"/>
  <c r="C1788" i="1" s="1"/>
  <c r="F1789" i="1"/>
  <c r="C1789" i="1" s="1"/>
  <c r="F1790" i="1"/>
  <c r="C1790" i="1" s="1"/>
  <c r="F1791" i="1"/>
  <c r="C1791" i="1" s="1"/>
  <c r="F1792" i="1"/>
  <c r="C1792" i="1" s="1"/>
  <c r="F1793" i="1"/>
  <c r="C1793" i="1" s="1"/>
  <c r="F1794" i="1"/>
  <c r="C1794" i="1" s="1"/>
  <c r="F1795" i="1"/>
  <c r="C1795" i="1" s="1"/>
  <c r="F1796" i="1"/>
  <c r="C1796" i="1" s="1"/>
  <c r="F1798" i="1"/>
  <c r="C1798" i="1" s="1"/>
  <c r="F1799" i="1"/>
  <c r="C1799" i="1" s="1"/>
  <c r="F1800" i="1"/>
  <c r="C1800" i="1" s="1"/>
  <c r="F1801" i="1"/>
  <c r="C1801" i="1" s="1"/>
  <c r="F1802" i="1"/>
  <c r="C1802" i="1" s="1"/>
  <c r="F1803" i="1"/>
  <c r="C1803" i="1" s="1"/>
  <c r="F1804" i="1"/>
  <c r="C1804" i="1" s="1"/>
  <c r="F1806" i="1"/>
  <c r="F1808" i="1"/>
  <c r="F1821" i="1"/>
  <c r="C1821" i="1" s="1"/>
  <c r="F1818" i="1"/>
  <c r="C1818" i="1" s="1"/>
  <c r="F1816" i="1"/>
  <c r="C1816" i="1" s="1"/>
  <c r="F1815" i="1"/>
  <c r="C1815" i="1" s="1"/>
  <c r="F1813" i="1"/>
  <c r="C1813" i="1" s="1"/>
  <c r="F1810" i="1"/>
  <c r="C1810" i="1" s="1"/>
  <c r="F1811" i="1"/>
  <c r="C1811" i="1" s="1"/>
  <c r="F1819" i="1"/>
  <c r="C1819" i="1" s="1"/>
  <c r="F1820" i="1"/>
  <c r="C1820" i="1" s="1"/>
  <c r="F1822" i="1"/>
  <c r="C1822" i="1" s="1"/>
  <c r="F1817" i="1"/>
  <c r="C1817" i="1" s="1"/>
  <c r="F1835" i="1"/>
  <c r="C1835" i="1" s="1"/>
  <c r="F1832" i="1"/>
  <c r="C1832" i="1" s="1"/>
  <c r="F1830" i="1"/>
  <c r="C1830" i="1" s="1"/>
  <c r="F1829" i="1"/>
  <c r="C1829" i="1" s="1"/>
  <c r="F1827" i="1"/>
  <c r="C1827" i="1" s="1"/>
  <c r="F1824" i="1"/>
  <c r="C1824" i="1" s="1"/>
  <c r="F1825" i="1"/>
  <c r="C1825" i="1" s="1"/>
  <c r="F1833" i="1"/>
  <c r="C1833" i="1" s="1"/>
  <c r="F1834" i="1"/>
  <c r="C1834" i="1" s="1"/>
  <c r="F1836" i="1"/>
  <c r="C1836" i="1" s="1"/>
  <c r="F1831" i="1"/>
  <c r="C1831" i="1" s="1"/>
  <c r="F1848" i="1"/>
  <c r="C1848" i="1" s="1"/>
  <c r="F1841" i="1"/>
  <c r="C1841" i="1" s="1"/>
  <c r="F1857" i="1"/>
  <c r="C1857" i="1" s="1"/>
  <c r="F1838" i="1"/>
  <c r="C1838" i="1" s="1"/>
  <c r="F1839" i="1"/>
  <c r="C1839" i="1" s="1"/>
  <c r="F1851" i="1"/>
  <c r="C1851" i="1" s="1"/>
  <c r="F1840" i="1"/>
  <c r="C1840" i="1" s="1"/>
  <c r="F1844" i="1"/>
  <c r="C1844" i="1" s="1"/>
  <c r="F1843" i="1"/>
  <c r="C1843" i="1" s="1"/>
  <c r="F1850" i="1"/>
  <c r="C1850" i="1" s="1"/>
  <c r="F1852" i="1"/>
  <c r="C1852" i="1" s="1"/>
  <c r="F1846" i="1"/>
  <c r="C1846" i="1" s="1"/>
  <c r="F1842" i="1"/>
  <c r="C1842" i="1" s="1"/>
  <c r="F1854" i="1"/>
  <c r="C1854" i="1" s="1"/>
  <c r="F1845" i="1"/>
  <c r="C1845" i="1" s="1"/>
  <c r="F1847" i="1"/>
  <c r="C1847" i="1" s="1"/>
  <c r="F1849" i="1"/>
  <c r="C1849" i="1" s="1"/>
  <c r="F1856" i="1"/>
  <c r="C1856" i="1" s="1"/>
  <c r="F1855" i="1"/>
  <c r="C1855" i="1" s="1"/>
  <c r="F1860" i="1"/>
  <c r="C1860" i="1" s="1"/>
  <c r="F1859" i="1"/>
  <c r="C1859" i="1" s="1"/>
  <c r="F1863" i="1"/>
  <c r="C1863" i="1" s="1"/>
  <c r="F1862" i="1"/>
  <c r="C1862" i="1" s="1"/>
  <c r="F1861" i="1"/>
  <c r="C1861" i="1" s="1"/>
  <c r="F1866" i="1"/>
  <c r="C1866" i="1" s="1"/>
  <c r="F1865" i="1"/>
  <c r="C1865" i="1" s="1"/>
  <c r="F1864" i="1"/>
  <c r="C1864" i="1" s="1"/>
  <c r="F1869" i="1"/>
  <c r="C1869" i="1" s="1"/>
  <c r="F1868" i="1"/>
  <c r="C1868" i="1" s="1"/>
  <c r="F1867" i="1"/>
  <c r="C1867" i="1" s="1"/>
  <c r="F1871" i="1"/>
  <c r="C1871" i="1" s="1"/>
  <c r="F1870" i="1"/>
  <c r="C1870" i="1" s="1"/>
  <c r="F1872" i="1"/>
  <c r="C1872" i="1" s="1"/>
  <c r="F1874" i="1"/>
  <c r="C1874" i="1" s="1"/>
  <c r="F1875" i="1"/>
  <c r="C1875" i="1" s="1"/>
  <c r="F1876" i="1"/>
  <c r="C1876" i="1" s="1"/>
  <c r="F1877" i="1"/>
  <c r="C1877" i="1" s="1"/>
  <c r="F1878" i="1"/>
  <c r="C1878" i="1" s="1"/>
  <c r="F1879" i="1"/>
  <c r="C1879" i="1" s="1"/>
  <c r="F1880" i="1"/>
  <c r="C1880" i="1" s="1"/>
  <c r="F1881" i="1"/>
  <c r="C1881" i="1" s="1"/>
  <c r="F1882" i="1"/>
  <c r="C1882" i="1" s="1"/>
  <c r="F1884" i="1"/>
  <c r="C1884" i="1" s="1"/>
  <c r="F1885" i="1"/>
  <c r="C1885" i="1" s="1"/>
  <c r="F1886" i="1"/>
  <c r="C1886" i="1" s="1"/>
  <c r="F1887" i="1"/>
  <c r="C1887" i="1" s="1"/>
  <c r="F1888" i="1"/>
  <c r="C1888" i="1" s="1"/>
  <c r="F1889" i="1"/>
  <c r="C1889" i="1" s="1"/>
  <c r="F1890" i="1"/>
  <c r="C1890" i="1" s="1"/>
  <c r="F1892" i="1"/>
  <c r="F1893" i="1"/>
  <c r="F1894" i="1"/>
  <c r="F1895" i="1"/>
  <c r="F1896" i="1"/>
  <c r="F1897" i="1"/>
  <c r="F1898" i="1"/>
  <c r="F1899" i="1"/>
  <c r="F1900" i="1"/>
  <c r="F1901" i="1"/>
  <c r="F1902" i="1"/>
  <c r="F1903" i="1"/>
  <c r="F1905" i="1"/>
  <c r="F1906" i="1"/>
  <c r="F1907" i="1"/>
  <c r="F1909" i="1"/>
  <c r="F1910" i="1"/>
  <c r="F1911" i="1"/>
  <c r="F1912" i="1"/>
  <c r="F1913" i="1"/>
  <c r="F1914" i="1"/>
  <c r="F1915" i="1"/>
  <c r="F1916" i="1"/>
  <c r="F1917" i="1"/>
  <c r="F1919" i="1"/>
  <c r="F1920" i="1"/>
  <c r="F1921"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8" i="1"/>
  <c r="F1949" i="1"/>
  <c r="F1950" i="1"/>
  <c r="F1951" i="1"/>
  <c r="F1952" i="1"/>
  <c r="F1954" i="1"/>
  <c r="F1955" i="1"/>
  <c r="F1956" i="1"/>
  <c r="F1957" i="1"/>
  <c r="F1958" i="1"/>
  <c r="F1960" i="1"/>
  <c r="F1961" i="1"/>
  <c r="F1962" i="1"/>
  <c r="F1964" i="1"/>
  <c r="F1965" i="1"/>
  <c r="F1966" i="1"/>
  <c r="F1967" i="1"/>
  <c r="F1968" i="1"/>
  <c r="F1969" i="1"/>
  <c r="F1970" i="1"/>
  <c r="F1971" i="1"/>
  <c r="F1972" i="1"/>
  <c r="F1973" i="1"/>
  <c r="F1974" i="1"/>
  <c r="F1975" i="1"/>
  <c r="F1976" i="1"/>
  <c r="F1977" i="1"/>
  <c r="F1979" i="1"/>
  <c r="F1980" i="1"/>
  <c r="F1981" i="1"/>
  <c r="F1982" i="1"/>
  <c r="F1983" i="1"/>
  <c r="F1984" i="1"/>
  <c r="F1985" i="1"/>
  <c r="F1986" i="1"/>
  <c r="F1987" i="1"/>
  <c r="F1988" i="1"/>
  <c r="F1990" i="1"/>
  <c r="F1991" i="1"/>
  <c r="F1993" i="1"/>
  <c r="F1994" i="1"/>
  <c r="F1995" i="1"/>
  <c r="F1996" i="1"/>
  <c r="F1997" i="1"/>
  <c r="F1999" i="1"/>
  <c r="F2000" i="1"/>
  <c r="F2002" i="1"/>
  <c r="F2003" i="1"/>
  <c r="F2004" i="1"/>
  <c r="F2005" i="1"/>
  <c r="F2013" i="1"/>
  <c r="F2014" i="1"/>
  <c r="F2016" i="1"/>
  <c r="F2018" i="1"/>
  <c r="F2022" i="1"/>
  <c r="F2023" i="1"/>
  <c r="F2024" i="1"/>
  <c r="F2026" i="1"/>
  <c r="F2027" i="1"/>
  <c r="F2028" i="1"/>
  <c r="F2029" i="1"/>
  <c r="F2030" i="1"/>
  <c r="F2033" i="1"/>
  <c r="F2034" i="1"/>
  <c r="F2035" i="1"/>
  <c r="F2036" i="1"/>
  <c r="F2039" i="1"/>
  <c r="F2040" i="1"/>
  <c r="F2041" i="1"/>
  <c r="F2042" i="1"/>
  <c r="F2043" i="1"/>
  <c r="F2044" i="1"/>
  <c r="F2046" i="1"/>
  <c r="F2047" i="1"/>
  <c r="F2048" i="1"/>
  <c r="F2049" i="1"/>
  <c r="F2050" i="1"/>
  <c r="F2051" i="1"/>
  <c r="F2052" i="1"/>
  <c r="F2053" i="1"/>
  <c r="F2055" i="1"/>
  <c r="F2056" i="1"/>
  <c r="F2057" i="1"/>
  <c r="F2059" i="1"/>
  <c r="F2060" i="1"/>
  <c r="F2061" i="1"/>
  <c r="F2062" i="1"/>
  <c r="F2064" i="1"/>
  <c r="F2065" i="1"/>
  <c r="F2066" i="1"/>
  <c r="F2067"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2" i="1"/>
  <c r="F2113" i="1"/>
  <c r="F2114" i="1"/>
  <c r="F2115" i="1"/>
  <c r="F2116" i="1"/>
  <c r="F2117" i="1"/>
  <c r="F2118" i="1"/>
  <c r="F2119" i="1"/>
  <c r="F2120" i="1"/>
  <c r="F2121" i="1"/>
  <c r="F2122" i="1"/>
  <c r="F2123" i="1"/>
  <c r="F2124"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99" i="1"/>
  <c r="F2200" i="1"/>
  <c r="F2201" i="1"/>
  <c r="F2202" i="1"/>
  <c r="F2203" i="1"/>
  <c r="F2204" i="1"/>
  <c r="F2205" i="1"/>
  <c r="F2206" i="1"/>
  <c r="F2207" i="1"/>
  <c r="F2208" i="1"/>
  <c r="F2209" i="1"/>
  <c r="F2210" i="1"/>
  <c r="F2211" i="1"/>
  <c r="F2212" i="1"/>
  <c r="F2213" i="1"/>
  <c r="F2214" i="1"/>
  <c r="F2215" i="1"/>
  <c r="F2216" i="1"/>
  <c r="F2217" i="1"/>
  <c r="F2219" i="1"/>
  <c r="F2220" i="1"/>
  <c r="F2221" i="1"/>
  <c r="F2222" i="1"/>
  <c r="F2223" i="1"/>
  <c r="F2224" i="1"/>
  <c r="F2225" i="1"/>
  <c r="F2226" i="1"/>
  <c r="F2227" i="1"/>
  <c r="F2228" i="1"/>
  <c r="F2229" i="1"/>
  <c r="F2231" i="1"/>
  <c r="F2232" i="1"/>
  <c r="F2233" i="1"/>
  <c r="F2234" i="1"/>
  <c r="F2235" i="1"/>
  <c r="F2236" i="1"/>
  <c r="F2237" i="1"/>
  <c r="F2238" i="1"/>
  <c r="F2239" i="1"/>
  <c r="F2240" i="1"/>
  <c r="F2241" i="1"/>
  <c r="F2243" i="1"/>
  <c r="F2245" i="1"/>
  <c r="F2246" i="1"/>
  <c r="F2247" i="1"/>
  <c r="F2248" i="1"/>
  <c r="F2249" i="1"/>
  <c r="F2250" i="1"/>
  <c r="F2251" i="1"/>
  <c r="F2252" i="1"/>
  <c r="F2253" i="1"/>
  <c r="F2254" i="1"/>
  <c r="F2255" i="1"/>
  <c r="F2256" i="1"/>
  <c r="F2257" i="1"/>
  <c r="F2258" i="1"/>
  <c r="F2259" i="1"/>
  <c r="F2260" i="1"/>
  <c r="F2261" i="1"/>
  <c r="F2263" i="1"/>
  <c r="F2264" i="1"/>
  <c r="F2265" i="1"/>
  <c r="F2266" i="1"/>
  <c r="F2270" i="1"/>
  <c r="F2272" i="1"/>
  <c r="F2274" i="1"/>
  <c r="F2276" i="1"/>
  <c r="F2277" i="1"/>
  <c r="F2278" i="1"/>
  <c r="F2279" i="1"/>
  <c r="F2280" i="1"/>
  <c r="F2281" i="1"/>
  <c r="F2282" i="1"/>
  <c r="F2283" i="1"/>
  <c r="F2284" i="1"/>
  <c r="F2286" i="1"/>
  <c r="F2287" i="1"/>
  <c r="F2288" i="1"/>
  <c r="F2289" i="1"/>
  <c r="F2290" i="1"/>
  <c r="F2291" i="1"/>
  <c r="F2292" i="1"/>
  <c r="F2293" i="1"/>
  <c r="F2294" i="1"/>
  <c r="F2295" i="1"/>
  <c r="F2297" i="1"/>
  <c r="F2298" i="1"/>
  <c r="F2299" i="1"/>
  <c r="F2300" i="1"/>
  <c r="F2302" i="1"/>
  <c r="F2303" i="1"/>
  <c r="F2304" i="1"/>
  <c r="F2471" i="1"/>
  <c r="F2472" i="1"/>
  <c r="F2473" i="1"/>
  <c r="F2475" i="1"/>
  <c r="F2579"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2" i="1"/>
  <c r="F2623" i="1"/>
  <c r="F2625" i="1"/>
  <c r="F2626" i="1"/>
  <c r="F2627" i="1"/>
  <c r="F2628" i="1"/>
  <c r="F2629" i="1"/>
  <c r="F2630" i="1"/>
  <c r="F2631" i="1"/>
  <c r="F2632" i="1"/>
  <c r="F2633" i="1"/>
  <c r="F2634" i="1"/>
  <c r="F2635" i="1"/>
  <c r="F2636" i="1"/>
  <c r="F2637" i="1"/>
  <c r="F2638" i="1"/>
  <c r="F2641" i="1"/>
  <c r="F2642" i="1"/>
  <c r="F2643" i="1"/>
  <c r="F2645" i="1"/>
  <c r="F2647" i="1"/>
  <c r="F2649" i="1"/>
  <c r="F2650" i="1"/>
  <c r="F2651" i="1"/>
  <c r="F2652" i="1"/>
  <c r="F2653" i="1"/>
  <c r="F2654" i="1"/>
  <c r="F2655" i="1"/>
  <c r="F2656" i="1"/>
  <c r="F2658" i="1"/>
  <c r="F2659" i="1"/>
  <c r="F2661" i="1"/>
  <c r="F2662" i="1"/>
  <c r="F2663" i="1"/>
  <c r="F2664" i="1"/>
  <c r="F2665" i="1"/>
  <c r="F2666" i="1"/>
  <c r="F2667" i="1"/>
  <c r="F2668" i="1"/>
  <c r="F2669" i="1"/>
  <c r="F2670" i="1"/>
  <c r="F2671" i="1"/>
  <c r="F2673" i="1"/>
  <c r="F2674" i="1"/>
  <c r="F2675" i="1"/>
  <c r="F2676" i="1"/>
  <c r="F2677" i="1"/>
  <c r="F2678" i="1"/>
  <c r="F2679" i="1"/>
  <c r="F2684" i="1"/>
  <c r="F2685" i="1"/>
  <c r="F2686" i="1"/>
  <c r="F2687" i="1"/>
  <c r="F2688" i="1"/>
  <c r="F2689" i="1"/>
  <c r="F2690" i="1"/>
  <c r="F2692" i="1"/>
  <c r="F2693" i="1"/>
  <c r="F2695" i="1"/>
  <c r="F2696" i="1"/>
  <c r="F2697" i="1"/>
  <c r="F2698" i="1"/>
  <c r="F2702" i="1"/>
  <c r="F2703" i="1"/>
  <c r="F2704" i="1"/>
  <c r="F2705" i="1"/>
  <c r="F2706" i="1"/>
  <c r="F2707" i="1"/>
  <c r="F2708" i="1"/>
  <c r="F2709" i="1"/>
  <c r="F2710" i="1"/>
  <c r="F2711" i="1"/>
  <c r="F2712" i="1"/>
  <c r="F2713" i="1"/>
  <c r="F2714" i="1"/>
  <c r="F2715" i="1"/>
  <c r="F2716" i="1"/>
  <c r="F2717" i="1"/>
  <c r="F2722" i="1"/>
  <c r="F2723" i="1"/>
  <c r="F2724" i="1"/>
  <c r="F2725" i="1"/>
  <c r="F2726" i="1"/>
  <c r="F2727" i="1"/>
  <c r="F2728" i="1"/>
  <c r="F2729" i="1"/>
  <c r="F2731" i="1"/>
  <c r="F2732" i="1"/>
  <c r="F2733" i="1"/>
  <c r="F2734" i="1"/>
  <c r="F2735" i="1"/>
  <c r="F2736" i="1"/>
  <c r="F2737" i="1"/>
  <c r="F2741" i="1"/>
  <c r="F2742" i="1"/>
  <c r="F2743" i="1"/>
  <c r="F2744" i="1"/>
  <c r="F2745" i="1"/>
  <c r="F2746" i="1"/>
  <c r="F2747" i="1"/>
  <c r="F2748" i="1"/>
  <c r="F2749" i="1"/>
  <c r="F2750" i="1"/>
  <c r="F2751" i="1"/>
  <c r="F2752" i="1"/>
  <c r="F2753" i="1"/>
  <c r="F2754" i="1"/>
  <c r="F2755" i="1"/>
  <c r="F2756" i="1"/>
  <c r="F2757" i="1"/>
  <c r="F2758" i="1"/>
  <c r="F2760" i="1"/>
  <c r="F2761" i="1"/>
  <c r="F2763" i="1"/>
  <c r="F2764" i="1"/>
  <c r="F2765" i="1"/>
  <c r="F2766" i="1"/>
  <c r="F2767"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68" i="1"/>
  <c r="F2969" i="1"/>
  <c r="F2970" i="1"/>
  <c r="F2971" i="1"/>
  <c r="F2974" i="1"/>
  <c r="F2975" i="1"/>
  <c r="F2976" i="1"/>
  <c r="F2977" i="1"/>
  <c r="F2978" i="1"/>
  <c r="F2979" i="1"/>
  <c r="F2980" i="1"/>
  <c r="F2982" i="1"/>
  <c r="F2983" i="1"/>
  <c r="F2984" i="1"/>
  <c r="F2987" i="1"/>
  <c r="F2988" i="1"/>
  <c r="F2989" i="1"/>
  <c r="F2991" i="1"/>
  <c r="F2992" i="1"/>
  <c r="F2993" i="1"/>
  <c r="F2996" i="1"/>
  <c r="F2997" i="1"/>
  <c r="F2998" i="1"/>
  <c r="F3001" i="1"/>
  <c r="F3002" i="1"/>
  <c r="F3003" i="1"/>
  <c r="F3006" i="1"/>
  <c r="F3007" i="1"/>
  <c r="F3008" i="1"/>
  <c r="F3012" i="1"/>
  <c r="F3013" i="1"/>
  <c r="F3021" i="1"/>
  <c r="F3022" i="1"/>
  <c r="F3024" i="1"/>
  <c r="F3025" i="1"/>
  <c r="F3026" i="1"/>
  <c r="F3028" i="1"/>
  <c r="F3029" i="1"/>
  <c r="F3030" i="1"/>
  <c r="F3031" i="1"/>
  <c r="F3032" i="1"/>
  <c r="F3033" i="1"/>
  <c r="F3035" i="1"/>
  <c r="F3036" i="1"/>
  <c r="F3037" i="1"/>
  <c r="F3038" i="1"/>
  <c r="F3039" i="1"/>
  <c r="F3040" i="1"/>
  <c r="F3041" i="1"/>
  <c r="F3042" i="1"/>
  <c r="F3043" i="1"/>
  <c r="F3044" i="1"/>
  <c r="F3074" i="1"/>
  <c r="F3075" i="1"/>
  <c r="F3077" i="1"/>
  <c r="F3078" i="1"/>
  <c r="F3079" i="1"/>
  <c r="F3080" i="1"/>
  <c r="F3081" i="1"/>
  <c r="F3082" i="1"/>
  <c r="F3083" i="1"/>
  <c r="F3085" i="1"/>
  <c r="F3087" i="1"/>
  <c r="F3089" i="1"/>
  <c r="F3090" i="1"/>
  <c r="F3092" i="1"/>
  <c r="F3093" i="1"/>
  <c r="F3094"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086" i="1"/>
  <c r="F3088" i="1"/>
  <c r="F3091" i="1"/>
  <c r="F3095" i="1"/>
  <c r="F3131" i="1"/>
  <c r="F3132" i="1"/>
  <c r="F3133" i="1"/>
  <c r="F3134" i="1"/>
  <c r="F3135" i="1"/>
  <c r="F3136" i="1"/>
  <c r="F3137" i="1"/>
  <c r="F3138" i="1"/>
  <c r="F3139" i="1"/>
  <c r="F3140" i="1"/>
  <c r="F3141" i="1"/>
  <c r="F3142" i="1"/>
  <c r="F3143" i="1"/>
  <c r="F3144" i="1"/>
  <c r="F3145" i="1"/>
  <c r="F3147" i="1"/>
  <c r="F3149" i="1"/>
  <c r="F3151" i="1"/>
  <c r="F3153" i="1"/>
  <c r="F3155" i="1"/>
  <c r="F3156" i="1"/>
  <c r="F3157" i="1"/>
  <c r="F3158" i="1"/>
  <c r="F3159" i="1"/>
  <c r="F3160" i="1"/>
  <c r="F3161" i="1"/>
  <c r="F3162" i="1"/>
  <c r="F3163"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20" i="1"/>
  <c r="F3221" i="1"/>
  <c r="F3222" i="1"/>
  <c r="F3223" i="1"/>
  <c r="F3224" i="1"/>
  <c r="F3225" i="1"/>
  <c r="F3226" i="1"/>
  <c r="F3227" i="1"/>
  <c r="F3228" i="1"/>
  <c r="F3229" i="1"/>
  <c r="F3230" i="1"/>
  <c r="F3231" i="1"/>
  <c r="F3232" i="1"/>
  <c r="F3233" i="1"/>
  <c r="F3234" i="1"/>
  <c r="F3235" i="1"/>
  <c r="F3236" i="1"/>
  <c r="F3237"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7" i="1"/>
  <c r="F3268" i="1"/>
  <c r="F3269" i="1"/>
  <c r="F3270" i="1"/>
  <c r="F3271" i="1"/>
  <c r="F3272" i="1"/>
  <c r="F3273" i="1"/>
  <c r="F3274" i="1"/>
  <c r="F3275" i="1"/>
  <c r="F3276" i="1"/>
  <c r="F3278" i="1"/>
  <c r="F3279" i="1"/>
  <c r="F3280" i="1"/>
  <c r="F3281" i="1"/>
  <c r="F3283" i="1"/>
  <c r="F3284" i="1"/>
  <c r="F3285" i="1"/>
  <c r="F3286"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5" i="1"/>
  <c r="F3346" i="1"/>
  <c r="F3347" i="1"/>
  <c r="F3348" i="1"/>
  <c r="F3349" i="1"/>
  <c r="F3350" i="1"/>
  <c r="F3351" i="1"/>
  <c r="F3352" i="1"/>
  <c r="F3353" i="1"/>
  <c r="F3354" i="1"/>
  <c r="F3355" i="1"/>
  <c r="F3356" i="1"/>
  <c r="F3357" i="1"/>
  <c r="F3358" i="1"/>
  <c r="F3359" i="1"/>
  <c r="F3360" i="1"/>
  <c r="F3361" i="1"/>
  <c r="F3362" i="1"/>
  <c r="F3363" i="1"/>
  <c r="F3364" i="1"/>
  <c r="F3365" i="1"/>
  <c r="F3367" i="1"/>
  <c r="F3368" i="1"/>
  <c r="F3369" i="1"/>
  <c r="F3370" i="1"/>
  <c r="F3371" i="1"/>
  <c r="F3372" i="1"/>
  <c r="F3373" i="1"/>
  <c r="F3374" i="1"/>
  <c r="F3375" i="1"/>
  <c r="F3376" i="1"/>
  <c r="F3377" i="1"/>
  <c r="F3378" i="1"/>
  <c r="F3379" i="1"/>
  <c r="F3380" i="1"/>
  <c r="F3381" i="1"/>
  <c r="F3382" i="1"/>
  <c r="F2007" i="1"/>
  <c r="F3047" i="1"/>
  <c r="F3048" i="1"/>
  <c r="F3049" i="1"/>
  <c r="F3393"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3" i="1"/>
  <c r="F3425" i="1"/>
  <c r="F3426" i="1"/>
  <c r="F3428" i="1"/>
  <c r="F3430" i="1"/>
  <c r="F3431" i="1"/>
  <c r="F3433" i="1"/>
  <c r="F3434" i="1"/>
  <c r="F3435" i="1"/>
  <c r="F3436" i="1"/>
  <c r="F3437" i="1"/>
  <c r="F3438" i="1"/>
  <c r="F3440" i="1"/>
  <c r="F3441"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9" i="1"/>
  <c r="F3550" i="1"/>
  <c r="F3551" i="1"/>
  <c r="F3552" i="1"/>
  <c r="F3553" i="1"/>
  <c r="F3554" i="1"/>
  <c r="F3555" i="1"/>
  <c r="F3556" i="1"/>
  <c r="F3557" i="1"/>
  <c r="F3558" i="1"/>
  <c r="F3559" i="1"/>
  <c r="F3560" i="1"/>
  <c r="F3561" i="1"/>
  <c r="F3562" i="1"/>
  <c r="F3563" i="1"/>
  <c r="F3564" i="1"/>
  <c r="F3565" i="1"/>
  <c r="F3566" i="1"/>
  <c r="F3567" i="1"/>
  <c r="F3568"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9" i="1"/>
  <c r="F3680" i="1"/>
  <c r="F3681" i="1"/>
  <c r="F3682" i="1"/>
  <c r="F3683" i="1"/>
  <c r="F3685" i="1"/>
  <c r="F3686" i="1"/>
  <c r="F3687" i="1"/>
  <c r="F3688" i="1"/>
  <c r="F3689" i="1"/>
  <c r="F3690" i="1"/>
  <c r="F3691" i="1"/>
  <c r="F3692" i="1"/>
  <c r="F3693" i="1"/>
  <c r="F3694" i="1"/>
  <c r="F3695" i="1"/>
  <c r="F3697" i="1"/>
  <c r="F3698" i="1"/>
  <c r="F3699" i="1"/>
  <c r="F3700" i="1"/>
  <c r="F3701" i="1"/>
  <c r="F3702" i="1"/>
  <c r="F3703" i="1"/>
  <c r="F3704" i="1"/>
  <c r="F3705" i="1"/>
  <c r="F3706" i="1"/>
  <c r="F3707" i="1"/>
  <c r="F3708" i="1"/>
  <c r="F3709" i="1"/>
  <c r="F3710" i="1"/>
  <c r="F3711" i="1"/>
  <c r="F3712" i="1"/>
  <c r="F3713" i="1"/>
  <c r="F3714" i="1"/>
  <c r="F3715" i="1"/>
  <c r="F3716"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5" i="1"/>
  <c r="F3746" i="1"/>
  <c r="F3747" i="1"/>
  <c r="F3748" i="1"/>
  <c r="F3749" i="1"/>
  <c r="F3750"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809" i="1"/>
  <c r="F3810" i="1"/>
  <c r="F3811" i="1"/>
  <c r="F3812" i="1"/>
  <c r="F3814" i="1"/>
  <c r="F3815" i="1"/>
  <c r="F3816" i="1"/>
  <c r="F3817" i="1"/>
  <c r="F3818" i="1"/>
  <c r="F3819" i="1"/>
  <c r="F3820" i="1"/>
  <c r="F3821" i="1"/>
  <c r="F3822" i="1"/>
  <c r="F3823" i="1"/>
  <c r="F3824" i="1"/>
  <c r="F3825" i="1"/>
  <c r="F3826" i="1"/>
  <c r="F3827" i="1"/>
  <c r="F3829" i="1"/>
  <c r="F3830" i="1"/>
  <c r="F2069" i="1"/>
  <c r="F2084" i="1"/>
  <c r="F2085" i="1"/>
  <c r="F3832" i="1"/>
  <c r="F3833" i="1"/>
  <c r="F3834" i="1"/>
  <c r="F3835" i="1"/>
  <c r="F3836" i="1"/>
  <c r="F3837" i="1"/>
  <c r="F3840" i="1"/>
  <c r="F3841" i="1"/>
  <c r="F3842" i="1"/>
  <c r="F3843" i="1"/>
  <c r="F3844" i="1"/>
  <c r="F3846" i="1"/>
  <c r="F3847" i="1"/>
  <c r="F3848" i="1"/>
  <c r="F3849" i="1"/>
  <c r="F3850" i="1"/>
  <c r="F3852" i="1"/>
  <c r="F3856" i="1"/>
  <c r="F3857" i="1"/>
  <c r="F3858" i="1"/>
  <c r="F3859" i="1"/>
  <c r="F3860" i="1"/>
  <c r="F3862" i="1"/>
  <c r="F3863" i="1"/>
  <c r="F3864" i="1"/>
  <c r="F3865" i="1"/>
  <c r="F3867" i="1"/>
  <c r="F3868" i="1"/>
  <c r="F3869" i="1"/>
  <c r="F3870" i="1"/>
  <c r="F3873" i="1"/>
  <c r="F3874" i="1"/>
  <c r="F3875" i="1"/>
  <c r="F3877" i="1"/>
  <c r="F3878" i="1"/>
  <c r="F3879" i="1"/>
  <c r="F3880" i="1"/>
  <c r="F3881" i="1"/>
  <c r="F3882" i="1"/>
  <c r="F3883" i="1"/>
  <c r="F3884" i="1"/>
  <c r="F3885" i="1"/>
  <c r="F3886" i="1"/>
  <c r="F3887" i="1"/>
  <c r="F3888" i="1"/>
  <c r="F3889" i="1"/>
  <c r="F3890" i="1"/>
  <c r="F3891" i="1"/>
  <c r="F3892" i="1"/>
  <c r="F3893" i="1"/>
  <c r="F3894" i="1"/>
  <c r="F3895" i="1"/>
  <c r="F3896" i="1"/>
  <c r="F3898" i="1"/>
  <c r="F3899" i="1"/>
  <c r="F3900" i="1"/>
  <c r="F3901" i="1"/>
  <c r="F3902" i="1"/>
  <c r="F3903" i="1"/>
  <c r="F3904" i="1"/>
  <c r="F3905" i="1"/>
  <c r="F3906" i="1"/>
  <c r="F3907" i="1"/>
  <c r="F3908" i="1"/>
  <c r="F3909" i="1"/>
  <c r="F3910" i="1"/>
  <c r="F3911" i="1"/>
  <c r="F3913" i="1"/>
  <c r="F3914" i="1"/>
  <c r="F3915" i="1"/>
  <c r="F3916" i="1"/>
  <c r="F3917" i="1"/>
  <c r="F3918" i="1"/>
  <c r="F3920" i="1"/>
  <c r="F3921" i="1"/>
  <c r="F3922" i="1"/>
  <c r="F3923" i="1"/>
  <c r="F3924" i="1"/>
  <c r="F3925" i="1"/>
  <c r="F3926" i="1"/>
  <c r="F3927" i="1"/>
  <c r="F3928" i="1"/>
  <c r="F3930" i="1"/>
  <c r="F3931" i="1"/>
  <c r="F3932" i="1"/>
  <c r="F3934" i="1"/>
  <c r="F3935" i="1"/>
  <c r="F3936" i="1"/>
  <c r="F3938" i="1"/>
  <c r="F3939" i="1"/>
  <c r="F3940" i="1"/>
  <c r="F3942" i="1"/>
  <c r="F3943" i="1"/>
  <c r="F3944" i="1"/>
  <c r="F3384" i="1"/>
  <c r="F3946" i="1"/>
  <c r="F3948" i="1"/>
  <c r="F3950" i="1"/>
  <c r="F3951" i="1"/>
  <c r="F3952" i="1"/>
  <c r="F3954" i="1"/>
  <c r="F3955" i="1"/>
  <c r="F3956" i="1"/>
  <c r="F3958" i="1"/>
  <c r="F3960" i="1"/>
  <c r="F3962" i="1"/>
  <c r="F3964" i="1"/>
  <c r="F3965" i="1"/>
  <c r="F3966" i="1"/>
  <c r="F3968" i="1"/>
  <c r="F3969" i="1"/>
  <c r="F3971" i="1"/>
  <c r="F3972" i="1"/>
  <c r="F3973" i="1"/>
  <c r="F3974" i="1"/>
  <c r="F3975" i="1"/>
  <c r="F3976" i="1"/>
  <c r="F3978" i="1"/>
  <c r="F3288" i="1"/>
  <c r="F3980" i="1"/>
  <c r="F3981" i="1"/>
  <c r="F3982" i="1"/>
  <c r="F3983" i="1"/>
  <c r="F3984" i="1"/>
  <c r="F3985" i="1"/>
  <c r="F3987" i="1"/>
  <c r="F3988" i="1"/>
  <c r="F3989" i="1"/>
  <c r="F3990" i="1"/>
  <c r="F3991" i="1"/>
  <c r="F3992" i="1"/>
  <c r="F3994" i="1"/>
  <c r="F3995" i="1"/>
  <c r="F3996" i="1"/>
  <c r="F1363" i="1"/>
  <c r="C1363" i="1" s="1"/>
  <c r="F3999" i="1"/>
  <c r="F4002" i="1"/>
  <c r="F4004" i="1"/>
  <c r="F4005" i="1"/>
  <c r="F4006" i="1"/>
  <c r="F4007" i="1"/>
  <c r="F4009" i="1"/>
  <c r="F4010" i="1"/>
  <c r="F4011" i="1"/>
  <c r="F4012" i="1"/>
  <c r="F4013" i="1"/>
  <c r="F4014" i="1"/>
  <c r="F4015" i="1"/>
  <c r="F4016" i="1"/>
  <c r="F4017" i="1"/>
  <c r="F4018" i="1"/>
  <c r="F4019" i="1"/>
  <c r="F4020" i="1"/>
  <c r="F4022" i="1"/>
  <c r="F4023" i="1"/>
  <c r="F4024" i="1"/>
  <c r="F4025" i="1"/>
  <c r="F4026" i="1"/>
  <c r="F4027" i="1"/>
  <c r="F4028" i="1"/>
  <c r="F4029" i="1"/>
  <c r="F4030" i="1"/>
  <c r="F4031" i="1"/>
  <c r="F4032" i="1"/>
  <c r="F4033" i="1"/>
  <c r="F4035" i="1"/>
  <c r="F4036" i="1"/>
  <c r="F4037" i="1"/>
  <c r="F4038" i="1"/>
  <c r="F4039" i="1"/>
  <c r="F4040" i="1"/>
  <c r="F4042" i="1"/>
  <c r="F4043" i="1"/>
  <c r="F4044" i="1"/>
  <c r="F4045" i="1"/>
  <c r="F4046" i="1"/>
  <c r="F4047" i="1"/>
  <c r="F4048" i="1"/>
  <c r="F4049" i="1"/>
  <c r="F4050" i="1"/>
  <c r="F4051" i="1"/>
  <c r="F4052" i="1"/>
  <c r="F4053" i="1"/>
  <c r="F4054" i="1"/>
  <c r="F4056" i="1"/>
  <c r="F4057" i="1"/>
  <c r="F4058" i="1"/>
  <c r="F4059" i="1"/>
  <c r="F4060" i="1"/>
  <c r="F4061" i="1"/>
  <c r="F4062" i="1"/>
  <c r="F4063" i="1"/>
  <c r="F4064" i="1"/>
  <c r="F4065" i="1"/>
  <c r="F4066" i="1"/>
  <c r="F4068" i="1"/>
  <c r="F4069" i="1"/>
  <c r="F4071" i="1"/>
  <c r="F4073" i="1"/>
  <c r="F4074" i="1"/>
  <c r="F4076" i="1"/>
  <c r="F4077" i="1"/>
  <c r="F4088" i="1"/>
  <c r="F4084" i="1"/>
  <c r="F4089" i="1"/>
  <c r="F4085" i="1"/>
  <c r="F4090" i="1"/>
  <c r="F4086" i="1"/>
  <c r="F4091" i="1"/>
  <c r="F4092" i="1"/>
  <c r="F4093" i="1"/>
  <c r="F4087"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269" i="1"/>
  <c r="F4265" i="1"/>
  <c r="F4270" i="1"/>
  <c r="F4266" i="1"/>
  <c r="F4271" i="1"/>
  <c r="F4267" i="1"/>
  <c r="F4272" i="1"/>
  <c r="F4273" i="1"/>
  <c r="F4274" i="1"/>
  <c r="F4268"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465" i="1"/>
  <c r="F4446" i="1"/>
  <c r="F4450" i="1"/>
  <c r="F4466" i="1"/>
  <c r="F4447" i="1"/>
  <c r="F4451" i="1"/>
  <c r="F4467" i="1"/>
  <c r="F4448" i="1"/>
  <c r="F4452" i="1"/>
  <c r="F4468" i="1"/>
  <c r="F4469" i="1"/>
  <c r="F4470" i="1"/>
  <c r="F4449" i="1"/>
  <c r="F4453" i="1"/>
  <c r="F4471" i="1"/>
  <c r="F4472" i="1"/>
  <c r="F4473" i="1"/>
  <c r="F4474" i="1"/>
  <c r="F4454" i="1"/>
  <c r="F4475" i="1"/>
  <c r="F4476" i="1"/>
  <c r="F4477" i="1"/>
  <c r="F4478" i="1"/>
  <c r="F4479" i="1"/>
  <c r="F4455" i="1"/>
  <c r="F4480" i="1"/>
  <c r="F4481" i="1"/>
  <c r="F4482" i="1"/>
  <c r="F4483" i="1"/>
  <c r="F4484" i="1"/>
  <c r="F4485" i="1"/>
  <c r="F4486" i="1"/>
  <c r="F4487" i="1"/>
  <c r="F4456" i="1"/>
  <c r="F4488" i="1"/>
  <c r="F4489" i="1"/>
  <c r="F4490" i="1"/>
  <c r="F4491" i="1"/>
  <c r="F4492" i="1"/>
  <c r="F4493" i="1"/>
  <c r="F4457" i="1"/>
  <c r="F4494" i="1"/>
  <c r="F4495" i="1"/>
  <c r="F4496" i="1"/>
  <c r="F4497" i="1"/>
  <c r="F4458"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36" i="1"/>
  <c r="F5037" i="1"/>
  <c r="F5038" i="1"/>
  <c r="F5039" i="1"/>
  <c r="F5040" i="1"/>
  <c r="F5041" i="1"/>
  <c r="F5042" i="1"/>
  <c r="F5043" i="1"/>
  <c r="F5044" i="1"/>
  <c r="F5045" i="1"/>
  <c r="F5046" i="1"/>
  <c r="F5047" i="1"/>
  <c r="F5048" i="1"/>
  <c r="F5049" i="1"/>
  <c r="F5050" i="1"/>
  <c r="F5051" i="1"/>
  <c r="F5053" i="1"/>
  <c r="F5054" i="1"/>
  <c r="F5055" i="1"/>
  <c r="F5056" i="1"/>
  <c r="F5057" i="1"/>
  <c r="F5058" i="1"/>
  <c r="F5059" i="1"/>
  <c r="F5060" i="1"/>
  <c r="F5061" i="1"/>
  <c r="F5063" i="1"/>
  <c r="F5064" i="1"/>
  <c r="F5065" i="1"/>
  <c r="F5066" i="1"/>
  <c r="F5067" i="1"/>
  <c r="F5068" i="1"/>
  <c r="F5069" i="1"/>
  <c r="F5070" i="1"/>
  <c r="F5071" i="1"/>
  <c r="F5073" i="1"/>
  <c r="F5074" i="1"/>
  <c r="F5075" i="1"/>
  <c r="F5076" i="1"/>
  <c r="F5077" i="1"/>
  <c r="F5078" i="1"/>
  <c r="F5079" i="1"/>
  <c r="F5080" i="1"/>
  <c r="F5081" i="1"/>
  <c r="F5082" i="1"/>
  <c r="F5083" i="1"/>
  <c r="F5085" i="1"/>
  <c r="F5086" i="1"/>
  <c r="F5087" i="1"/>
  <c r="F5088" i="1"/>
  <c r="F5089" i="1"/>
  <c r="F5090" i="1"/>
  <c r="F5091" i="1"/>
  <c r="F5092" i="1"/>
  <c r="F5093" i="1"/>
  <c r="F5094" i="1"/>
  <c r="F5095" i="1"/>
  <c r="F5096" i="1"/>
  <c r="F5097" i="1"/>
  <c r="F5099" i="1"/>
  <c r="F5100" i="1"/>
  <c r="F5101" i="1"/>
  <c r="F5102" i="1"/>
  <c r="F5103" i="1"/>
  <c r="F5104" i="1"/>
  <c r="F5105" i="1"/>
  <c r="F5106" i="1"/>
  <c r="F5107" i="1"/>
  <c r="F5108"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3" i="1"/>
  <c r="F5164" i="1"/>
  <c r="F5165" i="1"/>
  <c r="F5166" i="1"/>
  <c r="F5167" i="1"/>
  <c r="F5168" i="1"/>
  <c r="F5169"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52" i="1"/>
  <c r="F5453" i="1"/>
  <c r="F5454" i="1"/>
  <c r="F5455" i="1"/>
  <c r="F5456" i="1"/>
  <c r="F5457" i="1"/>
  <c r="F5458" i="1"/>
  <c r="F5459" i="1"/>
  <c r="F5460" i="1"/>
  <c r="F5462" i="1"/>
  <c r="F5463" i="1"/>
  <c r="F5464" i="1"/>
  <c r="F5465" i="1"/>
  <c r="F5466" i="1"/>
  <c r="F5467" i="1"/>
  <c r="F5468" i="1"/>
  <c r="F5469" i="1"/>
  <c r="F5470" i="1"/>
  <c r="F5475" i="1"/>
  <c r="F5477" i="1"/>
  <c r="F5478" i="1"/>
  <c r="F5479" i="1"/>
  <c r="F5481" i="1"/>
  <c r="F5482" i="1"/>
  <c r="F5483" i="1"/>
  <c r="F5484" i="1"/>
  <c r="F5486" i="1"/>
  <c r="F5487" i="1"/>
  <c r="F5488" i="1"/>
  <c r="F5489" i="1"/>
  <c r="F5490" i="1"/>
  <c r="F5491" i="1"/>
  <c r="F5492" i="1"/>
  <c r="F5493" i="1"/>
  <c r="F5495" i="1"/>
  <c r="F5496" i="1"/>
  <c r="F5497" i="1"/>
  <c r="F5498" i="1"/>
  <c r="F5499" i="1"/>
  <c r="F5500" i="1"/>
  <c r="F5501" i="1"/>
  <c r="F5502" i="1"/>
  <c r="F5503" i="1"/>
  <c r="F5504" i="1"/>
  <c r="F5506" i="1"/>
  <c r="F5507" i="1"/>
  <c r="F5505" i="1"/>
  <c r="F5509" i="1"/>
  <c r="F5510" i="1"/>
  <c r="F5511" i="1"/>
  <c r="F5512" i="1"/>
  <c r="F5514" i="1"/>
  <c r="F5515" i="1"/>
  <c r="F5516" i="1"/>
  <c r="F5517" i="1"/>
  <c r="F5518" i="1"/>
  <c r="F5519" i="1"/>
  <c r="F5520" i="1"/>
  <c r="F5521" i="1"/>
  <c r="F5522" i="1"/>
  <c r="F5513" i="1"/>
  <c r="F5524" i="1"/>
  <c r="F5525" i="1"/>
  <c r="F5526" i="1"/>
  <c r="F5527" i="1"/>
  <c r="F5528" i="1"/>
  <c r="F5529" i="1"/>
  <c r="F5530" i="1"/>
  <c r="F5531" i="1"/>
  <c r="F5532" i="1"/>
  <c r="F5534" i="1"/>
  <c r="F5535" i="1"/>
  <c r="F5536" i="1"/>
  <c r="F5537" i="1"/>
  <c r="F5538" i="1"/>
  <c r="F5539" i="1"/>
  <c r="F5540" i="1"/>
  <c r="F5541" i="1"/>
  <c r="F5542" i="1"/>
  <c r="F5543" i="1"/>
  <c r="F5545" i="1"/>
  <c r="F5546" i="1"/>
  <c r="F5547" i="1"/>
  <c r="F5548" i="1"/>
  <c r="F5549" i="1"/>
  <c r="F5550" i="1"/>
  <c r="F5551" i="1"/>
  <c r="F5552" i="1"/>
  <c r="F5553" i="1"/>
  <c r="F5554" i="1"/>
  <c r="F5555" i="1"/>
  <c r="F5556" i="1"/>
  <c r="F5557" i="1"/>
  <c r="F5558" i="1"/>
  <c r="F5559" i="1"/>
  <c r="F5560" i="1"/>
  <c r="F5561" i="1"/>
  <c r="F5562"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8" i="1"/>
  <c r="F5659" i="1"/>
  <c r="F5660" i="1"/>
  <c r="F5661" i="1"/>
  <c r="F5662" i="1"/>
  <c r="F5663" i="1"/>
  <c r="F5664" i="1"/>
  <c r="F5665" i="1"/>
  <c r="F5666" i="1"/>
  <c r="F5667" i="1"/>
  <c r="F5668" i="1"/>
  <c r="F5669" i="1"/>
  <c r="F5670" i="1"/>
  <c r="F5671" i="1"/>
  <c r="F5672" i="1"/>
  <c r="F5673" i="1"/>
  <c r="F5674" i="1"/>
  <c r="F5675" i="1"/>
  <c r="F5676" i="1"/>
  <c r="F5677" i="1"/>
  <c r="F5678" i="1"/>
  <c r="F5679" i="1"/>
  <c r="F5681" i="1"/>
  <c r="F5682" i="1"/>
  <c r="F5683" i="1"/>
  <c r="F5684" i="1"/>
  <c r="F5685" i="1"/>
  <c r="F5686" i="1"/>
  <c r="F5687" i="1"/>
  <c r="F5688" i="1"/>
  <c r="F5689" i="1"/>
  <c r="F5690" i="1"/>
  <c r="F5691" i="1"/>
  <c r="F5692" i="1"/>
  <c r="F5693" i="1"/>
  <c r="F5694" i="1"/>
  <c r="F5695" i="1"/>
  <c r="F5696" i="1"/>
  <c r="F5697" i="1"/>
  <c r="F5698" i="1"/>
  <c r="F5700" i="1"/>
  <c r="F5701" i="1"/>
  <c r="F5702" i="1"/>
  <c r="F5703" i="1"/>
  <c r="F5704" i="1"/>
  <c r="F5705" i="1"/>
  <c r="F5706" i="1"/>
  <c r="F5707" i="1"/>
  <c r="F5708" i="1"/>
  <c r="F5709" i="1"/>
  <c r="F5710" i="1"/>
  <c r="F5711" i="1"/>
  <c r="F5712" i="1"/>
  <c r="F5713" i="1"/>
  <c r="F5714" i="1"/>
  <c r="F5716" i="1"/>
  <c r="F5717" i="1"/>
  <c r="F5718" i="1"/>
  <c r="F5719" i="1"/>
  <c r="F5720" i="1"/>
  <c r="F5721" i="1"/>
  <c r="F5722" i="1"/>
  <c r="F5723" i="1"/>
  <c r="F5724" i="1"/>
  <c r="F5725" i="1"/>
  <c r="F5726" i="1"/>
  <c r="F5727" i="1"/>
  <c r="F5728" i="1"/>
  <c r="F5729" i="1"/>
  <c r="F5730" i="1"/>
  <c r="F5731" i="1"/>
  <c r="F5733" i="1"/>
  <c r="F5734" i="1"/>
  <c r="F5735" i="1"/>
  <c r="F5736" i="1"/>
  <c r="F5737" i="1"/>
  <c r="F5738" i="1"/>
  <c r="F5739" i="1"/>
  <c r="F5740" i="1"/>
  <c r="F5741" i="1"/>
  <c r="F5742" i="1"/>
  <c r="F5743" i="1"/>
  <c r="F5744" i="1"/>
  <c r="F5745" i="1"/>
  <c r="F5746" i="1"/>
  <c r="F5747" i="1"/>
  <c r="F5748" i="1"/>
  <c r="F5749" i="1"/>
  <c r="F5750" i="1"/>
  <c r="F5751" i="1"/>
  <c r="F5752" i="1"/>
  <c r="F5753" i="1"/>
  <c r="F5755" i="1"/>
  <c r="F5756" i="1"/>
  <c r="F5757" i="1"/>
  <c r="F5758" i="1"/>
  <c r="F5759" i="1"/>
  <c r="F5760" i="1"/>
  <c r="F5761" i="1"/>
  <c r="F5762" i="1"/>
  <c r="F5763" i="1"/>
  <c r="F5764" i="1"/>
  <c r="F5765" i="1"/>
  <c r="F5766" i="1"/>
  <c r="F5767" i="1"/>
  <c r="F5768" i="1"/>
  <c r="F5769" i="1"/>
  <c r="F5770" i="1"/>
  <c r="F5771"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8" i="1"/>
  <c r="F5809" i="1"/>
  <c r="F5810" i="1"/>
  <c r="F5811" i="1"/>
  <c r="F5812" i="1"/>
  <c r="F5813" i="1"/>
  <c r="F5814" i="1"/>
  <c r="F5815" i="1"/>
  <c r="F5816" i="1"/>
  <c r="F5817" i="1"/>
  <c r="F5818" i="1"/>
  <c r="F5819" i="1"/>
  <c r="F5821" i="1"/>
  <c r="F5822" i="1"/>
  <c r="F5823" i="1"/>
  <c r="F5824" i="1"/>
  <c r="F5825" i="1"/>
  <c r="F5826" i="1"/>
  <c r="F5827" i="1"/>
  <c r="F5828" i="1"/>
  <c r="F5829" i="1"/>
  <c r="F5830" i="1"/>
  <c r="F5831" i="1"/>
  <c r="F5832" i="1"/>
  <c r="F5833" i="1"/>
  <c r="F5835" i="1"/>
  <c r="F5836" i="1"/>
  <c r="F5837" i="1"/>
  <c r="F5838" i="1"/>
  <c r="F5839" i="1"/>
  <c r="F5840" i="1"/>
  <c r="F5841" i="1"/>
  <c r="F5842" i="1"/>
  <c r="F5843" i="1"/>
  <c r="F5844" i="1"/>
  <c r="F5845" i="1"/>
  <c r="F5846" i="1"/>
  <c r="F5847" i="1"/>
  <c r="F5848" i="1"/>
  <c r="F5849" i="1"/>
  <c r="F5850" i="1"/>
  <c r="F5851" i="1"/>
  <c r="F5852"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4" i="1"/>
  <c r="F5925" i="1"/>
  <c r="F5926" i="1"/>
  <c r="F5927" i="1"/>
  <c r="F5928" i="1"/>
  <c r="F5929" i="1"/>
  <c r="F5930" i="1"/>
  <c r="F5931" i="1"/>
  <c r="F5932" i="1"/>
  <c r="F5933" i="1"/>
  <c r="F5934" i="1"/>
  <c r="F5935" i="1"/>
  <c r="F5936" i="1"/>
  <c r="F5938" i="1"/>
  <c r="F5939" i="1"/>
  <c r="F5940" i="1"/>
  <c r="F5941" i="1"/>
  <c r="F5943" i="1"/>
  <c r="F5944" i="1"/>
  <c r="F5946" i="1"/>
  <c r="F5947" i="1"/>
  <c r="F5948" i="1"/>
  <c r="F5949" i="1"/>
  <c r="F5950" i="1"/>
  <c r="F5951" i="1"/>
  <c r="F5952" i="1"/>
  <c r="F5953" i="1"/>
  <c r="F5955" i="1"/>
  <c r="F5956" i="1"/>
  <c r="F5958" i="1"/>
  <c r="F5959" i="1"/>
  <c r="F5961" i="1"/>
  <c r="F5963" i="1"/>
  <c r="F5964" i="1"/>
  <c r="F5965" i="1"/>
  <c r="F5966" i="1"/>
  <c r="F5967" i="1"/>
  <c r="F5968" i="1"/>
  <c r="F5969" i="1"/>
  <c r="F5970" i="1"/>
  <c r="F5972"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4" i="1"/>
  <c r="F6005" i="1"/>
  <c r="F6006" i="1"/>
  <c r="F6007" i="1"/>
  <c r="F6008" i="1"/>
  <c r="F6009" i="1"/>
  <c r="F6010" i="1"/>
  <c r="F6011" i="1"/>
  <c r="F6012" i="1"/>
  <c r="F6013" i="1"/>
  <c r="F6014" i="1"/>
  <c r="F6015" i="1"/>
  <c r="F6016" i="1"/>
  <c r="F6017" i="1"/>
  <c r="F6018" i="1"/>
  <c r="F6019" i="1"/>
  <c r="F6021" i="1"/>
  <c r="F6022" i="1"/>
  <c r="F6023" i="1"/>
  <c r="F6024" i="1"/>
  <c r="F6025" i="1"/>
  <c r="F6026" i="1"/>
  <c r="F6027" i="1"/>
  <c r="F6029" i="1"/>
  <c r="F6030" i="1"/>
  <c r="F6031" i="1"/>
  <c r="F6032" i="1"/>
  <c r="F6033" i="1"/>
  <c r="F6034" i="1"/>
  <c r="F6035" i="1"/>
  <c r="F6036" i="1"/>
  <c r="F6037" i="1"/>
  <c r="F6038" i="1"/>
  <c r="F6039" i="1"/>
  <c r="F6040" i="1"/>
  <c r="F6041" i="1"/>
  <c r="F6042" i="1"/>
  <c r="F6043" i="1"/>
  <c r="F6044" i="1"/>
  <c r="F6045" i="1"/>
  <c r="F6046" i="1"/>
  <c r="F6047" i="1"/>
  <c r="F6049" i="1"/>
  <c r="F6050" i="1"/>
  <c r="F6051" i="1"/>
  <c r="F6052" i="1"/>
  <c r="F6053" i="1"/>
  <c r="F6054" i="1"/>
  <c r="F6055" i="1"/>
  <c r="F6056" i="1"/>
  <c r="F6057" i="1"/>
  <c r="F6058" i="1"/>
  <c r="F6059" i="1"/>
  <c r="F6060"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80" i="1"/>
  <c r="F6181" i="1"/>
  <c r="F6182" i="1"/>
  <c r="F6183" i="1"/>
  <c r="F6184" i="1"/>
  <c r="F6185" i="1"/>
  <c r="F6186" i="1"/>
  <c r="F6187" i="1"/>
  <c r="F6188" i="1"/>
  <c r="F6189" i="1"/>
  <c r="F6190" i="1"/>
  <c r="F6191" i="1"/>
  <c r="F6192" i="1"/>
  <c r="F6193" i="1"/>
  <c r="F6194" i="1"/>
  <c r="F6195" i="1"/>
  <c r="F6197" i="1"/>
  <c r="F6198" i="1"/>
  <c r="F6199" i="1"/>
  <c r="F6200" i="1"/>
  <c r="F6201" i="1"/>
  <c r="F6202" i="1"/>
  <c r="F6203" i="1"/>
  <c r="F6204" i="1"/>
  <c r="F6205" i="1"/>
  <c r="F6206" i="1"/>
  <c r="F6207" i="1"/>
  <c r="F6208" i="1"/>
  <c r="F6209" i="1"/>
  <c r="F6210" i="1"/>
  <c r="F6211" i="1"/>
  <c r="F6212" i="1"/>
  <c r="F6214" i="1"/>
  <c r="F6215" i="1"/>
  <c r="F6216" i="1"/>
  <c r="F6217" i="1"/>
  <c r="F6218" i="1"/>
  <c r="F6219" i="1"/>
  <c r="F6220" i="1"/>
  <c r="F6221" i="1"/>
  <c r="F6222" i="1"/>
  <c r="F6223" i="1"/>
  <c r="F6224" i="1"/>
  <c r="F6225" i="1"/>
  <c r="F6226" i="1"/>
  <c r="F6227" i="1"/>
  <c r="F6228" i="1"/>
  <c r="F6229" i="1"/>
  <c r="F6231" i="1"/>
  <c r="F6232" i="1"/>
  <c r="F6233" i="1"/>
  <c r="F6234" i="1"/>
  <c r="F6235" i="1"/>
  <c r="F6236" i="1"/>
  <c r="F6237" i="1"/>
  <c r="F6238" i="1"/>
  <c r="F6239" i="1"/>
  <c r="F6240" i="1"/>
  <c r="F6241" i="1"/>
  <c r="F6242" i="1"/>
  <c r="F6243" i="1"/>
  <c r="F6244" i="1"/>
  <c r="F6245" i="1"/>
  <c r="F6246" i="1"/>
  <c r="F6248" i="1"/>
  <c r="F6249" i="1"/>
  <c r="F6250" i="1"/>
  <c r="F6251" i="1"/>
  <c r="F6252" i="1"/>
  <c r="F6253" i="1"/>
  <c r="F6254" i="1"/>
  <c r="F6255" i="1"/>
  <c r="F6257" i="1"/>
  <c r="F6258" i="1"/>
  <c r="F6259" i="1"/>
  <c r="F6260" i="1"/>
  <c r="F6261" i="1"/>
  <c r="F6262" i="1"/>
  <c r="F6263" i="1"/>
  <c r="F6264" i="1"/>
  <c r="F6265" i="1"/>
  <c r="F6266" i="1"/>
  <c r="F6267" i="1"/>
  <c r="F6268" i="1"/>
  <c r="F6269" i="1"/>
  <c r="F6270" i="1"/>
  <c r="F6271" i="1"/>
  <c r="F6272" i="1"/>
  <c r="F6274" i="1"/>
  <c r="F6275" i="1"/>
  <c r="F6276" i="1"/>
  <c r="F6277" i="1"/>
  <c r="F6278" i="1"/>
  <c r="F6279" i="1"/>
  <c r="F6280" i="1"/>
  <c r="F6281" i="1"/>
  <c r="F6282" i="1"/>
  <c r="F6283" i="1"/>
  <c r="F6284" i="1"/>
  <c r="F6285" i="1"/>
  <c r="F6286" i="1"/>
  <c r="F6287" i="1"/>
  <c r="F6288" i="1"/>
  <c r="F6289" i="1"/>
  <c r="F6291" i="1"/>
  <c r="F6292" i="1"/>
  <c r="F6293" i="1"/>
  <c r="F6294" i="1"/>
  <c r="F6295" i="1"/>
  <c r="F6296" i="1"/>
  <c r="F6297" i="1"/>
  <c r="F6298" i="1"/>
  <c r="F6299" i="1"/>
  <c r="F6300" i="1"/>
  <c r="F6301" i="1"/>
  <c r="F6302" i="1"/>
  <c r="F6304" i="1"/>
  <c r="F6305" i="1"/>
  <c r="F6306" i="1"/>
  <c r="F6308" i="1"/>
  <c r="F6309" i="1"/>
  <c r="F6310" i="1"/>
  <c r="F6312" i="1"/>
  <c r="F6313" i="1"/>
  <c r="F6314" i="1"/>
  <c r="F6315" i="1"/>
  <c r="F6316" i="1"/>
  <c r="F6317" i="1"/>
  <c r="F6318" i="1"/>
  <c r="F6319" i="1"/>
  <c r="F6320" i="1"/>
  <c r="F6321" i="1"/>
  <c r="F6322" i="1"/>
  <c r="F6323" i="1"/>
  <c r="F6324" i="1"/>
  <c r="F6325" i="1"/>
  <c r="F6326" i="1"/>
  <c r="F6327" i="1"/>
  <c r="F6329" i="1"/>
  <c r="F6330" i="1"/>
  <c r="F6331" i="1"/>
  <c r="F6332" i="1"/>
  <c r="F6333" i="1"/>
  <c r="F6334" i="1"/>
  <c r="F6335" i="1"/>
  <c r="F6336" i="1"/>
  <c r="F6337" i="1"/>
  <c r="F6338" i="1"/>
  <c r="F6339" i="1"/>
  <c r="F6340" i="1"/>
  <c r="F6342" i="1"/>
  <c r="F6343" i="1"/>
  <c r="F6345" i="1"/>
  <c r="F6346" i="1"/>
  <c r="F6347" i="1"/>
  <c r="F6348" i="1"/>
  <c r="F6350" i="1"/>
  <c r="F6351" i="1"/>
  <c r="F6352" i="1"/>
  <c r="F6354" i="1"/>
  <c r="F6355" i="1"/>
  <c r="F6356" i="1"/>
  <c r="F6357" i="1"/>
  <c r="F6358" i="1"/>
  <c r="F6359" i="1"/>
  <c r="F6361" i="1"/>
  <c r="F6362" i="1"/>
  <c r="F6363" i="1"/>
  <c r="F6364" i="1"/>
  <c r="F6366" i="1"/>
  <c r="F6367" i="1"/>
  <c r="F6368" i="1"/>
  <c r="F6369" i="1"/>
  <c r="F6372" i="1"/>
  <c r="F6617" i="1"/>
  <c r="F6618" i="1"/>
  <c r="F6619" i="1"/>
  <c r="F6620" i="1"/>
  <c r="F6621" i="1"/>
  <c r="F6622" i="1"/>
  <c r="F6623" i="1"/>
  <c r="F6601" i="1"/>
  <c r="F6602" i="1"/>
  <c r="F6603" i="1"/>
  <c r="F6604" i="1"/>
  <c r="F6605" i="1"/>
  <c r="F3069" i="1"/>
  <c r="F3070" i="1"/>
  <c r="F3071" i="1"/>
  <c r="F3072" i="1"/>
  <c r="F6611" i="1"/>
  <c r="F6612" i="1"/>
  <c r="F6613" i="1"/>
  <c r="F6614" i="1"/>
  <c r="F6615" i="1"/>
  <c r="F6625" i="1"/>
  <c r="F6626" i="1"/>
  <c r="F6627" i="1"/>
  <c r="F6628" i="1"/>
  <c r="F6629" i="1"/>
  <c r="F6630" i="1"/>
  <c r="F6631" i="1"/>
  <c r="F6632" i="1"/>
  <c r="F6633" i="1"/>
  <c r="F6634" i="1"/>
  <c r="F6635" i="1"/>
  <c r="F6636" i="1"/>
  <c r="F6637" i="1"/>
  <c r="F6638" i="1"/>
  <c r="F6639" i="1"/>
  <c r="F6640" i="1"/>
  <c r="F6641" i="1"/>
  <c r="F6642" i="1"/>
  <c r="F6644" i="1"/>
  <c r="F6645" i="1"/>
  <c r="F6646" i="1"/>
  <c r="F6647" i="1"/>
  <c r="F6648" i="1"/>
  <c r="F6649" i="1"/>
  <c r="F6650" i="1"/>
  <c r="F6651" i="1"/>
  <c r="F6652" i="1"/>
  <c r="F6653" i="1"/>
  <c r="F6654" i="1"/>
  <c r="F6655" i="1"/>
  <c r="F6657" i="1"/>
  <c r="F6658" i="1"/>
  <c r="F6659" i="1"/>
  <c r="F6660" i="1"/>
  <c r="F6661" i="1"/>
  <c r="F6662" i="1"/>
  <c r="F6663" i="1"/>
  <c r="F6664" i="1"/>
  <c r="F6665" i="1"/>
  <c r="F6666" i="1"/>
  <c r="F6667" i="1"/>
  <c r="F6668" i="1"/>
  <c r="F6670" i="1"/>
  <c r="F6671" i="1"/>
  <c r="F6672" i="1"/>
  <c r="F6673" i="1"/>
  <c r="F6674" i="1"/>
  <c r="F6675" i="1"/>
  <c r="F6676" i="1"/>
  <c r="F6677" i="1"/>
  <c r="F6678" i="1"/>
  <c r="F6679" i="1"/>
  <c r="F6680" i="1"/>
  <c r="F6681" i="1"/>
  <c r="F6682" i="1"/>
  <c r="F6683" i="1"/>
  <c r="F6684" i="1"/>
  <c r="F6686" i="1"/>
  <c r="F6687" i="1"/>
  <c r="F6688" i="1"/>
  <c r="F6689" i="1"/>
  <c r="F6690" i="1"/>
  <c r="F6691" i="1"/>
  <c r="F6692" i="1"/>
  <c r="F6693" i="1"/>
  <c r="F6694" i="1"/>
  <c r="F6696" i="1"/>
  <c r="F6697" i="1"/>
  <c r="F6698" i="1"/>
  <c r="F6699" i="1"/>
  <c r="F6700" i="1"/>
  <c r="F6701" i="1"/>
  <c r="F6702" i="1"/>
  <c r="F6703" i="1"/>
  <c r="F6704" i="1"/>
  <c r="F6705" i="1"/>
  <c r="F6706" i="1"/>
  <c r="F6707" i="1"/>
  <c r="F6708" i="1"/>
  <c r="F6709" i="1"/>
  <c r="F6710" i="1"/>
  <c r="F6712" i="1"/>
  <c r="F6713" i="1"/>
  <c r="F6714" i="1"/>
  <c r="F6715" i="1"/>
  <c r="F6716" i="1"/>
  <c r="F6717" i="1"/>
  <c r="F6718" i="1"/>
  <c r="F6719" i="1"/>
  <c r="F6720" i="1"/>
  <c r="F6721" i="1"/>
  <c r="F6722" i="1"/>
  <c r="F6723" i="1"/>
  <c r="F6724" i="1"/>
  <c r="F6725" i="1"/>
  <c r="F6726" i="1"/>
  <c r="F6727" i="1"/>
  <c r="F6728" i="1"/>
  <c r="F6729" i="1"/>
  <c r="F6730" i="1"/>
  <c r="F6731" i="1"/>
  <c r="F6732" i="1"/>
  <c r="F6734" i="1"/>
  <c r="F6735" i="1"/>
  <c r="F6736" i="1"/>
  <c r="F6737" i="1"/>
  <c r="F6738" i="1"/>
  <c r="F6739" i="1"/>
  <c r="F6740" i="1"/>
  <c r="F6741" i="1"/>
  <c r="F6742" i="1"/>
  <c r="F6743" i="1"/>
  <c r="F6744" i="1"/>
  <c r="F6745" i="1"/>
  <c r="F6746" i="1"/>
  <c r="F6747" i="1"/>
  <c r="F6748" i="1"/>
  <c r="F6749" i="1"/>
  <c r="F6751" i="1"/>
  <c r="F6752" i="1"/>
  <c r="F6753" i="1"/>
  <c r="F6754" i="1"/>
  <c r="F6755" i="1"/>
  <c r="F6756" i="1"/>
  <c r="F6757" i="1"/>
  <c r="F6758" i="1"/>
  <c r="F6759" i="1"/>
  <c r="F6760" i="1"/>
  <c r="F6761" i="1"/>
  <c r="F6762" i="1"/>
  <c r="F6764" i="1"/>
  <c r="F6765" i="1"/>
  <c r="F6766" i="1"/>
  <c r="F6767" i="1"/>
  <c r="F6768" i="1"/>
  <c r="F6769" i="1"/>
  <c r="F6770" i="1"/>
  <c r="F6771" i="1"/>
  <c r="F6772" i="1"/>
  <c r="F6774" i="1"/>
  <c r="F6775" i="1"/>
  <c r="F6776" i="1"/>
  <c r="F6777" i="1"/>
  <c r="F6778" i="1"/>
  <c r="F6779" i="1"/>
  <c r="F6780" i="1"/>
  <c r="F6781" i="1"/>
  <c r="F6782" i="1"/>
  <c r="F6783" i="1"/>
  <c r="F6784" i="1"/>
  <c r="F6785" i="1"/>
  <c r="F6787" i="1"/>
  <c r="F6788" i="1"/>
  <c r="F6789" i="1"/>
  <c r="F6790" i="1"/>
  <c r="F6791" i="1"/>
  <c r="F6792" i="1"/>
  <c r="F6793" i="1"/>
  <c r="F6794" i="1"/>
  <c r="F6795" i="1"/>
  <c r="F6796" i="1"/>
  <c r="F6797" i="1"/>
  <c r="F6798" i="1"/>
  <c r="F6799" i="1"/>
  <c r="F6800" i="1"/>
  <c r="F6801" i="1"/>
  <c r="F6802" i="1"/>
  <c r="F6804" i="1"/>
  <c r="F6805" i="1"/>
  <c r="F6806" i="1"/>
  <c r="F6807" i="1"/>
  <c r="F6808" i="1"/>
  <c r="F6809" i="1"/>
  <c r="F6810" i="1"/>
  <c r="F6811" i="1"/>
  <c r="F6812" i="1"/>
  <c r="F6813" i="1"/>
  <c r="F6815" i="1"/>
  <c r="F6816" i="1"/>
  <c r="F6817" i="1"/>
  <c r="F6818" i="1"/>
  <c r="F6819" i="1"/>
  <c r="F6820" i="1"/>
  <c r="F6821" i="1"/>
  <c r="F6822" i="1"/>
  <c r="F6823" i="1"/>
  <c r="F6824" i="1"/>
  <c r="F6826" i="1"/>
  <c r="F6827" i="1"/>
  <c r="F6828" i="1"/>
  <c r="F6829" i="1"/>
  <c r="F6831" i="1"/>
  <c r="F6832" i="1"/>
  <c r="F6833"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60" i="1"/>
  <c r="F6864" i="1"/>
  <c r="F6865" i="1"/>
  <c r="F6869" i="1"/>
  <c r="F6874" i="1"/>
  <c r="F6875" i="1"/>
  <c r="F6876" i="1"/>
  <c r="F6877" i="1"/>
  <c r="F6878" i="1"/>
  <c r="F6879" i="1"/>
  <c r="F6880" i="1"/>
  <c r="F6881" i="1"/>
  <c r="F6882" i="1"/>
  <c r="F6883" i="1"/>
  <c r="F6884" i="1"/>
  <c r="F6885" i="1"/>
  <c r="F6886" i="1"/>
  <c r="F6888" i="1"/>
  <c r="F6889" i="1"/>
  <c r="F6890" i="1"/>
  <c r="F6891" i="1"/>
  <c r="F6892" i="1"/>
  <c r="F6894" i="1"/>
  <c r="F6895" i="1"/>
  <c r="F6896" i="1"/>
  <c r="F6898" i="1"/>
  <c r="F6899" i="1"/>
  <c r="F6901" i="1"/>
  <c r="F6902" i="1"/>
  <c r="F6903" i="1"/>
  <c r="F6905" i="1"/>
  <c r="F6906" i="1"/>
  <c r="F6907" i="1"/>
  <c r="F6909" i="1"/>
  <c r="F6910" i="1"/>
  <c r="F6911" i="1"/>
  <c r="F6912" i="1"/>
  <c r="F6920" i="1"/>
  <c r="F6921" i="1"/>
  <c r="F6922" i="1"/>
  <c r="F6923" i="1"/>
  <c r="F6924" i="1"/>
  <c r="F6925" i="1"/>
  <c r="F6926" i="1"/>
  <c r="F6927" i="1"/>
  <c r="F6928" i="1"/>
  <c r="F6929" i="1"/>
  <c r="F6930" i="1"/>
  <c r="F6931" i="1"/>
  <c r="F6932" i="1"/>
  <c r="F6933" i="1"/>
  <c r="F6934" i="1"/>
  <c r="F6935" i="1"/>
  <c r="F6936" i="1"/>
  <c r="F6941" i="1"/>
  <c r="F6942" i="1"/>
  <c r="F6943" i="1"/>
  <c r="F6944" i="1"/>
  <c r="F6945" i="1"/>
  <c r="F6946" i="1"/>
  <c r="F6947" i="1"/>
  <c r="F6948" i="1"/>
  <c r="F6949" i="1"/>
  <c r="F6950" i="1"/>
  <c r="F6955" i="1"/>
  <c r="F6956" i="1"/>
  <c r="F6957" i="1"/>
  <c r="F6958" i="1"/>
  <c r="F6959" i="1"/>
  <c r="F6960" i="1"/>
  <c r="F6961" i="1"/>
  <c r="F6962" i="1"/>
  <c r="F6963" i="1"/>
  <c r="F6964" i="1"/>
  <c r="F6967"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7" i="1"/>
  <c r="F7148" i="1"/>
  <c r="F7149" i="1"/>
  <c r="F7150" i="1"/>
  <c r="F7151" i="1"/>
  <c r="F7152" i="1"/>
  <c r="F7153" i="1"/>
  <c r="F7154" i="1"/>
  <c r="F7155" i="1"/>
  <c r="F7157" i="1"/>
  <c r="F7158" i="1"/>
  <c r="F7159" i="1"/>
  <c r="F7160" i="1"/>
  <c r="F7161" i="1"/>
  <c r="F7162" i="1"/>
  <c r="F7163" i="1"/>
  <c r="F7164" i="1"/>
  <c r="F7165" i="1"/>
  <c r="F7166" i="1"/>
  <c r="F7167" i="1"/>
  <c r="F7168" i="1"/>
  <c r="F7169" i="1"/>
  <c r="F7170" i="1"/>
  <c r="F7171" i="1"/>
  <c r="F7172" i="1"/>
  <c r="F7173"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4" i="1"/>
  <c r="F7305" i="1"/>
  <c r="F7306" i="1"/>
  <c r="F7307" i="1"/>
  <c r="F7308" i="1"/>
  <c r="F7309" i="1"/>
  <c r="F7311" i="1"/>
  <c r="F7312" i="1"/>
  <c r="F7313" i="1"/>
  <c r="F7314" i="1"/>
  <c r="F7315" i="1"/>
  <c r="F7316" i="1"/>
  <c r="F7317" i="1"/>
  <c r="F7318"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50" i="1"/>
  <c r="F7351" i="1"/>
  <c r="F7352" i="1"/>
  <c r="F7353" i="1"/>
  <c r="F7354"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41" i="1"/>
  <c r="F7442" i="1"/>
  <c r="F7443" i="1"/>
  <c r="F7444" i="1"/>
  <c r="F7445"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600" i="1"/>
  <c r="F7601" i="1"/>
  <c r="F7602" i="1"/>
  <c r="F7603" i="1"/>
  <c r="F7604" i="1"/>
  <c r="F7607" i="1"/>
  <c r="F7608" i="1"/>
  <c r="F7609" i="1"/>
  <c r="F7610" i="1"/>
  <c r="F7611"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4" i="1"/>
  <c r="F7645" i="1"/>
  <c r="F7648" i="1"/>
  <c r="F7651" i="1"/>
  <c r="F7652"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1136" i="1"/>
  <c r="C1136" i="1" s="1"/>
  <c r="F1137" i="1"/>
  <c r="C1137" i="1" s="1"/>
  <c r="F1138" i="1"/>
  <c r="C1138" i="1" s="1"/>
  <c r="F7917" i="1"/>
  <c r="F7918" i="1"/>
  <c r="F7919" i="1"/>
  <c r="F7920" i="1"/>
  <c r="F7921" i="1"/>
  <c r="F7922" i="1"/>
  <c r="F7923" i="1"/>
  <c r="F7924" i="1"/>
  <c r="F7925" i="1"/>
  <c r="F7926" i="1"/>
  <c r="F7927" i="1"/>
  <c r="F7928" i="1"/>
  <c r="F7931" i="1"/>
  <c r="F7932" i="1"/>
  <c r="F7933" i="1"/>
  <c r="F7934" i="1"/>
  <c r="F7935" i="1"/>
  <c r="F7936" i="1"/>
  <c r="F7937" i="1"/>
  <c r="F7938" i="1"/>
  <c r="F7939" i="1"/>
  <c r="F7940" i="1"/>
  <c r="F7941" i="1"/>
  <c r="F7942" i="1"/>
  <c r="F7943" i="1"/>
  <c r="F7944" i="1"/>
  <c r="F7945" i="1"/>
  <c r="F7946" i="1"/>
  <c r="F7947" i="1"/>
  <c r="F7948" i="1"/>
  <c r="F7949"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14" i="1"/>
  <c r="C14" i="1" s="1"/>
  <c r="E4" i="1" l="1"/>
  <c r="AQ2" i="1"/>
  <c r="AQ1" i="1"/>
  <c r="C1" i="1" s="1"/>
  <c r="F7642" i="1"/>
  <c r="F7570" i="1"/>
  <c r="F7238" i="1"/>
  <c r="F7074" i="1"/>
  <c r="F6951" i="1"/>
  <c r="F7107" i="1"/>
  <c r="F6863" i="1"/>
  <c r="F6968" i="1"/>
  <c r="F7209" i="1"/>
  <c r="F7037" i="1"/>
  <c r="F7174" i="1"/>
  <c r="F7275" i="1"/>
  <c r="F6917" i="1"/>
  <c r="F7003" i="1"/>
  <c r="F7145" i="1"/>
  <c r="F5962" i="1"/>
  <c r="F7474" i="1"/>
  <c r="F7036" i="1"/>
  <c r="F7612" i="1"/>
  <c r="F6861" i="1"/>
  <c r="F6862" i="1"/>
  <c r="F7567" i="1"/>
  <c r="F7035" i="1"/>
  <c r="F6872" i="1"/>
  <c r="F7411" i="1"/>
  <c r="F5960" i="1"/>
  <c r="F7412" i="1"/>
  <c r="F6938" i="1"/>
  <c r="F7073" i="1"/>
  <c r="F6965" i="1"/>
  <c r="F7273" i="1"/>
  <c r="F7034" i="1"/>
  <c r="F6871" i="1"/>
  <c r="F7568" i="1"/>
  <c r="F7210" i="1"/>
  <c r="F6868" i="1"/>
  <c r="F7211" i="1"/>
  <c r="F5945" i="1"/>
  <c r="I4" i="1" s="1"/>
  <c r="F7321" i="1"/>
  <c r="F6867" i="1"/>
  <c r="F7439" i="1"/>
  <c r="F7569" i="1"/>
  <c r="F7004" i="1"/>
  <c r="F7504" i="1"/>
  <c r="F7104" i="1"/>
  <c r="F5954" i="1"/>
  <c r="F7105" i="1"/>
  <c r="F5957" i="1"/>
  <c r="F7274" i="1"/>
  <c r="F6952" i="1"/>
  <c r="F7106" i="1"/>
  <c r="F7319" i="1"/>
  <c r="F7532" i="1"/>
  <c r="F7320" i="1"/>
  <c r="F6913" i="1"/>
  <c r="F7605" i="1"/>
  <c r="F6939" i="1"/>
  <c r="F6915" i="1"/>
  <c r="H4" i="1"/>
  <c r="F5942" i="1"/>
  <c r="F7143" i="1"/>
  <c r="F5971" i="1"/>
  <c r="F7144" i="1"/>
  <c r="F6859" i="1"/>
  <c r="F7322" i="1"/>
  <c r="F7348" i="1"/>
  <c r="F7142" i="1"/>
  <c r="F6953" i="1"/>
  <c r="F7503" i="1"/>
  <c r="F6937" i="1"/>
  <c r="F7446" i="1"/>
  <c r="F7005" i="1"/>
  <c r="F7598" i="1"/>
  <c r="F7072" i="1"/>
  <c r="F7502" i="1"/>
  <c r="F7649" i="1"/>
  <c r="F7212" i="1"/>
  <c r="F6916" i="1"/>
  <c r="F6870" i="1"/>
  <c r="F7383" i="1"/>
  <c r="F7075" i="1"/>
  <c r="F6918" i="1"/>
  <c r="F7646" i="1"/>
  <c r="F7276" i="1"/>
  <c r="F6966" i="1"/>
  <c r="F7302" i="1"/>
  <c r="F6866" i="1"/>
  <c r="F7355" i="1"/>
  <c r="F6914" i="1"/>
  <c r="F7641" i="1"/>
</calcChain>
</file>

<file path=xl/sharedStrings.xml><?xml version="1.0" encoding="utf-8"?>
<sst xmlns="http://schemas.openxmlformats.org/spreadsheetml/2006/main" count="26213" uniqueCount="8511">
  <si>
    <t>ВАШ ЗАКАЗ</t>
  </si>
  <si>
    <t>***</t>
  </si>
  <si>
    <t>Подставка для сверл по металлу ц/х          (от 0,6 до 12,0 через 0,1)</t>
  </si>
  <si>
    <t>Комплект сверл ц/х ср.сер (кл.В)                 (от 0,6 до 12,0 через 0,1)</t>
  </si>
  <si>
    <t>Комплект сверл ц/х ср.сер (кл.А)                 (от 0,6 до 12,0 через 0,1)</t>
  </si>
  <si>
    <t>Комплект сверл ц/х ср.сер (кл.А) титан      (от 0,6 до 12,0 через 0,1)</t>
  </si>
  <si>
    <t>Комплект сверл ц/х ср.сер (кл.А) кобальт (от 0,6 до 12,0 через 0,1)</t>
  </si>
  <si>
    <t>Комплект сверл ц/х длин. сер (кл.А)           (от 1,5 до 12,0 через 0,1)</t>
  </si>
  <si>
    <t xml:space="preserve">Комплект сверл ц/х ср.сер                                 (кл.В+титан+кобальт)             </t>
  </si>
  <si>
    <t xml:space="preserve">Комплект сверл ц/х                                               (кл.В+длин+кобальт)             </t>
  </si>
  <si>
    <t xml:space="preserve">Комплект сверл ц/х                                                    (кл.В+длин+титан)             </t>
  </si>
  <si>
    <t xml:space="preserve">Комплект сверл ц/х ср.сер                                 (кл.А+титан+кобальт)             </t>
  </si>
  <si>
    <t xml:space="preserve">Комплект сверл ц/х                                               (кл.А+длин+кобальт)             </t>
  </si>
  <si>
    <t xml:space="preserve">Комплект сверл ц/х                                                   (кл.А+длин+титан)             </t>
  </si>
  <si>
    <t xml:space="preserve">Комплект сверл ц/х                                             (длин+титан+кобальт)             </t>
  </si>
  <si>
    <t>Подставка для плашек метрических</t>
  </si>
  <si>
    <t>Комплект плашек М3-М16                                 (основные шаги, 9ХС)</t>
  </si>
  <si>
    <t>Комплект плашек М3-М16                               (основные шаги, Р6М5)</t>
  </si>
  <si>
    <t>Подставка для метчиков метрических</t>
  </si>
  <si>
    <t>Комплект метчиков ручных к-т М3-М16         (основные шаги, 9ХС)</t>
  </si>
  <si>
    <t>Комплект метчиков м/р к-т М3-М16              (основные шаги, Р6М5)</t>
  </si>
  <si>
    <t>Комплект метчиков м/р скв. М3-М16            (основные шаги, Р6М5)</t>
  </si>
  <si>
    <t>Подставка для плашек и метчиков метрических комбинир.</t>
  </si>
  <si>
    <t>Комплект плашек и метчиков руч. к-т М3-М16      (основные шаги)</t>
  </si>
  <si>
    <t>Комплект плашек и метчиков м/р. к-т М3-М16      (основные шаги)</t>
  </si>
  <si>
    <t>Комплект плашек и метчиков м/р скв. М3-М16     (основные шаги)</t>
  </si>
  <si>
    <t>Сверло ц/х ср. сер  3,0 (кл.В) (2 шт) в ПВХ              (l=33, L=61, Р6М5)</t>
  </si>
  <si>
    <t>Сверло ц/х ср. сер  3,2 (кл.В) (2 шт) в ПВХ              (l=33, L=61, Р6М5)</t>
  </si>
  <si>
    <t>Сверло ц/х ср. сер  3,3 (кл.В) (2 шт) в ПВХ              (l=36, L=65, Р6М5)</t>
  </si>
  <si>
    <t>Сверло ц/х ср. сер  3,5 (кл.В) (2 шт) в ПВХ              (l=39, L=70, Р6М5)</t>
  </si>
  <si>
    <t>Сверло ц/х ср. сер  3,8 (кл.В) (2 шт) в ПВХ              (l=43, L=75, Р6М5)</t>
  </si>
  <si>
    <t>Сверло ц/х ср. сер  4,0 (кл.В) (2 шт) в ПВХ              (l=43, L=75, Р6М5)</t>
  </si>
  <si>
    <t>Сверло ц/х ср. сер  4,2 (кл.В) (2 шт) в ПВХ              (l=43, L=75, Р6М5)</t>
  </si>
  <si>
    <t>Сверло ц/х ср. сер  4,5 (кл.В) (2 шт) в ПВХ              (l=47, L=80, Р6М5)</t>
  </si>
  <si>
    <t>Сверло ц/х ср. сер  5,0 (кл.В) (1 шт) в ПВХ              (l=52, L=86, Р6М5)</t>
  </si>
  <si>
    <t>Сверло ц/х ср. сер  5,5 (кл.В) (1 шт) в ПВХ              (l=57, L=93, Р6М5)</t>
  </si>
  <si>
    <t>Сверло ц/х ср. сер  6,0 (кл.В) (1 шт) в ПВХ              (l=57, L=93, Р6М5)</t>
  </si>
  <si>
    <t>Сверло ц/х ср. сер  6,5 (кл.В) (1 шт) в ПВХ              (l=63, L=93, Р6М5)</t>
  </si>
  <si>
    <t>Сверло ц/х ср. сер  6,7 (кл.В) (1 шт) в ПВХ            (l=57, L=101, Р6М5)</t>
  </si>
  <si>
    <t>Сверло ц/х ср. сер  7,0 (кл.В) (1 шт) в ПВХ            (l=69, L=109, Р6М5)</t>
  </si>
  <si>
    <t>Сверло ц/х ср. сер  7,5 (кл.В) (1 шт) в ПВХ            (l=69, L=109, Р6М5)</t>
  </si>
  <si>
    <t>Сверло ц/х ср. сер  8,0 (кл.В) (1 шт) в ПВХ            (l=75, L=117, Р6М5)</t>
  </si>
  <si>
    <t>Сверло ц/х ср. сер  8,5 (кл.В) (1 шт) в ПВХ            (l=69, L=109, Р6М5)</t>
  </si>
  <si>
    <t>Сверло ц/х ср. сер  9,0 (кл.В) (1 шт) в ПВХ            (l=81, L=125, Р6М5)</t>
  </si>
  <si>
    <t>Сверло ц/х ср. сер  9,5 (кл.В) (1 шт) в ПВХ            (l=81, L=125, Р6М5)</t>
  </si>
  <si>
    <t>Сверло ц/х ср. сер 10,0 (кл.В) (1 шт) в ПВХ           (l=87, L=133, Р6М5)</t>
  </si>
  <si>
    <t>Сверло ц/х ср. сер 10,2 (кл.В) (1 шт) в ПВХ           (l=87, L=133, Р6М5)</t>
  </si>
  <si>
    <t>Сверло ц/х ср. сер 10,5 (кл.В) (1 шт) в ПВХ           (l=87, L=133, Р6М5)</t>
  </si>
  <si>
    <t>Сверло ц/х ср. сер 11,0 (кл.В) (1 шт) в ПВХ           (l=94, L=142, Р6М5)</t>
  </si>
  <si>
    <t>Сверло ц/х ср. сер 12,0 (кл.В) (1 шт) в ПВХ         (l=101, L=151, Р6М5)</t>
  </si>
  <si>
    <t>Сверло ц/х ср. сер  3,0 (кл.А) кобал. в ПВХ        (l=33, L=61, Р6М5К5)</t>
  </si>
  <si>
    <t>Сверло ц/х ср. сер  3,2 (кл.А) кобал. в ПВХ        (l=33, L=61, Р6М5К5)</t>
  </si>
  <si>
    <t>Сверло ц/х ср. сер  3,3 (кл.А) кобал. в ПВХ        (l=36, L=65, Р6М5К5)</t>
  </si>
  <si>
    <t>Сверло ц/х ср. сер  3,5 (кл.А) кобал. в ПВХ        (l=39, L=70, Р6М5К5)</t>
  </si>
  <si>
    <t>Сверло ц/х ср. сер  3,8 (кл.А) кобал. в ПВХ        (l=43, L=75, Р6М5К5)</t>
  </si>
  <si>
    <t>Сверло ц/х ср. сер  4,0 (кл.А) кобал. в ПВХ        (l=43, L=75, Р6М5К5)</t>
  </si>
  <si>
    <t>Сверло ц/х ср. сер  4,2 (кл.А) кобал. в ПВХ        (l=43, L=75, Р6М5К5)</t>
  </si>
  <si>
    <t>Сверло ц/х ср. сер  4,5 (кл.А) кобал. в ПВХ        (l=47, L=80, Р6М5К5)</t>
  </si>
  <si>
    <t>Сверло ц/х ср. сер  5,0 (кл.А) кобал. в ПВХ        (l=52, L=86, Р6М5К5)</t>
  </si>
  <si>
    <t>Сверло ц/х ср. сер  5,5 (кл.А) кобал. в ПВХ        (l=57, L=93, Р6М5К5)</t>
  </si>
  <si>
    <t>Сверло ц/х ср. сер  6,0 (кл.А) кобал. в ПВХ        (l=57, L=93, Р6М5К5)</t>
  </si>
  <si>
    <t>Сверло ц/х ср. сер  6,5 (кл.А) кобал. в ПВХ        (l=63, L=93, Р6М5К5)</t>
  </si>
  <si>
    <t>Сверло ц/х ср. сер  6,7 (кл.А) кобал. в ПВХ      (l=57, L=101, Р6М5К5)</t>
  </si>
  <si>
    <t>Сверло ц/х ср. сер  7,0 (кл.А) кобал. в ПВХ      (l=69, L=109, Р6М5К5)</t>
  </si>
  <si>
    <t>Сверло ц/х ср. сер  7,5 (кл.А) кобал. в ПВХ      (l=69, L=109, Р6М5К5)</t>
  </si>
  <si>
    <t>Сверло ц/х ср. сер  8,0 (кл.А) кобал. в ПВХ      (l=75, L=117, Р6М5К5)</t>
  </si>
  <si>
    <t>Сверло ц/х ср. сер  8,5 (кл.А) кобал. в ПВХ      (l=69, L=109, Р6М5К5)</t>
  </si>
  <si>
    <t>Сверло ц/х ср. сер  9,0 (кл.А) кобал. в ПВХ      (l=81, L=125, Р6М5К5)</t>
  </si>
  <si>
    <t>Сверло ц/х ср. сер  9,5 (кл.А) кобал. в ПВХ      (l=81, L=125, Р6М5К5)</t>
  </si>
  <si>
    <t>Сверло ц/х ср. сер 10,0 (кл.А) кобал. в ПВХ     (l=87, L=133, Р6М5К5)</t>
  </si>
  <si>
    <t>Сверло ц/х ср. сер 10,2 (кл.А) кобал. в ПВХ     (l=87, L=133, Р6М5К5)</t>
  </si>
  <si>
    <t>Сверло ц/х ср. сер 10,5 (кл.А) кобал. в ПВХ     (l=87, L=133, Р6М5К5)</t>
  </si>
  <si>
    <t>Сверло ц/х ср. сер 11,0 (кл.А) кобал. в ПВХ     (l=94, L=142, Р6М5К5)</t>
  </si>
  <si>
    <t>Сверло ц/х ср. сер 12,0 (кл.А) кобал. в ПВХ   (l=101, L=151, Р6М5К5)</t>
  </si>
  <si>
    <t>Сверло по бетону  5 х  85 в ПВХ</t>
  </si>
  <si>
    <t>Сверло по бетону  5 х  85 (2 шт) в ПВХ</t>
  </si>
  <si>
    <t>Сверло по бетону  5 х 150 в ПВХ</t>
  </si>
  <si>
    <t>Сверло по бетону  6 х 100 в ПВХ</t>
  </si>
  <si>
    <t>Сверло по бетону  6 х 150 в ПВХ</t>
  </si>
  <si>
    <t>Сверло по бетону  6 х 200 в ПВХ</t>
  </si>
  <si>
    <t>Сверло по бетону  8 х 120 в ПВХ</t>
  </si>
  <si>
    <t>Сверло по бетону  8 х 200 в ПВХ</t>
  </si>
  <si>
    <t>Сверло по бетону 10 х 120 в ПВХ</t>
  </si>
  <si>
    <t>Сверло по бетону 10 х 200 в ПВХ</t>
  </si>
  <si>
    <t>Сверло по бетону 12 х 120 в ПВХ</t>
  </si>
  <si>
    <t>Сверло по бетону 12 х 150 в ПВХ</t>
  </si>
  <si>
    <t>Сверло по бетону 12 х 200 в ПВХ</t>
  </si>
  <si>
    <t>Сверло по бетону 14 х 150 в ПВХ</t>
  </si>
  <si>
    <t>Сверло по бетону  5 х  85 (2 шт.) в блистерной упаковке</t>
  </si>
  <si>
    <t>Сверло по бетону 12 х 150 в блистерной упаковке</t>
  </si>
  <si>
    <t>Сверло по бетону 14 х 150 в блистерной упаковке</t>
  </si>
  <si>
    <t>Сверло по стеклу и керамике  3,0 в ПВХ</t>
  </si>
  <si>
    <t>Сверло по стеклу и керамике  4,0 в ПВХ</t>
  </si>
  <si>
    <t>Сверло по стеклу и керамике  5,0 в ПВХ</t>
  </si>
  <si>
    <t>Сверло по стеклу и керамике  6,0 в ПВХ</t>
  </si>
  <si>
    <t>Сверло по стеклу и керамике  8,0 в ПВХ</t>
  </si>
  <si>
    <t>Сверло по стеклу и керамике 10,0 в ПВХ</t>
  </si>
  <si>
    <t>Сверло по стеклу и керамике 12,0 в ПВХ</t>
  </si>
  <si>
    <t>Сверло по стеклу и керамике  3,0 в блистерной упаковке</t>
  </si>
  <si>
    <t>Сверло по дереву с подрезателем  3,0 в ПВХ</t>
  </si>
  <si>
    <t>Сверло по дереву с подрезателем  4,0 в ПВХ</t>
  </si>
  <si>
    <t>Сверло по дереву с подрезателем  5,0 в ПВХ</t>
  </si>
  <si>
    <t>Сверло по дереву с подрезателем  6,0 в ПВХ</t>
  </si>
  <si>
    <t>Сверло по дереву с подрезателем  7,0 в ПВХ</t>
  </si>
  <si>
    <t>Сверло по дереву с подрезателем  8,0 в ПВХ</t>
  </si>
  <si>
    <t>Сверло по дереву с подрезателем  9,0 в ПВХ</t>
  </si>
  <si>
    <t>Сверло по дереву с подрезателем 10,0 в ПВХ</t>
  </si>
  <si>
    <t>Сверло по дереву с подрезателем 12,0 в ПВХ</t>
  </si>
  <si>
    <t>Сверло по дереву перовое 10,0 в ПВХ</t>
  </si>
  <si>
    <t>Сверло по дереву перовое 12,0 в ПВХ</t>
  </si>
  <si>
    <t>Сверло по дереву перовое 13,0 в ПВХ</t>
  </si>
  <si>
    <t>Сверло по дереву перовое 14,0 в ПВХ</t>
  </si>
  <si>
    <t>Сверло по дереву перовое 15,0 в ПВХ</t>
  </si>
  <si>
    <t>Сверло по дереву перовое 16,0 в ПВХ</t>
  </si>
  <si>
    <t>Сверло по дереву перовое 17,0 в ПВХ</t>
  </si>
  <si>
    <t>Сверло по дереву перовое 18,0 в ПВХ</t>
  </si>
  <si>
    <t>Сверло по дереву перовое 17,0 в блистерной упаковке</t>
  </si>
  <si>
    <t>Сверло по дереву перовое 18,0 в блистерной упаковке</t>
  </si>
  <si>
    <t>Сверло по дереву спиральное в блистерной упаковке  6 х 230</t>
  </si>
  <si>
    <t>Сверло по дереву спиральное в блистерной упаковке  8 х 230</t>
  </si>
  <si>
    <t>Сверло по дереву спиральное в блистерной упаковке 10 х 230</t>
  </si>
  <si>
    <t>Сверло по дереву спиральное в блистерной упаковке 12 х 230</t>
  </si>
  <si>
    <t>метчик руч  М3 х 0,5 2шт. комп. в ПВХ                        (основной, 9ХС)</t>
  </si>
  <si>
    <t>метчик руч  М4 х 0,7 2шт. комп. в ПВХ                        (основной, 9ХС)</t>
  </si>
  <si>
    <t>метчик руч  М5 х 0,8 2шт. комп. в ПВХ                        (основной, 9ХС)</t>
  </si>
  <si>
    <t>метчик руч  М6 х 1,0 2шт. комп. в ПВХ                        (основной, 9ХС)</t>
  </si>
  <si>
    <t>метчик руч  М8 х 1,25 2шт. комп. в ПВХ                      (основной, 9ХС)</t>
  </si>
  <si>
    <t>метчик руч  М10 х 1,5 2шт. комп. в ПВХ                      (основной, 9ХС)</t>
  </si>
  <si>
    <t>Метчик руч трубный G 1/2  2шт. комп. в ПВХ                                (9ХС)</t>
  </si>
  <si>
    <t>Метчик руч трубный G 3/4  2шт. комп. в ПВХ                                (9ХС)</t>
  </si>
  <si>
    <t>Вороток для метчиков М 3-М 8 в ПВХ                                    (сталь 45)</t>
  </si>
  <si>
    <t>Вороток для метчиков М 3-М 12 в ПВХ                                  (сталь 45)</t>
  </si>
  <si>
    <t>Плашка М 3 х 0,5 в ПВХ                                                  (основной, 9ХС)</t>
  </si>
  <si>
    <t>Плашка М 4 х 0,7 в ПВХ                                                  (основной, 9ХС)</t>
  </si>
  <si>
    <t>Плашка М 5 х 0,8 в ПВХ                                                  (основной, 9ХС)</t>
  </si>
  <si>
    <t>Плашка М 6 х 1,0 в ПВХ                                                  (основной, 9ХС)</t>
  </si>
  <si>
    <t>Плашка М 8 х 1,25 в ПВХ                                                (основной, 9ХС)</t>
  </si>
  <si>
    <t>Плашка М 10 х 1,5 в ПВХ                                                (основной, 9ХС)</t>
  </si>
  <si>
    <t>Плашка М 12 х 1,75 в ПВХ                                              (основной, 9ХС)</t>
  </si>
  <si>
    <t>Плашка G 1/2 в ПВХ                                                                             (9ХС)</t>
  </si>
  <si>
    <t>Плашка G 3/4 в ПВХ                                                                             (9ХС)</t>
  </si>
  <si>
    <t>Плашкодержатель М 3-М 8 в ПВХ</t>
  </si>
  <si>
    <t>Плашкодержатель М 3-М 10 в ПВХ</t>
  </si>
  <si>
    <t>Плашкодержатель М 3-М 14 в ПВХ</t>
  </si>
  <si>
    <t>Полотно биметалл  Р6М5 300 х 12,5 х 0,63 в ПВХ</t>
  </si>
  <si>
    <t>Бур с центр. наконеч.  4 х 110 (KROTEC)           (l=60,L=110,SDS-Plus)</t>
  </si>
  <si>
    <t>Бур с центр. наконеч.  5 х 110 (KROTEC)           (l=60,L=110,SDS-Plus)</t>
  </si>
  <si>
    <t>Бур с центр. наконеч.  5 х 160 (KROTEC)         (l=110,L=160,SDS-Plus)</t>
  </si>
  <si>
    <t>Бур с центр. наконеч.  5 х 210 (KROTEC)         (l=160,L=210,SDS-Plus)</t>
  </si>
  <si>
    <t>Бур с центр. наконеч.  6 х 110 (KROTEC)           (l=60,L=110,SDS-Plus)</t>
  </si>
  <si>
    <t>Бур с центр. наконеч.  6 х 160 (KROTEC)         (l=110,L=160,SDS-Plus)</t>
  </si>
  <si>
    <t>Бур с центр. наконеч.  6 х 210 (KROTEC)         (l=160,L=210,SDS-Plus)</t>
  </si>
  <si>
    <t>Бур с центр. наконеч.  6 х 260 (KROTEC)         (l=210,L=260,SDS-Plus)</t>
  </si>
  <si>
    <t>Бур с центр. наконеч.  7 х 110 (KROTEC)           (l=60,L=110,SDS-Plus)</t>
  </si>
  <si>
    <t>Бур с центр. наконеч.  7 х 160 (KROTEC)         (l=110,L=160,SDS-Plus)</t>
  </si>
  <si>
    <t>Бур с центр. наконеч.  7 х 210 (KROTEC)         (l=160,L=210,SDS-Plus)</t>
  </si>
  <si>
    <t>Бур с центр. наконеч.  8 х 110 (KROTEC)           (l=60,L=110,SDS-Plus)</t>
  </si>
  <si>
    <t>Бур с центр. наконеч.  8 х 160 (KROTEC)         (l=110,L=160,SDS-Plus)</t>
  </si>
  <si>
    <t>Бур с центр. наконеч.  8 х 210 (KROTEC)         (l=160,L=210,SDS-Plus)</t>
  </si>
  <si>
    <t>Бур с центр. наконеч.  8 х 260 (KROTEC)         (l=210,L=260,SDS-Plus)</t>
  </si>
  <si>
    <t>Бур с центр. наконеч.  8 х 310 (KROTEC)         (l=260,L=310,SDS-Plus)</t>
  </si>
  <si>
    <t>Бур с центр. наконеч.  8 х 410 (KROTEC)         (l=360,L=410,SDS-Plus)</t>
  </si>
  <si>
    <t>Бур с центр. наконеч.  8 х 460 (KROTEC)         (l=410,L=460,SDS-Plus)</t>
  </si>
  <si>
    <t>Бур с центр. наконеч.  8 х 610 (KROTEC)         (l=560,L=610,SDS-Plus)</t>
  </si>
  <si>
    <t>Бур с центр. наконеч.  9 х 160 (KROTEC)         (l=110,L=160,SDS-Plus)</t>
  </si>
  <si>
    <t>Бур с центр. наконеч. 10 х 110 (KROTEC)          (l=60,L=110,SDS-Plus)</t>
  </si>
  <si>
    <t>Бур с центр. наконеч. 10 х 160 (KROTEC)        (l=110,L=160,SDS-Plus)</t>
  </si>
  <si>
    <t>Бур с центр. наконеч. 10 х 210 (KROTEC)        (l=160,L=210,SDS-Plus)</t>
  </si>
  <si>
    <t>Бур с центр. наконеч. 10 х 260 (KROTEC)        (l=210,L=260,SDS-Plus)</t>
  </si>
  <si>
    <t>Бур с центр. наконеч. 10 х 310 (KROTEC)        (l=260,L=310,SDS-Plus)</t>
  </si>
  <si>
    <t>Бур с центр. наконеч. 10 х 410 (KROTEC)        (l=360,L=410,SDS-Plus)</t>
  </si>
  <si>
    <t>Бур с центр. наконеч. 10 х 460 (KROTEC)        (l=410,L=460,SDS-Plus)</t>
  </si>
  <si>
    <t>Бур с центр. наконеч. 10 х 610 (KROTEC)        (l=560,L=610,SDS-Plus)</t>
  </si>
  <si>
    <t>Бур с центр. наконеч. 10 х 800 (KROTEC)        (l=750,L=800,SDS-Plus)</t>
  </si>
  <si>
    <t>Бур с центр. наконеч. 10 х1000 (KROTEC)     (l=950,L=1000,SDS-Plus)</t>
  </si>
  <si>
    <t>Бур с центр. наконеч. 11 х 160 (KROTEC)        (l=110,L=160,SDS-Plus)</t>
  </si>
  <si>
    <t>Бур с центр. наконеч. 11 х 260 (KROTEC)        (l=210,L=260,SDS-Plus)</t>
  </si>
  <si>
    <t>Бур с центр. наконеч. 12 х 160 (KROTEC)        (l=110,L=160,SDS-Plus)</t>
  </si>
  <si>
    <t>Бур с центр. наконеч. 12 х 210 (KROTEC)        (l=160,L=210,SDS-Plus)</t>
  </si>
  <si>
    <t>Бур с центр. наконеч. 12 х 260 (KROTEC)        (l=210,L=260,SDS-Plus)</t>
  </si>
  <si>
    <t>Бур с центр. наконеч. 12 х 310 (KROTEC)        (l=260,L=310,SDS-Plus)</t>
  </si>
  <si>
    <t>Бур с центр. наконеч. 12 х 410 (KROTEC)        (l=360,L=410,SDS-Plus)</t>
  </si>
  <si>
    <t>Бур с центр. наконеч. 12 х 460 (KROTEC)        (l=410,L=460,SDS-Plus)</t>
  </si>
  <si>
    <t>Бур с центр. наконеч. 12 х 610 (KROTEC)        (l=560,L=610,SDS-Plus)</t>
  </si>
  <si>
    <t>Бур с центр. наконеч. 12 х 800 (KROTEC)        (l=750,L=800,SDS-Plus)</t>
  </si>
  <si>
    <t>Бур с центр. наконеч. 12 х1000 (KROTEC)     (l=950,L=1000,SDS-Plus)</t>
  </si>
  <si>
    <t>Бур с центр. наконеч. 13 х 160 (KROTEC)        (l=110,L=160,SDS-Plus)</t>
  </si>
  <si>
    <t>Бур с центр. наконеч. 13 х 260 (KROTEC)        (l=210,L=260,SDS-Plus)</t>
  </si>
  <si>
    <t>Бур с центр. наконеч. 14 х 210 (KROTEC)        (l=160,L=210,SDS-Plus)</t>
  </si>
  <si>
    <t>Бур с центр. наконеч. 14 х 260 (KROTEC)        (l=210,L=260,SDS-Plus)</t>
  </si>
  <si>
    <t>Бур с центр. наконеч. 14 х 310 (KROTEC)        (l=260,L=310,SDS-Plus)</t>
  </si>
  <si>
    <t>Бур с центр. наконеч. 14 х 410 (KROTEC)        (l=360,L=410,SDS-Plus)</t>
  </si>
  <si>
    <t>Бур с центр. наконеч. 14 х 460 (KROTEC)        (l=410,L=460,SDS-Plus)</t>
  </si>
  <si>
    <t>Бур с центр. наконеч. 14 х 610 (KROTEC)        (l=560,L=610,SDS-Plus)</t>
  </si>
  <si>
    <t>Бур с центр. наконеч. 14 х 800 (KROTEC)        (l=750,L=800,SDS-Plus)</t>
  </si>
  <si>
    <t>Бур с центр. наконеч. 14 х1000 (KROTEC)     (l=950,L=1000,SDS-Plus)</t>
  </si>
  <si>
    <t>Бур с центр. наконеч. 16 х 160 (KROTEC)        (l=110,L=160,SDS-Plus)</t>
  </si>
  <si>
    <t>Бур с центр. наконеч. 16 х 210 (KROTEC)        (l=160,L=210,SDS-Plus)</t>
  </si>
  <si>
    <t>Бур с центр. наконеч. 16 х 260 (KROTEC)        (l=210,L=260,SDS-Plus)</t>
  </si>
  <si>
    <t>Бур с центр. наконеч. 16 х 310 (KROTEC)        (l=260,L=310,SDS-Plus)</t>
  </si>
  <si>
    <t>Бур с центр. наконеч. 16 х 410 (KROTEC)        (l=360,L=410,SDS-Plus)</t>
  </si>
  <si>
    <t>Бур с центр. наконеч. 16 х 460 (KROTEC)        (l=410,L=460,SDS-Plus)</t>
  </si>
  <si>
    <t>Бур с центр. наконеч. 16 х 610 (KROTEC)        (l=560,L=610,SDS-Plus)</t>
  </si>
  <si>
    <t>Бур с центр. наконеч. 16 х 800 (KROTEC)        (l=750,L=800,SDS-Plus)</t>
  </si>
  <si>
    <t>Бур с центр. наконеч. 16 х1000 (KROTEC)     (l=950,L=1000,SDS-Plus)</t>
  </si>
  <si>
    <t>Бур с центр. наконеч. 18 х 210 (KROTEC)        (l=160,L=210,SDS-Plus)</t>
  </si>
  <si>
    <t>Бур с центр. наконеч. 18 х 260 (KROTEC)        (l=210,L=260,SDS-Plus)</t>
  </si>
  <si>
    <t>Бур с центр. наконеч. 18 х 310 (KROTEC)        (l=260,L=310,SDS-Plus)</t>
  </si>
  <si>
    <t>Бур с центр. наконеч. 18 х 410 (KROTEC)        (l=360,L=410,SDS-Plus)</t>
  </si>
  <si>
    <t>Бур с центр. наконеч. 18 х 460 (KROTEC)        (l=410,L=460,SDS-Plus)</t>
  </si>
  <si>
    <t>Бур с центр. наконеч. 18 х 610 (KROTEC)        (l=560,L=610,SDS-Plus)</t>
  </si>
  <si>
    <t>Бур с центр. наконеч. 18 х 800 (KROTEC)        (l=750,L=800,SDS-Plus)</t>
  </si>
  <si>
    <t>Бур с центр. наконеч. 18 х1000 (KROTEC)     (l=950,L=1000,SDS-Plus)</t>
  </si>
  <si>
    <t>Бур с центр. наконеч. 20 х 210 (KROTEC)        (l=160,L=210,SDS-Plus)</t>
  </si>
  <si>
    <t>Бур с центр. наконеч. 20 х 260 (KROTEC)        (l=210,L=260,SDS-Plus)</t>
  </si>
  <si>
    <t>Бур с центр. наконеч. 20 х 310 (KROTEC)        (l=260,L=310,SDS-Plus)</t>
  </si>
  <si>
    <t>Бур с центр. наконеч. 20 х 410 (KROTEC)        (l=360,L=410,SDS-Plus)</t>
  </si>
  <si>
    <t>Бур с центр. наконеч. 20 х 450 (KROTEC)        (l=400,L=450,SDS-Plus)</t>
  </si>
  <si>
    <t>Бур с центр. наконеч. 20 х 460 (KROTEC)        (l=410,L=460,SDS-Plus)</t>
  </si>
  <si>
    <t>Бур с центр. наконеч. 20 х 610 (KROTEC)        (l=560,L=610,SDS-Plus)</t>
  </si>
  <si>
    <t>Бур с центр. наконеч. 20 х 800 (KROTEC)        (l=750,L=800,SDS-Plus)</t>
  </si>
  <si>
    <t>Бур с центр. наконеч. 20 х1000 (KROTEC)     (l=950,L=1000,SDS-Plus)</t>
  </si>
  <si>
    <t>Бур с центр. наконеч. 22 х 210 (KROTEC)        (l=160,L=210,SDS-Plus)</t>
  </si>
  <si>
    <t>Бур с центр. наконеч. 22 х 260 (KROTEC)        (l=210,L=260,SDS-Plus)</t>
  </si>
  <si>
    <t>Бур с центр. наконеч. 22 х 310 (KROTEC)        (l=260,L=310,SDS-Plus)</t>
  </si>
  <si>
    <t>Бур с центр. наконеч. 22 х 410 (KROTEC)        (l=360,L=410,SDS-Plus)</t>
  </si>
  <si>
    <t>Бур с центр. наконеч. 22 х 460 (KROTEC)        (l=410,L=460,SDS-Plus)</t>
  </si>
  <si>
    <t>Бур с центр. наконеч. 22 х 610 (KROTEC)        (l=560,L=610,SDS-Plus)</t>
  </si>
  <si>
    <t>Бур с центр. наконеч. 22 х 800 (KROTEC)        (l=750,L=800,SDS-Plus)</t>
  </si>
  <si>
    <t>Бур с центр. наконеч. 22 х1000 (KROTEC)     (l=950,L=1000,SDS-Plus)</t>
  </si>
  <si>
    <t>Бур с центр. наконеч. 24 х 260 (KROTEC)        (l=210,L=260,SDS-Plus)</t>
  </si>
  <si>
    <t>Бур с центр. наконеч. 24 х 310 (KROTEC)        (l=260,L=310,SDS-Plus)</t>
  </si>
  <si>
    <t>Бур с центр. наконеч. 24 х 410 (KROTEC)        (l=360,L=410,SDS-Plus)</t>
  </si>
  <si>
    <t>Бур с центр. наконеч. 24 х 460 (KROTEC)        (l=410,L=460,SDS-Plus)</t>
  </si>
  <si>
    <t>Бур с центр. наконеч. 24 х 610 (KROTEC)        (l=560,L=610,SDS-Plus)</t>
  </si>
  <si>
    <t>Бур с центр. наконеч. 25 х 210 (KROTEC)        (l=160,L=210,SDS-Plus)</t>
  </si>
  <si>
    <t>Бур с центр. наконеч. 25 х 260 (KROTEC)        (l=210,L=260,SDS-Plus)</t>
  </si>
  <si>
    <t>Бур с центр. наконеч. 25 х 310 (KROTEC)        (l=260,L=310,SDS-Plus)</t>
  </si>
  <si>
    <t>Бур с центр. наконеч. 25 х 410 (KROTEC)        (l=360,L=410,SDS-Plus)</t>
  </si>
  <si>
    <t>Бур с центр. наконеч. 25 х 460 (KROTEC)        (l=410,L=460,SDS-Plus)</t>
  </si>
  <si>
    <t>Бур с центр. наконеч. 25 х 610 (KROTEC)        (l=560,L=610,SDS-Plus)</t>
  </si>
  <si>
    <t>Бур с центр. наконеч. 25 х 800 (KROTEC)        (l=750,L=800,SDS-Plus)</t>
  </si>
  <si>
    <t>Бур с центр. наконеч. 25 х1000 (KROTEC)     (l=950,L=1000,SDS-Plus)</t>
  </si>
  <si>
    <t>Бур 4 х 110 (SCHWERT)                                         (l=60, L=110, SDS-Plus)</t>
  </si>
  <si>
    <t>Бур 5 х 110 (SCHWERT)                                         (l=60, L=110, SDS-Plus)</t>
  </si>
  <si>
    <t>Бур 5 х 160 (SCHWERT)                                       (l=110, L=160, SDS-Plus)</t>
  </si>
  <si>
    <t>Бур 5 х 210 (SCHWERT)                                       (l=160, L=210, SDS-Plus)</t>
  </si>
  <si>
    <t>Бур 6 х 110 (SCHWERT)                                         (l=60, L=110, SDS-Plus)</t>
  </si>
  <si>
    <t>Бур 6 х 160 (SCHWERT)                                       (l=110, L=160, SDS-Plus)</t>
  </si>
  <si>
    <t>Бур 6 х 210 (SCHWERT)                                       (l=160, L=210, SDS-Plus)</t>
  </si>
  <si>
    <t>Бур 6 х 260 (SCHWERT)                                       (l=210, L=260, SDS-Plus)</t>
  </si>
  <si>
    <t>Бур 7 х 110 (SCHWERT)                                         (l=60, L=110, SDS-Plus)</t>
  </si>
  <si>
    <t>Бур 7 х 160 (SCHWERT)                                       (l=110, L=160, SDS-Plus)</t>
  </si>
  <si>
    <t>Бур 7 х 210 (SCHWERT)                                       (l=160, L=210, SDS-Plus)</t>
  </si>
  <si>
    <t>Бур 8 х110  (SCHWERT)                                         (l=60, L=110, SDS-Plus)</t>
  </si>
  <si>
    <t>Бур 8 х 160 (SCHWERT)                                       (l=110, L=160, SDS-Plus)</t>
  </si>
  <si>
    <t>Бур 8 х 210 (SCHWERT)                                       (l=160, L=210, SDS-Plus)</t>
  </si>
  <si>
    <t>Бур 8 х 260 (SCHWERT)                                       (l=210, L=260, SDS-Plus)</t>
  </si>
  <si>
    <t>Бур 8 х 310 (SCHWERT)                                       (l=260, L=310, SDS-Plus)</t>
  </si>
  <si>
    <t>Бур 8 х 410 (SCHWERT)                                       (l=360, L=410, SDS-Plus)</t>
  </si>
  <si>
    <t>Бур 8 х 460 (SCHWERT)                                       (l=410, L=460, SDS-Plus)</t>
  </si>
  <si>
    <t>Бур 8 х 610 (SCHWERT)                                       (l=560, L=610, SDS-Plus)</t>
  </si>
  <si>
    <t>Бур 9 х 160 (SCHWERT)                                       (l=110, L=160, SDS-Plus)</t>
  </si>
  <si>
    <t>Бур 10 х 110 (SCHWERT)                                       (l=60, L=110, SDS-Plus)</t>
  </si>
  <si>
    <t>Бур 10 х 160 (SCHWERT)                                     (l=110, L=160, SDS-Plus)</t>
  </si>
  <si>
    <t>Бур 10 х 210 (SCHWERT)                                     (l=160, L=210, SDS-Plus)</t>
  </si>
  <si>
    <t>Бур 10 х 260 (SCHWERT)                                     (l=210, L=260, SDS-Plus)</t>
  </si>
  <si>
    <t>Бур 10 х 310 (SCHWERT)                                     (l=260, L=310, SDS-Plus)</t>
  </si>
  <si>
    <t>Бур 10 х 410 (SCHWERT)                                     (l=360, L=410, SDS-Plus)</t>
  </si>
  <si>
    <t>Бур 10 х 460 (SCHWERT)                                     (l=410, L=460, SDS-Plus)</t>
  </si>
  <si>
    <t>Бур 10 х 610 (SCHWERT)                                     (l=560, L=610, SDS-Plus)</t>
  </si>
  <si>
    <t>Бур 10 х 800 (SCHWERT)                                     (l=750, L=800, SDS-Plus)</t>
  </si>
  <si>
    <t>Бур 10 х1000 (SCHWERT)                                  (l=950, L=1000, SDS-Plus)</t>
  </si>
  <si>
    <t>Бур 11 х 160 (SCHWERT)                                     (l=110, L=160, SDS-Plus)</t>
  </si>
  <si>
    <t>Бур 11 х 260 (SCHWERT)                                     (l=210, L=260, SDS-Plus)</t>
  </si>
  <si>
    <t>Бур 12 х 160 (SCHWERT)                                     (l=110, L=160, SDS-Plus)</t>
  </si>
  <si>
    <t>Бур 12 х 210 (SCHWERT)                                     (l=160, L=210, SDS-Plus)</t>
  </si>
  <si>
    <t>Бур 12 х 260 (SCHWERT)                                     (l=210, L=260, SDS-Plus)</t>
  </si>
  <si>
    <t>Бур 12 х 310 (SCHWERT)                                     (l=260, L=310, SDS-Plus)</t>
  </si>
  <si>
    <t>Бур 12 х 410 (SCHWERT)                                     (l=360, L=410, SDS-Plus)</t>
  </si>
  <si>
    <t>Бур 12 х 460 (SCHWERT)                                     (l=410, L=460, SDS-Plus)</t>
  </si>
  <si>
    <t>Бур 12 х 610 (SCHWERT)                                     (l=560, L=610, SDS-Plus)</t>
  </si>
  <si>
    <t>Бур 12 х 800 (SCHWERT)                                     (l=750, L=800, SDS-Plus)</t>
  </si>
  <si>
    <t>Бур 12 х1000 (SCHWERT)                                  (l=950, L=1000, SDS-Plus)</t>
  </si>
  <si>
    <t>Бур 13 х 160 (SCHWERT)                                     (l=110, L=160, SDS-Plus)</t>
  </si>
  <si>
    <t>Бур 13 х 260 (SCHWERT)                                     (l=210, L=260, SDS-Plus)</t>
  </si>
  <si>
    <t>Бур 14 х 210 (SCHWERT)                                     (l=160, L=210, SDS-Plus)</t>
  </si>
  <si>
    <t>Бур 14 х 260 (SCHWERT)                                     (l=210, L=260, SDS-Plus)</t>
  </si>
  <si>
    <t>Бур 14 х 310 (SCHWERT)                                     (l=260, L=310, SDS-Plus)</t>
  </si>
  <si>
    <t>Бур 14 х 410 (SCHWERT)                                     (l=360, L=410, SDS-Plus)</t>
  </si>
  <si>
    <t>Бур 14 х 460 (SCHWERT)                                     (l=410, L=460, SDS-Plus)</t>
  </si>
  <si>
    <t>Бур 14 х 610 (SCHWERT)                                     (l=560, L=610, SDS-Plus)</t>
  </si>
  <si>
    <t>Бур 14 х 800 (SCHWERT)                                     (l=750, L=800, SDS-Plus)</t>
  </si>
  <si>
    <t>Бур 14 х1000 (SCHWERT)                                  (l=950, L=1000, SDS-Plus)</t>
  </si>
  <si>
    <t>Бур 16 х 160 (SCHWERT)                                     (l=110, L=160, SDS-Plus)</t>
  </si>
  <si>
    <t>Бур 16 х 210 (SCHWERT)                                     (l=160, L=210, SDS-Plus)</t>
  </si>
  <si>
    <t>Бур 16 х 260 (SCHWERT)                                     (l=210, L=260, SDS-Plus)</t>
  </si>
  <si>
    <t>Бур 16 х 310 (SCHWERT)                                     (l=260, L=310, SDS-Plus)</t>
  </si>
  <si>
    <t>Бур 16 х 410 (SCHWERT)                                     (l=360, L=410, SDS-Plus)</t>
  </si>
  <si>
    <t>Бур 16 х 460 (SCHWERT)                                     (l=410, L=460, SDS-Plus)</t>
  </si>
  <si>
    <t>Бур 16 х 610 (SCHWERT)                                     (l=560, L=610, SDS-Plus)</t>
  </si>
  <si>
    <t>Бур 16 х 800 (SCHWERT)                                     (l=750, L=800, SDS-Plus)</t>
  </si>
  <si>
    <t>Бур 16 х1000 (SCHWERT)                                  (l=950, L=1000, SDS-Plus)</t>
  </si>
  <si>
    <t>Бур 18 х 210 (SCHWERT)                                     (l=160, L=210, SDS-Plus)</t>
  </si>
  <si>
    <t>Бур 18 х 260 (SCHWERT)                                     (l=210, L=260, SDS-Plus)</t>
  </si>
  <si>
    <t>Бур 18 х 310 (SCHWERT)                                     (l=260, L=310, SDS-Plus)</t>
  </si>
  <si>
    <t>Бур 18 х 410 (SCHWERT)                                     (l=360, L=410, SDS-Plus)</t>
  </si>
  <si>
    <t>Бур 18 х 460 (SCHWERT)                                     (l=410, L=460, SDS-Plus)</t>
  </si>
  <si>
    <t>Бур 18 х 610 (SCHWERT)                                     (l=560, L=610, SDS-Plus)</t>
  </si>
  <si>
    <t>Бур 18 х 800 (SCHWERT)                                     (l=750, L=800, SDS-Plus)</t>
  </si>
  <si>
    <t>Бур 18 х1000 (SCHWERT)                                  (l=950, L=1000, SDS-Plus)</t>
  </si>
  <si>
    <t>Бур 20 х 210 (SCHWERT)                                     (l=160, L=210, SDS-Plus)</t>
  </si>
  <si>
    <t>Бур 20 х 260 (SCHWERT)                                     (l=210, L=260, SDS-Plus)</t>
  </si>
  <si>
    <t>Бур 20 х 310 (SCHWERT)                                     (l=260, L=310, SDS-Plus)</t>
  </si>
  <si>
    <t>Бур 20 х 410 (SCHWERT)                                     (l=360, L=410, SDS-Plus)</t>
  </si>
  <si>
    <t>Бур 20 х 450 (SCHWERT)                                     (l=400, L=450, SDS-Plus)</t>
  </si>
  <si>
    <t>Бур 20 х 460 (SCHWERT)                                     (l=410, L=460, SDS-Plus)</t>
  </si>
  <si>
    <t>Бур 20 х 610 (SCHWERT)                                     (l=560, L=610, SDS-Plus)</t>
  </si>
  <si>
    <t>Бур 20 х 800 (SCHWERT)                                     (l=750, L=800, SDS-Plus)</t>
  </si>
  <si>
    <t>Бур 20 х1000 (SCHWERT)                                  (l=950, L=1000, SDS-Plus)</t>
  </si>
  <si>
    <t>Бур 22 х 210 (SCHWERT)                                     (l=160, L=210, SDS-Plus)</t>
  </si>
  <si>
    <t>Бур 22 х 260 (SCHWERT)                                     (l=210, L=260, SDS-Plus)</t>
  </si>
  <si>
    <t>Бур 22 х 310 (SCHWERT)                                     (l=260, L=310, SDS-Plus)</t>
  </si>
  <si>
    <t>Бур 22 х 410 (SCHWERT)                                     (l=360, L=410, SDS-Plus)</t>
  </si>
  <si>
    <t>Бур 22 х 460 (SCHWERT)                                     (l=410, L=460, SDS-Plus)</t>
  </si>
  <si>
    <t>Бур 22 х 610 (SCHWERT)                                     (l=560, L=610, SDS-Plus)</t>
  </si>
  <si>
    <t>Бур 22 х 800 (SCHWERT)                                     (l=750, L=800, SDS-Plus)</t>
  </si>
  <si>
    <t>Бур 22 х1000 (SCHWERT)                                  (l=950, L=1000, SDS-Plus)</t>
  </si>
  <si>
    <t>Бур 24 х 260 (SCHWERT)                                     (l=210, L=260, SDS-Plus)</t>
  </si>
  <si>
    <t>Бур 24 х 310 (SCHWERT)                                     (l=260, L=310, SDS-Plus)</t>
  </si>
  <si>
    <t>Бур 24 х 410 (SCHWERT)                                     (l=360, L=410, SDS-Plus)</t>
  </si>
  <si>
    <t>Бур 24 х 460 (SCHWERT)                                     (l=410, L=460, SDS-Plus)</t>
  </si>
  <si>
    <t>Бур 24 х 610 (SCHWERT)                                     (l=560, L=610, SDS-Plus)</t>
  </si>
  <si>
    <t>Бур 25 х 210 (SCHWERT)                                     (l=160, L=210, SDS-Plus)</t>
  </si>
  <si>
    <t>Бур 25 х 260 (SCHWERT)                                     (l=210, L=260, SDS-Plus)</t>
  </si>
  <si>
    <t>Бур 25 х 310 (SCHWERT)                                     (l=260, L=310, SDS-Plus)</t>
  </si>
  <si>
    <t>Бур 25 х 410 (SCHWERT)                                     (l=360, L=410, SDS-Plus)</t>
  </si>
  <si>
    <t>Бур 25 х 460 (SCHWERT)                                     (l=410, L=460, SDS-Plus)</t>
  </si>
  <si>
    <t>Бур 25 х 610 (SCHWERT)                                     (l=560, L=610, SDS-Plus)</t>
  </si>
  <si>
    <t>Бур 25 х 800 (SCHWERT)                                     (l=750, L=800, SDS-Plus)</t>
  </si>
  <si>
    <t>Бур 25 х1000 (SCHWERT)                                  (l=950, L=1000, SDS-Plus)</t>
  </si>
  <si>
    <t>Бур 16 х 400 (SCHWERT)                                     (l=260, L=400, SDS-Max)</t>
  </si>
  <si>
    <t>Бур 16 х 600 (SCHWERT)                                     (l=460, L=600, SDS-Max)</t>
  </si>
  <si>
    <t>Бур 16 х 800 (SCHWERT)                                     (l=660, L=800, SDS-Max)</t>
  </si>
  <si>
    <t>Бур 16 х1000 (SCHWERT)                                  (l=860, L=1000, SDS-Max)</t>
  </si>
  <si>
    <t>Бур 18 х 600 (SCHWERT)                                     (l=460, L=600, SDS-Max)</t>
  </si>
  <si>
    <t>Бур 18 х 800 (SCHWERT)                                     (l=660, L=800, SDS-Max)</t>
  </si>
  <si>
    <t>Бур 18 х1000 (SCHWERT)                                  (l=860, L=1000, SDS-Max)</t>
  </si>
  <si>
    <t>Бур 20 х 400 (SCHWERT)                                     (l=350, L=400, SDS-Max)</t>
  </si>
  <si>
    <t>Бур 20 х 600 (SCHWERT)                                     (l=460, L=600, SDS-Max)</t>
  </si>
  <si>
    <t>Бур 20 х 800 (SCHWERT)                                     (l=660, L=800, SDS-Max)</t>
  </si>
  <si>
    <t>Бур 20 х1000 (SCHWERT)                                  (l=860, L=1000, SDS-Max)</t>
  </si>
  <si>
    <t>Бур 22 х 600 (SCHWERT)                                     (l=460, L=600, SDS-Max)</t>
  </si>
  <si>
    <t>Бур 22 х 800 (SCHWERT)                                     (l=660, L=800, SDS-Max)</t>
  </si>
  <si>
    <t>Бур 22 х1000 (SCHWERT)                                  (l=860, L=1000, SDS-Max)</t>
  </si>
  <si>
    <t>Бур 25 х 600 (SCHWERT)                                     (l=460, L=600, SDS-Max)</t>
  </si>
  <si>
    <t>Бур 25 х 800 (SCHWERT)                                     (l=660, L=800, SDS-Max)</t>
  </si>
  <si>
    <t>Бур 25 х1000 (SCHWERT)                                  (l=860, L=1000, SDS-Max)</t>
  </si>
  <si>
    <t>Бур 26 х 600 (SCHWERT)                                     (l=460, L=600, SDS-Max)</t>
  </si>
  <si>
    <t>Бур 26 х 800 (SCHWERT)                                     (l=660, L=800, SDS-Max)</t>
  </si>
  <si>
    <t>Бур 26 х1000 (SCHWERT)                                  (l=860, L=1000, SDS-Max)</t>
  </si>
  <si>
    <t>Бур 28 х 600 (SCHWERT)                                     (l=460, L=600, SDS-Max)</t>
  </si>
  <si>
    <t>Бур 28 х 800 (SCHWERT)                                     (l=660, L=800, SDS-Max)</t>
  </si>
  <si>
    <t>Бур 28 х1000 (SCHWERT)                                  (l=860, L=1000, SDS-Max)</t>
  </si>
  <si>
    <t>Бур 30 х 600 (SCHWERT)                                     (l=460, L=600, SDS-Max)</t>
  </si>
  <si>
    <t>Бур 30 х 800 (SCHWERT)                                     (l=660, L=800, SDS-Max)</t>
  </si>
  <si>
    <t>Бур 30 х1000 (SCHWERT)                                  (l=860, L=1000, SDS-Max)</t>
  </si>
  <si>
    <t>Бур 32 х 600 (SCHWERT)                                     (l=460, L=600, SDS-Max)</t>
  </si>
  <si>
    <t>Бур 32 х 800 (SCHWERT)                                     (l=660, L=800, SDS-Max)</t>
  </si>
  <si>
    <t>Бур 32 х1000 (SCHWERT)                                  (l=860, L=1000, SDS-Max)</t>
  </si>
  <si>
    <t>Бур 35 х 800 (SCHWERT)                                     (l=660, L=800, SDS-Max)</t>
  </si>
  <si>
    <t>Бур 35 х1000 (SCHWERT)                                  (l=860, L=1000, SDS-Max)</t>
  </si>
  <si>
    <t>Бур 40 х 800 (SCHWERT)                                     (l=660, L=800, SDS-Max)</t>
  </si>
  <si>
    <t>Бур 40 х1000 (SCHWERT)                                  (l=860, L=1000, SDS-Max)</t>
  </si>
  <si>
    <t>Переходник-адаптер с SDS-Max на SDS-Plus (SCHWERT)</t>
  </si>
  <si>
    <t>Переходник-адаптер с SDS-Plus на патрон 1/2-20 UNF (SCHWERT)</t>
  </si>
  <si>
    <t>Переходник-адаптер с SDS-Plus на патрон М12*1,25 (SCHWERT)</t>
  </si>
  <si>
    <t>Пика 14х250 мм (SCHWERT)                                                      (SDS-Plus)</t>
  </si>
  <si>
    <t>Пика 18х280 мм (SCHWERT)                                                      (SDS-Max)</t>
  </si>
  <si>
    <t>Пика 18х400 мм (SCHWERT)                                                      (SDS-Max)</t>
  </si>
  <si>
    <t>Пика 18х600 мм (SCHWERT)                                                      (SDS-Max)</t>
  </si>
  <si>
    <t>Пика 17х280 мм (SCHWERT)                          (шестигран.хвост.PR-38E)</t>
  </si>
  <si>
    <t>Пика 30х410 мм (SCHWERT)                         (шестигран.хвост.PH-65A)</t>
  </si>
  <si>
    <t>Коронка в сборе 40 мм (SCHWERT)                                       (SDS-Plus)</t>
  </si>
  <si>
    <t>Коронка в сборе 50 мм (SCHWERT)                                       (SDS-Plus)</t>
  </si>
  <si>
    <t>Коронка в сборе 55 мм (SCHWERT)                                       (SDS-Plus)</t>
  </si>
  <si>
    <t>Коронка в сборе 60 мм (SCHWERT)                                       (SDS-Plus)</t>
  </si>
  <si>
    <t>Коронка в сборе 65 мм (SCHWERT)                                       (SDS-Plus)</t>
  </si>
  <si>
    <t>Коронка в сборе 68 мм (SCHWERT)                                       (SDS-Plus)</t>
  </si>
  <si>
    <t>Коронка в сборе 70 мм (SCHWERT)                                       (SDS-Plus)</t>
  </si>
  <si>
    <t>Коронка в сборе 75 мм (SCHWERT)                                       (SDS-Plus)</t>
  </si>
  <si>
    <t>Коронка в сборе 80 мм (SCHWERT)                                       (SDS-Plus)</t>
  </si>
  <si>
    <t>Коронка в сборе 100 мм (SCHWERT)                                     (SDS-Plus)</t>
  </si>
  <si>
    <t>Зубило канавочное 22 х 250, 10° (SCHWERT)                       (SDS-Plus)</t>
  </si>
  <si>
    <t>Зубило канавочное 22 х 250        (SCHWERT)                       (SDS-Plus)</t>
  </si>
  <si>
    <t>Зубило плоск. 20 х 250 (SCHWERT)                                        (SDS-Plus)</t>
  </si>
  <si>
    <t xml:space="preserve">Зубило плоск. 40 х 250, 10° (SCHWERT)                                 (SDS Plus) </t>
  </si>
  <si>
    <t>Зубило плоск. 40 х 250 (SCHWERT)                                        (SDS-Plus)</t>
  </si>
  <si>
    <t>Зубило плоск. 25 х 280 (SCHWERT)                                         (SDS-Max)</t>
  </si>
  <si>
    <t>Зубило плоск. 25 х 400 (SCHWERT)                                         (SDS-Max)</t>
  </si>
  <si>
    <t>Зубило плоск. 25 х 600 (SCHWERT)                                         (SDS-Max)</t>
  </si>
  <si>
    <t>Зубило плоск. 22 х 280 х 17 PR-38E (SCHWERT)     (шестигран.хвост)</t>
  </si>
  <si>
    <t>Сверло по бетону  4 х 75</t>
  </si>
  <si>
    <t>Сверло по бетону  5 х  85</t>
  </si>
  <si>
    <t>Сверло по бетону  5 х 150</t>
  </si>
  <si>
    <t>Сверло по бетону  6 х 100</t>
  </si>
  <si>
    <t>Сверло по бетону  6 х 150</t>
  </si>
  <si>
    <t>Сверло по бетону  6 х 200</t>
  </si>
  <si>
    <t>Сверло по бетону  8 х 120</t>
  </si>
  <si>
    <t>Сверло по бетону  8 х 200</t>
  </si>
  <si>
    <t>Сверло по бетону 8 х 300</t>
  </si>
  <si>
    <t>Сверло по бетону  8 х 400</t>
  </si>
  <si>
    <t>Сверло по бетону  8 х 450</t>
  </si>
  <si>
    <t>Сверло по бетону  8 х 600</t>
  </si>
  <si>
    <t>Сверло по бетону 10 х 120</t>
  </si>
  <si>
    <t>Сверло по бетону 10 х 200</t>
  </si>
  <si>
    <t>Сверло по бетону 10 х 400</t>
  </si>
  <si>
    <t>Сверло по бетону 12 х 120</t>
  </si>
  <si>
    <t>Сверло по бетону 12 х 150</t>
  </si>
  <si>
    <t>Сверло по бетону 12 х 200</t>
  </si>
  <si>
    <t>Сверло по бетону 12 х 350</t>
  </si>
  <si>
    <t>Сверло по бетону 12 х 400</t>
  </si>
  <si>
    <t>Сверло по бетону 12 х 600</t>
  </si>
  <si>
    <t>Сверло по бетону 14 х 150</t>
  </si>
  <si>
    <t>Сверло по бетону 14 х 450</t>
  </si>
  <si>
    <t>Сверло по бетону 14 х 600</t>
  </si>
  <si>
    <t>Сверло по бетону двухканальное  4 х 75 (SCHWERT)</t>
  </si>
  <si>
    <t>Сверло по бетону двухканальное  5 х  85 (SCHWERT)</t>
  </si>
  <si>
    <t>Сверло по бетону двухканальное  5 х 150 (SCHWERT)</t>
  </si>
  <si>
    <t>Сверло по бетону двухканальное  6 х 100 (SCHWERT)</t>
  </si>
  <si>
    <t>Сверло по бетону двухканальное  6 х 150 (SCHWERT)</t>
  </si>
  <si>
    <t>Сверло по бетону двухканальное  8 х 120 (SCHWERT)</t>
  </si>
  <si>
    <t>Сверло по бетону двухканальное  8 х 200 (SCHWERT)</t>
  </si>
  <si>
    <t>Сверло по бетону двухканальное  8 х 300 (SCHWERT)</t>
  </si>
  <si>
    <t>Сверло по бетону двухканальное 10 х 120 (SCHWERT)</t>
  </si>
  <si>
    <t>Сверло по бетону двухканальное 12 х 150 (SCHWERT)</t>
  </si>
  <si>
    <t>Сверло по бетону двухканальное 14 х 150 (SCHWERT)</t>
  </si>
  <si>
    <t>Сверло по стеклу и керамике  3,0</t>
  </si>
  <si>
    <t>Сверло по стеклу и керамике  4,0</t>
  </si>
  <si>
    <t>Сверло по стеклу и керамике  5,0</t>
  </si>
  <si>
    <t>Сверло по стеклу и керамике  6,0</t>
  </si>
  <si>
    <t>Сверло по стеклу и керамике  8,0</t>
  </si>
  <si>
    <t>Сверло по стеклу и керамике 10,0</t>
  </si>
  <si>
    <t>Сверло по стеклу и керамике 12,0</t>
  </si>
  <si>
    <t xml:space="preserve">Сверло по дереву Форстнера 15,0 </t>
  </si>
  <si>
    <t>Сверло по дереву Форстнера 20,0</t>
  </si>
  <si>
    <t>Сверло по дереву Форстнера 25,0</t>
  </si>
  <si>
    <t>Сверло по дереву Форстнера 30,0</t>
  </si>
  <si>
    <t>Сверло по дереву Форстнера 35,0</t>
  </si>
  <si>
    <t>Сверло по дереву Форстнера 40,0</t>
  </si>
  <si>
    <t>Сверло по дереву Форстнера 45,0</t>
  </si>
  <si>
    <t>Сверло по дереву Форстнера 50,0</t>
  </si>
  <si>
    <t>Сверло по дереву Форстнера 54,0</t>
  </si>
  <si>
    <t>Сверло по дереву спиральное  6 х 230</t>
  </si>
  <si>
    <t>Сверло по дереву спиральное  8 х 230</t>
  </si>
  <si>
    <t>Сверло по дереву спиральное  8 х 460</t>
  </si>
  <si>
    <t>Сверло по дереву спиральное 10 х 230</t>
  </si>
  <si>
    <t>Сверло по дереву спиральное 10 х 460</t>
  </si>
  <si>
    <t>Сверло по дереву спиральное 12 х 230</t>
  </si>
  <si>
    <t>Сверло по дереву спиральное 12 х 460</t>
  </si>
  <si>
    <t>Сверло по дереву спиральное 12 х 600</t>
  </si>
  <si>
    <t>Сверло по дереву спиральное 14 х 230</t>
  </si>
  <si>
    <t>Сверло по дереву спиральное 14 х 460</t>
  </si>
  <si>
    <t>Сверло по дереву спиральное 14 х 600</t>
  </si>
  <si>
    <t>Сверло по дереву спиральное 15 х 230</t>
  </si>
  <si>
    <t>Сверло по дереву спиральное 15 х 460</t>
  </si>
  <si>
    <t>Сверло по дереву спиральное 16 х 230</t>
  </si>
  <si>
    <t>Сверло по дереву спиральное 16 х 460</t>
  </si>
  <si>
    <t>Сверло по дереву спиральное 16 х 600</t>
  </si>
  <si>
    <t>Сверло по дереву спиральное 18 х 230</t>
  </si>
  <si>
    <t>Сверло по дереву спиральное 18 х 460</t>
  </si>
  <si>
    <t>Сверло по дереву спиральное 18 х 600</t>
  </si>
  <si>
    <t>Сверло по дереву спиральное 20 х 230</t>
  </si>
  <si>
    <t>Сверло по дереву спиральное 20 х 460</t>
  </si>
  <si>
    <t>Сверло по дереву спиральное 20 х 600</t>
  </si>
  <si>
    <t>Сверло по дереву спиральное 22 х 230</t>
  </si>
  <si>
    <t>Сверло по дереву спиральное 22 х 460</t>
  </si>
  <si>
    <t>Сверло по дереву спиральное 24 х 230</t>
  </si>
  <si>
    <t>Сверло по дереву спиральное 25 х 230</t>
  </si>
  <si>
    <t>Сверло по дереву спиральное 25 х 460</t>
  </si>
  <si>
    <t>Сверло по дереву спиральное 25 х 600</t>
  </si>
  <si>
    <t>Сверло по дереву спиральное 26 х 230</t>
  </si>
  <si>
    <t>Сверло по дереву спиральное 26 х 460</t>
  </si>
  <si>
    <t>Сверло по дереву спиральное 28 х 230</t>
  </si>
  <si>
    <t>Сверло по дереву спиральное 28 х 460</t>
  </si>
  <si>
    <t>Сверло по дереву спиральное 28 х 600</t>
  </si>
  <si>
    <t>Сверло по дереву спиральное 30 х 230</t>
  </si>
  <si>
    <t>Сверло по дереву спиральное 30 х 460</t>
  </si>
  <si>
    <t>Сверло по дереву спиральное 30 х 600</t>
  </si>
  <si>
    <t>Сверло по дереву спиральное 32 х 230</t>
  </si>
  <si>
    <t>Сверло по дереву спиральное 32 х 460</t>
  </si>
  <si>
    <t>Сверло по дереву спиральное 32 х 600</t>
  </si>
  <si>
    <t>Сверло по дереву спиральное 35 х 230</t>
  </si>
  <si>
    <t>Сверло по дереву спиральное 35 х 460</t>
  </si>
  <si>
    <t>Сверло по дереву спиральное 35 х 600</t>
  </si>
  <si>
    <t>Сверло по дереву спиральное 36 х 230</t>
  </si>
  <si>
    <t>Сверло по дереву спиральное 36 х 460</t>
  </si>
  <si>
    <t>Сверло по дереву спиральное 38 х 230</t>
  </si>
  <si>
    <t>Сверло по дереву спиральное 38 х 460</t>
  </si>
  <si>
    <t>Сверло по дереву спиральное 38 х 600</t>
  </si>
  <si>
    <t>Сверло по дереву спиральное 40 х 230</t>
  </si>
  <si>
    <t>Сверло по дереву спиральное 40 х 460</t>
  </si>
  <si>
    <t>Сверло по дереву спиральное 40 х 600</t>
  </si>
  <si>
    <t>Сверло по дереву с подрезателем  3,0</t>
  </si>
  <si>
    <t>Сверло по дереву с подрезателем  4,0</t>
  </si>
  <si>
    <t>Сверло по дереву с подрезателем  5,0</t>
  </si>
  <si>
    <t>Сверло по дереву с подрезателем  6,0</t>
  </si>
  <si>
    <t>Сверло по дереву с подрезателем  7,0</t>
  </si>
  <si>
    <t>Сверло по дереву с подрезателем  8,0</t>
  </si>
  <si>
    <t>Сверло по дереву с подрезателем  9,0</t>
  </si>
  <si>
    <t>Сверло по дереву с подрезателем 10,0</t>
  </si>
  <si>
    <t>Сверло по дереву с подрезателем 12,0</t>
  </si>
  <si>
    <t>Сверло по дереву перовое 10,0</t>
  </si>
  <si>
    <t>Сверло по дереву перовое 12,0</t>
  </si>
  <si>
    <t>Сверло по дереву перовое 13,0</t>
  </si>
  <si>
    <t>Сверло по дереву перовое 14,0</t>
  </si>
  <si>
    <t>Сверло по дереву перовое 15,0</t>
  </si>
  <si>
    <t>Сверло по дереву перовое 16,0</t>
  </si>
  <si>
    <t>Сверло по дереву перовое 17,0</t>
  </si>
  <si>
    <t>Сверло по дереву перовое 18,0</t>
  </si>
  <si>
    <t>Сверло по дереву перовое 19,0</t>
  </si>
  <si>
    <t>Сверло по дереву перовое 20,0</t>
  </si>
  <si>
    <t>Сверло по дереву перовое 22,0</t>
  </si>
  <si>
    <t>Сверло по дереву перовое 24,0</t>
  </si>
  <si>
    <t>Сверло по дереву перовое 25,0</t>
  </si>
  <si>
    <t>Сверло по дереву перовое 26,0</t>
  </si>
  <si>
    <t>Сверло по дереву перовое 28,0</t>
  </si>
  <si>
    <t>Сверло по дереву перовое 30,0</t>
  </si>
  <si>
    <t>Сверло по дереву перовое 32,0</t>
  </si>
  <si>
    <t>Ключ трубный рычажный, литой 45 град. №1          (газовый, Cr-V)</t>
  </si>
  <si>
    <t>Ключ трубный рычажный, литой 45 град. №2          (газовый, Cr-V)</t>
  </si>
  <si>
    <t>Ключ трубный рычажный, литой 45 град. №3          (газовый, Cr-V)</t>
  </si>
  <si>
    <t>Ключ трубный рычажный, литой 45 град. №4          (газовый, Cr-V)</t>
  </si>
  <si>
    <t>Ключ гаечный разводной КР-19 с металлической ручкой      (Cr-V)</t>
  </si>
  <si>
    <t>Ключ гаечный разводной КР-24 с металлической ручкой      (Cr-V)</t>
  </si>
  <si>
    <t>Ключ гаечный разводной КР-30 с металлической ручкой      (Cr-V)</t>
  </si>
  <si>
    <t>Ключ гаечный разводной КР-36 с металлической ручкой      (Cr-V)</t>
  </si>
  <si>
    <t>Ключ гаечный разводной КР-19 с прорезиненной ручкой     (Cr-V)</t>
  </si>
  <si>
    <t>Ключ гаечный разводной КР-24 с прорезиненной ручкой     (Cr-V)</t>
  </si>
  <si>
    <t>Ключ гаечный разводной КР-30 с прорезиненной ручкой     (Cr-V)</t>
  </si>
  <si>
    <t>Ключ гаечный разводной КР-36 с прорезиненной ручкой     (Cr-V)</t>
  </si>
  <si>
    <t xml:space="preserve">Ключ гаечный с открытым зевом двусторонний (КГД)  5.5х7 </t>
  </si>
  <si>
    <t xml:space="preserve">Ключ гаечный с открытым зевом двусторонний (КГД)  5.5х8 </t>
  </si>
  <si>
    <t xml:space="preserve">Ключ гаечный с открытым зевом двусторонний (КГД)  8х10 </t>
  </si>
  <si>
    <t xml:space="preserve">Ключ гаечный с открытым зевом двусторонний (КГД)  9х11 </t>
  </si>
  <si>
    <t xml:space="preserve">Ключ гаечный с открытым зевом двусторонний (КГД) 10х11 </t>
  </si>
  <si>
    <t xml:space="preserve">Ключ гаечный с открытым зевом двусторонний (КГД) 10х12 </t>
  </si>
  <si>
    <t xml:space="preserve">Ключ гаечный с открытым зевом двусторонний (КГД) 11х13 </t>
  </si>
  <si>
    <t xml:space="preserve">Ключ гаечный с открытым зевом двусторонний (КГД) 12х13 </t>
  </si>
  <si>
    <t xml:space="preserve">Ключ гаечный с открытым зевом двусторонний (КГД) 12х14 </t>
  </si>
  <si>
    <t xml:space="preserve">Ключ гаечный с открытым зевом двусторонний (КГД) 13х14 </t>
  </si>
  <si>
    <t xml:space="preserve">Ключ гаечный с открытым зевом двусторонний (КГД) 14х15 </t>
  </si>
  <si>
    <t xml:space="preserve">Ключ гаечный с открытым зевом двусторонний (КГД) 13х17 </t>
  </si>
  <si>
    <t xml:space="preserve">Ключ гаечный с открытым зевом двусторонний (КГД) 14х17 </t>
  </si>
  <si>
    <t xml:space="preserve">Ключ гаечный с открытым зевом двусторонний (КГД) 16х17 </t>
  </si>
  <si>
    <t xml:space="preserve">Ключ гаечный с открытым зевом двусторонний (КГД) 17х19 </t>
  </si>
  <si>
    <t xml:space="preserve">Ключ гаечный с открытым зевом двусторонний (КГД) 17х22 </t>
  </si>
  <si>
    <t xml:space="preserve">Ключ гаечный с открытым зевом двусторонний (КГД) 19х22 </t>
  </si>
  <si>
    <t xml:space="preserve">Ключ гаечный с открытым зевом двусторонний (КГД) 20х22 </t>
  </si>
  <si>
    <t xml:space="preserve">Ключ гаечный с открытым зевом двусторонний (КГД) 22х24 </t>
  </si>
  <si>
    <t xml:space="preserve">Ключ гаечный с открытым зевом двусторонний (КГД) 24х27 </t>
  </si>
  <si>
    <t xml:space="preserve">Ключ гаечный с открытым зевом двусторонний (КГД) 27х30 </t>
  </si>
  <si>
    <t xml:space="preserve">Ключ гаечный с открытым зевом двусторонний (КГД) 27х32 </t>
  </si>
  <si>
    <t>Ключ гаечный с открытым зевом двусторонний (КГД) 30х32</t>
  </si>
  <si>
    <t>Ключ гаечный с открытым зевом двусторонний (КГД) 32х36</t>
  </si>
  <si>
    <t xml:space="preserve">Ключ гаечный с открытым зевом двусторонний (КГД) 36х41  </t>
  </si>
  <si>
    <t xml:space="preserve">Ключ гаечный с открытым зевом двусторонний (КГД) 41х46 </t>
  </si>
  <si>
    <t xml:space="preserve">Ключ гаечный с открытым зевом двусторонний (КГД) 46х50  </t>
  </si>
  <si>
    <t xml:space="preserve">Ключ гаечный с открытым зевом двусторонний (КГД) 50х55  </t>
  </si>
  <si>
    <t xml:space="preserve">Ключ гаечный с открыт. и кольцев. зевом комбинир. (КГК) 6х6 </t>
  </si>
  <si>
    <t xml:space="preserve">Ключ гаечный с открыт. и кольцев. зевом комбинир. (КГК) 7х7 </t>
  </si>
  <si>
    <t xml:space="preserve">Ключ гаечный с открыт. и кольцев. зевом комбинир. (КГК) 8х8 </t>
  </si>
  <si>
    <t xml:space="preserve">Ключ гаечный с открыт. и кольцев. зевом комбинир. (КГК)  9х9 </t>
  </si>
  <si>
    <t xml:space="preserve">Ключ гаечный с открыт. и кольцев. зевом комбинир. (КГК) 10х10 </t>
  </si>
  <si>
    <t xml:space="preserve">Ключ гаечный с открыт. и кольцев. зевом комбинир. (КГК) 11х11 </t>
  </si>
  <si>
    <t xml:space="preserve">Ключ гаечный с открыт. и кольцев. зевом комбинир. (КГК) 12х12 </t>
  </si>
  <si>
    <t xml:space="preserve">Ключ гаечный с открыт. и кольцев. зевом комбинир. (КГК) 13х13 </t>
  </si>
  <si>
    <t xml:space="preserve">Ключ гаечный с открыт. и кольцев. зевом комбинир. (КГК) 14х14 </t>
  </si>
  <si>
    <t xml:space="preserve">Ключ гаечный с открыт. и кольцев. зевом комбинир. (КГК) 15х15 </t>
  </si>
  <si>
    <t xml:space="preserve">Ключ гаечный с открыт. и кольцев. зевом комбинир. (КГК) 17х17 </t>
  </si>
  <si>
    <t xml:space="preserve">Ключ гаечный с открыт. и кольцев. зевом комбинир. (КГК) 18х18 </t>
  </si>
  <si>
    <t xml:space="preserve">Ключ гаечный с открыт. и кольцев. зевом комбинир. (КГК) 19х19 </t>
  </si>
  <si>
    <t xml:space="preserve">Ключ гаечный с открыт. и кольцев. зевом комбинир. (КГК) 22х22 </t>
  </si>
  <si>
    <t xml:space="preserve">Ключ гаечный с открыт. и кольцев. зевом комбинир. (КГК) 24х24 </t>
  </si>
  <si>
    <t xml:space="preserve">Ключ гаечный с открыт. и кольцев. зевом комбинир. (КГК) 27х27 </t>
  </si>
  <si>
    <t xml:space="preserve">Ключ гаечный с открыт. и кольцев. зевом комбинир. (КГК) 30х30 </t>
  </si>
  <si>
    <t xml:space="preserve">Ключ гаечный с открыт. и кольцев. зевом комбинир. (КГК) 32х32 </t>
  </si>
  <si>
    <t xml:space="preserve">Ключ гаечный с открыт. и кольцев. зевом комбинир. (КГК) 36х36             </t>
  </si>
  <si>
    <t xml:space="preserve">Ключ гаечный с открыт. и кольцев. зевом комбинир. (КГК) 41х41               </t>
  </si>
  <si>
    <t xml:space="preserve">Ключ гаечный с открыт. и кольцев. зевом комбинир. (КГК) 46х46 </t>
  </si>
  <si>
    <t xml:space="preserve">Ключ гаечный кольцевой двусторонний коленчатый (КГН) 8х9 </t>
  </si>
  <si>
    <t xml:space="preserve">Ключ гаечный кольцевой двусторонний коленчатый (КГН) 8х10 </t>
  </si>
  <si>
    <t xml:space="preserve">Ключ гаечный кольцевой двусторонний коленчатый (КГН) 10х12 </t>
  </si>
  <si>
    <t xml:space="preserve">Ключ гаечный кольцевой двусторонний коленчатый (КГН) 12х13 </t>
  </si>
  <si>
    <t xml:space="preserve">Ключ гаечный кольцевой двусторонний коленчатый (КГН) 12х14 </t>
  </si>
  <si>
    <t xml:space="preserve">Ключ гаечный кольцевой двусторонний коленчатый (КГН) 13х14 </t>
  </si>
  <si>
    <t xml:space="preserve">Ключ гаечный кольцевой двусторонний коленчатый (КГН) 13х17 </t>
  </si>
  <si>
    <t xml:space="preserve">Ключ гаечный кольцевой двусторонний коленчатый (КГН) 14х17 </t>
  </si>
  <si>
    <t xml:space="preserve">Ключ гаечный кольцевой двусторонний коленчатый (КГН) 17х19 </t>
  </si>
  <si>
    <t xml:space="preserve">Ключ гаечный кольцевой двусторонний коленчатый (КГН) 19х22 </t>
  </si>
  <si>
    <t xml:space="preserve">Ключ гаечный кольцевой двусторонний коленчатый (КГН) 22х24 </t>
  </si>
  <si>
    <t xml:space="preserve">Ключ гаечный кольцевой двусторонний коленчатый (КГН) 24х27 </t>
  </si>
  <si>
    <t xml:space="preserve">Ключ гаечный кольцевой двусторонний коленчатый (КГН) 27х30 </t>
  </si>
  <si>
    <t xml:space="preserve">Ключ гаечный кольцевой двусторонний коленчатый (КГН) 30х32 </t>
  </si>
  <si>
    <t xml:space="preserve">Ключ гаечный кольцевой двусторонний коленчатый (КГН) 32х36 </t>
  </si>
  <si>
    <t xml:space="preserve">Ключ гаечный кольцевой двусторонний коленчатый (КГН) 36х41 </t>
  </si>
  <si>
    <t>Ключ торц. стерж. прямой 27х30                                                 (L=390)</t>
  </si>
  <si>
    <t>Ключ торц. стерж. прямой 27х32                                                 (L=420)</t>
  </si>
  <si>
    <t>Клейма Буквенные №2 сталь                                     (32 шт от А до Я)</t>
  </si>
  <si>
    <t>Клейма Буквенные №3 сталь                                     (32 шт от А до Я)</t>
  </si>
  <si>
    <t>Клейма Буквенные №4 сталь                                     (32 шт от А до Я)</t>
  </si>
  <si>
    <t>Клейма Буквенные №5 сталь                                     (32 шт от А до Я)</t>
  </si>
  <si>
    <t>Клейма Буквенные №6 сталь                                     (32 шт от А до Я)</t>
  </si>
  <si>
    <t>Клейма Буквенные №8 сталь                                     (32 шт от А до Я)</t>
  </si>
  <si>
    <t>Клейма Буквенные №10 сталь                                   (32 шт от А до Я)</t>
  </si>
  <si>
    <t>Клейма Буквенные №12 сталь                                   (32 шт от А до Я)</t>
  </si>
  <si>
    <t>Клейма Буквенные №1,5 сталь                                  (27 шт от А до Z)</t>
  </si>
  <si>
    <t>Клейма Буквенные №2 сталь                                     (27 шт от А до Z)</t>
  </si>
  <si>
    <t>Клейма Буквенные №3 сталь                                     (27 шт от А до Z)</t>
  </si>
  <si>
    <t>Клейма Буквенные №4 сталь                                     (27 шт от А до Z)</t>
  </si>
  <si>
    <t>Клейма Буквенные №5 сталь                                     (27 шт от А до Z)</t>
  </si>
  <si>
    <t>Клейма Буквенные №12 сталь                                   (27 шт от А до Z)</t>
  </si>
  <si>
    <t xml:space="preserve">Клейма Цифровые №2 сталь                                         (9 шт от 0 до 9) </t>
  </si>
  <si>
    <t xml:space="preserve">Клейма Цифровые №4 сталь                                         (9 шт от 0 до 9) </t>
  </si>
  <si>
    <t xml:space="preserve">Клейма Цифровые №6 сталь                                         (9 шт от 0 до 9) </t>
  </si>
  <si>
    <t xml:space="preserve">Клейма Цифровые №8 сталь                                         (9 шт от 0 до 9) </t>
  </si>
  <si>
    <t xml:space="preserve">Клейма Цифровые №12 сталь                                       (9 шт от 0 до 9) </t>
  </si>
  <si>
    <t>Полотно ручное 300 х 24 х 0,56 двухстороннее      (Х6ВФ, шаг 1 мм)</t>
  </si>
  <si>
    <t>Полотно биметалл 300 х 12,5 х 0,63                           (Р6М5, шаг 1 мм)</t>
  </si>
  <si>
    <t>Ручка для напильника 120 мм                 (дерево, металлич.кольцо)</t>
  </si>
  <si>
    <t>Ручка для напильника 140 мм                 (дерево, металлич.кольцо)</t>
  </si>
  <si>
    <t>Напильник квадратный 150 мм №1                                (крупная, У12)</t>
  </si>
  <si>
    <t>Напильник квадратный 150 мм №2                                (средняя, У12)</t>
  </si>
  <si>
    <t>Напильник квадратный 150 мм №3                                  (мелкая, У12)</t>
  </si>
  <si>
    <t>Напильник квадратный 200 мм №1                                (крупная, У12)</t>
  </si>
  <si>
    <t>Напильник квадратный 200 мм №2                                (средняя, У12)</t>
  </si>
  <si>
    <t>Напильник квадратный 200 мм №3                                  (мелкая, У12)</t>
  </si>
  <si>
    <t>Напильник квадратный 250 мм №1                                (крупная, У12)</t>
  </si>
  <si>
    <t>Напильник квадратный 250 мм №2                                (средняя, У12)</t>
  </si>
  <si>
    <t>Напильник квадратный 250 мм №3                                  (мелкая, У12)</t>
  </si>
  <si>
    <t>Напильник квадратный 300 мм №1                                (крупная, У12)</t>
  </si>
  <si>
    <t>Напильник квадратный 300 мм №2                                (средняя, У12)</t>
  </si>
  <si>
    <t>Напильник квадратный 300 мм №3                                  (мелкая, У12)</t>
  </si>
  <si>
    <t>Напильник квадратный 350 мм №1                                (крупная, У12)</t>
  </si>
  <si>
    <t>Напильник квадратный 350 мм №2                                (средняя, У12)</t>
  </si>
  <si>
    <t>Напильник квадратный 350 мм №3                                  (мелкая, У12)</t>
  </si>
  <si>
    <t>Напильник квадратный 400 мм №1                                (крупная, У12)</t>
  </si>
  <si>
    <t>Напильник квадратный 400 мм №2                                (средняя, У12)</t>
  </si>
  <si>
    <t>Напильник квадратный 400 мм №3                                  (мелкая, У12)</t>
  </si>
  <si>
    <t>Напильник круглый 150 мм №1                                       (крупная, У12)</t>
  </si>
  <si>
    <t>Напильник круглый 150 мм №2                                      (средняя, У12)</t>
  </si>
  <si>
    <t>Напильник круглый 150 мм №3                                        (мелкая, У12)</t>
  </si>
  <si>
    <t>Напильник круглый 200 мм №1                                       (крупная, У12)</t>
  </si>
  <si>
    <t>Напильник круглый 200 мм №2                                      (средняя, У12)</t>
  </si>
  <si>
    <t>Напильник круглый 200 мм №3                                        (мелкая, У12)</t>
  </si>
  <si>
    <t>Напильник круглый 250 мм №1                                       (крупная, У12)</t>
  </si>
  <si>
    <t>Напильник круглый 250 мм №2                                      (средняя, У12)</t>
  </si>
  <si>
    <t>Напильник круглый 250 мм №3                                        (мелкая, У12)</t>
  </si>
  <si>
    <t>Напильник круглый 300 мм №1                                       (крупная, У12)</t>
  </si>
  <si>
    <t>Напильник круглый 300 мм №2                                      (средняя, У12)</t>
  </si>
  <si>
    <t>Напильник круглый 300 мм №3                                        (мелкая, У12)</t>
  </si>
  <si>
    <t>Напильник круглый 350 мм №1                                       (крупная, У12)</t>
  </si>
  <si>
    <t>Напильник круглый 350 мм №2                                      (средняя, У12)</t>
  </si>
  <si>
    <t>Напильник круглый 350 мм №3                                        (мелкая, У12)</t>
  </si>
  <si>
    <t>Напильник круглый 400 мм №1                                       (крупная, У12)</t>
  </si>
  <si>
    <t>Напильник круглый 400 мм №2                                      (средняя, У12)</t>
  </si>
  <si>
    <t>Напильник круглый 400 мм №3                                        (мелкая, У12)</t>
  </si>
  <si>
    <t>Напильник круглый для заточки пил 150 мм                                (У12)</t>
  </si>
  <si>
    <t>Напильник круглый для заточки пил 200 мм                                (У12)</t>
  </si>
  <si>
    <t>Напильник плоский 150 мм №1                                       (крупная, У12)</t>
  </si>
  <si>
    <t>Напильник плоский 150 мм №2                                      (средняя, У12)</t>
  </si>
  <si>
    <t>Напильник плоский 150 мм №3                                        (мелкая, У12)</t>
  </si>
  <si>
    <t>Напильник плоский 200 мм №1                                       (крупная, У12)</t>
  </si>
  <si>
    <t>Напильник плоский 200 мм №2                                      (средняя, У12)</t>
  </si>
  <si>
    <t>Напильник плоский 200 мм №3                                        (мелкая, У12)</t>
  </si>
  <si>
    <t>Напильник плоский 250 мм №1                                       (крупная, У12)</t>
  </si>
  <si>
    <t>Напильник плоский 250 мм №2                                      (средняя, У12)</t>
  </si>
  <si>
    <t>Напильник плоский 250 мм №3                                        (мелкая, У12)</t>
  </si>
  <si>
    <t>Напильник плоский 300 мм №1                                       (крупная, У12)</t>
  </si>
  <si>
    <t>Напильник плоский 300 мм №2                                      (средняя, У12)</t>
  </si>
  <si>
    <t>Напильник плоский 300 мм №3                                        (мелкая, У12)</t>
  </si>
  <si>
    <t>Напильник плоский 350 мм №1                                       (крупная, У12)</t>
  </si>
  <si>
    <t>Напильник плоский 350 мм №2                                      (средняя, У12)</t>
  </si>
  <si>
    <t>Напильник плоский 350 мм №3                                        (мелкая, У12)</t>
  </si>
  <si>
    <t>Напильник плоский 400 мм №1                                       (крупная, У12)</t>
  </si>
  <si>
    <t>Напильник плоский 400 мм №2                                      (средняя, У12)</t>
  </si>
  <si>
    <t>Напильник плоский 400 мм №3                                        (мелкая, У12)</t>
  </si>
  <si>
    <t>Напильник полукруглый 150 мм №1                              (крупная, У12)</t>
  </si>
  <si>
    <t>Напильник полукруглый 150 мм №2                             (средняя, У12)</t>
  </si>
  <si>
    <t>Напильник полукруглый 150 мм №3                               (мелкая, У12)</t>
  </si>
  <si>
    <t>Напильник полукруглый 200 мм №1                              (крупная, У12)</t>
  </si>
  <si>
    <t>Напильник полукруглый 200 мм №2                             (средняя, У12)</t>
  </si>
  <si>
    <t>Напильник полукруглый 200 мм №3                               (мелкая, У12)</t>
  </si>
  <si>
    <t>Напильник полукруглый 250 мм №1                              (крупная, У12)</t>
  </si>
  <si>
    <t>Напильник полукруглый 250 мм №2                             (средняя, У12)</t>
  </si>
  <si>
    <t>Напильник полукруглый 250 мм №3                               (мелкая, У12)</t>
  </si>
  <si>
    <t>Напильник полукруглый 300 мм №1                             (крупная, У12)</t>
  </si>
  <si>
    <t>Напильник полукруглый 300 мм №2                             (средняя, У12)</t>
  </si>
  <si>
    <t>Напильник полукруглый 300 мм №3                               (мелкая, У12)</t>
  </si>
  <si>
    <t>Напильник полукруглый 350 мм №1                              (крупная, У12)</t>
  </si>
  <si>
    <t>Напильник полукруглый 350 мм №2                             (средняя, У12)</t>
  </si>
  <si>
    <t>Напильник полукруглый 350 мм №3                               (мелкая, У12)</t>
  </si>
  <si>
    <t>Напильник полукруглый 400 мм №1                              (крупная, У12)</t>
  </si>
  <si>
    <t>Напильник полукруглый 400 мм №2                             (средняя, У12)</t>
  </si>
  <si>
    <t>Напильник полукруглый 400 мм №3                               (мелкая, У12)</t>
  </si>
  <si>
    <t>Напильник рихтовочный плоский 300 мм                                     (У12)</t>
  </si>
  <si>
    <t>Напильник рихтовочный плоский 350 мм                                     (У12)</t>
  </si>
  <si>
    <t>Напильник рихтовочный плоский 400 мм                                     (У12)</t>
  </si>
  <si>
    <t>Напильник ромбический 150 мм №1                             (крупная, У12)</t>
  </si>
  <si>
    <t>Напильник ромбический 150 мм №2                             (средняя, У12)</t>
  </si>
  <si>
    <t>Напильник ромбический 150 мм №3                               (мелкая, У12)</t>
  </si>
  <si>
    <t>Напильник ромбический 200 мм №1                             (крупная, У12)</t>
  </si>
  <si>
    <t>Напильник ромбический 200 мм №2                             (средняя, У12)</t>
  </si>
  <si>
    <t>Напильник ромбический 200 мм №3                               (мелкая, У12)</t>
  </si>
  <si>
    <t>Напильник трехгранный 150 мм №1                              (крупная, У12)</t>
  </si>
  <si>
    <t>Напильник трехгранный 150 мм №2                              (средняя, У12)</t>
  </si>
  <si>
    <t>Напильник трехгранный 150 мм №3                                (мелкая, У12)</t>
  </si>
  <si>
    <t>Напильник трехгранный 200 мм №1                              (крупная, У12)</t>
  </si>
  <si>
    <t>Напильник трехгранный 200 мм №2                              (средняя, У12)</t>
  </si>
  <si>
    <t>Напильник трехгранный 200 мм №3                                (мелкая, У12)</t>
  </si>
  <si>
    <t>Напильник трехгранный 250 мм №1                              (крупная, У12)</t>
  </si>
  <si>
    <t>Напильник трехгранный 250 мм №2                              (средняя, У12)</t>
  </si>
  <si>
    <t>Напильник трехгранный 250 мм №3                                (мелкая, У12)</t>
  </si>
  <si>
    <t>Напильник трехгранный 300 мм №1                              (крупная, У12)</t>
  </si>
  <si>
    <t>Напильник трехгранный 300 мм №2                              (средняя, У12)</t>
  </si>
  <si>
    <t>Напильник трехгранный 300 мм №3                                (мелкая, У12)</t>
  </si>
  <si>
    <t>Напильник трехгранный 350 мм №1                              (крупная, У12)</t>
  </si>
  <si>
    <t>Напильник трехгранный 350 мм №2                              (средняя, У12)</t>
  </si>
  <si>
    <t>Напильник трехгранный 350 мм №3                                (мелкая, У12)</t>
  </si>
  <si>
    <t>Напильник трехгранный 400 мм №1                              (крупная, У12)</t>
  </si>
  <si>
    <t>Напильник трехгранный 400 мм №2                              (средняя, У12)</t>
  </si>
  <si>
    <t>Напильник трехгранный 400 мм №3                                (мелкая, У12)</t>
  </si>
  <si>
    <t>Напильник трехгранный для заточки пил 150 мм                        (У12)</t>
  </si>
  <si>
    <t>Напильник трехгранный для заточки пил 200 мм                        (У12)</t>
  </si>
  <si>
    <t>Рашпиль круглый с ручкой 200 №2                               (средняя, У12)</t>
  </si>
  <si>
    <t>Рашпиль круглый с ручкой 250 №1                               (крупная, У12)</t>
  </si>
  <si>
    <t>Рашпиль круглый с ручкой 250 №2                               (средняя, У12)</t>
  </si>
  <si>
    <t>Рашпиль круглый с ручкой 300 №2                               (средняя, У12)</t>
  </si>
  <si>
    <t>Рашпиль плоский с ручкой 200 №1                               (средняя, У12)</t>
  </si>
  <si>
    <t>Рашпиль плоский с ручкой 200 №2                               (средняя, У12)</t>
  </si>
  <si>
    <t>Рашпиль плоский с ручкой 250 №1                               (крупная, У12)</t>
  </si>
  <si>
    <t>Рашпиль плоский с ручкой 250 №2                               (средняя, У12)</t>
  </si>
  <si>
    <t>Рашпиль плоский с ручкой 250 №3                                 (мелкая, У12)</t>
  </si>
  <si>
    <t>Рашпиль плоский с ручкой 300 №1                               (крупная, У12)</t>
  </si>
  <si>
    <t>Рашпиль плоский с ручкой 300 №2                               (средняя, У12)</t>
  </si>
  <si>
    <t>Рашпиль полукруглый с ручкой 200 №2                      (средняя, У12)</t>
  </si>
  <si>
    <t>Рашпиль полукруглый с ручкой 250 №1                      (крупная, У12)</t>
  </si>
  <si>
    <t>Рашпиль полукруглый с ручкой 250 №2                      (средняя, У12)</t>
  </si>
  <si>
    <t>Рашпиль полукруглый с ручкой 250 №3                        (мелкая, У12)</t>
  </si>
  <si>
    <t>Рашпиль полукруглый с ручкой 300 №1                       (крупная, У12)</t>
  </si>
  <si>
    <t>Рашпиль полукруглый с ручкой 300 №2                      (средняя, У12)</t>
  </si>
  <si>
    <t>Рашпиль полукруглый с ручкой 300 №3                      (средняя, У12)</t>
  </si>
  <si>
    <t>Надфиль квадратный                                 (l=80, L=160, насеч. 00, У12)</t>
  </si>
  <si>
    <t>Надфиль круглый                                        (l=80, L=160, насеч. 00, У12)</t>
  </si>
  <si>
    <t>Надфиль овальный                                     (l=80, L=160, насеч. 00, У12)</t>
  </si>
  <si>
    <t>Надфиль плоский                                        (l=80, L=160, насеч. 00, У12)</t>
  </si>
  <si>
    <t>Надфиль полукруглый                               (l=80, L=160, насеч. 00, У12)</t>
  </si>
  <si>
    <t>Надфиль ромбический                               (l=80, L=160, насеч. 00, У12)</t>
  </si>
  <si>
    <t>Надфиль трехгранный                               (l=80, L=160, насеч. 00, У12)</t>
  </si>
  <si>
    <t>Молоток 0,1 кг с квадратным бойком                                 (оксид, ВИ)</t>
  </si>
  <si>
    <t>Молоток 0,1 кг с квадратным бойком                                   (цинк, ВИ)</t>
  </si>
  <si>
    <t>Молоток 0,2 кг с квадратным бойком                                 (оксид, ВИ)</t>
  </si>
  <si>
    <t>Молоток 0,2 кг с квадратным бойком                                   (цинк, ВИ)</t>
  </si>
  <si>
    <t>Молоток 0,3 кг с квадратным бойком                                 (оксид, ВИ)</t>
  </si>
  <si>
    <t>Молоток 0,3 кг с квадратным бойком                                   (цинк, ВИ)</t>
  </si>
  <si>
    <t>Молоток 0,4 кг с квадратным бойком                                 (оксид, ВИ)</t>
  </si>
  <si>
    <t>Молоток 0,4 кг с квадратным бойком                                   (цинк, ВИ)</t>
  </si>
  <si>
    <t>Молоток 0,5 кг с квадратным бойком                                 (оксид, ВИ)</t>
  </si>
  <si>
    <t>Молоток 0,5 кг с квадратным бойком                                   (цинк, ВИ)</t>
  </si>
  <si>
    <t>Молоток 0,6 кг с квадратным бойком                                 (оксид, ВИ)</t>
  </si>
  <si>
    <t>Молоток 0,6 кг с квадратным бойком                                   (цинк, ВИ)</t>
  </si>
  <si>
    <t>Молоток 0,8 кг с квадратным бойком                                 (оксид, ВИ)</t>
  </si>
  <si>
    <t>Молоток 0,8 кг с квадратным бойком                                   (цинк, ВИ)</t>
  </si>
  <si>
    <t>Молоток 1,0 кг с квадратным бойком                                 (оксид, ВИ)</t>
  </si>
  <si>
    <t>Молоток 1,0 кг с квадратным бойком                                   (цинк, ВИ)</t>
  </si>
  <si>
    <t>Молоток 0,2 кг с квадратным бойком                         (лак, Арефино)</t>
  </si>
  <si>
    <t>Молоток 0,2 кг с квадратным бойком                      (цинк, Арефино)</t>
  </si>
  <si>
    <t>Молоток 0,4 кг с квадратным бойком                         (лак, Арефино)</t>
  </si>
  <si>
    <t>Молоток 0,4 кг с квадратным бойком                    (оксид, Арефино)</t>
  </si>
  <si>
    <t>Молоток 0,4 кг с квадратным бойком                      (цинк, Арефино)</t>
  </si>
  <si>
    <t>Молоток 0,5 кг с квадратным бойком                         (лак, Арефино)</t>
  </si>
  <si>
    <t>Молоток 0,5 кг с квадратным бойком                    (оксид, Арефино)</t>
  </si>
  <si>
    <t>Молоток 0,5 кг с квадратным бойком                      (цинк, Арефино)</t>
  </si>
  <si>
    <t>Молоток 0,6 кг с квадратным бойком                    (оксид, Арефино)</t>
  </si>
  <si>
    <t>Молоток 0,6 кг с квадратным бойком                      (цинк, Арефино)</t>
  </si>
  <si>
    <t>Молоток 0,8 кг с квадратным бойком                    (оксид, Арефино)</t>
  </si>
  <si>
    <t>Молоток 0,8 кг с квадратным бойком                      (цинк, Арефино)</t>
  </si>
  <si>
    <t>Молоток 0,2 кг с круглым бойком                                            (лак, ВИ)</t>
  </si>
  <si>
    <t>Молоток 0,3 кг с круглым бойком                                            (лак, ВИ)</t>
  </si>
  <si>
    <t>Молоток 0,4 кг с кругл. бойком                                (оксид, Арефино)</t>
  </si>
  <si>
    <t>Молоток 0,5 кг с кругл. бойком                                (оксид, Арефино)</t>
  </si>
  <si>
    <t>Молоток 0,5 кг с кругл. бойком                                  (цинк, Арефино)</t>
  </si>
  <si>
    <t>Молоток 0,6 кг с кругл. бойком                                (оксид, Арефино)</t>
  </si>
  <si>
    <t>Молоток 0,8 кг с кругл. бойком                                  (цинк, Арефино)</t>
  </si>
  <si>
    <t>Ручка для молотка 320 мм                                                          (дерево)</t>
  </si>
  <si>
    <t>Ручка для молотка 360 мм                                                          (дерево)</t>
  </si>
  <si>
    <t>Ручка для молотка 400 мм                                                          (дерево)</t>
  </si>
  <si>
    <t>Молоток 0,6 кг печниковый (кирочка)                                (оксид, ВИ)</t>
  </si>
  <si>
    <t>Молоток 0,4 кг печниковый (кирочка)                   (оксид, Арефино)</t>
  </si>
  <si>
    <t>Молоток 0,4 кг печниковый (кирочка)                        (лак, Арефино)</t>
  </si>
  <si>
    <t>Молоток 0,6 кг печниковый (кирочка)                        (лак, Арефино)</t>
  </si>
  <si>
    <t xml:space="preserve">Молоток 0,7 кг печниковый (кирочка)                        (лак, Арефино)                          </t>
  </si>
  <si>
    <t>Кувалда 2 кг</t>
  </si>
  <si>
    <t>Кувалда 3 кг</t>
  </si>
  <si>
    <t>Кувалда 4 кг</t>
  </si>
  <si>
    <t>Кувалда 5 кг</t>
  </si>
  <si>
    <t>Кувалда 6 кг</t>
  </si>
  <si>
    <t>Кувалда 7 кг</t>
  </si>
  <si>
    <t>Кувалда 8 кг</t>
  </si>
  <si>
    <t>Кувалда 9 кг</t>
  </si>
  <si>
    <t>Кувалда 10 кг</t>
  </si>
  <si>
    <t>Отвертка крестовая PH 0х 75 красная ручка</t>
  </si>
  <si>
    <t>Отвертка крестовая PH 0х100 красная ручка</t>
  </si>
  <si>
    <t>Отвертка крестовая PH 0х150 красная ручка</t>
  </si>
  <si>
    <t>Отвертка крестовая PH 1х 38 красная ручка</t>
  </si>
  <si>
    <t>Отвертка крестовая PH 1х 75 красная ручка</t>
  </si>
  <si>
    <t>Отвертка крестовая PH 1х100 красная ручка</t>
  </si>
  <si>
    <t>Отвертка крестовая PH 1х125 красная ручка</t>
  </si>
  <si>
    <t>Отвертка крестовая PH 1х150 красная ручка</t>
  </si>
  <si>
    <t>Отвертка крестовая PH 2х 38 красная ручка</t>
  </si>
  <si>
    <t>Отвертка крестовая PH 2х100 красная ручка</t>
  </si>
  <si>
    <t>Отвертка крестовая PH 2х125 красная ручка</t>
  </si>
  <si>
    <t>Отвертка крестовая PH 2х150 красная ручка</t>
  </si>
  <si>
    <t>Отвертка крестовая PH 3х150 красная ручка</t>
  </si>
  <si>
    <t>Отвертка крестовая PH 3х200 красная ручка</t>
  </si>
  <si>
    <t>Отвертка крестовая PH 0х75 черная ручка</t>
  </si>
  <si>
    <t>Отвертка крестовая PH 0х100 черная ручка</t>
  </si>
  <si>
    <t>Отвертка крестовая PH 0х150 черная ручка</t>
  </si>
  <si>
    <t>Отвертка крестовая PH 1х38 черная ручка</t>
  </si>
  <si>
    <t>Отвертка крестовая PH 1х75 черная ручка</t>
  </si>
  <si>
    <t>Отвертка крестовая PH 1х100 черная ручка</t>
  </si>
  <si>
    <t>Отвертка крестовая PH 1х125 черная ручка</t>
  </si>
  <si>
    <t>Отвертка крестовая PH 1х150 черная ручка</t>
  </si>
  <si>
    <t>Отвертка крестовая PH 2х38 черная ручка</t>
  </si>
  <si>
    <t>Отвертка крестовая PH 2х100 черная ручка</t>
  </si>
  <si>
    <t>Отвертка крестовая PH 2х125 черная ручка</t>
  </si>
  <si>
    <t>Отвертка крестовая PH 2х150 черная ручка</t>
  </si>
  <si>
    <t>Отвертка крестовая PH 3х150 черная ручка</t>
  </si>
  <si>
    <t>Отвертка крестовая PH 3х200 черная ручка</t>
  </si>
  <si>
    <t>Отвертка крестовая PZ 0х 75 черная ручка</t>
  </si>
  <si>
    <t>Отвертка крестовая PZ 0х100 черная ручка</t>
  </si>
  <si>
    <t>Отвертка крестовая PZ 0х150 черная ручка</t>
  </si>
  <si>
    <t>Отвертка крестовая PZ 1х 38 черная ручка</t>
  </si>
  <si>
    <t>Отвертка крестовая PZ 1х 75 черная ручка</t>
  </si>
  <si>
    <t>Отвертка крестовая PZ 1х100 черная ручка</t>
  </si>
  <si>
    <t>Отвертка крестовая PZ 1х125 черная ручка</t>
  </si>
  <si>
    <t>Отвертка крестовая PZ 1х150 черная ручка</t>
  </si>
  <si>
    <t>Отвертка крестовая PZ 2х 38 черная ручка</t>
  </si>
  <si>
    <t>Отвертка крестовая PZ 2х100 черная ручка</t>
  </si>
  <si>
    <t>Отвертка крестовая PZ 2х125 черная ручка</t>
  </si>
  <si>
    <t>Отвертка крестовая PZ 2х150 черная ручка</t>
  </si>
  <si>
    <t>Отвертка крестовая PZ 3х150 черная ручка</t>
  </si>
  <si>
    <t>Отвертка крестовая PZ 3х200 черная ручка</t>
  </si>
  <si>
    <t>Отвертка TORX Т10х60 ст. CrV</t>
  </si>
  <si>
    <t>Отвертка TORX Т15х100 ст. CrV</t>
  </si>
  <si>
    <t>Отвертка TORX Т20х100 ст. CrV</t>
  </si>
  <si>
    <t>Отвертка TORX Т25х125 ст. CrV</t>
  </si>
  <si>
    <t>Отвертка диэлектрическая крестовая PH№0х 75</t>
  </si>
  <si>
    <t>Отвертка диэлектрическая крестовая PH№1х 80</t>
  </si>
  <si>
    <t>Отвертка диэлектрическая крестовая PH№1х125</t>
  </si>
  <si>
    <t>Отвертка диэлектрическая крестовая PH№2х100</t>
  </si>
  <si>
    <t>Отвертка диэлектрическая крестовая PH№2х125</t>
  </si>
  <si>
    <t>Отвертка диэлектрическая крестовая PH№2х150</t>
  </si>
  <si>
    <t>Отвертка диэлектрическая крестовая PH№3х150</t>
  </si>
  <si>
    <t>Индикатор напряжения 110-250V 140 мм</t>
  </si>
  <si>
    <t>Индикатор напряжения 110-250V 190 мм</t>
  </si>
  <si>
    <t>Клещи строительные 180 мм</t>
  </si>
  <si>
    <t>Клещи строительные 250 мм</t>
  </si>
  <si>
    <t>Ножовка по дереву 400 Стандарт  (скош.полотно,прям. зуб, шаг 3)</t>
  </si>
  <si>
    <t>Ножовка по дереву 500 Стандарт                         (прямой зуб, шаг 3)</t>
  </si>
  <si>
    <t>Ножовка по дереву 500 Стандарт                      (прямой зуб, шаг 4,5)</t>
  </si>
  <si>
    <t>Ножовка по дереву 500 Ординар                       (прямой зуб, шаг 4,5)</t>
  </si>
  <si>
    <t>Ножовка выкружная 300 Ординар                        (прямой зуб, шаг 3)</t>
  </si>
  <si>
    <t>Ножовка садовая 300 Ординар                           (прямой зуб, шаг 4,5)</t>
  </si>
  <si>
    <t>Лобзик</t>
  </si>
  <si>
    <t>Полотна для лобзика, 125 мм</t>
  </si>
  <si>
    <t>Стамеска плоская с дер. руч. 8мм                                     (штамповка)</t>
  </si>
  <si>
    <t>Стамеска плоская с дер. руч. 10мм                                      (листовая)</t>
  </si>
  <si>
    <t>Стамеска плоская с дер. руч. 12мм                                      (листовая)</t>
  </si>
  <si>
    <t>Стамеска плоская с дер. руч. 14мм                                      (листовая)</t>
  </si>
  <si>
    <t>Стамеска плоская с дер. руч. 16мм                                      (листовая)</t>
  </si>
  <si>
    <t>Стамеска плоская с дер. руч. 18мм                                      (листовая)</t>
  </si>
  <si>
    <t>Стамеска плоская с дер. руч. 20мм                                      (листовая)</t>
  </si>
  <si>
    <t>Стамеска плоская с дер. руч. 22мм                                      (листовая)</t>
  </si>
  <si>
    <t>Стамеска плоская с дер. руч. 25мм                                      (листовая)</t>
  </si>
  <si>
    <t>Стамеска плоская с дер. руч. 28мм                                      (листовая)</t>
  </si>
  <si>
    <t>Стамеска плоская с дер. руч. 30мм                                      (листовая)</t>
  </si>
  <si>
    <t>Стамеска плоская с дер. руч. 32мм                                      (листовая)</t>
  </si>
  <si>
    <t xml:space="preserve">Стамеска-долото с дер. руч.  8мм                      (горячая штамповка) </t>
  </si>
  <si>
    <t xml:space="preserve">Стамеска-долото с дер. руч.  12мм                    (горячая штамповка) </t>
  </si>
  <si>
    <t xml:space="preserve">Стамеска-долото с дер. руч.  14мм                    (горячая штамповка) </t>
  </si>
  <si>
    <t xml:space="preserve">Стамеска-долото с дер. руч.  16мм                    (горячая штамповка) </t>
  </si>
  <si>
    <t xml:space="preserve">Стамеска-долото с дер. руч.  18мм                    (горячая штамповка) </t>
  </si>
  <si>
    <t xml:space="preserve">Стамеска-долото с дер. руч.  20мм                    (горячая штамповка) </t>
  </si>
  <si>
    <t xml:space="preserve">Стамеска-долото с дер. руч.  22мм                    (горячая штамповка) </t>
  </si>
  <si>
    <t xml:space="preserve">Стамеска-долото с дер. руч.  25мм                    (горячая штамповка) </t>
  </si>
  <si>
    <t xml:space="preserve">Стамеска-долото с дер. руч.  28мм                    (горячая штамповка) </t>
  </si>
  <si>
    <t>Долото столярное 8 мм</t>
  </si>
  <si>
    <t>Долото столярное 12 мм</t>
  </si>
  <si>
    <t>Долото столярное 16 мм</t>
  </si>
  <si>
    <t>Шпатель ШП-45 мм Мини</t>
  </si>
  <si>
    <t>Шпатель ШП-75 мм Мини</t>
  </si>
  <si>
    <t>Шпатель ШП-95 мм Мини</t>
  </si>
  <si>
    <t>Шпатель ШП-150 мм Профи, фас.с изог.р, антик.пок</t>
  </si>
  <si>
    <t>Шпатель ШП-200 мм Профи, фас.с изог.р, антик.пок</t>
  </si>
  <si>
    <t>Шпатель ШП-230 мм Профи, фас.с изог.р, антик.пок</t>
  </si>
  <si>
    <t>Шпатель ШП-250 мм Профи, фас.с изог.р, антик.пок</t>
  </si>
  <si>
    <t>Шпатель ШП-300 мм Профи, фас.с изог.р, антик.пок</t>
  </si>
  <si>
    <t>Шпатель ШП-350 мм Профи, фас.с изог.р, антик.пок</t>
  </si>
  <si>
    <t>Шпатель ШП-400 мм Профи, фас.с изог.р, антик.пок</t>
  </si>
  <si>
    <t>Шпатель ШП-500 мм Профи, фас.с изог.р, антик.пок</t>
  </si>
  <si>
    <t>Шпатель ШП-40 мм с пласт. ручкой</t>
  </si>
  <si>
    <t>Шпатель ШП-60 мм с пласт. ручкой</t>
  </si>
  <si>
    <t>Шпатель ШП-80 мм с пласт. ручкой</t>
  </si>
  <si>
    <t>Шпатель ШП-100 мм с пласт. ручкой</t>
  </si>
  <si>
    <t>Шпатель ШП-150 мм с пласт. ручкой</t>
  </si>
  <si>
    <t>Шпатель ШП-200 мм с пласт. ручкой</t>
  </si>
  <si>
    <t>Шпатель ШП-250 мм с пласт. ручкой</t>
  </si>
  <si>
    <t>Шпатель ШП-300 мм с пласт. ручкой</t>
  </si>
  <si>
    <t>Шпатель ШП-350 мм с пласт. ручкой</t>
  </si>
  <si>
    <t>Шпатель ШП-450 мм с пласт. ручкой</t>
  </si>
  <si>
    <t>Шпатель ШП-600 мм с пласт. ручкой</t>
  </si>
  <si>
    <t>Шпатель плиточника 75 мм с пласт.ручкой</t>
  </si>
  <si>
    <t>Шпатель плиточника 95 мм с пласт.ручкой</t>
  </si>
  <si>
    <t>Набор пластиковых шпателей                    (40/50/60 мм + фигурный)</t>
  </si>
  <si>
    <t>Кельма штукатурная 175 мм</t>
  </si>
  <si>
    <t>Кельма штукатурная 190 мм</t>
  </si>
  <si>
    <t>Борфреза  А03                                         (l=13, L=50, dхв=3, сплав ВК8)</t>
  </si>
  <si>
    <t>Борфреза  А06                                         (l=16, L=56, dхв=6, сплав ВК8)</t>
  </si>
  <si>
    <t>Борфреза  А08                                         (l=20, L=60, dхв=6, сплав ВК8)</t>
  </si>
  <si>
    <t>Борфреза  А10                                         (l=20, L=60, dхв=6, сплав ВК8)</t>
  </si>
  <si>
    <t>Борфреза  А12                                         (l=25, L=65, dхв=6, сплав ВК8)</t>
  </si>
  <si>
    <t>Борфреза  А16                                         (l=25, L=65, dхв=6, сплав ВК8)</t>
  </si>
  <si>
    <t>Борфреза  А03 с покрытием                (l=13, L=50, dхв=3, сплав ВК8)</t>
  </si>
  <si>
    <t>Борфреза  А06 с покрытием                (l=16, L=56, dхв=6, сплав ВК8)</t>
  </si>
  <si>
    <t>Борфреза  А08 с покрытием                (l=20, L=60, dхв=6, сплав ВК8)</t>
  </si>
  <si>
    <t>Борфреза  А10 с покрытием                (l=20, L=60, dхв=6, сплав ВК8)</t>
  </si>
  <si>
    <t>Борфреза  А12 с покрытием                (l=25, L=65, dхв=6, сплав ВК8)</t>
  </si>
  <si>
    <t>Борфреза  А16 с покрытием                (l=25, L=65, dхв=6, сплав ВК8)</t>
  </si>
  <si>
    <t>Борфреза  А06 по алюминию               (l=16, L=56, dхв=6, сплав ВК8)</t>
  </si>
  <si>
    <t>Борфреза  А10 по алюминию               (l=20, L=60, dхв=6, сплав ВК8)</t>
  </si>
  <si>
    <t>Борфреза  А12 по алюминию               (l=25, L=65, dхв=6, сплав ВК8)</t>
  </si>
  <si>
    <t>Борфреза  А16 по алюминию               (l=25, L=65, dхв=6, сплав ВК8)</t>
  </si>
  <si>
    <t>Борфреза  В03                                          (l=13, L=50, dхв=3, сплав ВК8)</t>
  </si>
  <si>
    <t>Борфреза  В06                                          (l=16, L=56, dхв=6, сплав ВК8)</t>
  </si>
  <si>
    <t>Борфреза  В08                                          (l=20, L=60, dхв=6, сплав ВК8)</t>
  </si>
  <si>
    <t>Борфреза  В10                                          (l=20, L=60, dхв=6, сплав ВК8)</t>
  </si>
  <si>
    <t>Борфреза  В12                                          (l=25, L=65, dхв=6, сплав ВК8)</t>
  </si>
  <si>
    <t>Борфреза  В16                                          (l=25, L=65, dхв=6, сплав ВК8)</t>
  </si>
  <si>
    <t>Борфреза  В03 с покрытием                 (l=13, L=50, dхв=3, сплав ВК8)</t>
  </si>
  <si>
    <t>Борфреза  В06 с покрытием                 (l=16, L=56, dхв=6, сплав ВК8)</t>
  </si>
  <si>
    <t>Борфреза  В08 с покрытием                 (l=20, L=60, dхв=6, сплав ВК8)</t>
  </si>
  <si>
    <t>Борфреза  В10 с покрытием                 (l=20, L=60, dхв=6, сплав ВК8)</t>
  </si>
  <si>
    <t>Борфреза  В12 с покрытием                 (l=25, L=65, dхв=6, сплав ВК8)</t>
  </si>
  <si>
    <t>Борфреза  В16 с покрытием                 (l=25, L=65, dхв=6, сплав ВК8)</t>
  </si>
  <si>
    <t>Борфреза  В06 по алюминию               (l=16, L=56, dхв=6, сплав ВК8)</t>
  </si>
  <si>
    <t>Борфреза  В10 по алюминию               (l=20, L=60, dхв=6, сплав ВК8)</t>
  </si>
  <si>
    <t>Борфреза  В12 по алюминию               (l=25, L=65, dхв=6, сплав ВК8)</t>
  </si>
  <si>
    <t>Борфреза  В16 по алюминию               (l=25, L=65, dхв=6, сплав ВК8)</t>
  </si>
  <si>
    <t>Борфреза  С03                                         (l=13, L=50, dхв=3, сплав ВК8)</t>
  </si>
  <si>
    <t>Борфреза  С06                                         (l=16, L=56, dхв=6, сплав ВК8)</t>
  </si>
  <si>
    <t>Борфреза  С08                                         (l=20, L=60, dхв=6, сплав ВК8)</t>
  </si>
  <si>
    <t>Борфреза  С10                                         (l=20, L=60, dхв=6, сплав ВК8)</t>
  </si>
  <si>
    <t>Борфреза  С12                                         (l=25, L=65, dхв=6, сплав ВК8)</t>
  </si>
  <si>
    <t>Борфреза  С16                                         (l=25, L=65, dхв=6, сплав ВК8)</t>
  </si>
  <si>
    <t>Борфреза  С03 с покрытием                (l=13, L=50, dхв=3, сплав ВК8)</t>
  </si>
  <si>
    <t>Борфреза  С06 с покрытием                (l=16, L=56, dхв=6, сплав ВК8)</t>
  </si>
  <si>
    <t>Борфреза  С08 с покрытием                (l=20, L=60, dхв=6, сплав ВК8)</t>
  </si>
  <si>
    <t>Борфреза  С10 с покрытием                (l=20, L=60, dхв=6, сплав ВК8)</t>
  </si>
  <si>
    <t>Борфреза  С12 с покрытием                (l=25, L=65, dхв=6, сплав ВК8)</t>
  </si>
  <si>
    <t>Борфреза  С16 с покрытием                (l=25, L=65, dхв=6, сплав ВК8)</t>
  </si>
  <si>
    <t>Борфреза  С06 по алюминию               (l=16, L=56, dхв=6, сплав ВК8)</t>
  </si>
  <si>
    <t>Борфреза  С10 по алюминию               (l=20, L=60, dхв=6, сплав ВК8)</t>
  </si>
  <si>
    <t>Борфреза  С12 по алюминию               (l=25, L=65, dхв=6, сплав ВК8)</t>
  </si>
  <si>
    <t>Борфреза  С16 по алюминию               (l=25, L=65, dхв=6, сплав ВК8)</t>
  </si>
  <si>
    <t>Борфреза  D03                                            (l=3, L=45, dхв=3, сплав ВК8)</t>
  </si>
  <si>
    <t>Борфреза  D06                                            (l=5, L=47, dхв=6, сплав ВК8)</t>
  </si>
  <si>
    <t>Борфреза  D08                                            (l=7, L=49, dхв=6, сплав ВК8)</t>
  </si>
  <si>
    <t>Борфреза  D10                                            (l=9, L=50, dхв=6, сплав ВК8)</t>
  </si>
  <si>
    <t>Борфреза  D12                                          (l=10, L=51, dхв=6, сплав ВК8)</t>
  </si>
  <si>
    <t>Борфреза  D16                                          (l=14, L=54, dхв=6, сплав ВК8)</t>
  </si>
  <si>
    <t>Борфреза  D03 с покрытием                   (l=3, L=45, dхв=3, сплав ВК8)</t>
  </si>
  <si>
    <t>Борфреза  D06 с покрытием                   (l=5, L=47, dхв=6, сплав ВК8)</t>
  </si>
  <si>
    <t>Борфреза  D08 с покрытием                   (l=7, L=49, dхв=6, сплав ВК8)</t>
  </si>
  <si>
    <t>Борфреза  D10 с покрытием                   (l=9, L=50, dхв=6, сплав ВК8)</t>
  </si>
  <si>
    <t>Борфреза  D12 с покрытием                 (l=10, L=51, dхв=6, сплав ВК8)</t>
  </si>
  <si>
    <t>Борфреза  D16 с покрытием                 (l=14, L=54, dхв=6, сплав ВК8)</t>
  </si>
  <si>
    <t>Борфреза  D06 по алюминию                 (l=5, L=47, dхв=6, сплав ВК8)</t>
  </si>
  <si>
    <t>Борфреза  D10 по алюминию                 (l=9, L=50, dхв=6, сплав ВК8)</t>
  </si>
  <si>
    <t>Борфреза  D12 по алюминию               (l=10, L=51, dхв=6, сплав ВК8)</t>
  </si>
  <si>
    <t>Борфреза  D16 по алюминию               (l=14, L=54, dхв=6, сплав ВК8)</t>
  </si>
  <si>
    <t>Борфреза  Е06                                          (l=10, L=50, dхв=6, сплав ВК8)</t>
  </si>
  <si>
    <t>Борфреза  Е08                                          (l=13, L=53, dхв=6, сплав ВК8)</t>
  </si>
  <si>
    <t>Борфреза  Е10                                          (l=16, L=56, dхв=6, сплав ВК8)</t>
  </si>
  <si>
    <t>Борфреза  Е12                                          (l=20, L=60, dхв=6, сплав ВК8)</t>
  </si>
  <si>
    <t>Борфреза  Е16                                          (l=25, L=65, dхв=6, сплав ВК8)</t>
  </si>
  <si>
    <t>Борфреза  Е10 по алюминию               (l=16, L=56, dхв=6, сплав ВК8)</t>
  </si>
  <si>
    <t>Борфреза  Е12 по алюминию               (l=20, L=60, dхв=6, сплав ВК8)</t>
  </si>
  <si>
    <t>Борфреза  Е16 по алюминию               (l=25, L=65, dхв=6, сплав ВК8)</t>
  </si>
  <si>
    <t>Борфреза  F03                                          (l=13, L=50, dхв=3, сплав ВК8)</t>
  </si>
  <si>
    <t>Борфреза  F06                                          (l=18, L=58, dхв=6, сплав ВК8)</t>
  </si>
  <si>
    <t>Борфреза  F08                                          (l=20, L=58, dхв=6, сплав ВК8)</t>
  </si>
  <si>
    <t>Борфреза  F10                                          (l=20, L=60, dхв=6, сплав ВК8)</t>
  </si>
  <si>
    <t>Борфреза  F12                                          (l=25, L=65, dхв=6, сплав ВК8)</t>
  </si>
  <si>
    <t>Борфреза  F16                                          (l=25, L=65, dхв=6, сплав ВК8)</t>
  </si>
  <si>
    <t>Борфреза  F03 с покрытием                 (l=13, L=50, dхв=3, сплав ВК8)</t>
  </si>
  <si>
    <t>Борфреза  F06 с покрытием                 (l=18, L=58, dхв=6, сплав ВК8)</t>
  </si>
  <si>
    <t>Борфреза  F08 с покрытием                 (l=20, L=58, dхв=6, сплав ВК8)</t>
  </si>
  <si>
    <t>Борфреза  F10 с покрытием                 (l=20, L=60, dхв=6, сплав ВК8)</t>
  </si>
  <si>
    <t>Борфреза  F12 с покрытием                 (l=25, L=65, dхв=6, сплав ВК8)</t>
  </si>
  <si>
    <t>Борфреза  F16 с покрытием                 (l=25, L=65, dхв=6, сплав ВК8)</t>
  </si>
  <si>
    <t>Борфреза  F06 по алюминию               (l=18, L=58, dхв=6, сплав ВК8)</t>
  </si>
  <si>
    <t>Борфреза  F10 по алюминию               (l=20, L=60, dхв=6, сплав ВК8)</t>
  </si>
  <si>
    <t>Борфреза  F12 по алюминию               (l=25, L=65, dхв=6, сплав ВК8)</t>
  </si>
  <si>
    <t>Борфреза  F16 по алюминию               (l=25, L=65, dхв=6, сплав ВК8)</t>
  </si>
  <si>
    <t>Борфреза  G03                                         (l=13, L=50, dхв=3, сплав ВК8)</t>
  </si>
  <si>
    <t>Борфреза  G06                                         (l=18, L=58, dхв=6, сплав ВК8)</t>
  </si>
  <si>
    <t>Борфреза  G10                                         (l=20, L=60, dхв=6, сплав ВК8)</t>
  </si>
  <si>
    <t>Борфреза  G12                                         (l=25, L=65, dхв=6, сплав ВК8)</t>
  </si>
  <si>
    <t>Борфреза  G16                                         (l=25, L=65, dхв=6, сплав ВК8)</t>
  </si>
  <si>
    <t>Борфреза  G03 с покрытием                (l=13, L=50, dхв=3, сплав ВК8)</t>
  </si>
  <si>
    <t>Борфреза  G06 с покрытием                (l=18, L=58, dхв=6, сплав ВК8)</t>
  </si>
  <si>
    <t>Борфреза  G10 с покрытием                (l=20, L=60, dхв=6, сплав ВК8)</t>
  </si>
  <si>
    <t>Борфреза  G12 с покрытием                (l=25, L=65, dхв=6, сплав ВК8)</t>
  </si>
  <si>
    <t>Борфреза  G16 с покрытием                (l=25, L=65, dхв=6, сплав ВК8)</t>
  </si>
  <si>
    <t>Борфреза  G06 по алюминию              (l=18, L=58, dхв=6, сплав ВК8)</t>
  </si>
  <si>
    <t>Борфреза  G10 по алюминию              (l=20, L=60, dхв=6, сплав ВК8)</t>
  </si>
  <si>
    <t>Борфреза  G12 по алюминию              (l=25, L=65, dхв=6, сплав ВК8)</t>
  </si>
  <si>
    <t>Борфреза  G16 по алюминию              (l=25, L=65, dхв=6, сплав ВК8)</t>
  </si>
  <si>
    <t>Борфреза  H03                                            (l=7, L=55, dхв=3, сплав ВК8)</t>
  </si>
  <si>
    <t>Борфреза  H06                                          (l=18, L=65, dхв=6, сплав ВК8)</t>
  </si>
  <si>
    <t xml:space="preserve">Борфреза  H08                                          (l=20, L=65, dхв=6, сплав ВК8)                                                      </t>
  </si>
  <si>
    <t>Борфреза  H10                                          (l=25, L=65, dхв=6, сплав ВК8)</t>
  </si>
  <si>
    <t xml:space="preserve">Борфреза  H12                                          (l=32, L=65, dхв=6, сплав ВК8)                                                   </t>
  </si>
  <si>
    <t xml:space="preserve">Борфреза  H16                                          (l=36, L=65, dхв=6, сплав ВК8)                                </t>
  </si>
  <si>
    <t>Борфреза  H03 с покрытием                   (l=7, L=55, dхв=3, сплав ВК8)</t>
  </si>
  <si>
    <t>Борфреза  H06 с покрытием                 (l=18, L=65, dхв=6, сплав ВК8)</t>
  </si>
  <si>
    <t xml:space="preserve">Борфреза  H08 с покрытием                 (l=20, L=65, dхв=6, сплав ВК8)                                                      </t>
  </si>
  <si>
    <t>Борфреза  H10 с покрытием                 (l=25, L=65, dхв=6, сплав ВК8)</t>
  </si>
  <si>
    <t xml:space="preserve">Борфреза  H12 с покрытием                 (l=32, L=65, dхв=6, сплав ВК8)                                                   </t>
  </si>
  <si>
    <t xml:space="preserve">Борфреза  H16 с покрытием                 (l=36, L=65, dхв=6, сплав ВК8)                            </t>
  </si>
  <si>
    <t>Борфреза  J10                                            (l=8, L=53, dхв=6, сплав ВК8)</t>
  </si>
  <si>
    <t>Борфреза  J12                                          (l=10, L=55, dхв=6, сплав ВК8)</t>
  </si>
  <si>
    <t>Борфреза  J16                                          (l=13, L=56, dхв=6, сплав ВК8)</t>
  </si>
  <si>
    <t xml:space="preserve">Борфреза K10                                             (l=5, L=50, dхв=6, сплав ВК8) </t>
  </si>
  <si>
    <t>Борфреза K12                                             (l=6, L=51, dхв=6, сплав ВК8)</t>
  </si>
  <si>
    <t>Борфреза K16                                             (l=8, L=53, dхв=6, сплав ВК8)</t>
  </si>
  <si>
    <t>Борфреза  L03                                          (l=13, L=50, dхв=3, сплав ВК8)</t>
  </si>
  <si>
    <t>Борфреза  L06                                          (l=16, L=56, dхв=6, сплав ВК8)</t>
  </si>
  <si>
    <t>Борфреза  L08                                          (l=22, L=56, dхв=6, сплав ВК8)</t>
  </si>
  <si>
    <t>Борфреза  L10                                          (l=25, L=65, dхв=6, сплав ВК8)</t>
  </si>
  <si>
    <t>Борфреза  L12                                          (l=28, L=68, dхв=6, сплав ВК8)</t>
  </si>
  <si>
    <t>Борфреза  L16                                          (l=33, L=73, dхв=6, сплав ВК8)</t>
  </si>
  <si>
    <t>Борфреза  L03 с покрытием                 (l=13, L=50, dхв=3, сплав ВК8)</t>
  </si>
  <si>
    <t>Борфреза  L06 с покрытием                 (l=16, L=56, dхв=6, сплав ВК8)</t>
  </si>
  <si>
    <t>Борфреза  L08 с покрытием                 (l=22, L=56, dхв=6, сплав ВК8)</t>
  </si>
  <si>
    <t>Борфреза  L10 с покрытием                 (l=25, L=65, dхв=6, сплав ВК8)</t>
  </si>
  <si>
    <t>Борфреза  L12 с покрытием                 (l=28, L=68, dхв=6, сплав ВК8)</t>
  </si>
  <si>
    <t>Борфреза  L16 с покрытием                 (l=33, L=73, dхв=6, сплав ВК8)</t>
  </si>
  <si>
    <t>Борфреза  L06 по алюминию               (l=16, L=56, dхв=6, сплав ВК8)</t>
  </si>
  <si>
    <t>Борфреза  L10 по алюминию               (l=25, L=65, dхв=6, сплав ВК8)</t>
  </si>
  <si>
    <t>Борфреза  L12 по алюминию               (l=28, L=68, dхв=6, сплав ВК8)</t>
  </si>
  <si>
    <t>Борфреза  L16 по алюминию               (l=33, L=73, dхв=6, сплав ВК8)</t>
  </si>
  <si>
    <t>Борфреза  М03                                         (l=13, L=50, dхв=3, сплав ВК8)</t>
  </si>
  <si>
    <t>Борфреза  М06                                         (l=18, L=58, dхв=6, сплав ВК8)</t>
  </si>
  <si>
    <t>Борфреза  М10                                         (l=20, L=60, dхв=6, сплав ВК8)</t>
  </si>
  <si>
    <t>Борфреза  М12                                         (l=25, L=65, dхв=6, сплав ВК8)</t>
  </si>
  <si>
    <t>Борфреза  М16                                         (l=25, L=65, dхв=6, сплав ВК8)</t>
  </si>
  <si>
    <t>Борфреза  М06 с покрытием                (l=18, L=58, dхв=6, сплав ВК8)</t>
  </si>
  <si>
    <t>Борфреза  М10 с покрытием                (l=20, L=60, dхв=6, сплав ВК8)</t>
  </si>
  <si>
    <t>Борфреза  М12 с покрытием                (l=25, L=65, dхв=6, сплав ВК8)</t>
  </si>
  <si>
    <t>Борфреза  М16 с покрытием                (l=25, L=65, dхв=6, сплав ВК8)</t>
  </si>
  <si>
    <t>Борфреза  N12                                          (l=13, L=53, dхв=6, сплав ВК8)</t>
  </si>
  <si>
    <t>Борфреза  N16                                          (l=16, L=56, dхв=6, сплав ВК8)</t>
  </si>
  <si>
    <t>Борфреза  Т08                                            (l=4, L=44, dхв=6, сплав ВК8)</t>
  </si>
  <si>
    <t>Борфреза  Т10                                            (l=5, L=45, dхв=6, сплав ВК8)</t>
  </si>
  <si>
    <t>Борфреза  Т12                                            (l=5, L=45, dхв=6, сплав ВК8)</t>
  </si>
  <si>
    <t>Борфреза  Т16                                            (l=5, L=45, dхв=6, сплав ВК8)</t>
  </si>
  <si>
    <t>Борфреза  Y12                                            (l=2, L=45, dхв=6, сплав ВК8)</t>
  </si>
  <si>
    <t>Борфреза  Y16                                            (l=3, L=45, dхв=6, сплав ВК8)</t>
  </si>
  <si>
    <t>Борфреза  Y25                                            (l=5, L=45, dхв=6, сплав ВК8)</t>
  </si>
  <si>
    <t>Сверло ц/х ср. сер  0,5 (кл. А)                                      (l=6, L=22, Р6М5)</t>
  </si>
  <si>
    <t>Сверло ц/х ср. сер  0,55 (кл. А)                                    (l=7, L=24, Р6М5)</t>
  </si>
  <si>
    <t>Сверло ц/х ср. сер  0,6 (кл. А)                                      (l=7, L=24, Р6М5)</t>
  </si>
  <si>
    <t>Сверло ц/х ср. сер  0,65 (кл. А)                                    (l=9, L=28, Р6М5)</t>
  </si>
  <si>
    <t>Сверло ц/х ср. сер  0,7 (кл. А)                                      (l=9, L=28, Р6М5)</t>
  </si>
  <si>
    <t>Сверло ц/х ср. сер  0,75 (кл. А)                                    (l=9, L=28, Р6М5)</t>
  </si>
  <si>
    <t>Сверло ц/х ср. сер  0,8 (кл. А)                                    (l=10, L=30, Р6М5)</t>
  </si>
  <si>
    <t>Сверло ц/х ср. сер  0,85 (кл. А)                                  (l=10, L=30, Р6М5)</t>
  </si>
  <si>
    <t>Сверло ц/х ср. сер  0,9 (кл. А)                                    (l=11, L=32, Р6М5)</t>
  </si>
  <si>
    <t>Сверло ц/х ср. сер  0,95 (кл. А)                                  (l=11, L=32, Р6М5)</t>
  </si>
  <si>
    <t>Сверло ц/х ср. сер  1,0 (кл. А)                                    (l=12, L=34, Р6М5)</t>
  </si>
  <si>
    <t>Сверло ц/х ср. сер  1,05 (кл. А)                                  (l=12, L=34, Р6М5)</t>
  </si>
  <si>
    <t>Сверло ц/х ср. сер  1,1 (кл. А)                                    (l=14, L=36, Р6М5)</t>
  </si>
  <si>
    <t>Сверло ц/х ср. сер  1,15 (кл. А)                                  (l=14, L=36, Р6М5)</t>
  </si>
  <si>
    <t>Сверло ц/х ср. сер  1,2 (кл. А)                                    (l=16, L=38, Р6М5)</t>
  </si>
  <si>
    <t>Сверло ц/х ср. сер  1,25 (кл. А)                                  (l=16, L=38, Р6М5)</t>
  </si>
  <si>
    <t>Сверло ц/х ср. сер  1,3 (кл. А)                                    (l=16, L=38, Р6М5)</t>
  </si>
  <si>
    <t>Сверло ц/х ср. сер  1,35 (кл. А)                                  (l=18, L=40, Р6М5)</t>
  </si>
  <si>
    <t>Сверло ц/х ср. сер  1,4 (кл. А)                                    (l=18, L=40, Р6М5)</t>
  </si>
  <si>
    <t>Сверло ц/х ср. сер  1,45 (кл. А)                                  (l=18, L=40, Р6М5)</t>
  </si>
  <si>
    <t>Сверло ц/х ср. сер  1,5 (кл. А)                                    (l=18, L=40, Р6М5)</t>
  </si>
  <si>
    <t>Сверло ц/х ср. сер  1,55 (кл. А)                                  (l=20, L=43, Р6М5)</t>
  </si>
  <si>
    <t>Сверло ц/х ср. сер  1,6 (кл. А)                                    (l=20, L=43, Р6М5)</t>
  </si>
  <si>
    <t>Сверло ц/х ср. сер  1,65 (кл. А)                                  (l=20, L=43, Р6М5)</t>
  </si>
  <si>
    <t>Сверло ц/х ср. сер  1,7 (кл. А)                                    (l=20, L=43, Р6М5)</t>
  </si>
  <si>
    <t>Сверло ц/х ср. сер  1,8 (кл. А)                                    (l=22, L=46, Р6М5)</t>
  </si>
  <si>
    <t>Сверло ц/х ср. сер  1,85 (кл. А)                                  (l=22, L=46, Р6М5)</t>
  </si>
  <si>
    <t>Сверло ц/х ср. сер  1,9 (кл. А)                                    (l=22, L=46, Р6М5)</t>
  </si>
  <si>
    <t>Сверло ц/х ср. сер  1,95 (кл. А)                                  (l=22, L=46, Р6М5)</t>
  </si>
  <si>
    <t>Сверло ц/х ср. сер  2,0 (кл. А)                                    (l=24, L=49, Р6М5)</t>
  </si>
  <si>
    <t>Сверло ц/х ср. сер  2,05 (кл. А)                                  (l=24, L=49, Р6М5)</t>
  </si>
  <si>
    <t>Сверло ц/х ср. сер  2,1 (кл. А)                                    (l=24, L=49, Р6М5)</t>
  </si>
  <si>
    <t>Сверло ц/х ср. сер  2,15 (кл. А)                                  (l=27, L=53, Р6М5)</t>
  </si>
  <si>
    <t>Сверло ц/х ср. сер  2,2 (кл. А)                                    (l=27, L=53, Р6М5)</t>
  </si>
  <si>
    <t>Сверло ц/х ср. сер  2,25 (кл. А)                                  (l=27, L=53, Р6М5)</t>
  </si>
  <si>
    <t>Сверло ц/х ср. сер  2,3 (кл. А)                                  (l=27, L=53, Р6М5)</t>
  </si>
  <si>
    <t>Сверло ц/х ср. сер  2,35 (кл. А)                                  (l=27, L=53, Р6М5)</t>
  </si>
  <si>
    <t>Сверло ц/х ср. сер  2,4 (кл. А)                                    (l=30, L=57, Р6М5)</t>
  </si>
  <si>
    <t>Сверло ц/х ср. сер  2,45 (кл. А)                                  (l=30, L=57, Р6М5)</t>
  </si>
  <si>
    <t>Сверло ц/х ср. сер  2,5 (кл. А)                                    (l=30, L=57, Р6М5)</t>
  </si>
  <si>
    <t>Сверло ц/х ср. сер  2,55 (кл. А)                                  (l=30, L=57, Р6М5)</t>
  </si>
  <si>
    <t>Сверло ц/х ср. сер  2,6 (кл. А)                                    (l=30, L=57, Р6М5)</t>
  </si>
  <si>
    <t>Сверло ц/х ср. сер  2,65 (кл. А)                                  (l=30, L=57, Р6М5)</t>
  </si>
  <si>
    <t>Сверло ц/х ср. сер  2,7 (кл. А)                                    (l=33, L=61, Р6М5)</t>
  </si>
  <si>
    <t>Сверло ц/х ср. сер  2,75 (кл. А)                                  (l=33, L=61, Р6М5)</t>
  </si>
  <si>
    <t>Сверло ц/х ср. сер  2,8 (кл. А)                                    (l=33, L=61, Р6М5)</t>
  </si>
  <si>
    <t>Сверло ц/х ср. сер  2,85 (кл. А)                                  (l=33, L=61, Р6М5)</t>
  </si>
  <si>
    <t>Сверло ц/х ср. сер  2,9  (кл. А)                                   (l=33, L=61, Р6М5)</t>
  </si>
  <si>
    <t>Сверло ц/х ср. сер  2,95 (кл. А)                                  (l=33, L=61, Р6М5)</t>
  </si>
  <si>
    <t>Сверло ц/х ср. сер  3,0  (кл. А)                                   (l=33, L=61, Р6М5)</t>
  </si>
  <si>
    <t>Сверло ц/х ср. сер  3,1 (кл. А)                                    (l=36, L=65, Р6М5)</t>
  </si>
  <si>
    <t>Сверло ц/х ср. сер  3,15 (кл. А)                                  (l=36, L=65, Р6М5)</t>
  </si>
  <si>
    <t>Сверло ц/х ср. сер  3,2 (кл. А)                                    (l=36, L=65, Р6М5)</t>
  </si>
  <si>
    <t>Сверло ц/х ср. сер  3,3 (кл. А)                                    (l=36, L=65, Р6М5)</t>
  </si>
  <si>
    <t>Сверло ц/х ср. сер  3,35 (кл. А)                                  (l=36, L=65, Р6М5)</t>
  </si>
  <si>
    <t>Сверло ц/х ср. сер  3,4 (кл. А)                                    (l=39, L=70, Р6М5)</t>
  </si>
  <si>
    <t>Сверло ц/х ср. сер  3,5 (кл. А)                                    (l=39, L=70, Р6М5)</t>
  </si>
  <si>
    <t>Сверло ц/х ср. сер  3,6 (кл. А)                                    (l=39, L=70, Р6М5)</t>
  </si>
  <si>
    <t>Сверло ц/х ср. сер  3,7 (кл. А)                                    (l=39, L=70, Р6М5)</t>
  </si>
  <si>
    <t>Сверло ц/х ср. сер  3,8 (кл. А)                                    (l=43, L=75, Р6М5)</t>
  </si>
  <si>
    <t>Сверло ц/х ср. сер  3,9 (кл. А)                                    (l=43, L=75, Р6М5)</t>
  </si>
  <si>
    <t>Сверло ц/х ср. сер  4,0 (кл. А)                                    (l=43, L=75, Р6М5)</t>
  </si>
  <si>
    <t>Сверло ц/х ср. сер  4,1 (кл. А)                                    (l=43, L=75, Р6М5)</t>
  </si>
  <si>
    <t>Сверло ц/х ср. сер  4,2 (кл. А)                                    (l=43, L=75, Р6М5)</t>
  </si>
  <si>
    <t>Сверло ц/х ср. сер  4,25 (кл. А)                                  (l=43, L=75, Р6М5)</t>
  </si>
  <si>
    <t>Сверло ц/х ср. сер  4,3 (кл. А)                                    (l=47, L=80, Р6М5)</t>
  </si>
  <si>
    <t>Сверло ц/х ср. сер  4,4 (кл. А)                                    (l=47, L=80, Р6М5)</t>
  </si>
  <si>
    <t>Сверло ц/х ср. сер  4,5 (кл. А)                                    (l=47, L=80, Р6М5)</t>
  </si>
  <si>
    <t>Сверло ц/х ср. сер  4,6 (кл. А)                                    (l=47, L=80, Р6М5)</t>
  </si>
  <si>
    <t>Сверло ц/х ср. сер  4,7 (кл. А)                                    (l=47, L=80, Р6М5)</t>
  </si>
  <si>
    <t>Сверло ц/х ср. сер  4,8 (кл. А)                                    (l=52, L=86, Р6М5)</t>
  </si>
  <si>
    <t>Сверло ц/х ср. сер  4,9 (кл. А)                                    (l=52, L=86, Р6М5)</t>
  </si>
  <si>
    <t>Сверло ц/х ср. сер  5,0 (кл. А)                                    (l=52, L=86, Р6М5)</t>
  </si>
  <si>
    <t>Сверло ц/х ср. сер  5,1 (кл. А)                                    (l=52, L=86, Р6М5)</t>
  </si>
  <si>
    <t>Сверло ц/х ср. сер  5,2 (кл. А)                                    (l=52, L=86, Р6М5)</t>
  </si>
  <si>
    <t>Сверло ц/х ср. сер  5,3 (кл. А)                                    (l=52, L=86, Р6М5)</t>
  </si>
  <si>
    <t>Сверло ц/х ср. сер  5,4 (кл. А)                                    (l=57, L=93, Р6М5)</t>
  </si>
  <si>
    <t>Сверло ц/х ср. сер  5,5 (кл. А)                                    (l=57, L=93, Р6М5)</t>
  </si>
  <si>
    <t>Сверло ц/х ср. сер  5,6 (кл. А)                                    (l=57, L=93, Р6М5)</t>
  </si>
  <si>
    <t>Сверло ц/х ср. сер  5,7 (кл. А)                                    (l=57, L=93, Р6М5)</t>
  </si>
  <si>
    <t>Сверло ц/х ср. сер  5,8 (кл. А)                                    (l=57, L=93, Р6М5)</t>
  </si>
  <si>
    <t>Сверло ц/х ср. сер  5,9 (кл. А)                                    (l=57, L=93, Р6М5)</t>
  </si>
  <si>
    <t>Сверло ц/х ср. сер  6,0 (кл. А)                                    (l=57, L=93, Р6М5)</t>
  </si>
  <si>
    <t>Сверло ц/х ср. сер  6,1 (кл. А)                                  (l=63, L=101, Р6М5)</t>
  </si>
  <si>
    <t>Сверло ц/х ср. сер  6,2 (кл. А)                                  (l=63, L=101, Р6М5)</t>
  </si>
  <si>
    <t>Сверло ц/х ср. сер  6,3 (кл. А)                                  (l=63, L=101, Р6М5)</t>
  </si>
  <si>
    <t>Сверло ц/х ср. сер  6,4 (кл. А)                                  (l=63, L=101, Р6М5)</t>
  </si>
  <si>
    <t>Сверло ц/х ср. сер  6,5 (кл. А)                                  (l=63, L=101, Р6М5)</t>
  </si>
  <si>
    <t>Сверло ц/х ср. сер  6,6 (кл. А)                                  (l=63, L=101, Р6М5)</t>
  </si>
  <si>
    <t>Сверло ц/х ср. сер  6,7 (кл. А)                                  (l=63, L=101, Р6М5)</t>
  </si>
  <si>
    <t>Сверло ц/х ср. сер  6,75 (кл. А)                                (l=63, L=101, Р6М5)</t>
  </si>
  <si>
    <t>Сверло ц/х ср. сер  6,8 (кл. А)                                  (l=63, L=101, Р6М5)</t>
  </si>
  <si>
    <t>Сверло ц/х ср. сер  6,9 (кл. А)                                  (l=63, L=101, Р6М5)</t>
  </si>
  <si>
    <t>Сверло ц/х ср. сер  7,0 (кл. А)                                  (l=63, L=101, Р6М5)</t>
  </si>
  <si>
    <t>Сверло ц/х ср. сер  7,6 (кл. А)                                  (l=75, L=117, Р6М5)</t>
  </si>
  <si>
    <t>Сверло ц/х ср. сер  7,7 (кл. А)                                  (l=75, L=117, Р6М5)</t>
  </si>
  <si>
    <t>Сверло ц/х ср. сер  7,8 (кл. А)                                  (l=75, L=117, Р6М5)</t>
  </si>
  <si>
    <t>Сверло ц/х ср. сер  7,9 (кл. А)                                  (l=75, L=117, Р6М5)</t>
  </si>
  <si>
    <t>Сверло ц/х ср. сер  8,0 (кл. А)                                  (l=75, L=117, Р6М5)</t>
  </si>
  <si>
    <t>Сверло ц/х ср. сер  8,1 (кл. А)                                  (l=75, L=117, Р6М5)</t>
  </si>
  <si>
    <t>Сверло ц/х ср. сер  8,2 (кл. А)                                  (l=75, L=117, Р6М5)</t>
  </si>
  <si>
    <t>Сверло ц/х ср. сер  8,25 (кл. А)                                (l=75, L=117, Р6М5)</t>
  </si>
  <si>
    <t>Сверло ц/х ср. сер  8,3 (кл. А)                                  (l=75, L=117, Р6М5)</t>
  </si>
  <si>
    <t>Сверло ц/х ср. сер  8,4 (кл. А)                                  (l=75, L=117, Р6М5)</t>
  </si>
  <si>
    <t>Сверло ц/х ср. сер  8,5 (кл. А)                                  (l=75, L=117, Р6М5)</t>
  </si>
  <si>
    <t>Сверло ц/х ср. сер  8,6 (кл. А)                                  (l=81, L=125, Р6М5)</t>
  </si>
  <si>
    <t>Сверло ц/х ср. сер  8,7 (кл. А)                                  (l=81, L=125, Р6М5)</t>
  </si>
  <si>
    <t>Сверло ц/х ср. сер  8,8 (кл. А)                                  (l=81, L=125, Р6М5)</t>
  </si>
  <si>
    <t>Сверло ц/х ср. сер  8,9 (кл. А)                                  (l=81, L=125, Р6М5)</t>
  </si>
  <si>
    <t>Сверло ц/х ср. сер  9,0 (кл. А)                                  (l=81, L=125, Р6М5)</t>
  </si>
  <si>
    <t>Сверло ц/х ср. сер  9,1 (кл. А)                                  (l=81, L=125, Р6М5)</t>
  </si>
  <si>
    <t>Сверло ц/х ср. сер  9,2 (кл. А)                                  (l=81, L=125, Р6М5)</t>
  </si>
  <si>
    <t>Сверло ц/х ср. сер  9,3 (кл. А)                                  (l=81, L=125, Р6М5)</t>
  </si>
  <si>
    <t>Сверло ц/х ср. сер  9,4 (кл. А)                                  (l=81, L=125, Р6М5)</t>
  </si>
  <si>
    <t>Сверло ц/х ср. сер  9,5 (кл. А)                                  (l=81, L=125, Р6М5)</t>
  </si>
  <si>
    <t>Сверло ц/х ср. сер  9,6 (кл. А)                                  (l=87, L=133, Р6М5)</t>
  </si>
  <si>
    <t>Сверло ц/х ср. сер  9,7 (кл. А)                                  (l=87, L=133, Р6М5)</t>
  </si>
  <si>
    <t>Сверло ц/х ср. сер  9,8 (кл. А)                                  (l=87, L=133, Р6М5)</t>
  </si>
  <si>
    <t>Сверло ц/х ср. сер  9,9 (кл. А)                                  (l=87, L=133, Р6М5)</t>
  </si>
  <si>
    <t>Сверло ц/х ср. сер 10,0 (кл. А)                                 (l=87, L=133, Р6М5)</t>
  </si>
  <si>
    <t>Сверло ц/х ср. сер 10,1 (кл. А)                                 (l=87, L=133, Р6М5)</t>
  </si>
  <si>
    <t>Сверло ц/х ср. сер 10,2 (кл. А)                                 (l=87, L=133, Р6М5)</t>
  </si>
  <si>
    <t>Сверло ц/х ср. сер 10,25 (кл. А)                               (l=87, L=133, Р6М5)</t>
  </si>
  <si>
    <t>Сверло ц/х ср. сер 10,3 (кл. А)                                 (l=87, L=133, Р6М5)</t>
  </si>
  <si>
    <t>Сверло ц/х ср. сер 10,4 (кл. А)                                 (l=87, L=133, Р6М5)</t>
  </si>
  <si>
    <t>Сверло ц/х ср. сер 10,5 (кл. А)                                 (l=87, L=133, Р6М5)</t>
  </si>
  <si>
    <t>Сверло ц/х ср. сер 10,6 (кл. А)                                 (l=87, L=133, Р6М5)</t>
  </si>
  <si>
    <t>Сверло ц/х ср. сер 10,7 (кл. А)                                 (l=94, L=142, Р6М5)</t>
  </si>
  <si>
    <t>Сверло ц/х ср. сер 10,8 (кл. А)                                 (l=94, L=142, Р6М5)</t>
  </si>
  <si>
    <t>Сверло ц/х ср. сер 10,9 (кл. А)                                 (l=94, L=142, Р6М5)</t>
  </si>
  <si>
    <t>Сверло ц/х ср. сер 11,0 (кл. А)                                 (l=94, L=142, Р6М5)</t>
  </si>
  <si>
    <t>Сверло ц/х ср. сер 11,1 (кл. А)                                 (l=94, L=142, Р6М5)</t>
  </si>
  <si>
    <t>Сверло ц/х ср. сер 11,2 (кл. А)                                 (l=94, L=142, Р6М5)</t>
  </si>
  <si>
    <t>Сверло ц/х ср. сер 11,25 (кл. А)                               (l=94, L=142, Р6М5)</t>
  </si>
  <si>
    <t>Сверло ц/х ср. сер 11,3 (кл. А)                                 (l=94, L=142, Р6М5)</t>
  </si>
  <si>
    <t>Сверло ц/х ср. сер 11,4 (кл. А)                                 (l=94, L=142, Р6М5)</t>
  </si>
  <si>
    <t>Сверло ц/х ср. сер 11,5 (кл. А)                                 (l=94, L=142, Р6М5)</t>
  </si>
  <si>
    <t>Сверло ц/х ср. сер 11,6 (кл. А)                                 (l=94, L=142, Р6М5)</t>
  </si>
  <si>
    <t>Сверло ц/х ср. сер 11,7 (кл. А)                                 (l=94, L=142, Р6М5)</t>
  </si>
  <si>
    <t>Сверло ц/х ср. сер 11,8 (кл. А)                                 (l=94, L=142, Р6М5)</t>
  </si>
  <si>
    <t>Сверло ц/х ср. сер 11,9 (кл. А)                                 (l=94, L=142, Р6М5)</t>
  </si>
  <si>
    <t>Сверло ц/х ср. сер 12,0 (кл. А)                               (l=101, L=151, Р6М5)</t>
  </si>
  <si>
    <t>Сверло ц/х ср. сер 12,1 (кл. А)                               (l=101, L=151, Р6М5)</t>
  </si>
  <si>
    <t>Сверло ц/х ср. сер 12,2 (кл. А)                               (l=101, L=151, Р6М5)</t>
  </si>
  <si>
    <t>Сверло ц/х ср. сер 12,3 (кл. А)                               (l=101, L=151, Р6М5)</t>
  </si>
  <si>
    <t>Сверло ц/х ср. сер 12,4 (кл. А)                               (l=101, L=151, Р6М5)</t>
  </si>
  <si>
    <t>Сверло ц/х ср. сер 12,5 (кл. А)                               (l=101, L=151, Р6М5)</t>
  </si>
  <si>
    <t>Сверло ц/х ср. сер 12,6 (кл. А)                               (l=101, L=151, Р6М5)</t>
  </si>
  <si>
    <t>Сверло ц/х ср. сер 12,7 (кл. А)                               (l=101, L=151, Р6М5)</t>
  </si>
  <si>
    <t>Сверло ц/х ср. сер 12,8 (кл. А)                               (l=101, L=151, Р6М5)</t>
  </si>
  <si>
    <t>Сверло ц/х ср. сер 12,9 (кл. А)                               (l=101, L=151, Р6М5)</t>
  </si>
  <si>
    <t>Сверло ц/х ср. сер 13,0 (кл. А)                               (l=101, L=151, Р6М5)</t>
  </si>
  <si>
    <t>Сверло ц/х ср. сер 13,1 (кл. А)                               (l=101, L=151, Р6М5)</t>
  </si>
  <si>
    <t>Сверло ц/х ср. сер 13,2 (кл. А)                               (l=101, L=151, Р6М5)</t>
  </si>
  <si>
    <t>Сверло ц/х ср. сер 13,3 (кл. А)                               (l=108, L=160, Р6М5)</t>
  </si>
  <si>
    <t>Сверло ц/х ср. сер 13,4 (кл. А)                               (l=108, L=160, Р6М5)</t>
  </si>
  <si>
    <t>Сверло ц/х ср. сер 13,5 (кл. А)                               (l=108, L=160, Р6М5)</t>
  </si>
  <si>
    <t>Сверло ц/х ср. сер 13,6 (кл. А)                               (l=108, L=160, Р6М5)</t>
  </si>
  <si>
    <t>Сверло ц/х ср. сер 13,7 (кл. А)                               (l=108, L=160, Р6М5)</t>
  </si>
  <si>
    <t>Сверло ц/х ср. сер 13,8 (кл. А)                               (l=108, L=160, Р6М5)</t>
  </si>
  <si>
    <t>Сверло ц/х ср. сер 13,9 (кл. А)                               (l=108, L=160, Р6М5)</t>
  </si>
  <si>
    <t>Сверло ц/х ср. сер 14,0 (кл. А)                               (l=108, L=160, Р6М5)</t>
  </si>
  <si>
    <t>Сверло ц/х ср. сер 14,1 (кл. А)                               (l=114, L=169, Р6М5)</t>
  </si>
  <si>
    <t>Сверло ц/х ср. сер 14,2 (кл. А)                               (l=114, L=169, Р6М5)</t>
  </si>
  <si>
    <t>Сверло ц/х ср. сер 14,25 (кл. А)                             (l=114, L=169, Р6М5)</t>
  </si>
  <si>
    <t>Сверло ц/х ср. сер 14,3 (кл. А)                               (l=114, L=169, Р6М5)</t>
  </si>
  <si>
    <t>Сверло ц/х ср. сер 14,4 (кл. А)                               (l=114, L=169, Р6М5)</t>
  </si>
  <si>
    <t>Сверло ц/х ср. сер 14,5 (кл. А)                               (l=114, L=169, Р6М5)</t>
  </si>
  <si>
    <t>Сверло ц/х ср. сер 14,6 (кл. А)                               (l=114, L=169, Р6М5)</t>
  </si>
  <si>
    <t>Сверло ц/х ср. сер 14,7 (кл. А)                               (l=114, L=169, Р6М5)</t>
  </si>
  <si>
    <t>Сверло ц/х ср. сер 14,75 (кл. А)                             (l=114, L=169, Р6М5)</t>
  </si>
  <si>
    <t>Сверло ц/х ср. сер 14,8 (кл. А)                               (l=114, L=169, Р6М5)</t>
  </si>
  <si>
    <t>Сверло ц/х ср. сер 14,9 (кл. А)                               (l=114, L=169, Р6М5)</t>
  </si>
  <si>
    <t>Сверло ц/х ср. сер 15,0 (кл. А)                               (l=114, L=169, Р6М5)</t>
  </si>
  <si>
    <t>Сверло ц/х ср. сер 15,1 (кл. А)                               (l=120, L=178, Р6М5)</t>
  </si>
  <si>
    <t>Сверло ц/х ср. сер 15,2 (кл. А)                               (l=120, L=178, Р6М5)</t>
  </si>
  <si>
    <t>Сверло ц/х ср. сер 15,25 (кл. А)                             (l=120, L=178, Р6М5)</t>
  </si>
  <si>
    <t>Сверло ц/х ср. сер 15,3 (кл. А)                               (l=120, L=178, Р6М5)</t>
  </si>
  <si>
    <t>Сверло ц/х ср. сер 15,4 (кл. А)                               (l=120, L=178, Р6М5)</t>
  </si>
  <si>
    <t>Сверло ц/х ср. сер 15,5 (кл. А)                               (l=120, L=178, Р6М5)</t>
  </si>
  <si>
    <t>Сверло ц/х ср. сер 15,6 (кл. А)                               (l=120, L=178, Р6М5)</t>
  </si>
  <si>
    <t>Сверло ц/х ср. сер 15,7 (кл. А)                               (l=120, L=178, Р6М5)</t>
  </si>
  <si>
    <t>Сверло ц/х ср. сер 15,8 (кл. А)                               (l=120, L=178, Р6М5)</t>
  </si>
  <si>
    <t>Сверло ц/х ср. сер 15,9 (кл. А)                               (l=120, L=178, Р6М5)</t>
  </si>
  <si>
    <t>Сверло ц/х ср. сер 16,0 (кл. А)                               (l=120, L=178, Р6М5)</t>
  </si>
  <si>
    <t>Сверло ц/х ср. сер  0,5 (кл.А) нитрид титан              (l=6, L=22, Р6М5)</t>
  </si>
  <si>
    <t>Сверло ц/х ср. сер  0,6 (кл.А) нитрид титан              (l=7, L=24, Р6М5)</t>
  </si>
  <si>
    <t>Сверло ц/х ср. сер  0,7 (кл.А) нитрид титан              (l=9, L=28, Р6М5)</t>
  </si>
  <si>
    <t>Сверло ц/х ср. сер  0,8 (кл.А) нитрид титан            (l=10, L=30, Р6М5)</t>
  </si>
  <si>
    <t>Сверло ц/х ср. сер  0,9 (кл.А) нитрид титан            (l=11, L=32, Р6М5)</t>
  </si>
  <si>
    <t>Сверло ц/х ср. сер  1,0 (кл.А) нитрид титан            (l=12, L=34, Р6М5)</t>
  </si>
  <si>
    <t>Сверло ц/х ср. сер  1,1 (кл.А) нитрид титан            (l=14, L=36, Р6М5)</t>
  </si>
  <si>
    <t>Сверло ц/х ср. сер  1,2 (кл.А) нитрид титан            (l=16, L=38, Р6М5)</t>
  </si>
  <si>
    <t>Сверло ц/х ср. сер  1,3 (кл.А) нитрид титан            (l=16, L=38, Р6М5)</t>
  </si>
  <si>
    <t>Сверло ц/х ср. сер  1,4 (кл.А) нитрид титан            (l=18, L=40, Р6М5)</t>
  </si>
  <si>
    <t>Сверло ц/х ср. сер  1,5 (кл.А) нитрид титан            (l=18, L=40, Р6М5)</t>
  </si>
  <si>
    <t>Сверло ц/х ср. сер  1,6 (кл.А) нитрид титан            (l=20, L=43, Р6М5)</t>
  </si>
  <si>
    <t>Сверло ц/х ср. сер  1,7 (кл.А) нитрид титан            (l=20, L=43, Р6М5)</t>
  </si>
  <si>
    <t>Сверло ц/х ср. сер  1,8 (кл.А) нитрид титан            (l=22, L=46, Р6М5)</t>
  </si>
  <si>
    <t>Сверло ц/х ср. сер  1,9 (кл.А) нитрид титан            (l=22, L=46, Р6М5)</t>
  </si>
  <si>
    <t>Сверло ц/х ср. сер  2,0 (кл.А) нитрид титан            (l=24, L=49, Р6М5)</t>
  </si>
  <si>
    <t>Сверло ц/х ср. сер  2,1 (кл.А) нитрид титан            (l=24, L=49, Р6М5)</t>
  </si>
  <si>
    <t>Сверло ц/х ср. сер  2,2 (кл.А) нитрид титан            (l=27, L=53, Р6М5)</t>
  </si>
  <si>
    <t>Сверло ц/х ср. сер  2,3 (кл.А) нитрид титан            (l=27, L=53, Р6М5)</t>
  </si>
  <si>
    <t>Сверло ц/х ср. сер  2,4 (кл.А) нитрид титан            (l=30, L=57, Р6М5)</t>
  </si>
  <si>
    <t>Сверло ц/х ср. сер  2,5 (кл.А) нитрид титан            (l=30, L=57, Р6М5)</t>
  </si>
  <si>
    <t>Сверло ц/х ср. сер  2,6 (кл.А) нитрид титан            (l=30, L=57, Р6М5)</t>
  </si>
  <si>
    <t>Сверло ц/х ср. сер  2,7 (кл.А) нитрид титан            (l=33, L=61, Р6М5)</t>
  </si>
  <si>
    <t>Сверло ц/х ср. сер  2,8 (кл.А) нитрид титан            (l=33, L=61, Р6М5)</t>
  </si>
  <si>
    <t>Сверло ц/х ср. сер  2,9 (кл.А) нитрид титан            (l=33, L=61, Р6М5)</t>
  </si>
  <si>
    <t>Сверло ц/х ср. сер  3,0 (кл.А) нитрид титан            (l=33, L=61, Р6М5)</t>
  </si>
  <si>
    <t>Сверло ц/х ср. сер  3,4 (кл.А) нитрид титан            (l=39, L=70, Р6М5)</t>
  </si>
  <si>
    <t>Сверло ц/х ср. сер  3,5 (кл.А) нитрид титан            (l=39, L=70, Р6М5)</t>
  </si>
  <si>
    <t>Сверло ц/х ср. сер  3,6 (кл.А) нитрид титан            (l=39, L=70, Р6М5)</t>
  </si>
  <si>
    <t>Сверло ц/х ср. сер  3,7 (кл.А) нитрид титан            (l=39, L=70, Р6М5)</t>
  </si>
  <si>
    <t>Сверло ц/х ср. сер  3,8 (кл.А) нитрид титан            (l=43, L=75, Р6М5)</t>
  </si>
  <si>
    <t>Сверло ц/х ср. сер  3,9 (кл.А) нитрид титан            (l=43, L=75, Р6М5)</t>
  </si>
  <si>
    <t>Сверло ц/х ср. сер  4,0 (кл.А) нитрид титан            (l=43, L=75, Р6М5)</t>
  </si>
  <si>
    <t>Сверло ц/х ср. сер  4,1 (кл.А) нитрид титан            (l=43, L=75, Р6М5)</t>
  </si>
  <si>
    <t>Сверло ц/х ср. сер  4,2 (кл.А) нитрид титан            (l=43, L=75, Р6М5)</t>
  </si>
  <si>
    <t>Сверло ц/х ср. сер  4,3 (кл.А) нитрид титан            (l=47, L=80, Р6М5)</t>
  </si>
  <si>
    <t>Сверло ц/х ср. сер  4,4 (кл.А) нитрид титан            (l=47, L=80, Р6М5)</t>
  </si>
  <si>
    <t>Сверло ц/х ср. сер  4,5 (кл.А) нитрид титан            (l=47, L=80, Р6М5)</t>
  </si>
  <si>
    <t>Сверло ц/х ср. сер  4,6 (кл.А) нитрид титан            (l=47, L=80, Р6М5)</t>
  </si>
  <si>
    <t>Сверло ц/х ср. сер  4,7 (кл.А) нитрид титан            (l=47, L=80, Р6М5)</t>
  </si>
  <si>
    <t>Сверло ц/х ср. сер  4,8 (кл.А) нитрид титан            (l=52, L=86, Р6М5)</t>
  </si>
  <si>
    <t>Сверло ц/х ср. сер  4,9 (кл.А) нитрид титан            (l=52, L=86, Р6М5)</t>
  </si>
  <si>
    <t>Сверло ц/х ср. сер  5,0 (кл.А) нитрид титан            (l=52, L=86, Р6М5)</t>
  </si>
  <si>
    <t>Сверло ц/х ср. сер  5,1 (кл.А) нитрид титан            (l=52, L=86, Р6М5)</t>
  </si>
  <si>
    <t>Сверло ц/х ср. сер  5,2 (кл.А) нитрид титан            (l=52, L=86, Р6М5)</t>
  </si>
  <si>
    <t>Сверло ц/х ср. сер  5,3 (кл.А) нитрид титан            (l=52, L=86, Р6М5)</t>
  </si>
  <si>
    <t>Сверло ц/х ср. сер  5,4 (кл.А) нитрид титан            (l=57, L=93, Р6М5)</t>
  </si>
  <si>
    <t>Сверло ц/х ср. сер  5,5 (кл.А) нитрид титан            (l=57, L=93, Р6М5)</t>
  </si>
  <si>
    <t>Сверло ц/х ср. сер  5,6 (кл.А) нитрид титан            (l=57, L=93, Р6М5)</t>
  </si>
  <si>
    <t>Сверло ц/х ср. сер  5,7 (кл.А) нитрид титан            (l=57, L=93, Р6М5)</t>
  </si>
  <si>
    <t>Сверло ц/х ср. сер  5,8 (кл.А) нитрид титан            (l=57, L=93, Р6М5)</t>
  </si>
  <si>
    <t>Сверло ц/х ср. сер  5,9 (кл.А) нитрид титан            (l=57, L=93, Р6М5)</t>
  </si>
  <si>
    <t>Сверло ц/х ср. сер  6,0 (кл.А) нитрид титан            (l=57, L=93, Р6М5)</t>
  </si>
  <si>
    <t>Сверло ц/х ср. сер  6,1 (кл.А) нитрид титан          (l=63, L=101, Р6М5)</t>
  </si>
  <si>
    <t>Сверло ц/х ср. сер  6,2 (кл.А) нитрид титан          (l=63, L=101, Р6М5)</t>
  </si>
  <si>
    <t>Сверло ц/х ср. сер  6,3 (кл.А) нитрид титан          (l=63, L=101, Р6М5)</t>
  </si>
  <si>
    <t>Сверло ц/х ср. сер  6,4 (кл.А) нитрид титан          (l=63, L=101, Р6М5)</t>
  </si>
  <si>
    <t>Сверло ц/х ср. сер  6,5 (кл.А) нитрид титан          (l=69, L=109, Р6М5)</t>
  </si>
  <si>
    <t>Сверло ц/х ср. сер  6,6 (кл.А) нитрид титан          (l=69, L=109, Р6М5)</t>
  </si>
  <si>
    <t>Сверло ц/х ср. сер  6,7 (кл.А) нитрид титан          (l=69, L=109, Р6М5)</t>
  </si>
  <si>
    <t>Сверло ц/х ср. сер  6,8 (кл.А) нитрид титан          (l=69, L=109, Р6М5)</t>
  </si>
  <si>
    <t>Сверло ц/х ср. сер  6,9 (кл.А) нитрид титан          (l=69, L=109, Р6М5)</t>
  </si>
  <si>
    <t>Сверло ц/х ср. сер  7,0 (кл.А) нитрид титан          (l=69, L=109, Р6М5)</t>
  </si>
  <si>
    <t>Сверло ц/х ср. сер  7,1 (кл.А) нитрид титан          (l=69, L=109, Р6М5)</t>
  </si>
  <si>
    <t>Сверло ц/х ср. сер  7,2 (кл.А) нитрид титан          (l=69, L=109, Р6М5)</t>
  </si>
  <si>
    <t>Сверло ц/х ср. сер  7,3 (кл.А) нитрид титан          (l=69, L=109, Р6М5)</t>
  </si>
  <si>
    <t>Сверло ц/х ср. сер  7,4 (кл.А) нитрид титан          (l=69, L=109, Р6М5)</t>
  </si>
  <si>
    <t>Сверло ц/х ср. сер  7,5 (кл.А) нитрид титан          (l=69, L=109, Р6М5)</t>
  </si>
  <si>
    <t>Сверло ц/х ср. сер  7,6 (кл.А) нитрид титан          (l=75, L=117, Р6М5)</t>
  </si>
  <si>
    <t>Сверло ц/х ср. сер  7,7 (кл.А) нитрид титан          (l=75, L=117, Р6М5)</t>
  </si>
  <si>
    <t>Сверло ц/х ср. сер  7,8 (кл.А) нитрид титан          (l=75, L=117, Р6М5)</t>
  </si>
  <si>
    <t>Сверло ц/х ср. сер  7,9 (кл.А) нитрид титан          (l=75, L=117, Р6М5)</t>
  </si>
  <si>
    <r>
      <t>Сверло ц/х ср. сер  8,0 (кл.А) нитрид титан           (l=75, L=117</t>
    </r>
    <r>
      <rPr>
        <sz val="8"/>
        <color indexed="8"/>
        <rFont val="Arial"/>
        <family val="2"/>
        <charset val="204"/>
      </rPr>
      <t>, Р6М5</t>
    </r>
    <r>
      <rPr>
        <b/>
        <sz val="8"/>
        <rFont val="Arial"/>
        <family val="2"/>
        <charset val="204"/>
      </rPr>
      <t>)</t>
    </r>
  </si>
  <si>
    <t>Сверло ц/х ср. сер  8,1 (кл.А) нитрид титан          (l=75, L=117, Р6М5)</t>
  </si>
  <si>
    <t>Сверло ц/х ср. сер  8,2 (кл.А) нитрид титан          (l=75, L=117, Р6М5)</t>
  </si>
  <si>
    <t>Сверло ц/х ср. сер  8,3 (кл.А) нитрид титан          (l=75, L=117, Р6М5)</t>
  </si>
  <si>
    <t>Сверло ц/х ср. сер  8,4 (кл.А) нитрид титан          (l=75, L=117, Р6М5)</t>
  </si>
  <si>
    <t>Сверло ц/х ср. сер  8,5 (кл.А) нитрид титан          (l=75, L=117, Р6М5)</t>
  </si>
  <si>
    <t>Сверло ц/х ср. сер  8,6 (кл.А) нитрид титан          (l=81, L=125, Р6М5)</t>
  </si>
  <si>
    <t>Сверло ц/х ср. сер  8,7 (кл.А) нитрид титан          (l=81, L=125, Р6М5)</t>
  </si>
  <si>
    <t>Сверло ц/х ср. сер  8,8 (кл.А) нитрид титан          (l=81, L=125, Р6М5)</t>
  </si>
  <si>
    <t>Сверло ц/х ср. сер  8,9 (кл.А) нитрид титан          (l=81, L=125, Р6М5)</t>
  </si>
  <si>
    <t>Сверло ц/х ср. сер  9,0 (кл.А) нитрид титан          (l=81, L=125, Р6М5)</t>
  </si>
  <si>
    <t>Сверло ц/х ср. сер  9,1 (кл.А) нитрид титан          (l=81, L=125, Р6М5)</t>
  </si>
  <si>
    <t>Сверло ц/х ср. сер  9,2 (кл.А) нитрид титан          (l=81, L=125, Р6М5)</t>
  </si>
  <si>
    <t>Сверло ц/х ср. сер  9,3 (кл.А) нитрид титан          (l=81, L=125, Р6М5)</t>
  </si>
  <si>
    <t>Сверло ц/х ср. сер  9,4 (кл.А) нитрид титан          (l=81, L=125, Р6М5)</t>
  </si>
  <si>
    <t>Сверло ц/х ср. сер  9,5 (кл.А) нитрид титан          (l=81, L=125, Р6М5)</t>
  </si>
  <si>
    <t>Сверло ц/х ср. сер  9,6 (кл.А) нитрид титан          (l=87, L=133, Р6М5)</t>
  </si>
  <si>
    <t>Сверло ц/х ср. сер  9,7 (кл.А) нитрид титан          (l=87, L=133, Р6М5)</t>
  </si>
  <si>
    <t>Сверло ц/х ср. сер  9,8 (кл.А) нитрид титан          (l=87, L=133, Р6М5)</t>
  </si>
  <si>
    <r>
      <t>Сверло ц/х ср. сер  9,9 (кл.А) нитрид титан           (l=87, L=133</t>
    </r>
    <r>
      <rPr>
        <sz val="8"/>
        <color indexed="8"/>
        <rFont val="Arial"/>
        <family val="2"/>
        <charset val="204"/>
      </rPr>
      <t>, Р6М5</t>
    </r>
    <r>
      <rPr>
        <b/>
        <sz val="8"/>
        <rFont val="Arial"/>
        <family val="2"/>
        <charset val="204"/>
      </rPr>
      <t>)</t>
    </r>
  </si>
  <si>
    <t>Сверло ц/х ср. сер 10,0 (кл.А) нитрид титан         (l=87, L=133, Р6М5)</t>
  </si>
  <si>
    <t>Сверло ц/х ср. сер 10,1 (кл.А) нитрид титан         (l=87, L=133, Р6М5)</t>
  </si>
  <si>
    <t>Сверло ц/х ср. сер 10,2 (кл.А) нитрид титан         (l=87, L=133, Р6М5)</t>
  </si>
  <si>
    <t>Сверло ц/х ср. сер 10,3 (кл.А) нитрид титан         (l=87, L=133, Р6М5)</t>
  </si>
  <si>
    <t>Сверло ц/х ср. сер 10,4 (кл.А) нитрид титан         (l=87, L=133, Р6М5)</t>
  </si>
  <si>
    <t>Сверло ц/х ср. сер 10,5 (кл.А) нитрид титан         (l=87, L=133, Р6М5)</t>
  </si>
  <si>
    <t>Сверло ц/х ср. сер 10,6 (кл.А) нитрид титан         (l=87, L=133, Р6М5)</t>
  </si>
  <si>
    <t>Сверло ц/х ср. сер 10,7 (кл.А) нитрид титан         (l=94, L=142, Р6М5)</t>
  </si>
  <si>
    <t>Сверло ц/х ср. сер 10,8 (кл.А) нитрид титан         (l=94, L=142, Р6М5)</t>
  </si>
  <si>
    <t>Сверло ц/х ср. сер 10,9 (кл.А) нитрид титан         (l=94, L=142, Р6М5)</t>
  </si>
  <si>
    <t>Сверло ц/х ср. сер 11,0 (кл.А) нитрид титан         (l=94, L=142, Р6М5)</t>
  </si>
  <si>
    <t>Сверло ц/х ср. сер 11,1 (кл.А) нитрид титан         (l=94, L=142, Р6М5)</t>
  </si>
  <si>
    <t>Сверло ц/х ср. сер 11,2 (кл.А) нитрид титан         (l=94, L=142, Р6М5)</t>
  </si>
  <si>
    <t>Сверло ц/х ср. сер 11,3 (кл.А) нитрид титан         (l=94, L=142, Р6М5)</t>
  </si>
  <si>
    <t>Сверло ц/х ср. сер 11,4 (кл.А) нитрид титан         (l=94, L=142, Р6М5)</t>
  </si>
  <si>
    <t>Сверло ц/х ср. сер 11,5 (кл.А) нитрид титан         (l=94, L=142, Р6М5)</t>
  </si>
  <si>
    <t>Сверло ц/х ср. сер 11,6 (кл.А) нитрид титан         (l=94, L=142, Р6М5)</t>
  </si>
  <si>
    <r>
      <t>Сверло ц/х ср. сер 11,7 (кл.А) нитрид титан          (l=94, L=142</t>
    </r>
    <r>
      <rPr>
        <sz val="8"/>
        <color indexed="8"/>
        <rFont val="Arial"/>
        <family val="2"/>
        <charset val="204"/>
      </rPr>
      <t>, Р6М5</t>
    </r>
    <r>
      <rPr>
        <b/>
        <sz val="8"/>
        <rFont val="Arial"/>
        <family val="2"/>
        <charset val="204"/>
      </rPr>
      <t>)</t>
    </r>
  </si>
  <si>
    <t>Сверло ц/х ср. сер 11,8 (кл.А) нитрид титан         (l=94, L=142, Р6М5)</t>
  </si>
  <si>
    <t>Сверло ц/х ср. сер 11,9 (кл.А) нитрид титан         (l=94, L=142, Р6М5)</t>
  </si>
  <si>
    <t>Сверло ц/х ср. сер 12,0 (кл.А) нитрид титан       (l=101, L=151, Р6М5)</t>
  </si>
  <si>
    <t>Сверло ц/х ср. сер 12,1 (кл.А) нитрид титан       (l=101, L=151, Р6М5)</t>
  </si>
  <si>
    <t>Сверло ц/х ср. сер 12,2 (кл.А) нитрид титан       (l=101, L=151, Р6М5)</t>
  </si>
  <si>
    <t>Сверло ц/х ср. сер 12,3 (кл.А) нитрид титан       (l=101, L=151, Р6М5)</t>
  </si>
  <si>
    <t>Сверло ц/х ср. сер 12,4 (кл.А) нитрид титан       (l=101, L=151, Р6М5)</t>
  </si>
  <si>
    <t>Сверло ц/х ср. сер 12,5 (кл.А) нитрид титан       (l=101, L=151, Р6М5)</t>
  </si>
  <si>
    <t>Сверло ц/х ср. сер 12,6 (кл.А) нитрид титан       (l=101, L=151, Р6М5)</t>
  </si>
  <si>
    <t>Сверло ц/х ср. сер 12,7 (кл.А) нитрид титан       (l=101, L=151, Р6М5)</t>
  </si>
  <si>
    <t>Сверло ц/х ср. сер 12,8 (кл.А) нитрид титан       (l=101, L=151, Р6М5)</t>
  </si>
  <si>
    <t>Сверло ц/х ср. сер 12,9 (кл.А) нитрид титан       (l=101, L=151, Р6М5)</t>
  </si>
  <si>
    <t>Сверло ц/х ср. сер 13,0 (кл.А) нитрид титан       (l=101, L=151, Р6М5)</t>
  </si>
  <si>
    <t>Сверло ц/х ср. сер 13,5 (кл.А) нитрид титан       (l=108, L=160, Р6М5)</t>
  </si>
  <si>
    <t>Сверло ц/х ср. сер 14,0 (кл.А) нитрид титан       (l=108, L=160, Р6М5)</t>
  </si>
  <si>
    <t>Сверло ц/х ср. сер 14,5 (кл.А) нитрид титан       (l=114, L=169, Р6М5)</t>
  </si>
  <si>
    <t>Сверло ц/х ср. сер 15,5 (кл.А) нитрид титан       (l=120, L=178, Р6М5)</t>
  </si>
  <si>
    <t>Сверло ц/х ср. сер 16,0 (кл.А) нитрид титан       (l=120, L=178, Р6М5)</t>
  </si>
  <si>
    <t>Сверло ц/х ср. сер  0,5 (кл.А) кобальт                   (l=6, L=22, Р6М5К5)</t>
  </si>
  <si>
    <t>Сверло ц/х ср. сер  0,6 (кл.А) кобальт                   (l=7, L=24, Р6М5К5)</t>
  </si>
  <si>
    <t>Сверло ц/х ср. сер  0,7 (кл.А) кобальт                   (l=9, L=28, Р6М5К5)</t>
  </si>
  <si>
    <t>Сверло ц/х ср. сер  0,8 (кл.А) кобальт                 (l=10, L=30, Р6М5К5)</t>
  </si>
  <si>
    <t>Сверло ц/х ср. сер  0,9 (кл.А) кобальт                 (l=11, L=32, Р6М5К5)</t>
  </si>
  <si>
    <t>Сверло ц/х ср. сер  1,0 (кл.А) кобальт                 (l=12, L=34, Р6М5К5)</t>
  </si>
  <si>
    <t>Сверло ц/х ср. сер  1,1 (кл.А) кобальт                 (l=14, L=36, Р6М5К5)</t>
  </si>
  <si>
    <t>Сверло ц/х ср. сер  1,2 (кл.А) кобальт                 (l=16, L=38, Р6М5К5)</t>
  </si>
  <si>
    <t>Сверло ц/х ср. сер  1,3 (кл.А) кобальт                 (l=16, L=38, Р6М5К5)</t>
  </si>
  <si>
    <t>Сверло ц/х ср. сер  1,4 (кл.А) кобальт                 (l=18, L=40, Р6М5К5)</t>
  </si>
  <si>
    <t>Сверло ц/х ср. сер  1,5 (кл.А) кобальт                 (l=18, L=40, Р6М5К5)</t>
  </si>
  <si>
    <t>Сверло ц/х ср. сер  1,6 (кл.А) кобальт                 (l=20, L=43, Р6М5К5)</t>
  </si>
  <si>
    <t>Сверло ц/х ср. сер  1,7 (кл.А) кобальт                 (l=20, L=43, Р6М5К5)</t>
  </si>
  <si>
    <t>Сверло ц/х ср. сер  1,8 (кл.А) кобальт                 (l=22, L=46, Р6М5К5)</t>
  </si>
  <si>
    <t>Сверло ц/х ср. сер  1,9 (кл.А) кобальт                 (l=22, L=46, Р6М5К5)</t>
  </si>
  <si>
    <t>Сверло ц/х ср. сер  2,0 (кл.А) кобальт                 (l=24, L=49, Р6М5К5)</t>
  </si>
  <si>
    <t>Сверло ц/х ср. сер  2,1 (кл.А) кобальт                 (l=24, L=49, Р6М5К5)</t>
  </si>
  <si>
    <t>Сверло ц/х ср. сер  2,2 (кл.А) кобальт                 (l=27, L=53, Р6М5К5)</t>
  </si>
  <si>
    <t>Сверло ц/х ср. сер  2,3 (кл.А) кобальт                 (l=27, L=53, Р6М5К5)</t>
  </si>
  <si>
    <t>Сверло ц/х ср. сер  2,4 (кл.А) кобальт                 (l=30, L=57, Р6М5К5)</t>
  </si>
  <si>
    <t>Сверло ц/х ср. сер  2,5 (кл.А) кобальт                 (l=30, L=57, Р6М5К5)</t>
  </si>
  <si>
    <t>Сверло ц/х ср. сер  2,6 (кл.А) кобальт                 (l=30, L=57, Р6М5К5)</t>
  </si>
  <si>
    <t>Сверло ц/х ср. сер  2,7 (кл.А) кобальт                 (l=33, L=61, Р6М5К5)</t>
  </si>
  <si>
    <t>Сверло ц/х ср. сер  2,8 (кл.А) кобальт                 (l=33, L=61, Р6М5К5)</t>
  </si>
  <si>
    <t>Сверло ц/х ср. сер  2,9 (кл.А) кобальт                 (l=33, L=61, Р6М5К5)</t>
  </si>
  <si>
    <t>Сверло ц/х ср. сер  3,0 (кл.А) кобальт                 (l=33, L=61, Р6М5К5)</t>
  </si>
  <si>
    <t>Сверло ц/х ср. сер  3,1 (кл.А) кобальт                 (l=36, L=65, Р6М5К5)</t>
  </si>
  <si>
    <t>Сверло ц/х ср. сер  3,2 (кл.А) кобальт                 (l=36, L=65, Р6М5К5)</t>
  </si>
  <si>
    <t>Сверло ц/х ср. сер  3,3 (кл.А) кобальт                 (l=36, L=65, Р6М5К5)</t>
  </si>
  <si>
    <t>Сверло ц/х ср. сер  3,4 (кл.А) кобальт                 (l=39, L=70, Р6М5К5)</t>
  </si>
  <si>
    <t>Сверло ц/х ср. сер  3,5 (кл.А) кобальт                 (l=39, L=70, Р6М5К5)</t>
  </si>
  <si>
    <t>Сверло ц/х ср. сер  3,6 (кл.А) кобальт                 (l=39, L=70, Р6М5К5)</t>
  </si>
  <si>
    <t>Сверло ц/х ср. сер  3,7 (кл.А) кобальт                 (l=39, L=70, Р6М5К5)</t>
  </si>
  <si>
    <t>Сверло ц/х ср. сер  3,8 (кл.А) кобальт                 (l=43, L=75, Р6М5К5)</t>
  </si>
  <si>
    <t>Сверло ц/х ср. сер  3,9 (кл.А) кобальт                 (l=43, L=75, Р6М5К5)</t>
  </si>
  <si>
    <t>Сверло ц/х ср. сер  4,0 (кл.А) кобальт                 (l=43, L=75, Р6М5К5)</t>
  </si>
  <si>
    <t>Сверло ц/х ср. сер  4,1 (кл.А) кобальт                 (l=43, L=75, Р6М5К5)</t>
  </si>
  <si>
    <t>Сверло ц/х ср. сер  4,2 (кл.А) кобальт                 (l=43, L=75, Р6М5К5)</t>
  </si>
  <si>
    <t>Сверло ц/х ср. сер  4,3 (кл.А) кобальт                 (l=47, L=80, Р6М5К5)</t>
  </si>
  <si>
    <t>Сверло ц/х ср. сер  4,4 (кл.А) кобальт                 (l=47, L=80, Р6М5К5)</t>
  </si>
  <si>
    <t>Сверло ц/х ср. сер  4,5 (кл.А) кобальт                 (l=47, L=80, Р6М5К5)</t>
  </si>
  <si>
    <t>Сверло ц/х ср. сер  4,6 (кл.А) кобальт                 (l=47, L=80, Р6М5К5)</t>
  </si>
  <si>
    <t>Сверло ц/х ср. сер  4,7 (кл.А) кобальт                 (l=47, L=80, Р6М5К5)</t>
  </si>
  <si>
    <t>Сверло ц/х ср. сер  4,8 (кл.А) кобальт                 (l=52, L=86, Р6М5К5)</t>
  </si>
  <si>
    <t>Сверло ц/х ср. сер  4,9 (кл.А) кобальт                 (l=52, L=86, Р6М5К5)</t>
  </si>
  <si>
    <t>Сверло ц/х ср. сер  5,0 (кл.А) кобальт                 (l=52, L=86, Р6М5К5)</t>
  </si>
  <si>
    <t>Сверло ц/х ср. сер  5,1 (кл.А) кобальт                 (l=52, L=86, Р6М5К5)</t>
  </si>
  <si>
    <t>Сверло ц/х ср. сер  5,2 (кл.А) кобальт                 (l=52, L=86, Р6М5К5)</t>
  </si>
  <si>
    <t>Сверло ц/х ср. сер  5,3 (кл.А) кобальт                 (l=52, L=86, Р6М5К5)</t>
  </si>
  <si>
    <t>Сверло ц/х ср. сер  5,4 (кл.А) кобальт                 (l=57, L=93, Р6М5К5)</t>
  </si>
  <si>
    <t>Сверло ц/х ср. сер  5,5 (кл.А) кобальт                 (l=57, L=93, Р6М5К5)</t>
  </si>
  <si>
    <t>Сверло ц/х ср. сер  5,6 (кл.А) кобальт                 (l=57, L=93, Р6М5К5)</t>
  </si>
  <si>
    <t>Сверло ц/х ср. сер  5,7 (кл.А) кобальт                 (l=57, L=93, Р6М5К5)</t>
  </si>
  <si>
    <t>Сверло ц/х ср. сер  5,8 (кл.А) кобальт                 (l=57, L=93, Р6М5К5)</t>
  </si>
  <si>
    <t>Сверло ц/х ср. сер  5,9 (кл.А) кобальт                 (l=57, L=93, Р6М5К5)</t>
  </si>
  <si>
    <t>Сверло ц/х ср. сер  6,0 (кл.А) кобальт                 (l=57, L=93, Р6М5К5)</t>
  </si>
  <si>
    <t>Сверло ц/х ср. сер  6,1 (кл.А) кобальт               (l=63, L=101, Р6М5К5)</t>
  </si>
  <si>
    <t>Сверло ц/х ср. сер  6,2 (кл.А) кобальт               (l=63, L=101, Р6М5К5)</t>
  </si>
  <si>
    <t>Сверло ц/х ср. сер  6,3 (кл.А) кобальт               (l=63, L=101, Р6М5К5)</t>
  </si>
  <si>
    <t>Сверло ц/х ср. сер  6,4 (кл.А) кобальт               (l=63, L=101, Р6М5К5)</t>
  </si>
  <si>
    <t>Сверло ц/х ср. сер  6,5 (кл.А) кобальт               (l=63, L=101, Р6М5К5)</t>
  </si>
  <si>
    <t>Сверло ц/х ср. сер  6,6 (кл.А) кобальт               (l=63, L=101, Р6М5К5)</t>
  </si>
  <si>
    <t>Сверло ц/х ср. сер  6,7 (кл.А) кобальт               (l=63, L=101, Р6М5К5)</t>
  </si>
  <si>
    <t>Сверло ц/х ср. сер  6,8 (кл.А) кобальт               (l=69, L=109, Р6М5К5)</t>
  </si>
  <si>
    <t>Сверло ц/х ср. сер  6,9 (кл.А) кобальт               (l=69, L=109, Р6М5К5)</t>
  </si>
  <si>
    <t>Сверло ц/х ср. сер  7,0 (кл.А) кобальт               (l=69, L=109, Р6М5К5)</t>
  </si>
  <si>
    <t>Сверло ц/х ср. сер  7,1 (кл.А) кобальт               (l=69, L=109, Р6М5К5)</t>
  </si>
  <si>
    <t>Сверло ц/х ср. сер  7,2 (кл.А) кобальт               (l=69, L=109, Р6М5К5)</t>
  </si>
  <si>
    <t>Сверло ц/х ср. сер  7,3 (кл.А) кобальт               (l=69, L=109, Р6М5К5)</t>
  </si>
  <si>
    <t>Сверло ц/х ср. сер  7,4 (кл.А) кобальт               (l=69, L=109, Р6М5К5)</t>
  </si>
  <si>
    <t>Сверло ц/х ср. сер  7,5 (кл.А) кобальт               (l=69, L=109, Р6М5К5)</t>
  </si>
  <si>
    <t>Сверло ц/х ср. сер  7,6 (кл.А) кобальт               (l=75, L=117, Р6М5К5)</t>
  </si>
  <si>
    <t>Сверло ц/х ср. сер  7,7 (кл.А) кобальт               (l=75, L=117, Р6М5К5)</t>
  </si>
  <si>
    <t>Сверло ц/х ср. сер  7,8 (кл.А) кобальт               (l=75, L=117, Р6М5К5)</t>
  </si>
  <si>
    <t>Сверло ц/х ср. сер  7,9 (кл.А) кобальт               (l=75, L=117, Р6М5К5)</t>
  </si>
  <si>
    <t>Сверло ц/х ср. сер  8,0 (кл.А) кобальт               (l=75, L=117, Р6М5К5)</t>
  </si>
  <si>
    <t>Сверло ц/х ср. сер  8,1 (кл.А) кобальт               (l=75, L=117, Р6М5К5)</t>
  </si>
  <si>
    <t>Сверло ц/х ср. сер  8,2 (кл.А) кобальт               (l=75, L=117, Р6М5К5)</t>
  </si>
  <si>
    <t>Сверло ц/х ср. сер  8,3 (кл.А) кобальт               (l=75, L=117, Р6М5К5)</t>
  </si>
  <si>
    <t>Сверло ц/х ср. сер  8,4 (кл.А) кобальт               (l=75, L=117, Р6М5К5)</t>
  </si>
  <si>
    <t>Сверло ц/х ср. сер  8,5 (кл.А) кобальт               (l=75, L=117, Р6М5К5)</t>
  </si>
  <si>
    <t>Сверло ц/х ср. сер  8,6 (кл.А) кобальт               (l=81, L=125, Р6М5К5)</t>
  </si>
  <si>
    <t>Сверло ц/х ср. сер  8,7 (кл.А) кобальт               (l=81, L=125, Р6М5К5)</t>
  </si>
  <si>
    <t>Сверло ц/х ср. сер  8,8 (кл.А) кобальт               (l=81, L=125, Р6М5К5)</t>
  </si>
  <si>
    <t>Сверло ц/х ср. сер  8,9 (кл.А) кобальт               (l=81, L=125, Р6М5К5)</t>
  </si>
  <si>
    <t>Сверло ц/х ср. сер  9,0 (кл.А) кобальт               (l=81, L=125, Р6М5К5)</t>
  </si>
  <si>
    <t>Сверло ц/х ср. сер  9,1 (кл.А) кобальт               (l=81, L=125, Р6М5К5)</t>
  </si>
  <si>
    <t>Сверло ц/х ср. сер  9,2 (кл.А) кобальт               (l=81, L=125, Р6М5К5)</t>
  </si>
  <si>
    <t>Сверло ц/х ср. сер  9,3 (кл.А) кобальт               (l=81, L=125, Р6М5К5)</t>
  </si>
  <si>
    <t>Сверло ц/х ср. сер  9,4 (кл.А) кобальт               (l=81, L=125, Р6М5К5)</t>
  </si>
  <si>
    <t>Сверло ц/х ср. сер  9,5 (кл.А) кобальт               (l=81, L=125, Р6М5К5)</t>
  </si>
  <si>
    <t>Сверло ц/х ср. сер  9,6 (кл.А) кобальт               (l=87, L=133, Р6М5К5)</t>
  </si>
  <si>
    <t>Сверло ц/х ср. сер  9,7 (кл.А) кобальт               (l=87, L=133, Р6М5К5)</t>
  </si>
  <si>
    <t>Сверло ц/х ср. сер  9,8 (кл.А) кобальт               (l=87, L=133, Р6М5К5)</t>
  </si>
  <si>
    <t>Сверло ц/х ср. сер  9,9 (кл.А) кобальт               (l=87, L=133, Р6М5К5)</t>
  </si>
  <si>
    <t>Сверло ц/х ср. сер 10,0 (кл.А) кобальт              (l=87, L=133, Р6М5К5)</t>
  </si>
  <si>
    <t>Сверло ц/х ср. сер 10,1 (кл.А) кобальт              (l=87, L=133, Р6М5К5)</t>
  </si>
  <si>
    <t>Сверло ц/х ср. сер 10,2 (кл.А) кобальт              (l=87, L=133, Р6М5К5)</t>
  </si>
  <si>
    <t>Сверло ц/х ср. сер 10,3 (кл.А) кобальт              (l=87, L=133, Р6М5К5)</t>
  </si>
  <si>
    <t>Сверло ц/х ср. сер 10,4 (кл.А) кобальт              (l=87, L=133, Р6М5К5)</t>
  </si>
  <si>
    <t>Сверло ц/х ср. сер 10,5 (кл.А) кобальт              (l=87, L=133, Р6М5К5)</t>
  </si>
  <si>
    <t>Сверло ц/х ср. сер 10,6 (кл.А) кобальт              (l=87, L=133, Р6М5К5)</t>
  </si>
  <si>
    <t>Сверло ц/х ср. сер 10,7 (кл.А) кобальт              (l=94, L=142, Р6М5К5)</t>
  </si>
  <si>
    <t>Сверло ц/х ср. сер 10,8 (кл.А) кобальт              (l=94, L=142, Р6М5К5)</t>
  </si>
  <si>
    <t>Сверло ц/х ср. сер 10,9 (кл.А) кобальт              (l=94, L=142, Р6М5К5)</t>
  </si>
  <si>
    <t>Сверло ц/х ср. сер 11,0 (кл.А) кобальт              (l=94, L=142, Р6М5К5)</t>
  </si>
  <si>
    <t>Сверло ц/х ср. сер 11,1 (кл.А) кобальт              (l=94, L=142, Р6М5К5)</t>
  </si>
  <si>
    <t>Сверло ц/х ср. сер 11,2 (кл.А) кобальт              (l=94, L=142, Р6М5К5)</t>
  </si>
  <si>
    <t>Сверло ц/х ср. сер 11,3 (кл.А) кобальт              (l=94, L=142, Р6М5К5)</t>
  </si>
  <si>
    <t>Сверло ц/х ср. сер 11,4 (кл.А) кобальт              (l=94, L=142, Р6М5К5)</t>
  </si>
  <si>
    <t>Сверло ц/х ср. сер 11,5 (кл.А) кобальт              (l=94, L=142, Р6М5К5)</t>
  </si>
  <si>
    <t>Сверло ц/х ср. сер 11,6 (кл.А) кобальт              (l=94, L=142, Р6М5К5)</t>
  </si>
  <si>
    <t>Сверло ц/х ср. сер 11,7 (кл.А) кобальт              (l=94, L=142, Р6М5К5)</t>
  </si>
  <si>
    <t>Сверло ц/х ср. сер 11,8 (кл.А) кобальт              (l=94, L=142, Р6М5К5)</t>
  </si>
  <si>
    <t>Сверло ц/х ср. сер 11,9 (кл.А) кобальт              (l=94, L=142, Р6М5К5)</t>
  </si>
  <si>
    <t>Сверло ц/х ср. сер 12,0 (кл.А) кобальт            (l=101, L=151, Р6М5К5)</t>
  </si>
  <si>
    <t>Сверло двухстороннее 2,0 (кл.А)                             (l=10, L=38, Р6М5)</t>
  </si>
  <si>
    <t>Сверло двухстороннее 2,5 (кл.А)                             (l=12, L=45, Р6М5)</t>
  </si>
  <si>
    <t>Сверло двухстороннее 2,7 (кл.А)                             (l=12, L=45, Р6М5)</t>
  </si>
  <si>
    <t>Сверло двухстороннее 2,9 (кл.А)                             (l=12, L=45, Р6М5)</t>
  </si>
  <si>
    <t>Сверло двухстороннее 3,0 (кл.А)                             (l=12, L=45, Р6М5)</t>
  </si>
  <si>
    <t>Сверло двухстороннее 3,2 (кл.А)                             (l=12, L=50, Р6М5)</t>
  </si>
  <si>
    <t>Сверло двухстороннее 3,5 (кл.А)                             (l=15, L=50, Р6М5)</t>
  </si>
  <si>
    <t>Сверло двухстороннее 3,8 (кл.А)                             (l=15, L=52, Р6М5)</t>
  </si>
  <si>
    <t>Сверло двухстороннее 4,0 (кл.А)                             (l=16, L=52, Р6М5)</t>
  </si>
  <si>
    <t>Сверло двухстороннее 4,5 (кл.А)                             (l=17, L=58, Р6М5)</t>
  </si>
  <si>
    <t>Сверло двухстороннее 5,0 (кл.А)                             (l=17, L=62, Р6М5)</t>
  </si>
  <si>
    <t>Сверло двухстороннее 5,2 (кл.А)                             (l=17, L=62, Р6М5)</t>
  </si>
  <si>
    <t>Сверло двухстороннее 5,5 (кл.А)                             (l=20, L=66, Р6М5)</t>
  </si>
  <si>
    <t>Сверло двухстороннее 6,0 (кл.А)                             (l=20, L=66, Р6М5)</t>
  </si>
  <si>
    <t>Сверло двухстороннее 6,6 (кл.А)                             (l=20, L=66, Р6М5)</t>
  </si>
  <si>
    <t>Сверло ц/х ср. сер  3,0 цельное твердосплав.        (l=24, L=55, ВК8)</t>
  </si>
  <si>
    <t>Сверло ц/х ср. сер  3,3 цельное твердосплав.        (l=24, L=55, ВК8)</t>
  </si>
  <si>
    <t>Сверло ц/х ср. сер  3,5 цельное твердосплав.        (l=28, L=60, ВК8)</t>
  </si>
  <si>
    <t>Сверло ц/х ср. сер  4,0 цельное твердосплав.        (l=30, L=63, ВК8)</t>
  </si>
  <si>
    <t>Сверло ц/х ср. сер  4,2 цельное твердосплав.        (l=30, L=63, ВК8)</t>
  </si>
  <si>
    <t>Сверло ц/х ср. сер  4,5 цельное твердосплав.        (l=32, L=65, ВК8)</t>
  </si>
  <si>
    <t>Сверло ц/х ср. сер  5,0 цельное твердосплав.        (l=36, L=70, ВК8)</t>
  </si>
  <si>
    <t>Сверло ц/х ср. сер  5,5 цельное твердосплав.        (l=40, L=75, ВК8)</t>
  </si>
  <si>
    <t>Сверло ц/х ср. сер  6,0 цельное твердосплав.        (l=40, L=75, ВК8)</t>
  </si>
  <si>
    <t>Сверло ц/х ср. сер  6,5 цельное твердосплав.        (l=42, L=80, ВК8)</t>
  </si>
  <si>
    <t>Сверло ц/х ср. сер  6,7 цельное твердосплав.        (l=42, L=80, ВК8)</t>
  </si>
  <si>
    <t>Сверло ц/х ср. сер  7,0 цельное твердосплав.        (l=45, L=85, ВК8)</t>
  </si>
  <si>
    <t>Сверло ц/х ср. сер  8,0 цельное твердосплав.        (l=52, L=95, ВК8)</t>
  </si>
  <si>
    <t>Сверло ц/х ср. сер  8,5 цельное твердосплав.        (l=52, L=95, ВК8)</t>
  </si>
  <si>
    <t>Сверло ц/х ср. сер  9,0 цельное твердосплав.      (l=60, L=100, ВК8)</t>
  </si>
  <si>
    <t>Сверло ц/х ср. сер 10,0 цельное твердосплав.     (l=60, L=105, ВК8)</t>
  </si>
  <si>
    <t xml:space="preserve">Сверло ц/х дл. сер  1,5 (кл.А)                                     (l=50, L=76, Р6М5)                      </t>
  </si>
  <si>
    <t>Сверло ц/х дл. сер  1,6 (кл.А)                                     (l=50, L=76, Р6М5)</t>
  </si>
  <si>
    <t>Сверло ц/х дл. сер  1,7 (кл.А)                                     (l=50, L=76, Р6М5)</t>
  </si>
  <si>
    <t>Сверло ц/х дл. сер  1,8 (кл.А)                                     (l=53, L=80, Р6М5)</t>
  </si>
  <si>
    <t>Сверло ц/х дл. сер  1,9 (кл.А)                                     (l=53, L=80, Р6М5)</t>
  </si>
  <si>
    <t>Сверло ц/х дл. сер  2,0 (кл.А)                                     (l=56, L=85, Р6М5)</t>
  </si>
  <si>
    <t>Сверло ц/х дл. сер  2,1 (кл.А)                                     (l=56, L=85, Р6М5)</t>
  </si>
  <si>
    <t>Сверло ц/х дл. сер  2,2 (кл.А)                                     (l=59, L=90, Р6М5)</t>
  </si>
  <si>
    <t>Сверло ц/х дл. сер  2,4 (кл.А)                                     (l=62, L=95, Р6М5)</t>
  </si>
  <si>
    <t>Сверло ц/х дл. сер  2,5 (кл.А)                                     (l=65, L=95, Р6М5)</t>
  </si>
  <si>
    <t>Сверло ц/х дл. сер  2,6 (кл.А)                                     (l=62, L=95, Р6М5)</t>
  </si>
  <si>
    <t>Сверло ц/х дл. сер  2,8 (кл.А)                                   (l=66, L=100, Р6М5)</t>
  </si>
  <si>
    <t>Сверло ц/х дл. сер  2,9 (кл.А)                                   (l=66, L=100, Р6М5)</t>
  </si>
  <si>
    <t>Сверло ц/х дл. сер  3,0 (кл.А)                                   (l=66, L=100, Р6М5)</t>
  </si>
  <si>
    <t>Сверло ц/х дл. сер  3,1 (кл.А)                                   (l=69, L=106, Р6М5)</t>
  </si>
  <si>
    <t>Сверло ц/х дл. сер  3,2 (кл.А)                                   (l=69, L=106, Р6М5)</t>
  </si>
  <si>
    <t>Сверло ц/х дл. сер  3,3 (кл.А)                                   (l=69, L=106, Р6М5)</t>
  </si>
  <si>
    <t>Сверло ц/х дл. сер  3,5 (кл.А)                                   (l=73, L=112, Р6М5)</t>
  </si>
  <si>
    <t>Сверло ц/х дл. сер  3,6 (кл.А)                                   (l=73, L=112, Р6М5)</t>
  </si>
  <si>
    <t>Сверло ц/х дл. сер  3,7 (кл.А)                                   (l=73, L=112, Р6М5)</t>
  </si>
  <si>
    <t>Сверло ц/х дл. сер  3,8 (кл.А)                                   (l=78, L=119, Р6М5)</t>
  </si>
  <si>
    <t>Сверло ц/х дл. сер  3,9 (кл.А)                                   (l=78, L=119, Р6М5)</t>
  </si>
  <si>
    <t>Сверло ц/х дл. сер  4,0 (кл.А)                                   (l=78, L=119, Р6М5)</t>
  </si>
  <si>
    <t>Сверло ц/х дл. сер  4,1 (кл.А)                                   (l=78, L=119, Р6М5)</t>
  </si>
  <si>
    <t>Сверло ц/х дл. сер  4,2 (кл.А)                                   (l=78, L=119, Р6М5)</t>
  </si>
  <si>
    <t>Сверло ц/х дл. сер  4,3 (кл.А)                                   (l=82, L=126, Р6М5)</t>
  </si>
  <si>
    <t>Сверло ц/х дл. сер  4,5 (кл.А)                                   (l=82, L=126, Р6М5)</t>
  </si>
  <si>
    <t>Сверло ц/х дл. сер  4,8 (кл.А)                                   (l=87, L=132, Р6М5)</t>
  </si>
  <si>
    <t>Сверло ц/х дл. сер  4,9 (кл.А)                                   (l=87, L=132, Р6М5)</t>
  </si>
  <si>
    <t>Сверло ц/х дл. сер  5,0 (кл.А)                                   (l=87, L=132, Р6М5)</t>
  </si>
  <si>
    <t>Сверло ц/х дл. сер  5,1 (кл.А)                                   (l=87, L=132, Р6М5)</t>
  </si>
  <si>
    <t xml:space="preserve">Сверло ц/х дл. сер  5,2 (кл.А)                                   (l=87, L=132, Р6М5) </t>
  </si>
  <si>
    <t>Сверло ц/х дл. сер  5,3 (кл.А)                                   (l=87, L=132, Р6М5)</t>
  </si>
  <si>
    <t>Сверло ц/х дл. сер  5,5 (кл.А)                                   (l=91, L=139, Р6М5)</t>
  </si>
  <si>
    <t>Сверло ц/х дл. сер  5,6 (кл.А)                                   (l=91, L=139, Р6М5)</t>
  </si>
  <si>
    <t xml:space="preserve">Сверло ц/х дл. сер  5,7 (кл.А)                                   (l=91, L=139, Р6М5) </t>
  </si>
  <si>
    <t>Сверло ц/х дл. сер  5,8 (кл.А)                                   (l=91, L=139, Р6М5)</t>
  </si>
  <si>
    <t>Сверло ц/х дл. сер  5,9 (кл.А)                                   (l=91, L=139, Р6М5)</t>
  </si>
  <si>
    <t>Сверло ц/х дл. сер  6,0 (кл.А)                                   (l=91, L=139, Р6М5)</t>
  </si>
  <si>
    <t>Сверло ц/х дл. сер  6,1 (кл.А)                                   (l=97, L=148, Р6М5)</t>
  </si>
  <si>
    <t>Сверло ц/х дл. сер  6,2 (кл.А)                                   (l=97, L=148, Р6М5)</t>
  </si>
  <si>
    <t>Сверло ц/х дл. сер  6,4 (кл.А)                                   (l=97, L=148, Р6М5)</t>
  </si>
  <si>
    <t>Сверло ц/х дл. сер  6,5 (кл.А)                                   (l=97, L=148, Р6М5)</t>
  </si>
  <si>
    <t>Сверло ц/х дл. сер  6,7 (кл.А)                                   (l=97, L=148, Р6М5)</t>
  </si>
  <si>
    <t>Сверло ц/х дл. сер  6,8 (кл.А)                                 (l=102, L=156, Р6М5)</t>
  </si>
  <si>
    <t>Сверло ц/х дл. сер  7,0 (кл.А)                                 (l=102, L=156, Р6М5)</t>
  </si>
  <si>
    <t>Сверло ц/х дл. сер  7,2 (кл.А)                                 (l=102, L=156, Р6М5)</t>
  </si>
  <si>
    <t>Сверло ц/х дл. сер  7,3 (кл.А)                                 (l=102, L=156, Р6М5)</t>
  </si>
  <si>
    <t>Сверло ц/х дл. сер  7,5 (кл.А)                                 (l=102, L=156, Р6М5)</t>
  </si>
  <si>
    <t>Сверло ц/х дл. сер  7,6 (кл.А)                                 (l=109, L=156, Р6М5)</t>
  </si>
  <si>
    <t>Сверло ц/х дл. сер  7,8 (кл.А)                                 (l=109, L=156, Р6М5)</t>
  </si>
  <si>
    <t>Сверло ц/х дл. сер  7,9 (кл.А)                                 (l=109, L=156, Р6М5)</t>
  </si>
  <si>
    <t>Сверло ц/х дл. сер  8,0 (кл.А)                                 (l=109, L=156, Р6М5)</t>
  </si>
  <si>
    <t>Сверло ц/х дл. сер  8,1 (кл.А)                                 (l=109, L=156, Р6М5)</t>
  </si>
  <si>
    <t>Сверло ц/х дл. сер  8,2 (кл.А)                                 (l=109, L=156, Р6М5)</t>
  </si>
  <si>
    <t>Сверло ц/х дл. сер  8,3 (кл.А)                                 (l=109, L=156, Р6М5)</t>
  </si>
  <si>
    <t>Сверло ц/х дл. сер  8,4 (кл.А)                                 (l=109, L=156, Р6М5)</t>
  </si>
  <si>
    <t>Сверло ц/х дл. сер  8,5 (кл.А)                                 (l=109, L=156, Р6М5)</t>
  </si>
  <si>
    <t>Сверло ц/х дл. сер  8,6 (кл.А)                                 (l=115, L=175, Р6М5)</t>
  </si>
  <si>
    <t>Сверло ц/х дл. сер  8,7 (кл.А)                                 (l=115, L=175, Р6М5)</t>
  </si>
  <si>
    <t>Сверло ц/х дл. сер  8,8 (кл.А)                                 (l=115, L=175, Р6М5)</t>
  </si>
  <si>
    <t>Сверло ц/х дл. сер  9,0 (кл.А)                                 (l=115, L=175, Р6М5)</t>
  </si>
  <si>
    <t>Сверло ц/х дл. сер  9,1 (кл.А)                                 (l=115, L=175, Р6М5)</t>
  </si>
  <si>
    <t>Сверло ц/х дл. сер  9,5 (кл.А)                                 (l=115, L=175, Р6М5)</t>
  </si>
  <si>
    <t>Сверло ц/х дл. сер  9,6 (кл.А)                                 (l=121, L=184, Р6М5)</t>
  </si>
  <si>
    <t>Сверло ц/х дл. сер  9,7 (кл.А)                                 (l=121, L=184, Р6М5)</t>
  </si>
  <si>
    <t>Сверло ц/х дл. сер  9,8 (кл.А)                                 (l=121, L=184, Р6М5)</t>
  </si>
  <si>
    <t>Сверло ц/х дл. сер  10,0 (кл.А)                               (l=121, L=184, Р6М5)</t>
  </si>
  <si>
    <t>Сверло ц/х дл. сер  10,1 (кл.А)                               (l=121, L=184, Р6М5)</t>
  </si>
  <si>
    <t>Сверло ц/х дл. сер  10,2 (кл.А)                               (l=121, L=184, Р6М5)</t>
  </si>
  <si>
    <t>Сверло ц/х дл. сер  10,3 (кл.А)                               (l=121, L=184, Р6М5)</t>
  </si>
  <si>
    <t>Сверло ц/х дл. сер  10,4 (кл.А)                               (l=121, L=184, Р6М5)</t>
  </si>
  <si>
    <t>Сверло ц/х дл. сер  10,5 (кл.А)                               (l=121, L=184, Р6М5)</t>
  </si>
  <si>
    <t>Сверло ц/х дл. сер  10,7 (кл.А)                               (l=128, L=195, Р6М5)</t>
  </si>
  <si>
    <t>Сверло ц/х дл. сер  10,8 (кл.А)                               (l=128, L=195, Р6М5)</t>
  </si>
  <si>
    <t>Сверло ц/х дл. сер  11,0 (кл.А)                               (l=128, L=195, Р6М5)</t>
  </si>
  <si>
    <t>Сверло ц/х дл. сер  11,5 (кл.А)                               (l=128, L=195, Р6М5)</t>
  </si>
  <si>
    <t>Сверло ц/х дл. сер  11,7 (кл.А)                               (l=128, L=195, Р6М5)</t>
  </si>
  <si>
    <t>Сверло ц/х дл. сер  12,0 (кл.А)                               (l=134, L=205, Р6М5)</t>
  </si>
  <si>
    <t>Сверло к/х ср. сер  6,0 (кл.В)                          (l=57, L=138, КМ1, Р6М5)</t>
  </si>
  <si>
    <t>Сверло к/х ср. сер  6,2 (кл.В)                          (l=63, L=144, КМ1, Р6М5)</t>
  </si>
  <si>
    <t>Сверло к/х ср. сер  6,5 (кл.В)                          (l=63, L=144, КМ1, Р6М5)</t>
  </si>
  <si>
    <t>Сверло к/х ср. сер  6,7 (кл.В)                          (l=63, L=144, КМ1, Р6М5)</t>
  </si>
  <si>
    <t>Сверло к/х ср. сер  6,8 (кл.В)                          (l=69, L=150, КМ1, Р6М5)</t>
  </si>
  <si>
    <t>Сверло к/х ср. сер  7,0 (кл.В)                          (l=69, L=150, КМ1, Р6М5)</t>
  </si>
  <si>
    <t>Сверло к/х ср. сер  7,2 (кл.В)                          (l=69, L=150, КМ1, Р6М5)</t>
  </si>
  <si>
    <t>Сверло к/х ср. сер  7,5 (кл.В)                          (l=69, L=150, КМ1, Р6М5)</t>
  </si>
  <si>
    <t>Сверло к/х ср. сер  7,8 (кл.В)                          (l=75, L=156, КМ1, Р6М5)</t>
  </si>
  <si>
    <t>Сверло к/х ср. сер  8,0 (кл.В)                          (l=75, L=156, КМ1, Р6М5)</t>
  </si>
  <si>
    <t>Сверло к/х ср. сер  8,2 (кл.В)                          (l=75, L=156, КМ1, Р6М5)</t>
  </si>
  <si>
    <t>Сверло к/х ср. сер  8,4 (кл.В)                          (l=75, L=156, КМ1, Р6М5)</t>
  </si>
  <si>
    <t>Сверло к/х ср. сер  8,5 (кл.В)                          (l=75, L=156, КМ1, Р6М5)</t>
  </si>
  <si>
    <t>Сверло к/х ср. сер  8,6 (кл.В)                          (l=75, L=156, КМ1, Р6М5)</t>
  </si>
  <si>
    <t>Сверло к/х ср. сер  8,7 (кл.В)                          (l=75, L=156, КМ1, Р6М5)</t>
  </si>
  <si>
    <t>Сверло к/х ср. сер  8,8 (кл.В)                          (l=81, L=162, КМ1, Р6М5)</t>
  </si>
  <si>
    <t>Сверло к/х ср. сер  9,0 (кл.В)                          (l=81, L=162, КМ1, Р6М5)</t>
  </si>
  <si>
    <t>Сверло к/х ср. сер  9,2 (кл.В)                          (l=81, L=162, КМ1, Р6М5)</t>
  </si>
  <si>
    <t>Сверло к/х ср. сер  9,4 (кл.В)                          (l=81, L=162, КМ1, Р6М5)</t>
  </si>
  <si>
    <t>Сверло к/х ср. сер  9,5 (кл.В)                          (l=81, L=162, КМ1, Р6М5)</t>
  </si>
  <si>
    <t>Сверло к/х ср. сер  9,8 (кл.В)                          (l=87, L=168, КМ1, Р6М5)</t>
  </si>
  <si>
    <t>Сверло к/х ср. сер 10,0 (кл.В)                         (l=87, L=168, КМ1, Р6М5)</t>
  </si>
  <si>
    <t>Сверло к/х ср. сер 10,2 (кл.В)                         (l=87, L=168, КМ1, Р6М5)</t>
  </si>
  <si>
    <t>Сверло к/х ср. сер 10,4 (кл.В)                         (l=87, L=168, КМ1, Р6М5)</t>
  </si>
  <si>
    <t>Сверло к/х ср. сер 10,5 (кл.В)                         (l=87, L=168, КМ1, Р6М5)</t>
  </si>
  <si>
    <t>Сверло к/х ср. сер 10,7 (кл.В)                         (l=87, L=168, КМ1, Р6М5)</t>
  </si>
  <si>
    <t>Сверло к/х ср. сер 10,8 (кл.В)                         (l=94, L=175, КМ1, Р6М5)</t>
  </si>
  <si>
    <t>Сверло к/х ср. сер 10,9 (кл.В)                         (l=94, L=175, КМ1, Р6М5)</t>
  </si>
  <si>
    <t>Сверло к/х ср. сер 11,0 (кл.В)                         (l=94, L=175, КМ1, Р6М5)</t>
  </si>
  <si>
    <t>Сверло к/х ср. сер 11,2 (кл.В)                         (l=94, L=175, КМ1, Р6М5)</t>
  </si>
  <si>
    <t>Сверло к/х ср. сер 11,4 (кл.В)                         (l=94, L=175, КМ1, Р6М5)</t>
  </si>
  <si>
    <t>Сверло к/х ср. сер 11,5 (кл.В)                         (l=94, L=175, КМ1, Р6М5)</t>
  </si>
  <si>
    <t>Сверло к/х ср. сер 11,6 (кл.В)                         (l=94, L=175, КМ1, Р6М5)</t>
  </si>
  <si>
    <t>Сверло к/х ср. сер 11,8 (кл.В)                         (l=94, L=175, КМ1, Р6М5)</t>
  </si>
  <si>
    <t>Сверло к/х ср. сер 12,0 (кл.В)                       (l=101, L=182, КМ1, Р6М5)</t>
  </si>
  <si>
    <t>Сверло к/х ср. сер 12,2 (кл.В)                       (l=101, L=182, КМ1, Р6М5)</t>
  </si>
  <si>
    <t>Сверло к/х ср. сер 12,5 (кл.В)                       (l=101, L=182, КМ1, Р6М5)</t>
  </si>
  <si>
    <t>Сверло к/х ср. сер 12,8 (кл.В)                       (l=101, L=182, КМ1, Р6М5)</t>
  </si>
  <si>
    <t>Сверло к/х ср. сер 13,0 (кл.В)                       (l=101, L=182, КМ1, Р6М5)</t>
  </si>
  <si>
    <t>Сверло к/х ср. сер 13,2 (кл.В)                       (l=101, L=182, КМ1, Р6М5)</t>
  </si>
  <si>
    <t>Сверло к/х ср. сер 13,5 (кл.В)                       (l=108, L=189, КМ1, Р6М5)</t>
  </si>
  <si>
    <t>Сверло к/х ср. сер 13,7 (кл.В)                       (l=108, L=189, КМ1, Р6М5)</t>
  </si>
  <si>
    <t>Сверло к/х ср. сер 13,8 (кл.В)                       (l=108, L=189, КМ1, Р6М5)</t>
  </si>
  <si>
    <t>Сверло к/х ср. сер 14,0 (кл.В)                       (l=108, L=189, КМ1, Р6М5)</t>
  </si>
  <si>
    <t>Сверло к/х ср. сер 14,5 (кл.В)                       (l=114, L=212, КМ2, Р6М5)</t>
  </si>
  <si>
    <t>Сверло к/х ср. сер 15,0 (кл.В)                       (l=114, L=212, КМ2, Р6М5)</t>
  </si>
  <si>
    <t>Сверло к/х ср. сер 15,4 (кл.В)                       (l=120, L=218, КМ2, Р6М5)</t>
  </si>
  <si>
    <t>Сверло к/х ср. сер 15,5 (кл.В)                       (l=120, L=218, КМ2, Р6М5)</t>
  </si>
  <si>
    <t>Сверло к/х ср. сер 16,0 (кл.В)                       (l=120, L=218, КМ2, Р6М5)</t>
  </si>
  <si>
    <t>Сверло к/х ср. сер 16,5 (кл.В)                       (l=125, L=223, КМ2, Р6М5)</t>
  </si>
  <si>
    <t>Сверло к/х ср. сер 17,0 (кл.В)                       (l=125, L=223, КМ2, Р6М5)</t>
  </si>
  <si>
    <t>Сверло к/х ср. сер 17,4 (кл.В)                       (l=130, L=228, КМ2, Р6М5)</t>
  </si>
  <si>
    <t>Сверло к/х ср. сер 17,5 (кл.В)                       (l=130, L=228, КМ2, Р6М5)</t>
  </si>
  <si>
    <t>Сверло к/х ср. сер 18,0 (кл.В)                       (l=130, L=228, КМ2, Р6М5)</t>
  </si>
  <si>
    <t>Сверло к/х ср. сер 18,5 (кл.В)                       (l=135, L=233, КМ2, Р6М5)</t>
  </si>
  <si>
    <t>Сверло к/х ср. сер 19,0 (кл.В)                       (l=135, L=233, КМ2, Р6М5)</t>
  </si>
  <si>
    <t>Сверло к/х ср. сер 19,4 (кл.В)                       (l=140, L=238, КМ2, Р6М5)</t>
  </si>
  <si>
    <t>Сверло к/х ср. сер 19,5 (кл.В)                       (l=140, L=238, КМ2, Р6М5)</t>
  </si>
  <si>
    <t>Сверло к/х ср. сер 20,0 (кл.В)                       (l=140, L=238, КМ2, Р6М5)</t>
  </si>
  <si>
    <t>Сверло к/х ср. сер 20,5 (кл.В)                       (l=145, L=243, КМ2, Р6М5)</t>
  </si>
  <si>
    <t>Сверло к/х ср. сер 21,0 (кл.В)                       (l=145, L=243, КМ2, Р6М5)</t>
  </si>
  <si>
    <t>Сверло к/х ср. сер 21,5 (кл.В)                       (l=150, L=248, КМ2, Р6М5)</t>
  </si>
  <si>
    <t>Сверло к/х ср. сер 22,0 (кл.В)                       (l=150, L=248, КМ2, Р6М5)</t>
  </si>
  <si>
    <t>Сверло к/х ср. сер 22,5 (кл.В)                       (l=155, L=253, КМ2, Р6М5)</t>
  </si>
  <si>
    <t>Сверло к/х ср. сер 23,0 (кл.В)                       (l=155, L=253, КМ2, Р6М5)</t>
  </si>
  <si>
    <t>Сверло к/х ср. сер 23,5 (кл.В)                       (l=155, L=276, КМ3, Р6М5)</t>
  </si>
  <si>
    <t>Сверло к/х ср. сер 24,0 (кл.В)                       (l=160, L=281, КМ3, Р6М5)</t>
  </si>
  <si>
    <t>Сверло к/х ср. сер 24,5 (кл.В)                       (l=160, L=281, КМ3, Р6М5)</t>
  </si>
  <si>
    <t>Сверло к/х ср. сер 25,0 (кл.В)                       (l=160, L=281, КМ3, Р6М5)</t>
  </si>
  <si>
    <t>Сверло к/х ср. сер 25,5 (кл.В)                       (l=165, L=286, КМ3, Р6М5)</t>
  </si>
  <si>
    <t>Сверло к/х ср. сер 26,0 (кл.В)                       (l=165, L=286, КМ3, Р6М5)</t>
  </si>
  <si>
    <t>Сверло к/х ср. сер 26,5 (кл.В)                       (l=165, L=286, КМ3, Р6М5)</t>
  </si>
  <si>
    <t>Сверло к/х ср. сер 27,0 (кл.В)                       (l=170, L=291, КМ3, Р6М5)</t>
  </si>
  <si>
    <t>Сверло к/х ср. сер 27,5 (кл.В)                       (l=170, L=291, КМ3, Р6М5)</t>
  </si>
  <si>
    <t>Сверло к/х ср. сер 28,0 (кл.В)                       (l=170, L=291, КМ3, Р6М5)</t>
  </si>
  <si>
    <t>Сверло к/х ср. сер 28,5 (кл.В)                       (l=175, L=296, КМ3, Р6М5)</t>
  </si>
  <si>
    <t>Сверло к/х ср. сер 29,0 (кл.В)                       (l=175, L=296, КМ3, Р6М5)</t>
  </si>
  <si>
    <t>Сверло к/х ср. сер 29,5 (кл.В)                       (l=175, L=296, КМ3, Р6М5)</t>
  </si>
  <si>
    <t>Сверло к/х ср. сер 30,0 (кл.В)                       (l=175, L=296, КМ3, Р6М5)</t>
  </si>
  <si>
    <t>Сверло к/х ср. сер 30,5 (кл.В)                       (l=180, L=301, КМ3, Р6М5)</t>
  </si>
  <si>
    <t>Сверло к/х ср. сер 31,0 (кл.В)                       (l=180, L=301, КМ3, Р6М5)</t>
  </si>
  <si>
    <t>Сверло к/х ср. сер 31,5 (кл.В)                       (l=180, L=301, КМ3, Р6М5)</t>
  </si>
  <si>
    <t>Сверло к/х ср. сер 32,0 (кл.В)                       (l=185, L=334, КМ4, Р6М5)</t>
  </si>
  <si>
    <t>Сверло к/х ср. сер 32,5 (кл.В)                       (l=185, L=334, КМ4, Р6М5)</t>
  </si>
  <si>
    <t>Сверло к/х ср. сер 33,0 (кл.В)                       (l=185, L=334, КМ4, Р6М5)</t>
  </si>
  <si>
    <t>Сверло к/х ср. сер 33,5 (кл.В)                       (l=185, L=334, КМ4, Р6М5)</t>
  </si>
  <si>
    <t>Сверло к/х ср. сер 34,0 (кл.В)                       (l=190, L=339, КМ4, Р6М5)</t>
  </si>
  <si>
    <t>Сверло к/х ср. сер 34,5 (кл.В)                       (l=190, L=339, КМ4, Р6М5)</t>
  </si>
  <si>
    <t>Сверло к/х ср. сер 35,0 (кл.В)                       (l=190, L=339, КМ4, Р6М5)</t>
  </si>
  <si>
    <t>Сверло к/х ср. сер 35,5 (кл.В)                       (l=190, L=339, КМ4, Р6М5)</t>
  </si>
  <si>
    <t>Сверло к/х ср. сер 36,0 (кл.В)                       (l=195, L=344, КМ4, Р6М5)</t>
  </si>
  <si>
    <t>Сверло к/х ср. сер 36,5 (кл.В)                       (l=195, L=344, КМ4, Р6М5)</t>
  </si>
  <si>
    <t>Сверло к/х ср. сер 37,0 (кл.В)                       (l=195, L=344, КМ4, Р6М5)</t>
  </si>
  <si>
    <t>Сверло к/х ср. сер 37,5 (кл.В)                       (l=195, L=344, КМ4, Р6М5)</t>
  </si>
  <si>
    <t>Сверло к/х ср. сер 38,0 (кл.В)                       (l=200, L=349, КМ4, Р6М5)</t>
  </si>
  <si>
    <t>Сверло к/х ср. сер 38,5 (кл.В)                       (l=200, L=349, КМ4, Р6М5)</t>
  </si>
  <si>
    <t>Сверло к/х ср. сер 39,0 (кл.В)                       (l=200, L=349, КМ4, Р6М5)</t>
  </si>
  <si>
    <t>Сверло к/х ср. сер 39,5 (кл.В)                       (l=200, L=349, КМ4, Р6М5)</t>
  </si>
  <si>
    <t>Сверло к/х ср. сер 40,0 (кл.В)                       (l=200, L=349, КМ4, Р6М5)</t>
  </si>
  <si>
    <t>Сверло к/х ср. сер 40,5 (кл.В)                       (l=205, L=354, КМ4, Р6М5)</t>
  </si>
  <si>
    <t>Сверло к/х ср. сер 41,0 (кл.В)                       (l=205, L=354, КМ4, Р6М5)</t>
  </si>
  <si>
    <t>Сверло к/х ср. сер 41,5 (кл.В)                       (l=205, L=354, КМ4, Р6М5)</t>
  </si>
  <si>
    <t>Сверло к/х ср. сер 42,0 (кл.В)                       (l=205, L=354, КМ4, Р6М5)</t>
  </si>
  <si>
    <t>Сверло к/х ср. сер 42,5 (кл.В)                       (l=205, L=354, КМ4, Р6М5)</t>
  </si>
  <si>
    <t>Сверло к/х ср. сер 43,0 (кл.В)                       (l=210, L=359, КМ4, Р6М5)</t>
  </si>
  <si>
    <t>Сверло к/х ср. сер 43,5 (кл.В)                       (l=210, L=359, КМ4, Р6М5)</t>
  </si>
  <si>
    <t>Сверло к/х ср. сер 44,0 (кл.В)                       (l=210, L=359, КМ4, Р6М5)</t>
  </si>
  <si>
    <t>Сверло к/х ср. сер 44,5 (кл.В)                       (l=210, L=359, КМ4, Р6М5)</t>
  </si>
  <si>
    <t>Сверло к/х ср. сер 45,0 (кл.В)                       (l=210, L=359, КМ4, Р6М5)</t>
  </si>
  <si>
    <t>Сверло к/х ср. сер 45,5 (кл.В)                       (l=215, L=364, КМ4, Р6М5)</t>
  </si>
  <si>
    <t>Сверло к/х ср. сер 46,0 (кл.В)                       (l=215, L=364, КМ4, Р6М5)</t>
  </si>
  <si>
    <t>Сверло к/х ср. сер 46,5 (кл.В)                       (l=215, L=364, КМ4, Р6М5)</t>
  </si>
  <si>
    <t>Сверло к/х ср. сер 47,0 (кл.В)                       (l=215, L=364, КМ4, Р6М5)</t>
  </si>
  <si>
    <t>Сверло к/х ср. сер 48,0 (кл.В)                       (l=215, L=364, КМ4, Р6М5)</t>
  </si>
  <si>
    <t>Сверло к/х ср. сер 49,0 (кл.В)                       (l=220, L=369, КМ4, Р6М5)</t>
  </si>
  <si>
    <t>Сверло к/х ср. сер 50,0 (кл.В)                       (l=220, L=369, КМ4, Р6М5)</t>
  </si>
  <si>
    <t>Сверло к/х ср. сер 51,0 (кл.В)                       (l=225, L=412, КМ5, Р6М5)</t>
  </si>
  <si>
    <t>Сверло к/х ср. сер 52,0 (кл.В)                       (l=225, L=412, КМ5, Р6М5)</t>
  </si>
  <si>
    <t>Сверло к/х ср. сер 53,0 (кл.В)                       (l=225, L=412, КМ5, Р6М5)</t>
  </si>
  <si>
    <t>Сверло к/х ср. сер 54,0 (кл.В)                       (l=230, L=417, КМ5, Р6М5)</t>
  </si>
  <si>
    <t>Сверло к/х ср. сер 55,0 (кл.В)                       (l=230, L=417, КМ5, Р6М5)</t>
  </si>
  <si>
    <t>Сверло к/х ср. сер 56,0 (кл.В)                       (l=230, L=417, КМ5, Р6М5)</t>
  </si>
  <si>
    <t>Сверло к/х ср. сер 57,0 (кл.В)                       (l=235, L=422, КМ5, Р6М5)</t>
  </si>
  <si>
    <t>Сверло к/х ср. сер 58,0 (кл.В)                       (l=235, L=422, КМ5, Р6М5)</t>
  </si>
  <si>
    <t>Сверло к/х ср. сер 59,0 (кл.В)                       (l=235, L=422, КМ5, Р6М5)</t>
  </si>
  <si>
    <t>Сверло к/х ср. сер 60,0 (кл.В)                       (l=240, L=427, КМ5, Р6М5)</t>
  </si>
  <si>
    <t>Сверло к/х ср. сер 61,0 (кл.В)                       (l=240, L=427, КМ5, Р6М5)</t>
  </si>
  <si>
    <t>Сверло к/х ср. сер 62,0 (кл.В)                       (l=240, L=427, КМ5, Р6М5)</t>
  </si>
  <si>
    <t>Сверло к/х ср. сер 63,0 (кл.В)                       (l=240, L=427, КМ5, Р6М5)</t>
  </si>
  <si>
    <t>Сверло к/х ср. сер 64,0 (кл.В)                       (l=245, L=432, КМ5, Р6М5)</t>
  </si>
  <si>
    <t>Сверло к/х ср. сер 65,0 (кл.В)                       (l=245, L=432, КМ5, Р6М5)</t>
  </si>
  <si>
    <t>Сверло к/х ср. сер 66,0 (кл.В)                       (l=245, L=432, КМ5, Р6М5)</t>
  </si>
  <si>
    <t>Сверло к/х ср. сер 67,0 (кл.В)                       (l=245, L=432, КМ5, Р6М5)</t>
  </si>
  <si>
    <t>Сверло к/х ср. сер 68,0 (кл.В)                       (l=250, L=437, КМ5, Р6М5)</t>
  </si>
  <si>
    <t>Сверло к/х ср. сер 69,0 (кл.В)                       (l=250, L=437, КМ5, Р6М5)</t>
  </si>
  <si>
    <t>Сверло к/х ср. сер 70,0 (кл.В)                       (l=250, L=437, КМ5, Р6М5)</t>
  </si>
  <si>
    <t>Сверло к/х ср. сер 71,0 (кл.В)                       (l=250, L=437, КМ5, Р6М5)</t>
  </si>
  <si>
    <t>Сверло к/х ср. сер 72,0 (кл.В)                       (l=255, L=442, КМ5, Р6М5)</t>
  </si>
  <si>
    <t>Сверло к/х ср. сер 73,0 (кл.В)                       (l=255, L=442, КМ5, Р6М5)</t>
  </si>
  <si>
    <t>Сверло к/х ср. сер 75,0 (кл.В)                       (l=255, L=442, КМ5, Р6М5)</t>
  </si>
  <si>
    <t>Сверло к/х ср. сер 76,0 (кл.В)                       (l=260, L=447, КМ5, Р6М5)</t>
  </si>
  <si>
    <t>Сверло к/х ср. сер 77,0 (кл.В)                       (l=260, L=514, КМ6, Р6М5)</t>
  </si>
  <si>
    <t>Сверло к/х ср. сер 78,0 (кл.В)                       (l=260, L=514, КМ6, Р6М5)</t>
  </si>
  <si>
    <t>Сверло к/х ср. сер 80,0 (кл.В)                       (l=260, L=514, КМ6, Р6М5)</t>
  </si>
  <si>
    <t>Сверло к/х ср. сер  8,0 (кл.В) с  пл. ВК8        (l=75, L=156, КМ1, Р6М5)</t>
  </si>
  <si>
    <t>Сверло к/х ср. сер 10,0 (кл.В) с  пл. ВК8       (l=87, L=168, КМ1, Р6М5)</t>
  </si>
  <si>
    <t>Сверло к/х ср. сер 11,0 (кл.В) с  пл. ВК8        (l=94, L=175,КМ1, Р6М5)</t>
  </si>
  <si>
    <t>Сверло к/х ср. сер 11,5 (кл.В) с  пл. ВК8        (l=94, L=175,КМ1, Р6М5)</t>
  </si>
  <si>
    <t>Сверло к/х ср. сер 12,0 (кл.В) с  пл. ВК8      (l=101, L=182,КМ2, Р6М5)</t>
  </si>
  <si>
    <t>Сверло к/х ср. сер 12,5 (кл.В) с  пл. ВК8      (l=101, L=182,КМ2, Р6М5)</t>
  </si>
  <si>
    <t>Сверло к/х ср. сер 13,0 (кл.В) с  пл. ВК8      (l=101, L=182,КМ2, Р6М5)</t>
  </si>
  <si>
    <t>Сверло к/х ср. сер 14,0 (кл.В) с  пл. ВК8      (l=101, L=182,КМ2, Р6М5)</t>
  </si>
  <si>
    <t>Сверло к/х ср. сер 15,0 (кл.В) с  пл. ВК8      (l=114, L=212,КМ2, Р6М5)</t>
  </si>
  <si>
    <t>Сверло к/х ср. сер 16,0 (кл.В) с  пл. ВК8      (l=120, L=218,КМ2, Р6М5)</t>
  </si>
  <si>
    <t>Сверло к/х ср. сер 17,0 (кл.В) с  пл. ВК8      (l=125, L=223,КМ2, Р6М5)</t>
  </si>
  <si>
    <t>Сверло к/х ср. сер 18,0 (кл.В) с  пл. ВК8      (l=130, L=228,КМ2, Р6М5)</t>
  </si>
  <si>
    <t>Сверло к/х ср. сер 19,0 (кл.В) с  пл. ВК8      (l=135, L=233,КМ3, Р6М5)</t>
  </si>
  <si>
    <t>Сверло к/х ср. сер 20,0 (кл.В) с  пл. ВК8      (l=140, L=238,КМ3, Р6М5)</t>
  </si>
  <si>
    <t>Сверло к/х ср. сер 21,0 (кл.В) с  пл. ВК8      (l=145, L=243,КМ3, Р6М5)</t>
  </si>
  <si>
    <t>Сверло к/х ср. сер 22,0 (кл.В) с  пл. ВК8      (l=150, L=248,КМ3, Р6М5)</t>
  </si>
  <si>
    <t>Сверло к/х ср. сер 23,0 (кл.В) с  пл. ВК8      (l=155, L=253,КМ3, Р6М5)</t>
  </si>
  <si>
    <t>Сверло к/х ср. сер 24,0 (кл.В) с  пл. ВК8      (l=160, L=281,КМ3, Р6М5)</t>
  </si>
  <si>
    <t>Сверло к/х ср. сер 25,0 (кл.В) с  пл. ВК8      (l=160, L=281,КМ3, Р6М5)</t>
  </si>
  <si>
    <t>Сверло к/х ср. сер 26,0 (кл.В) с  пл. ВК8      (l=165, L=286,КМ3, Р6М5)</t>
  </si>
  <si>
    <t>Сверло к/х ср. сер 27,0 (кл.В) с  пл. ВК8      (l=170, L=291,КМ3, Р6М5)</t>
  </si>
  <si>
    <t>Сверло к/х ср. сер 28,0 (кл.В) с  пл. ВК8      (l=170, L=291,КМ4, Р6М5)</t>
  </si>
  <si>
    <t>Сверло к/х ср. сер 29,0 (кл.В) с  пл. ВК8      (l=175, L=296,КМ4, Р6М5)</t>
  </si>
  <si>
    <t>Сверло к/х ср. сер 30,0 (кл.В) с  пл. ВК8      (l=175, L=296,КМ4, Р6М5)</t>
  </si>
  <si>
    <t>Сверло к/х дл. сер  6,0 (кл.В)                          (l=80, L=161, КМ1, Р6М5)</t>
  </si>
  <si>
    <t>Сверло к/х дл. сер  6,2 (кл.В)                          (l=86, L=167, КМ1, Р6М5)</t>
  </si>
  <si>
    <t>Сверло к/х дл. сер  6,5 (кл.В)                          (l=86, L=167, КМ1, Р6М5)</t>
  </si>
  <si>
    <t>Сверло к/х дл. сер  6,7 (кл.В)                          (l=86, L=167, КМ1, Р6М5)</t>
  </si>
  <si>
    <t>Сверло к/х дл. сер  6,8 (кл.В)                          (l=93, L=174, КМ1, Р6М5)</t>
  </si>
  <si>
    <t>Сверло к/х дл. сер  7,0 (кл.В)                          (l=93, L=174, КМ1, Р6М5)</t>
  </si>
  <si>
    <t>Сверло к/х дл. сер  7,5 (кл.В)                        (l=100, L=181, КМ1, Р6М5)</t>
  </si>
  <si>
    <t>Сверло к/х дл. сер  7,8 (кл.В)                        (l=100, L=181, КМ1, Р6М5)</t>
  </si>
  <si>
    <t>Сверло к/х дл. сер  8,0 (кл.В)                        (l=100, L=181, КМ1, Р6М5)</t>
  </si>
  <si>
    <t>Сверло к/х дл. сер  8,2 (кл.В)                        (l=100, L=181, КМ1, Р6М5)</t>
  </si>
  <si>
    <t>Сверло к/х дл. сер  8,5  (кл.В)                       (l=100, L=181, КМ1, Р6М5)</t>
  </si>
  <si>
    <t>Сверло к/х дл. сер  8,7 (кл.В)                        (l=107, L=188, КМ1, Р6М5)</t>
  </si>
  <si>
    <t>Сверло к/х дл. сер  8,8  (кл.В)                       (l=107, L=188, КМ1, Р6М5)</t>
  </si>
  <si>
    <t>Сверло к/х дл. сер  9,0  (кл.В)                       (l=107, L=188, КМ1, Р6М5)</t>
  </si>
  <si>
    <t>Сверло к/х дл. сер  9,1 (кл.В)                        (l=107, L=188, КМ1, Р6М5)</t>
  </si>
  <si>
    <t>Сверло к/х дл. сер  9,2 (кл.В)                        (l=107, L=188, КМ1, Р6М5)</t>
  </si>
  <si>
    <t>Сверло к/х дл. сер 10,0 (кл.В)                       (l=116, L=197, КМ1, Р6М5)</t>
  </si>
  <si>
    <t>Сверло к/х дл. сер 10,2 (кл.В)                       (l=116, L=197, КМ1, Р6М5)</t>
  </si>
  <si>
    <t>Сверло к/х дл. сер 10,5 (кл.В)                       (l=116, L=197, КМ1, Р6М5)</t>
  </si>
  <si>
    <t>Сверло к/х дл. сер 10,8 (кл.В)                       (l=125, L=206, КМ1, Р6М5)</t>
  </si>
  <si>
    <t>Сверло к/х дл. сер 11,0 (кл.В)                       (l=125, L=206, КМ1, Р6М5)</t>
  </si>
  <si>
    <t>Сверло к/х дл. сер 11,8 (кл.В)                       (l=125, L=206, КМ1, Р6М5)</t>
  </si>
  <si>
    <t>Сверло к/х дл. сер 12,0 (кл.В)                       (l=134, L=215, КМ1, Р6М5)</t>
  </si>
  <si>
    <t>Сверло к/х дл. сер 12,5 (кл.В)                       (l=134, L=215, КМ1, Р6М5)</t>
  </si>
  <si>
    <t>Сверло к/х дл. сер 13,0 (кл.В)                       (l=134, L=215, КМ1, Р6М5)</t>
  </si>
  <si>
    <t>Сверло к/х дл. сер 13,5 (кл.В)                       (l=142, L=223, КМ1, Р6М5)</t>
  </si>
  <si>
    <t>Сверло к/х дл. сер 13,7 (кл.В)                       (l=142, L=223, КМ1, Р6М5)</t>
  </si>
  <si>
    <t>Сверло к/х дл. сер 13,8 (кл.В)                       (l=142, L=223, КМ1, Р6М5)</t>
  </si>
  <si>
    <t>Сверло к/х дл. сер 14,0 (кл.В)                       (l=142, L=223, КМ1, Р6М5)</t>
  </si>
  <si>
    <t>Сверло к/х дл. сер 14,5 (кл.В)                       (l=147, L=245, КМ2, Р6М5)</t>
  </si>
  <si>
    <t>Сверло к/х дл. сер 15,0 (кл.В)                       (l=147, L=245, КМ2, Р6М5)</t>
  </si>
  <si>
    <t>Сверло к/х дл. сер 15,5 (кл.В)                       (l=153, L=251, КМ2, Р6М5)</t>
  </si>
  <si>
    <t>Сверло к/х дл. сер 16,0 (кл.В)                       (l=153, L=251, КМ2, Р6М5)</t>
  </si>
  <si>
    <t>Сверло к/х дл. сер 16,5 (кл.В)                       (l=159, L=257, КМ2, Р6М5)</t>
  </si>
  <si>
    <t>Сверло к/х дл. сер 17,0 (кл.В)                       (l=159, L=257, КМ2, Р6М5)</t>
  </si>
  <si>
    <t>Сверло к/х дл. сер 17,5 (кл.В)                       (l=165, L=263, КМ2, Р6М5)</t>
  </si>
  <si>
    <t>Сверло к/х дл. сер 18,0 (кл.В)                       (l=165, L=263, КМ2, Р6М5)</t>
  </si>
  <si>
    <t>Сверло к/х дл. сер 18,5 (кл.В)                       (l=171, L=269, КМ2, Р6М5)</t>
  </si>
  <si>
    <t>Сверло к/х дл. сер 19,0 (кл.В)                       (l=171, L=269, КМ2, Р6М5)</t>
  </si>
  <si>
    <t>Сверло к/х дл. сер 19,5 (кл.В)                       (l=177, L=275, КМ2, Р6М5)</t>
  </si>
  <si>
    <t>Сверло к/х дл. сер 20,0 (кл.В)                       (l=177, L=275, КМ2, Р6М5)</t>
  </si>
  <si>
    <t>Сверло к/х дл. сер 20,5 (кл.В)                       (l=184, L=282, КМ2, Р6М5)</t>
  </si>
  <si>
    <t>Сверло к/х дл. сер 21,0 (кл.В)                       (l=184, L=282, КМ2, Р6М5)</t>
  </si>
  <si>
    <t>Сверло к/х дл. сер 22,0 (кл.В)                       (l=191, L=289, КМ2, Р6М5)</t>
  </si>
  <si>
    <t>Сверло к/х дл. сер 22,5 (кл.В)                       (l=191, L=289, КМ2, Р6М5)</t>
  </si>
  <si>
    <t>Сверло к/х дл. сер 23,0 (кл.В)                       (l=198, L=296, КМ2, Р6М5)</t>
  </si>
  <si>
    <t>Сверло к/х дл. сер 24,0 (кл.В)                       (l=206, L=327, КМ3, Р6М5)</t>
  </si>
  <si>
    <t>Сверло к/х дл. сер 24,5 (кл.В)                       (l=206, L=327, КМ3, Р6М5)</t>
  </si>
  <si>
    <t>Сверло к/х дл. сер 25,0 (кл.В)                       (l=206, L=327, КМ3, Р6М5)</t>
  </si>
  <si>
    <t>Сверло к/х дл. сер 26,0 (кл.В)                       (l=214, L=335, КМ3, Р6М5)</t>
  </si>
  <si>
    <t>Сверло к/х дл. сер 27,0 (кл.В)                       (l=222, L=343, КМ3, Р6М5)</t>
  </si>
  <si>
    <t>Сверло к/х дл. сер 28,0(кл.В)                        (l=222, L=343, КМ3, Р6М5)</t>
  </si>
  <si>
    <t>Сверло к/х дл. сер 30,0 (кл.В)                       (l=230, L=360, КМ3, Р6М5)</t>
  </si>
  <si>
    <t>Сверло центровочное 1,0 (тип А)                                                (Р6М5)</t>
  </si>
  <si>
    <t>Сверло центровочное 1,6 (тип А)                                                (Р6М5)</t>
  </si>
  <si>
    <t>Сверло центровочное 2,0 (тип А)                                                (Р6М5)</t>
  </si>
  <si>
    <t>Сверло центровочное 2,5 (тип А)                                                (Р6М5)</t>
  </si>
  <si>
    <t>Сверло центровочное 3,15 (тип А)                                              (Р6М5)</t>
  </si>
  <si>
    <t>Сверло центровочное 4,0 (тип А)                                                (Р6М5)</t>
  </si>
  <si>
    <t>Сверло центровочное 5,0 (тип А)                                                (Р6М5)</t>
  </si>
  <si>
    <t>Сверло центровочное 6,3 (тип А)                                                (Р6М5)</t>
  </si>
  <si>
    <t>Сверло центровочное  1,0 (тип В)                                               (Р6М5)</t>
  </si>
  <si>
    <t>Сверло центровочное  1,6 (тип В)                                               (Р6М5)</t>
  </si>
  <si>
    <t>Сверло центровочное  2,0 (тип В)                                               (Р6М5)</t>
  </si>
  <si>
    <t>Сверло центровочное  2,5 (тип В)                                               (Р6М5)</t>
  </si>
  <si>
    <t>Сверло центровочное  3,15 (тип В)                                             (Р6М5)</t>
  </si>
  <si>
    <t>Сверло центровочное  4,0 (тип В)                                               (Р6М5)</t>
  </si>
  <si>
    <t>Сверло центровочное  5,0 (тип В)                                               (Р6М5)</t>
  </si>
  <si>
    <t>Сверло центровочное  6,3 (тип В)                                               (Р6М5)</t>
  </si>
  <si>
    <t xml:space="preserve">Метчик руч  М3 х 0,5  2 шт. комп.                                 (основной, 9ХС) </t>
  </si>
  <si>
    <t xml:space="preserve">Метчик руч  М4 х 0,7  2 шт комп.                                  (основной, 9ХС) </t>
  </si>
  <si>
    <t xml:space="preserve">Метчик руч  М5 х 0,8  2 шт.комп.                                  (основной, 9ХС) </t>
  </si>
  <si>
    <t>Метчик руч  М6 х 0,5  2 шт. комп.                                                     (9ХС)</t>
  </si>
  <si>
    <t>Метчик руч  М6 х 0,75  2 шт.комп.                                                    (9ХС)</t>
  </si>
  <si>
    <t xml:space="preserve">Метчик руч  М6 х 1,0  2 шт.комп.                                  (основной, 9ХС) </t>
  </si>
  <si>
    <t>Метчик руч  М8 х 0,5  2 шт.комп.                                                      (9ХС)</t>
  </si>
  <si>
    <t>Метчик руч  М8 х 0,75  2 шт.комп.                                                    (9ХС)</t>
  </si>
  <si>
    <t>Метчик руч  М8 х 1,0  2 шт.комп.                                                      (9ХС)</t>
  </si>
  <si>
    <t xml:space="preserve">Метчик руч  М8 х 1,25  2 шт комп.                                (основной, 9ХС) </t>
  </si>
  <si>
    <t>Метчик руч  М10 х 0,5  2 шт.комп.                                                    (9ХС)</t>
  </si>
  <si>
    <t>Метчик руч  М10 х 0,75  2 шт.комп.                                                  (9ХС)</t>
  </si>
  <si>
    <t>Метчик руч  М10 х 1,0  2 шт.комп.                                                    (9ХС)</t>
  </si>
  <si>
    <t>Метчик руч  М10 х 1,25  2 шт.комп.                                                  (9ХС)</t>
  </si>
  <si>
    <t xml:space="preserve">Метчик руч  М10 х 1,5  2 шт.комп.                                (основной, 9ХС) </t>
  </si>
  <si>
    <t>Метчик руч  М12 х 0,75  2 шт.комп.                                                  (9ХС)</t>
  </si>
  <si>
    <t>Метчик руч  М12 х 1,0  2 шт.комп.                                                    (9ХС)</t>
  </si>
  <si>
    <t>Метчик руч  М12 х 1,25  2 шт.комп.                                                  (9ХС)</t>
  </si>
  <si>
    <t>Метчик руч  М12 х 1,5  2 шт.комп.                                                    (9ХС)</t>
  </si>
  <si>
    <t>Метчик руч  М12 х 1,75  2 шт.комп.                              (основной, 9ХС)</t>
  </si>
  <si>
    <t>Метчик руч  М14 х 0,75  2 шт.комп.                                                  (9ХС)</t>
  </si>
  <si>
    <t>Метчик руч  М14 х 1,0  2 шт.комп.                                                    (9ХС)</t>
  </si>
  <si>
    <t>Метчик руч  М14 х 1,25  2 шт.комп.                                                  (9ХС)</t>
  </si>
  <si>
    <t>Метчик руч  М14 х 1,5  2 шт.комп.                                                    (9ХС)</t>
  </si>
  <si>
    <t>Метчик руч  М14 х 2,0  2 шт.комп.                                (основной, 9ХС)</t>
  </si>
  <si>
    <t>Метчик руч  М16 х 0,5  2 шт.комп.                                                    (9ХС)</t>
  </si>
  <si>
    <t>Метчик руч  М16 х 0,75  2 шт.комп.                                                  (9ХС)</t>
  </si>
  <si>
    <t>Метчик руч  М16 х 1,0  2 шт.комп.                                                    (9ХС)</t>
  </si>
  <si>
    <t>Метчик руч  М16 х 1,5  2 шт.комп.                                                    (9ХС)</t>
  </si>
  <si>
    <t>Метчик руч  М16 х 2,0  2 шт.комп.                                (основной, 9ХС)</t>
  </si>
  <si>
    <t>Метчик руч  М18 х 0,75  2 шт.комп.                                                  (9ХС)</t>
  </si>
  <si>
    <t>Метчик руч  М18 х 1,0  2 шт.комп.                                                    (9ХС)</t>
  </si>
  <si>
    <t>Метчик руч  М18 х 1,5  2 шт.комп.                                                    (9ХС)</t>
  </si>
  <si>
    <t>Метчик руч  М18 х 2,0  2 шт.комп.                                                    (9ХС)</t>
  </si>
  <si>
    <t>Метчик руч  М18 х 2,5  2 шт.комп.                                (основной, 9ХС)</t>
  </si>
  <si>
    <t>Метчик руч  М20 х 1,0  2 шт.комп.                                                    (9ХС)</t>
  </si>
  <si>
    <t>Метчик руч  М20 х 1,5  2 шт.комп.                                                    (9ХС)</t>
  </si>
  <si>
    <t xml:space="preserve">Метчик руч  М20 х 2,0  2 шт.комп.                                                    (9ХС)       </t>
  </si>
  <si>
    <t>Метчик руч  М20 х 2,5  2 шт.комп.                                (основной, 9ХС)</t>
  </si>
  <si>
    <t>Метчик руч  М22 х 1,0  2 шт.комп.                                                    (9ХС)</t>
  </si>
  <si>
    <t>Метчик руч  М22 х 1,5  2 шт.комп.                                                    (9ХС)</t>
  </si>
  <si>
    <t>Метчик руч  М22 х 2,0  2 шт.комп.                                                    (9ХС)</t>
  </si>
  <si>
    <t>Метчик руч  М22 х 2,5  2 шт.комп.                                (основной, 9ХС)</t>
  </si>
  <si>
    <t>Метчик руч  М24 х 1,0  2 шт.комп.                                                    (9ХС)</t>
  </si>
  <si>
    <t>Метчик руч  М24 х 1,5  2 шт.комп.                                                    (9ХС)</t>
  </si>
  <si>
    <t>Метчик руч  М24 х 2,0  2 шт.комп.                                                    (9ХС)</t>
  </si>
  <si>
    <t>Метчик руч  М24 х 3,0  2 шт.комп.                                (основной, 9ХС)</t>
  </si>
  <si>
    <t>Метчик руч  М27 х 1,0  2 шт.комп.                                                    (9ХС)</t>
  </si>
  <si>
    <t>Метчик руч  М27 х 1,5  2 шт.комп.                                                    (9ХС)</t>
  </si>
  <si>
    <t>Метчик руч  М27 х 2,0  2 шт.комп.                                                    (9ХС)</t>
  </si>
  <si>
    <t>Метчик руч  М27 х 3,0  2 шт.комп.                                (основной, 9ХС)</t>
  </si>
  <si>
    <t>Метчик  G 1/2  черновой                                                                 (Р6М5)</t>
  </si>
  <si>
    <t>Метчик  G 1/2  чистовой                                                                  (Р6М5)</t>
  </si>
  <si>
    <t>Метчик  G 1/4  черновой                                                                 (Р6М5)</t>
  </si>
  <si>
    <t>Метчик  G 1/4  чистовой                                                                  (Р6М5)</t>
  </si>
  <si>
    <t>Метчик  G 1/8  черновой                                                                 (Р6М5)</t>
  </si>
  <si>
    <t>Метчик  G 1/8  чистовой                                                                  (Р6М5)</t>
  </si>
  <si>
    <t>Метчик  G 3/4  черновой                                                                 (Р6М5)</t>
  </si>
  <si>
    <t>Метчик  G 3/4  чистовой                                                                  (Р6М5)</t>
  </si>
  <si>
    <t>Метчик  G 3/8  черновой                                                                 (Р6М5)</t>
  </si>
  <si>
    <t>Метчик  G 3/8  чистовой                                                                  (Р6М5)</t>
  </si>
  <si>
    <t>Метчик  G 5/8  черновой                                                                 (Р6М5)</t>
  </si>
  <si>
    <t>Метчик  G 5/8  чистовой                                                                  (Р6М5)</t>
  </si>
  <si>
    <t>Метчик  G 7/8  черновой                                                                 (Р6М5)</t>
  </si>
  <si>
    <t>Метчик  G 7/8  чистовой                                                                  (Р6М5)</t>
  </si>
  <si>
    <t>Метчик G 1  черновой                                                                     (Р6М5)</t>
  </si>
  <si>
    <t>Метчик G 1  чистовой                                                                      (Р6М5)</t>
  </si>
  <si>
    <t>Метчик G 1 1/2  черновой                                                               (Р6М5)</t>
  </si>
  <si>
    <t>Метчик G 1 1/2  чистовой                                                                (Р6М5)</t>
  </si>
  <si>
    <t>Метчик G 1 1/4  черновой                                                               (Р6М5)</t>
  </si>
  <si>
    <t>Метчик G 1 1/4  чистовой                                                                (Р6М5)</t>
  </si>
  <si>
    <t>Метчик G 1 1/8  черновой                                                               (Р6М5)</t>
  </si>
  <si>
    <t>Метчик G 1 1/8  чистовой                                                                (Р6М5)</t>
  </si>
  <si>
    <t>Метчик G 1 3/8  черновой                                                               (Р6М5)</t>
  </si>
  <si>
    <t>Метчик G 1 3/8  чистовой                                                                (Р6М5)</t>
  </si>
  <si>
    <t>Метчик G 2  черновой                                                                     (Р6М5)</t>
  </si>
  <si>
    <t>Метчик G 2  чистовой                                                                      (Р6М5)</t>
  </si>
  <si>
    <t>Метчик ручной  G 1/2  черновой                                                     (9ХС)</t>
  </si>
  <si>
    <t>Метчик ручной  G 1/2  чистовой                                                      (9ХС)</t>
  </si>
  <si>
    <t>Метчик ручной  G 1/4  черновой                                                     (9ХС)</t>
  </si>
  <si>
    <t>Метчик ручной  G 1/4  чистовой                                                      (9ХС)</t>
  </si>
  <si>
    <t>Метчик ручной  G 1/8  черновой                                                     (9ХС)</t>
  </si>
  <si>
    <t>Метчик ручной  G 1/8  чистовой                                                      (9ХС)</t>
  </si>
  <si>
    <t>Метчик ручной  G 3/4  черновой                                                     (9ХС)</t>
  </si>
  <si>
    <t>Метчик ручной  G 3/4  чистовой                                                      (9ХС)</t>
  </si>
  <si>
    <t>Метчик ручной  G 3/8  черновой                                                     (9ХС)</t>
  </si>
  <si>
    <t>Метчик ручной  G 3/8  чистовой                                                      (9ХС)</t>
  </si>
  <si>
    <t>Метчик ручной  G 5/8  черновой                                                     (9ХС)</t>
  </si>
  <si>
    <t>Метчик ручной  G 5/8  чистовой                                                      (9ХС)</t>
  </si>
  <si>
    <t>Метчик ручной  G 7/8  черновой                                                     (9ХС)</t>
  </si>
  <si>
    <t>Метчик ручной  G 7/8  чистовой                                                      (9ХС)</t>
  </si>
  <si>
    <t>Метчик ручной G 1  черновой                                                         (9ХС)</t>
  </si>
  <si>
    <t>Метчик ручной G 1  чистовой                                                          (9ХС)</t>
  </si>
  <si>
    <t>Метчик м/р  3 х 0,5  черновой                                                        (Р6М5)</t>
  </si>
  <si>
    <t>Метчик м/р  3 х 0,5  чистовой                                                         (Р6М5)</t>
  </si>
  <si>
    <t>Метчик м/р  4 х 0,7  черновой                                                        (Р6М5)</t>
  </si>
  <si>
    <t>Метчик м/р  4 х 0,7  чистовой                                                         (Р6М5)</t>
  </si>
  <si>
    <t>Метчик м/р  5 х 0,8  черновой                                                        (Р6М5)</t>
  </si>
  <si>
    <t>Метчик м/р  5 х 0,8  чистовой                                                         (Р6М5)</t>
  </si>
  <si>
    <t>Метчик м/р  6 х 0,5 черновой                                                         (Р6М5)</t>
  </si>
  <si>
    <t>Метчик м/р  6 х 0,5 чистовой                                                          (Р6М5)</t>
  </si>
  <si>
    <t>Метчик м/р  6 х 0,75 черновой                                                       (Р6М5)</t>
  </si>
  <si>
    <t>Метчик м/р  6 х 0,75 чистовой                                                        (Р6М5)</t>
  </si>
  <si>
    <t>Метчик м/р  6 х 1,0 черновой                                                         (Р6М5)</t>
  </si>
  <si>
    <t>Метчик м/р  6 х 1,0 чистовой                                                          (Р6М5)</t>
  </si>
  <si>
    <t>Метчик м/р  8 х 0,5 черновой                                                         (Р6М5)</t>
  </si>
  <si>
    <t>Метчик м/р  8 х 0,5 чистовой                                                          (Р6М5)</t>
  </si>
  <si>
    <t>Метчик м/р  8 х 0,75 черновой                                                       (Р6М5)</t>
  </si>
  <si>
    <t>Метчик м/р  8 х 0,75 чистовой                                                        (Р6М5)</t>
  </si>
  <si>
    <t>Метчик м/р  8 х 1,0 черновой                                                         (Р6М5)</t>
  </si>
  <si>
    <t>Метчик м/р  8 х 1,0 чистовой                                                          (Р6М5)</t>
  </si>
  <si>
    <t>Метчик м/р  8 х 1,25 черновой                                                       (Р6М5)</t>
  </si>
  <si>
    <t>Метчик м/р  8 х 1,25 чистовой                                                        (Р6М5)</t>
  </si>
  <si>
    <t>Метчик м/р 10 х 0.5 черновой                                                        (Р6М5)</t>
  </si>
  <si>
    <t>Метчик м/р 10 х 0.5 чистовой                                                         (Р6М5)</t>
  </si>
  <si>
    <t>Метчик м/р 10 х 0.75 черновой                                                      (Р6М5)</t>
  </si>
  <si>
    <t>Метчик м/р 10 х 0.75 чистовой                                                       (Р6М5)</t>
  </si>
  <si>
    <t>Метчик м/р 10 х 1,0 черновой                                                        (Р6М5)</t>
  </si>
  <si>
    <t>Метчик м/р 10 х 1,0 чистовой                                                         (Р6М5)</t>
  </si>
  <si>
    <t>Метчик м/р 10 х 1,25 черновой                                                      (Р6М5)</t>
  </si>
  <si>
    <t>Метчик м/р 10 х 1,25 чистовой                                                       (Р6М5)</t>
  </si>
  <si>
    <t>Метчик м/р 10 х 1,5 черновой                                                        (Р6М5)</t>
  </si>
  <si>
    <t>Метчик м/р 10 х 1,5 чистовой                                                         (Р6М5)</t>
  </si>
  <si>
    <t>Метчик м/р 11 х 1,0 черновой                                                        (Р6М5)</t>
  </si>
  <si>
    <t>Метчик м/р 11 х 1,0 чистовой                                                         (Р6М5)</t>
  </si>
  <si>
    <t>Метчик м/р 11 х 1,5 черновой                                                        (Р6М5)</t>
  </si>
  <si>
    <t>Метчик м/р 11 х 1,5 чистовой                                                         (Р6М5)</t>
  </si>
  <si>
    <t>Метчик м/р 12 х 0,5 черновой                                                        (Р6М5)</t>
  </si>
  <si>
    <t>Метчик м/р 12 х 0,5 чистовой                                                         (Р6М5)</t>
  </si>
  <si>
    <t>Метчик м/р 12 х 0,75 черновой                                                      (Р6М5)</t>
  </si>
  <si>
    <t>Метчик м/р 12 х 0,75 чистовой                                                       (Р6М5)</t>
  </si>
  <si>
    <t>Метчик м/р 12 х 1,0 черновой                                                        (Р6М5)</t>
  </si>
  <si>
    <t>Метчик м/р 12 х 1,0 чистовой                                                         (Р6М5)</t>
  </si>
  <si>
    <t>Метчик м/р 12 х 1,25 черновой                                                      (Р6М5)</t>
  </si>
  <si>
    <t>Метчик м/р 12 х 1,25 чистовой                                                       (Р6М5)</t>
  </si>
  <si>
    <t>Метчик м/р 12 х 1,5 черновой                                                        (Р6М5)</t>
  </si>
  <si>
    <t>Метчик м/р 12 х 1,5 чистовой                                                         (Р6М5)</t>
  </si>
  <si>
    <t>Метчик м/р 12 х 1,75 черновой                                                      (Р6М5)</t>
  </si>
  <si>
    <t>Метчик м/р 12 х 1,75 чистовой                                                       (Р6М5)</t>
  </si>
  <si>
    <t>Метчик м/р 14 х 0,5 черновой                                                        (Р6М5)</t>
  </si>
  <si>
    <t>Метчик м/р 14 х 0,5 чистовой                                                         (Р6М5)</t>
  </si>
  <si>
    <t>Метчик м/р 14 х 0,75 черновой                                                      (Р6М5)</t>
  </si>
  <si>
    <t>Метчик м/р 14 х 0,75  чистовой                                                      (Р6М5)</t>
  </si>
  <si>
    <t>Метчик м/р 14 х 1,0  черновой                                                       (Р6М5)</t>
  </si>
  <si>
    <t>Метчик м/р 14 х 1,0  чистовой                                                        (Р6М5)</t>
  </si>
  <si>
    <t>Метчик м/р 14 х 1,25 черновой                                                      (Р6М5)</t>
  </si>
  <si>
    <t>Метчик м/р 14 х 1,25 чистовой                                                       (Р6М5)</t>
  </si>
  <si>
    <t>Метчик м/р 14 х 1,5 черновой                                                        (Р6М5)</t>
  </si>
  <si>
    <t>Метчик м/р 14 х 1,5 чистовой                                                         (Р6М5)</t>
  </si>
  <si>
    <t>Метчик м/р 14 х 2,0 черновой                                                        (Р6М5)</t>
  </si>
  <si>
    <t>Метчик м/р 14 х 2,0 чистовой                                                         (Р6М5)</t>
  </si>
  <si>
    <t>Метчик м/р 16 х 0,75 черновой                                                      (Р6М5)</t>
  </si>
  <si>
    <t>Метчик м/р 16 х 0,75 чистовой                                                       (Р6М5)</t>
  </si>
  <si>
    <t>Метчик м/р 16 х 1,0 черновой                                                        (Р6М5)</t>
  </si>
  <si>
    <t>Метчик м/р 16 х 1,0 чистовой                                                         (Р6М5)</t>
  </si>
  <si>
    <t xml:space="preserve">Метчик м/р 16 х 1,5  чистовой                                                        (Р6М5) </t>
  </si>
  <si>
    <t>Метчик м/р 16 х 1,5 черновой                                                        (Р6М5)</t>
  </si>
  <si>
    <t>Метчик м/р 16 х 2,0 черновой                                                        (Р6М5)</t>
  </si>
  <si>
    <t>Метчик м/р 16 х 2,0 чистовой                                                         (Р6М5)</t>
  </si>
  <si>
    <t>Метчик м/р 18 х 0,75  черновой                                                     (Р6М5)</t>
  </si>
  <si>
    <t>Метчик м/р 18 х 0,75  чистовой                                                      (Р6М5)</t>
  </si>
  <si>
    <t>Метчик м/р 18 х 1,0  черновой                                                       (Р6М5)</t>
  </si>
  <si>
    <t>Метчик м/р 18 х 1,0  чистовой                                                        (Р6М5)</t>
  </si>
  <si>
    <t>Метчик м/р 18 х 1,5  черновой                                                       (Р6М5)</t>
  </si>
  <si>
    <t>Метчик м/р 18 х 1,5  чистовой                                                        (Р6М5)</t>
  </si>
  <si>
    <t>Метчик м/р 18 х 2,0  черновой                                                       (Р6М5)</t>
  </si>
  <si>
    <t>Метчик м/р 18 х 2,0  чистовой                                                        (Р6М5)</t>
  </si>
  <si>
    <t>Метчик м/р 18 х 2,5  черновой                                                       (Р6М5)</t>
  </si>
  <si>
    <t>Метчик м/р 18 х 2,5  чистовой                                                        (Р6М5)</t>
  </si>
  <si>
    <t>Метчик м/р 20 х 1,0  черновой                                                       (Р6М5)</t>
  </si>
  <si>
    <t>Метчик м/р 20 х 1,0  чистовой                                                        (Р6М5)</t>
  </si>
  <si>
    <t>Метчик м/р 20 х 1,5  черновой                                                       (Р6М5)</t>
  </si>
  <si>
    <t>Метчик м/р 20 х 1,5  чистовой                                                        (Р6М5)</t>
  </si>
  <si>
    <t>Метчик м/р 20 х 2,0  черновой                                                       (Р6М5)</t>
  </si>
  <si>
    <t>Метчик м/р 20 х 2,0  чистовой                                                        (Р6М5)</t>
  </si>
  <si>
    <t>Метчик м/р 20 х 2,5  черновой                                                       (Р6М5)</t>
  </si>
  <si>
    <t>Метчик м/р 20 х 2,5  чистовой                                                        (Р6М5)</t>
  </si>
  <si>
    <t>Метчик м/р 22 х 0,75  черновой                                                     (Р6М5)</t>
  </si>
  <si>
    <t>Метчик м/р 22 х 0,75  чистовой                                                      (Р6М5)</t>
  </si>
  <si>
    <t>Метчик м/р 22 х 1,0  черновой                                                       (Р6М5)</t>
  </si>
  <si>
    <t>Метчик м/р 22 х 1,0  чистовой                                                        (Р6М5)</t>
  </si>
  <si>
    <t>Метчик м/р 22 х 1,5  черновой                                                       (Р6М5)</t>
  </si>
  <si>
    <t>Метчик м/р 22 х 1,5  чистовой                                                        (Р6М5)</t>
  </si>
  <si>
    <t>Метчик м/р 22 х 2,0  черновой                                                       (Р6М5)</t>
  </si>
  <si>
    <t>Метчик м/р 22 х 2,0  чистовой                                                        (Р6М5)</t>
  </si>
  <si>
    <t>Метчик м/р 22 х 2,5  черновой                                                       (Р6М5)</t>
  </si>
  <si>
    <t>Метчик м/р 22 х 2,5  чистовой                                                        (Р6М5)</t>
  </si>
  <si>
    <t>Метчик м/р 24 х 1,0  черновой                                                       (Р6М5)</t>
  </si>
  <si>
    <t>Метчик м/р 24 х 1,0  чистовой                                                        (Р6М5)</t>
  </si>
  <si>
    <t>Метчик м/р 24 х 1,5  черновой                                                       (Р6М5)</t>
  </si>
  <si>
    <t>Метчик м/р 24 х 1,5  чистовой                                                        (Р6М5)</t>
  </si>
  <si>
    <t>Метчик м/р 24 х 2,0  черновой                                                       (Р6М5)</t>
  </si>
  <si>
    <t>Метчик м/р 24 х 2,0  чистовой                                                        (Р6М5)</t>
  </si>
  <si>
    <t>Метчик м/р 24 х 3,0  черновой                                                       (Р6М5)</t>
  </si>
  <si>
    <t>Метчик м/р 24 х 3,0  чистовой                                                        (Р6М5)</t>
  </si>
  <si>
    <t>Метчик м/р 27 х 1,0  черновой                                                       (Р6М5)</t>
  </si>
  <si>
    <t>Метчик м/р 27 х 1,0  чистовой                                                        (Р6М5)</t>
  </si>
  <si>
    <t>Метчик м/р 27 х 1,5  черновой                                                       (Р6М5)</t>
  </si>
  <si>
    <t>Метчик м/р 27 х 1,5  чистовой                                                        (Р6М5)</t>
  </si>
  <si>
    <t>Метчик м/р 27 х 2,0  черновой                                                       (Р6М5)</t>
  </si>
  <si>
    <t>Метчик м/р 27 х 2,0  чистовой                                                        (Р6М5)</t>
  </si>
  <si>
    <t>Метчик м/р 27 х 3,0  черновой                                                       (Р6М5)</t>
  </si>
  <si>
    <t>Метчик м/р 27 х 3,0  чистовой                                                        (Р6М5)</t>
  </si>
  <si>
    <t>Метчик м/р 30 х 1,5  черновой                                                       (Р6М5)</t>
  </si>
  <si>
    <t>Метчик м/р 30 х 1,5  чистовой                                                        (Р6М5)</t>
  </si>
  <si>
    <t>Метчик м/р 30 х 2,0  черновой                                                       (Р6М5)</t>
  </si>
  <si>
    <t>Метчик м/р 30 х 2,0  чистовой                                                        (Р6М5)</t>
  </si>
  <si>
    <t>Метчик м/р 30 х 3,0  черновой                                                       (Р6М5)</t>
  </si>
  <si>
    <t>Метчик м/р 30 х 3,0  чистовой                                                        (Р6М5)</t>
  </si>
  <si>
    <t>Метчик м/р 30 х 3,5  черновой                                                       (Р6М5)</t>
  </si>
  <si>
    <t>Метчик м/р 30 х 3,5  чистовой                                                        (Р6М5)</t>
  </si>
  <si>
    <t>Метчик м/р 33 х 1,5  черновой                                                       (Р6М5)</t>
  </si>
  <si>
    <t>Метчик м/р 33 х 1,5  2 чистовой                                                     (Р6М5)</t>
  </si>
  <si>
    <t>Метчик м/р 33 х 2,0 2  черновой                                                    (Р6М5)</t>
  </si>
  <si>
    <t>Метчик м/р 33 х 2,0 2  чистовой                                                     (Р6М5)</t>
  </si>
  <si>
    <t>Метчик м/р 33 х 3,0  черновой                                                       (Р6М5)</t>
  </si>
  <si>
    <t>Метчик м/р 33 х 3,0  чистовой                                                        (Р6М5)</t>
  </si>
  <si>
    <t>Метчик м/р 33 х 3,5  черновой                                                       (Р6М5)</t>
  </si>
  <si>
    <t>Метчик м/р 33 х 3,5  чистовой                                                        (Р6М5)</t>
  </si>
  <si>
    <t>Метчик м/р 36 х 1,5  черновой                                                       (Р6М5)</t>
  </si>
  <si>
    <t>Метчик м/р 36 х 1,5  чистовой                                                        (Р6М5)</t>
  </si>
  <si>
    <t>Метчик м/р 36 х 2,0  черновой                                                       (Р6М5)</t>
  </si>
  <si>
    <t>Метчик м/р 36 х 2,0  чистовой                                                        (Р6М5)</t>
  </si>
  <si>
    <t>Метчик м/р 36 х 3,0  черновой                                                       (Р6М5)</t>
  </si>
  <si>
    <t>Метчик м/р 36 х 3,0  чистовой                                                        (Р6М5)</t>
  </si>
  <si>
    <t>Метчик м/р 36 х 4,0  черновой                                                       (Р6М5)</t>
  </si>
  <si>
    <t>Метчик м/р 36 х 4,0  чистовой                                                        (Р6М5)</t>
  </si>
  <si>
    <t>Метчик м/р 39 х 1,5  черновой                                                       (Р6М5)</t>
  </si>
  <si>
    <t>Метчик м/р 39 х 1,5  чистовой                                                        (Р6М5)</t>
  </si>
  <si>
    <t>Метчик м/р 39 х 2,0  черновой                                                       (Р6М5)</t>
  </si>
  <si>
    <t>Метчик м/р 39 х 2,0  чистовой                                                        (Р6М5)</t>
  </si>
  <si>
    <t>Метчик м/р 39 х 3,0  черновой                                                       (Р6М5)</t>
  </si>
  <si>
    <t>Метчик м/р 39 х 3,0  чистовой                                                        (Р6М5)</t>
  </si>
  <si>
    <t>Метчик м/р 39 х 4,0  черновой                                                       (Р6М5)</t>
  </si>
  <si>
    <t>Метчик м/р 39 х 4,0  чистовой                                                        (Р6М5)</t>
  </si>
  <si>
    <t>Метчик м/р 42 х 1,5  черновой                                                       (Р6М5)</t>
  </si>
  <si>
    <t>Метчик м/р 42 х 1,5  чистовой                                                        (Р6М5)</t>
  </si>
  <si>
    <t>Метчик м/р 42 х 2,0  черновой                                                       (Р6М5)</t>
  </si>
  <si>
    <t>Метчик м/р 42 х 2,0  чистовой                                                        (Р6М5)</t>
  </si>
  <si>
    <t>Метчик м/р 42 х 3,0  черновой                                                       (Р6М5)</t>
  </si>
  <si>
    <t>Метчик м/р 42 х 3,0  чистовой                                                        (Р6М5)</t>
  </si>
  <si>
    <t>Метчик м/р 42 х 4,5  черновой                                                       (Р6М5)</t>
  </si>
  <si>
    <t>Метчик м/р 42 х 4,5  чистовой                                                        (Р6М5)</t>
  </si>
  <si>
    <t>Метчик м/р 45 х 1,5  черновой                                                       (Р6М5)</t>
  </si>
  <si>
    <t>Метчик м/р 45 х 1,5  чистовой                                                        (Р6М5)</t>
  </si>
  <si>
    <t>Метчик м/р 45 х 2,0  черновой                                                       (Р6М5)</t>
  </si>
  <si>
    <t>Метчик м/р 45 х 2,0  чистовой                                                        (Р6М5)</t>
  </si>
  <si>
    <t>Метчик м/р 45 х 3,0  черновой                                                       (Р6М5)</t>
  </si>
  <si>
    <t>Метчик м/р 45 х 3,0  чистовой                                                        (Р6М5)</t>
  </si>
  <si>
    <t>Метчик м/р 45 х 4,5  черновой                                                       (Р6М5)</t>
  </si>
  <si>
    <t>Метчик м/р 45 х 4,5  чистовой                                                        (Р6М5)</t>
  </si>
  <si>
    <t>Метчик м/р 48 х 1,5  черновой                                                       (Р6М5)</t>
  </si>
  <si>
    <t>Метчик м/р 48 х 1,5  чистовой                                                        (Р6М5)</t>
  </si>
  <si>
    <t>Метчик м/р 48 х 2,0  черновой                                                       (Р6М5)</t>
  </si>
  <si>
    <t>Метчик м/р 48 х 2,0  чистовой                                                        (Р6М5)</t>
  </si>
  <si>
    <t>Метчик м/р 48 х 3,0  черновой                                                       (Р6М5)</t>
  </si>
  <si>
    <t>Метчик м/р 48 х 3,0  чистовой                                                        (Р6М5)</t>
  </si>
  <si>
    <t>Метчик м/р 48 х 5,0  черновой                                                       (Р6М5)</t>
  </si>
  <si>
    <t>Метчик м/р 48 х 5,0  чистовой                                                        (Р6М5)</t>
  </si>
  <si>
    <t>Метчик м/р 52 х 1,5  черновой                                                       (Р6М5)</t>
  </si>
  <si>
    <t>Метчик м/р 52 х 1,5  чистовой                                                        (Р6М5)</t>
  </si>
  <si>
    <t>Метчик м/р 52 х 2,0  черновой                                                       (Р6М5)</t>
  </si>
  <si>
    <t>Метчик м/р 52 х 2,0  чистовой                                                        (Р6М5)</t>
  </si>
  <si>
    <t>Метчик м/р 52 х 3,0  черновой                                                       (Р6М5)</t>
  </si>
  <si>
    <t>Метчик м/р 52 х 3,0  чистовой                                                        (Р6М5)</t>
  </si>
  <si>
    <t>Метчик м/р 52 х 5,0  черновой                                                       (Р6М5)</t>
  </si>
  <si>
    <t>Метчик м/р 52 х 5,0  чистовой                                                        (Р6М5)</t>
  </si>
  <si>
    <t>Метчик ручной  3 х 0,5  черновой                                                   (9ХС)</t>
  </si>
  <si>
    <t>Метчик ручной  3 х 0,5  чистовой                                                    (9ХС)</t>
  </si>
  <si>
    <t>Метчик ручной  4 х 0,7  черновой                                                   (9ХС)</t>
  </si>
  <si>
    <t>Метчик ручной  4 х 0,7  чистовой                                                    (9ХС)</t>
  </si>
  <si>
    <t>Метчик ручной  5 х 0,8  чистовой                                                    (9ХС)</t>
  </si>
  <si>
    <t xml:space="preserve">Метчик ручной  5 х 0,8 черновой                                                    (9ХС) </t>
  </si>
  <si>
    <t>Метчик ручной  6 х 0,5  черновой                                                   (9ХС)</t>
  </si>
  <si>
    <t>Метчик ручной  6 х 0,5  чистовой                                                    (9ХС)</t>
  </si>
  <si>
    <t>Метчик ручной  6 х 0,75  чистовой                                                  (9ХС)</t>
  </si>
  <si>
    <t>Метчик ручной  6 х 0,75 черновой                                                  (9ХС)</t>
  </si>
  <si>
    <t>Метчик ручной  6 х 1,0  черновой                                                   (9ХС)</t>
  </si>
  <si>
    <t>Метчик ручной  6 х 1,0  чистовой                                                    (9ХС)</t>
  </si>
  <si>
    <t>Метчик ручной  8 х 0,5  чистовой                                                    (9ХС)</t>
  </si>
  <si>
    <t>Метчик ручной  8 х 0,5 черновой                                                    (9ХС)</t>
  </si>
  <si>
    <t>Метчик ручной  8 х 0,75   черновой                                                (9ХС)</t>
  </si>
  <si>
    <t>Метчик ручной  8 х 0,75   чистовой                                                 (9ХС)</t>
  </si>
  <si>
    <t>Метчик ручной  8 х 1,0   черновой                                                  (9ХС)</t>
  </si>
  <si>
    <t>Метчик ручной  8 х 1,0   чистовой                                                   (9ХС)</t>
  </si>
  <si>
    <t>Метчик ручной  8 х 1,25  черновой                                                 (9ХС)</t>
  </si>
  <si>
    <t>Метчик ручной  8 х 1,25  чистовой                                                  (9ХС)</t>
  </si>
  <si>
    <t>Метчик ручной 10 х 0,5   черновой                                                 (9ХС)</t>
  </si>
  <si>
    <t>Метчик ручной 10 х 0,5   чистовой                                                  (9ХС)</t>
  </si>
  <si>
    <t>Метчик ручной 10 х 0,75   черновой                                               (9ХС)</t>
  </si>
  <si>
    <t>Метчик ручной 10 х 0,75   чистовой                                                (9ХС)</t>
  </si>
  <si>
    <t>Метчик ручной 10 х 1,0   черновой                                                 (9ХС)</t>
  </si>
  <si>
    <t>Метчик ручной 10 х 1,0  чистовой                                                   (9ХС)</t>
  </si>
  <si>
    <t xml:space="preserve">Метчик ручной 10 х 1,25   черновой                                               (9ХС) </t>
  </si>
  <si>
    <t>Метчик ручной 10 х 1,25   чистовой                                                (9ХС)</t>
  </si>
  <si>
    <t>Метчик ручной 10 х 1,5   черновой                                                 (9ХС)</t>
  </si>
  <si>
    <t>Метчик ручной 10 х 1,5   чистовой                                                  (9ХС)</t>
  </si>
  <si>
    <t>Метчик ручной 12 х 0,75   черновой                                               (9ХС)</t>
  </si>
  <si>
    <t>Метчик ручной 12 х 0,75   чистовой                                                (9ХС)</t>
  </si>
  <si>
    <t>Метчик ручной 12 х 1,0   черновой                                                 (9ХС)</t>
  </si>
  <si>
    <t>Метчик ручной 12 х 1,0   чистовой                                                  (9ХС)</t>
  </si>
  <si>
    <t>Метчик ручной 12 х 1,25   черновой                                               (9ХС)</t>
  </si>
  <si>
    <t>Метчик ручной 12 х 1,25   чистовой                                                (9ХС)</t>
  </si>
  <si>
    <t xml:space="preserve">Метчик ручной 12 х 1,5   черновой                                                 (9ХС) </t>
  </si>
  <si>
    <t>Метчик ручной 12 х 1,5   чистовой                                                  (9ХС)</t>
  </si>
  <si>
    <t>Метчик ручной 12 х 1,75   черновой                                               (9ХС)</t>
  </si>
  <si>
    <t>Метчик ручной 12 х 1,75   чистовой                                                (9ХС)</t>
  </si>
  <si>
    <t>Метчик ручной 14 х 0,75   черновой                                               (9ХС)</t>
  </si>
  <si>
    <t>Метчик ручной 14 х 0,75   чистовой                                                (9ХС)</t>
  </si>
  <si>
    <t>Метчик ручной 14 х 1,0   черновой                                                 (9ХС)</t>
  </si>
  <si>
    <t>Метчик ручной 14 х 1,0   чистовой                                                  (9ХС)</t>
  </si>
  <si>
    <t>Метчик ручной 14 х 1,25   черновой                                               (9ХС)</t>
  </si>
  <si>
    <t>Метчик ручной 14 х 1,25  чистовой                                                 (9ХС)</t>
  </si>
  <si>
    <t>Метчик ручной 14 х 1,5   черновой                                                 (9ХС)</t>
  </si>
  <si>
    <t>Метчик ручной 14 х 1,5  чистовой                                                   (9ХС)</t>
  </si>
  <si>
    <t>Метчик ручной 14 х 2,0   черновой                                                 (9ХС)</t>
  </si>
  <si>
    <t>Метчик ручной 14 х 2,0   чистовой                                                  (9ХС)</t>
  </si>
  <si>
    <t>Метчик ручной 16 х 0,5   черновой                                                 (9ХС)</t>
  </si>
  <si>
    <t>Метчик ручной 16 х 0,5  чистовой                                                   (9ХС)</t>
  </si>
  <si>
    <t>Метчик ручной 16 х 0,75   черновой                                               (9ХС)</t>
  </si>
  <si>
    <t>Метчик ручной 16 х 0,75   чистовой                                                (9ХС)</t>
  </si>
  <si>
    <t>Метчик ручной 16 х 1,0   черновой                                                 (9ХС)</t>
  </si>
  <si>
    <t>Метчик ручной 16 х 1,0   чистовой                                                  (9ХС)</t>
  </si>
  <si>
    <t>Метчик ручной 16 х 1,5   черновой                                                 (9ХС)</t>
  </si>
  <si>
    <t>Метчик ручной 16 х 1,5   чистовой                                                  (9ХС)</t>
  </si>
  <si>
    <t>Метчик ручной 16 х 2,0   черновой                                                 (9ХС)</t>
  </si>
  <si>
    <t>Метчик ручной 16 х 2,0   чистовой                                                  (9ХС)</t>
  </si>
  <si>
    <t>Метчик ручной 18 х 0,75   черновой                                               (9ХС)</t>
  </si>
  <si>
    <t>Метчик ручной 18 х 0,75   чистовой                                                (9ХС)</t>
  </si>
  <si>
    <t>Метчик ручной 18 х 1,0   черновой                                                 (9ХС)</t>
  </si>
  <si>
    <t>Метчик ручной 18 х 1,0  чистовой                                                   (9ХС)</t>
  </si>
  <si>
    <t>Метчик ручной 18 х 1,5  черновой                                                  (9ХС)</t>
  </si>
  <si>
    <t>Метчик ручной 18 х 1,5  чистовой                                                   (9ХС)</t>
  </si>
  <si>
    <t>Метчик ручной 18 х 2,0   черновой                                                 (9ХС)</t>
  </si>
  <si>
    <t>Метчик ручной 18 х 2,0   чистовой                                                  (9ХС)</t>
  </si>
  <si>
    <t>Метчик ручной 18 х 2,5   черновой                                                 (9ХС)</t>
  </si>
  <si>
    <t>Метчик ручной 18 х 2,5   чистовой                                                  (9ХС)</t>
  </si>
  <si>
    <t>Метчик ручной 20 х 1,0   черновой                                                 (9ХС)</t>
  </si>
  <si>
    <t>Метчик ручной 20 х 1,0   чистовой                                                  (9ХС)</t>
  </si>
  <si>
    <t>Метчик ручной 20 х 1,5   черновой                                                 (9ХС)</t>
  </si>
  <si>
    <t>Метчик ручной 20 х 1,5   чистовой                                                  (9ХС)</t>
  </si>
  <si>
    <t>Метчик ручной 20 х 2,0   черновой                                                 (9ХС)</t>
  </si>
  <si>
    <t>Метчик ручной 20 х 2,0   чистовой                                                  (9ХС)</t>
  </si>
  <si>
    <t>Метчик ручной 20 х 2,5   черновой                                                 (9ХС)</t>
  </si>
  <si>
    <t>Метчик ручной 20 х 2,5   чистовой                                                  (9ХС)</t>
  </si>
  <si>
    <t>Метчик ручной 22 х 1,0   черновой                                                 (9ХС)</t>
  </si>
  <si>
    <t>Метчик ручной 22 х 1,0   чистовой                                                  (9ХС)</t>
  </si>
  <si>
    <t>Метчик ручной 22 х 1,5   черновой                                                 (9ХС)</t>
  </si>
  <si>
    <t>Метчик ручной 22 х 1,5   чистовой                                                  (9ХС)</t>
  </si>
  <si>
    <t>Метчик ручной 22 х 2,0   черновой                                                 (9ХС)</t>
  </si>
  <si>
    <t>Метчик ручной 22 х 2,0   чистовой                                                  (9ХС)</t>
  </si>
  <si>
    <t>Метчик ручной 22 х 2,5   черновой                                                 (9ХС)</t>
  </si>
  <si>
    <t>Метчик ручной 22 х 2,5   чистовой                                                  (9ХС)</t>
  </si>
  <si>
    <t>Метчик ручной 24 х 1,0   черновой                                                 (9ХС)</t>
  </si>
  <si>
    <t>Метчик ручной 24 х 1,0   чистовой                                                  (9ХС)</t>
  </si>
  <si>
    <t>Метчик ручной 24 х 1,5   черновой                                                 (9ХС)</t>
  </si>
  <si>
    <t>Метчик ручной 24 х 1,5   чистовой                                                  (9ХС)</t>
  </si>
  <si>
    <t>Метчик ручной 24 х 2,0   черновой                                                 (9ХС)</t>
  </si>
  <si>
    <t>Метчик ручной 24 х 2,0   чистовой                                                  (9ХС)</t>
  </si>
  <si>
    <t>Метчик ручной 24 х 3,0   черновой                                                 (9ХС)</t>
  </si>
  <si>
    <t>Метчик ручной 24 х 3,0   чистовой                                                  (9ХС)</t>
  </si>
  <si>
    <t>Метчик ручной 27 х 1,0   черновой                                                 (9ХС)</t>
  </si>
  <si>
    <t>Метчик ручной 27 х 1,0   чистовой                                                  (9ХС)</t>
  </si>
  <si>
    <t>Метчик ручной 27 х 1,5   черновой                                                 (9ХС)</t>
  </si>
  <si>
    <t>Метчик ручной 27 х 1,5   чистовой                                                  (9ХС)</t>
  </si>
  <si>
    <t>Метчик ручной 27 х 2,0   черновой                                                 (9ХС)</t>
  </si>
  <si>
    <t>Метчик ручной 27 х 2,0   чистовой                                                  (9ХС)</t>
  </si>
  <si>
    <t>Метчик ручной 27 х 3,0   черновой                                                 (9ХС)</t>
  </si>
  <si>
    <t>Метчик ручной 27 х 3,0   чистовой                                                  (9ХС)</t>
  </si>
  <si>
    <t>Метчик маш/руч  М3 х 0,5  левый 1 шт. гл.             (основной, Р6М5)</t>
  </si>
  <si>
    <t>Метчик маш/руч  М4 х 0,7  левый 1 шт. гл.             (основной, Р6М5)</t>
  </si>
  <si>
    <t>Метчик маш/руч  М5 х 0,5  левый 1 шт. гл.                                  (Р6М5)</t>
  </si>
  <si>
    <t>Метчик маш/руч  М5 х 0,8  левый 1 шт. гл.             (основной, Р6М5)</t>
  </si>
  <si>
    <t>Метчик маш/руч  М6 х 0,5  левый 1 шт. гл.                                  (Р6М5)</t>
  </si>
  <si>
    <t>Метчик маш/руч  М6 х 1,0  левый 1 шт. гл.             (основной, Р6М5)</t>
  </si>
  <si>
    <t>Метчик маш/руч  М8 х 1,0  левый 1 шт. гл.                                  (Р6М5)</t>
  </si>
  <si>
    <t>Метчик маш/руч  М8 х 1,25  левый 1 шт. гл.           (основной, Р6М5)</t>
  </si>
  <si>
    <t>Метчик маш/руч  М10 х 1,0  левый 1 шт. гл.                                (Р6М5)</t>
  </si>
  <si>
    <t>Метчик маш/руч  М10 х 1,25  левый 1 шт. гл.                              (Р6М5)</t>
  </si>
  <si>
    <t>Метчик маш/руч  М10 х 1,5  левый 1 шт. гл.           (основной, Р6М5)</t>
  </si>
  <si>
    <t>Метчик маш/руч  М12 х 1,25  левый 1 шт. гл.                              (Р6М5)</t>
  </si>
  <si>
    <t>Метчик маш/руч  М12 х 1,5  левый 1 шт. гл.                                (Р6М5)</t>
  </si>
  <si>
    <t>Метчик маш/руч  М 12 х 1,75  левый 1 шт. гл.         (основной,Р6М5)</t>
  </si>
  <si>
    <t>Метчик маш/руч  М14 х 1,25  левый 1 шт. гл.                              (Р6М5)</t>
  </si>
  <si>
    <t>Метчик маш/руч  М14 х 1,5  левый 1 шт. гл.                                (Р6М5)</t>
  </si>
  <si>
    <t>Метчик маш/руч  М14 х 2,0  левый 1 шт. гл.           (основной, Р6М5)</t>
  </si>
  <si>
    <t>Метчик маш/руч  М16 х 1,0  левый 1 шт. гл.                                (Р6М5)</t>
  </si>
  <si>
    <t>Метчик маш/руч  М16 х 1,5  левый 1 шт. гл.                                (Р6М5)</t>
  </si>
  <si>
    <t>Метчик маш/руч  М16 х 2,0  левый 1 шт. гл.           (основной, Р6М5)</t>
  </si>
  <si>
    <t>Метчик маш/руч  М18 х 1,5  левый 1 шт. гл.                               (Р6М5)</t>
  </si>
  <si>
    <t>Метчик маш/руч  М18 х 2,5  левый 1 шт. гл.           (основной, Р6М5)</t>
  </si>
  <si>
    <t>Метчик маш/руч  М20 х 1,5  левый 1 шт. гл.                                (Р6М5)</t>
  </si>
  <si>
    <t>Метчик маш/руч  М20 х 2,5  левый 1 шт. гл.           (основной, Р6М5)</t>
  </si>
  <si>
    <t>Метчик маш/руч  М22 х 1,5  левый 1 шт. гл.                               (Р6М5)</t>
  </si>
  <si>
    <t>Метчик маш/руч  М22 х 2,5  левый 1 шт. гл.           (основной, Р6М5)</t>
  </si>
  <si>
    <t>Метчик маш/руч  М24 х 1,5  левый 1 шт. гл.                               (Р6М5)</t>
  </si>
  <si>
    <t>Метчик маш/руч  М24 х 2,0  левый 1 шт. гл.                               (Р6М5)</t>
  </si>
  <si>
    <t>Метчик маш/руч  М24 х 3,0  левый 1 шт. гл.           (основной, Р6М5)</t>
  </si>
  <si>
    <t>Метчик маш/руч  М27 х 3,0  левый 1 шт. гл.           (основной, Р6М5)</t>
  </si>
  <si>
    <t>Метчик маш/руч  М30 х 3,5  левый 1 шт. гл.           (основной, Р6М5)</t>
  </si>
  <si>
    <t>Метчик дюймовый конический К 1/2                                          (Р6М5)</t>
  </si>
  <si>
    <t>Метчик дюймовый конический К 1/4                                          (Р6М5)</t>
  </si>
  <si>
    <t>Метчик дюймовый конический К 1/8                                          (Р6М5)</t>
  </si>
  <si>
    <t>Метчик дюймовый конический К 3/4                                          (Р6М5)</t>
  </si>
  <si>
    <t>Метчик дюймовый конический К 3/8                                          (Р6М5)</t>
  </si>
  <si>
    <t>Метчик дюймовый конический К 1                                             (Р6М5)</t>
  </si>
  <si>
    <t>Метчик дюймовый конический К 1 1/2                                       (Р6М5)</t>
  </si>
  <si>
    <t>Метчик дюймовый конический К 1 1/4                                       (Р6М5)</t>
  </si>
  <si>
    <t>Метчик дюймовый конический К 2                                             (Р6М5)</t>
  </si>
  <si>
    <t>Метчик трубный конический Rc 1/2                                             (Р6М5)</t>
  </si>
  <si>
    <t>Метчик трубный конический Rc 1/4                                             (Р6М5)</t>
  </si>
  <si>
    <t>Метчик трубный конический Rc 1/8                                             (Р6М5)</t>
  </si>
  <si>
    <t>Метчик трубный конический Rc 3/4                                             (Р6М5)</t>
  </si>
  <si>
    <t>Метчик трубный конический Rc 3/8                                             (Р6М5)</t>
  </si>
  <si>
    <t>Метчик трубный конический Rc 1                                                (Р6М5)</t>
  </si>
  <si>
    <t>Метчик трубный конический Rc 1 1/2                                          (Р6М5)</t>
  </si>
  <si>
    <t>Метчик трубный конический Rc 1 1/4                                          (Р6М5)</t>
  </si>
  <si>
    <t>Метчик трубный конический Rc 2                                                (Р6М5)</t>
  </si>
  <si>
    <t>Метчик маш/руч трубный G 1/2  1 шт.                                           (Р6М5)</t>
  </si>
  <si>
    <t>Метчик маш/руч трубный G  1/4,  1 шт.                                         (Р6М5)</t>
  </si>
  <si>
    <t>Метчик маш/руч трубный G  1/8,  1 шт.                                         (Р6М5)</t>
  </si>
  <si>
    <t>Метчик маш/руч трубный G  3/4,  1 шт.                                         (Р6М5)</t>
  </si>
  <si>
    <t>Метчик маш/руч трубный G  3/8,  1 шт.                                         (Р6М5)</t>
  </si>
  <si>
    <t>Метчик маш/руч трубный G  5/8,  1 шт.                                         (Р6М5)</t>
  </si>
  <si>
    <t>Метчик маш/руч трубный G  7/8,  1 шт.                                         (Р6М5)</t>
  </si>
  <si>
    <t>Метчик маш/руч трубный  G 1,  1 шт                                             (Р6М5)</t>
  </si>
  <si>
    <t>Метчик маш/руч трубный G 1 1/2,  1 шт                                        (Р6М5)</t>
  </si>
  <si>
    <t>Метчик маш/руч трубный  G 1 1/4,  1 шт                                       (Р6М5)</t>
  </si>
  <si>
    <t>Метчик маш/руч трубный G 2,  1 шт                                              (Р6М5)</t>
  </si>
  <si>
    <t>Метчик маш/руч трубный G 1/2  2 шт. комп.                               (Р6М5)</t>
  </si>
  <si>
    <t>Метчик маш/руч трубный G 1/4  2 шт. комп.                               (Р6М5)</t>
  </si>
  <si>
    <t>Метчик маш/руч трубный G 1/8  2 шт. комп.                               (Р6М5)</t>
  </si>
  <si>
    <t>Метчик маш/руч трубный G 3/4  2 шт. комп.                               (Р6М5)</t>
  </si>
  <si>
    <t>Метчик маш/руч трубный G 3/8  2 шт. комп.                               (Р6М5)</t>
  </si>
  <si>
    <t>Метчик маш/руч трубный G 5/8  2 шт. комп.                               (Р6М5)</t>
  </si>
  <si>
    <t>Метчик маш/руч трубный G 7/8  2 шт. комп.                               (Р6М5)</t>
  </si>
  <si>
    <t>Метчик маш/руч трубный G 1  2 шт. комп.                                  (Р6М5)</t>
  </si>
  <si>
    <t>Метчик маш/руч трубный G 1 1/2  2 шт. комп.                            (Р6М5)</t>
  </si>
  <si>
    <t>Метчик маш/руч трубный G 1 1/4  2 шт. комп.                            (Р6М5)</t>
  </si>
  <si>
    <t>Метчик маш/руч трубный G 1 1/8  2 шт. комп.                            (Р6М5)</t>
  </si>
  <si>
    <t>Метчик маш/руч трубный G 1 3/8  2 шт. комп.                            (Р6М5)</t>
  </si>
  <si>
    <t>Метчик маш/руч трубный G 2  2 шт. комп.                                  (Р6М5)</t>
  </si>
  <si>
    <t>Метчик руч трубный G 1/2  2шт. комп.                                            (9ХС)</t>
  </si>
  <si>
    <t>Метчик руч трубный G 1/4  2шт. комп.                                            (9ХС)</t>
  </si>
  <si>
    <t>Метчик руч трубный G 1/8  2шт. комп.                                            (9ХС)</t>
  </si>
  <si>
    <t>Метчик руч трубный G 3/4  2шт. комп.                                            (9ХС)</t>
  </si>
  <si>
    <t>Метчик руч трубный G 3/8  2шт. комп.                                            (9ХС)</t>
  </si>
  <si>
    <t>Метчик руч трубный G 5/8  2шт. комп.                                            (9ХС)</t>
  </si>
  <si>
    <t>Метчик руч трубный G 7/8  2шт. комп.                                            (9ХС)</t>
  </si>
  <si>
    <t>Метчик руч трубный G 1  2шт. комп.                                               (9ХС)</t>
  </si>
  <si>
    <t>Плашка М 3 х 0,5                                                              (основной, 9ХС)</t>
  </si>
  <si>
    <t>Плашка М 4 х 0,7                                                              (основной, 9ХС)</t>
  </si>
  <si>
    <t>Плашка М 5 х 0,5                                                                                  (9ХС)</t>
  </si>
  <si>
    <t>Плашка М 5 х 0,8                                                              (основной, 9ХС)</t>
  </si>
  <si>
    <t>Плашка М 6 х 0,5                                                                                  (9ХС)</t>
  </si>
  <si>
    <t>Плашка М 6 х 0,75                                                                                (9ХС)</t>
  </si>
  <si>
    <t>Плашка М 6 х 1,0                                                              (основной, 9ХС)</t>
  </si>
  <si>
    <t>Плашка М 8 х 0,75                                                                                (9ХС)</t>
  </si>
  <si>
    <t>Плашка М 8 х 1,0                                                                                  (9ХС)</t>
  </si>
  <si>
    <t>Плашка М 8 х 1,25                                                            (основной, 9ХС)</t>
  </si>
  <si>
    <t>Плашка М10 х 1,0                                                                                 (9ХС)</t>
  </si>
  <si>
    <t>Плашка М10 х 1,25                                                                               (9ХС)</t>
  </si>
  <si>
    <t>Плашка М10 х 1,5                                                             (основной, 9ХС)</t>
  </si>
  <si>
    <t>Плашка М12 х 0,75                                                                               (9ХС)</t>
  </si>
  <si>
    <t>Плашка М12 х 1,0                                                                                 (9ХС)</t>
  </si>
  <si>
    <t>Плашка М12 х 1,25                                                                               (9ХС)</t>
  </si>
  <si>
    <t>Плашка М12 х 1,5                                                                                 (9ХС)</t>
  </si>
  <si>
    <t>Плашка М12 х 1,75                                                           (основной, 9ХС)</t>
  </si>
  <si>
    <t>Плашка М14 х 1,0                                                                                 (9ХС)</t>
  </si>
  <si>
    <t>Плашка М14 х 1,25                                                                               (9ХС)</t>
  </si>
  <si>
    <t>Плашка М14 х 1,5                                                                                 (9ХС)</t>
  </si>
  <si>
    <t>Плашка М14 х 2,0                                                             (основной, 9ХС)</t>
  </si>
  <si>
    <t>Плашка М16 х 1,0                                                                                 (9ХС)</t>
  </si>
  <si>
    <t>Плашка М16 х 1,25                                                                               (9ХС)</t>
  </si>
  <si>
    <t>Плашка М16 х 1,5                                                                                 (9ХС)</t>
  </si>
  <si>
    <t>Плашка М16 х 2,0                                                             (основной, 9ХС)</t>
  </si>
  <si>
    <t>Плашка М18 х 1,0                                                                                 (9ХС)</t>
  </si>
  <si>
    <t>Плашка М18 х 1,5                                                                                 (9ХС)</t>
  </si>
  <si>
    <t>Плашка М18 х 2,0                                                                                 (9ХС)</t>
  </si>
  <si>
    <t>Плашка М18 х 2,5                                                             (основной, 9ХС)</t>
  </si>
  <si>
    <t>Плашка М20 х 1,0                                                                                 (9ХС)</t>
  </si>
  <si>
    <t>Плашка М20 х 1,5                                                                                 (9ХС)</t>
  </si>
  <si>
    <t>Плашка М20 х 2,0                                                                                 (9ХС)</t>
  </si>
  <si>
    <t>Плашка М20 х 2,5                                                             (основной, 9ХС)</t>
  </si>
  <si>
    <t>Плашка М22 х 1,0                                                                                 (9ХС)</t>
  </si>
  <si>
    <t>Плашка М22 х 1,5                                                                                 (9ХС)</t>
  </si>
  <si>
    <t>Плашка М22 х 2,0                                                                                 (9ХС)</t>
  </si>
  <si>
    <t>Плашка М22 х 2,5                                                             (основной, 9ХС)</t>
  </si>
  <si>
    <t>Плашка М24 х 1,0                                                                                 (9ХС)</t>
  </si>
  <si>
    <t>Плашка М24 х 1,5                                                                                 (9ХС)</t>
  </si>
  <si>
    <t>Плашка М24 х 2,0                                                                                 (9ХС)</t>
  </si>
  <si>
    <t>Плашка М24 х 3,0                                                             (основной, 9ХС)</t>
  </si>
  <si>
    <t>Плашка М27 х 1,0                                                                                 (9ХС)</t>
  </si>
  <si>
    <t>Плашка М27 х 1,5                                                                                 (9ХС)</t>
  </si>
  <si>
    <t>Плашка М27 х 2,0                                                                                 (9ХС)</t>
  </si>
  <si>
    <t>Плашка М27 х 3,0                                                             (основной, 9ХС)</t>
  </si>
  <si>
    <t>Плашка М30 х 1,5                                                                                 (9ХС)</t>
  </si>
  <si>
    <t>Плашка М30 х 2,0                                                                                 (9ХС)</t>
  </si>
  <si>
    <t>Плашка М30 х 3,0                                                                                 (9ХС)</t>
  </si>
  <si>
    <t>Плашка М30 х 3,5                                                             (основной, 9ХС)</t>
  </si>
  <si>
    <t>Плашка М33 х 0,75                                                                               (9ХС)</t>
  </si>
  <si>
    <t>Плашка М33 х 1,0                                                                                 (9ХС)</t>
  </si>
  <si>
    <t>Плашка М33 х 1,5                                                                                 (9ХС)</t>
  </si>
  <si>
    <t>Плашка М33 х 2,0                                                                                 (9ХС)</t>
  </si>
  <si>
    <t>Плашка М33 х 3,0                                                                                 (9ХС)</t>
  </si>
  <si>
    <t>Плашка М33 х 3,5                                                             (основной, 9ХС)</t>
  </si>
  <si>
    <t>Плашка М36 х 1,0                                                                                 (9ХС)</t>
  </si>
  <si>
    <t>Плашка М36 х 1,5                                                                                 (9ХС)</t>
  </si>
  <si>
    <t>Плашка М36 х 2,0                                                                                 (9ХС)</t>
  </si>
  <si>
    <t>Плашка М36 х 3,0                                                                                 (9ХС)</t>
  </si>
  <si>
    <t>Плашка М36 х 4,0                                                             (основной, 9ХС)</t>
  </si>
  <si>
    <t>Плашка М39 х 1,5                                                                                 (9ХС)</t>
  </si>
  <si>
    <t>Плашка М39 х 2,0                                                                                 (9ХС)</t>
  </si>
  <si>
    <t>Плашка М39 х 3,0                                                                                 (9ХС)</t>
  </si>
  <si>
    <t>Плашка М39 х 4,0                                                             (основной, 9ХС)</t>
  </si>
  <si>
    <t>Плашка М42 х 1,5                                                                                 (9ХС)</t>
  </si>
  <si>
    <t>Плашка М42 х 2,0                                                                                 (9ХС)</t>
  </si>
  <si>
    <t>Плашка М42 х 3,0                                                                                 (9ХС)</t>
  </si>
  <si>
    <t>Плашка М42 х 4,5                                                             (основной, 9ХС)</t>
  </si>
  <si>
    <t>Плашка М45 х 1,5                                                                                 (9ХС)</t>
  </si>
  <si>
    <t>Плашка М45 х 2,0                                                                                 (9ХС)</t>
  </si>
  <si>
    <t>Плашка М45 х 3,0                                                                                 (9ХС)</t>
  </si>
  <si>
    <t>Плашка М45 х 4,0                                                                                 (9ХС)</t>
  </si>
  <si>
    <t>Плашка М45 х 4,5                                                             (основной, 9ХС)</t>
  </si>
  <si>
    <t>Плашка М48 х 1,5                                                                                 (9ХС)</t>
  </si>
  <si>
    <t>Плашка М48 х 2,0                                                                                 (9ХС)</t>
  </si>
  <si>
    <t>Плашка М48 х 3,0                                                                                 (9ХС)</t>
  </si>
  <si>
    <t>Плашка М48 х 4,0                                                                                 (9ХС)</t>
  </si>
  <si>
    <t>Плашка М48 х 5,0                                                             (основной, 9ХС)</t>
  </si>
  <si>
    <t>Плашка М52 х 1,5                                                                                 (9ХС)</t>
  </si>
  <si>
    <t>Плашка М52 х 2,0                                                                                 (9ХС)</t>
  </si>
  <si>
    <t>Плашка М52 х 3,0                                                                                 (9ХС)</t>
  </si>
  <si>
    <t>Плашка М52 х 4,0                                                                                 (9ХС)</t>
  </si>
  <si>
    <t>Плашка М52 х 5,0                                                             (основной, 9ХС)</t>
  </si>
  <si>
    <t>Плашка  М  4 х 0,7 левая                                                (основной, 9ХС)</t>
  </si>
  <si>
    <t>Плашка  М  5 х 0,8 левая                                                (основной, 9ХС)</t>
  </si>
  <si>
    <t>Плашка  М  6 х 1,0 левая                                                (основной, 9ХС)</t>
  </si>
  <si>
    <t>Плашка  М  8 х 1,0 левая                                                                    (9ХС)</t>
  </si>
  <si>
    <t>Плашка  М  8 х 1,25 левая                                              (основной, 9ХС)</t>
  </si>
  <si>
    <t>Плашка  М 10 х 1,0 левая                                                                   (9ХС)</t>
  </si>
  <si>
    <t>Плашка  М 10 х 1,25 левая                                                                 (9ХС)</t>
  </si>
  <si>
    <t>Плашка  М 10 х 1,5 левая                                               (основной, 9ХС)</t>
  </si>
  <si>
    <t>Плашка  М 12 х 1,25 левая                                                                 (9ХС)</t>
  </si>
  <si>
    <t>Плашка  М 12 х 1,5 левая                                                                   (9ХС)</t>
  </si>
  <si>
    <t>Плашка  М 12 х 1,75 левая                                             (основной, 9ХС)</t>
  </si>
  <si>
    <t>Плашка  М 14 х 1,25 левая                                                                 (9ХС)</t>
  </si>
  <si>
    <t>Плашка  М 14 х 1,5 левая                                                                   (9ХС)</t>
  </si>
  <si>
    <t>Плашка  М 14 х 2,0 левая                                               (основной, 9ХС)</t>
  </si>
  <si>
    <t>Плашка  М 16 х 1,5 левая                                                                   (9ХС)</t>
  </si>
  <si>
    <t>Плашка  М 16 х 2,0 левая                                               (основной, 9ХС)</t>
  </si>
  <si>
    <t>Плашка  М 18 х 1,5 левая                                                                   (9ХС)</t>
  </si>
  <si>
    <t>Плашка  М 18 х 2,5 левая                                               (основной, 9ХС)</t>
  </si>
  <si>
    <t>Плашка  М 20 х 1,5 левая                                                                   (9ХС)</t>
  </si>
  <si>
    <t>Плашка  М 20 х 2,0 левая                                                                   (9ХС)</t>
  </si>
  <si>
    <t>Плашка  М 20 х 2,5 левая                                               (основной, 9ХС)</t>
  </si>
  <si>
    <t>Плашка  М 22 х 1,0 левая                                                                   (9ХС)</t>
  </si>
  <si>
    <t>Плашка  М 22 х 1,5 левая                                                                   (9ХС)</t>
  </si>
  <si>
    <t>Плашка  М 22 х 2,5 левая                                               (основной, 9ХС)</t>
  </si>
  <si>
    <t>Плашка  М 24 х 1,5 левая                                                                   (9ХС)</t>
  </si>
  <si>
    <t>Плашка  М 24 х 2,0 левая                                                                   (9ХС)</t>
  </si>
  <si>
    <t>Плашка  М 24 х 3,0 левая                                               (основной, 9ХС)</t>
  </si>
  <si>
    <t>Плашка  М 27 х 1,5 левая                                                                   (9ХС)</t>
  </si>
  <si>
    <t>Плашка  М 27 х 2,0 левая                                                                   (9ХС)</t>
  </si>
  <si>
    <t>Плашка  М 27 х 3,0 левая                                               (основной, 9ХС)</t>
  </si>
  <si>
    <t>Плашка  М 30 х 3,5 левая                                               (основной, 9ХС)</t>
  </si>
  <si>
    <t>Плашка дюймовая коническая К 1/2                                               (9ХС)</t>
  </si>
  <si>
    <t>Плашка дюймовая коническая К 1/4                                               (9ХС)</t>
  </si>
  <si>
    <t>Плашка дюймовая коническая К 1/8                                               (9ХС)</t>
  </si>
  <si>
    <t>Плашка дюймовая коническая К 3/4                                               (9ХС)</t>
  </si>
  <si>
    <t>Плашка дюймовая коническая К 3/8                                               (9ХС)</t>
  </si>
  <si>
    <t>Плашка дюймовая коническая К 1                                                  (9ХС)</t>
  </si>
  <si>
    <t>Плашка дюймовая коническая К 1 1/2                                            (9ХС)</t>
  </si>
  <si>
    <t>Плашка дюймовая коническая К 1 1/4                                            (9ХС)</t>
  </si>
  <si>
    <t>Плашка дюймовая коническая К 2                                                  (9ХС)</t>
  </si>
  <si>
    <t>Плашка трубная коническая R 1/2                                                   (9ХС)</t>
  </si>
  <si>
    <t>Плашка трубная коническая R 1/4                                                   (9ХС)</t>
  </si>
  <si>
    <t>Плашка трубная коническая R 1/8                                                   (9ХС)</t>
  </si>
  <si>
    <t>Плашка трубная коническая R 3/4                                                   (9ХС)</t>
  </si>
  <si>
    <t>Плашка трубная коническая R 3/8                                                   (9ХС)</t>
  </si>
  <si>
    <t>Плашка трубная коническая R 1                                                      (9ХС)</t>
  </si>
  <si>
    <t>Плашка трубная коническая R 1 1/2                                                (9ХС)</t>
  </si>
  <si>
    <t>Плашка трубная коническая R 1 1/4                                                (9ХС)</t>
  </si>
  <si>
    <t>Плашка трубная коническая R 2                                                      (9ХС)</t>
  </si>
  <si>
    <t>Плашка трубная G  1/2                                                                        (9ХС)</t>
  </si>
  <si>
    <t>Плашка трубная G  1/4                                                                        (9ХС)</t>
  </si>
  <si>
    <t>Плашка трубная G  1/8                                                                        (9ХС)</t>
  </si>
  <si>
    <t>Плашка трубная G  3/4                                                                        (9ХС)</t>
  </si>
  <si>
    <t>Плашка трубная G  3/8                                                                        (9ХС)</t>
  </si>
  <si>
    <t>Плашка трубная G  5/8                                                                        (9ХС)</t>
  </si>
  <si>
    <t>Плашка трубная G  7/8                                                                        (9ХС)</t>
  </si>
  <si>
    <t>Плашка трубная G 1                                                                            (9ХС)</t>
  </si>
  <si>
    <t>Плашка трубная G 1 1/2                                                                      (9ХС)</t>
  </si>
  <si>
    <t>Плашка трубная G 1 1/4                                                                      (9ХС)</t>
  </si>
  <si>
    <t>Плашка трубная G 1 1/8                                                                      (9ХС)</t>
  </si>
  <si>
    <t>Плашка трубная G 1 3/4                                                                      (9ХС)</t>
  </si>
  <si>
    <t>Плашка трубная G 1 3/8                                                                      (9ХС)</t>
  </si>
  <si>
    <t>Плашка трубная G 2                                                                            (9ХС)</t>
  </si>
  <si>
    <t>Плашка трубная G 1/2 в ПВХ                                                             (9ХС)</t>
  </si>
  <si>
    <t>Плашка трубная G 3/4 в ПВХ                                                             (9ХС)</t>
  </si>
  <si>
    <t>Плашка дюймовая BSF 1/2                                               (16 ниток, 9ХС)</t>
  </si>
  <si>
    <t>Плашка дюймовая BSF 1/4                                               (26 ниток, 9ХС)</t>
  </si>
  <si>
    <t>Плашка дюймовая BSF 3/16                                             (32 ниток, 9ХС)</t>
  </si>
  <si>
    <t>Плашка дюймовая BSF 3/4                                               (12 ниток, 9ХС)</t>
  </si>
  <si>
    <t>Плашка дюймовая BSF 3/8                                               (20 ниток, 9ХС)</t>
  </si>
  <si>
    <t>Плашка дюймовая BSF 5/16                                             (22 ниток, 9ХС)</t>
  </si>
  <si>
    <t>Плашка дюймовая BSF 5/8                                               (14 ниток, 9ХС)</t>
  </si>
  <si>
    <t>Плашка дюймовая BSF 7/16                                             (18 ниток, 9ХС)</t>
  </si>
  <si>
    <t>Плашка дюймовая BSF 7/8                                               (11 ниток, 9ХС)</t>
  </si>
  <si>
    <t>Плашка дюймовая BSF 9/16                                             (16 ниток, 9ХС)</t>
  </si>
  <si>
    <t>Плашка дюймовая BSF 1                                                  (10 ниток, 9ХС)</t>
  </si>
  <si>
    <t>Плашка дюймовая BSF 1 1/4                                              (9 ниток, 9ХС)</t>
  </si>
  <si>
    <t>Плашка дюймовая BSW  1/2                                             (12 ниток, 9ХС)</t>
  </si>
  <si>
    <t>Плашка дюймовая BSW  1/4                                             (20 ниток, 9ХС)</t>
  </si>
  <si>
    <t>Плашка дюймовая BSW  1/8                                             (40 ниток, 9ХС)</t>
  </si>
  <si>
    <t>Плашка дюймовая BSW  3/16                                           (24 ниток, 9ХС)</t>
  </si>
  <si>
    <t>Плашка дюймовая BSW  3/4                                             (10 ниток, 9ХС)</t>
  </si>
  <si>
    <t>Плашка дюймовая BSW  3/8                                             (16 ниток, 9ХС)</t>
  </si>
  <si>
    <t>Плашка дюймовая BSW  5/16                                           (18 ниток, 9ХС)</t>
  </si>
  <si>
    <t>Плашка дюймовая BSW  5/8                                             (11 ниток, 9ХС)</t>
  </si>
  <si>
    <t>Плашка дюймовая BSW  7/16                                           (14 ниток, 9ХС)</t>
  </si>
  <si>
    <t>Плашка дюймовая BSW  7/8                                               (9 ниток, 9ХС)</t>
  </si>
  <si>
    <t>Плашка дюймовая BSW  9/16                                           (12 ниток, 9ХС)</t>
  </si>
  <si>
    <t>Плашка дюймовая BSW 1                                                   (8 ниток, 9ХС)</t>
  </si>
  <si>
    <t>Плашка дюймовая BSW 1 1/4                                             (7 ниток, 9ХС)</t>
  </si>
  <si>
    <t>Плашка дюймовая UNC  1/2                                             (13 ниток, 9ХС)</t>
  </si>
  <si>
    <t>Плашка дюймовая UNC  3/4                                             (10 ниток, 9ХС)</t>
  </si>
  <si>
    <t>Плашка дюймовая UNC  3/8                                             (16 ниток, 9ХС)</t>
  </si>
  <si>
    <t>Плашка дюймовая UNC  7/16                                           (14 ниток, 9ХС)</t>
  </si>
  <si>
    <t>Плашка дюймовая UNC  9/16                                           (12 ниток, 9ХС)</t>
  </si>
  <si>
    <t>Плашка дюймовая UNC 1                                                   (8 ниток, 9ХС)</t>
  </si>
  <si>
    <t>Плашка дюймовая UNC 1 1/2                                             (6 ниток, 9ХС)</t>
  </si>
  <si>
    <t>Плашка дюймовая UNC 1 1/4                                             (7 ниток, 9ХС)</t>
  </si>
  <si>
    <t>Плашка дюймовая UNC 2                                                (4,5 ниток, 9ХС)</t>
  </si>
  <si>
    <t>Плашка дюймовая UNF  1/2                                              (20 ниток, 9ХС)</t>
  </si>
  <si>
    <t>Плашка дюймовая UNF  1/4                                              (28 ниток, 9ХС)</t>
  </si>
  <si>
    <t>Плашка дюймовая UNF  3/4                                              (16 ниток, 9ХС)</t>
  </si>
  <si>
    <t>Плашка дюймовая UNF  3/8                                              (24 ниток, 9ХС)</t>
  </si>
  <si>
    <t>Плашка дюймовая UNF  5/16                                            (24 ниток, 9ХС)</t>
  </si>
  <si>
    <t>Плашка дюймовая UNF  5/8                                              (18 ниток, 9ХС)</t>
  </si>
  <si>
    <t>Плашка дюймовая UNF  7/16                                            (20 ниток, 9ХС)</t>
  </si>
  <si>
    <t>Плашка дюймовая UNF  7/8                                              (14 ниток, 9ХС)</t>
  </si>
  <si>
    <t>Плашка дюймовая UNF  9/16                                            (18 ниток, 9ХС)</t>
  </si>
  <si>
    <t>Плашка дюймовая UNF 1                                                  (12 ниток, 9ХС)</t>
  </si>
  <si>
    <t>Плашкодержатель М 3-М 8</t>
  </si>
  <si>
    <t>Плашкодержатель М 3-М10</t>
  </si>
  <si>
    <t>Плашкодержатель М 3-М14</t>
  </si>
  <si>
    <t>Плашкодержатель М12-М20</t>
  </si>
  <si>
    <t>Плашкодержатель М16-М24</t>
  </si>
  <si>
    <t>Плашкодержатель G 1-G 1 1/4                                                 (М27-М42)</t>
  </si>
  <si>
    <t>Плашкодержатель G 1/2-G 3/4                                                 (М16-М24)</t>
  </si>
  <si>
    <t>Плашкодержатель G 1/2-G 3/4-G 1                                          (М16-М36)</t>
  </si>
  <si>
    <t>Развертка ручная ц/х  7,0-7,5 регулируемая                                 (9ХС)</t>
  </si>
  <si>
    <t>Развертка ручная ц/х  7,5-8,0 регулируемая                                 (9ХС)</t>
  </si>
  <si>
    <t>Развертка ручная ц/х  8,0-8,5 регулируемая                                 (9ХС)</t>
  </si>
  <si>
    <t>Развертка ручная ц/х  9,0-9,5 регулируемая                                 (9ХС)</t>
  </si>
  <si>
    <t>Развертка ручная ц/х  9,5-10,0  регулируемая                              (9ХС)</t>
  </si>
  <si>
    <t>Развертка ручная ц/х 10,0-10,5 регулируемая                              (9ХС)</t>
  </si>
  <si>
    <t>Развертка ручная ц/х 10,5-11,5 регулируемая                              (9ХС)</t>
  </si>
  <si>
    <t>Развертка ручная ц/х 11,0-12,0 регулируемая                              (9ХС)</t>
  </si>
  <si>
    <t>Развертка ручная ц/х 12,0-13,5 регулируемая                              (9ХС)</t>
  </si>
  <si>
    <t>Развертка ручная ц/х 13,5-15,0 регулируемая                              (9ХС)</t>
  </si>
  <si>
    <t>Развертка ручная ц/х 15,25-17,25 регулируемая                          (9ХС)</t>
  </si>
  <si>
    <t>Развертка ручная ц/х 17,25-19,0 регулируемая                            (9ХС)</t>
  </si>
  <si>
    <t>Развертка ручная ц/х 19,0-21,0 регулируемая                              (9ХС)</t>
  </si>
  <si>
    <t>Развертка ручная ц/х 21,0-23,0 регулируемая                              (9ХС)</t>
  </si>
  <si>
    <t>Развертка ручная ц/х 23,0-26,0 регулируемая                              (9ХС)</t>
  </si>
  <si>
    <t>Развертка ручная ц/х 26,0-29,5 регулируемая                              (9ХС)</t>
  </si>
  <si>
    <t>Развертка ручная ц/х 32,0-35,0 регулируемая                              (9ХС)</t>
  </si>
  <si>
    <t>Развертка ручная ц/х 38,0-41,0 регулируемая                              (9ХС)</t>
  </si>
  <si>
    <t>Развертка ручная ц/х 41,0-44,0 регулируемая                              (9ХС)</t>
  </si>
  <si>
    <t>Развертка ручная ц/х 43,0-45,0 регулируемая                              (9ХС)</t>
  </si>
  <si>
    <t>Развертка ручная ц/х 45,0-47,0 регулируемая                              (9ХС)</t>
  </si>
  <si>
    <t>Развертка ручная ц/х 47,0-50,0 регулируемая                              (9ХС)</t>
  </si>
  <si>
    <t>Развертка машинная к/х 13,0 Н7                                                    (Р6М5)</t>
  </si>
  <si>
    <t>Развертка машинная к/х 13,0 Н8                                                    (Р6М5)</t>
  </si>
  <si>
    <t>Развертка машинная к/х 15,0 Н8                                                    (Р6М5)</t>
  </si>
  <si>
    <t>Развертка машинная к/х 17,0 Н7                                                    (Р6М5)</t>
  </si>
  <si>
    <t>Развертка машинная к/х 17,0 Н8                                                    (Р6М5)</t>
  </si>
  <si>
    <t>Развертка машинная к/х 18,0 Н7                                                    (Р6М5)</t>
  </si>
  <si>
    <t>Развертка машинная к/х 18,0 Н8                                                    (Р6М5)</t>
  </si>
  <si>
    <t>Развертка машинная к/х 19,0 Н7                                                    (Р6М5)</t>
  </si>
  <si>
    <t>Развертка машинная к/х 19,0 Н8                                                    (Р6М5)</t>
  </si>
  <si>
    <t>Развертка машинная к/х 20,0 Н7                                                    (Р6М5)</t>
  </si>
  <si>
    <t>Развертка машинная к/х 24,0 Н7                                                    (Р6М5)</t>
  </si>
  <si>
    <t>Развертка машинная к/х 24,0 Н8                                                    (Р6М5)</t>
  </si>
  <si>
    <t>Развертка машинная к/х 24,0 Н9                                                    (Р6М5)</t>
  </si>
  <si>
    <t>Развертка машинная к/х 25,0 Н7                                                    (Р6М5)</t>
  </si>
  <si>
    <t>Развертка машинная к/х 26,0 Н9                                                    (Р6М5)</t>
  </si>
  <si>
    <t>Развертка котельная к/х  6,4                                                          (Р6М5)</t>
  </si>
  <si>
    <t>Развертка котельная к/х  7,4                                                          (Р6М5)</t>
  </si>
  <si>
    <t>Развертка котельная к/х  8,4                                                          (Р6М5)</t>
  </si>
  <si>
    <t>Развертка котельная к/х 11,0                                                         (Р6М5)</t>
  </si>
  <si>
    <t>Развертка котельная к/х 13,0                                                         (Р6М5)</t>
  </si>
  <si>
    <t>Развертка котельная к/х 15,0                                                         (Р6М5)</t>
  </si>
  <si>
    <t>Развертка котельная к/х 17,0                                                         (Р6М5)</t>
  </si>
  <si>
    <t>Развертка котельная к/х 19,0                                                         (Р6М5)</t>
  </si>
  <si>
    <t>Развертка котельная к/х 21,0                                                         (Р6М5)</t>
  </si>
  <si>
    <t>Развертка котельная к/х 23,0                                                         (Р6М5)</t>
  </si>
  <si>
    <t>Развертка котельная к/х 25,0                                                         (Р6М5)</t>
  </si>
  <si>
    <t>Развертка котельная к/х 28,0                                                         (Р6М5)</t>
  </si>
  <si>
    <t>Развертка котельная к/х 31,0                                                         (Р6М5)</t>
  </si>
  <si>
    <t>Развертка котельная к/х 34,0                                                         (Р6М5)</t>
  </si>
  <si>
    <t>Развертка котельная к/х 37,0                                                         (Р6М5)</t>
  </si>
  <si>
    <t>Развертка котельная к/х 40,0                                                         (Р6М5)</t>
  </si>
  <si>
    <t>Фреза концевая ц/х  3,0 z=2                                          (l=8, L=40, Р6М5)</t>
  </si>
  <si>
    <t>Фреза концевая ц/х  3,0 z=3                                          (l=8, L=40, Р6М5)</t>
  </si>
  <si>
    <t>Фреза концевая ц/х  3,0 z=4                                          (l=8, L=40, Р6М5)</t>
  </si>
  <si>
    <t>Фреза концевая ц/х  4,0 z=3                                        (l=11, L=43, Р6М5)</t>
  </si>
  <si>
    <t>Фреза концевая ц/х  4,0 z=4                                        (l=11, L=43, Р6М5)</t>
  </si>
  <si>
    <t>Фреза концевая ц/х  5,0 z=3                                        (l=13, L=47, Р6М5)</t>
  </si>
  <si>
    <t>Фреза концевая ц/х  5,0 z=4                                        (l=13, L=47, Р6М5)</t>
  </si>
  <si>
    <t>Фреза концевая ц/х  6,0 z=3                                        (l=13, L=57, Р6М5)</t>
  </si>
  <si>
    <t>Фреза концевая ц/х  6,0 z=4                                        (l=13, L=57, Р6М5)</t>
  </si>
  <si>
    <t>Фреза концевая ц/х  6,0 z=5                                        (l=13, L=57, Р6М5)</t>
  </si>
  <si>
    <t>Фреза концевая ц/х  7,0 z=4                                        (l=16, L=60, Р6М5)</t>
  </si>
  <si>
    <t>Фреза концевая ц/х  8,0 z=3                                        (l=19, L=63, Р6М5)</t>
  </si>
  <si>
    <t>Фреза концевая ц/х  8,0 z=4                                        (l=19, L=63, Р6М5)</t>
  </si>
  <si>
    <t>Фреза концевая ц/х  8,0 z=5                                        (l=19, L=63, Р6М5)</t>
  </si>
  <si>
    <t>Фреза концевая ц/х  9,0 z=4                                        (l=19, L=69, Р6М5)</t>
  </si>
  <si>
    <t>Фреза концевая ц/х 10,0 z=3                                       (l=22, L=72, Р6М5)</t>
  </si>
  <si>
    <t>Фреза концевая ц/х 10,0 z=4                                       (l=22, L=72, Р6М5)</t>
  </si>
  <si>
    <t>Фреза концевая ц/х 12,0 z=3                                       (l=26, L=83, Р6М5)</t>
  </si>
  <si>
    <t>Фреза концевая ц/х 12,0 z=4                                       (l=26, L=83, Р6М5)</t>
  </si>
  <si>
    <t>Фреза концевая ц/х 12,0 z=5                                       (l=26, L=83, Р6М5)</t>
  </si>
  <si>
    <t>Фреза концевая ц/х 12,0 z=6                                       (l=26, L=83, Р6М5)</t>
  </si>
  <si>
    <t>Фреза концевая ц/х 14,0 z=4                                       (l=26, L=83, Р6М5)</t>
  </si>
  <si>
    <t>Фреза концевая ц/х 14,0 z=5                                       (l=26, L=83, Р6М5)</t>
  </si>
  <si>
    <t>Фреза концевая ц/х 14,0 z=6                                       (l=26, L=83, Р6М5)</t>
  </si>
  <si>
    <t>Фреза концевая ц/х 16,0 z=4                                       (l=32, L=92, Р6М5)</t>
  </si>
  <si>
    <t>Фреза концевая ц/х 16,0 z=5                                       (l=32, L=92, Р6М5)</t>
  </si>
  <si>
    <t>Фреза концевая ц/х 18,0 z=4                                       (l=32, L=92, Р6М5)</t>
  </si>
  <si>
    <t>Фреза концевая ц/х 18,0 z=5                                       (l=32, L=92, Р6М5)</t>
  </si>
  <si>
    <t>Фреза концевая ц/х 18,0 z=6                                       (l=32, L=92, Р6М5)</t>
  </si>
  <si>
    <t>Фреза концевая ц/х 20,0 z=4                                      (l=38, L=104,Р6М5)</t>
  </si>
  <si>
    <t>Фреза концевая ц/х 20,0 z=5                                     (l=38, L=104, Р6М5)</t>
  </si>
  <si>
    <t>Фреза концевая ц/х 20,0 z=6                                     (l=38, L=104, Р6М5)</t>
  </si>
  <si>
    <t>Фреза концевая ц/х 22,0 z=6                                     (l=38, L=104, Р6М5)</t>
  </si>
  <si>
    <t>Фреза концевая ц/х 25,0 z=6                                     (l=45, L=121, Р6М5)</t>
  </si>
  <si>
    <t>Фреза концевая ц/х  6,0 z=3  удлин.                          (l=24, L=68, Р6М5)</t>
  </si>
  <si>
    <t>Фреза концевая ц/х  6,0 z=4  удлин.                          (l=24, L=68, Р6М5)</t>
  </si>
  <si>
    <t>Фреза концевая ц/х  8,0 z=3  удлин.                          (l=38, L=82, Р6М5)</t>
  </si>
  <si>
    <t>Фреза концевая ц/х  8,0 z=4  удлин.                          (l=38, L=82, Р6М5)</t>
  </si>
  <si>
    <t>Фреза концевая ц/х 10,0  z=3  удлин.                        (l=45, L=95, Р6М5)</t>
  </si>
  <si>
    <t>Фреза концевая ц/х 10,0  z=4  удлин.                        (l=45, L=95, Р6М5)</t>
  </si>
  <si>
    <t>Фреза концевая ц/х 12,0  z=3  удлин.                      (l=53, L=110, Р6М5)</t>
  </si>
  <si>
    <t>Фреза концевая ц/х 12,0  z=4  удлин.                      (l=53, L=110, Р6М5)</t>
  </si>
  <si>
    <t>Фреза концевая ц/х 14,0  z=4  удлин.                      (l=53, L=110, Р6М5)</t>
  </si>
  <si>
    <t>Фреза концевая ц/х 14,0  z=5  удлин.                      (l=53, L=110, Р6М5)</t>
  </si>
  <si>
    <t>Фреза концевая ц/х 16,0  z=4  удлин.                      (l=63, L=123, Р6М5)</t>
  </si>
  <si>
    <t>Фреза концевая ц/х 16,0  z=5  удлин.                      (l=63, L=123, Р6М5)</t>
  </si>
  <si>
    <t>Фреза концевая ц/х  3,0 z=3  двухсторонняя          (l=10, L=45, Р6М5)</t>
  </si>
  <si>
    <t>Фреза концевая ц/х  3,0 z=4  двухсторонняя          (l=10, L=45, Р6М5)</t>
  </si>
  <si>
    <t>Фреза концевая ц/х  4,0 z=3  двухсторонняя          (l=12, L=60, Р6М5)</t>
  </si>
  <si>
    <t>Фреза концевая ц/х  4,0 z=4  двухсторонняя          (l=12, L=60, Р6М5)</t>
  </si>
  <si>
    <t>Фреза концевая ц/х  5,0 z=3  двухсторонняя          (l=18, L=65, Р6М5)</t>
  </si>
  <si>
    <t>Фреза концевая ц/х  5,0 z=4  двухсторонняя          (l=18, L=65, Р6М5)</t>
  </si>
  <si>
    <t>Фреза концевая ц/х  6,0 z=3  двухсторонняя          (l=18, L=65, Р6М5)</t>
  </si>
  <si>
    <t>Фреза концевая ц/х  6,0 z=4  двухсторонняя          (l=18, L=65, Р6М5)</t>
  </si>
  <si>
    <t>Фреза концевая ц/х  8,0 z=3  двухсторонняя          (l=20, L=80, Р6М5)</t>
  </si>
  <si>
    <t>Фреза концевая ц/х  8,0 z=4  двухсторонняя          (l=20, L=80, Р6М5)</t>
  </si>
  <si>
    <t>Фреза концевая ц/х 10,0 z=3 двухсторонняя          (l=20, L=80, Р6М5)</t>
  </si>
  <si>
    <t>Фреза концевая ц/х 10,0 z=4 двухсторонняя          (l=20, L=80, Р6М5)</t>
  </si>
  <si>
    <t>Фреза концевая ц/х 12,0 z=4 двухсторонняя        (l=30, L=100, Р6М5)</t>
  </si>
  <si>
    <t>Фреза концевая ц/х  2,0 z=3  цельная твердоспл.      (l=7, L=28, ВК8)</t>
  </si>
  <si>
    <t>Фреза концевая ц/х  3,0 z=3  цельная твердоспл.      (l=8, L=28, ВК8)</t>
  </si>
  <si>
    <t>Фреза концевая ц/х  3,0 z=4  цельная твердоспл.      (l=8, L=28, ВК8)</t>
  </si>
  <si>
    <t>Фреза концевая ц/х  4,0 z=3  цельная твердоспл.    (l=10, L=32, ВК8)</t>
  </si>
  <si>
    <t>Фреза концевая ц/х  4,0 z=4  цельная твердоспл.    (l=10, L=32, ВК8)</t>
  </si>
  <si>
    <t>Фреза концевая ц/х  4,0 z=5  цельная твердоспл.    (l=10, L=32, ВК8)</t>
  </si>
  <si>
    <t>Фреза концевая ц/х  5,0 z=3  цельная твердоспл.    (l=12, L=36, ВК8)</t>
  </si>
  <si>
    <t>Фреза концевая ц/х  5,0 z=4  цельная твердоспл.    (l=12, L=36, ВК8)</t>
  </si>
  <si>
    <t>Фреза концевая ц/х  5,0 z=5  цельная твердоспл.    (l=12, L=36, ВК8)</t>
  </si>
  <si>
    <t>Фреза концевая ц/х  6,0 z=3  цельная твердоспл.    (l=16, L=40, ВК8)</t>
  </si>
  <si>
    <t>Фреза концевая ц/х  6,0 z=5  цельная твердоспл.    (l=16, L=40, ВК8)</t>
  </si>
  <si>
    <t>Фреза концевая ц/х  8,0 z=4  цельная твердоспл.    (l=20, L=45, ВК8)</t>
  </si>
  <si>
    <t>Фреза концевая ц/х  8,0 z=5  цельная твердоспл.    (l=20, L=45, ВК8)</t>
  </si>
  <si>
    <t>Фреза концевая ц/х  10,0 z=4 цельная твердоспл.   (l=20, L=50, ВК8)</t>
  </si>
  <si>
    <t>Фреза концевая ц/х  10,0 z=5 цельная твердоспл.   (l=20, L=50, ВК8)</t>
  </si>
  <si>
    <t>Фреза концевая ц/х  12,0 z=4 цельная твердоспл.   (l=25, L=60, ВК8)</t>
  </si>
  <si>
    <t>Фреза концевая ц/х  12,0 z=5 цельная твердоспл.   (l=25, L=60, ВК8)</t>
  </si>
  <si>
    <t>Фреза отрезная  40 х 0,2  z=128  0752 тип 1          (d посад.=10, Р6М5)</t>
  </si>
  <si>
    <t>Фреза отрезная  40 х 0,5  z=80  0762 тип 1            (d посад.=10, Р6М5)</t>
  </si>
  <si>
    <t>Фреза отрезная  40 х 1,0  z=64  0768 тип 1            (d посад.=10, Р6М5)</t>
  </si>
  <si>
    <t>Фреза отрезная  40 х 1,2  z=64  0772 тип 1            (d посад.=10, Р6М5)</t>
  </si>
  <si>
    <t>Фреза отрезная  40 х 2,5  z=48  0782 тип 1            (d посад.=10, Р6М5)</t>
  </si>
  <si>
    <t>Фреза отрезная  50 х 0,6  z=96 тип 1                      (d посад.=13, Р6М5)</t>
  </si>
  <si>
    <t>Фреза отрезная  50 х 0,8  z=80  0808 тип 1            (d посад.=13, Р6М5)</t>
  </si>
  <si>
    <t>Фреза отрезная  50 х 1,2  z=80  0814 тип 1            (d посад.=13, Р6М5)</t>
  </si>
  <si>
    <t>Фреза отрезная  50 х 1,6  z=64  0818 тип 1            (d посад.=13, Р6М5)</t>
  </si>
  <si>
    <t>Фреза отрезная  50 х 2,0  z=64  0822 тип 1            (d посад.=13, Р6М5)</t>
  </si>
  <si>
    <t>Фреза отрезная  50 х 2,5  z=64  0824 тип 1            (d посад.=13, Р6М5)</t>
  </si>
  <si>
    <t>Фреза отрезная  50 х 3,0  z=48  0828 тип 1            (d посад.=13, Р6М5)</t>
  </si>
  <si>
    <t>Фреза отрезная  63 х 0,4  z=128  0844 тип 1          (d посад.=16, Р6М5)</t>
  </si>
  <si>
    <t>Фреза отрезная  63 х 0,5  z=128  0846 тип 1          (d посад.=16, Р6М5)</t>
  </si>
  <si>
    <t>Фреза отрезная  63 х 0,5  z=64  1168 тип 2            (d посад.=16, Р6М5)</t>
  </si>
  <si>
    <t>Фреза отрезная  63 х 0,6  z=100  0848 тип 1          (d посад.=16, Р6М5)</t>
  </si>
  <si>
    <t>Фреза отрезная  63 х 0,8  z=100  0852 тип 1          (d посад.=16, Р6М5)</t>
  </si>
  <si>
    <t>Фреза отрезная  63 х 1,0  z=100  0854 тип 1          (d посад.=16, Р6М5)</t>
  </si>
  <si>
    <t>Фреза отрезная  63 х 1,0  z=48  1176 тип 2            (d посад.=16, Р6М5)</t>
  </si>
  <si>
    <t>Фреза отрезная  63 х 1,2  z=80  0856 тип 1            (d посад.=16, Р6М5)</t>
  </si>
  <si>
    <t>Фреза отрезная  63 х 1,6 тип 2                                (d посад.=16, Р6М5)</t>
  </si>
  <si>
    <t>Фреза отрезная  63 х 1,6  z=40  1184 тип 2            (d посад.=16, Р6М5)</t>
  </si>
  <si>
    <t>Фреза отрезная  63 х 1,6  z=80  0862 тип 1            (d посад.=16, Р6М5)</t>
  </si>
  <si>
    <t>Фреза отрезная  63 х 2,0  z=40  1186 тип 2            (d посад.=16, Р6М5)</t>
  </si>
  <si>
    <t>Фреза отрезная  63 х 2,0  z=80  0864 тип 1            (d посад.=16, Р6М5)</t>
  </si>
  <si>
    <t>Фреза отрезная  63 х 2,5 тип 1                                (d посад.=16, Р6М5)</t>
  </si>
  <si>
    <t>Фреза отрезная  63 х 2,5  z=32 тип 2                      (d посад.=16, Р6М5)</t>
  </si>
  <si>
    <t>Фреза отрезная  63 х 2,5  z=40 тип 1                      (d посад.=16, Р6М5)</t>
  </si>
  <si>
    <t>Фреза отрезная  63 х 2,5  z=64  0866 тип 1            (d посад.=16, Р6М5)</t>
  </si>
  <si>
    <t>Фреза отрезная  63 х 3,0 тип 1                                (d посад.=16, Р6М5)</t>
  </si>
  <si>
    <t>Фреза отрезная  63 х 3,0  z=64  0872 тип 1            (d посад.=16, Р6М5)</t>
  </si>
  <si>
    <t>Фреза отрезная  80 х 0,8  z=128  0892 тип 1          (d посад.=22, Р6М5)</t>
  </si>
  <si>
    <t>Фреза отрезная  80 х 1,0  z=100  0894 тип 1          (d посад.=22, Р6М5)</t>
  </si>
  <si>
    <t>Фреза отрезная  80 х 1,0  z=48  1202 тип 2            (d посад.=22, Р6М5)</t>
  </si>
  <si>
    <t>Фреза отрезная  80 х 1,2 тип 1                                (d посад.=22, Р6М5)</t>
  </si>
  <si>
    <t>Фреза отрезная  80 х 1,2  z=100  0896 тип 1          (d посад.=22, Р6М5)</t>
  </si>
  <si>
    <t>Фреза отрезная  80 х 1,6  z=100  0902 тип 1          (d посад.=22, Р6М5)</t>
  </si>
  <si>
    <t>Фреза отрезная  80 х 1,6  z=48  1208  тип 2           (d посад.=22, Р6М5)</t>
  </si>
  <si>
    <t>Фреза отрезная  80 х 1,6  z=80 тип 1                      (d посад.=22, Р6М5)</t>
  </si>
  <si>
    <t>Фреза отрезная  80 х 2,0  z=40  1212  тип 2           (d посад.=22, Р6М5)</t>
  </si>
  <si>
    <t>Фреза отрезная  80 х 2,0  z=80  0904  тип 1           (d посад.=22, Р6М5)</t>
  </si>
  <si>
    <t>Фреза отрезная  80 х 2,5  z=40  1214  тип 2           (d посад.=22, Р6М5)</t>
  </si>
  <si>
    <t>Фреза отрезная  80 х 2,5  z=80  0906  тип 1           (d посад.=22, Р6М5)</t>
  </si>
  <si>
    <t>Фреза отрезная  80 х 3,0  z=40  1218  тип 2           (d посад.=22, Р6М5)</t>
  </si>
  <si>
    <t>Фреза отрезная  80 х 3,0  z=80  0912  тип 1           (d посад.=22, Р6М5)</t>
  </si>
  <si>
    <t>Фреза отрезная  80 х 3,5  z=40  1222  тип 2           (d посад.=22, Р6М5)</t>
  </si>
  <si>
    <t>Фреза отрезная  80 х 4,0  z=32  1224  тип 2           (d посад.=22, Р6М5)</t>
  </si>
  <si>
    <t>Фреза отрезная  80 х 4,0  z=64  0914  тип 1           (d посад.=22, Р6М5)</t>
  </si>
  <si>
    <t>Фреза отрезная 100 х 1,0  z=64  1232 тип 2           (d посад.=22, Р6М5)</t>
  </si>
  <si>
    <t>Фреза отрезная 100 х 1,2  z=64  1234 тип 2           (d посад.=22, Р6М5)</t>
  </si>
  <si>
    <t>Фреза отрезная 100 х 1,4  z=64  1236 тип 2           (d посад.=22, Р6М5)</t>
  </si>
  <si>
    <t>Фреза отрезная 100 х 1,6  z=48  1238 тип 2           (d посад.=22, Р6М5)</t>
  </si>
  <si>
    <t>Фреза отрезная 100 х 2,0  z=32 тип 2                     (d посад.=22, Р6М5)</t>
  </si>
  <si>
    <t>Фреза отрезная 100 х 2,0  z=40 тип 2                     (d посад.=22, Р6М5)</t>
  </si>
  <si>
    <t>Фреза отрезная 100 х 2,0  z=48  1242 тип 2           (d посад.=22, Р6М5)</t>
  </si>
  <si>
    <t>Фреза отрезная 100 х 2,5  z=48  1244 тип 2           (d посад.=22, Р6М5)</t>
  </si>
  <si>
    <t>Фреза отрезная 100 х 3,0  z=40  1248 тип 2           (d посад.=22, Р6М5)</t>
  </si>
  <si>
    <t>Фреза отрезная 100 х 3,5  z=40  1252 тип 2           (d посад.=22, Р6М5)</t>
  </si>
  <si>
    <t>Фреза отрезная 100 х 4,0  z=40  1254 тип 2           (d посад.=22, Р6М5)</t>
  </si>
  <si>
    <t>Фреза отрезная 125 х 1,0  z=80  1258 тип 2           (d посад.=22, Р6М5)</t>
  </si>
  <si>
    <t>Фреза отрезная 125 х 1,6  z=64  1266 тип 2           (d посад.=22, Р6М5)</t>
  </si>
  <si>
    <t>Фреза отрезная 125 х 2,0  z=64  1268 тип 2           (d посад.=22, Р6М5)</t>
  </si>
  <si>
    <t>Фреза отрезная 125 х 2,5  z=48  1272 тип 2           (d посад.=22, Р6М5)</t>
  </si>
  <si>
    <t>Фреза отрезная 125 х 3,0  z=48  1276 тип 2           (d посад.=22, Р6М5)</t>
  </si>
  <si>
    <t>Фреза отрезная 125 х 3,5  z=48  1278 тип 2           (d посад.=22, Р6М5)</t>
  </si>
  <si>
    <t>Фреза отрезная 125 х 4,0  z=48  1282 тип 2           (d посад.=22, Р6М5)</t>
  </si>
  <si>
    <t>Фреза отрезная 160 х 1,6  z=80  1292 тип 2           (d посад.=32, Р6М5)</t>
  </si>
  <si>
    <t>Фреза отрезная 160 х 2,0  z=64  1294 тип 2           (d посад.=32, Р6М5)</t>
  </si>
  <si>
    <t>Фреза отрезная 160 х 2,5  z=64  1296 тип 2           (d посад.=32, Р6М5)</t>
  </si>
  <si>
    <t>Фреза отрезная 160 х 3,0  z=32 тип 2                     (d посад.=32, Р6М5)</t>
  </si>
  <si>
    <t>Фреза отрезная 160 х 3,0  z=48 тип 2                     (d посад.=32, Р6М5)</t>
  </si>
  <si>
    <t>Фреза отрезная 160 х 3,0  z=64  1302 тип 2           (d посад.=32, Р6М5)</t>
  </si>
  <si>
    <t>Фреза отрезная 160 х 3,5  z=64  1304 тип 2           (d посад.=32, Р6М5)</t>
  </si>
  <si>
    <t>Фреза отрезная 160 х 4,0  z=48  1306 тип 2           (d посад.=32, Р6М5)</t>
  </si>
  <si>
    <t>Фреза отрезная 160 х 4,5  z=48  1308 тип 2           (d посад.=32, Р6М5)</t>
  </si>
  <si>
    <t>Фреза отрезная 160 х 5,0  z=48  1312 тип 2           (d посад.=32, Р6М5)</t>
  </si>
  <si>
    <t>Фреза отрезная 200 х 2,0  z=80  1324 тип 2           (d посад.=32, Р6М5)</t>
  </si>
  <si>
    <t>Фреза отрезная 200 х 2,5  z=80  1326 тип 2           (d посад.=32, Р6М5)</t>
  </si>
  <si>
    <t>Фреза отрезная 200 х 3,0  z=64  1332 тип 2           (d посад.=32, Р6М5)</t>
  </si>
  <si>
    <t>Фреза отрезная 200 х 3,5  z=64  1334 тип 2           (d посад.=32, Р6М5)</t>
  </si>
  <si>
    <t>Фреза отрезная 200 х 4,0  z=64  1336 тип 2           (d посад.=32, Р6М5)</t>
  </si>
  <si>
    <t>Фреза отрезная 200 х 4,5  z=64  1338 тип 2           (d посад.=32, Р6М5)</t>
  </si>
  <si>
    <t>Фреза отрезная 200 х 5,0  z=64  1342 тип 2           (d посад.=32, Р6М5)</t>
  </si>
  <si>
    <t>Фреза отрезная 200 х 5,5  z=64  1734 тип 2           (d посад.=32, Р6М5)</t>
  </si>
  <si>
    <t>Фреза отрезная 200 х 6,0  z=48  1344 тип 2           (d посад.=32, Р6М5)</t>
  </si>
  <si>
    <t>Фреза отрезная 250 х 3,0  z=80  1356 тип 2           (d посад.=32, Р6М5)</t>
  </si>
  <si>
    <t>Фреза отрезная 250 х 4,0  z=80  1362 тип 2           (d посад.=32, Р6М5)</t>
  </si>
  <si>
    <t>Фреза отрезная 250 х 5,0  z=64  1366 тип 2           (d посад.=32, Р6М5)</t>
  </si>
  <si>
    <t xml:space="preserve">Штангенциркуль 125 шкала 0,1 ШЦ 1, класс 2         </t>
  </si>
  <si>
    <t>Штангенциркуль 150 шкала 0,1 ШЦ 1, класс 2</t>
  </si>
  <si>
    <t>Круг отрезной 41 115 2,5 22.23 A 30 S BF 80 2</t>
  </si>
  <si>
    <t>Круг отрезной 41 125 2,5 22.23 A 30 S BF 80 2</t>
  </si>
  <si>
    <t>Круг отрезной 41 150 2,5 22.23 A 30 S BF 80 2</t>
  </si>
  <si>
    <t>Круг отрезной 41 180 2,5 22.23 A 30 S BF 80 2</t>
  </si>
  <si>
    <t>Круг отрезной 41 230 2 22.23 A 36 S BF 80 2</t>
  </si>
  <si>
    <t>Круг отрезной 41 230 2,5 22.23 A 30 S BF 80 2</t>
  </si>
  <si>
    <t>Круг отрезной 41 230 3 22.23 A 24 S BF 80 2</t>
  </si>
  <si>
    <t>Резец расточ. для скв. отв. 16х16х140  ВК8                   ГОСТ 18882-73</t>
  </si>
  <si>
    <t>Резец расточ. для скв. отв. 16х16х140  Т15К6               ГОСТ 18882-73</t>
  </si>
  <si>
    <t>Резец расточ. для скв. отв. 16х16х140  Т5К10               ГОСТ 18882-73</t>
  </si>
  <si>
    <t>Резец расточ. для скв. отв. 20х20х170  ВК8                   ГОСТ 18882-73</t>
  </si>
  <si>
    <t>Резец расточ. для скв. отв. 20х20х170  Т15К6               ГОСТ 18882-73</t>
  </si>
  <si>
    <t>Резец расточ. для скв. отв. 20х20х170  Т5К10               ГОСТ 18882-73</t>
  </si>
  <si>
    <t>Резец расточ. для скв. отв. 25х25х220  ВК8                   ГОСТ 18882-73</t>
  </si>
  <si>
    <t>Резец расточ. для скв. отв. 25х25х220  Т15К6               ГОСТ 18882-73</t>
  </si>
  <si>
    <t>Резец расточ. для скв. отв. 25х25х220  Т5К10               ГОСТ 18882-73</t>
  </si>
  <si>
    <t>Резец расточ. скв. отв. лев. 25х25х220 ВК8                  ГОСТ 18882-73</t>
  </si>
  <si>
    <t>Резец расточ. скв. отв. лев. 25х25х220 Т15К6              ГОСТ 18882-73</t>
  </si>
  <si>
    <t>Резец расточ. скв. отв. лев. 25х25х220 Т5К10              ГОСТ 18882-73</t>
  </si>
  <si>
    <t>Резец расточ. для гл. отв. 16х16х140  ВК8                     ГОСТ 18883-73</t>
  </si>
  <si>
    <t>Резец расточ. для гл. отв. 16х16х140  Т15К6                 ГОСТ 18883-73</t>
  </si>
  <si>
    <t>Резец расточ. для гл. отв. 16х16х140  Т5К10                 ГОСТ 18883-73</t>
  </si>
  <si>
    <t>Резец расточ. для гл. отв. 20х20х170  ВК8                     ГОСТ 18883-73</t>
  </si>
  <si>
    <t>Резец расточ. для гл. отв. 20х20х170  Т15К6                 ГОСТ 18883-73</t>
  </si>
  <si>
    <t>Резец расточ. для гл. отв. 20х20х170  Т5К10                 ГОСТ 18883-73</t>
  </si>
  <si>
    <t>Резец расточ. для гл. отв. 25х25х220  ВК8                     ГОСТ 18883-73</t>
  </si>
  <si>
    <t>Резец расточ. для гл. отв. 25х25х220  Т15К6                 ГОСТ 18883-73</t>
  </si>
  <si>
    <t>Резец расточ. для гл. отв. 25х25х220  Т5К10                 ГОСТ 18883-73</t>
  </si>
  <si>
    <t>Резец расточ. для гл. отв. лев. 25х25х220  ВК8            ГОСТ 18883-73</t>
  </si>
  <si>
    <t>Резец расточ. для гл. отв. лев. 25х25х220  Т15К6        ГОСТ 18883-73</t>
  </si>
  <si>
    <t>Резец расточ. для гл. отв. лев. 25х25х220  Т5К10        ГОСТ 18883-73</t>
  </si>
  <si>
    <t>Резец проходной прямой 20х12х120  ВК8                     ГОСТ 18878-73</t>
  </si>
  <si>
    <t>Резец проходной прямой 20х12х120  Т15К6                 ГОСТ 18878-73</t>
  </si>
  <si>
    <t>Резец проходной прямой 20х12х120  Т5К10                 ГОСТ 18878-73</t>
  </si>
  <si>
    <t>Резец проходной прямой 25х16х140  ВК8                     ГОСТ 18878-73</t>
  </si>
  <si>
    <t>Резец проходной прямой 25х16х140  Т15К6                 ГОСТ 18878-73</t>
  </si>
  <si>
    <t>Резец проходной прямой 25х16х140  Т5К10                 ГОСТ 18878-73</t>
  </si>
  <si>
    <t>Резец проходной прямой лев. 25х16х140 ВК8             ГОСТ 18878-73</t>
  </si>
  <si>
    <t>Резец проходной прямой лев. 25х16х140 Т15К6         ГОСТ 18878-73</t>
  </si>
  <si>
    <t>Резец проходной прямой лев. 25х16х140 Т5К10         ГОСТ 18878-73</t>
  </si>
  <si>
    <t>Резец проходной прямой 32х20х170  ВК8                     ГОСТ 18878-73</t>
  </si>
  <si>
    <t>Резец проходной прямой 32х20х170  Т15К6                 ГОСТ 18878-73</t>
  </si>
  <si>
    <t>Резец проходной прямой 32х20х170  Т5К10                 ГОСТ 18878-73</t>
  </si>
  <si>
    <t>Резец проходной прямой 40х25х200  ВК8                     ГОСТ 18878-73</t>
  </si>
  <si>
    <t>Резец проходной прямой 40х25х200  Т15К6                 ГОСТ 18878-73</t>
  </si>
  <si>
    <t>Резец проходной прямой 40х25х200  Т5К10                 ГОСТ 18878-73</t>
  </si>
  <si>
    <t>Резец проходной упорн.  25х16х120  ВК8           ГОСТ 18879-73 тип 1</t>
  </si>
  <si>
    <t>Резец проходной упорн.  25х16х120  Т15К6       ГОСТ 18879-73 тип 1</t>
  </si>
  <si>
    <t>Резец проходной упорн.  25х16х120  Т5К10       ГОСТ 18879-73 тип 1</t>
  </si>
  <si>
    <t>Резец проходной упорн. лев. 25х16х120 ВК8              ГОСТ 18879-73</t>
  </si>
  <si>
    <t>Резец проходной упорн. лев. 25х16х120 Т15К6          ГОСТ 18879-73</t>
  </si>
  <si>
    <t>Резец проходной упорн. лев. 25х16х120 Т5К10          ГОСТ 18879-73</t>
  </si>
  <si>
    <t>Резец проходной упорн.  32х20х140  ВК8           ГОСТ 18879-73 тип 1</t>
  </si>
  <si>
    <t>Резец проходной упорн.  32х20х140  Т15К6       ГОСТ 18879-73 тип 1</t>
  </si>
  <si>
    <t>Резец проходной упорн.  32х20х140  Т5К10       ГОСТ 18879-73 тип 1</t>
  </si>
  <si>
    <t>Резец проходной отогн. 16х10х110 ВК8                        ГОСТ 18877-73</t>
  </si>
  <si>
    <t>Резец проходной отогн. 16х10х110 Т15К6                    ГОСТ 18877-73</t>
  </si>
  <si>
    <t>Резец проходной отогн. 16х10х110 Т5К10                    ГОСТ 18877-73</t>
  </si>
  <si>
    <t>Резец проходной отогн. 20х16х120 ВК8                        ГОСТ 18877-73</t>
  </si>
  <si>
    <t>Резец проходной отогн. 20х16х120 Т15К6                    ГОСТ 18877-73</t>
  </si>
  <si>
    <t>Резец проходной отогн. 20х16х120 Т5К10                    ГОСТ 18877-73</t>
  </si>
  <si>
    <t>Резец проходной отогн. 25х16х140  ВК8                       ГОСТ 18877-73</t>
  </si>
  <si>
    <t>Резец проходной отогн. 25х16х140  Т15К6                   ГОСТ 18877-73</t>
  </si>
  <si>
    <t>Резец проходной отогн. 25х16х140  Т5К10                   ГОСТ 18877-73</t>
  </si>
  <si>
    <t>Резец проходной отогн. лев. 25х16х140 ВК8               ГОСТ 18877-73</t>
  </si>
  <si>
    <t>Резец проходной отогн. лев. 25х16х140 Т15К6           ГОСТ 18877-73</t>
  </si>
  <si>
    <t>Резец проходной отогн. лев. 25х16х140 Т5К10           ГОСТ 18877-73</t>
  </si>
  <si>
    <t>Резец проходной отогн. 32х20х170  ВК8                       ГОСТ 18877-73</t>
  </si>
  <si>
    <t>Резец проходной отогн. 32х20х170  Т15К6                   ГОСТ 18877-73</t>
  </si>
  <si>
    <t>Резец проходной отогн. 32х20х170  Т5К10                   ГОСТ 18877-73</t>
  </si>
  <si>
    <t>Резец проходной упорн. изогн 16х10х110  ВК8           ГОСТ 18879-73</t>
  </si>
  <si>
    <t>Резец проходной упорн. изогн 16х10х110  Т15К6       ГОСТ 18879-73</t>
  </si>
  <si>
    <t>Резец проходной упорн. изогн 16х10х110  Т5К10       ГОСТ 18879-73</t>
  </si>
  <si>
    <t>Резец проходной упорн. изогн 16х12х100  ВК8           ГОСТ 18879-73</t>
  </si>
  <si>
    <t>Резец проходной упорн. изогн 16х12х100  Т15К6       ГОСТ 18879-73</t>
  </si>
  <si>
    <t>Резец проходной упорн. изогн 16х12х100  Т5К10       ГОСТ 18879-73</t>
  </si>
  <si>
    <t>Резец проходной упорн. изогн 20х12х125  ВК8           ГОСТ 18879-73</t>
  </si>
  <si>
    <t>Резец проходной упорн. изогн 20х12х125  Т15К6       ГОСТ 18879-73</t>
  </si>
  <si>
    <t>Резец проходной упорн. изогн 20х12х125  Т5К10       ГОСТ 18879-73</t>
  </si>
  <si>
    <t>Резец проходной упорн. изогн 20х16х120  ВК8           ГОСТ 18879-73</t>
  </si>
  <si>
    <t>Резец проходной упорн. изогн 20х16х120  Т15К6       ГОСТ 18879-73</t>
  </si>
  <si>
    <t>Резец проходной упорн. изогн 20х16х120  Т5К10       ГОСТ 18879-73</t>
  </si>
  <si>
    <t>Резец проходной упорн. изогн 25х16х140  ВК8           ГОСТ 18879-73</t>
  </si>
  <si>
    <t>Резец проходной упорн. изогн 25х16х140  Т15К6       ГОСТ 18879-73</t>
  </si>
  <si>
    <t>Резец проходной упорн. изогн 25х16х140  Т5К10       ГОСТ 18879-73</t>
  </si>
  <si>
    <t>Резец прох. уп.изогн лев. 25х16х140 ВК8                      ГОСТ 18879-73</t>
  </si>
  <si>
    <t>Резец прох. уп.изогн лев. 25х16х140 Т15К6                  ГОСТ 18879-73</t>
  </si>
  <si>
    <t>Резец прох. уп.изогн лев. 25х16х140 Т5К10                  ГОСТ18879-73</t>
  </si>
  <si>
    <t>Резец проходной упорн. изогн 32х20х170  ВК8           ГОСТ 18879-73</t>
  </si>
  <si>
    <t>Резец проходной упорн. изогн 32х20х170  Т15К6       ГОСТ 18879-73</t>
  </si>
  <si>
    <t>Резец проходной упорн. изогн 32х20х170  Т5К10       ГОСТ 18879-73</t>
  </si>
  <si>
    <t>Резец подрезной отогнутый 16х12х100  ВК8                ГОСТ 18880-73</t>
  </si>
  <si>
    <t>Резец подрезной отогнутый 16х12х100  Т15К6            ГОСТ 18880-73</t>
  </si>
  <si>
    <t>Резец подрезной отогнутый 16х12х100  Т5К10            ГОСТ 18880-73</t>
  </si>
  <si>
    <t>Резец подрезной отогнутый 20х12х125  ВК8                ГОСТ 18880-73</t>
  </si>
  <si>
    <t>Резец подрезной отогнутый 20х12х125 Т15К6             ГОСТ 18880-73</t>
  </si>
  <si>
    <t>Резец подрезной отогнутый 20х12х125 Т5К10             ГОСТ 18880-73</t>
  </si>
  <si>
    <t>Резец подрезной отогнутый 25х16х140  ВК8                ГОСТ 18880-73</t>
  </si>
  <si>
    <t>Резец подрезной отогнутый 25х16х140  Т15К6            ГОСТ 18880-73</t>
  </si>
  <si>
    <t>Резец подрезной отогнутый 25х16х140  Т5К10            ГОСТ 18880-73</t>
  </si>
  <si>
    <t>Резец подрезной отогн. лев. 25х16х140 ВК8                ГОСТ 18880-73</t>
  </si>
  <si>
    <t>Резец подрезной отогн. лев. 25х16х140 Т15К6            ГОСТ 18880-73</t>
  </si>
  <si>
    <t>Резец подрезной отогн. лев. 25х16х140 Т5К10            ГОСТ 18880-73</t>
  </si>
  <si>
    <t>Резец подрезной отогнутый 32х20х170  ВК8                ГОСТ 18880-73</t>
  </si>
  <si>
    <t>Резец подрезной отогнутый 32х20х170  Т15К6            ГОСТ 18880-73</t>
  </si>
  <si>
    <t>Резец подрезной отогнутый 32х20х170  Т5К10            ГОСТ 18880-73</t>
  </si>
  <si>
    <t>Резец отрезной 16х10х100  ВК8                                       ГОСТ 18884-73</t>
  </si>
  <si>
    <t>Резец отрезной 16х10х100  Т15К6                                   ГОСТ 18884-73</t>
  </si>
  <si>
    <t>Резец отрезной 16х10х100  Т5К10                                   ГОСТ 18884-73</t>
  </si>
  <si>
    <t>Резец отрезной 20х12х120  ВК8                                       ГОСТ 18884-73</t>
  </si>
  <si>
    <t>Резец отрезной 20х12х120  Т15К6                                   ГОСТ 18884-73</t>
  </si>
  <si>
    <t>Резец отрезной 20х12х120  Т5К10                                   ГОСТ 18884-73</t>
  </si>
  <si>
    <t>Резец отрезной 25х16х140  ВК8                                       ГОСТ 18884-73</t>
  </si>
  <si>
    <t>Резец отрезной 25х16х140  Т15К6                                   ГОСТ 18884-73</t>
  </si>
  <si>
    <t>Резец отрезной 25х16х140  Т5К10                                   ГОСТ 18884-73</t>
  </si>
  <si>
    <t>Резец отрезной лев. 25х16х140 ВК8                               ГОСТ 18884-73</t>
  </si>
  <si>
    <t>Резец отрезной лев. 25х16х140 Т15К6                           ГОСТ 18884-73</t>
  </si>
  <si>
    <t>Резец отрезной лев. 25х16х140 Т5К10                           ГОСТ 18884-73</t>
  </si>
  <si>
    <t>Резец отрезной 32х20х170  ВК8                                       ГОСТ 18884-73</t>
  </si>
  <si>
    <t>Резец отрезной 32х20х170  Т15К6                                   ГОСТ 18884-73</t>
  </si>
  <si>
    <t>Резец отрезной 32х20х170  Т5К10                                   ГОСТ 18884-73</t>
  </si>
  <si>
    <t>Резец отрезной 40х25х200  ВК8                                       ГОСТ 18884-73</t>
  </si>
  <si>
    <t>Резец отрезной 40х25х200  Т15К6                                   ГОСТ 18884-73</t>
  </si>
  <si>
    <t>Резец отрезной 40х25х200  Т5К10                                   ГОСТ 18884-73</t>
  </si>
  <si>
    <t>Резец резьбов.для внут.рез. 16х16х170 ВК8                 18885-73 тип 2</t>
  </si>
  <si>
    <t>Резец резьбов.для внут.рез. 16х16х170 Т15К6             18885-73 тип 2</t>
  </si>
  <si>
    <t>Резец резьбов.для внут.рез. 16х16х170 Т5К10             18885-73 тип 2</t>
  </si>
  <si>
    <t>Резец резьбов.для внут.рез. 20х20х200 ВК8                 18885-73 тип 2</t>
  </si>
  <si>
    <t>Резец резьбов.для внут.рез. 20х20х200 Т15К6             18885-73 тип 2</t>
  </si>
  <si>
    <t>Резец резьбов.для внут.рез. 20х20х200 Т5К10             18885-73 тип 2</t>
  </si>
  <si>
    <t>Резец резьбов.для внут.рез. 25х25х240 ВК8                 18885-73 тип 2</t>
  </si>
  <si>
    <t>Резец резьбов.для внут.рез. 25х25х240 Т15К6             18885-73 тип 2</t>
  </si>
  <si>
    <t>Резец резьбов.для внут.рез. 25х25х240 Т5К10             18885-73 тип 2</t>
  </si>
  <si>
    <t>Резец резьбов.для внут.рез. лев. 25х25х240 ВК8        18885-73</t>
  </si>
  <si>
    <t>Резец резьбов.для внут.рез. лев. 25х25х240 Т15К6    18885-73</t>
  </si>
  <si>
    <t>Резец резьбов.для внут.рез. лев. 25х25х240 Т5К10    18885-73</t>
  </si>
  <si>
    <t>Резец резьбов.для нар.рез. 16х10х100  ВК8                  18885-73 тип 1</t>
  </si>
  <si>
    <t>Резец резьбов.для нар.рез. 16х10х100  Т15К6              18885-73 тип 1</t>
  </si>
  <si>
    <t>Резец резьбов.для нар.рез. 16х10х100  Т5К10              18885-73 тип 1</t>
  </si>
  <si>
    <t>Резец резьбов.для нар.рез. 20х12х120  ВК8                  18885-73 тип 1</t>
  </si>
  <si>
    <t>Резец резьбов.для нар.рез. 20х12х120  Т15К6              18885-73 тип 1</t>
  </si>
  <si>
    <t>Резец резьбов.для нар.рез. 20х12х120  Т5К10              18885-73 тип 1</t>
  </si>
  <si>
    <t>Резец резьбов.для нар.рез. 25х16х140  ВК8                  18885-73 тип 1</t>
  </si>
  <si>
    <t>Резец резьбов.для нар.рез. 25х16х140  Т15К6              18885-73 тип 1</t>
  </si>
  <si>
    <t>Резец резьбов.для нар.рез. 25х16х140  Т5К10              18885-73 тип 1</t>
  </si>
  <si>
    <t>Втулка переходная 2/1                                                                       (40Х)</t>
  </si>
  <si>
    <t>Втулка переходная 3/1                                                                       (40Х)</t>
  </si>
  <si>
    <t>Втулка переходная 3/2                                                                       (40Х)</t>
  </si>
  <si>
    <t>Втулка переходная 4/1                                                                       (40Х)</t>
  </si>
  <si>
    <t>Втулка переходная 4/2                                                                       (40Х)</t>
  </si>
  <si>
    <t>Втулка переходная 4/3                                                                       (40Х)</t>
  </si>
  <si>
    <t>Втулка переходная 5/1                                                                       (40Х)</t>
  </si>
  <si>
    <t>Втулка переходная 5/2                                                                       (40Х)</t>
  </si>
  <si>
    <t>Втулка переходная 5/3                                                                       (40Х)</t>
  </si>
  <si>
    <t>Втулка переходная 5/4                                                                       (40Х)</t>
  </si>
  <si>
    <t>Втулка переходная 6/4                                                                       (40Х)</t>
  </si>
  <si>
    <t>Втулка переходная 6/5                                                                       (40Х)</t>
  </si>
  <si>
    <t>Втулка переходная 1/1 длинная                                                      (40Х)</t>
  </si>
  <si>
    <t>Втулка переходная 2/1 длинная                                                      (40Х)</t>
  </si>
  <si>
    <t>Втулка переходная 2/3 длинная                                                      (40Х)</t>
  </si>
  <si>
    <t>Втулка переходная 3/1 длинная                                                      (40Х)</t>
  </si>
  <si>
    <t>Втулка переходная 3/2 длинная                                                      (40Х)</t>
  </si>
  <si>
    <t>Втулка переходная 3/3 длинная                                                      (40Х)</t>
  </si>
  <si>
    <t>Втулка переходная 4/1 длинная                                                      (40Х)</t>
  </si>
  <si>
    <t>Втулка переходная 4/2 длинная                                                      (40Х)</t>
  </si>
  <si>
    <t>Втулка переходная 4/3 длинная                                                      (40Х)</t>
  </si>
  <si>
    <t>Втулка переходная 4/4 длинная                                                      (40Х)</t>
  </si>
  <si>
    <t>Втулка переходная 4/5 длинная                                                      (40Х)</t>
  </si>
  <si>
    <t>Втулка переходная 5/1 длинная                                                      (40Х)</t>
  </si>
  <si>
    <t>Втулка переходная 5/2 длинная                                                      (40Х)</t>
  </si>
  <si>
    <t>Втулка переходная 5/3 длинная                                                      (40Х)</t>
  </si>
  <si>
    <t>Втулка переходная 5/4 длинная                                                      (40Х)</t>
  </si>
  <si>
    <t>Втулка переходная 6/5 длинная                                                      (40Х)</t>
  </si>
  <si>
    <t>Центр упорный КМ1 ( 0013 )</t>
  </si>
  <si>
    <t>Центр упорный КМ1 ( 0015 )</t>
  </si>
  <si>
    <t>Центр упорный КМ2 ( 0017 )</t>
  </si>
  <si>
    <t>Центр упорный КМ2 ( 0019 )</t>
  </si>
  <si>
    <t>Центр упорный КМ3 ( 0023 )</t>
  </si>
  <si>
    <t>Центр упорный КМ3 ( 0025 )</t>
  </si>
  <si>
    <t>Центр упорный КМ4 ( 0029 )</t>
  </si>
  <si>
    <t>Центр упорный КМ4 ( 0032 )</t>
  </si>
  <si>
    <t>Центр упорный КМ5 ( 0035 )</t>
  </si>
  <si>
    <t>Центр упорный КМ6 ( 0043 )</t>
  </si>
  <si>
    <t>Центр упорный КМ1 ( 0014 )                                                             (ВК8)</t>
  </si>
  <si>
    <t>Центр упорный КМ1 ( 0016 )                                                             (ВК8)</t>
  </si>
  <si>
    <t>Центр упорный КМ2 ( 0018 )                                                             (ВК8)</t>
  </si>
  <si>
    <t>Центр упорный КМ2 ( 0020 )                                                             (ВК8)</t>
  </si>
  <si>
    <t>Центр упорный КМ3 ( 0024 )                                                             (ВК8)</t>
  </si>
  <si>
    <t>Центр упорный КМ3 ( 0026 )                                                             (ВК8)</t>
  </si>
  <si>
    <t>Центр упорный КМ4 ( 0030 )                                                             (ВК8)</t>
  </si>
  <si>
    <t>Центр упорный КМ4 ( 0033 )                                                             (ВК8)</t>
  </si>
  <si>
    <t>Центр упорный КМ5 ( 0036 )                                                             (ВК8)</t>
  </si>
  <si>
    <t>Центр упорный КМ6 ( 0044 )                                                             (ВК8)</t>
  </si>
  <si>
    <t>Центр вращающийся А-1-2-Н</t>
  </si>
  <si>
    <t>Центр вращающийся А-1-3-Н</t>
  </si>
  <si>
    <t>Центр вращающийся А-1-4-Н</t>
  </si>
  <si>
    <t>Центр вращающийся А-1-5-Н</t>
  </si>
  <si>
    <t>Оправка КМ1 / В10 с лапкой                                                             (40Х)</t>
  </si>
  <si>
    <t>Оправка КМ1 / В12 с лапкой                                                             (40Х)</t>
  </si>
  <si>
    <t>Оправка КМ1 / В16 с лапкой                                                             (40Х)</t>
  </si>
  <si>
    <t>Оправка КМ1 / В18 с лапкой                                                             (40Х)</t>
  </si>
  <si>
    <t>Оправка КМ2 / В10 с лапкой                                                             (40Х)</t>
  </si>
  <si>
    <t>Оправка КМ2 / В12 с лапкой                                                             (40Х)</t>
  </si>
  <si>
    <t>Оправка КМ2 / В16 с лапкой                                                             (40Х)</t>
  </si>
  <si>
    <t>Оправка КМ2 / В18 с лапкой                                                             (40Х)</t>
  </si>
  <si>
    <t>Оправка КМ3 / В10 с лапкой                                                             (40Х)</t>
  </si>
  <si>
    <t>Оправка КМ3 / В12 с лапкой                                                             (40Х)</t>
  </si>
  <si>
    <t>Оправка КМ3 / В16 с лапкой                                                             (40Х)</t>
  </si>
  <si>
    <t>Оправка КМ3 / В18 с лапкой                                                             (40Х)</t>
  </si>
  <si>
    <t>Оправка КМ3 / В22 с лапкой                                                             (40Х)</t>
  </si>
  <si>
    <t>Оправка КМ3 / В24 с лапкой                                                             (40Х)</t>
  </si>
  <si>
    <t>Оправка КМ4 / В12 с лапкой                                                             (40Х)</t>
  </si>
  <si>
    <t>Оправка КМ4 / В16 с лапкой                                                             (40Х)</t>
  </si>
  <si>
    <t>Оправка КМ4 / В18 с лапкой                                                             (40Х)</t>
  </si>
  <si>
    <t>Оправка КМ4 / В22 с лапкой                                                             (40Х)</t>
  </si>
  <si>
    <t>Оправка КМ4 / В24 с лапкой                                                             (40Х)</t>
  </si>
  <si>
    <t>Оправка КМ5 / В16 с лапкой                                                             (40Х)</t>
  </si>
  <si>
    <t>Оправка КМ5 / В18 с лапкой                                                             (40Х)</t>
  </si>
  <si>
    <t>Оправка КМ5 / В22 с лапкой                                                             (40Х)</t>
  </si>
  <si>
    <t>Оправка КМ5 / В24 с лапкой                                                             (40Х)</t>
  </si>
  <si>
    <t>Оправка КМ1 / В12 без лапки                                 (с резьбой М6, 40Х)</t>
  </si>
  <si>
    <t>Оправка КМ1 / В16 без лапки                                (с резьбой М 6, 40Х)</t>
  </si>
  <si>
    <t>Оправка КМ1 / В18 без лапки                                (с резьбой М 6, 40Х)</t>
  </si>
  <si>
    <t>Оправка КМ2 / В10 без лапки                              (с резьбой М 10, 40Х)</t>
  </si>
  <si>
    <t>Оправка КМ2 / В12 без лапки                              (с резьбой М 10, 40Х)</t>
  </si>
  <si>
    <t>Оправка КМ2 / В16 без лапки                              (с резьбой М 10, 40Х)</t>
  </si>
  <si>
    <t>Оправка КМ2/  В18 без лапки                              (с резьбой М 10, 40Х)</t>
  </si>
  <si>
    <t>Оправка КМ3 / В12 без лапки                              (с резьбой М 12, 40Х)</t>
  </si>
  <si>
    <t>Оправка КМ3 / В16 без лапки                              (с резьбой М 12, 40Х)</t>
  </si>
  <si>
    <t>Оправка КМ3 / В18 без лапки                              (с резьбой М 12, 40Х)</t>
  </si>
  <si>
    <t>Оправка КМ4 / В16 без лапки                              (с резьбой М 16, 40Х)</t>
  </si>
  <si>
    <t>Оправка КМ4 / В18 без лапки                              (с резьбой М 16, 40Х)</t>
  </si>
  <si>
    <t>Оправка КМ5 / В16 без лапки                              (с резьбой М 20, 40Х)</t>
  </si>
  <si>
    <t>Оправка КМ5/  В18 без лапки                              (с резьбой М 20, 40Х)</t>
  </si>
  <si>
    <t>Патрон сверлильный ПС-6 В10                                             (0,6-6,5 мм)</t>
  </si>
  <si>
    <t>Патрон сверлильный ПС-10 В12                                         (1,5-10,0 мм)</t>
  </si>
  <si>
    <t>Патрон сверлильный ПС-13 В12                                         (1,5-13,0 мм)</t>
  </si>
  <si>
    <t>Патрон сверлильный ПС-16 В16                                         (3,0-16,0 мм)</t>
  </si>
  <si>
    <t>Патрон сверлильный ПС-16 В18                                         (3,0-16,0 мм)</t>
  </si>
  <si>
    <t>Патрон сверлильный резьбовой ПСР-10 М12х1,25       (1,5-10,0 мм)</t>
  </si>
  <si>
    <t>Патрон сверлильный резьбовой ПСР-13 М12х1,25       (1,5-13,0 мм)</t>
  </si>
  <si>
    <t>Патрон сверлильный резьбовой ПСР-16 М12х1,25       (3,0-16,0 мм)</t>
  </si>
  <si>
    <t>Патрон сверлильный резьбовой ПСР-10 1/2"-20 UNF    (1,5-10,0 мм)</t>
  </si>
  <si>
    <t>Патрон сверлильный резьбовой ПСР-13 1/2"-20 UNF    (2,0-13,0 мм)</t>
  </si>
  <si>
    <t>Патрон сверлильный резьбовой ПСР-13 3/8"-24 UNF    (2,0-13,0 мм)</t>
  </si>
  <si>
    <t>Патрон сверлильный самозажимной ПСС-10 М12х1,25            (1-10)</t>
  </si>
  <si>
    <t>Патрон сверлильный самозажимной ПСС-13 М12х1,25            (2-13)</t>
  </si>
  <si>
    <t>Патрон сверлильный самозажимной ПСС-10 3/8"-24 UNF        (1-10)</t>
  </si>
  <si>
    <t>Патрон сверлильный самозажимной ПСС-13 1/2"-20 UNF     (1,5-13)</t>
  </si>
  <si>
    <t>Патрон сверлильный самозажимной ПСС-13 3/8"-24 UNF        (2-13)</t>
  </si>
  <si>
    <t>Патрон токарный 3-160.05.11П ф 160</t>
  </si>
  <si>
    <t>Патрон токарный 3-250.35.34В ф 250</t>
  </si>
  <si>
    <t>Кулачки обратные 3-250.35.11.015</t>
  </si>
  <si>
    <t>Кулачки прямые 3-250.35.11.004</t>
  </si>
  <si>
    <t>ДЕРЖАВКА ОТРЕЗНАЯ MGEHR-1616-3.0-T18.5</t>
  </si>
  <si>
    <t>ДЕРЖАВКА ОТРЕЗНАЯ MGEHR-2020-3.0-T18</t>
  </si>
  <si>
    <t>ДЕРЖАВКА ОТРЕЗНАЯ MGEHR-2525-3.0-T18</t>
  </si>
  <si>
    <t>ПЛАСТИНЫ К ДЕРЖАВКАМ:</t>
  </si>
  <si>
    <t>MGMN-300 M                                                                  (NC3030, KORLOY)</t>
  </si>
  <si>
    <t>MGMN-300 M                                                                  (PC5300, KORLOY)</t>
  </si>
  <si>
    <t>ДЕРЖАВКА ОТРЕЗНАЯ MGEHR-2525-4.0-T18</t>
  </si>
  <si>
    <t>MGMN-400 M                                                                  (NC3030, KORLOY)</t>
  </si>
  <si>
    <t>MGMN-400 T                                                                   (PC5300, KORLOY)</t>
  </si>
  <si>
    <t>ДЕРЖАВКА ОТРЕЗНАЯ PCHL 16-24</t>
  </si>
  <si>
    <t>ДЕРЖАВКА ОТРЕЗНАЯ PCHL 25-24</t>
  </si>
  <si>
    <t>ДЕРЖАВКА ОТРЕЗНАЯ PCHR 16-24</t>
  </si>
  <si>
    <t>ДЕРЖАВКА ОТРЕЗНАЯ PCHR 25-24</t>
  </si>
  <si>
    <t>ДЕРЖАВКА ОТРЕЗНАЯ RF151.22-2020-20</t>
  </si>
  <si>
    <t>CCMT-09T302 E-F2                                               (ТP20AM, Кировоград)</t>
  </si>
  <si>
    <t>CCMT-09T304 E-F2                                               (ТP20AM, Кировоград)</t>
  </si>
  <si>
    <t>CCMT-09T304 E-F2                                               (AP10AM, Кировоград)</t>
  </si>
  <si>
    <t>CCMT-09T304 E-F2                                                (BP20AT, Кировоград)</t>
  </si>
  <si>
    <t>ССМТ-09Т308 R5                                                   (ТС40РТ, Кировоград)</t>
  </si>
  <si>
    <t>CCMT-09T308 R5                                                  (ТP20AM, Кировоград)</t>
  </si>
  <si>
    <t>CCMT-09T304 TM                                 (HR5255, Волжский инструмент)</t>
  </si>
  <si>
    <t>CCMT-09T304 TM                                 (HR8150, Волжский инструмент)</t>
  </si>
  <si>
    <t>CCMT-09T308 TM                                 (HR5255, Волжский инструмент)</t>
  </si>
  <si>
    <t>CCMT-09T308 TM                                 (HR8250, Волжский инструмент)</t>
  </si>
  <si>
    <t>CCMT-09T304 HMP                                                        (NC3020, KORLOY)</t>
  </si>
  <si>
    <t>CCMT-09T308 HMP                                                        (NC3020, KORLOY)</t>
  </si>
  <si>
    <t>CCMT-09T304                                                           (UC5115, MITSYBISHI)</t>
  </si>
  <si>
    <t xml:space="preserve">CCMT-09T304                                                             (US735, MITSYBISHI) </t>
  </si>
  <si>
    <t>CCMT-09T308                                                           (UC5115, MITSYBISHI)</t>
  </si>
  <si>
    <t xml:space="preserve">CCMT-09T308                                                             (US735, MITSYBISHI) </t>
  </si>
  <si>
    <t>CCMT-09T308                                                           (VP15TF, MITSYBISHI)</t>
  </si>
  <si>
    <t>DCMT-11T304 TM                                 (HR8250, Волжский инструмент)</t>
  </si>
  <si>
    <t>DCMT-11T308 TM                                 (HR8250, Волжский инструмент)</t>
  </si>
  <si>
    <t>DCMT-11T308 TR                                  (HR8250, Волжский инструмент)</t>
  </si>
  <si>
    <t>DCMT-11T304 HMP                                                        (NC3030, KORLOY)</t>
  </si>
  <si>
    <t>DCMT-11T308 HMP                                                        (NC3220, KORLOY)</t>
  </si>
  <si>
    <t>DCMT-11T308 HMP                                                        (NC3020, KORLOY)</t>
  </si>
  <si>
    <t>DCMT-11T304                                                              (US735, MITSYBISHI)</t>
  </si>
  <si>
    <t>DCMT-11T304 MV                                                     (UE6020, MITSYBISHI)</t>
  </si>
  <si>
    <t>DCMT-11T304 MV                                                    (VP15TF, MITSYBISHI)</t>
  </si>
  <si>
    <t>DCMT-11T308 MV                                                    (VP15TF, MITSYBISHI)</t>
  </si>
  <si>
    <t>SCMT-09T304 F3                                                   (ТP20AM, Кировоград)</t>
  </si>
  <si>
    <t>SCMT-09T304 F3                                                   (AP10AM, Кировоград)</t>
  </si>
  <si>
    <t>SCMT-09T308 F3                                                  (ТP20AM , Кировоград)</t>
  </si>
  <si>
    <t>SCMT-09T304 TM                                (HR8250,  Волжский инструмент)</t>
  </si>
  <si>
    <t>SCMT-09T308 TM                                (HR8250,  Волжский инструмент)</t>
  </si>
  <si>
    <t>SCMT-09T304 C25                                                          (NC3120, KORLOY)</t>
  </si>
  <si>
    <t>SCMT-09T308 HMP                                                       (NC3020, KORLOY )</t>
  </si>
  <si>
    <t>SCMT-09T304                                                            (UE6020, MITSYBISHI)</t>
  </si>
  <si>
    <t>SCMT-09T308                                                              (UC5115, MITYBISHI)</t>
  </si>
  <si>
    <t>SCMT-09T308                                                            (UE6020, MITSYBISHI)</t>
  </si>
  <si>
    <t>CNMG-120404 F1                                                    (ТС20РТ, Кировоград)</t>
  </si>
  <si>
    <t>CNMG-120404 MS                                                 (AP10AM, Кировоград)</t>
  </si>
  <si>
    <t>CNMG-120408 R4                                                (ТС20РТ-P, Кировоград)</t>
  </si>
  <si>
    <t>CNMG-120408 M2                                                  (AP10AT, Кировоград)</t>
  </si>
  <si>
    <t>CNMG-120408 M9                                               (AC30PT-P, Кировоград)</t>
  </si>
  <si>
    <t>CNMG-120408 M2                                                  (ТP20AM, Кировоград)</t>
  </si>
  <si>
    <t>CNMG-120412 R4                                                (ТС40РТ-P, Кировоград)</t>
  </si>
  <si>
    <t>CNMG-120404 BM                                 (HR5255, Волжский инструмент)</t>
  </si>
  <si>
    <t>CNMG-120404 GM                                (HR8150, Волжский инструмент)</t>
  </si>
  <si>
    <t>CNMG-120408 BM                                (HR5255, Волжский инструмент)</t>
  </si>
  <si>
    <t>CNMG-120408 GM                                (HR8150, Волжский инструмент)</t>
  </si>
  <si>
    <t>CNMG-120408 GR                                 (HR8351, Волжский инструмент)</t>
  </si>
  <si>
    <t>CNMG-120412 BM                                 (HR5255, Волжский инструмент)</t>
  </si>
  <si>
    <t>CNMG-120412 GM                                 (HR8250, Волжский инструмент)</t>
  </si>
  <si>
    <t>CNMG-120412 GR                                  (HR8351, Волжский инструмент)</t>
  </si>
  <si>
    <t>CNMG-120404 HM                                                           (NC3020, KORLOY)</t>
  </si>
  <si>
    <t>CNMG-120408 HM                                                           (NC3020, KORLOY)</t>
  </si>
  <si>
    <t>CNMG-120408 HM                                                           (PC9030, KORLOY)</t>
  </si>
  <si>
    <t>CNMG-120408 GR                                                           (NC6110, KORLOY)</t>
  </si>
  <si>
    <t>CNMG-120408 HM                                                           (NC3030, KORLOY)</t>
  </si>
  <si>
    <t>CNMG-120404 MA                                                     (UE6020, MITSYBISHI)</t>
  </si>
  <si>
    <t>CNMG-120404 MA                                                       (US735, MITSYBISHI)</t>
  </si>
  <si>
    <t>CNMG-120404 MA                                                    (VP15TF, MITSYBISHI)</t>
  </si>
  <si>
    <t>CNMG-120404 MS                                                       (US735, MITSYBISHI)</t>
  </si>
  <si>
    <t>CNMG-120404 MS                                                     (VP15TF, MITSYBISHI)</t>
  </si>
  <si>
    <t>CNMG-120408                                                            (UC5115, MITSYBISHI)</t>
  </si>
  <si>
    <t>CNMG-120408 MA                                                     (UE6020, MITSYBISHI)</t>
  </si>
  <si>
    <t>CNMG-120408 MA                                                       (US735, MITSYBISHI)</t>
  </si>
  <si>
    <t>CNMG-120408 MA                                                    (VP15TF, MITSYBISHI)</t>
  </si>
  <si>
    <t>CNMG-120408 MS                                                     (VP15TF, MITSYBISHI)</t>
  </si>
  <si>
    <t>CNUA-120412                                                          (ВС20НТ, Кировоград)</t>
  </si>
  <si>
    <t>CNMA-120408                                       (HR6150, Волжский инструмент)</t>
  </si>
  <si>
    <t>CNMA-120412                                       (HR6150, Волжский инструмент)</t>
  </si>
  <si>
    <t>DNMG-150608                                                         (ТС40РТ, Кировоград)</t>
  </si>
  <si>
    <t>DNMG-150608 М4                                                   (ТС20РТ, Кировоград)</t>
  </si>
  <si>
    <t>DNMG-150608 M4                                                   (BP20TT, Кировоград)</t>
  </si>
  <si>
    <t>DNMG-150604 BM                                 (HR5255, Волжский инструмент)</t>
  </si>
  <si>
    <t>DNMG-150604 GM                                 (HR8150, Волжский инструмент)</t>
  </si>
  <si>
    <t>DNMG-150608 BM                                 (HR5255, Волжский инструмент)</t>
  </si>
  <si>
    <t>DNMG-150608 GM                                 (HR8150, Волжский инструмент)</t>
  </si>
  <si>
    <t>DNMG-150608 GR                                  (HR8250, Волжский инструмент)</t>
  </si>
  <si>
    <t>DNMG-150612 BM                                 (HR5255, Волжский инструмент)</t>
  </si>
  <si>
    <t>DNMG-150612 GM                                 (HR8150, Волжский инструмент)</t>
  </si>
  <si>
    <t>DNMG-150612 GR                                  (HR8250, Волжский инструмент)</t>
  </si>
  <si>
    <t>DNMG-150608 НM                                                           (NC3020, KORLOY)</t>
  </si>
  <si>
    <t>DNMG-150608 НM                                                           (NC3120, KORLOY)</t>
  </si>
  <si>
    <t>DNMG-150608 НS                                                            (PC9030, KORLOY)</t>
  </si>
  <si>
    <t>DNMG-150404                                                            (UC5115, MITSYBISHI)</t>
  </si>
  <si>
    <t>DNMG-150404 MA                                                      (UE6020, MITSYBISHI)</t>
  </si>
  <si>
    <t>DNMG-150404 MA                                                       (US735, MITSYBISHI)</t>
  </si>
  <si>
    <t>DNMG-150404 MA                                                     (VP15TF, MITSYBISHI)</t>
  </si>
  <si>
    <t>DNMG-150408 MA                                                      (UE6020, MITSYBISHI)</t>
  </si>
  <si>
    <t>DNMG-150408 MA                                                       (US735, MITSYBISHI)</t>
  </si>
  <si>
    <t>DNMG-150408 MA                                                     (VP15TF, MITSTBISHI)</t>
  </si>
  <si>
    <t>DNMA-150604                                        (HR6150, Волжский инструмент)</t>
  </si>
  <si>
    <t>DNMA-150608                                        (HR6150, Волжский инструмент)</t>
  </si>
  <si>
    <t>DNMA-150612                                        (HR6150, Волжский инструмент)</t>
  </si>
  <si>
    <t>WNMG-080408 R2                                                   (ТС20РТ, Кировоград)</t>
  </si>
  <si>
    <t>WNMG-080408 M1                                                  (ТP20TТ, Кировоград)</t>
  </si>
  <si>
    <t>WNMG-080408 M2                                                 (AP10AM, Кировоград)</t>
  </si>
  <si>
    <t>WNMG-080408 M2                                                 (AP20AM, Кировоград)</t>
  </si>
  <si>
    <t>WNMG-080408 M9                                              (AC30PT-P, Кировоград)</t>
  </si>
  <si>
    <t>WNMG-080412 R2                                                   (TC40PT, Кировоград)</t>
  </si>
  <si>
    <t>WNMG-080404 BM                                (HR5255, Волжский инструмент)</t>
  </si>
  <si>
    <t>WNMG-080404 GM                                (HR8150, Волжский инструмент)</t>
  </si>
  <si>
    <t>WNMG-080408 BM                                (HR5255, Волжский инструмент)</t>
  </si>
  <si>
    <t>WNMG-080408 GM                                (HR8150, Волжский инструмент)</t>
  </si>
  <si>
    <t>WNMG-080408 GR                                 (HR8250, Волжский инструмент)</t>
  </si>
  <si>
    <t>WNMG-080412 GR                                 (HR8250, Волжский инструмент)</t>
  </si>
  <si>
    <t>WNMG-080404 HM                                                          (NC3120, KORLOY)</t>
  </si>
  <si>
    <t>WNMG-080404 HM                                                          (NC3020, KORLOY)</t>
  </si>
  <si>
    <t>WNMG-080408 HM                                                          (NC3020, KORLOY)</t>
  </si>
  <si>
    <t>WNMG-080408 HM                                                          (NC3030, KORLOY)</t>
  </si>
  <si>
    <t>WNMG-080408 GR                                                           (NC6110, KORLOY)</t>
  </si>
  <si>
    <t>WNMG-080404                                                           (UC5115, MITSYBISHI)</t>
  </si>
  <si>
    <t xml:space="preserve">WNMG-080404 MA                                                     (UE6020, MITSYBISHI) </t>
  </si>
  <si>
    <t>WNMG-080404 MA                                                    (VP15TF, MITSYBISHI)</t>
  </si>
  <si>
    <t>WNMG-080404 MS                                                    (VP15TF, MITSYBISHI)</t>
  </si>
  <si>
    <t>WNMG-080408 MA                                                     (UE6020, MITSYBISHI)</t>
  </si>
  <si>
    <t>WNMG-080408 MA                                                    (VP15TF, MITSYBISHI)</t>
  </si>
  <si>
    <t>WNMG-080408 MS                                                       (US735, MITSYBISHI)</t>
  </si>
  <si>
    <t>WNMG-080408 MS                                                    (VP15TF, MITSYBISHI)</t>
  </si>
  <si>
    <t>WNMA-080408                                       (HR6150, Волжский инструмент)</t>
  </si>
  <si>
    <t>WNMA-080412                                       (HR6150, Волжский инструмент)</t>
  </si>
  <si>
    <t xml:space="preserve">SNMG-120408                                                         (АР20АТ, Кировоград) </t>
  </si>
  <si>
    <t xml:space="preserve">SNMG-120408 R4                                                    (ТС20РТ, Кировоград) </t>
  </si>
  <si>
    <t xml:space="preserve">SNMG-120408 M2                                                   (ТP20TТ, Кировоград) </t>
  </si>
  <si>
    <t>SNMG-120408 M2                                                   (AP10AT, Кировоград)</t>
  </si>
  <si>
    <t>SNMG-120408 M2                                                   (ТС20РТ, Кировоград)</t>
  </si>
  <si>
    <t>SNMG-120408 MH                                                 (AP10AM, Кировоград)</t>
  </si>
  <si>
    <t>SNMG-120412 R4                                                    (ТС40РТ, Кировоград)</t>
  </si>
  <si>
    <t>SNMG-120404 BM                                (HR5255,  Волжский инструмент)</t>
  </si>
  <si>
    <t>SNMG-120404 GM                               (HR8250,  Волжский инструмент)</t>
  </si>
  <si>
    <t>SNMG-120408 BM                                (HR5255,  Волжский инструмент)</t>
  </si>
  <si>
    <t>SNMG-120408 GM                               (HR8150,  Волжский инструмент)</t>
  </si>
  <si>
    <t>SNMG-120408 GR                                (HR8250,  Волжский инструмент)</t>
  </si>
  <si>
    <t>SNMG-120412 BM                               (HR5255,  Волжский инструмент)</t>
  </si>
  <si>
    <t>SNMG-120412 GM                               (HR8150,  Волжский инструмент)</t>
  </si>
  <si>
    <t>SNMG-120412 GR                                (HR8250,  Волжский инструмент)</t>
  </si>
  <si>
    <t>SNMG-120404 HM                                                           (NC3020, KORLOY)</t>
  </si>
  <si>
    <t>SNMG-120408 НM                                                           (NC3120, KORLOY)</t>
  </si>
  <si>
    <t>SNMG-120408 HM                                                           (PC9030, KORLOY)</t>
  </si>
  <si>
    <t>SNMG-120408 HM                                                           (NC6110, KORLOY)</t>
  </si>
  <si>
    <t>SNMG-120408 HM                                                           (NC3020, KORLOY)</t>
  </si>
  <si>
    <t xml:space="preserve">SNMG-120404 MA                                                     (VP15TF, MITSYBISHI) </t>
  </si>
  <si>
    <t>SNMG-120408                                                            (US5115, MITSYBISHI)</t>
  </si>
  <si>
    <t>SNMG-120408 МS                                                        (US735, MITSYBISHI)</t>
  </si>
  <si>
    <t>SNMG-120408 MA                                                     (VP15TF, MITSYBISHI)</t>
  </si>
  <si>
    <t>SNUA-120412                                                          (ВС25НТ, Кировоград)</t>
  </si>
  <si>
    <t>SNMA-120412                                       (HR6150,  Волжский инструмент)</t>
  </si>
  <si>
    <t>TNMG-160404 BM                                 (HR5255, Волжский инструмент)</t>
  </si>
  <si>
    <t>TNMG-160404 GM                                 (HR8150, Волжский инструмент)</t>
  </si>
  <si>
    <t>TNMG-160408 BM                                 (HR5255, Волжский инструмент)</t>
  </si>
  <si>
    <t>TNMG-160408 GM                                 (HR8150, Волжский инструмент)</t>
  </si>
  <si>
    <t>TNMG-160408 GR                                  (HR8250, Волжский инструмент)</t>
  </si>
  <si>
    <t>TNMG-160412 BM                                 (HR5255, Волжский инструмент)</t>
  </si>
  <si>
    <t>TNMG-160412 GM                                 (HR8150, Волжский инструмент)</t>
  </si>
  <si>
    <t>TNMG-160412 GR                                  (HR8250, Волжский инструмент)</t>
  </si>
  <si>
    <t>TNMG-220412 GM                                 (HR8250, Волжский инструмент)</t>
  </si>
  <si>
    <t>TNMG-160408 HM                                                             (СN200, KORLOY)</t>
  </si>
  <si>
    <t>TNMG-160408 HM                                                           (NC3020, KORLOY)</t>
  </si>
  <si>
    <t>TNMG-160408 HM                                                            (NC3030,KORLOY)</t>
  </si>
  <si>
    <t>TNMG-160408 HM                                                           (PC9030, KORLOY)</t>
  </si>
  <si>
    <t>TNMG-160404                                                            (UC5115, MITSYBISHI)</t>
  </si>
  <si>
    <t>TNMG-160404 MA                                                      (UE6020, MITSYBISHI)</t>
  </si>
  <si>
    <t>TNMG-160404 MA                                                       (US735, MITSYBISHI)</t>
  </si>
  <si>
    <t>TNMG-160404 MA                                                     (VP15TF, MITSYBISHI)</t>
  </si>
  <si>
    <t>TNMG-160404 MS                                                       (US735, MITSYBISHI)</t>
  </si>
  <si>
    <t>TNMG-160404 MS                                                     (VP15TF, MITSYBISHI)</t>
  </si>
  <si>
    <t>TNMG-160408                                                            (UC5115, MITSYBISHI)</t>
  </si>
  <si>
    <t>TNMG-160408 MA                                                      (UE6020, MITSYBISHI)</t>
  </si>
  <si>
    <t>TNMG-160408 MA                                                     (VP15TF, MITSYBISHI)</t>
  </si>
  <si>
    <t>TNMA-160408                                        (HR6150, Волжский инструмент)</t>
  </si>
  <si>
    <t>TNMA-160412                                        (HR6150, Волжский инструмент)</t>
  </si>
  <si>
    <t>TNMA-220416                                                         (ВС20НТ, Кировоград)</t>
  </si>
  <si>
    <t>TNMG-220408                                                         (ВС20НТ, Кировоград)</t>
  </si>
  <si>
    <t>TNMG-220408 M2                                                   (ТС20РТ, Кировоград)</t>
  </si>
  <si>
    <t>TNMG-220412                                                         (ТС40РТ, Кировоград)</t>
  </si>
  <si>
    <t>VNMG-160408 M2                                                  (ТP20AM, Кировоград)</t>
  </si>
  <si>
    <t>VNMG-160408 M2                                                   (ТС20РТ, Кировоград)</t>
  </si>
  <si>
    <t>VNMG-160408 M2                                                  (BP20AM, Кировоград)</t>
  </si>
  <si>
    <t>VNMG-160408 HM                                                           (NC3120, KORLOY)</t>
  </si>
  <si>
    <t>VNMG-160408 HM                                                           (NC3020, KORLOY)</t>
  </si>
  <si>
    <t>VNMG-160404                                                           (VP15TF, MITSYBISHI)</t>
  </si>
  <si>
    <t>VNMG-160408                                                           (VP15TF, MITSYBISHI)</t>
  </si>
  <si>
    <t>VNMA-160408                                       (HR6150, Волжский инструмент)</t>
  </si>
  <si>
    <t>ДЕРЖАВКА ТОКАРНАЯ SRDCN1616H12</t>
  </si>
  <si>
    <t>ДЕРЖАВКА ТОКАРНАЯ SRDCN2020K12</t>
  </si>
  <si>
    <t>RCMT-1204MO F3                                                 (ТP20AM, Кировоград)</t>
  </si>
  <si>
    <t>RCMX-1204 MO                                     (HR8250, Волжский инструмент)</t>
  </si>
  <si>
    <t>ДЕРЖАВКА ТОКАРНАЯ SRDCN2525M10</t>
  </si>
  <si>
    <t>RCMX-1003 MO                                     (HR8250, Волжский инструмент)</t>
  </si>
  <si>
    <t>ДЕРЖАВКА ТОКАРНАЯ SRGCR2525M12</t>
  </si>
  <si>
    <t>SNMG-120408                                                            (UC5115, MITSYBISHI)</t>
  </si>
  <si>
    <t>SNMA-120408                                       (HR6150,  Волжский инструмент)</t>
  </si>
  <si>
    <t>SDKT-09T308EN 41                                (HR5257, Волжский инструмент)</t>
  </si>
  <si>
    <t>SEKT-1204AFTN XM                              (HR5257, Волжский инструмент)</t>
  </si>
  <si>
    <t>TNMG-160408 MA                                                       (US735, MITSYBISHI)</t>
  </si>
  <si>
    <t>TCMT-110204 E-F2                                                 (ВС20НТ, Кировоград)</t>
  </si>
  <si>
    <t>TCMT-110204 E-F2                                                 (ТС20РТ, Кировоград)</t>
  </si>
  <si>
    <t>TCMT-110204 E-F2                                                (BP20AM, Кировоград)</t>
  </si>
  <si>
    <t>TCMT-110204 E-F2                                                 (BP20TT, Кировоград)</t>
  </si>
  <si>
    <t>TCMT-110204 E-F2                                                (AP10AT, Кировоград)</t>
  </si>
  <si>
    <t>TCMT-110204 HMP                                                         (NC3120, KORLOY)</t>
  </si>
  <si>
    <t>TCMT-16T304 HMP                                                        (NC3120, KORLOY)</t>
  </si>
  <si>
    <t>TCMT-16T308 HMP                                                        (NC3020, KORLOY)</t>
  </si>
  <si>
    <t>TCMT-110204                                                            (VP15TF, MITSYBISHI)</t>
  </si>
  <si>
    <t xml:space="preserve">TCMT-16T304                                                           (VP15TF, MITSYBISHI) </t>
  </si>
  <si>
    <t>TCMT-16T308                                                           (VP15TF, MITSYBISHI)</t>
  </si>
  <si>
    <t>CCMT-120408 F3                                                   (ТP20AM, Кировоград)</t>
  </si>
  <si>
    <t>CCMT-120408 F3                                                   (AP10AM, Кировоград)</t>
  </si>
  <si>
    <t>CCMT-120408 F3                                                    (AP10AT, Кировоград)</t>
  </si>
  <si>
    <t>CCMT-120412 R5                                                  (ТP40AM , Кировоград)</t>
  </si>
  <si>
    <t>CCMT-120404 TM                                 (HR5255, Волжский инструмент)</t>
  </si>
  <si>
    <t>CCMT-120404 TM                                 (HR8150, Волжский инструмент)</t>
  </si>
  <si>
    <t>CCMT-120408 TM                                 (HR5255, Волжский инструмент)</t>
  </si>
  <si>
    <t>CCMT-120408 TM                                 (HR8150, Волжский инструмент)</t>
  </si>
  <si>
    <t>CCMT-120408 TR                                  (HR8250, Волжский инструмент)</t>
  </si>
  <si>
    <t>CCMT-120412 TM                                 (HR5255, Волжский инструмент)</t>
  </si>
  <si>
    <t>CCMT-120412 TM                                 (HR8150, Волжский инструмент)</t>
  </si>
  <si>
    <t>CCMT-120412 TR                                  (HR8250, Волжский инструмент)</t>
  </si>
  <si>
    <t>CCMT-060204 HMP                                                        (NC3020, KORLOY)</t>
  </si>
  <si>
    <t>CCMT-060204 HMP                                                        (PC9030, KORLOY)</t>
  </si>
  <si>
    <t>CCMT-120408 HMP                                                        (NC3030, KORLOY)</t>
  </si>
  <si>
    <t xml:space="preserve">CCMT-120408 HMP                                                        (NC3020, KORLOY) </t>
  </si>
  <si>
    <t>CCMT-060204                                                            (UE6020, MITSYBISHI)</t>
  </si>
  <si>
    <t>CCMT-060204                                                              (US735, MITSYBISHI)</t>
  </si>
  <si>
    <t>CCMT-060204                                                           (VP15TF, MITSYBISHI)</t>
  </si>
  <si>
    <t xml:space="preserve">CCMT-09T304                                                           (VP15TF, MITSYBISHI) </t>
  </si>
  <si>
    <t>CCMT-120404                                                            (UE6020, MITSYBISHI)</t>
  </si>
  <si>
    <t>CCMT-120404                                                             (US735, MITSYBISHI)</t>
  </si>
  <si>
    <t>CCMT-120404                                                           (VP15TF, MITSYBISHI)</t>
  </si>
  <si>
    <t>CCMT-120408                                                            (UE6020, MITSYBISHI)</t>
  </si>
  <si>
    <t>CCMT-120408                                                              (US735, MITSYBISHI)</t>
  </si>
  <si>
    <t>CCMT-120408                                                           (VP15TF, MITSYBISHI)</t>
  </si>
  <si>
    <t>PNUM-110408                                                                 (В35, Кировоград)</t>
  </si>
  <si>
    <t>PNUM-110408                                                                 (Н10, Кировоград)</t>
  </si>
  <si>
    <t>PNUM-110408                                                                 (Н30, Кировоград)</t>
  </si>
  <si>
    <t>PNUM-110408                                                         (ВС35PT, Кировоград)</t>
  </si>
  <si>
    <t>PNUM-110408                                                          (ТС20РТ, Кировоград)</t>
  </si>
  <si>
    <t>PNUM-110408                                                          (ТС40РТ, Кировоград)</t>
  </si>
  <si>
    <t xml:space="preserve">PNUM-110408                    (BK8 dвн=6,35 мм (10114) со стружкол., ВИ) </t>
  </si>
  <si>
    <t xml:space="preserve">PNUM-110408                (Т15К6 dвн=6,35 мм (10114) со стружкол., ВИ) </t>
  </si>
  <si>
    <t>PNUM-110408                (Т5К10 dвн=6,35 мм (10114) со стружкол., ВИ)</t>
  </si>
  <si>
    <t>PNUA-110408                                                                  (B35, Кировоград)</t>
  </si>
  <si>
    <t>PNUA-110408                                                                  (Н10, Кировоград)</t>
  </si>
  <si>
    <t>PNUA-110408                                                                  (H30, Кировоград)</t>
  </si>
  <si>
    <t xml:space="preserve">PNUA-110408                   (BK8 dвн=6,35 мм (10113) без стружкол, ВИ)  </t>
  </si>
  <si>
    <t>PNUA-110408                (Т15К6 dвн=6,35 мм (10113) без стружкол, ВИ)</t>
  </si>
  <si>
    <t>PNUA-110408                (Т5К10 dвн=6,35 мм (10113) без стружкол, ВИ)</t>
  </si>
  <si>
    <t>PNEA-110408                                                          (ВP35AM, Кировоград)</t>
  </si>
  <si>
    <t>PNEA-110408                                                          (ТP20AM, Кировоград)</t>
  </si>
  <si>
    <t>PNEA-110408                                                          (ТP40AM, Кировоград)</t>
  </si>
  <si>
    <t>PNEA-110408                   (BK8 dвн=6,35 мм (10113) без стружкол., ВИ)</t>
  </si>
  <si>
    <t>PNEA-110408                (Т15К6 dвн=6,35 мм (10113) без стружкол, ВИ)</t>
  </si>
  <si>
    <t>PNEA-110408                (Т5К10 dвн=6,35 мм (10113) без стружкол, ВИ)</t>
  </si>
  <si>
    <t>PNMM-110408                    (BK8 dвн=6,35 мм (10114) со стружкол, ВИ)</t>
  </si>
  <si>
    <t>PNMM-110408                (Т15К6 dвн=6,35 мм (10114) со стружкол, ВИ)</t>
  </si>
  <si>
    <t>PNMM-110408                (Т5К10 dвн=6,35 мм (10114) со стружкол, ВИ)</t>
  </si>
  <si>
    <t>WNMG-080408                                                           (UC5115, MITSYBISHI)</t>
  </si>
  <si>
    <t>APKT-1604PDSR                                                             (PC6510, KORLOY)</t>
  </si>
  <si>
    <t>APMT-1604PDER HR                             (HR5259, Волжский инструмент)</t>
  </si>
  <si>
    <t>APMT-1604PDER M2                                                (VP15TF, MITSYBISHI)</t>
  </si>
  <si>
    <t>RPMT-1204MOE JS                                                   (VP15TF, MITSYBISHI)</t>
  </si>
  <si>
    <t>RPMT-1204MO HR                                 (HR5257, Волжский инструмент)</t>
  </si>
  <si>
    <t xml:space="preserve">Стержень твердосплавный ВК8 7.0*330 </t>
  </si>
  <si>
    <t xml:space="preserve">Стержень твердосплавный ВК8 9.0*330 </t>
  </si>
  <si>
    <t xml:space="preserve">Стержень твердосплавный ВК8 10.0*330 </t>
  </si>
  <si>
    <t xml:space="preserve">Стержень твердосплавный ВК8 11.0*330 </t>
  </si>
  <si>
    <t xml:space="preserve">Стержень твердосплавный ВК8 16.0*330 </t>
  </si>
  <si>
    <t xml:space="preserve">Стержень твердосплавный ВК8 20.0*330 </t>
  </si>
  <si>
    <t>Ключ торцовый  32*36 прям.</t>
  </si>
  <si>
    <t>Нож садовый 290мм (прорезиненная ручка)</t>
  </si>
  <si>
    <t>Патрон монтажный Д-2 (100шт/уп.)</t>
  </si>
  <si>
    <t>Уровень алюминевый с линейкой 80 см, 3глазка</t>
  </si>
  <si>
    <t>Патрон сверлильный ПСР-10</t>
  </si>
  <si>
    <t>Патрон сверлильный ПСР-6</t>
  </si>
  <si>
    <t>Секатор СО 180</t>
  </si>
  <si>
    <t>Лопата копательная остроконечная ЛКО</t>
  </si>
  <si>
    <t>Надфиль Алмазный квадратный L160 AC 6 80/63  2,3 карат</t>
  </si>
  <si>
    <t>Надфиль Алмазный овальный L160 АС 6 80/63</t>
  </si>
  <si>
    <t>Сверло d 2,0х45 центровочное ВК8 двухстор., тип А  цельное "CNIC"</t>
  </si>
  <si>
    <t>Сверло d 2,5х50 центровочное ВК8 двухстор., тип А  цельное "CNIC"</t>
  </si>
  <si>
    <t>Сверло d 3,15х50 центровочное ВК8 двухстор., тип А  цельное "CNIC"</t>
  </si>
  <si>
    <t>Фреза Торцевая насадная 40х32х16 Р18 Z=10</t>
  </si>
  <si>
    <t>ПОДСТАВКА ПОД ПЛАШКИ МЕТРИЧЕСКИЕ</t>
  </si>
  <si>
    <t>ПОДСТАВКА ПОД МЕТЧИКИ МЕТРИЧЕСКИЕ</t>
  </si>
  <si>
    <t>СВЕРЛО ПО СТЕКЛУ И КЕРАМИКЕ</t>
  </si>
  <si>
    <t>СВЕРЛО ПО ДЕРЕВУ ФОРСТНЕРА</t>
  </si>
  <si>
    <t>РУЧКИ К НАПИЛЬНИКАМ</t>
  </si>
  <si>
    <t>БИТА ОТВЕРТОЧНАЯ</t>
  </si>
  <si>
    <t>ИНДИКАТОР НАПРЯЖЕНИЯ</t>
  </si>
  <si>
    <t>СВЕРЛО СПИРАЛЬНОЕ С ЦИЛИНДРИЧЕСКИМ ХВОСТОВИКОМ СРЕДНЕЙ СЕРИИ  КЛАСС В, СТАЛЬ Р6М5, ГОСТ 10902-77</t>
  </si>
  <si>
    <t>ПРОЧИЙ ИНСТРУМЕНТ (РАСПРОДАЖА)</t>
  </si>
  <si>
    <t>СВЕРЛА ПО МЕТАЛЛУ</t>
  </si>
  <si>
    <t>МЕТЧИКИ</t>
  </si>
  <si>
    <t>ПЛАШКИ</t>
  </si>
  <si>
    <t>ФРЕЗЫ</t>
  </si>
  <si>
    <t>ПОЛОТНА</t>
  </si>
  <si>
    <t>НОЖОВКИ ПО ДЕРЕВУ</t>
  </si>
  <si>
    <t>БОРФРЕЗЫ</t>
  </si>
  <si>
    <t>НОВИНКИ</t>
  </si>
  <si>
    <t>Отвертка прямой шлиц SL 2.5х0,5х60 красная  ручка</t>
  </si>
  <si>
    <t>Отвертка прямой шлиц SL 3х0,6х75 красная  ручка</t>
  </si>
  <si>
    <t>Отвертка прямой шлиц SL 3х0,6х100 красная  ручка</t>
  </si>
  <si>
    <t>Отвертка прямой шлиц SL 3х0,6х150 красная  ручка</t>
  </si>
  <si>
    <t>Отвертка прямой шлиц SL 5х1,0х75 красная  ручка</t>
  </si>
  <si>
    <t>Отвертка прямой шлиц SL 5х1,0х100 красная  ручка</t>
  </si>
  <si>
    <t>Отвертка прямой шлиц SL 5х1,0х125 красная  ручка</t>
  </si>
  <si>
    <t>Отвертка прямой шлиц SL 5х1,0х150 красная  ручка</t>
  </si>
  <si>
    <t>Отвертка прямой шлиц SL 6х1,1х38 красная  ручка</t>
  </si>
  <si>
    <t>Отвертка прямой шлиц SL 6х1,1х100 красная  ручка</t>
  </si>
  <si>
    <t>Отвертка прямой шлиц SL 6х1,1х150 красная  ручка</t>
  </si>
  <si>
    <t>Отвертка прямой шлиц SL 8х1,3х150 красная  ручка</t>
  </si>
  <si>
    <t>Отвертка прямой шлиц SL 8х1,3х200 красная  ручка</t>
  </si>
  <si>
    <t>Отвертка прямой шлиц SL 2.5х0,5х60 черная  ручка</t>
  </si>
  <si>
    <t>Отвертка прямой шлиц SL 3х0,6х75 черная  ручка</t>
  </si>
  <si>
    <t>Отвертка прямой шлиц SL 3х0,6х100 черная  ручка</t>
  </si>
  <si>
    <t>Отвертка прямой шлиц SL 3х0,6х150 черная  ручка</t>
  </si>
  <si>
    <t>Отвертка прямой шлиц SL 5х1,0х75 черная  ручка</t>
  </si>
  <si>
    <t>Отвертка прямой шлиц SL 5х1,0х100 черная  ручка</t>
  </si>
  <si>
    <t>Отвертка прямой шлиц SL 5х1,0х125 черная  ручка</t>
  </si>
  <si>
    <t>Отвертка прямой шлиц SL 5х1,0х150 черная  ручка</t>
  </si>
  <si>
    <t>Отвертка прямой шлиц SL 6х1,1х38 черная  ручка</t>
  </si>
  <si>
    <t>Отвертка прямой шлиц SL 6х1,1х100 черная  ручка</t>
  </si>
  <si>
    <t>Отвертка прямой шлиц SL 6х1,1х150 черная  ручка</t>
  </si>
  <si>
    <t>Отвертка прямой шлиц SL 8х1,3х150 черная  ручка</t>
  </si>
  <si>
    <t>Отвертка прямой шлиц SL 8х1,3х200 черная  ручка</t>
  </si>
  <si>
    <t>Отвертка прямой шлиц ударная SL 5х1,0х100 ст. CrV</t>
  </si>
  <si>
    <t>Отвертка прямой шлиц ударная SL 5х1,0х125 ст. CrV</t>
  </si>
  <si>
    <t>Отвертка прямой шлиц ударная SL 6х1,2х125 ст. CrV</t>
  </si>
  <si>
    <t>Отвертка прямой шлиц ударная SL 6х1,2х150 ст. CrV</t>
  </si>
  <si>
    <t>Отвертка прямой шлиц ударная SL 8х1,4х150 ст. CrV</t>
  </si>
  <si>
    <t>Отвертка прямой шлиц ударная SL 8х1,4х200 ст. CrV</t>
  </si>
  <si>
    <t>Отвертка диэлектрическая прямой шлиц SL3х0,6х75</t>
  </si>
  <si>
    <t>Отвертка диэлектрическая прямой шлиц SL4,5х0,9х80</t>
  </si>
  <si>
    <t>Отвертка диэлектрическая прямой шлиц SL4х0,8х100</t>
  </si>
  <si>
    <t>Отвертка диэлектрическая прямой шлиц SL5,5х1,0х125</t>
  </si>
  <si>
    <t>Отвертка диэлектрическая прямой шлиц SL6,5х1,2х150</t>
  </si>
  <si>
    <t>Отвертка диэлектрическая прямой шлиц SL6х1,2х100</t>
  </si>
  <si>
    <t>Отвертка диэлектрическая прямой шлиц SL8х1,5х150</t>
  </si>
  <si>
    <t>А</t>
  </si>
  <si>
    <t>С</t>
  </si>
  <si>
    <t>В</t>
  </si>
  <si>
    <t xml:space="preserve">НАПИЛЬНИКИ                                                                                                                                                                </t>
  </si>
  <si>
    <t xml:space="preserve">РАШПИЛИ                                                                                                                                                                      </t>
  </si>
  <si>
    <t xml:space="preserve">НАДФИЛИ                                                                                                                                    </t>
  </si>
  <si>
    <t xml:space="preserve">КУВАЛДА                                                                                                                                                                         </t>
  </si>
  <si>
    <t>ШПАТЕЛЬ</t>
  </si>
  <si>
    <t>ШТАНГЕНЦИРКУЛЬ</t>
  </si>
  <si>
    <t>Сверло ц/х ср. сер  3,0 (кл.А) TiN в ПВХ                  (l=33, L=61, Р6М5)</t>
  </si>
  <si>
    <t>Сверло ц/х ср. сер  3,2 (кл.А) TiN в ПВХ                  (l=33, L=61, Р6М5)</t>
  </si>
  <si>
    <t>Сверло ц/х ср. сер  3,3 (кл.А) TiN в ПВХ                  (l=36, L=65, Р6М5)</t>
  </si>
  <si>
    <t>Сверло ц/х ср. сер  3,5 (кл.А) TiN в ПВХ                  (l=39, L=70, Р6М5)</t>
  </si>
  <si>
    <t>Сверло ц/х ср. сер  3,8 (кл.А) TiN в ПВХ                  (l=43, L=75, Р6М5)</t>
  </si>
  <si>
    <t>Сверло ц/х ср. сер  4,0 (кл.А) TiN в ПВХ                  (l=43, L=75, Р6М5)</t>
  </si>
  <si>
    <t>Сверло ц/х ср. сер  4,2 (кл.А) TiN в ПВХ                  (l=43, L=75, Р6М5)</t>
  </si>
  <si>
    <t>Сверло ц/х ср. сер  4,5 (кл.А) TiN в ПВХ                  (l=47, L=80, Р6М5)</t>
  </si>
  <si>
    <t>Сверло ц/х ср. сер  5,0 (кл.А) TiN в ПВХ                  (l=52, L=86, Р6М5)</t>
  </si>
  <si>
    <t>Сверло ц/х ср. сер  5,5 (кл.А) TiN в ПВХ                  (l=57, L=93, Р6М5)</t>
  </si>
  <si>
    <t>Сверло ц/х ср. сер  6,0 (кл.А) TiN в ПВХ                  (l=57, L=93, Р6М5)</t>
  </si>
  <si>
    <t>Сверло ц/х ср. сер  6,5 (кл.А) TiN в ПВХ                  (l=63, L=93, Р6М5)</t>
  </si>
  <si>
    <t>Сверло ц/х ср. сер  6,7 (кл.А) TiN в ПВХ                (l=57, L=101, Р6М5)</t>
  </si>
  <si>
    <t>Сверло ц/х ср. сер  7,0 (кл.А) TiN в ПВХ                (l=69, L=109, Р6М5)</t>
  </si>
  <si>
    <t>Сверло ц/х ср. сер  7,5 (кл.А) TiN в ПВХ                (l=69, L=109, Р6М5)</t>
  </si>
  <si>
    <t>Сверло ц/х ср. сер  8,0 (кл.А) TiN в ПВХ                (l=75, L=117, Р6М5)</t>
  </si>
  <si>
    <t>Сверло ц/х ср. сер  8,5 (кл.А) TiN в ПВХ                (l=69, L=109, Р6М5)</t>
  </si>
  <si>
    <t>Сверло ц/х ср. сер  9,0 (кл.А) TiN в ПВХ                (l=81, L=125, Р6М5)</t>
  </si>
  <si>
    <t>Сверло ц/х ср. сер  9,5 (кл.А) TiN в ПВХ                (l=81, L=125, Р6М5)</t>
  </si>
  <si>
    <t>Сверло ц/х ср. сер 10,0 (кл.А) TiN в ПВХ               (l=87, L=133, Р6М5)</t>
  </si>
  <si>
    <t>Сверло ц/х ср. сер 10,2 (кл.А) TiN в ПВХ               (l=87, L=133, Р6М5)</t>
  </si>
  <si>
    <t>Сверло ц/х ср. сер 10,5 (кл.А) TiN в ПВХ               (l=87, L=133, Р6М5)</t>
  </si>
  <si>
    <t>Сверло ц/х ср. сер 11,0 (кл.А) TiN в ПВХ               (l=94, L=142, Р6М5)</t>
  </si>
  <si>
    <t>Сверло ц/х ср. сер 12,0 (кл.А) TiN в ПВХ             (l=101, L=151, Р6М5)</t>
  </si>
  <si>
    <t xml:space="preserve">Щетка чашечная 100 для УШМ                                  (латун.провол.0,3) </t>
  </si>
  <si>
    <t xml:space="preserve">Щетка чашечная 125 для УШМ                                  (латун.провол.0,3) </t>
  </si>
  <si>
    <t xml:space="preserve">Щетка чашечная 150 для УШМ                                  (латун.провол.0,3) </t>
  </si>
  <si>
    <t xml:space="preserve">Щетка чашечная 50 для дрели                                 (латун.провол.0,3) </t>
  </si>
  <si>
    <t xml:space="preserve">Щетка чашечная 65 для дрели                                 (латун.провол.0,3) </t>
  </si>
  <si>
    <t xml:space="preserve">Щетка чашечная 75 для дрели                                 (латун.провол.0,3) </t>
  </si>
  <si>
    <t xml:space="preserve">Щетка радиальная плоск. 100 для дрели              (латун.провол.0,3) </t>
  </si>
  <si>
    <t xml:space="preserve">Щетка коническая 100 для УШМ                              (латун.провол.0,3) </t>
  </si>
  <si>
    <t xml:space="preserve">Щетка коническая 115 для УШМ                              (латун.провол.0,3) </t>
  </si>
  <si>
    <t xml:space="preserve">Щетка коническая 125 для УШМ                              (латун.провол.0,3) </t>
  </si>
  <si>
    <t xml:space="preserve">Щетка чашечная 100 для УШМ                                             (провол.0,3) </t>
  </si>
  <si>
    <t xml:space="preserve">Щетка чашечная 125 для УШМ                                             (провол.0,3) </t>
  </si>
  <si>
    <t xml:space="preserve">Щетка чашечная 150 для УШМ                                             (провол.0,3) </t>
  </si>
  <si>
    <t xml:space="preserve">Щетка коническая 100 для УШМ                                         (провол.0,3) </t>
  </si>
  <si>
    <t xml:space="preserve">Щетка коническая 115 для УШМ                                         (провол.0,3) </t>
  </si>
  <si>
    <t xml:space="preserve">Щетка коническая 125 для УШМ                                         (провол.0,3) </t>
  </si>
  <si>
    <t xml:space="preserve">Щетка радиальная плоск. 100 для УШМ              (кручен.провол.0,5) </t>
  </si>
  <si>
    <t xml:space="preserve">Щетка радиальная плоск. 125 для УШМ              (кручен.провол.0,5) </t>
  </si>
  <si>
    <t xml:space="preserve">Щетка радиальная плоск. 150 для УШМ              (кручен.провол.0,5) </t>
  </si>
  <si>
    <t xml:space="preserve">Щетка радиальная плоск. 175 для УШМ              (кручен.провол.0,5) </t>
  </si>
  <si>
    <t xml:space="preserve">Щетка радиальная плоск. 200 для УШМ              (кручен.провол.0,5) </t>
  </si>
  <si>
    <t xml:space="preserve">Щетка чашечная 65 для УШМ                                               (провол.0,3) </t>
  </si>
  <si>
    <t xml:space="preserve">Щетка чашечная 75 для УШМ                                               (провол.0,3) </t>
  </si>
  <si>
    <t xml:space="preserve">Щетка чашечная 25 для дрели                               (кручен.провол.0,5) </t>
  </si>
  <si>
    <t xml:space="preserve">Щетка чашечная 65 для дрели                               (кручен.провол.0,5) </t>
  </si>
  <si>
    <t xml:space="preserve">Щетка чашечная 75 для дрели                               (кручен.провол.0,5) </t>
  </si>
  <si>
    <t xml:space="preserve">Щетка чашечная 65 для УШМ                                 (кручен.провол.0,5) </t>
  </si>
  <si>
    <t xml:space="preserve">Щетка чашечная 75 для УШМ                                 (кручен.провол.0,5) </t>
  </si>
  <si>
    <t xml:space="preserve">Щетка чашечная 100 для УШМ                               (кручен.провол.0,5) </t>
  </si>
  <si>
    <t xml:space="preserve">Щетка чашечная 125 для УШМ                               (кручен.провол.0,5) </t>
  </si>
  <si>
    <t xml:space="preserve">Щетка чашечная 65 для УШМ                                    (латун.провол.0,3) </t>
  </si>
  <si>
    <t xml:space="preserve">Щетка чашечная 75 для УШМ                                    (латун.провол.0,3) </t>
  </si>
  <si>
    <t xml:space="preserve">Щетка радиальная плоск. 50 для дрели                (латун.провол.0,3) </t>
  </si>
  <si>
    <t>Щетка радиальная плоск. 60 для дрели                (латун.провол.0,3)</t>
  </si>
  <si>
    <t xml:space="preserve">Щетка радиальная плоск. 75 для дрели                (латун.провол.0,3) </t>
  </si>
  <si>
    <t xml:space="preserve">Щетка радиальная плоск. 100 для УШМ                (латун.провол.0,3) </t>
  </si>
  <si>
    <t xml:space="preserve">Щетка радиальная плоск. 125 для УШМ                (латун.провол.0,3) </t>
  </si>
  <si>
    <t xml:space="preserve">Щетка радиальная плоск. 150 для УШМ                (латун.провол.0,3) </t>
  </si>
  <si>
    <t xml:space="preserve">Щетка радиальная плоск. 175 для УШМ                (латун.провол.0,3) </t>
  </si>
  <si>
    <t xml:space="preserve">Щетка радиальная плоск. 200 для УШМ                (латун.провол.0,3) </t>
  </si>
  <si>
    <t>Рашпиль трехгранный без ручки 150                                              (У12)</t>
  </si>
  <si>
    <t>Рашпиль трехгранный без ручки 200                                              (У12)</t>
  </si>
  <si>
    <t>Фреза концевая ц/х  6,0 z=4  цельная твердоспл.    (l=16, L=40, ВК8)</t>
  </si>
  <si>
    <t>Чашка алмазная зачистная двухрядная 115х22,2</t>
  </si>
  <si>
    <t>Скобы для степлера Тип 53 06 мм (KROTEC)</t>
  </si>
  <si>
    <t>Скобы для степлера Тип 53 08 мм (KROTEC)</t>
  </si>
  <si>
    <t>Скобы для степлера Тип 53 10 мм (KROTEC)</t>
  </si>
  <si>
    <t>Скобы для степлера Тип 53 12 мм (KROTEC)</t>
  </si>
  <si>
    <t>Скобы для степлера Тип 53 14 мм (KROTEC)</t>
  </si>
  <si>
    <t>Скобоудалитель универсальный (KROTEC)</t>
  </si>
  <si>
    <t>Степлер механич.регулир.металлич., тип 53, 4-14 мм (KROTEC)</t>
  </si>
  <si>
    <t>Степлер механич.металлич., тип 53, 4-8 мм (KROTEC)</t>
  </si>
  <si>
    <t>Степлер механич. пластиковый, тип 53, 4-8 мм (KROTEC)</t>
  </si>
  <si>
    <t>Б</t>
  </si>
  <si>
    <t>Д</t>
  </si>
  <si>
    <t>З</t>
  </si>
  <si>
    <t>И</t>
  </si>
  <si>
    <t>К</t>
  </si>
  <si>
    <t>Л</t>
  </si>
  <si>
    <t>М</t>
  </si>
  <si>
    <t>Н</t>
  </si>
  <si>
    <t>О</t>
  </si>
  <si>
    <t>П</t>
  </si>
  <si>
    <t>Р</t>
  </si>
  <si>
    <t>Ф</t>
  </si>
  <si>
    <t>Ц</t>
  </si>
  <si>
    <t>Ч</t>
  </si>
  <si>
    <t>Щ</t>
  </si>
  <si>
    <t>Ш</t>
  </si>
  <si>
    <t>АРТ</t>
  </si>
  <si>
    <t>БИТА                                             ОТВЕРТОЧНАЯ</t>
  </si>
  <si>
    <t xml:space="preserve">БОРФРЕЗА                                  ЦИЛИНДРИЧЕСКАЯ  С ГЛАДКИМ ТОРЦОМ                               (А)                                       </t>
  </si>
  <si>
    <t>БОРФРЕЗА                                  ЦИЛИНДРИЧЕСКАЯ  С ТОРЦЕВЫМИ ЗУБЬЯМИ                       (В)</t>
  </si>
  <si>
    <t>БОРФРЕЗА                                  СФЕРОЦИЛИНДРИЧЕСКАЯ                                                                (С)</t>
  </si>
  <si>
    <t xml:space="preserve">БОРФРЕЗА                                  СФЕРИЧЕСКАЯ                                                                                         (D) </t>
  </si>
  <si>
    <t xml:space="preserve">БОРФРЕЗА                                  ОВАЛЬНАЯ                                                                                                 (E)  </t>
  </si>
  <si>
    <t xml:space="preserve">БОРФРЕЗА                                  СФЕРОКОНИЧЕСКАЯ                                                                             (F) </t>
  </si>
  <si>
    <t xml:space="preserve">БОРФРЕЗА                                  СФЕРОКОНИЧЕСКАЯ С ЗАОСТРЕННЫМ КОНЦОМ                  (G) </t>
  </si>
  <si>
    <t>ВОРОТОК                                    ДЛЯ МЕТЧИКОВ</t>
  </si>
  <si>
    <t>ВОРОТОК                                    ДЛЯ ПЛАШЕК</t>
  </si>
  <si>
    <t xml:space="preserve">ВТУЛКА                                        ПЕРЕХОДНАЯ                                                                                                                                                 </t>
  </si>
  <si>
    <t xml:space="preserve">ВТУЛКА                                        ПЕРЕХОДНАЯ ДЛИННАЯ                                                                                                                                </t>
  </si>
  <si>
    <t>ИНДИКАТОР                             НАПРЯЖЕНИЯ</t>
  </si>
  <si>
    <t xml:space="preserve">КЕЛЬМА                                      КАМЕНЬЩИКА                                                                                                                                                 </t>
  </si>
  <si>
    <t>КЕЛЬМА                                      ШТУКАТУРНАЯ</t>
  </si>
  <si>
    <t xml:space="preserve">КЛЕЩИ                                       СТРОИТЕЛЬНЫЕ                                                                                                                                                 </t>
  </si>
  <si>
    <t>КУЛАЧКИ                                   К ПАТРОНУ ТОКАРНОМУ</t>
  </si>
  <si>
    <t>ЛИНЕЙКА                                  ИЗМЕРИТЕЛЬНАЯ</t>
  </si>
  <si>
    <t>ЛОБЗИК И НАБОРЫ             ДЛЯ ВЫПИЛИВАНИЯ ЛОБЗИКОМ</t>
  </si>
  <si>
    <t xml:space="preserve">МЕТЧИК                         РУЧ. ДЛЯ МЕТРИЧ. РЕЗЬБЫ                      КОМПЛЕКТНЫЙ ИЗ 2-Х ШТУК                                                        </t>
  </si>
  <si>
    <t xml:space="preserve">МОЛОТОК                     СЛЕСАРНЫЙ                                                                                                                                                  </t>
  </si>
  <si>
    <t xml:space="preserve">МОЛОТОК                     ПЕЧНИКОВЫЙ (КИРОЧКА)                                                                                                                          </t>
  </si>
  <si>
    <t xml:space="preserve">ОПРАВКА                       С ЛАПКОЙ                                                                                                                                               </t>
  </si>
  <si>
    <t xml:space="preserve">ОПРАВКА                       БЕЗ  ЛАПКИ                                                                                                                                             </t>
  </si>
  <si>
    <t>ОТВЕРТКА                      С ПРЯМЫМ ШЛИЦЕМ</t>
  </si>
  <si>
    <t>ОТВЕРТКА                      С ПРЯМЫМ ШЛИЦЕМ УДАРНАЯ</t>
  </si>
  <si>
    <t>ОТВЕРТКА                      С КРЕСТОВЫМ ШЛИЦЕМ</t>
  </si>
  <si>
    <t>ОТВЕРТКА                      TORX</t>
  </si>
  <si>
    <t>ОТВЕРТКА                      ДИЭЛЕКТРИЧЕСКАЯ КРЕСТОВАЯ ИЛИ ПРЯМЫМ ШЛИЦЕМ</t>
  </si>
  <si>
    <t>ПАТРОН                          СВЕРЛИЛЬНЫЙ ТРЕХКУЛАЧКОВЫЙ</t>
  </si>
  <si>
    <t>ПАТРОН                          СВЕРЛИЛЬНЫЙ САМОЗАЖИМНОЙ</t>
  </si>
  <si>
    <t xml:space="preserve">ПАТРОН                          ТОКАРНЫЙ ТРЕХКУЛАЧКОВЫЙ                                                                                                           </t>
  </si>
  <si>
    <t>ПЕРЕХОДНИКИ-АДАПТЕРЫ                                                                                                  (SCHWERT)</t>
  </si>
  <si>
    <t>ПЛАСТИНЫ                   ТВЕРДОСПЛАВНЫЕ СМЕННЫЕ</t>
  </si>
  <si>
    <t>ПРОЧИЙ ИНСТРУМЕНТ                                                                                                    РАСПРОДАЖА</t>
  </si>
  <si>
    <t>РЕЗЕЦ                             С МЕХАНИЧЕСКИМ КРЕПЛЕНИЕМ ТВЕРДОСПЛАВНЫХ ПЛАСТИН</t>
  </si>
  <si>
    <t xml:space="preserve">РУЧКИ                           К НАПИЛЬНИКАМ                                                                                                             </t>
  </si>
  <si>
    <t>СТАМЕСКА                  ПЛОСКАЯ</t>
  </si>
  <si>
    <t>СТАМЕСКА                  ДОЛОТО</t>
  </si>
  <si>
    <t>СТЕПЛЕРЫ              МЕХАНИЧЕСКИЕ, СКОБУДАЛИТЕЛИ И СКОБЫ                                (KROTEC)</t>
  </si>
  <si>
    <t xml:space="preserve">ЦЕНТР                       УПОРНЫЙ                                                                                                                          </t>
  </si>
  <si>
    <t xml:space="preserve">ЦЕНТР                       УПОРНЫЙ ТВЕРДОСПЛАВНЫЙ                                                                                                         </t>
  </si>
  <si>
    <t xml:space="preserve">ЦЕНТР                       ВРАЩАЮЩИЙСЯ                                                                                                                              </t>
  </si>
  <si>
    <t xml:space="preserve">ЦЕНТР                       ВРАЩАЮЩИЙСЯ УСИЛЕННЫЙ                                                                                                            </t>
  </si>
  <si>
    <t xml:space="preserve">БОРФРЕЗА                                  ПЛАМЕВИДНАЯ                                                                                      (H)                                                                                                                 </t>
  </si>
  <si>
    <t xml:space="preserve">БОРФРЕЗА                                  КОНИЧЕСКАЯ 60⁰                                                                                    (J)                                                                                                                </t>
  </si>
  <si>
    <t xml:space="preserve">БОРФРЕЗА                                  КОНИЧЕСКАЯ 90⁰                                                                                    (K)                                                                                                                </t>
  </si>
  <si>
    <t xml:space="preserve">БОРФРЕЗА                                  КОНИЧЕСКАЯ С ЗАКРУГЛЕННЫМ КОНЦОМ                               (L)                                                                               </t>
  </si>
  <si>
    <t xml:space="preserve">БОРФРЕЗА                                  КОНИЧЕСКАЯ С ЗАОСТРЕННЫМ КОНЦОМ                                (M)                                                                                </t>
  </si>
  <si>
    <t xml:space="preserve">БОРФРЕЗА                                  КОНИЧЕСКАЯ В ФОРМЕ ОБРАТНОГО КОНУСА                         (N)                                                                          </t>
  </si>
  <si>
    <t xml:space="preserve">БОРФРЕЗА                                  Т-ОБРАЗНАЯ                                                                                             (T)                                                                                                           </t>
  </si>
  <si>
    <t xml:space="preserve">БОРФРЕЗА                                  ДИСКОВАЯ                                                                                                (Y)                                                                                                          </t>
  </si>
  <si>
    <t>БУР ПО БЕТОНУ                        SDS-PLUS С ПОКРЫТИЕМ                                                       (KROTEC)</t>
  </si>
  <si>
    <t>БУР ПО БЕТОНУ                        SDS-PLUS                                                                                    (SCHWERT)</t>
  </si>
  <si>
    <t xml:space="preserve">БУР ПО БЕТОНУ                        SDS-MAX                                                                                    (SCHWERT)                                                                 </t>
  </si>
  <si>
    <t>ДИСК АЛМАЗНЫЙ                 СПЛОШНОЙ</t>
  </si>
  <si>
    <t>ДИСК АЛМАЗНЫЙ                 СЕГМЕНТНЫЙ</t>
  </si>
  <si>
    <t>ДИСК АЛМАЗНЫЙ                 СЕГМЕНТНЫЙ ТУРБО</t>
  </si>
  <si>
    <t>ДИСК АЛМАЗНЫЙ                 УНИВЕРСАЛЬНЫЙ</t>
  </si>
  <si>
    <t xml:space="preserve">ЗЕНКОВКА                                  С ЦИЛИНДРИЧЕСКИМ ХВОСТОВИКОМ            УГОЛ 60, 90, 120                                                                      </t>
  </si>
  <si>
    <t xml:space="preserve">ЗЕНКОВКА                                  С КОНИЧЕСКИМ ХВОСТОВИКОМ                         УГОЛ 60, 90, 120                                                                              </t>
  </si>
  <si>
    <t>ЗУБИЛО ПО БЕТОНУ              ПЛОСКОЕ SDS-PLUS И SDS-MAX                                      (SCHWERT)</t>
  </si>
  <si>
    <t>ЗУБИЛО ПО БЕТОНУ              КАНАВОЧНОЕ SDS-PLUS                                                      (SCHWERT)</t>
  </si>
  <si>
    <t>КЛЕЙМА                                     БУКВЕННЫЕ И ЦИФРОВЫЕ</t>
  </si>
  <si>
    <t xml:space="preserve">КЛЮЧ                                          ТРУБНЫЙ РЫЧАЖНЫЙ                                                                                                                                     </t>
  </si>
  <si>
    <t xml:space="preserve">КЛЮЧ                                          ГАЕЧНЫЙ ДВУХСТОРОННИЙ                                                                                                                              </t>
  </si>
  <si>
    <t xml:space="preserve">КЛЮЧ                                          ГАЕЧНЫЙ КОМБИНИРОВАННЫЙ                                                                                                                      </t>
  </si>
  <si>
    <t xml:space="preserve">КЛЮЧ                                          ГАЕЧНЫЙ НАКИДНОЙ                                                                                                                                 </t>
  </si>
  <si>
    <t xml:space="preserve">КЛЮЧ                                          ГАЕЧНЫЙ РАЗВОДНОЙ                                  С МЕТАЛЛ. РУЧКОЙ                                                                               </t>
  </si>
  <si>
    <t xml:space="preserve">КЛЮЧ                                          ГАЕЧНЫЙ РАЗВОДНОЙ                                  С ПРОРЕЗИН. РУЧКОЙ                                                                                                    </t>
  </si>
  <si>
    <t xml:space="preserve">КОРОНКА ПО БЕТОНУ          SDS-PLUS В СБОРЕ                                                                   (SCHWERT)                                         </t>
  </si>
  <si>
    <t xml:space="preserve">КРУГ АБРАЗИВНЫЙ              ОТРЕЗНОЙ                                                        ПО СТАЛИ                                                                                          </t>
  </si>
  <si>
    <t xml:space="preserve">КРУГ АБРАЗИВНЫЙ              ОТРЕЗНОЙ                                                        ПО МЕТ.И НЕРЖ. СТАЛИ                                                                                                                                  </t>
  </si>
  <si>
    <t xml:space="preserve">КРУГ АБРАЗИВНЫЙ              ЗАЧИСТНОЙ                                                    ПО СТАЛИ                                                                  </t>
  </si>
  <si>
    <t xml:space="preserve">МЕТЧИК                         М/Р ДЛЯ МЕТРИЧ. РЕЗЬБЫ                       КОМПЛЕКТНЫЙ ИЗ 2-Х ШТУК                                     </t>
  </si>
  <si>
    <t xml:space="preserve">МЕТЧИК                         М/Р ЛЕВ. ДЛЯ МЕТРИЧ. РЕЗЬБЫ             В ГЛУХИХ ОТВЕРСТИЯХ                                 </t>
  </si>
  <si>
    <t xml:space="preserve">МЕТЧИК                         М/Р ДЛЯ ДЮЙМОВОЙ КОНИЧЕСКОЙ РЕЗЬБЫ                                     (K)                                                              </t>
  </si>
  <si>
    <t xml:space="preserve">МЕТЧИК                         М/Р ДЛЯ ТРУБНОЙ КОНИЧЕСКОЙ РЕЗЬБЫ                                             (Rc)                                                    </t>
  </si>
  <si>
    <t xml:space="preserve">МЕТЧИК                         М/Р ДЛЯ ТРУБНОЙ РЕЗЬБЫ                      ДЛЯ ГЛУХИХ ОТВЕРСТИЙ          </t>
  </si>
  <si>
    <t xml:space="preserve">МЕТЧИК                         М/Р ДЛЯ ТРУБНОЙ РЕЗЬБЫ                      КОМПЛЕКТНЫЙ ИЗ 2-Х ШТУК                                           </t>
  </si>
  <si>
    <t xml:space="preserve">МЕТЧИК                         РУЧ. ДЛЯ ТРУБНОЙ РЕЗЬБЫ                     КОМПЛЕКТНЫЙ ИЗ 2-Х ШТУК                                                            </t>
  </si>
  <si>
    <t xml:space="preserve">МЕТЧИК                         М/Р ДЛЯ МЕТРИЧ. РЕЗЬБЫ                      ГАЕЧНЫЙ ПРЯМОЙ                                                   </t>
  </si>
  <si>
    <t xml:space="preserve">МЕТЧИКИ И ВОРОТКИ ДЛЯ МЕТЧИКОВ                                                                                          (ПВХ)                                      </t>
  </si>
  <si>
    <t xml:space="preserve">НАБОРЫ                         НАДФИЛЕЙ                                                                                                                                                 </t>
  </si>
  <si>
    <t xml:space="preserve">НАБОРЫ                         КЛЮЧЕЙ ГАЕЧНЫХ С ОТКРЫТЫМ ЗЕВОМ                                                                                                     </t>
  </si>
  <si>
    <t xml:space="preserve">НАБОРЫ                         КЛЮЧЕЙ ГАЕЧНЫХ НАКИДНЫХ                                                                                                                       </t>
  </si>
  <si>
    <t xml:space="preserve">НАБОРЫ                         КЛЮЧЕЙ ГАЕЧНЫХ КОМБИНИРОВАННЫХ                                                                                                     </t>
  </si>
  <si>
    <t xml:space="preserve">НОЖОВКА                     ПО ДЕРЕВУ "СТАНДАРТ" </t>
  </si>
  <si>
    <t>НОЖОВКА                     ПО ДЕРЕВУ ВЫКРУЖНАЯ</t>
  </si>
  <si>
    <t>НОЖОВКИ                     ПО ДЕРЕВУ САДОВАЯ</t>
  </si>
  <si>
    <t>ПИКА ПО БЕТОНУ       SDS-PLUS И SDS-MAX                                                                   (SCHWERT)</t>
  </si>
  <si>
    <t xml:space="preserve">ПЛАШКА                        ДЛЯ МЕТРИЧЕСКОЙ РЕЗЬБЫ                                                                   (9ХС)                                                                                     </t>
  </si>
  <si>
    <t xml:space="preserve">ПЛАШКА                        ДЛЯ МЕТРИЧЕСКОЙ РЕЗЬБЫ                                                                   (Р6М5)                                                                                           </t>
  </si>
  <si>
    <t xml:space="preserve">ПЛАШКА                        ДЛЯ МЕТРИЧЕСКОЙ РЕЗЬБЫ ЛЕВАЯ                                                                                     </t>
  </si>
  <si>
    <t xml:space="preserve">ПЛАШКА                        ДЛЯ КОНИЧЕСКОЙ ДЮЙМОВОЙ РЕЗЬБЫ                                        (К)                                                                                   </t>
  </si>
  <si>
    <t xml:space="preserve">ПЛАШКА                        ДЛЯ ТРУБНОЙ КОНИЧЕСКОЙ РЕЗЬБЫ                                                (Rc)                                                                                       </t>
  </si>
  <si>
    <t xml:space="preserve">ПЛАШКА                        ДЛЯ ТРУБНОЙ ЦИЛИНДРИЧЕСКОЙ РЕЗЬБЫ                                                                               </t>
  </si>
  <si>
    <t xml:space="preserve">ПЛАШКА                        ДЛЯ ДЮЙМОВОЙ РЕЗЬБЫ УИТВОРТА УГОЛ 55°                           (BSF)                                                               </t>
  </si>
  <si>
    <t xml:space="preserve">ПЛАШКА                        ДЛЯ ДЮЙМОВОЙ РЕЗЬБЫ УИТВОРТА УГОЛ 55°                           (BSW)                                                              </t>
  </si>
  <si>
    <t xml:space="preserve">ПЛАШКА                        ДЛЯ ДЮЙМОВОЙ РЕЗЬБЫ УГОЛ 60°                                                  (UNC)                                                                                 </t>
  </si>
  <si>
    <t xml:space="preserve">ПЛАШКА                        ДЛЯ ДЮЙМОВОЙ РЕЗЬБЫ УГОЛ 60°                                                  (UNF)                                                                                 </t>
  </si>
  <si>
    <t>ПЛАШКИ И ВОРОТКИ ДЛЯ ПЛАШЕК                                                                                              (ПВХ)</t>
  </si>
  <si>
    <t>ПОДСТАВКА                 ПОД СВЕРЛА ПО МЕТАЛЛУ</t>
  </si>
  <si>
    <t>ПОДСТАВКА                 ПОД СВЕРЛА ПО МЕТАЛЛУ КОМБИНИРОВАННАЯ</t>
  </si>
  <si>
    <t>ПОДСТАВКА                 ПОД ПЛАШКИ МЕТРИЧЕСКИЕ</t>
  </si>
  <si>
    <t>ПОДСТАВКА                 ПОД МЕТЧИКИ МЕТРИЧЕСКИЕ</t>
  </si>
  <si>
    <t>ПОДСТАВКА                 ПОД МЕТЧИКИ И ПЛАШКИ МЕТРИЧЕСКИЕ</t>
  </si>
  <si>
    <t xml:space="preserve">ПОЛОТНО                      НОЖОВОЧНОЕ РУЧНОЕ ПО МЕТАЛЛУ                                                                                                    </t>
  </si>
  <si>
    <t xml:space="preserve">ПОЛОТНО                      НОЖОВОЧНОЕ РУЧНОЕ ДВУХСТОРОННЕЕ ПО МЕТАЛЛУ                                                                      </t>
  </si>
  <si>
    <t xml:space="preserve">ПОЛОТНО                      НОЖОВОЧНОЕ БИМЕТАЛЛИЧЕСКОЕ ПО МЕТАЛЛУ                                                                                 </t>
  </si>
  <si>
    <t xml:space="preserve">ПОЛОТНО                      НОЖОВОЧНОЕ МАШИННОЕ ПО МЕТАЛЛУ                                                                                               </t>
  </si>
  <si>
    <t>ПОЛОТНО                      НОЖОВОЧНОЕ БИМЕТАЛЛИЧЕСКОЕ ПО МЕТАЛЛУ                     (ПВХ)</t>
  </si>
  <si>
    <t xml:space="preserve">РАЗВЕРТКА                   РУЧНАЯ С ЦИЛИНДРИЧЕСКИМ ХВОСТОВИКОМ                                                 </t>
  </si>
  <si>
    <t xml:space="preserve">РАЗВЕРТКА                   РУЧНАЯ С ЦИЛИНДРИЧЕСКИМ ХВОСТОВИКОМ      РЕГУЛИРУЕМАЯ                                                                                      </t>
  </si>
  <si>
    <t xml:space="preserve">РАЗВЕРТКА                   МАШИННАЯ С ЦИЛИНДРИЧЕСКИМ ХВОСТОВИКОМ                              </t>
  </si>
  <si>
    <t xml:space="preserve">РАЗВЕРТКА                   МАШИННАЯ С КОНИЧЕСКИМ ХВОСТОВИКОМ                                     </t>
  </si>
  <si>
    <t xml:space="preserve">РАЗВЕРТКА                   МАШИННАЯ С КОНИЧЕСКИМ ХВОСТОВИКОМ         КОТЕЛЬНАЯ                                                                 </t>
  </si>
  <si>
    <t>РЕЗЕЦ                             РАСТОЧНОЙ ДЛЯ СКВОЗНЫХ ОТВЕРСТИЙ</t>
  </si>
  <si>
    <t>РЕЗЕЦ                             РАСТОЧНОЙ ДЛЯ ГЛУХИХ ОТВЕРСТИЙ</t>
  </si>
  <si>
    <t>РЕЗЕЦ                             ПРОХОДНОЙ ПРЯМОЙ</t>
  </si>
  <si>
    <t>РЕЗЕЦ                             ПРОХОДНОЙ УПОРНЫЙ</t>
  </si>
  <si>
    <t>РЕЗЕЦ                             ПРОХОДНОЙ ОТОГНУТЫЙ</t>
  </si>
  <si>
    <t>РЕЗЕЦ                             ПРОХОДНОЙ УПОРНЫЙ ИЗОГНУТЫЙ</t>
  </si>
  <si>
    <t>РЕЗЕЦ                             ПОДРЕЗНОЙ ОТОГНУТЫЙ</t>
  </si>
  <si>
    <t>РЕЗЕЦ                             ОТРЕЗНОЙ</t>
  </si>
  <si>
    <t>РЕЗЕЦ                             РЕЗЬБОВОЙ ДЛЯ ВНУТРЕННЕЙ РЕЗЬБЫ</t>
  </si>
  <si>
    <t>РЕЗЕЦ                             РЕЗЬБОВОЙ ДЛЯ НАРУЖНОЙ РЕЗЬБЫ</t>
  </si>
  <si>
    <t xml:space="preserve">СВЕРЛО                        ПО МЕТАЛЛУ Ц/Х СРЕДНЕЙ СЕРИИ КЛ.В                                                                                            </t>
  </si>
  <si>
    <t>СВЕРЛО                        ПО МЕТАЛЛУ Ц/Х СРЕДНЕЙ СЕРИИ КЛ.В С ПРОТОЧ. ХВОСТ. (12 мм)</t>
  </si>
  <si>
    <t xml:space="preserve">СВЕРЛО                        ПО МЕТАЛЛУ Ц/Х СРЕДНЕЙ СЕРИИ КЛ.А                                                                                             </t>
  </si>
  <si>
    <t xml:space="preserve">СВЕРЛО                        ПО МЕТАЛЛУ Ц/Х СРЕДНЕЙ СЕРИИ КЛ.А, С НИТРИД-ТИТАНОМ                                                          </t>
  </si>
  <si>
    <t xml:space="preserve">СВЕРЛО                        ПО МЕТАЛЛУ Ц/Х СРЕДНЕЙ СЕРИИ КЛ.А, С КОБАЛЬТОМ                                                               </t>
  </si>
  <si>
    <t xml:space="preserve">СВЕРЛО                        ПО МЕТАЛЛУ Ц/Х СРЕДНЕЙ СЕРИИ КЛ.А, ЛЕВОГО ВРАЩЕНИЯ                                                           </t>
  </si>
  <si>
    <t xml:space="preserve">СВЕРЛО                        ПО МЕТАЛЛУ Ц/Х СРЕДНЕЙ СЕРИИ КЛ.А, ДВУХСТОРОННЕЕ                                                               </t>
  </si>
  <si>
    <t xml:space="preserve">СВЕРЛО                        ПО МЕТАЛЛУ С ШЕСТИГРАН. (1/4) ХВОСТ. СРЕДНЕЙ СЕРИИ КЛ.А                                                 </t>
  </si>
  <si>
    <t xml:space="preserve">СВЕРЛО                        ПО МЕТАЛЛУ СТУПЕНЧАТОЕ                                                                                                                                            </t>
  </si>
  <si>
    <t xml:space="preserve">СВЕРЛО                        ПО МЕТАЛЛУ Ц/Х СРЕДНЕЙ СЕРИИ ТВЕРДОСПЛАВНОЕ ЦЕЛЬНОЕ                                                       </t>
  </si>
  <si>
    <t xml:space="preserve">СВЕРЛО                        ПО МЕТАЛЛУ Ц/Х СРЕДНЕЙ СЕРИИ С ТВЕРДОСПЛАВ. ПЛАСТИНОЙ                            </t>
  </si>
  <si>
    <t xml:space="preserve">СВЕРЛО                        ПО МЕТАЛЛУ Ц/Х ДЛИННОЙ СЕРИИ КЛ.А                                                                                            </t>
  </si>
  <si>
    <t xml:space="preserve">СВЕРЛО                        ПО МЕТАЛЛУ К/Х С ТВЕРДОСПЛАВНОЙ ПЛАСТИНОЙ ИЗ СПЛАВА ВК8                                                   </t>
  </si>
  <si>
    <t xml:space="preserve">СВЕРЛО                        ПО МЕТАЛЛУ К/Х ДЛИННОЙ СЕРИИ КЛ. В                                                                                               </t>
  </si>
  <si>
    <t xml:space="preserve">СВЕРЛО                        ПО МЕТАЛЛУ ЦЕНТРОВОЧНОЕ ТИП А                       </t>
  </si>
  <si>
    <t xml:space="preserve">СВЕРЛО                        ПО МЕТАЛЛУ ЦЕНТРОВОЧНОЕ ТИП В                                                               </t>
  </si>
  <si>
    <t>СВЕРЛО                        ПО БЕТОНУ</t>
  </si>
  <si>
    <t>СВЕРЛО                        ПО СТЕКЛУ И КЕРАМИКЕ</t>
  </si>
  <si>
    <t>СВЕРЛО                        ПО ДЕРЕВУ ФОРСТНЕРА</t>
  </si>
  <si>
    <t>СВЕРЛО                        ПО ДЕРЕВУ СПИРАЛЬНОЕ</t>
  </si>
  <si>
    <t>СВЕРЛО                        ПО ДЕРЕВУ С ПОДРЕЗАТЕЛЕМ</t>
  </si>
  <si>
    <t>СВЕРЛО                        ПО ДЕРЕВУ ПЕРОВОЕ</t>
  </si>
  <si>
    <t xml:space="preserve">СВЕРЛО                        ПО МЕТАЛЛУ Ц/Х СРЕДНЕЙ СЕРИИ КЛ.В                                                 (ПВХ)                                          </t>
  </si>
  <si>
    <t xml:space="preserve">СВЕРЛО                        ПО МЕТАЛЛУ Ц/Х СРЕДНЕЙ СЕРИИ КЛ.А, С НИТРИТ-ТИТАНОМ  (ПВХ)                            </t>
  </si>
  <si>
    <t xml:space="preserve">СВЕРЛО                        ПО МЕТАЛЛУ Ц/Х СРЕДНЕЙ СЕРИИ КЛ.А, С КОБАЛЬТОМ               (ПВХ)                                  </t>
  </si>
  <si>
    <t xml:space="preserve">СВЕРЛО                        ПО БЕТОНУ                                                                                                            (ПВХ)                                                                                                       </t>
  </si>
  <si>
    <t xml:space="preserve">СВЕРЛО                        ПО СТЕКЛУ И КЕРАМИКЕ                                                                                (ПВХ)                                                                                                             </t>
  </si>
  <si>
    <t xml:space="preserve">СВЕРЛО                        ПО ДЕРЕВУ С ПОДРЕЗАТЕЛЕМ                                                                     (ПВХ)                                                                                                     </t>
  </si>
  <si>
    <t xml:space="preserve">СВЕРЛО                        ПО ДЕРЕВУ ПЕРОВОЕ                                                                                       (ПВХ)                                                                                                                    </t>
  </si>
  <si>
    <t xml:space="preserve">СВЕРЛО                        ПО ДЕРЕВУ СПИРАЛЬНОЕ                                                                   (БЛИСТЕР)                                                                                                </t>
  </si>
  <si>
    <t xml:space="preserve">ФРЕЗА                      КОНЦЕВАЯ С Ц/Х                                                                                                                 </t>
  </si>
  <si>
    <t xml:space="preserve">ФРЕЗА                      КОНЦЕВАЯ С Ц/Х УДЛИНЕННАЯ                                                                                       </t>
  </si>
  <si>
    <t xml:space="preserve">ФРЕЗА                      КОНЦЕВАЯ С Ц/Х ДВУХСТОРОННЯЯ                                                                                   </t>
  </si>
  <si>
    <t xml:space="preserve">ФРЕЗА                      КОНЦЕВАЯ С Ц/Х ЦЕЛЬНАЯ ТВЕРДОСПЛАВ.                                                                       </t>
  </si>
  <si>
    <t xml:space="preserve">ФРЕЗА                      КОНЦЕВАЯ С Ц/Х, С ПРЯМ. ПЛАСТ. ВК8, Т5К10, Т15К6                                      </t>
  </si>
  <si>
    <t xml:space="preserve">ФРЕЗА                      КОНЦЕВАЯ С К/Х                                                                                                                     </t>
  </si>
  <si>
    <t xml:space="preserve">ФРЕЗА                      КОНЦЕВАЯ С К/Х ДЛИННАЯ                                                                                                     </t>
  </si>
  <si>
    <t xml:space="preserve">ФРЕЗА                      КОНЦЕВАЯ С К/Х, С ПРЯМ. ПЛАСТ. ВК8, Т5К10, Т15К6                                          </t>
  </si>
  <si>
    <t xml:space="preserve">ФРЕЗА                      КОНЦЕВАЯ С К/Х, С ВИНТ. ПЛАСТ. ВК8, Т5К10, Т15К6                                       </t>
  </si>
  <si>
    <t xml:space="preserve">ФРЕЗА                      ШПОНОЧНАЯ С Ц/Х                                                                                                              </t>
  </si>
  <si>
    <t xml:space="preserve">ФРЕЗА                      ШПОНОЧНАЯ С Ц/Х, ЦЕЛЬНАЯ ТВЕРДОСПЛАВНАЯ                                                 </t>
  </si>
  <si>
    <t xml:space="preserve">ФРЕЗА                      ШПОНОЧНАЯ С Ц/Х, С ПРЯМ. ПЛАСТ. ВК8, ТК10, Т15К6                                                       </t>
  </si>
  <si>
    <t xml:space="preserve">ФРЕЗА                      ШПОНОЧНАЯ С К/Х                                                                                                                  </t>
  </si>
  <si>
    <t xml:space="preserve">ФРЕЗА                      ШПОНОЧНАЯ С К/Х, С ПРЯМ. ПЛАСТ. ВК8, Т5К10, Т15К6                                       </t>
  </si>
  <si>
    <t xml:space="preserve">ФРЕЗА                      ДИСКОВАЯ ПРОРЕЗНАЯ И ОТРЕЗНАЯ                                                                                                       </t>
  </si>
  <si>
    <t xml:space="preserve">ЧАШКА АЛМАЗНАЯ                       ЗАЧИСТНАЯ ОДНОРЯДНАЯ                                                            </t>
  </si>
  <si>
    <t>ЧАШКА АЛМАЗНАЯ                       ЗАЧИСТНАЯ ДВУХРЯДНАЯ</t>
  </si>
  <si>
    <t xml:space="preserve">ЧАШКА АЛМАЗНАЯ                       ЗАЧИСТНАЯ ТУРБО                                    </t>
  </si>
  <si>
    <t xml:space="preserve">ШПАТЕЛЬ                                            С ПЛАСТИКОВОЙ РУЧКОЙ </t>
  </si>
  <si>
    <t xml:space="preserve">ШПАТЕЛЬ                                           ФАСАДНЫЙ С ИЗОГН. РУЧКОЙ И АНТИКОР. ПОКРЫТИЕМ </t>
  </si>
  <si>
    <t xml:space="preserve">ШПАТЕЛЬ                                            ПЛИТОЧНИКА </t>
  </si>
  <si>
    <t xml:space="preserve">ЩЕТКА                                                 ЧАЩЕЧНАЯ                                                                                 </t>
  </si>
  <si>
    <t>ЩЕТКА                                                 РАДИАЛЬНАЯ ПЛОСКАЯ</t>
  </si>
  <si>
    <t>ЩЕТКА                                                 КОНИЧЕСКАЯ</t>
  </si>
  <si>
    <t xml:space="preserve">ПЛОСКОГУБЦЫ          КОМБИНИРОВАННЫЕ                                                                                                                                                    </t>
  </si>
  <si>
    <t xml:space="preserve">ПЛОСКОГУБЦЫ          КОМБИНИРОВАННЫЕ ДИЭЛЕКТРИЧЕСКИЕ                                                                                                                                               </t>
  </si>
  <si>
    <t xml:space="preserve">ПЛОСКОГУБЦЫ          КОМБИНИРОВАННЫЕ С НИКЕЛЕВЫМ ПОКРЫТИЕМ                                                                                                                                                      </t>
  </si>
  <si>
    <t xml:space="preserve">ПЛОСКОГУБЦЫ          РЕГУЛИРУЕМЫЕ                                                                                                                                                         </t>
  </si>
  <si>
    <t>КУСАЧКИ                                   БОКОВЫЕ</t>
  </si>
  <si>
    <t>КРУГЛОГУБЦЫ</t>
  </si>
  <si>
    <t>КУСАЧКИ                                   БОКОВЫЕ ДИЭЛЕКТРИЧЕСКИЕ</t>
  </si>
  <si>
    <t>КУСАЧКИ                                   БОКОВЫЕ ХРОМИРОВАННЫЕ</t>
  </si>
  <si>
    <t>КУСАЧКИ                                   ТОРЦОВЫЕ ХРОМИРОВАННЫЕ</t>
  </si>
  <si>
    <t xml:space="preserve">НОЖНИЦЫ                   ПО МЕТАЛЛУ УДЛИНЕННЫЕ                                                                                                                                                         </t>
  </si>
  <si>
    <t xml:space="preserve">НОЖНИЦЫ                   ПО МЕТАЛЛУ                                                                                                                                                                     </t>
  </si>
  <si>
    <t>Плоскогубцы комбинированные 160 мм</t>
  </si>
  <si>
    <t>Плоскогубцы комбинированные 180 мм</t>
  </si>
  <si>
    <t>Плоскогубцы комбинированные 200 мм</t>
  </si>
  <si>
    <t>Плоскогубцы регулируемые 200 мм</t>
  </si>
  <si>
    <t>Плоскогубцы регулируемые 250 мм</t>
  </si>
  <si>
    <t>Плоскогубцы регулируемые 300 мм</t>
  </si>
  <si>
    <t>Пассатижи для снятия изоляции 160 мм</t>
  </si>
  <si>
    <t>Круглогубцы 160 мм</t>
  </si>
  <si>
    <t>Плоскогубцы комбинированные 160 мм      (никелевое покрытие)</t>
  </si>
  <si>
    <t>Плоскогубцы комбинированные 180 мм      (никелевое покрытие)</t>
  </si>
  <si>
    <t>Плоскогубцы комбинированные 200 мм      (никелевое покрытие)</t>
  </si>
  <si>
    <t>Плоскогубцы комбинированные 160 мм             (диэлектрические)</t>
  </si>
  <si>
    <t>Плоскогубцы комбинированные 180 мм             (диэлектрические)</t>
  </si>
  <si>
    <t>Плоскогубцы комбинированные 200 мм             (диэлектрические)</t>
  </si>
  <si>
    <t>Кусачки боковые 160 мм</t>
  </si>
  <si>
    <t>Кусачки боковые 180 мм</t>
  </si>
  <si>
    <t>Кусачки боковые 200 мм</t>
  </si>
  <si>
    <t>Кусачки боковые 160 мм                                            (хромированные)</t>
  </si>
  <si>
    <t>Кусачки боковые 180 мм                                            (хромированные)</t>
  </si>
  <si>
    <t>Кусачки боковые 200 мм                                            (хромированные)</t>
  </si>
  <si>
    <t>Кусачки боковые 160 мм                                          (диэлектрические)</t>
  </si>
  <si>
    <t>Кусачки боковые 180 мм                                          (диэлектрические)</t>
  </si>
  <si>
    <t>Кусачки торцовые 160 мм                                          (хромированные)</t>
  </si>
  <si>
    <t>НОЖНИЦЫ ПО МЕТАЛЛУ УДЛИНЕННЫЕ</t>
  </si>
  <si>
    <t>Ножницы по металлу удлиненные рычажные прямой рез 300 мм</t>
  </si>
  <si>
    <t>Ножницы  рычажные левый рез 250 мм</t>
  </si>
  <si>
    <t>Ножницы  рычажные правый рез 250 мм</t>
  </si>
  <si>
    <t>Ножницы  рычажные прямой рез 250 мм</t>
  </si>
  <si>
    <t>Ножницы  рычажные левый рез 250 мм             (авиационный тип)</t>
  </si>
  <si>
    <t>Ножницы  рычажные правый рез 250 мм           (авиационный тип)</t>
  </si>
  <si>
    <t>Ножницы  рычажные прямой рез 250 мм           (авиационный тип)</t>
  </si>
  <si>
    <t>НОЖОВКА                     ПО ДЕРЕВУ                                                                                                  (KROTEC)</t>
  </si>
  <si>
    <t>Ножовка по дереву 400 мм                                                             (шаг 5)</t>
  </si>
  <si>
    <t>Ножовка по дереву 400 мм                                                             (шаг 8)</t>
  </si>
  <si>
    <t>Ножовка по дереву 450 мм                                                             (шаг 5)</t>
  </si>
  <si>
    <t>Ножовка по дереву 450 мм                                                             (шаг 8)</t>
  </si>
  <si>
    <t>Ножовка по дереву 500 мм                                                             (шаг 5)</t>
  </si>
  <si>
    <t>Ножовка по дереву 500 мм                                                             (шаг 8)</t>
  </si>
  <si>
    <t>Надфиль алмазный квадратный 100/80 L120</t>
  </si>
  <si>
    <t>Надфиль алмазный квадратный L160 125/100</t>
  </si>
  <si>
    <t>Надфиль алмазный квадратный L160 160/125</t>
  </si>
  <si>
    <t>Надфиль алмазный круглый остроносый 100/80 L160</t>
  </si>
  <si>
    <t>Надфиль алмазный овальный остроносый 100/80 L160</t>
  </si>
  <si>
    <t>Надфиль алмазный плоский остроносый L160 80/63</t>
  </si>
  <si>
    <t>Надфиль алмазный полукруглый L160 100/80</t>
  </si>
  <si>
    <t>Надфиль алмазный полукруглый L160 125/100</t>
  </si>
  <si>
    <t>Надфиль алмазный ромбический L160 125/100</t>
  </si>
  <si>
    <t xml:space="preserve">ПАССАТИЖИ                ДЛЯ СНЯТИЯ ИЗОЛЯЦИИ                                                                                                                                </t>
  </si>
  <si>
    <t>ПАССАТИЖИ ДЛЯ СНЯТИЯ ИЗОЛЯЦИИ</t>
  </si>
  <si>
    <t>БИТЫ</t>
  </si>
  <si>
    <t xml:space="preserve">A </t>
  </si>
  <si>
    <t>B</t>
  </si>
  <si>
    <t>БУРЫ</t>
  </si>
  <si>
    <t>C</t>
  </si>
  <si>
    <t>ВОРОТКИ ДЛЯ МЕТЧИКОВ</t>
  </si>
  <si>
    <t xml:space="preserve">D </t>
  </si>
  <si>
    <t>ВОРОТКИ ДЛЯ ПЛАШЕК</t>
  </si>
  <si>
    <t>E</t>
  </si>
  <si>
    <t>ВТУЛКИ</t>
  </si>
  <si>
    <t>F</t>
  </si>
  <si>
    <t>ДИСКИ АЛМАЗНЫЕ</t>
  </si>
  <si>
    <t>G</t>
  </si>
  <si>
    <t>ЗЕНКОВКИ</t>
  </si>
  <si>
    <t>H</t>
  </si>
  <si>
    <t>ЗУБИЛА</t>
  </si>
  <si>
    <t>ИНДИКАТОРЫ</t>
  </si>
  <si>
    <t>I</t>
  </si>
  <si>
    <t>КЕЛЬМЫ</t>
  </si>
  <si>
    <t>КЛЕЙМА</t>
  </si>
  <si>
    <t>КЛЕЩИ</t>
  </si>
  <si>
    <t>КЛЮЧИ</t>
  </si>
  <si>
    <t>J</t>
  </si>
  <si>
    <t>КОРОНКИ</t>
  </si>
  <si>
    <t>КРУГИ АБРАЗИВНЫЕ</t>
  </si>
  <si>
    <t>K</t>
  </si>
  <si>
    <t>КУВАЛДЫ</t>
  </si>
  <si>
    <t>КУЛАЧКИ</t>
  </si>
  <si>
    <t>КУСАЧКИ</t>
  </si>
  <si>
    <t>ЛИНЕЙКИ</t>
  </si>
  <si>
    <t>L</t>
  </si>
  <si>
    <t>ЛОБЗИКИ</t>
  </si>
  <si>
    <t>D</t>
  </si>
  <si>
    <t>N</t>
  </si>
  <si>
    <t>МОЛОТКИ</t>
  </si>
  <si>
    <t>НАБОРЫ</t>
  </si>
  <si>
    <t>O</t>
  </si>
  <si>
    <t>P</t>
  </si>
  <si>
    <t>R</t>
  </si>
  <si>
    <t>НОЖНИЦЫ</t>
  </si>
  <si>
    <t>ОПРАВКИ</t>
  </si>
  <si>
    <t>ОТВЕРТКИ</t>
  </si>
  <si>
    <t>ПАТРОНЫ</t>
  </si>
  <si>
    <t>ПЕРЕХОДНИКИ-АДАПТЕРЫ</t>
  </si>
  <si>
    <t>ПИКИ</t>
  </si>
  <si>
    <t>ПЛАСТИНЫ</t>
  </si>
  <si>
    <t>S</t>
  </si>
  <si>
    <t>ПАССАТИЖИ</t>
  </si>
  <si>
    <t>ПЛОСКОГУБЦЫ</t>
  </si>
  <si>
    <t>ПОДСТАВКИ</t>
  </si>
  <si>
    <t>T</t>
  </si>
  <si>
    <t>U</t>
  </si>
  <si>
    <t>РАСПРОДАЖА</t>
  </si>
  <si>
    <t>V</t>
  </si>
  <si>
    <t>РАЗВЕРТКИ</t>
  </si>
  <si>
    <t>W</t>
  </si>
  <si>
    <t>РЕЗЦЫ</t>
  </si>
  <si>
    <t>X</t>
  </si>
  <si>
    <t>Y</t>
  </si>
  <si>
    <t>СВЕРЛА ПО БЕТОНУ</t>
  </si>
  <si>
    <t>Z</t>
  </si>
  <si>
    <t>СВЕРЛА ПО СТЕКЛУ</t>
  </si>
  <si>
    <t>СВЕРЛА ПО ДЕРЕВУ</t>
  </si>
  <si>
    <t>СТАМЕСКИ</t>
  </si>
  <si>
    <t>СТЕНДЫ</t>
  </si>
  <si>
    <t>СТЕПЛЕРЫ</t>
  </si>
  <si>
    <t>AA</t>
  </si>
  <si>
    <t>BB</t>
  </si>
  <si>
    <t>ЦЕНТРА</t>
  </si>
  <si>
    <t>ЧАШКИ АЛМАЗНЫЕ</t>
  </si>
  <si>
    <t>ШПАТЕЛИ</t>
  </si>
  <si>
    <t>CC</t>
  </si>
  <si>
    <t>ШТАНГЕНЦИРКУЛИ</t>
  </si>
  <si>
    <t>ЩЕТКИ</t>
  </si>
  <si>
    <t xml:space="preserve">НОЖНИЦЫ                   ПО МЕТАЛЛУ АРМАТУРНЫЕ                                                              (KROTEC)                                                                                   </t>
  </si>
  <si>
    <t>Кусачки торцовые 160 мм                                        (диэлектрические)</t>
  </si>
  <si>
    <t>Кусачки торцовые 180 мм                                        (диэлектрические)</t>
  </si>
  <si>
    <t>Кусачки торцовые 200 мм                                        (диэлектрические)</t>
  </si>
  <si>
    <t>КУСАЧКИ                                   ТОРЦОВЫЕ ДИЭЛЕКТРИЧЕСКИЕ</t>
  </si>
  <si>
    <t>Борфреза  М03 с покрытием                (l=11, L=50, dхв=3, сплав ВК8)</t>
  </si>
  <si>
    <t>СОДЕРЖАНИЕ ПО АЛФАВИТУ</t>
  </si>
  <si>
    <t xml:space="preserve">СВЕРЛО                        ПО МЕТАЛЛУ Ц/Х СРЕДНЕЙ СЕРИИ КЛ.А, СТАЛЬ Р9                                                                                  </t>
  </si>
  <si>
    <t>Напильник квадратный 150 №1</t>
  </si>
  <si>
    <t>Напильник квадратный 150 №2</t>
  </si>
  <si>
    <t>Напильник квадратный 150 №3</t>
  </si>
  <si>
    <t>Напильник квадратный 200 №1</t>
  </si>
  <si>
    <t>Напильник квадратный 250 №1</t>
  </si>
  <si>
    <t>Напильник квадратный 250 №2</t>
  </si>
  <si>
    <t>Напильник квадратный 250 №3</t>
  </si>
  <si>
    <t>Напильник круглый 300 №3</t>
  </si>
  <si>
    <t>Напильник плоский 150 №1 острон.</t>
  </si>
  <si>
    <t>Напильник плоский 150 №2</t>
  </si>
  <si>
    <t>Напильник плоский 150 №3</t>
  </si>
  <si>
    <t>Напильник плоский 200 №2</t>
  </si>
  <si>
    <t>Напильник плоский 200 №3 острон.</t>
  </si>
  <si>
    <t>Напильник плоский 200 №3</t>
  </si>
  <si>
    <t>Напильник плоский 250 №3 острон.</t>
  </si>
  <si>
    <t>Напильник плоский 300 №2 острон.</t>
  </si>
  <si>
    <t>Напильник плоский 300 №3</t>
  </si>
  <si>
    <t>Напильник трехгранный 200 №3</t>
  </si>
  <si>
    <t>Напильник трехгранный 250 №3</t>
  </si>
  <si>
    <t>Плашкодержатель М3-М4                                                                 (20х5)</t>
  </si>
  <si>
    <t>Плашкодержатель М4,5-М6                                                              (20х7)</t>
  </si>
  <si>
    <t>Плашкодержатель М10-М11                                                           (30х11)</t>
  </si>
  <si>
    <t>Плашкодержатель М12-М15                                                           (38х14)</t>
  </si>
  <si>
    <t>Плашкодержатель М16-М20                                                           (45х18)</t>
  </si>
  <si>
    <t>Плашкодержатель М22-М25                                                           (55х22)</t>
  </si>
  <si>
    <t>Плашкодержатель М7-М9                                                                 (25х9)</t>
  </si>
  <si>
    <t>Стенд для сверл, буров, плашек, метчиков                   (40 крючков)</t>
  </si>
  <si>
    <t>Стенд для сверл, буров, плашек, метчиков                   (28 крючков)</t>
  </si>
  <si>
    <t>СТЕНД                       ДЛЯ СВЕРЛ, БУРОВ, ПЛАШЕК, МЕТЧИКОВ</t>
  </si>
  <si>
    <t>Электропаяльник ЭПСН 40Вт/24В</t>
  </si>
  <si>
    <t>Электропаяльник ЭПСН 40Вт/36В</t>
  </si>
  <si>
    <t>Надфиль алмазный квадратный 120 мм 63/50</t>
  </si>
  <si>
    <t>Надфиль алмазный квадратный 120 мм 80/63</t>
  </si>
  <si>
    <t>Надфиль алмазный квадратный 120 мм 100/80</t>
  </si>
  <si>
    <t>Надфиль алмазный квадратный 160 мм 80/63</t>
  </si>
  <si>
    <t>Надфиль алмазный квадратный 160 мм 100/80</t>
  </si>
  <si>
    <t>Надфиль алмазный круглый остроносый 120 мм 63/50</t>
  </si>
  <si>
    <t>Надфиль алмазный круглый остроносый 120 мм 80/63</t>
  </si>
  <si>
    <t>Надфиль алмазный круглый остроносый 120 мм 100/80</t>
  </si>
  <si>
    <t>Надфиль алмазный круглый остроносый 160 мм 80/63</t>
  </si>
  <si>
    <t>Надфиль алмазный круглый остроносый 160 мм 100/80</t>
  </si>
  <si>
    <t>Надфиль алмазный круглый остроносый 160 мм 125/100</t>
  </si>
  <si>
    <t>Надфиль алмазный круглый остроносый 160 мм 160/125</t>
  </si>
  <si>
    <t>Надфиль алмазный овальный 160 мм  80/63</t>
  </si>
  <si>
    <t>Надфиль алмазный овальный 160 мм 100/80</t>
  </si>
  <si>
    <t>Надфиль алмазный овальный 160 мм 125/100</t>
  </si>
  <si>
    <t>Надфиль алмазный овальный 160 мм 160/125</t>
  </si>
  <si>
    <t>Надфиль алмазный плоский остроносый 160 мм  80/63</t>
  </si>
  <si>
    <t>Надфиль алмазный плоский остроносый 160 мм 100/80</t>
  </si>
  <si>
    <t>Надфиль алмазный плоский остроносый 160 мм 125/100</t>
  </si>
  <si>
    <t>Надфиль алмазный плоский остроносый 160 мм 160/125</t>
  </si>
  <si>
    <t>Надфиль алмазный плоский тупоносый 120 мм  63/50</t>
  </si>
  <si>
    <t>Надфиль алмазный плоский тупоносый 120 мм  80/63</t>
  </si>
  <si>
    <t>Надфиль алмазный плоский тупоносый 120 мм 100/80</t>
  </si>
  <si>
    <t>Надфиль алмазный плоский тупоносый 120 мм 125/100</t>
  </si>
  <si>
    <t>Надфиль алмазный плоский тупоносый 120 мм 160/125</t>
  </si>
  <si>
    <t>Надфиль алмазный полукруглый 120 мм 63/50</t>
  </si>
  <si>
    <t>Надфиль алмазный полукруглый 120 мм 80/63</t>
  </si>
  <si>
    <t>Надфиль алмазный полукруглый 120 мм 100/80</t>
  </si>
  <si>
    <t>Надфиль алмазный полукруглый 120 мм 125/100</t>
  </si>
  <si>
    <t>Надфиль алмазный полукруглый 160 мм  80/63</t>
  </si>
  <si>
    <t>Надфиль алмазный полукруглый 160 мм 100/80</t>
  </si>
  <si>
    <t>Надфиль алмазный полукруглый 160 мм 125/100</t>
  </si>
  <si>
    <t>Надфиль алмазный полукруглый 160 мм 160/125</t>
  </si>
  <si>
    <t>Надфиль алмазный ромбический 160 мм  80/63</t>
  </si>
  <si>
    <t>Надфиль алмазный ромбический 160 мм 100/80</t>
  </si>
  <si>
    <t>Надфиль алмазный ромбический 160 мм 125/100</t>
  </si>
  <si>
    <t>Надфиль алмазный ромбический 160 мм 160/125</t>
  </si>
  <si>
    <t>Надфиль алмазный трехгранный 120 мм  63/50</t>
  </si>
  <si>
    <t>Надфиль алмазный трехгранный 120 мм  80/63</t>
  </si>
  <si>
    <t>Надфиль алмазный трехгранный 120 мм 100/80</t>
  </si>
  <si>
    <t>Надфиль алмазный трехгранный 120 мм 125/100</t>
  </si>
  <si>
    <t>Надфиль алмазный трехгранный 160 мм  80/63</t>
  </si>
  <si>
    <t>Надфиль алмазный трехгранный 160 мм 100/80</t>
  </si>
  <si>
    <t>Надфиль алмазный трехгранный 160 мм 125/100</t>
  </si>
  <si>
    <t>Надфиль алмазный трехгранный 160 мм 160/125</t>
  </si>
  <si>
    <t>Надфиль алмазный квадратный с обрез.ручкой 160 мм 125/100</t>
  </si>
  <si>
    <t>Надфиль алмазный круглый с обрез.ручкой 160 мм 125/100</t>
  </si>
  <si>
    <t>Надфиль алмазный плоский с обрез.ручкой 160 мм 125/100</t>
  </si>
  <si>
    <t>Надфиль алмазный полукруглый с обрез.ручкой 160 мм 125/100</t>
  </si>
  <si>
    <t>Надфиль алмазный трехгранный с обрез.ручкой 160 мм 125/100</t>
  </si>
  <si>
    <t>Надфиль алмазный квадратный 160 мм 125/100</t>
  </si>
  <si>
    <t>Надфиль алмазный квадратный 160 мм 160/125</t>
  </si>
  <si>
    <t>Надфиль алмазный квадратный L140 125/100</t>
  </si>
  <si>
    <t xml:space="preserve">СВЕРЛО                        ПО МЕТАЛЛУ Ц/Х СРЕДНЕЙ СЕРИИ КЛ.А, СТАЛЬ Р18                                                                                  </t>
  </si>
  <si>
    <t>Сверло ц/х ср. сер  0,5 (кл. А) Р9                                             (l=6, L=22)</t>
  </si>
  <si>
    <t>Сверло ц/х ср. сер  0,6 (кл. А) Р9                                             (l=7, L=24)</t>
  </si>
  <si>
    <t>Сверло ц/х ср. сер  0,7 (кл. А) Р9                                             (l=9, L=28)</t>
  </si>
  <si>
    <t>Сверло ц/х ср. сер  0,8 (кл. А) Р9                                           (l=10, L=30)</t>
  </si>
  <si>
    <t>Сверло ц/х ср. сер  0,9 (кл. А) Р9                                           (l=11, L=32)</t>
  </si>
  <si>
    <t>Сверло ц/х ср. сер  1,0 (кл. А) Р9                                           (l=12, L=34)</t>
  </si>
  <si>
    <t>Сверло ц/х ср. сер  1,1 (кл. А) Р9                                           (l=14, L=36)</t>
  </si>
  <si>
    <t>Сверло ц/х ср. сер  1,2 (кл. А) Р9                                           (l=16, L=38)</t>
  </si>
  <si>
    <t>Сверло ц/х ср. сер  1,3 (кл. А) Р9                                           (l=16, L=38)</t>
  </si>
  <si>
    <t>Сверло ц/х ср. сер  1,4 (кл. А) Р9                                           (l=18, L=40)</t>
  </si>
  <si>
    <t>Сверло ц/х ср. сер  1,5 (кл. А) Р9                                           (l=18, L=40)</t>
  </si>
  <si>
    <t>Сверло ц/х ср. сер  1,6 (кл. А) Р9                                           (l=20, L=43)</t>
  </si>
  <si>
    <t>Сверло ц/х ср. сер  1,7 (кл. А) Р9                                           (l=20, L=43)</t>
  </si>
  <si>
    <t>Сверло ц/х ср. сер  1,8 (кл. А) Р9                                           (l=22, L=46)</t>
  </si>
  <si>
    <t>Сверло ц/х ср. сер  1,9 (кл. А) Р9                                           (l=22, L=46)</t>
  </si>
  <si>
    <t>Сверло ц/х ср. сер  2,0 (кл. А) Р9                                           (l=24, L=49)</t>
  </si>
  <si>
    <t>Сверло ц/х ср. сер  2,1 (кл. А) Р9                                           (l=24, L=49)</t>
  </si>
  <si>
    <t>Сверло ц/х ср. сер  2,2 (кл. А) Р9                                           (l=27, L=53)</t>
  </si>
  <si>
    <t>Сверло ц/х ср. сер  2,3 (кл. А) Р9                                           (l=27, L=53)</t>
  </si>
  <si>
    <t>Сверло ц/х ср. сер  2,4 (кл. А) Р9                                           (l=30, L=57)</t>
  </si>
  <si>
    <t>Сверло ц/х ср. сер  2,5 (кл. А) Р9                                           (l=30, L=57)</t>
  </si>
  <si>
    <t>Сверло ц/х ср. сер  2,6 (кл. А) Р9                                           (l=30, L=57)</t>
  </si>
  <si>
    <t>Сверло ц/х ср. сер  2,7 (кл. А) Р9                                           (l=33, L=61)</t>
  </si>
  <si>
    <t>Сверло ц/х ср. сер  2,8 (кл. А) Р9                                           (l=33, L=61)</t>
  </si>
  <si>
    <t>Сверло ц/х ср. сер  2,9  (кл. А) Р9                                          (l=33, L=61)</t>
  </si>
  <si>
    <t>Сверло ц/х ср. сер  3,0  (кл. А) Р9                                          (l=33, L=61)</t>
  </si>
  <si>
    <t>Сверло ц/х ср. сер  3,1 (кл. А) Р9                                           (l=36, L=65)</t>
  </si>
  <si>
    <t>Сверло ц/х ср. сер  3,2 (кл. А) Р9                                           (l=36, L=65)</t>
  </si>
  <si>
    <t>Сверло ц/х ср. сер  3,3 (кл. А) Р9                                           (l=36, L=65)</t>
  </si>
  <si>
    <t>Сверло ц/х ср. сер  3,4 (кл. А) Р9                                           (l=39, L=70)</t>
  </si>
  <si>
    <t>Сверло ц/х ср. сер  3,5 (кл. А) Р9                                           (l=39, L=70)</t>
  </si>
  <si>
    <t>Сверло ц/х ср. сер  3,6 (кл. А) Р9                                           (l=39, L=70)</t>
  </si>
  <si>
    <t>Сверло ц/х ср. сер  3,7 (кл. А) Р9                                           (l=39, L=70)</t>
  </si>
  <si>
    <t>Сверло ц/х ср. сер  3,8 (кл. А) Р9                                           (l=43, L=75)</t>
  </si>
  <si>
    <t>Сверло ц/х ср. сер  3,9 (кл. А) Р9                                           (l=43, L=75)</t>
  </si>
  <si>
    <t>Сверло ц/х ср. сер  4,0 (кл. А) Р9                                           (l=43, L=75)</t>
  </si>
  <si>
    <t>Сверло ц/х ср. сер  4,1 (кл. А) Р9                                           (l=43, L=75)</t>
  </si>
  <si>
    <t>Сверло ц/х ср. сер  4,2 (кл. А) Р9                                           (l=43, L=75)</t>
  </si>
  <si>
    <t>Сверло ц/х ср. сер  4,3 (кл. А) Р9                                           (l=47, L=80)</t>
  </si>
  <si>
    <t>Сверло ц/х ср. сер  4,4 (кл. А) Р9                                           (l=47, L=80)</t>
  </si>
  <si>
    <t>Сверло ц/х ср. сер  4,5 (кл. А) Р9                                           (l=47, L=80)</t>
  </si>
  <si>
    <t>Сверло ц/х ср. сер  4,6 (кл. А) Р9                                           (l=47, L=80)</t>
  </si>
  <si>
    <t>Сверло ц/х ср. сер  4,7 (кл. А) Р9                                           (l=47, L=80)</t>
  </si>
  <si>
    <t>Сверло ц/х ср. сер  4,8 (кл. А) Р9                                           (l=52, L=86)</t>
  </si>
  <si>
    <t>Сверло ц/х ср. сер  4,9 (кл. А) Р9                                           (l=52, L=86)</t>
  </si>
  <si>
    <t>Сверло ц/х ср. сер  5,0 (кл. А) Р9                                           (l=52, L=86)</t>
  </si>
  <si>
    <t>Сверло ц/х ср. сер  5,1 (кл. А) Р9                                           (l=52, L=86)</t>
  </si>
  <si>
    <t>Сверло ц/х ср. сер  5,2 (кл. А) Р9                                           (l=52, L=86)</t>
  </si>
  <si>
    <t>Сверло ц/х ср. сер  5,3 (кл. А) Р9                                           (l=52, L=86)</t>
  </si>
  <si>
    <t>Сверло ц/х ср. сер  5,4 (кл. А) Р9                                           (l=57, L=93)</t>
  </si>
  <si>
    <t>Сверло ц/х ср. сер  5,5 (кл. А) Р9                                           (l=57, L=93)</t>
  </si>
  <si>
    <t>Сверло ц/х ср. сер  5,6 (кл. А) Р9                                           (l=57, L=93)</t>
  </si>
  <si>
    <t>Сверло ц/х ср. сер  5,7 (кл. А) Р9                                           (l=57, L=93)</t>
  </si>
  <si>
    <t>Сверло ц/х ср. сер  5,8 (кл. А) Р9                                           (l=57, L=93)</t>
  </si>
  <si>
    <t>Сверло ц/х ср. сер  5,9 (кл. А) Р9                                           (l=57, L=93)</t>
  </si>
  <si>
    <t>Сверло ц/х ср. сер  6,0 (кл. А) Р9                                           (l=57, L=93)</t>
  </si>
  <si>
    <t>Сверло ц/х ср. сер  6,1 (кл. А) Р9                                         (l=63, L=101)</t>
  </si>
  <si>
    <t>Сверло ц/х ср. сер  6,2 (кл. А) Р9                                         (l=63, L=101)</t>
  </si>
  <si>
    <t>Сверло ц/х ср. сер  6,3 (кл. А) Р9                                         (l=63, L=101)</t>
  </si>
  <si>
    <t>Сверло ц/х ср. сер  6,4 (кл. А) Р9                                         (l=63, L=101)</t>
  </si>
  <si>
    <t>Сверло ц/х ср. сер  6,5 (кл. А) Р9                                         (l=63, L=101)</t>
  </si>
  <si>
    <t>Сверло ц/х ср. сер  6,6 (кл. А) Р9                                         (l=63, L=101)</t>
  </si>
  <si>
    <t>Сверло ц/х ср. сер  6,7 (кл. А) Р9                                         (l=63, L=101)</t>
  </si>
  <si>
    <t>Сверло ц/х ср. сер  6,8 (кл. А) Р9                                         (l=63, L=101)</t>
  </si>
  <si>
    <t>Сверло ц/х ср. сер  6,9 (кл. А) Р9                                         (l=63, L=101)</t>
  </si>
  <si>
    <t>Сверло ц/х ср. сер  7,0 (кл. А) Р9                                         (l=63, L=101)</t>
  </si>
  <si>
    <t>Сверло ц/х ср. сер  7,1 (кл. А) Р9                                         (l=63, L=101)</t>
  </si>
  <si>
    <t>Сверло ц/х ср. сер  7,2 (кл. А) Р9                                         (l=63, L=101)</t>
  </si>
  <si>
    <t>Сверло ц/х ср. сер  7,3 (кл. А) Р9                                         (l=63, L=101)</t>
  </si>
  <si>
    <t>Сверло ц/х ср. сер  7,4 (кл. А) Р9                                         (l=63, L=101)</t>
  </si>
  <si>
    <t>Сверло ц/х ср. сер  7,5 (кл. А) Р9                                         (l=63, L=101)</t>
  </si>
  <si>
    <t>Сверло ц/х ср. сер  7,6 (кл. А) Р9                                         (l=75, L=117)</t>
  </si>
  <si>
    <t>Сверло ц/х ср. сер  7,7 (кл. А) Р9                                         (l=75, L=117)</t>
  </si>
  <si>
    <t>Сверло ц/х ср. сер  7,8 (кл. А) Р9                                         (l=75, L=117)</t>
  </si>
  <si>
    <t>Сверло ц/х ср. сер  7,9 (кл. А) Р9                                         (l=75, L=117)</t>
  </si>
  <si>
    <t>Сверло ц/х ср. сер  8,0 (кл. А) Р9                                         (l=75, L=117)</t>
  </si>
  <si>
    <t>Сверло ц/х ср. сер  8,1 (кл. А) Р9                                         (l=75, L=117)</t>
  </si>
  <si>
    <t>Сверло ц/х ср. сер  8,2 (кл. А) Р9                                         (l=75, L=117)</t>
  </si>
  <si>
    <t>Сверло ц/х ср. сер  8,3 (кл. А) Р9                                         (l=75, L=117)</t>
  </si>
  <si>
    <t>Сверло ц/х ср. сер  8,4 (кл. А) Р9                                         (l=75, L=117)</t>
  </si>
  <si>
    <t>Сверло ц/х ср. сер  8,5 (кл. А) Р9                                         (l=75, L=117)</t>
  </si>
  <si>
    <t>Сверло ц/х ср. сер  8,6 (кл. А) Р9                                         (l=81, L=125)</t>
  </si>
  <si>
    <t>Сверло ц/х ср. сер  8,7 (кл. А) Р9                                         (l=81, L=125)</t>
  </si>
  <si>
    <t>Сверло ц/х ср. сер  8,8 (кл. А) Р9                                         (l=81, L=125)</t>
  </si>
  <si>
    <t>Сверло ц/х ср. сер  8,9 (кл. А) Р9                                         (l=81, L=125)</t>
  </si>
  <si>
    <t>Сверло ц/х ср. сер  9,0 (кл. А) Р9                                         (l=81, L=125)</t>
  </si>
  <si>
    <t>Сверло ц/х ср. сер  9,1 (кл. А) Р9                                         (l=81, L=125)</t>
  </si>
  <si>
    <t>Сверло ц/х ср. сер  9,2 (кл. А) Р9                                         (l=81, L=125)</t>
  </si>
  <si>
    <t>Сверло ц/х ср. сер  9,3 (кл. А) Р9                                         (l=81, L=125)</t>
  </si>
  <si>
    <t>Сверло ц/х ср. сер  9,4 (кл. А) Р9                                         (l=81, L=125)</t>
  </si>
  <si>
    <t>Сверло ц/х ср. сер  9,5 (кл. А) Р9                                         (l=81, L=125)</t>
  </si>
  <si>
    <t>Сверло ц/х ср. сер  9,6 (кл. А) Р9                                         (l=87, L=133)</t>
  </si>
  <si>
    <t>Сверло ц/х ср. сер  9,7 (кл. А) Р9                                         (l=87, L=133)</t>
  </si>
  <si>
    <t>Сверло ц/х ср. сер  9,8 (кл. А) Р9                                         (l=87, L=133)</t>
  </si>
  <si>
    <t>Сверло ц/х ср. сер  9,9 (кл. А) Р9                                         (l=87, L=133)</t>
  </si>
  <si>
    <t>Сверло ц/х ср. сер 10,0 (кл. А) Р9                                        (l=87, L=133)</t>
  </si>
  <si>
    <t>Сверло ц/х ср. сер 10,1 (кл. А) Р9                                        (l=87, L=133)</t>
  </si>
  <si>
    <t>Сверло ц/х ср. сер 10,2 (кл. А) Р9                                        (l=87, L=133)</t>
  </si>
  <si>
    <t>Сверло ц/х ср. сер 10,3 (кл. А) Р9                                        (l=87, L=133)</t>
  </si>
  <si>
    <t>Сверло ц/х ср. сер 10,4 (кл. А) Р9                                        (l=87, L=133)</t>
  </si>
  <si>
    <t>Сверло ц/х ср. сер 10,5 (кл. А) Р9                                        (l=87, L=133)</t>
  </si>
  <si>
    <t>Сверло ц/х ср. сер 10,6 (кл. А) Р9                                        (l=87, L=133)</t>
  </si>
  <si>
    <t>Сверло ц/х ср. сер 10,7 (кл. А) Р9                                        (l=94, L=142)</t>
  </si>
  <si>
    <t>Сверло ц/х ср. сер 10,8 (кл. А) Р9                                        (l=94, L=142)</t>
  </si>
  <si>
    <t>Сверло ц/х ср. сер 10,9 (кл. А) Р9                                        (l=94, L=142)</t>
  </si>
  <si>
    <t>Сверло ц/х ср. сер 11,0 (кл. А) Р9                                        (l=94, L=142)</t>
  </si>
  <si>
    <t>Сверло ц/х ср. сер 11,1 (кл. А) Р9                                        (l=94, L=142)</t>
  </si>
  <si>
    <t>Сверло ц/х ср. сер 11,2 (кл. А) Р9                                        (l=94, L=142)</t>
  </si>
  <si>
    <t>Сверло ц/х ср. сер 11,3 (кл. А) Р9                                        (l=94, L=142)</t>
  </si>
  <si>
    <t>Сверло ц/х ср. сер 11,4 (кл. А) Р9                                        (l=94, L=142)</t>
  </si>
  <si>
    <t>Сверло ц/х ср. сер 11,5 (кл. А) Р9                                        (l=94, L=142)</t>
  </si>
  <si>
    <t>Сверло ц/х ср. сер 11,6 (кл. А) Р9                                        (l=94, L=142)</t>
  </si>
  <si>
    <t>Сверло ц/х ср. сер 11,7 (кл. А) Р9                                        (l=94, L=142)</t>
  </si>
  <si>
    <t>Сверло ц/х ср. сер 11,8 (кл. А) Р9                                        (l=94, L=142)</t>
  </si>
  <si>
    <t>Сверло ц/х ср. сер 11,9 (кл. А) Р9                                        (l=94, L=142)</t>
  </si>
  <si>
    <t>Сверло ц/х ср. сер 12,0 (кл. А) Р9                                      (l=101, L=151)</t>
  </si>
  <si>
    <t>Сверло ц/х ср. сер 12,1 (кл. А) Р9                                      (l=101, L=151)</t>
  </si>
  <si>
    <t>Сверло ц/х ср. сер 12,2 (кл. А) Р9                                      (l=101, L=151)</t>
  </si>
  <si>
    <t>Сверло ц/х ср. сер 12,3 (кл. А) Р9                                      (l=101, L=151)</t>
  </si>
  <si>
    <t>Сверло ц/х ср. сер 12,4 (кл. А) Р9                                      (l=101, L=151)</t>
  </si>
  <si>
    <t>Сверло ц/х ср. сер 12,5 (кл. А) Р9                                      (l=101, L=151)</t>
  </si>
  <si>
    <t>Сверло ц/х ср. сер 12,6 (кл. А) Р9                                      (l=101, L=151)</t>
  </si>
  <si>
    <t>Сверло ц/х ср. сер 12,7 (кл. А) Р9                                      (l=101, L=151)</t>
  </si>
  <si>
    <t>Сверло ц/х ср. сер 12,8 (кл. А) Р9                                      (l=101, L=151)</t>
  </si>
  <si>
    <t>Сверло ц/х ср. сер 12,9 (кл. А) Р9                                      (l=101, L=151)</t>
  </si>
  <si>
    <t>Сверло ц/х ср. сер 13,0 (кл. А) Р9                                      (l=101, L=151)</t>
  </si>
  <si>
    <t>Сверло ц/х ср. сер 13,5 (кл. А) Р9                                      (l=108, L=160)</t>
  </si>
  <si>
    <t>Сверло ц/х ср. сер 14,0 (кл. А) Р9                                      (l=108, L=160)</t>
  </si>
  <si>
    <t>Сверло ц/х ср. сер 14,5 (кл. А) Р9                                      (l=114, L=169)</t>
  </si>
  <si>
    <t>Сверло ц/х ср. сер 15,0 (кл. А) Р9                                      (l=114, L=169)</t>
  </si>
  <si>
    <t>Сверло ц/х ср. сер 15,5 (кл. А) Р9                                      (l=120, L=178)</t>
  </si>
  <si>
    <t>Сверло ц/х ср. сер 16,0 (кл. А) Р9                                      (l=120, L=178)</t>
  </si>
  <si>
    <t>Сверло ц/х ср. сер  0,5  (кл.А) Р18                                           (l=6, L=22)</t>
  </si>
  <si>
    <t>Сверло ц/х ср. сер  0,6  (кл.А) Р18                                           (l=7, L=24)</t>
  </si>
  <si>
    <t>Сверло ц/х ср. сер  0,7  (кл.А) Р18                                           (l=9, L=28)</t>
  </si>
  <si>
    <t>Сверло ц/х ср. сер  0,8  (кл.А) Р18                                         (l=10, L=30)</t>
  </si>
  <si>
    <t>Сверло ц/х ср. сер  0,9  (кл.А) Р18                                         (l=11, L=32)</t>
  </si>
  <si>
    <t>Сверло ц/х ср. сер  1,0  (кл.А) Р18                                         (l=12, L=34)</t>
  </si>
  <si>
    <t>Сверло ц/х ср. сер  1,1  (кл.А) Р18                                         (l=14, L=36)</t>
  </si>
  <si>
    <t>Сверло ц/х ср. сер  1,2  (кл.А) Р18                                         (l=16, L=38)</t>
  </si>
  <si>
    <t>Сверло ц/х ср. сер  1,3  (кл.А) Р18                                         (l=16, L=38)</t>
  </si>
  <si>
    <t>Сверло ц/х ср. сер  1,4  (кл.А) Р18                                         (l=18, L=40)</t>
  </si>
  <si>
    <t>Сверло ц/х ср. сер  1,5  (кл.А) Р18                                         (l=18, L=40)</t>
  </si>
  <si>
    <t>Сверло ц/х ср. сер  1,6  (кл.А) Р18                                         (l=20, L=43)</t>
  </si>
  <si>
    <t>Сверло ц/х ср. сер  1,7  (кл.А) Р18                                         (l=20, L=43)</t>
  </si>
  <si>
    <t>Сверло ц/х ср. сер  1,8  (кл.А) Р18                                         (l=22, L=46)</t>
  </si>
  <si>
    <t>Сверло ц/х ср. сер  1,9  (кл.А) Р18                                         (l=22, L=46)</t>
  </si>
  <si>
    <t>Сверло ц/х ср. сер  2,0  (кл.А) Р18                                         (l=24, L=49)</t>
  </si>
  <si>
    <t>Сверло ц/х ср. сер  2,1  (кл.А) Р18                                         (l=24, L=49)</t>
  </si>
  <si>
    <t>Сверло ц/х ср. сер  2,2  (кл.А) Р18                                         (l=27, L=53)</t>
  </si>
  <si>
    <t>Сверло ц/х ср. сер  2,3  (кл.А) Р18                                         (l=27, L=53)</t>
  </si>
  <si>
    <t>Сверло ц/х ср. сер  2,4  (кл.А) Р18                                         (l=30, L=57)</t>
  </si>
  <si>
    <t>Сверло ц/х ср. сер  2,5  (кл.А) Р18                                         (l=30, L=57)</t>
  </si>
  <si>
    <t>Сверло ц/х ср. сер  2,6  (кл.А) Р18                                         (l=30, L=57)</t>
  </si>
  <si>
    <t>Сверло ц/х ср. сер  2,7  (кл.А) Р18                                         (l=33, L=61)</t>
  </si>
  <si>
    <t>Сверло ц/х ср. сер  2,8  (кл.А) Р18                                         (l=33, L=61)</t>
  </si>
  <si>
    <t>Сверло ц/х ср. сер  2,9  (кл.А) Р18                                         (l=33, L=61)</t>
  </si>
  <si>
    <t>Сверло ц/х ср. сер  3,0  (кл.А) Р18                                         (l=33, L=61)</t>
  </si>
  <si>
    <t>Сверло ц/х ср. сер  3,1  (кл.А) Р18                                         (l=36, L=65)</t>
  </si>
  <si>
    <t>Сверло ц/х ср. сер  3,2  (кл.А) Р18                                         (l=36, L=65)</t>
  </si>
  <si>
    <t>Сверло ц/х ср. сер  3,3  (кл.А) Р18                                         (l=36, L=65)</t>
  </si>
  <si>
    <t>Сверло ц/х ср. сер  3,4  (кл.А) Р18                                         (l=39, L=70)</t>
  </si>
  <si>
    <t>Сверло ц/х ср. сер  3,5  (кл.А) Р18                                         (l=39, L=70)</t>
  </si>
  <si>
    <t>Сверло ц/х ср. сер  3,6  (кл.А) Р18                                         (l=39, L=70)</t>
  </si>
  <si>
    <t>Сверло ц/х ср. сер  3,7  (кл.А) Р18                                         (l=39, L=70)</t>
  </si>
  <si>
    <t>Сверло ц/х ср. сер  3,8  (кл.А) Р18                                         (l=43, L=75)</t>
  </si>
  <si>
    <t>Сверло ц/х ср. сер  3,9  (кл.А) Р18                                         (l=43, L=75)</t>
  </si>
  <si>
    <t>Сверло ц/х ср. сер  4,0  (кл.А) Р18                                         (l=43, L=75)</t>
  </si>
  <si>
    <t>Сверло ц/х ср. сер  4,1  (кл.А) Р18                                         (l=43, L=75)</t>
  </si>
  <si>
    <t>Сверло ц/х ср. сер  4,2  (кл.А) Р18                                         (l=43, L=75)</t>
  </si>
  <si>
    <t>Сверло ц/х ср. сер  4,3  (кл.А) Р18                                         (l=47, L=80)</t>
  </si>
  <si>
    <t>Сверло ц/х ср. сер  4,4  (кл.А) Р18                                         (l=47, L=80)</t>
  </si>
  <si>
    <t>Сверло ц/х ср. сер  4,5  (кл.А) Р18                                         (l=47, L=80)</t>
  </si>
  <si>
    <t>Сверло ц/х ср. сер  4,6  (кл.А) Р18                                         (l=47, L=80)</t>
  </si>
  <si>
    <t>Сверло ц/х ср. сер  4,7  (кл.А) Р18                                         (l=47, L=80)</t>
  </si>
  <si>
    <t>Сверло ц/х ср. сер  4,8  (кл.А) Р18                                         (l=52, L=86)</t>
  </si>
  <si>
    <t>Сверло ц/х ср. сер  4,9  (кл.А) Р18                                         (l=52, L=86)</t>
  </si>
  <si>
    <t>Сверло ц/х ср. сер  5,0  (кл.А) Р18                                         (l=52, L=86)</t>
  </si>
  <si>
    <t>Сверло ц/х ср. сер  5,1  (кл.А) Р18                                         (l=52, L=86)</t>
  </si>
  <si>
    <t>Сверло ц/х ср. сер  5,2  (кл.А) Р18                                         (l=52, L=86)</t>
  </si>
  <si>
    <t>Сверло ц/х ср. сер  5,3  (кл.А) Р18                                         (l=52, L=86)</t>
  </si>
  <si>
    <t>Сверло ц/х ср. сер  5,4  (кл.А) Р18                                         (l=57, L=93)</t>
  </si>
  <si>
    <t>Сверло ц/х ср. сер  5,5  (кл.А) Р18                                         (l=57, L=93)</t>
  </si>
  <si>
    <t>Сверло ц/х ср. сер  5,6  (кл.А) Р18                                         (l=57, L=93)</t>
  </si>
  <si>
    <t>Сверло ц/х ср. сер  5,7  (кл.А) Р18                                         (l=57, L=93)</t>
  </si>
  <si>
    <t>Сверло ц/х ср. сер  5,8  (кл.А) Р18                                         (l=57, L=93)</t>
  </si>
  <si>
    <t>Сверло ц/х ср. сер  5,9  (кл.А) Р18                                         (l=57, L=93)</t>
  </si>
  <si>
    <t>Сверло ц/х ср. сер  6,0  (кл.А) Р18                                         (l=57, L=93)</t>
  </si>
  <si>
    <t>Сверло ц/х ср. сер  6,1  (кл.А) Р18                                       (l=63, L=101)</t>
  </si>
  <si>
    <t>Сверло ц/х ср. сер  6,2  (кл.А) Р18                                       (l=63, L=101)</t>
  </si>
  <si>
    <t>Сверло ц/х ср. сер  6,3  (кл.А) Р18                                       (l=63, L=101)</t>
  </si>
  <si>
    <t>Сверло ц/х ср. сер  6,4  (кл.А) Р18                                       (l=63, L=101)</t>
  </si>
  <si>
    <t>Сверло ц/х ср. сер  6,5  (кл.А) Р18                                       (l=63, L=101)</t>
  </si>
  <si>
    <t>Сверло ц/х ср. сер  6,6  (кл.А) Р18                                       (l=63, L=101)</t>
  </si>
  <si>
    <t>Сверло ц/х ср. сер  6,7  (кл.А) Р18                                       (l=63, L=101)</t>
  </si>
  <si>
    <t>Сверло ц/х ср. сер  6,8  (кл.А) Р18                                       (l=69, L=109)</t>
  </si>
  <si>
    <t>Сверло ц/х ср. сер  6,9  (кл.А) Р18                                       (l=69, L=109)</t>
  </si>
  <si>
    <t>Сверло ц/х ср. сер  7,0  (кл.А) Р18                                       (l=69, L=109)</t>
  </si>
  <si>
    <t>Сверло ц/х ср. сер  7,1  (кл.А) Р18                                       (l=69, L=109)</t>
  </si>
  <si>
    <t>Сверло ц/х ср. сер  7,2  (кл.А) Р18                                       (l=69, L=109)</t>
  </si>
  <si>
    <t>Сверло ц/х ср. сер  7,3  (кл.А) Р18                                       (l=69, L=109)</t>
  </si>
  <si>
    <t>Сверло ц/х ср. сер  7,4  (кл.А) Р18                                       (l=69, L=109)</t>
  </si>
  <si>
    <t>Сверло ц/х ср. сер  7,5  (кл.А) Р18                                       (l=69, L=109)</t>
  </si>
  <si>
    <t>Сверло ц/х ср. сер  7,6  (кл.А) Р18                                       (l=75, L=117)</t>
  </si>
  <si>
    <t>Сверло ц/х ср. сер  7,7  (кл.А) Р18                                       (l=75, L=117)</t>
  </si>
  <si>
    <t>Сверло ц/х ср. сер  7,8  (кл.А) Р18                                       (l=75, L=117)</t>
  </si>
  <si>
    <t>Сверло ц/х ср. сер  7,9  (кл.А) Р18                                       (l=75, L=117)</t>
  </si>
  <si>
    <t>Сверло ц/х ср. сер  8,0  (кл.А) Р18                                       (l=75, L=117)</t>
  </si>
  <si>
    <t>Сверло ц/х ср. сер  8,1  (кл.А) Р18                                       (l=75, L=117)</t>
  </si>
  <si>
    <t>Сверло ц/х ср. сер  8,2  (кл.А) Р18                                       (l=75, L=117)</t>
  </si>
  <si>
    <t>Сверло ц/х ср. сер  8,3  (кл.А) Р18                                       (l=75, L=117)</t>
  </si>
  <si>
    <t>Сверло ц/х ср. сер  8,4  (кл.А) Р18                                       (l=75, L=117)</t>
  </si>
  <si>
    <t>Сверло ц/х ср. сер  8,5  (кл.А) Р18                                       (l=75, L=117)</t>
  </si>
  <si>
    <t>Сверло ц/х ср. сер  8,6  (кл.А) Р18                                       (l=81, L=125)</t>
  </si>
  <si>
    <t>Сверло ц/х ср. сер  8,7  (кл.А) Р18                                       (l=81, L=125)</t>
  </si>
  <si>
    <t>Сверло ц/х ср. сер  8,8  (кл.А) Р18                                       (l=81, L=125)</t>
  </si>
  <si>
    <t>Сверло ц/х ср. сер  8,9  (кл.А) Р18                                       (l=81, L=125)</t>
  </si>
  <si>
    <t>Сверло ц/х ср. сер  9,0  (кл.А) Р18                                       (l=81, L=125)</t>
  </si>
  <si>
    <t>Сверло ц/х ср. сер  9,1  (кл.А) Р18                                       (l=81, L=125)</t>
  </si>
  <si>
    <t>Сверло ц/х ср. сер  9,2  (кл.А) Р18                                       (l=81, L=125)</t>
  </si>
  <si>
    <t>Сверло ц/х ср. сер  9,3  (кл.А) Р18                                       (l=81, L=125)</t>
  </si>
  <si>
    <t>Сверло ц/х ср. сер  9,4  (кл.А) Р18                                       (l=81, L=125)</t>
  </si>
  <si>
    <t>Сверло ц/х ср. сер  9,5  (кл.А) Р18                                       (l=81, L=125)</t>
  </si>
  <si>
    <t>Сверло ц/х ср. сер  9,6  (кл.А) Р18                                       (l=87, L=133)</t>
  </si>
  <si>
    <t>Сверло ц/х ср. сер  9,7  (кл.А) Р18                                       (l=87, L=133)</t>
  </si>
  <si>
    <t>Сверло ц/х ср. сер  9,8  (кл.А) Р18                                       (l=87, L=133)</t>
  </si>
  <si>
    <t>Сверло ц/х ср. сер  9,9  (кл.А) Р18                                       (l=87, L=133)</t>
  </si>
  <si>
    <t>Сверло ц/х ср. сер  10,0  (кл.А) Р18                                     (l=87, L=133)</t>
  </si>
  <si>
    <t>Сверло ц/х ср. сер  10,1  (кл.А) Р18                                     (l=87, L=133)</t>
  </si>
  <si>
    <t>Сверло ц/х ср. сер  10,2  (кл.А) Р18                                     (l=87, L=133)</t>
  </si>
  <si>
    <t>Сверло ц/х ср. сер  10,3  (кл.А) Р18                                     (l=87, L=133)</t>
  </si>
  <si>
    <t>Сверло ц/х ср. сер  10,4  (кл.А) Р18                                     (l=87, L=133)</t>
  </si>
  <si>
    <t>Сверло ц/х ср. сер  10,5  (кл.А) Р18                                     (l=87, L=133)</t>
  </si>
  <si>
    <t>Сверло ц/х ср. сер  10,6  (кл.А) Р18                                     (l=87, L=133)</t>
  </si>
  <si>
    <t>Сверло ц/х ср. сер  10,7  (кл.А) Р18                                     (l=94, L=142)</t>
  </si>
  <si>
    <t>Сверло ц/х ср. сер  10,8  (кл.А) Р18                                     (l=94, L=142)</t>
  </si>
  <si>
    <t>Сверло ц/х ср. сер  10,9  (кл.А) Р18                                     (l=94, L=142)</t>
  </si>
  <si>
    <t>Сверло ц/х ср. сер  11,0  (кл.А) Р18                                     (l=94, L=142)</t>
  </si>
  <si>
    <t>Сверло ц/х ср. сер  11,1  (кл.А) Р18                                     (l=94, L=142)</t>
  </si>
  <si>
    <t>Сверло ц/х ср. сер  11,2  (кл.А) Р18                                     (l=94, L=142)</t>
  </si>
  <si>
    <t>Сверло ц/х ср. сер  11,3  (кл.А) Р18                                     (l=94, L=142)</t>
  </si>
  <si>
    <t>Сверло ц/х ср. сер  11,4  (кл.А) Р18                                     (l=94, L=142)</t>
  </si>
  <si>
    <t>Сверло ц/х ср. сер  11,5  (кл.А) Р18                                     (l=94, L=142)</t>
  </si>
  <si>
    <t>Сверло ц/х ср. сер  11,6  (кл.А) Р18                                     (l=94, L=142)</t>
  </si>
  <si>
    <t>Сверло ц/х ср. сер  11,7  (кл.А) Р18                                     (l=94, L=142)</t>
  </si>
  <si>
    <t>Сверло ц/х ср. сер  11,8  (кл.А) Р18                                     (l=94, L=142)</t>
  </si>
  <si>
    <t>Сверло ц/х ср. сер  11,9  (кл.А) Р18                                     (l=94, L=142)</t>
  </si>
  <si>
    <t>Сверло ц/х ср. сер  12,0  (кл.А) Р18                                   (l=101, L=151)</t>
  </si>
  <si>
    <t xml:space="preserve">Плашка  М 5 х 0,5 Р6М5                                                                              </t>
  </si>
  <si>
    <t xml:space="preserve">Плашка  М 6 х 0,5 Р6М5                                                                              </t>
  </si>
  <si>
    <t xml:space="preserve">Плашка  М12 х 1,5 Р6М5                                                                             </t>
  </si>
  <si>
    <t xml:space="preserve">Плашка  М14 х 1,5 Р6М5                                                                             </t>
  </si>
  <si>
    <t xml:space="preserve">Плашка  М16 х 1,5 Р6М5                                                                             </t>
  </si>
  <si>
    <t xml:space="preserve">Плашка  М18 х 1,5 Р6М5                                                                             </t>
  </si>
  <si>
    <t xml:space="preserve">Плашка  М20 х 1,5 Р6М5                                                                             </t>
  </si>
  <si>
    <t xml:space="preserve">Плашка  М22 х 1,5 Р6М5                                                                             </t>
  </si>
  <si>
    <t xml:space="preserve">Плашка  М24 х 1,5 Р6М5                                                                             </t>
  </si>
  <si>
    <t xml:space="preserve">Плашка  М27 х 1,5 Р6М5                                                                             </t>
  </si>
  <si>
    <t xml:space="preserve">Плашка  М30 х 1,5 Р6М5                                                                             </t>
  </si>
  <si>
    <t xml:space="preserve">Плашка  М 8 х 1,0 Р6М5                                                                              </t>
  </si>
  <si>
    <t xml:space="preserve">Плашка  М10 х 1,0 Р6М5                                                                             </t>
  </si>
  <si>
    <t xml:space="preserve">Плашка  М12 х 1,0 Р6М5                                                                             </t>
  </si>
  <si>
    <t xml:space="preserve">Плашка  М14 х 1,0 Р6М5                                                                             </t>
  </si>
  <si>
    <t xml:space="preserve">Плашка  М16 х 1,0 Р6М5                                                                             </t>
  </si>
  <si>
    <t xml:space="preserve">Плашка  М18 х 1,0 Р6М5                                                                             </t>
  </si>
  <si>
    <t xml:space="preserve">Плашка  М18 х 2,0 Р6М5                                                                             </t>
  </si>
  <si>
    <t xml:space="preserve">Плашка  М20 х 1,0 Р6М5                                                                             </t>
  </si>
  <si>
    <t xml:space="preserve">Плашка  М20 х 2,0 Р6М5                                                                             </t>
  </si>
  <si>
    <t xml:space="preserve">Плашка  М22 х 1,0 Р6М5                                                                             </t>
  </si>
  <si>
    <t xml:space="preserve">Плашка  М22 х 2,0 Р6М5                                                                             </t>
  </si>
  <si>
    <t xml:space="preserve">Плашка  М24 х 1,0 Р6М5                                                                             </t>
  </si>
  <si>
    <t xml:space="preserve">Плашка  М24 х 2,0 Р6М5                                                                             </t>
  </si>
  <si>
    <t xml:space="preserve">Плашка  М27 х 1,0 Р6М5                                                                             </t>
  </si>
  <si>
    <t xml:space="preserve">Плашка  М27 х 2,0 Р6М5                                                                             </t>
  </si>
  <si>
    <t xml:space="preserve">Плашка  М30 х 2,0 Р6М5                                                                             </t>
  </si>
  <si>
    <t xml:space="preserve">Плашка  М30 х 3,0 Р6М5                                                                             </t>
  </si>
  <si>
    <t xml:space="preserve">Плашка  М10 х 1,25 Р6М5                                                                           </t>
  </si>
  <si>
    <t xml:space="preserve">Плашка  М12 х 1,25 Р6М5                                                                           </t>
  </si>
  <si>
    <t xml:space="preserve">Плашка  М14 х 1,25 Р6М5                                                                           </t>
  </si>
  <si>
    <t xml:space="preserve">Плашка  М16 х 1,25 Р6М5                                                                           </t>
  </si>
  <si>
    <t>Плашка  М 3 х 0,5 Р6М5                                                            (основной)</t>
  </si>
  <si>
    <t>Плашка  М 4 х 0,7 Р6М5                                                            (основной)</t>
  </si>
  <si>
    <t>Плашка  М 5 х 0,8 Р6М5                                                            (основной)</t>
  </si>
  <si>
    <t>Плашка  М 6 х 1,0 Р6М5                                                            (основной)</t>
  </si>
  <si>
    <t>Плашка  М 8 х 1,25 Р6М5                                                          (основной)</t>
  </si>
  <si>
    <t>Плашка  М10 х 1,5 Р6М5                                                           (основной)</t>
  </si>
  <si>
    <t>Плашка  М14 х 2,0 Р6М5                                                           (основной)</t>
  </si>
  <si>
    <t>Плашка  М16 х 2,0 Р6М5                                                           (основной)</t>
  </si>
  <si>
    <t>Плашка  М18 х 2,5 Р6М5                                                           (основной)</t>
  </si>
  <si>
    <t>Плашка  М20 х 2,5 Р6М5                                                           (основной)</t>
  </si>
  <si>
    <t>Плашка  М22 х 2,5 Р6М5                                                           (основной)</t>
  </si>
  <si>
    <t>Плашка  М24 х 3,0 Р6М5                                                           (основной)</t>
  </si>
  <si>
    <t>Плашка  М27 х 3,0 Р6М5                                                           (основной)</t>
  </si>
  <si>
    <t>Плашка  М30 х 3,5 Р6М5                                                           (основной)</t>
  </si>
  <si>
    <t>Борфреза  G08                                         (l=20, L=58, dхв=6, сплав ВК8)</t>
  </si>
  <si>
    <t>Борфреза  G08 с покрытием                (l=20, L=58, dхв=6, сплав ВК8)</t>
  </si>
  <si>
    <t>Борфреза  М08                                         (l=20, L=57, dхв=6, сплав ВК8)</t>
  </si>
  <si>
    <t>Борфреза  М08 с покрытием                (l=20, L=57, dхв=6, сплав ВК8)</t>
  </si>
  <si>
    <t>КЛЕЙМА БУКВЕННЫЕ И ЦИФРОВЫЕ</t>
  </si>
  <si>
    <t>КЛЕЩИ СТРОИТЕЛЬНЫЕ</t>
  </si>
  <si>
    <t xml:space="preserve">КРУГЛОГУБЦЫ </t>
  </si>
  <si>
    <t>КУЛАЧКИ К ПАТРОНУ ТОКАРНОМУ</t>
  </si>
  <si>
    <t>НАБОРЫ НАДФИЛЕЙ</t>
  </si>
  <si>
    <t>НАБОРЫ ПЛАСТИКОВЫХ ШПАТЕЛЕЙ</t>
  </si>
  <si>
    <t>НОЖНИЦЫ ПО МЕТАЛЛУ</t>
  </si>
  <si>
    <t>ПЛАСТИНЫ ТВЕРДОСПЛАВНЫЕ СМЕННЫЕ</t>
  </si>
  <si>
    <t>Центр вращающийся А-2-5-У                                             (усиленный)</t>
  </si>
  <si>
    <t>Патрон токарный 3-315.41.34В ф 315</t>
  </si>
  <si>
    <t>СТАРТ-ЯЧЕЙКА</t>
  </si>
  <si>
    <t xml:space="preserve">Плашка  М 6 х 0,75 Р6М5                                                                           </t>
  </si>
  <si>
    <t xml:space="preserve">Плашка  М 8 х 0,75 Р6М5                                                                            </t>
  </si>
  <si>
    <t xml:space="preserve">Плашка  М12 х 0,75 Р6М5                                                                           </t>
  </si>
  <si>
    <t xml:space="preserve">Ножницы арматурные 350 мм                                                   </t>
  </si>
  <si>
    <t xml:space="preserve">Ножницы арматурные 450 мм                                                   </t>
  </si>
  <si>
    <t xml:space="preserve">Ножницы арматурные 600 мм                                                   </t>
  </si>
  <si>
    <t xml:space="preserve">Ножницы арматурные 750 мм                                                   </t>
  </si>
  <si>
    <t xml:space="preserve">Ножницы арматурные 900 мм                                                   </t>
  </si>
  <si>
    <t xml:space="preserve">Ножницы арматурные 1050 мм                                                 </t>
  </si>
  <si>
    <t>метчик руч  М12 х 1,25 2шт. комп. в ПВХ                                        (9ХС)</t>
  </si>
  <si>
    <t>Клейма Буквенные №10 сталь                                   (27 шт от А до Z)</t>
  </si>
  <si>
    <t>Сверло ц/х ср. сер  3,1 (кл.А) нитрид титан            (l=36, L=65, Р6М5)</t>
  </si>
  <si>
    <t>Сверло ц/х ср. сер  3,2 (кл.А) нитрид титан            (l=36, L=65, Р6М5)</t>
  </si>
  <si>
    <t>Сверло ц/х ср. сер  3,3 (кл.А) нитрид титан            (l=36, L=65, Р6М5)</t>
  </si>
  <si>
    <t>Полотно ручное 300 х 12,5 х 0,56                                (Х6ВФ, шаг 1 мм)</t>
  </si>
  <si>
    <t>Ручка для кувалды 700 мм  (5, 6, 7, 8, 9, 10 кг)                         (дерево)</t>
  </si>
  <si>
    <t>Ручка для кувалды 500 мм (2, 3, 4 кг)                                        (дерево)</t>
  </si>
  <si>
    <t>ДИСКИ АЛМАЗНЫЕ ДЛЯ ОБРАБОТКИ БЕТОНА</t>
  </si>
  <si>
    <t>ЗУБИЛА ПО БЕТОНУ</t>
  </si>
  <si>
    <t>ИНДИКАТОРЫ НАПРЯЖЕНИЯ</t>
  </si>
  <si>
    <t xml:space="preserve">КУСАЧКИ </t>
  </si>
  <si>
    <t>ЛИНЕЙКИ ИЗМЕРИТЕЛЬНЫЕ</t>
  </si>
  <si>
    <t>ЛОБЗИКИ И НАБОРЫ ДЛЯ ВЫПИЛИВАНИЯ ЛОБЗИКОМ</t>
  </si>
  <si>
    <t xml:space="preserve">МОЛОТКИ </t>
  </si>
  <si>
    <t xml:space="preserve">НАБОРЫ КЛЮЧЕЙ ГАЕЧНЫХ </t>
  </si>
  <si>
    <t xml:space="preserve">НОЖОВКИ ПО ДЕРЕВУ </t>
  </si>
  <si>
    <t xml:space="preserve">ОПРАВКИ </t>
  </si>
  <si>
    <t xml:space="preserve">ОТВЕРТКИ </t>
  </si>
  <si>
    <t xml:space="preserve">ПЕРЕХОДНИКИ-АДАПТЕРЫ </t>
  </si>
  <si>
    <t xml:space="preserve">ПИКИ ПО БЕТОНУ  </t>
  </si>
  <si>
    <t>ПОЛОТНА НОЖОВОЧНЫЕ</t>
  </si>
  <si>
    <t>РАШПИЛИ</t>
  </si>
  <si>
    <t>РЕЗЦЫ ТОКАРНЫЕ</t>
  </si>
  <si>
    <t>РУЧКИ ДЛЯ НАПИЛЬНИКОВ, МОЛОТКОВ, КУВАЛД</t>
  </si>
  <si>
    <t>СВЕРЛА ПО МЕТАЛЛУ К/Х</t>
  </si>
  <si>
    <t>СВЕРЛА ПО МЕТАЛЛУ ЦЕНТРОВОЧНЫЕ</t>
  </si>
  <si>
    <t>СВЕРЛА ПО МЕТАЛЛУ С ШЕСТИГРАННЫМ (1/4) ХВОСТ. СРЕДНЕЙ СЕРИИ КЛ.А</t>
  </si>
  <si>
    <t>СВЕРЛА ПО СТЕКЛУ И КЕРАМИКЕ</t>
  </si>
  <si>
    <t>СТЕНДЫ ДЛЯ СВЕРЛ, БУРОВ, ПЛАШЕК, МЕТЧИКОВ</t>
  </si>
  <si>
    <t>ФРЕЗЫ КОНЦЕВЫЕ</t>
  </si>
  <si>
    <t>ФРЕЗЫ ШПОНОЧНЫЕ</t>
  </si>
  <si>
    <t>ФРЕЗЫ ДИСКОВЫЕ ПРОРЕЗНЫЕ И ОТРЕЗНЫЕ</t>
  </si>
  <si>
    <t>ЦЕНТРЫ ТОКАРНЫЕ</t>
  </si>
  <si>
    <t>ЧАШКИ АЛМАЗНЫЕ ДЛЯ ОБРАБОТКИ БЕТОНА</t>
  </si>
  <si>
    <t>Патрон сверлильный ПС-13 В16                                         (3,0-13,0 мм)</t>
  </si>
  <si>
    <t>Развертка ручная ц/х 3Н7                                                (l=31, L=62, 9ХС)</t>
  </si>
  <si>
    <t>Развертка ручная ц/х 3Н8                                                (l=31, L=62, 9ХС)</t>
  </si>
  <si>
    <t>Развертка ручная ц/х 4Н7                                                (l=38, L=76, 9ХС)</t>
  </si>
  <si>
    <t>Развертка ручная ц/х 4Н8                                                (l=38, L=76, 9ХС)</t>
  </si>
  <si>
    <t>Развертка ручная ц/х 4Н9                                                (l=38, L=76, 9ХС)</t>
  </si>
  <si>
    <t>Развертка ручная ц/х 5Н7                                                (l=44, L=87, 9ХС)</t>
  </si>
  <si>
    <t>Развертка ручная ц/х 5Н8                                                (l=44, L=87, 9ХС)</t>
  </si>
  <si>
    <t>Развертка ручная ц/х 5Н9                                                (l=44, L=87, 9ХС)</t>
  </si>
  <si>
    <t>Развертка ручная ц/х 6Н7                                                (l=47, L=93, 9ХС)</t>
  </si>
  <si>
    <t>Развертка ручная ц/х 6Н8                                                (l=47, L=93, 9ХС)</t>
  </si>
  <si>
    <t>Развертка ручная ц/х 3,5Н7                                             (l=35, L=71, 9ХС)</t>
  </si>
  <si>
    <t>Развертка ручная ц/х 3,5Н8                                             (l=35, L=71, 9ХС)</t>
  </si>
  <si>
    <t>Развертка ручная ц/х 4,5Н7                                             (l=41, L=81, 9ХС)</t>
  </si>
  <si>
    <t>Развертка ручная ц/х 4,5Н8                                             (l=41, L=81, 9ХС)</t>
  </si>
  <si>
    <t>Развертка ручная ц/х 6,5Н7                                             (l=47, L=93, 9ХС)</t>
  </si>
  <si>
    <t>Развертка ручная ц/х 6,5Н8                                             (l=47, L=93, 9ХС)</t>
  </si>
  <si>
    <t>Развертка ручная ц/х 7Н7                                              (l=54, L=107, 9ХС)</t>
  </si>
  <si>
    <t>Развертка ручная ц/х 7Н8                                              (l=54, L=107, 9ХС)</t>
  </si>
  <si>
    <t>Развертка ручная ц/х 8Н7                                              (l=58, L=115, 9ХС)</t>
  </si>
  <si>
    <t>Развертка ручная ц/х 8Н8                                              (l=58, L=115, 9ХС)</t>
  </si>
  <si>
    <t>Развертка ручная ц/х 8Н9                                              (l=58, L=115, 9ХС)</t>
  </si>
  <si>
    <t>Развертка ручная ц/х 8,5Н7                                           (l=58, L=115, 9ХС)</t>
  </si>
  <si>
    <t>Развертка ручная ц/х 8,5Н8                                           (l=58, L=115, 9ХС)</t>
  </si>
  <si>
    <t>Развертка ручная ц/х 8,5Н9                                           (l=58, L=115, 9ХС)</t>
  </si>
  <si>
    <t>Развертка ручная ц/х 9Н7                                              (l=62, L=124, 9ХС)</t>
  </si>
  <si>
    <t>Развертка ручная ц/х 9Н8                                              (l=62, L=124, 9ХС)</t>
  </si>
  <si>
    <t>Развертка ручная ц/х 9Н9                                              (l=62, L=124, 9ХС)</t>
  </si>
  <si>
    <t>Развертка ручная ц/х 9,5Н7                                           (l=62, L=124, 9ХС)</t>
  </si>
  <si>
    <t>Развертка ручная ц/х 10Н7                                            (l=66, L=133, 9ХС)</t>
  </si>
  <si>
    <t>Развертка ручная ц/х 10Н8                                            (l=66, L=133, 9ХС)</t>
  </si>
  <si>
    <t>Развертка ручная ц/х 10Н9                                            (l=66, L=133, 9ХС)</t>
  </si>
  <si>
    <t>Развертка ручная ц/х 10,5Н7                                         (l=66, L=133, 9ХС)</t>
  </si>
  <si>
    <t>Развертка ручная ц/х 10,5Н8                                         (l=66, L=133, 9ХС)</t>
  </si>
  <si>
    <t>Развертка ручная ц/х 10,5Н9                                         (l=66, L=133, 9ХС)</t>
  </si>
  <si>
    <t>Развертка ручная ц/х 11Н7                                            (l=71, L=142, 9ХС)</t>
  </si>
  <si>
    <t>Развертка ручная ц/х 11Н8                                            (l=71, L=142, 9ХС)</t>
  </si>
  <si>
    <t>Развертка ручная ц/х 11Н9                                            (l=71, L=142, 9ХС)</t>
  </si>
  <si>
    <t>Развертка ручная ц/х 12Н7                                            (l=76, L=152, 9ХС)</t>
  </si>
  <si>
    <t>Развертка ручная ц/х 12Н8                                            (l=76, L=152, 9ХС)</t>
  </si>
  <si>
    <t>Развертка ручная ц/х 12Н9                                            (l=76, L=152, 9ХС)</t>
  </si>
  <si>
    <t>Развертка ручная ц/х 13Н7                                            (l=76, L=152, 9ХС)</t>
  </si>
  <si>
    <t>Развертка ручная ц/х 13Н8                                            (l=76, L=152, 9ХС)</t>
  </si>
  <si>
    <t>Развертка ручная ц/х 13Н9                                            (l=76, L=152, 9ХС)</t>
  </si>
  <si>
    <t>Развертка ручная ц/х 14Н7                                            (l=81, L=163, 9ХС)</t>
  </si>
  <si>
    <t>Развертка ручная ц/х 14Н8                                            (l=81, L=163, 9ХС)</t>
  </si>
  <si>
    <t>Развертка ручная ц/х 14Н9                                            (l=81, L=163, 9ХС)</t>
  </si>
  <si>
    <t>Развертка ручная ц/х 15Н7                                            (l=81, L=163, 9ХС)</t>
  </si>
  <si>
    <t>Развертка ручная ц/х 15Н8                                            (l=81, L=163, 9ХС)</t>
  </si>
  <si>
    <t>Развертка ручная ц/х 15Н9                                            (l=81, L=163, 9ХС)</t>
  </si>
  <si>
    <t>Развертка ручная ц/х 16Н7                                            (l=87, L=175, 9ХС)</t>
  </si>
  <si>
    <t>Развертка ручная ц/х 16Н8                                            (l=87, L=175, 9ХС)</t>
  </si>
  <si>
    <t>Развертка ручная ц/х 16Н9                                            (l=87, L=175, 9ХС)</t>
  </si>
  <si>
    <t>Развертка ручная ц/х 17Н7                                            (l=87, L=175, 9ХС)</t>
  </si>
  <si>
    <t>Развертка ручная ц/х 17Н8                                            (l=87, L=175, 9ХС)</t>
  </si>
  <si>
    <t>Развертка ручная ц/х 17Н9                                            (l=87, L=175, 9ХС)</t>
  </si>
  <si>
    <t>Развертка ручная ц/х 18Н7                                            (l=93, L=188, 9ХС)</t>
  </si>
  <si>
    <t>Развертка ручная ц/х 18Н8                                            (l=93, L=188, 9ХС)</t>
  </si>
  <si>
    <t>Развертка ручная ц/х 18Н9                                            (l=93, L=188, 9ХС)</t>
  </si>
  <si>
    <t>Развертка ручная ц/х 19Н7                                            (l=93, L=188, 9ХС)</t>
  </si>
  <si>
    <t>Развертка ручная ц/х 19Н8                                            (l=93, L=188, 9ХС)</t>
  </si>
  <si>
    <t>Развертка ручная ц/х 20Н7                                          (l=100, L=201, 9ХС)</t>
  </si>
  <si>
    <t>Развертка ручная ц/х 20Н8                                          (l=100, L=201, 9ХС)</t>
  </si>
  <si>
    <t>Развертка ручная ц/х 20Н9                                          (l=100, L=201, 9ХС)</t>
  </si>
  <si>
    <t>Развертка ручная ц/х 21Н7                                          (l=100, L=201, 9ХС)</t>
  </si>
  <si>
    <t>Развертка ручная ц/х 21Н8                                          (l=100, L=201, 9ХС)</t>
  </si>
  <si>
    <t>Развертка ручная ц/х 22Н7                                          (l=107, L=215, 9ХС)</t>
  </si>
  <si>
    <t>Развертка ручная ц/х 22Н8                                          (l=107, L=215, 9ХС)</t>
  </si>
  <si>
    <t>Развертка ручная ц/х 22Н9                                          (l=107, L=215, 9ХС)</t>
  </si>
  <si>
    <t>Развертка ручная ц/х 23Н7                                          (l=107, L=215, 9ХС)</t>
  </si>
  <si>
    <t>Развертка ручная ц/х 23Н8                                          (l=107, L=215, 9ХС)</t>
  </si>
  <si>
    <t>Развертка ручная ц/х 23Н9                                          (l=107, L=215, 9ХС)</t>
  </si>
  <si>
    <t>Развертка ручная ц/х 24Н7                                          (l=115, L=231, 9ХС)</t>
  </si>
  <si>
    <t>Развертка ручная ц/х 24Н8                                          (l=115, L=231, 9ХС)</t>
  </si>
  <si>
    <t>Развертка ручная ц/х 25Н7                                          (l=115, L=231, 9ХС)</t>
  </si>
  <si>
    <t>Развертка ручная ц/х 25Н8                                          (l=115, L=231, 9ХС)</t>
  </si>
  <si>
    <t>Развертка ручная ц/х 25Н9                                          (l=115, L=231, 9ХС)</t>
  </si>
  <si>
    <t>Развертка ручная ц/х 26Н7                                          (l=115, L=231, 9ХС)</t>
  </si>
  <si>
    <t>Развертка ручная ц/х 26Н8                                          (l=115, L=231, 9ХС)</t>
  </si>
  <si>
    <t>Развертка ручная ц/х 28Н7                                          (l=124, L=247, 9ХС)</t>
  </si>
  <si>
    <t>Развертка ручная ц/х 28Н8                                          (l=124, L=247, 9ХС)</t>
  </si>
  <si>
    <t>Развертка ручная ц/х 30Н7                                          (l=124, L=247, 9ХС)</t>
  </si>
  <si>
    <t>Развертка ручная ц/х 30Н8                                          (l=124, L=247, 9ХС)</t>
  </si>
  <si>
    <t>Развертка ручная ц/х 32Н7                                          (l=133, L=265, 9ХС)</t>
  </si>
  <si>
    <t>Развертка ручная ц/х 32Н8                                          (l=133, L=265, 9ХС)</t>
  </si>
  <si>
    <t>Развертка ручная ц/х 32Н9                                          (l=133, L=265, 9ХС)</t>
  </si>
  <si>
    <t>Развертка ручная ц/х 36Н7                                          (l=142, L=284, 9ХС)</t>
  </si>
  <si>
    <t>Развертка ручная ц/х 36Н8                                          (l=142, L=284, 9ХС)</t>
  </si>
  <si>
    <t>Развертка ручная ц/х 38Н7                                          (l=152, L=305, 9ХС)</t>
  </si>
  <si>
    <t>Развертка ручная ц/х 38Н8                                          (l=152, L=305, 9ХС)</t>
  </si>
  <si>
    <t>Развертка ручная ц/х 40Н7                                          (l=152, L=305, 9ХС)</t>
  </si>
  <si>
    <t>Развертка ручная ц/х 40Н8                                          (l=152, L=305, 9ХС)</t>
  </si>
  <si>
    <t>Развертка ручная ц/х 45Н7                                          (l=163, L=326, 9ХС)</t>
  </si>
  <si>
    <t>Развертка ручная ц/х 45Н8                                          (l=163, L=326, 9ХС)</t>
  </si>
  <si>
    <t>Развертка машинная ц/х 7Н7                                     (l=31; L=109; Р6М5)</t>
  </si>
  <si>
    <t>Развертка машинная ц/х 7Н8                                     (l=31; L=109; Р6М5)</t>
  </si>
  <si>
    <t>Развертка машинная ц/х 8Н7                                     (l=33; L=117; Р6М5)</t>
  </si>
  <si>
    <t>Развертка машинная ц/х 8Н8                                     (l=33; L=117; Р6М5)</t>
  </si>
  <si>
    <t>Развертка машинная ц/х 9Н7                                     (l=36; L=125; Р6М5)</t>
  </si>
  <si>
    <t>Развертка машинная ц/х 9Н8                                     (l=36; L=125; Р6М5)</t>
  </si>
  <si>
    <t>Развертка машинная ц/х 3Н7                                       (l=15; L=61; Р6М5)</t>
  </si>
  <si>
    <t>Развертка машинная ц/х 3,2Н7                                    (l=16; L=65; Р6М5)</t>
  </si>
  <si>
    <t>Развертка машинная ц/х 3,2Н8                                    (l=16; L=65; Р6М5)</t>
  </si>
  <si>
    <t>Развертка машинная ц/х 3,5Н7                                    (l=18; L=70; Р6М5)</t>
  </si>
  <si>
    <t>Развертка машинная ц/х 3,5Н8                                    (l=18; L=70; Р6М5)</t>
  </si>
  <si>
    <t>Развертка машинная ц/х 4Н7                                       (l=19; L=75; Р6М5)</t>
  </si>
  <si>
    <t>Развертка машинная ц/х 4Н8                                       (l=19; L=75; Р6М5)</t>
  </si>
  <si>
    <t>Развертка машинная ц/х 4Н9                                       (l=19; L=75; Р6М5)</t>
  </si>
  <si>
    <t>Развертка машинная ц/х 5Н7                                       (l=23; L=86; Р6М5)</t>
  </si>
  <si>
    <t>Развертка машинная ц/х 5Н8                                       (l=23; L=86; Р6М5)</t>
  </si>
  <si>
    <t>Развертка машинная ц/х 5Н9                                       (l=23; L=86; Р6М5)</t>
  </si>
  <si>
    <t>Развертка машинная ц/х 5,5Н7                                    (l=26; L=93; Р6М5)</t>
  </si>
  <si>
    <t>Сверло ц/х ср. сер  2,0 ( кл.А ) левое в ПВХ             (l=24, L=49,Р6М5)</t>
  </si>
  <si>
    <t>Сверло ц/х ср. сер  2,5 ( кл.А ) левое в ПВХ             (l=30, L=57,Р6М5)</t>
  </si>
  <si>
    <t>Сверло ц/х ср. сер  3,0 ( кл.А ) левое в ПВХ             (l=33, L=61,Р6М5)</t>
  </si>
  <si>
    <t>Сверло ц/х ср. сер  3,5 ( кл.А ) левое в ПВХ             (l=39, L=70,Р6М5)</t>
  </si>
  <si>
    <t>Сверло ц/х ср. сер  4,0 ( кл.А ) левое в ПВХ             (l=43, L=75,Р6М5)</t>
  </si>
  <si>
    <t>Сверло ц/х ср. сер  5,0 ( кл.А ) левое в ПВХ             (l=52, L=86,Р6М5)</t>
  </si>
  <si>
    <t>Сверло ц/х ср. сер  6,0 ( кл.А ) левое в ПВХ             (l=57, L=93,Р6М5)</t>
  </si>
  <si>
    <t>Сверло ц/х ср. сер  7,0 ( кл.А ) левое в ПВХ           (l=69, L=109,Р6М5)</t>
  </si>
  <si>
    <t>Сверло ц/х ср. сер  8,0 ( кл.А ) левое в ПВХ           (l=75, L=117,Р6М5)</t>
  </si>
  <si>
    <t>Сверло ц/х ср. сер  9,0 ( кл.А ) левое в ПВХ           (l=81, L=125,Р6М5)</t>
  </si>
  <si>
    <t>Сверло ц/х ср. сер 10,0 ( кл.А ) левое в ПВХ          (l=87, L=133,Р6М5)</t>
  </si>
  <si>
    <t>Сверло с шестигр. хв. ср. сер  7,0 (кл.А) в ПВХ     (l=69, L=109,Р6М5)</t>
  </si>
  <si>
    <t>Сверло с шестигр. хв. ср. сер 10,0(кл.А) в ПВХ     (l=87, L=133,Р6М5)</t>
  </si>
  <si>
    <t>Сверло ц/х дл. сер  2,0 (кл.А) в ПВХ                          (l=56, L=85, Р6М5)</t>
  </si>
  <si>
    <t>Сверло ц/х дл. сер  2,5 (кл.А) в ПВХ                          (l=65, L=95, Р6М5)</t>
  </si>
  <si>
    <t>Сверло ц/х дл. сер  3,0 (кл.А) в ПВХ                        (l=66, L=100, Р6М5)</t>
  </si>
  <si>
    <t>Сверло ц/х дл. сер  3,2 (кл.А) в ПВХ                        (l=69, L=106, Р6М5)</t>
  </si>
  <si>
    <t>Сверло ц/х дл. сер  3,5 (кл.А) в ПВХ                        (l=73, L=112, Р6М5)</t>
  </si>
  <si>
    <t>Сверло ц/х дл. сер  4,0 (кл.А) в ПВХ                        (l=78, L=119, Р6М5)</t>
  </si>
  <si>
    <t>Сверло ц/х дл. сер  4,2 (кл.А) в ПВХ                        (l=78, L=119, Р6М5)</t>
  </si>
  <si>
    <t>Сверло ц/х дл. сер  4,5 (кл.А) в ПВХ                        (l=82, L=126, Р6М5)</t>
  </si>
  <si>
    <t>Сверло ц/х дл. сер  5,0 (кл.А) в ПВХ                        (l=87, L=132, Р6М5)</t>
  </si>
  <si>
    <t>Сверло ц/х дл. сер  5,5 (кл.А) в ПВХ                        (l=91, L=139, Р6М5)</t>
  </si>
  <si>
    <t>Сверло ц/х дл. сер  6,0 (кл.А) в ПВХ                        (l=91, L=139, Р6М5)</t>
  </si>
  <si>
    <t>Сверло ц/х дл. сер  6,5 (кл.А) в ПВХ                        (l=97, L=148, Р6М5)</t>
  </si>
  <si>
    <t>Сверло ц/х дл. сер  7,0 (кл.А) в ПВХ                      (l=102, L=156, Р6М5)</t>
  </si>
  <si>
    <t>Сверло ц/х дл. сер  8,0 (кл.А) в ПВХ                      (l=109, L=156, Р6М5)</t>
  </si>
  <si>
    <t>Сверло ц/х дл. сер  8,5 (кл.А) в ПВХ                      (l=109, L=156, Р6М5)</t>
  </si>
  <si>
    <t>Сверло ц/х дл. сер  9,0 (кл.А) в ПВХ                      (l=115, L=175, Р6М5)</t>
  </si>
  <si>
    <t>Сверло ц/х дл. сер  10,0 (кл.А) в ПВХ                    (l=121, L=184, Р6М5)</t>
  </si>
  <si>
    <t>Сверло ц/х дл. сер  11,0 (кл.А) в ПВХ                    (l=128, L=195, Р6М5)</t>
  </si>
  <si>
    <t>Сверло ц/х дл. сер  12,0 (кл.А) в ПВХ                    (l=134, L=205, Р6М5)</t>
  </si>
  <si>
    <t>Сверло ц/х ср. сер  12,5 (кл.В) с прот.хв. в ПВХ  (l=101, L=151, Р6М5)</t>
  </si>
  <si>
    <t>Сверло ц/х ср. сер  13,0 (кл.В) с прот.хв. в ПВХ  (l=101, L=151, Р6М5)</t>
  </si>
  <si>
    <t>Сверло ц/х ср. сер  13,5 (кл.В) с прот.хв. в ПВХ  (l=108, L=160, Р6М5)</t>
  </si>
  <si>
    <t>Сверло ц/х ср. сер  14,0 (кл.В) с прот.хв. в ПВХ  (l=108, L=160, Р6М5)</t>
  </si>
  <si>
    <t>Сверло ц/х ср. сер  14,5 (кл.В) с прот.хв. в ПВХ  (l=114, L=169, Р6М5)</t>
  </si>
  <si>
    <t>Сверло ц/х ср. сер  15,0 (кл.В) с прот.хв. в ПВХ  (l=114, L=169, Р6М5)</t>
  </si>
  <si>
    <t>Сверло ц/х ср. сер  15,5 (кл.В) с прот.хв. в ПВХ  (l=120, L=178, Р6М5)</t>
  </si>
  <si>
    <t>Сверло ц/х ср. сер  16,0 (кл.В) с прот.хв. в ПВХ  (l=120, L=178, Р6М5)</t>
  </si>
  <si>
    <t>Сверло ц/х ср. сер  16,5 (кл.В) с прот.хв. в ПВХ  (l=125, L=185, Р6М5)</t>
  </si>
  <si>
    <t>Сверло ц/х ср. сер  17,0 (кл.В) с прот.хв. в ПВХ  (l=130, L=195, Р6М5)</t>
  </si>
  <si>
    <t>Сверло ц/х ср. сер  18,0 (кл.В) с прот.хв. в ПВХ  (l=130, L=195, Р6М5)</t>
  </si>
  <si>
    <t>Сверло ц/х ср. сер  19,0 (кл.В) с прот.хв. в ПВХ  (l=135, L=200, Р6М5)</t>
  </si>
  <si>
    <t>Сверло ц/х ср. сер  20,0 (кл.В) с прот.хв. в ПВХ  (l=135, L=200, Р6М5)</t>
  </si>
  <si>
    <t>Сверло ц/х ср. сер  1,0 ( кл.А ) левое                       (l=12, L=34, Р6М5)</t>
  </si>
  <si>
    <t>Сверло ц/х ср. сер  1,5 ( кл.А ) левое                       (l=18, L=40, Р6М5)</t>
  </si>
  <si>
    <t>Сверло ц/х ср. сер  2,0 ( кл.А ) левое                        (l=24, L=49,Р6М5)</t>
  </si>
  <si>
    <t>Сверло ц/х ср. сер  2,5 ( кл.А ) левое                        (l=30, L=57,Р6М5)</t>
  </si>
  <si>
    <t>Сверло ц/х ср. сер  3,0 ( кл.А ) левое                        (l=33, L=61,Р6М5)</t>
  </si>
  <si>
    <t>Сверло ц/х ср. сер  3,5 ( кл.А ) левое                        (l=39, L=70,Р6М5)</t>
  </si>
  <si>
    <t>Сверло ц/х ср. сер  4,0 ( кл.А ) левое                        (l=43, L=75,Р6М5)</t>
  </si>
  <si>
    <t>Сверло ц/х ср. сер  4,5 ( кл.А ) левое                        (l=47, L=80,Р6М5)</t>
  </si>
  <si>
    <t>Сверло ц/х ср. сер  5,0 ( кл.А ) левое                        (l=52, L=86,Р6М5)</t>
  </si>
  <si>
    <t>Сверло ц/х ср. сер  5,5 ( кл.А ) левое                        (l=57, L=93,Р6М5)</t>
  </si>
  <si>
    <t>Сверло ц/х ср. сер  6,0 ( кл.А ) левое                        (l=57, L=93,Р6М5)</t>
  </si>
  <si>
    <t>Сверло ц/х ср. сер  6,5 ( кл.А ) левое                      (l=63, L=101,Р6М5)</t>
  </si>
  <si>
    <t>Сверло ц/х ср. сер  7,0 ( кл.А ) левое                      (l=69, L=109,Р6М5)</t>
  </si>
  <si>
    <t>Сверло ц/х ср. сер  7,5 ( кл.А ) левое                      (l=69, L=109,Р6М5)</t>
  </si>
  <si>
    <t>Сверло ц/х ср. сер  8,0 ( кл.А ) левое                      (l=75, L=117,Р6М5)</t>
  </si>
  <si>
    <t>Сверло ц/х ср. сер  8,5 ( кл.А ) левое                      (l=75, L=117,Р6М5)</t>
  </si>
  <si>
    <t>Сверло ц/х ср. сер  9,0 ( кл.А ) левое                      (l=81, L=125,Р6М5)</t>
  </si>
  <si>
    <t>Сверло ц/х ср. сер  9,5 ( кл.А ) левое                      (l=81, L=125,Р6М5)</t>
  </si>
  <si>
    <t>Сверло ц/х ср. сер 10,0 ( кл.А ) левое                     (l=87, L=133,Р6М5)</t>
  </si>
  <si>
    <t>Сверло ц/х ср. сер 10,5 ( кл.А ) левое                     (l=87, L=133,Р6М5)</t>
  </si>
  <si>
    <t>Сверло ц/х ср. сер 11,0 ( кл.А ) левое                     (l=94, L=142,Р6М5)</t>
  </si>
  <si>
    <t>Сверло ц/х ср. сер 11,5 ( кл.А ) левое                     (l=94, L=142,Р6М5)</t>
  </si>
  <si>
    <t>Сверло ц/х ср. сер 12,0 ( кл.А ) левое                   (l=101, L=151,Р6М5)</t>
  </si>
  <si>
    <t>Сверло ц/х ср. сер 12,5 ( кл.А ) левое                   (l=101, L=151,Р6М5)</t>
  </si>
  <si>
    <t>Сверло ц/х ср. сер 13,0 ( кл.А ) левое                   (l=101, L=151,Р6М5)</t>
  </si>
  <si>
    <t>Сверло с шестигранным хв. ср. сер  7,0 (кл.А)     (l=69, L=109,Р6М5)</t>
  </si>
  <si>
    <t>Сверло с шестигранным хв. ср. сер  8,0 (кл.А)     (l=75, L=117,Р6М5)</t>
  </si>
  <si>
    <t>Сверло с шестигранным хв. ср. сер 10,0(кл.А)     (l=87, L=133,Р6М5)</t>
  </si>
  <si>
    <t xml:space="preserve">СВЕРЛО                        ПО МЕТАЛЛУ Ц/Х СРЕДНЕЙ СЕРИИ КЛ.В С ПРОТОЧ. ХВОСТ.         (ПВХ)                                          </t>
  </si>
  <si>
    <t xml:space="preserve">СВЕРЛО                        ПО МЕТАЛЛУ Ц/Х ДЛИННОЙ СЕРИИ КЛ.А                                             (ПВХ)                                          </t>
  </si>
  <si>
    <t xml:space="preserve">СВЕРЛО                        ПО МЕТАЛЛУ Ц/Х СРЕДНЕЙ СЕРИИ КЛ.А ЛЕВОЕ                                  (ПВХ)                                          </t>
  </si>
  <si>
    <t xml:space="preserve">СВЕРЛО                        ПО МЕТАЛЛУ С ШЕСТИГРАН. (1/4) ХВОСТ. СР. СЕРИИ КЛ.А           (ПВХ)                                                 </t>
  </si>
  <si>
    <t>ВОРОТКИ</t>
  </si>
  <si>
    <t>НАПИЛЬНИКИ, НАДФИЛИ, РАШПИЛИ</t>
  </si>
  <si>
    <t>СТЕПЛЕРЫ, СКОБУДАЛИТЕЛИ, СКОБЫ</t>
  </si>
  <si>
    <t>НАБОРЫ СВЕРЛ ПО ДЕРЕВУ</t>
  </si>
  <si>
    <t>НАБОРЫ СВЕРЛ ПО СТЕКЛУ И КЕРАМИКЕ</t>
  </si>
  <si>
    <t>НАБОРЫ СВЕРЛ КОМБИНИРОВАННЫЕ</t>
  </si>
  <si>
    <t>НАБОРЫ БУРОВ, ПИК, ЗУБИЛ, АДАПТЕРОВ</t>
  </si>
  <si>
    <t>НАБОРЫ ЗЕНКОВОК</t>
  </si>
  <si>
    <t>НАБОРЫ БОРФРЕЗ</t>
  </si>
  <si>
    <t>НАБОРЫ НАПИЛЬНИКОВ</t>
  </si>
  <si>
    <t>НАБОРЫ ОТВЕРТОК</t>
  </si>
  <si>
    <t>НАБОРЫ РУЧНОГО ИНСТРУМЕНТА</t>
  </si>
  <si>
    <t xml:space="preserve">НАБОРЫ                         СВЕРЛ ПО ДЕРЕВУ                                                                           </t>
  </si>
  <si>
    <t xml:space="preserve">НАБОРЫ                         СВЕРЛ ПО СТЕКЛУ И КЕРАМИКЕ                                                                            </t>
  </si>
  <si>
    <t xml:space="preserve">НАБОРЫ                         БУРОВ, ПИК, ЗУБИЛ, АДАПТЕРОВ                                                                     </t>
  </si>
  <si>
    <t xml:space="preserve">НАБОРЫ                         ЗЕНКОВОК                                                                         </t>
  </si>
  <si>
    <t xml:space="preserve">НАБОРЫ                         БОРФРЕЗ                                                                           </t>
  </si>
  <si>
    <t xml:space="preserve">НАБОРЫ                         НАПИЛЬНИКОВ, РАШПИЛЕЙ                                                                           </t>
  </si>
  <si>
    <t xml:space="preserve">НАБОРЫ                         НАДФИЛЕЙ АЛМАЗНЫХ                                                                           </t>
  </si>
  <si>
    <t xml:space="preserve">НАБОРЫ                         КЛЮЧЕЙ РАЗВОДНЫХ                                                                           </t>
  </si>
  <si>
    <t xml:space="preserve">НАБОРЫ                         ОТВЕРТОК                                                                           </t>
  </si>
  <si>
    <t xml:space="preserve">НАБОРЫ                         РУЧНОГО ИНСТРУМЕНТА                                                                           </t>
  </si>
  <si>
    <t xml:space="preserve">НАБОРЫ СВЕРЛ ПО БЕТОНУ </t>
  </si>
  <si>
    <t>НАБОРЫ СВЕРЛ ПО МЕТАЛЛУ</t>
  </si>
  <si>
    <t>НАБОРЫ МЕТЧИКОВ</t>
  </si>
  <si>
    <t>НАБОРЫ ПЛАШЕК</t>
  </si>
  <si>
    <t>НАБОРЫ МЕТЧИКОВ И ПЛАШЕК КОМБИНИРОВАННЫЕ</t>
  </si>
  <si>
    <t xml:space="preserve">НАБОРЫ                         СВЕРЛ КОМБИНИРОВАННЫЕ                                                                        </t>
  </si>
  <si>
    <t xml:space="preserve">НАБОРЫ                         ПЛАШЕК И МЕТЧИКОВ КОМБИНИРОВАННЫЕ                                                                                                  </t>
  </si>
  <si>
    <t>НАБОРЫ                         МЕТЧИКОВ</t>
  </si>
  <si>
    <t>НАБОРЫ                         ПЛАШЕК</t>
  </si>
  <si>
    <t xml:space="preserve">НАБОРЫ                         СВЕРЛ ПО БЕТОНУ                                                                                        </t>
  </si>
  <si>
    <t>НАБОРЫ                         ДЛЯ ВЫПИЛИВАНИЯ ЛОБЗИКОМ</t>
  </si>
  <si>
    <t>ГОСТЫ</t>
  </si>
  <si>
    <t>10902-77</t>
  </si>
  <si>
    <t>17275-77</t>
  </si>
  <si>
    <t>22735-77</t>
  </si>
  <si>
    <t>52780-07</t>
  </si>
  <si>
    <t>22401-83</t>
  </si>
  <si>
    <t>13598-85</t>
  </si>
  <si>
    <t>14953-80</t>
  </si>
  <si>
    <t>18981-73</t>
  </si>
  <si>
    <t>7275-75</t>
  </si>
  <si>
    <t>21963-02</t>
  </si>
  <si>
    <t>28037-89</t>
  </si>
  <si>
    <t>427-75</t>
  </si>
  <si>
    <t>3266-81</t>
  </si>
  <si>
    <t>1604-71</t>
  </si>
  <si>
    <t>2310-77</t>
  </si>
  <si>
    <t>11042-90</t>
  </si>
  <si>
    <t>886-77</t>
  </si>
  <si>
    <t>9740-71</t>
  </si>
  <si>
    <t>1513-77</t>
  </si>
  <si>
    <t>1465-80</t>
  </si>
  <si>
    <t>6876-79</t>
  </si>
  <si>
    <t>23461-84</t>
  </si>
  <si>
    <t>17199-88</t>
  </si>
  <si>
    <t>21010-75</t>
  </si>
  <si>
    <t>2682-86</t>
  </si>
  <si>
    <t>6228-80</t>
  </si>
  <si>
    <t>53925-10</t>
  </si>
  <si>
    <t>50072-92</t>
  </si>
  <si>
    <t>53411-09</t>
  </si>
  <si>
    <t>18884-73</t>
  </si>
  <si>
    <t>18878-73</t>
  </si>
  <si>
    <t>18879-73</t>
  </si>
  <si>
    <t>18877-73</t>
  </si>
  <si>
    <t>18880-73</t>
  </si>
  <si>
    <t>18882-73</t>
  </si>
  <si>
    <t>18883-73</t>
  </si>
  <si>
    <t>18885-73</t>
  </si>
  <si>
    <t>7722-77</t>
  </si>
  <si>
    <t>1672-80</t>
  </si>
  <si>
    <t>18121-72</t>
  </si>
  <si>
    <t>10903-77</t>
  </si>
  <si>
    <t>22736-77</t>
  </si>
  <si>
    <t>12121-77</t>
  </si>
  <si>
    <t>14952-75</t>
  </si>
  <si>
    <t>22053-76</t>
  </si>
  <si>
    <t>20537-75</t>
  </si>
  <si>
    <t>9140-15</t>
  </si>
  <si>
    <t>16463-80</t>
  </si>
  <si>
    <t>6396-78</t>
  </si>
  <si>
    <t>2679-14</t>
  </si>
  <si>
    <t>13214-79</t>
  </si>
  <si>
    <t>8742-75</t>
  </si>
  <si>
    <t>10778-83</t>
  </si>
  <si>
    <t>166-89</t>
  </si>
  <si>
    <t>НАБОРЫ ДЛЯ ВЫПИЛИВАНИЯ ЛОБЗИКОМ</t>
  </si>
  <si>
    <t>НАБОРЫ                         ПЛАСТИКОВЫХ ШПАТЕЛЕЙ</t>
  </si>
  <si>
    <t>Плашкодержатель М 7-М 9 25х9 в ПВХ-упаковке</t>
  </si>
  <si>
    <t>Плашкодержатель М10-М11 30х11 в ПВХ-упаковке</t>
  </si>
  <si>
    <t>Плашкодержатель М16-М20 45х18 в ПВХ-упаковке</t>
  </si>
  <si>
    <t>Плашка  М12 х 1,75 Р6М5                                                         (основной)</t>
  </si>
  <si>
    <t>АРТИКУЛ (СТАРЫЙ)</t>
  </si>
  <si>
    <t>Клейма Буквенные №8 сталь                                     (27 шт от А до Z)</t>
  </si>
  <si>
    <t xml:space="preserve">Клейма Цифровые №3 сталь                                         (9 шт от 0 до 9) </t>
  </si>
  <si>
    <t xml:space="preserve">Клейма Цифровые №5 сталь                                         (9 шт от 0 до 9) </t>
  </si>
  <si>
    <t xml:space="preserve">Клейма Цифровые №10 сталь                                       (9 шт от 0 до 9) </t>
  </si>
  <si>
    <t>Фреза шпоночная к/х 12,0 с прям.пл.ВК8                      (l=16,L=86,КМ1)</t>
  </si>
  <si>
    <t>Фреза шпоночная к/х 12,0 с прям.пл. Т15К6                 (l=16,L=86,КМ1)</t>
  </si>
  <si>
    <t>Фреза шпоночная к/х 12,0 с прям.пл. Т5К10                 (l=16,L=86,КМ1)</t>
  </si>
  <si>
    <t>Фреза шпоночная к/х 14,0 с прям.пл. ВК8                     (l=16,L=86,КМ1)</t>
  </si>
  <si>
    <t>Фреза шпоночная к/х 14,0 с прям.пл. Т15К6                 (l=16,L=86,КМ1)</t>
  </si>
  <si>
    <t>Фреза шпоночная к/х 14,0 с прям.пл. Т5К10                 (l=16,L=86,КМ1)</t>
  </si>
  <si>
    <t>Фреза шпоночная к/х 16,0 с прям.пл. ВК8                   (l=16,L=101,КМ2)</t>
  </si>
  <si>
    <t>Фреза шпоночная к/х 16,0 с прям.пл.Т15К6                (l=16,L=101,КМ2)</t>
  </si>
  <si>
    <t>Фреза шпоночная к/х 16,0 с прям.пл.Т5К10                (l=16,L=101,КМ2)</t>
  </si>
  <si>
    <t>Фреза шпоночная к/х 18,0 с прям.пл.ВК8                    (l=19,L=104,КМ2)</t>
  </si>
  <si>
    <t>Фреза шпоночная к/х 18,0 с прям.пл.Т15К6                (l=19,L=104,КМ2)</t>
  </si>
  <si>
    <t>Фреза шпоночная к/х 18,0 с прям.пл.Т5К10                (l=19,L=104,КМ2)</t>
  </si>
  <si>
    <t>Фреза шпоночная к/х 20,0 с прям.пл.ВК8                    (l=19,L=104,КМ2)</t>
  </si>
  <si>
    <t>Фреза шпоночная к/х 20,0 с прям.пл.Т15К6                (l=19,L=104,КМ2)</t>
  </si>
  <si>
    <t>Фреза шпоночная к/х 20,0 с прям.пл.Т5К10                (l=19,L=104,КМ2)</t>
  </si>
  <si>
    <t>Фреза шпоночная к/х 22,0 с прям.пл.ВК8                    (l=19,L=104,КМ2)</t>
  </si>
  <si>
    <t>Фреза шпоночная к/х 22,0 с прям.пл.Т15К6                (l=19,L=104,КМ2)</t>
  </si>
  <si>
    <t>Фреза шпоночная к/х 22,0 с прям.пл.Т5К10                (l=19,L=104,КМ2)</t>
  </si>
  <si>
    <t>Фреза шпоночная к/х 25,0 с прям.пл.ВК8                    (l=22,L=124,КМ3)</t>
  </si>
  <si>
    <t>Фреза шпоночная к/х 25,0 с прям.пл.Т15К6                (l=22,L=124,КМ3)</t>
  </si>
  <si>
    <t>Фреза шпоночная к/х 25,0 с прям.пл.Т5К10                (l=22,L=124,КМ3)</t>
  </si>
  <si>
    <t>Фреза шпоночная к/х 28,0 с прям.пл.Т15К6                (l=22,L=124,КМ3)</t>
  </si>
  <si>
    <t>Фреза шпоночная к/х 28,0 с прям.пл.Т5К10                (l=22,L=124,КМ3)</t>
  </si>
  <si>
    <t>Фреза шпоночная к/х 32,0 с прям.пл.ВК8                    (l=22,L=124,КМ3)</t>
  </si>
  <si>
    <t>Фреза шпоночная к/х 32,0 с прям.пл.Т15К6                (l=22,L=124,КМ3)</t>
  </si>
  <si>
    <t>Фреза шпоночная к/х 32,0 с прям.пл.Т5К10                (l=22,L=124,КМ3)</t>
  </si>
  <si>
    <t>Фреза шпоночная к/х 36,0 с прям.пл.Т15К6                (l=25,L=127,КМ3)</t>
  </si>
  <si>
    <t>Фреза шпоночная к/х 40,0 с прям.пл.Т15К6                (l=25,L=127,КМ4)</t>
  </si>
  <si>
    <t>Фреза концевая к/х 12,0 z=3 с прям.пл. Т15К6             (l=16,L=98,КМ2)</t>
  </si>
  <si>
    <t>Фреза концевая ц/х 10,0 z=3 с прям.пл. ВК8                         (l=15,L=75)</t>
  </si>
  <si>
    <t>Фреза концевая ц/х 10,0 z=3 с прям.пл. Т15К6                     (l=15,L=75)</t>
  </si>
  <si>
    <t>Фреза концевая ц/х 10,0 z=3 с прям.пл. Т5К10                     (l=15,L=75)</t>
  </si>
  <si>
    <t>Фреза концевая ц/х 11,0 z=3 с прям.пл. Т15К6                     (l=15,L=80)</t>
  </si>
  <si>
    <t xml:space="preserve">Фреза концевая ц/х 11,0 z=3 с прям.пл. Т5К10                     (l=15,L=80) </t>
  </si>
  <si>
    <t>Фреза концевая ц/х 12,0 z=3 с прям.пл. ВК8                         (l=15,L=80)</t>
  </si>
  <si>
    <t>Фреза концевая ц/х 12,0 z=3 с прям.пл. Т15К6                     (l=15,L=80)</t>
  </si>
  <si>
    <t>Фреза концевая ц/х 12,0 z=3 с прям.пл. Т5К10                     (l=15,L=80)</t>
  </si>
  <si>
    <t>Фреза концевая ц/х 14,0 z=3 с прям.пл. Т15К6                     (l=15,L=80)</t>
  </si>
  <si>
    <t>Фреза концевая ц/х 14,0 z=3 с прям.пл. Т5К10                     (l=15,L=80)</t>
  </si>
  <si>
    <t>Фреза концевая ц/х 16,0 z=3 с прям.пл. ВК8                         (l=15,L=80)</t>
  </si>
  <si>
    <t>Фреза концевая ц/х 16,0 z=3 с прям.пл. Т15К6                     (l=15,L=80)</t>
  </si>
  <si>
    <t>Фреза концевая ц/х 16,0 z=3 с прям.пл. Т5К10                     (l=15,L=80)</t>
  </si>
  <si>
    <t>Фреза концевая ц/х 18,0 z=3 с прям.пл. ВК8                         (l=20,L=90)</t>
  </si>
  <si>
    <t>Фреза концевая ц/х 18,0 z=3 с прям.пл. Т15К6                     (l=20,L=90)</t>
  </si>
  <si>
    <t>Фреза концевая ц/х 18,0 z=3 с прям.пл. Т5К10                     (l=20,L=90)</t>
  </si>
  <si>
    <t>Фреза концевая ц/х 20,0 z=4 с прям.пл. ВК8                         (l=20,L=90)</t>
  </si>
  <si>
    <t>Фреза концевая ц/х 20,0 z=4 с прям.пл. Т15К6                     (l=20,L=90)</t>
  </si>
  <si>
    <t>Фреза концевая ц/х 20,0 z=4 с прям.пл. Т5К10                     (l=20,L=90)</t>
  </si>
  <si>
    <t>Фреза концевая ц/х 22,0 z=4 с прям.пл. ВК8                         (l=20,L=90)</t>
  </si>
  <si>
    <t>Фреза концевая ц/х 22,0 z=4 с прям.пл. Т15К6                     (l=20,L=90)</t>
  </si>
  <si>
    <t>Фреза концевая ц/х 22,0 z=4 с прям.пл. Т5К10                     (l=20,L=90)</t>
  </si>
  <si>
    <t>Фреза концевая ц/х 25,0 z=4 с прям.пл. ВК8                       (l=20,L=100)</t>
  </si>
  <si>
    <t>Фреза концевая ц/х 25,0 z=4 с прям.пл. Т15К6                   (l=20,L=100)</t>
  </si>
  <si>
    <t>Фреза концевая ц/х 25,0 z=4 с прям.пл. Т5К10                   (l=20,L=100)</t>
  </si>
  <si>
    <t>Фреза концевая ц/х 28,0 z=4 с прям.пл. ВК8                       (l=20,L=100)</t>
  </si>
  <si>
    <t>Фреза концевая ц/х 28,0 z=4 с прям.пл. Т15К6                   (l=20,L=100)</t>
  </si>
  <si>
    <t>Фреза концевая ц/х 28,0 z=4 с прям.пл. Т5К10                   (l=20,L=100)</t>
  </si>
  <si>
    <t>Фреза концевая ц/х 30,0 z=4 с прям.пл. ВК8                       (l=20,L=100)</t>
  </si>
  <si>
    <t>Фреза концевая ц/х 30,0 z=4 с прям.пл. Т15К6                   (l=20,L=100)</t>
  </si>
  <si>
    <t>Фреза концевая ц/х 30,0 z=4 с прям.пл. Т5К10                   (l=20,L=100)</t>
  </si>
  <si>
    <t>Фреза концевая к/х 12,0 z=3 с прям.пл. ВК8                 (l=16,L=98,КМ2)</t>
  </si>
  <si>
    <t>Фреза концевая к/х 12,0 z=3 с прям.пл. Т5К10             (l=16,L=98,КМ2)</t>
  </si>
  <si>
    <t>Фреза концевая к/х 14,0 z=3 с прям.пл. ВК8                 (l=16,L=98,КМ2)</t>
  </si>
  <si>
    <t>Фреза концевая к/х 14,0 z=3 с прям.пл. Т15К6             (l=16,L=98,КМ2)</t>
  </si>
  <si>
    <t>Фреза концевая к/х 14,0 z=3 с прям.пл. Т5К10             (l=16,L=98,КМ2)</t>
  </si>
  <si>
    <t>Фреза концевая к/х 16,0 z=3 с прям.пл. ВК8                 (l=16,L=98,КМ2)</t>
  </si>
  <si>
    <t>Фреза концевая к/х 16,0 z=3 с прям.пл. Т15К6             (l=16,L=98,КМ2)</t>
  </si>
  <si>
    <t>Фреза концевая к/х 16,0 z=3 с прям.пл. Т5К10             (l=16,L=98,КМ2)</t>
  </si>
  <si>
    <t>Фреза концевая к/х 18,0 z=3 с прям.пл. ВК8               (l=19,L=101,КМ2)</t>
  </si>
  <si>
    <t>Фреза концевая к/х 18,0 z=3 с прям.пл. Т15К6           (l=19,L=101,КМ2)</t>
  </si>
  <si>
    <t>Фреза концевая к/х 18,0 z=3 с прям.пл. Т5К10           (l=19,L=101,КМ2)</t>
  </si>
  <si>
    <t>Фреза концевая к/х 20,0 z=4 с прям.пл. ВК8               (l=19,L=118,КМ3)</t>
  </si>
  <si>
    <t>Фреза концевая к/х 20,0 z=4 с прям.пл. Т15К6           (l=19,L=118,КМ3)</t>
  </si>
  <si>
    <t>Фреза концевая к/х 20,0 z=4 с прям.пл. Т5К10           (l=19,L=118,КМ3)</t>
  </si>
  <si>
    <t>Фреза концевая к/х 22,0 z=4 с прям.пл. ВК8               (l=19,L=118,КМ3)</t>
  </si>
  <si>
    <t>Фреза концевая к/х 22,0 z=4 с прям.пл. Т15К6           (l=19,L=118,КМ3)</t>
  </si>
  <si>
    <t>Фреза концевая к/х 22,0 z=4 с прям.пл. Т5К10           (l=19,L=118,КМ3)</t>
  </si>
  <si>
    <t>Фреза концевая к/х 25,0 z=4 с прям.пл. ВК8               (l=22,L=121,КМ3)</t>
  </si>
  <si>
    <t xml:space="preserve">Фреза концевая к/х 25,0 z=4 с прям.пл. Т15К6           (l=22,L=121,КМ3) </t>
  </si>
  <si>
    <t xml:space="preserve">Фреза концевая к/х 25,0 z=4 с прям.пл. Т5К10           (l=22,L=121,КМ3) </t>
  </si>
  <si>
    <t xml:space="preserve">Фреза концевая к/х 28,0 z=4 с прям.пл. ВК8               (l=22,L=147,КМ4) </t>
  </si>
  <si>
    <t>Фреза концевая к/х 28,0 z=4 с прям.пл. Т15К6           (l=22,L=147,КМ4)</t>
  </si>
  <si>
    <t>Фреза концевая к/х 28,0 z=4 с прям.пл. Т5К10           (l=22,L=147,КМ4)</t>
  </si>
  <si>
    <t>Фреза концевая к/х 30,0 z=4 с прям.пл. Т15К6           (l=22,L=147,КМ4)</t>
  </si>
  <si>
    <t>Фреза концевая к/х 30,0 z=4 с прям.пл. Т5К10           (l=22,L=147,КМ4)</t>
  </si>
  <si>
    <t>Фреза концевая к/х 32,0 z=4 с прям.пл. ВК8               (l=22,L=147,КМ4)</t>
  </si>
  <si>
    <t>Фреза концевая к/х 32,0 z=4 с прям.пл. Т15К6           (l=22,L=147,КМ4)</t>
  </si>
  <si>
    <t>Фреза концевая к/х 32,0 z=4 с прям.пл. Т5К10           (l=22,L=147,КМ4)</t>
  </si>
  <si>
    <t>Фреза концевая к/х 36,0 z=6 с прям.пл. Т15К6           (l=25,L=150,КМ4)</t>
  </si>
  <si>
    <t>Фреза концевая к/х 36,0 z=6 с прям.пл. Т5К10           (l=25,L=150,КМ4)</t>
  </si>
  <si>
    <t>Фреза концевая к/х 40,0 z=6 с прям.пл. Т15К6           (l=25,L=150,КМ4)</t>
  </si>
  <si>
    <t>Фреза концевая к/х 40,0 z=6 с прям.пл. Т5К10           (l=25,L=150,КМ4)</t>
  </si>
  <si>
    <t>Фреза концевая к/х 45,0 z=6 с прям.пл. Т15К6           (l=32,L=157,КМ4)</t>
  </si>
  <si>
    <t>Фреза концевая к/х 45,0 z=6 с прям.пл. Т5К10           (l=32,L=157,КМ4)</t>
  </si>
  <si>
    <t>Фреза концевая к/х 16,0 z=3 с винт.пл. ВК8             (l=20, L=120, КМ2)</t>
  </si>
  <si>
    <t>Фреза концевая к/х 16,0 z=3 с винт.пл. Т15К6         (l=20, L=120, КМ2)</t>
  </si>
  <si>
    <t>Фреза концевая к/х 16,0 z=3 с винт.пл. Т5К10         (l=20, L=120, КМ2)</t>
  </si>
  <si>
    <t>Фреза концевая к/х 18,0 z=3 с винт.пл. ВК8             (l=20, L=130, КМ2)</t>
  </si>
  <si>
    <t>Фреза концевая к/х 18,0 z=3 с винт.пл. Т15К6         (l=20, L=130, КМ2)</t>
  </si>
  <si>
    <t>Фреза концевая к/х 18 ,0 z=3 с винт.пл. Т5К10        (l=20, L=130, КМ2)</t>
  </si>
  <si>
    <t>Фреза концевая к/х 20,0 z=4 с винт.пл. ВК8             (l=20, L=135, КМ3)</t>
  </si>
  <si>
    <t>Фреза концевая к/х 20,0 z=4 с винт.пл. Т15К6         (l=20, L=135, КМ3)</t>
  </si>
  <si>
    <t>Фреза концевая к/х 20,0 z=4 с винт.пл. Т5К10         (l=20, L=135, КМ3)</t>
  </si>
  <si>
    <t>Фреза концевая к/х 22,0 z=4 с винт.пл. ВК8             (l=20, L=145, КМ3)</t>
  </si>
  <si>
    <t>Фреза концевая к/х 22,0 z=4 с винт.пл. Т15К6         (l=20, L=145, КМ3)</t>
  </si>
  <si>
    <t>Фреза концевая к/х 22,0 z=4 с винт.пл. Т5К10         (l=20, L=145, КМ3)</t>
  </si>
  <si>
    <t>Фреза концевая к/х 25,0 z=4 с винт.пл. ВК8             (l=20, L=145, КМ3)</t>
  </si>
  <si>
    <t>Фреза концевая к/х 25,0 z=4 с винт.пл. Т15К6         (l=20, L=160, КМ3)</t>
  </si>
  <si>
    <t>Фреза концевая к/х 25,0 z=4 с винт.пл. Т5К10         (l=20, L=160, КМ3)</t>
  </si>
  <si>
    <t>Фреза концевая к/х 28,0 z=4 с винт.пл. ВК8             (l=20, L=160, КМ4)</t>
  </si>
  <si>
    <t>Фреза концевая к/х 28,0 z=4 с винт.пл. Т15К6         (l=20, L=160, КМ4)</t>
  </si>
  <si>
    <t>Фреза концевая к/х 28,0 z=4 с винт.пл. Т5К10         (l=20, L=160, КМ4)</t>
  </si>
  <si>
    <t>Фреза концевая к/х 30,0 z=4 с винт.пл. ВК8             (l=20, L=160, КМ4)</t>
  </si>
  <si>
    <t>Фреза концевая к/х 30,0 z=4 с винт.пл. Т15К6         (l=20, L=160, КМ4)</t>
  </si>
  <si>
    <t>Фреза концевая к/х 30,0 z=4 с винт.пл. Т5К10         (l=20, L=160, КМ4)</t>
  </si>
  <si>
    <t>Фреза концевая к/х 32,0 z=4 с винт.пл. ВК8             (l=20, L=160, КМ4)</t>
  </si>
  <si>
    <t>Фреза концевая к/х 32,0 z=4 с винт.пл. Т15К6         (l=20, L=160, КМ4)</t>
  </si>
  <si>
    <t>Фреза концевая к/х 32,0 z=4 с винт.пл. Т5К10         (l=20, L=160, КМ4)</t>
  </si>
  <si>
    <t>Фреза концевая к/х 36,0 z=6 с винт.пл. Т15К6         (l=20, L=160, КМ4)</t>
  </si>
  <si>
    <t>Фреза концевая к/х 36,0 z=6 с винт.пл. Т5К10         (l=20, L=160, КМ4)</t>
  </si>
  <si>
    <t>Фреза концевая к/х 40,0 z=6 с винт.пл. ВК8             (l=20, L=160, КМ5)</t>
  </si>
  <si>
    <t>Фреза концевая к/х 40,0 z=6 с винт.пл. Т15К6         (l=20, L=160, КМ5)</t>
  </si>
  <si>
    <t>Фреза концевая к/х 40,0 z=6 с винт.пл. Т5К10         (l=20, L=160, КМ5)</t>
  </si>
  <si>
    <t>Фреза шпоночная ц/х  2,0                                               (l=4, L=36, Р6М5)</t>
  </si>
  <si>
    <t>Фреза шпоночная ц/х  3,0                                               (l=5, L=37, Р6М5)</t>
  </si>
  <si>
    <t>Фреза шпоночная ц/х  4,0                                               (l=7, L=39, Р6М5)</t>
  </si>
  <si>
    <t>Фреза шпоночная ц/х  5,0                                               (l=8, L=42, Р6М5)</t>
  </si>
  <si>
    <t>Фреза шпоночная ц/х  6,0                                               (l=8, L=52, Р6М5)</t>
  </si>
  <si>
    <t>Фреза шпоночная ц/х  7,0                                             (l=10, L=54, Р6М5)</t>
  </si>
  <si>
    <t>Фреза шпоночная ц/х  8,0                                             (l=11, L=55, Р6М5)</t>
  </si>
  <si>
    <t>Фреза шпоночная ц/х  9,0                                             (l=20, L=60, Р6М5)</t>
  </si>
  <si>
    <t>Фреза шпоночная ц/х 10,0                                            (l=13, L=63, Р6М5)</t>
  </si>
  <si>
    <t>Фреза шпоночная ц/х 12,0                                            (l=16, L=73, Р6М5)</t>
  </si>
  <si>
    <t>Фреза шпоночная ц/х 14,0                                            (l=16, L=73, Р6М5)</t>
  </si>
  <si>
    <t>Фреза шпоночная ц/х 16,0                                            (l=19, L=79, Р6М5)</t>
  </si>
  <si>
    <t>Фреза шпоночная ц/х 18,0                                            (l=19, L=79, Р6М5)</t>
  </si>
  <si>
    <t>Фреза шпоночная ц/х 20,0                                            (l=22, L=88, Р6М5)</t>
  </si>
  <si>
    <t>Фреза шпоночная ц/х 22,0                                            (l=22, L=88, Р6М5)</t>
  </si>
  <si>
    <t>Фреза шпоночная ц/х 25,0                                          (l=26, L=102, Р6М5)</t>
  </si>
  <si>
    <t>Фреза шпоночная ц/х 10,0 с прям.пл. Т15К6                        (l=12, L=62)</t>
  </si>
  <si>
    <t>Фреза шпоночная ц/х 10,0 с прям.пл. Т5К10                        (l=12, L=62)</t>
  </si>
  <si>
    <t>Фреза шпоночная ц/х 12,0 с прям.пл. Т15К6                        (l=16, L=73)</t>
  </si>
  <si>
    <t>Фреза шпоночная ц/х 12,0 с прям.пл. Т5К10                        (l=16, L=73)</t>
  </si>
  <si>
    <t>Фреза шпоночная ц/х 14,0 с прям.пл. Т15К6                        (l=16, L=73)</t>
  </si>
  <si>
    <t>Фреза шпоночная ц/х 14,0 с прям.пл. Т5К10                        (l=16, L=73)</t>
  </si>
  <si>
    <t>Фреза шпоночная ц/х 16,0 с прям.пл. ВК8                            (l=16, L=76)</t>
  </si>
  <si>
    <t>Фреза шпоночная ц/х 16,0 с прям.пл. Т15К6                        (l=16, L=76)</t>
  </si>
  <si>
    <t>Фреза шпоночная ц/х 16,0 с прям.пл. Т5К10                        (l=16, L=76)</t>
  </si>
  <si>
    <t>Фреза шпоночная ц/х 18,0 с прям.пл. ВК8                            (l=19, L=79)</t>
  </si>
  <si>
    <t>Фреза шпоночная ц/х 18,0 с прям.пл. Т15К6                        (l=19, L=79)</t>
  </si>
  <si>
    <t>Фреза шпоночная ц/х 18,0 с прям.пл. Т5К10                        (l=19, L=79)</t>
  </si>
  <si>
    <t>Фреза шпоночная ц/х 20,0 с прям.пл. Т15К6                        (l=19, L=85)</t>
  </si>
  <si>
    <t>Фреза шпоночная ц/х 20,0 с прям.пл. Т5К10                        (l=19, L=85)</t>
  </si>
  <si>
    <t>Фреза шпоночная ц/х 22,0 с прям.пл. ВК8                            (l=19, L=85)</t>
  </si>
  <si>
    <t>Фреза шпоночная ц/х 22,0 с прям.пл. Т15К6                        (l=19, L=85)</t>
  </si>
  <si>
    <t>Фреза шпоночная ц/х 22,0 с прям.пл. Т5К10                        (l=19, L=85)</t>
  </si>
  <si>
    <t>Фреза шпоночная ц/х 25,0 с прям.пл. Т15К6                        (l=22, L=98)</t>
  </si>
  <si>
    <t>Фреза шпоночная ц/х 25,0 с прям.пл. Т5К10                        (l=22, L=98)</t>
  </si>
  <si>
    <t>Фреза шпоночная к/х 12,0                                 (l=16, L=101, КМ2, Р6М5)</t>
  </si>
  <si>
    <t>Фреза шпоночная к/х 14,0                                 (l=16, L=101, КМ2, Р6М5)</t>
  </si>
  <si>
    <t>Фреза шпоночная к/х 16,0                                 (l=19, L=104, КМ2, Р6М5)</t>
  </si>
  <si>
    <t>Фреза шпоночная к/х 18,0                                 (l=19, L=104, КМ2, Р6М5)</t>
  </si>
  <si>
    <t>Фреза шпоночная к/х 20,0                                 (l=22, L=107, КМ2, Р6М5)</t>
  </si>
  <si>
    <t>Фреза шпоночная к/х 22,0                                 (l=22, L=107, КМ2, Р6М5)</t>
  </si>
  <si>
    <t>Фреза шпоночная к/х 25,0                                 (l=26, L=128, КМ3, Р6М5)</t>
  </si>
  <si>
    <t>Фреза шпоночная к/х 28,0                                 (l=26, L=128, КМ3, Р6М5)</t>
  </si>
  <si>
    <t>Фреза шпоночная к/х 32,0                                 (l=32, L=157, КМ3, Р6М5)</t>
  </si>
  <si>
    <t>Фреза шпоночная к/х 36,0                                 (l=32, L=157, КМ4, Р6М5)</t>
  </si>
  <si>
    <t>Фреза шпоночная к/х 40,0                                 (l=38, L=163, КМ4, Р6М5)</t>
  </si>
  <si>
    <t>Фреза шпоночная ц/х 3,0 цельная твердоспл.             (l=5, L=30, ВК8)</t>
  </si>
  <si>
    <t>Фреза шпоночная ц/х 4,0 цельная твердоспл.             (l=7, L=32, ВК8)</t>
  </si>
  <si>
    <t>Фреза шпоночная ц/х 5,0 цельная твердоспл.             (l=8, L=32, ВК8)</t>
  </si>
  <si>
    <t>Фреза шпоночная ц/х 6,0 цельная твердоспл.           (l=10, L=35, ВК8)</t>
  </si>
  <si>
    <t>Фреза шпоночная ц/х 8,0 цельная твердоспл.           (l=11, L=40, ВК8)</t>
  </si>
  <si>
    <t>Фреза шпоночная ц/х 10,0 цельная твердоспл.         (l=13, L=45, ВК8)</t>
  </si>
  <si>
    <t>Фреза шпоночная ц/х 12,0 цельная твердоспл.         (l=16, L=50, ВК8)</t>
  </si>
  <si>
    <t>Фреза концевая к/х 14,0 z=3 длин.                 (l=53, L=138, КМ2, Р6М5)</t>
  </si>
  <si>
    <t>Фреза концевая к/х 14,0 z=4 длин.                 (l=53, L=138, КМ2, Р6М5)</t>
  </si>
  <si>
    <t>Фреза концевая к/х 16,0 z=4 длин.                 (l=63, L=148, КМ2, Р6М5)</t>
  </si>
  <si>
    <t>Фреза концевая к/х 16,0 z=6 длин.                 (l=63, L=148, КМ2, Р6М5)</t>
  </si>
  <si>
    <t>Фреза концевая к/х 20,0 z=3 длин.                 (l=75, L=160, КМ2, Р6М5)</t>
  </si>
  <si>
    <t>Фреза концевая к/х 20,0 z=5 длин.                 (l=75, L=160, КМ2, Р6М5)</t>
  </si>
  <si>
    <t>Фреза концевая к/х 20,0 z=6 длин.                 (l=75, L=160, КМ2, Р6М5)</t>
  </si>
  <si>
    <t>Фреза концевая к/х 22,0 z=4 длин.                 (l=75, L=177, КМ3, Р6М5)</t>
  </si>
  <si>
    <t>Фреза концевая к/х 22,0 z=6 длин.                 (l=75, L=177, КМ3, Р6М5)</t>
  </si>
  <si>
    <t>Фреза концевая к/х 32,0 z=4 длин.               (l=106, L=208, КМ3, Р6М5)</t>
  </si>
  <si>
    <t>Фреза концевая к/х 32,0 z=6 длин.               (l=106, L=208, КМ3, Р6М5)</t>
  </si>
  <si>
    <t>Фреза концевая к/х 36,0 z=4 длин.               (l=106, L=208, КМ3, Р6М5)</t>
  </si>
  <si>
    <t>Фреза концевая к/х 36,0 z=6 длин.               (l=106, L=208, КМ3, Р6М5)</t>
  </si>
  <si>
    <t>Фреза концевая к/х  10,0 z=3                            (l=20, L=100, КМ1, Р6М5)</t>
  </si>
  <si>
    <t>Фреза концевая к/х  10,0 z=4                            (l=22, L=100, КМ1, Р6М5)</t>
  </si>
  <si>
    <t>Фреза концевая к/х  12,0 z=3                            (l=26, L=111, КМ2, Р6М5)</t>
  </si>
  <si>
    <t>Фреза концевая к/х  12,0 z=4                            (l=26, L=111, КМ2, Р6М5)</t>
  </si>
  <si>
    <t>Фреза концевая к/х  14,0 z=3                            (l=26, L=111, КМ2, Р6М5)</t>
  </si>
  <si>
    <t>Фреза концевая к/х  14,0 z=4                            (l=26, L=111, КМ2, Р6М5)</t>
  </si>
  <si>
    <t>Фреза концевая к/х  16,0 z=3                            (l=32, L=117, КМ2, Р6М5)</t>
  </si>
  <si>
    <t>Фреза концевая к/х  16,0 z=4                            (l=32, L=117, КМ2, Р6М5)</t>
  </si>
  <si>
    <t>Фреза концевая к/х  18,0 z=3                            (l=32, L=117, КМ2, Р6М5)</t>
  </si>
  <si>
    <t>Фреза концевая к/х  18,0 z=4                            (l=32, L=117, КМ2, Р6М5)</t>
  </si>
  <si>
    <t>Фреза концевая к/х  20,0 z=3                            (l=38, L=140, КМ3, Р6М5)</t>
  </si>
  <si>
    <t>Фреза концевая к/х  20,0 z=4                            (l=38, L=140, КМ3, Р6М5)</t>
  </si>
  <si>
    <t>Фреза концевая к/х  20,0 z=5                            (l=38, L=140, КМ3, Р6М5)</t>
  </si>
  <si>
    <t>Фреза концевая к/х  22,0 z=3                            (l=38, L=140, КМ3, Р6М5)</t>
  </si>
  <si>
    <t>Фреза концевая к/х  22,0 z=4                            (l=38, L=140, КМ3, Р6М5)</t>
  </si>
  <si>
    <t>Фреза концевая к/х  22,0 z=6                            (l=38, L=140, КМ3, Р6М5)</t>
  </si>
  <si>
    <t>Фреза концевая к/х  25,0 z=3                            (l=45, L=147, КМ3, Р6М5)</t>
  </si>
  <si>
    <t>Фреза концевая к/х  25,0 z=4                            (l=45, L=147, КМ3, Р6М5)</t>
  </si>
  <si>
    <t>Фреза концевая к/х  25,0 z=6                            (l=45, L=147, КМ3, Р6М5)</t>
  </si>
  <si>
    <t>Фреза концевая к/х  28,0 z=3                            (l=45, L=147, КМ3, Р6М5)</t>
  </si>
  <si>
    <t>Фреза концевая к/х  28,0 z=4                            (l=45, L=147, КМ3, Р6М5)</t>
  </si>
  <si>
    <t>Фреза концевая к/х  28,0 z=5                            (l=45, L=147, КМ3, Р6М5)</t>
  </si>
  <si>
    <t>Фреза концевая к/х  28,0 z=6                            (l=45, L=147, КМ3, Р6М5)</t>
  </si>
  <si>
    <t>Фреза концевая к/х  30,0 z=4                            (l=45, L=147, КМ3, Р6М5)</t>
  </si>
  <si>
    <t>Фреза концевая к/х  30,0 z=6                            (l=45, L=147, КМ3, Р6М5)</t>
  </si>
  <si>
    <t>Фреза концевая к/х  32,0 z=4                            (l=53, L=155, КМ3, Р6М5)</t>
  </si>
  <si>
    <t>Фреза концевая к/х  32,0 z=6                            (l=53, L=155, КМ3, Р6М5)</t>
  </si>
  <si>
    <t>Фреза концевая к/х  36,0 z=4                            (l=53, L=155, КМ3, Р6М5)</t>
  </si>
  <si>
    <t>Фреза концевая к/х  36,0 z=6                            (l=53, L=155, КМ3, Р6М5)</t>
  </si>
  <si>
    <t>Фреза концевая к/х  40,0 z=4                            (l=63, L=188, КМ4, Р6М5)</t>
  </si>
  <si>
    <t>Фреза концевая к/х  40,0 z=6                            (l=63, L=188, КМ4, Р6М5)</t>
  </si>
  <si>
    <t>Фреза концевая к/х  45,0 z=4                            (l=63, L=188, КМ4, Р6М5)</t>
  </si>
  <si>
    <t>Фреза концевая к/х  45,0 z=6                            (l=63, L=188, КМ4, Р6М5)</t>
  </si>
  <si>
    <t>Фреза концевая к/х  45,0 z=8                            (l=63, L=188, КМ4, Р6М5)</t>
  </si>
  <si>
    <t>Фреза концевая к/х  50,0 z=4                            (l=75, L=200, КМ4, Р6М5)</t>
  </si>
  <si>
    <t>Фреза концевая к/х  50,0 z=6                            (l=75, L=200, КМ4, Р6М5)</t>
  </si>
  <si>
    <t>Фреза концевая к/х  50,0 z=8                            (l=75, L=200, КМ4, Р6М5)</t>
  </si>
  <si>
    <t>Фреза шпоночная к/х 12,0                                   (l=16, L=86, КМ1, Р6М5)</t>
  </si>
  <si>
    <t>Метчик маш/руч  М8 х 1,25  левый 2 шт. комп.      (основной, Р6М5)</t>
  </si>
  <si>
    <t>Метчик маш/руч  М10 х 1,5  левый 2 шт. комп.      (основной, Р6М5)</t>
  </si>
  <si>
    <t>Метчик маш/руч  М14 х 2,0  левый 2 шт. комп.      (основной, Р6М5)</t>
  </si>
  <si>
    <t>Метчик маш/руч  М16 х 2,0  левый 2 шт. комп.      (основной, Р6М5)</t>
  </si>
  <si>
    <t>Метчик маш/руч  М20 х 2,5  левый 2 шт. комп.      (основной, Р6М5)</t>
  </si>
  <si>
    <t>Метчик маш/руч  М24 х 3,0  левый 2 шт. комп.      (основной, Р6М5)</t>
  </si>
  <si>
    <t>Метчик маш/руч  М27 х 3,0  левый 2 шт. комп.      (основной, Р6М5)</t>
  </si>
  <si>
    <t>Метчик маш/руч  М30 х 3,5  левый 2 шт. комп.      (основной, Р6М5)</t>
  </si>
  <si>
    <t>Метчик маш/руч  М12 х 1,75  левый 2 шт. комп.     (основной,Р6М5)</t>
  </si>
  <si>
    <t>Метчик маш/руч  М10 х 1,25  левый 2 шт. комп.     (основной, Р6М5)</t>
  </si>
  <si>
    <t xml:space="preserve">МЕТЧИК                         М/Р ЛЕВ. ДЛЯ МЕТРИЧ. РЕЗЬБЫ             КОМПЛЕКТНЫЙ ИЗ 2-Х ШТУК                                </t>
  </si>
  <si>
    <t xml:space="preserve">МЕТЧИК                         №1 (ЧЕРН.) ИЛИ №2 (ЧИСТ.)                    ДЛЯ КОМПЛЕКТОВ ИЗ 2-Х ШТУК                                                        </t>
  </si>
  <si>
    <t>Метчик маш/руч  М3 х 0,5  левый 2 шт. комп.        (основной, Р6М5)</t>
  </si>
  <si>
    <t>Метчик маш/руч  М4 х 0,7  левый 2 шт. комп.        (основной, Р6М5)</t>
  </si>
  <si>
    <t>Метчик маш/руч  М5 х 0,8  левый 2 шт. комп.        (основной, Р6М5)</t>
  </si>
  <si>
    <t>Метчик маш/руч  М6 х 1,0  левый 2 шт. комп.        (основной, Р6М5)</t>
  </si>
  <si>
    <t>Метчик гаечный  М8 х 1,25                            (основной, L= 140, Р6М5)</t>
  </si>
  <si>
    <t>Метчик гаечный  М12 х 1,75                          (основной, L= 180, Р6М5)</t>
  </si>
  <si>
    <t>Метчик гаечный  М14 х 2,0                            (основной, L= 180, Р6М5)</t>
  </si>
  <si>
    <t>Метчик гаечный  М18 х 2,5                            (основной, L= 200, Р6М5)</t>
  </si>
  <si>
    <t>Метчик гаечный  М20 х 2,5                            (основной, L= 220, Р6М5)</t>
  </si>
  <si>
    <t>Метчик гаечный  М22 х 2,5                            (основной, L= 220, Р6М5)</t>
  </si>
  <si>
    <t>Метчик гаечный  М24 х 3,0                            (основной, L= 250, Р6М5)</t>
  </si>
  <si>
    <t>Метчик гаечный  М27 х 3,0                            (основной, L= 250, Р6М5)</t>
  </si>
  <si>
    <t>Метчик гаечный  М30 х 3,5                            (основной, L= 280, Р6М5)</t>
  </si>
  <si>
    <t>Метчик гаечный  М3 х 0,5                                 (основной, L=70, Р6М5)</t>
  </si>
  <si>
    <t>Метчик гаечный  М4 х 0,7                                 (основной, L=90, Р6М5)</t>
  </si>
  <si>
    <t>Метчик гаечный  М5 х 0,8                               (основной, L=110, Р6М5)</t>
  </si>
  <si>
    <t>Метчик гаечный  М6 х 1,0                               (основной, L=120, Р6М5)</t>
  </si>
  <si>
    <t>Метчик гаечный  М8 х 0,75                                                 (L= 140, Р6М5)</t>
  </si>
  <si>
    <t>Метчик гаечный  М8 х 1,0                                                   (L= 140, Р6М5)</t>
  </si>
  <si>
    <t>Метчик гаечный  М10 х 1,0                                                 (L= 160, Р6М5)</t>
  </si>
  <si>
    <t>Метчик гаечный  М10 х 1,25                                               (L= 160, Р6М5)</t>
  </si>
  <si>
    <t xml:space="preserve">Метчик гаечный  М10 х 1,5                            (основной, L= 160, Р6М5) </t>
  </si>
  <si>
    <t>Метчик гаечный  М12 х 1,0                                                 (L= 180, Р6М5)</t>
  </si>
  <si>
    <t>Метчик гаечный  М12 х 1,25                                               (L= 180, Р6М5)</t>
  </si>
  <si>
    <t>Метчик гаечный  М12 х 1,5                                                 (L= 180, Р6М5)</t>
  </si>
  <si>
    <t>Метчик гаечный  М14 х 1,0                                                 (L= 180, Р6М5)</t>
  </si>
  <si>
    <t>Метчик гаечный  М14 х 1,5                                                 (L= 180, Р6М5)</t>
  </si>
  <si>
    <t>Метчик гаечный  М16 х 1,0                                                 (L= 200, Р6М5)</t>
  </si>
  <si>
    <t>Метчик гаечный  М16 х 1,5                                                 (L= 200, Р6М5)</t>
  </si>
  <si>
    <t>Метчик гаечный  М16 х 2,0                           (основной, L= 200 , Р6М5)</t>
  </si>
  <si>
    <t>Метчик гаечный  М18 х 1,0                                                (L= 200 , Р6М5)</t>
  </si>
  <si>
    <t>Метчик гаечный  М18 х 1,5                                                 (L= 200, Р6М5)</t>
  </si>
  <si>
    <t>Метчик гаечный  М18 х 2,0                                                 (L= 200, Р6М5)</t>
  </si>
  <si>
    <t>Метчик гаечный  М20 х 1,5                                                 (L= 220, Р6М5)</t>
  </si>
  <si>
    <t>Метчик гаечный  М20 х 2,0                                                 (L= 220, Р6М5)</t>
  </si>
  <si>
    <t>Метчик гаечный  М22 х 1,5                                                 (L= 220, Р6М5)</t>
  </si>
  <si>
    <t>Метчик гаечный  М22 х 2,0                                                 (L= 220, Р6М5)</t>
  </si>
  <si>
    <t>Метчик гаечный  М24 х 1,5                                                 (L= 250, Р6М5)</t>
  </si>
  <si>
    <t>Метчик гаечный  М24 х 2,0                                                 (L= 250, Р6М5)</t>
  </si>
  <si>
    <t>Метчик гаечный  М27 х 1,5                                                 (L= 250, Р6М5)</t>
  </si>
  <si>
    <t>Метчик гаечный  М27 х 2,0                                                 (L= 250, Р6М5)</t>
  </si>
  <si>
    <t>Метчик гаечный  М30 х 1,5                                                 (L= 280, Р6М5)</t>
  </si>
  <si>
    <t>Метчик гаечный  М30 х 2,0                                                 (L= 280, Р6М5)</t>
  </si>
  <si>
    <t>Метчик гаечный  М30 х 3,0                                                 (L= 280, Р6М5)</t>
  </si>
  <si>
    <t>БОЛТОРЕЗЫ</t>
  </si>
  <si>
    <t>ДЕРЖАВКА РАСТОЧНАЯ ДЛЯ ГЛУХИХ ОТВ. S16R-SCLCR09</t>
  </si>
  <si>
    <t>ДЕРЖАВКА РАСТОЧНАЯ ДЛЯ ГЛУХИХ ОТВ. S20R-SCLCR09</t>
  </si>
  <si>
    <t>ДЕРЖАВКА РАСТОЧНАЯ ДЛЯ ГЛУХИХ ОТВ. S25S-SCLCR09</t>
  </si>
  <si>
    <t>ДЕРЖАВКА РАСТОЧНАЯ ДЛЯ ГЛУХИХ ОТВ. S16R-SDUCR11</t>
  </si>
  <si>
    <t>ДЕРЖАВКА РАСТОЧНАЯ ДЛЯ ГЛУХИХ ОТВ. S20R-SDUCR11</t>
  </si>
  <si>
    <t>ДЕРЖАВКА РАСТОЧНАЯ ДЛЯ ГЛУХИХ ОТВ. S25S-SDUCR11</t>
  </si>
  <si>
    <t>ДЕРЖАВКА РАСТОЧНАЯ ДЛЯ СКВОЗНЫХ ОТВ. S16R-SSSCR09</t>
  </si>
  <si>
    <t>ДЕРЖАВКА РАСТОЧНАЯ ДЛЯ СКВОЗНЫХ ОТВ. S20R-SSSCR09</t>
  </si>
  <si>
    <t>ДЕРЖАВКА РАСТОЧНАЯ ДЛЯ СКВОЗНЫХ ОТВ. S25S-SSSCR09</t>
  </si>
  <si>
    <t>ДЕРЖАВКА ПРОХОДНАЯ УПОРНАЯ (ПОДРЕЗНАЯ) DCLNR1616H12</t>
  </si>
  <si>
    <t>ДЕРЖАВКА ПРОХОДНАЯ УПОРНАЯ (ПОДРЕЗНАЯ) DCLNR2020K12</t>
  </si>
  <si>
    <t>ДЕРЖАВКА ПРОХОДНАЯ УПОРНАЯ (ПОДРЕЗНАЯ) DCLNR2525M12</t>
  </si>
  <si>
    <t>ДЕРЖАВКА ПРОХОДНАЯ УПОРНАЯ (ПОДРЕЗНАЯ) DCLNL2525M12</t>
  </si>
  <si>
    <t>ДЕРЖАВКА ПРОХОДНАЯ УПОРНАЯ DCSNR2525M12</t>
  </si>
  <si>
    <t>ДЕРЖАВКА ПРОХОДНАЯ УПОРНАЯ DDJNR1616H11</t>
  </si>
  <si>
    <t>ДЕРЖАВКА ПРОХОДНАЯ УПОРНАЯ DDJNR2020K15</t>
  </si>
  <si>
    <t>ДЕРЖАВКА ПРОХОДНАЯ УПОРНАЯ DDJNR2525M15</t>
  </si>
  <si>
    <t>ДЕРЖАВКА ПРОХОДНАЯ УПОРНАЯ DDJNL2525M15</t>
  </si>
  <si>
    <t>ДЕРЖАВКА ПРОХОДНАЯ УПОРНАЯ MCSNR2525M12</t>
  </si>
  <si>
    <t>ДЕРЖАВКА ПРОХОДНАЯ УПОРНАЯ MDJNR1616H11</t>
  </si>
  <si>
    <t>ДЕРЖАВКА ПРОХОДНАЯ УПОРНАЯ MDJNR2020K15</t>
  </si>
  <si>
    <t>ДЕРЖАВКА ПРОХОДНАЯ УПОРНАЯ MDJNR2525M15</t>
  </si>
  <si>
    <t>ДЕРЖАВКА ПРОХОДНАЯ УПОРНАЯ MDJNL2525M15</t>
  </si>
  <si>
    <t>ДЕРЖАВКА ПРОХОДНАЯ УПОРНАЯ MTJNR2525M22</t>
  </si>
  <si>
    <t>ДЕРЖАВКА ПРОХОДНАЯ УПОРНАЯ MVJNR2525M16</t>
  </si>
  <si>
    <t>ДЕРЖАВКА ПРОХОДНАЯ УПОРНАЯ PDJNR1616H11</t>
  </si>
  <si>
    <t>ДЕРЖАВКА ПРОХОДНАЯ УПОРНАЯ PDJNR2020K15</t>
  </si>
  <si>
    <t>ДЕРЖАВКА ПРОХОДНАЯ УПОРНАЯ PDJNR2525M15</t>
  </si>
  <si>
    <t>ДЕРЖАВКА ПРОХОДНАЯ УПОРНАЯ PDJNL2525M15</t>
  </si>
  <si>
    <t>ДЕРЖАВКА ПРОХОДНАЯ УПОРНАЯ PTJNR2525M22</t>
  </si>
  <si>
    <t>ДЕРЖАВКА ПРОХОДНАЯ УПОРНАЯ (ПОДРЕЗНАЯ) DWLNR1616H08</t>
  </si>
  <si>
    <t>ДЕРЖАВКА ПРОХОДНАЯ УПОРНАЯ (ПОДРЕЗНАЯ) DWLNR2020K08</t>
  </si>
  <si>
    <t>ДЕРЖАВКА ПРОХОДНАЯ УПОРНАЯ (ПОДРЕЗНАЯ) DWLNR2525M08</t>
  </si>
  <si>
    <t>ДЕРЖАВКА ПРОХОДНАЯ УПОРНАЯ (ПОДРЕЗНАЯ) MCLNR1616H12</t>
  </si>
  <si>
    <t>ДЕРЖАВКА ПРОХОДНАЯ УПОРНАЯ (ПОДРЕЗНАЯ) MCLNR2020K12</t>
  </si>
  <si>
    <t>ДЕРЖАВКА ПРОХОДНАЯ УПОРНАЯ (ПОДРЕЗНАЯ) MCLNR2525M12</t>
  </si>
  <si>
    <t>ДЕРЖАВКА ПРОХОДНАЯ УПОРНАЯ (ПОДРЕЗНАЯ) MCLNL2525M12</t>
  </si>
  <si>
    <t>ДЕРЖАВКА ПРОХОДНАЯ ПРЯМАЯ MSDNN2525M12</t>
  </si>
  <si>
    <t>ДЕРЖАВКА ПРОХОДНАЯ ОТОГНУТАЯ MSSNR2020K12</t>
  </si>
  <si>
    <t>ДЕРЖАВКА ПРОХОДНАЯ ОТОГНУТАЯ MSSNR2525M12</t>
  </si>
  <si>
    <t>ДЕРЖАВКА ПРОХОДНАЯ ОТОГНУТАЯ MSSNL2525M12</t>
  </si>
  <si>
    <t>ДЕРЖАВКА ПРОХОДНАЯ ПРЯМАЯ 75 градусов MSBNL2525M12</t>
  </si>
  <si>
    <t>ДЕРЖАВКА ПРОХОДНАЯ ПРЯМАЯ 60 градусов MTENN1616H16</t>
  </si>
  <si>
    <t>ДЕРЖАВКА ПРОХОДНАЯ ПРЯМАЯ 60 градусов MTENN2020K16</t>
  </si>
  <si>
    <t>ДЕРЖАВКА ПРОХОДНАЯ ПРЯМАЯ 60 градусов MTENN2525M22</t>
  </si>
  <si>
    <t>ДЕРЖАВКА ПОДРЕЗНАЯ MTFNR2525M22</t>
  </si>
  <si>
    <t>ДЕРЖАВКА ПРОХОДНАЯ УПОРНАЯ (ПОДРЕЗНАЯ) MWLNR1616H08</t>
  </si>
  <si>
    <t>ДЕРЖАВКА ПРОХОДНАЯ УПОРНАЯ (ПОДРЕЗНАЯ) MWLNR2020K08</t>
  </si>
  <si>
    <t>ДЕРЖАВКА ПРОХОДНАЯ УПОРНАЯ (ПОДРЕЗНАЯ) MWLNR2525M08</t>
  </si>
  <si>
    <t>ДЕРЖАВКА ПРОХОДНАЯ УПОРНАЯ (ПОДРЕЗНАЯ) MWLNL2525M08</t>
  </si>
  <si>
    <t>ДЕРЖАВКА ПРОХОДНАЯ УПОРНАЯ (ПОДРЕЗНАЯ) PCLNR1616H12</t>
  </si>
  <si>
    <t>ДЕРЖАВКА ПРОХОДНАЯ УПОРНАЯ (ПОДРЕЗНАЯ) PCLNR2020K12</t>
  </si>
  <si>
    <t>ДЕРЖАВКА ПРОХОДНАЯ УПОРНАЯ (ПОДРЕЗНАЯ) PCLNR2525M12</t>
  </si>
  <si>
    <t>ДЕРЖАВКА ПРОХОДНАЯ УПОРНАЯ (ПОДРЕЗНАЯ) PCLNL2525M12</t>
  </si>
  <si>
    <t>ДЕРЖАВКА ПРОХОДНАЯ ОТОГНУТАЯ PCSNR2525M12</t>
  </si>
  <si>
    <t>ДЕРЖАВКА ПРОХОДНАЯ ПРЯМАЯ 75 градусов PSBNL2525M12</t>
  </si>
  <si>
    <t>ДЕРЖАВКА ПРОХОДНАЯ ПРЯМАЯ PSDNN2525M12</t>
  </si>
  <si>
    <t>ДЕРЖАВКА ПОДРЕЗНАЯ 75 градусов PSKNR2525M12</t>
  </si>
  <si>
    <t>ДЕРЖАВКА ПРОХОДНАЯ ОТОГНУТАЯ PSSNR1616H12</t>
  </si>
  <si>
    <t>ДЕРЖАВКА ПРОХОДНАЯ ОТОГНУТАЯ PSSNR2020K12</t>
  </si>
  <si>
    <t>ДЕРЖАВКА ПРОХОДНАЯ ОТОГНУТАЯ PSSNR2525M12</t>
  </si>
  <si>
    <t>ДЕРЖАВКА ПРОХОДНАЯ ОТОГНУТАЯ PSSNL2525M12</t>
  </si>
  <si>
    <t>ДЕРЖАВКА ПОДРЕЗНАЯ PTFNR2525M22</t>
  </si>
  <si>
    <t>ДЕРЖАВКА ПРОХОДНАЯ УПОРНАЯ (ПОДРЕЗНАЯ) PWLNR1616H08</t>
  </si>
  <si>
    <t>ДЕРЖАВКА ПРОХОДНАЯ УПОРНАЯ (ПОДРЕЗНАЯ) PWLNR2020K08</t>
  </si>
  <si>
    <t>ДЕРЖАВКА ПРОХОДНАЯ УПОРНАЯ (ПОДРЕЗНАЯ) PWLNR2525M08</t>
  </si>
  <si>
    <t>ДЕРЖАВКА ПРОХОДНАЯ УПОРНАЯ (ПОДРЕЗНАЯ) PWLNL2525M08</t>
  </si>
  <si>
    <t>Зенковка к/х 16.0 угол  60°                                                      (КМ1,Р6М5)</t>
  </si>
  <si>
    <t>Зенковка к/х 16.0 угол 90°                                                       (КМ1,Р6М5)</t>
  </si>
  <si>
    <t>Зенковка к/х 16.0 угол 120°                                                     (КМ1,Р6М5)</t>
  </si>
  <si>
    <t>Зенковка к/х 20.0 угол  60°                                                      (КМ2,Р6М5)</t>
  </si>
  <si>
    <t>Зенковка к/х 20.0 угол 90°                                                       (КМ2,Р6М5)</t>
  </si>
  <si>
    <t>Зенковка к/х 20.0 угол 120°                                                     (КМ2,Р6М5)</t>
  </si>
  <si>
    <t>Зенковка к/х 25.0 угол  60°                                                      (КМ2,Р6М5)</t>
  </si>
  <si>
    <t>Зенковка к/х 25.0 угол 90°                                                       (КМ2,Р6М5)</t>
  </si>
  <si>
    <t>Зенковка к/х 25.0 угол 120°                                                     (КМ2,Р6М5)</t>
  </si>
  <si>
    <t>Зенковка к/х 31.5 угол  60°                                                      (КМ2,Р6М5)</t>
  </si>
  <si>
    <t>Зенковка к/х 31.5 угол 90°                                                       (КМ2,Р6М5)</t>
  </si>
  <si>
    <t>Зенковка к/х 31.5 угол 120°                                                     (КМ2,Р6М5)</t>
  </si>
  <si>
    <t>Зенковка к/х 40.0 угол  60°                                                      (КМ3,Р6М5)</t>
  </si>
  <si>
    <t>Зенковка к/х 40.0 угол 90°                                                       (КМ3,Р6М5)</t>
  </si>
  <si>
    <t>Зенковка к/х 40.0 угол 120°                                                     (КМ3,Р6М5)</t>
  </si>
  <si>
    <t>Зенковка к/х 50.0 угол 90°                                                       (КМ3,Р6М5)</t>
  </si>
  <si>
    <t>Зенковка к/х 63.0 угол 90°                                                       (КМ4,Р6М5)</t>
  </si>
  <si>
    <t>Метчик маш/руч  М16 х 1,5  левый 2 шт. комп.      (основной, Р6М5)</t>
  </si>
  <si>
    <t>Метчик маш/руч  М18 х 1,5  левый 2 шт. комп.      (основной, Р6М5)</t>
  </si>
  <si>
    <r>
      <t xml:space="preserve">Подставка для сверл по металлу ц/х комбинированная
</t>
    </r>
    <r>
      <rPr>
        <sz val="8"/>
        <rFont val="Arial"/>
        <family val="2"/>
        <charset val="204"/>
      </rPr>
      <t>(1,0-1,2-1,5-1,8-2,0-2,2-2,5-2,8-3,0-3,2-3,5-3,8-4,0-4,2-4,5-4,8-5,0-5,2-5,5-
5,8-6,0-6,2-6,5-6,8-7,0-7,2-7,5-7,8-8,0-8,2-8,5-8,8-9,0-9,2-9,5-9,8-10,0-
10,2-10,5-11,0-11,5-12,0) ( примечание: по ц/х длин размеры не все)</t>
    </r>
  </si>
  <si>
    <r>
      <t xml:space="preserve">КОМПЛЕКТ №1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
</t>
    </r>
    <r>
      <rPr>
        <sz val="8"/>
        <color indexed="8"/>
        <rFont val="Arial"/>
        <family val="2"/>
        <charset val="204"/>
      </rPr>
      <t>сверла ц/х средней серии кл.В, сталь Р6М5:
3,0(2)-3,2(2)-3,3(2)-3,5(2)-3,8(2)-4,0(2)-4,2(2)-4,5(2)-5,0  по 50 блистеров
5,5-6,0-6,5-6,7-7,0-7,5 по 40 блистеров
8,0 по 30 блистеров
8,5-9,0-9,5  по 15 блистеров
10,0-10,2-10,5-11,0-12,0 по 10 блистеров</t>
    </r>
  </si>
  <si>
    <r>
      <t xml:space="preserve">КОМПЛЕКТ №2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
</t>
    </r>
    <r>
      <rPr>
        <sz val="8"/>
        <color indexed="8"/>
        <rFont val="Arial"/>
        <family val="2"/>
        <charset val="204"/>
      </rPr>
      <t>сверла ц/х средней серии кл.А с кобальтом, сталь Р6М5К5:
3,0-3,2-3,3-3,5-3,8-4,0-4,2-4,5-5,0по 50 блистеров
5,5-6,0-6,5-6,7-7,0-7,5 по 40 блистеров
8,0по 30 блистеров
8,5-9,0-9,5  по 15 блистеров
10,0-10,2-10,5-11,0-12,0 по 10 блистеров</t>
    </r>
  </si>
  <si>
    <r>
      <t xml:space="preserve">КОМПЛЕКТ №3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
</t>
    </r>
    <r>
      <rPr>
        <sz val="8"/>
        <color indexed="8"/>
        <rFont val="Arial"/>
        <family val="2"/>
        <charset val="204"/>
      </rPr>
      <t>сверла ц/х средней серии кл.А с покрытием TiN, сталь Р6М5:
3,0-3,2-3,3-3,5-3,8-4,0-4,2-4,5-5,0по 50 блистеров
5,5-6,0-6,5-6,7-7,0-7,5 по 40 блистеров
8,0по 30 блистеров
8,5-9,0-9,5  по 15 блистеров
10,0-10,2-10,5-11,0-12,0 по 10 блистеров</t>
    </r>
  </si>
  <si>
    <r>
      <rPr>
        <b/>
        <sz val="8"/>
        <color indexed="8"/>
        <rFont val="Arial"/>
        <family val="2"/>
        <charset val="204"/>
      </rPr>
      <t>КОМПЛЕКТ №4 ДЛЯ СТЕНДА 40 КРЮЧКОВ</t>
    </r>
    <r>
      <rPr>
        <sz val="8"/>
        <color indexed="8"/>
        <rFont val="Arial"/>
        <family val="2"/>
        <charset val="204"/>
      </rPr>
      <t xml:space="preserve">
</t>
    </r>
    <r>
      <rPr>
        <b/>
        <sz val="8"/>
        <color indexed="8"/>
        <rFont val="Arial"/>
        <family val="2"/>
        <charset val="204"/>
      </rPr>
      <t>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3,0(2)-3,2(2)-3,3(2)-3,5(2)-3,8(2)-4,0(2)-4,2(2)-4,5(2)-5,0  по 25 блистеров 
5,5-6,0-6,5-7,0  по 20 блистеров
8,0-9,0по 15 блистеров
10,0-11,0-12,0по 10 блистеров
сверла ц/х средней серии кл.А с кобальтом, сталь Р6М5К5:
3,0-3,5-4,0-4,5-5,0  по 25 блистеров 
5,5-6,0-7,0по 20 блистеров
8,0-9,0по 15 блистеров
10,0 по 10 блистеров
сверла ц/х средней серии кл.А с покрытием TiN, сталь Р6М5:
3,0-3,5-4,0-4,5-5,0  по 25 блистеров 
5,5-6,0-7,0по 20 блистеров
8,0-9,0по 15 блистеров
10,0 по 10 блистеров</t>
    </r>
  </si>
  <si>
    <r>
      <rPr>
        <b/>
        <sz val="8"/>
        <color indexed="8"/>
        <rFont val="Arial"/>
        <family val="2"/>
        <charset val="204"/>
      </rPr>
      <t>КОМПЛЕКТ №5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3,0(2)-3,2(2)-3,3(2)-3,5(2)-3,8(2)-4,0(2)-4,2(2)-4,5(2)-5,0  по 25 блистеров 
5,5-6,0-6,5-6,7-7,0-7,5 по 20 блистеров
8,0-8,5-9,0-9,5  по 15 блистеров
10,0-10,5-11,0-12,0по 10 блистеров
сверла по бетону:
5х85 - 5х150 по 25 блистеров 
6х100 - 6х150 - 6х200 по 20 блистеров
8х120 - 8х200  по 15 блистеров
10х120 - 10х200 - 12х120 по 10 блистеров
сверла по дереву с подрезателем:
3,0-3,5-4,0-4,5-5,0 по 25 блистеров 
5,5-6,0-7,0  по 20 блистеров
8,0-9,0  по 15 блистеров
10,0 по 10 блистеров
12,0 по 10 блистеров</t>
    </r>
  </si>
  <si>
    <r>
      <rPr>
        <b/>
        <sz val="8"/>
        <color indexed="8"/>
        <rFont val="Arial"/>
        <family val="2"/>
        <charset val="204"/>
      </rPr>
      <t>КОМПЛЕКТ №6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3,0(2)-3,2(2)-3,5(2)-4,0(2)-4,2(2)-4,5(2)-5,0по 25 блистеров 
5,5-6,0-6,5-7,0  по 20 блистеров
8,0-9,0  по 15 блистеров
10,0-11,0-12,0  по 10 блистеров
сверла по бетону:
5х85 - 5х150 по 25 блистеров 
6х100 - 6х150  по 20 блистеров
8х120 - 8х200  по 15 блистеров
10х120 - 12х120 по 10 блистеров
сверла по дереву с подрезателем:
3,0-4,0-5,0  по 25 блистеров 
6,0-7,0  по 20 блистеров
8,0-9,0  по 15 блистеров
10,0-12,0 по 10 блистеров
сверла по стеклу и керамике:
3,0-4,0-5,0  по 25 блистеров 
6,0по 20 блистеров
8,0по 15 блистеров
10,0-12,0 по 10 блистеров</t>
    </r>
  </si>
  <si>
    <r>
      <rPr>
        <b/>
        <sz val="8"/>
        <color indexed="8"/>
        <rFont val="Arial"/>
        <family val="2"/>
        <charset val="204"/>
      </rPr>
      <t>КОМПЛЕКТ №7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3,0(2)-3,2(2)-3,3(2)-3,5(2)-3,8(2)-4,0(2)-4,2(2)-4,5(2)-5,0  по 25 блистеров 
5,5-6,0-6,5-6,7-7,0-7,5 по 20 блистеров
8,0-8,5-9,0-9,5  по 15 блистеров
10,0-10,2-10,5-11,0-12,0по 10 блистеров
метчики ручные комплектные, сталь 9ХС:
М3х0,5 - М4х0,7 - 5х0,8 по 25 блистеров 
М6х1,0  по 20 блистеров
М8х1,25по 15 блистеров
М10х1,5 - М12х1,75 по 10 блистеров
вороток для метчиков 
М3-М12  по 5 блистеров
плашки метрические, сталь 9ХС:
М3х0,5 - М4х0,7 - 5х0,8 по 25 блистеров 
М6х1,0  по 20 блистеров
М8х1,25по 15 блистеров
М10х1,5 - М12х1,75 по 10 блистеров
вороток для плашек
М3-М10  по 5 блистеров</t>
    </r>
  </si>
  <si>
    <r>
      <rPr>
        <b/>
        <sz val="8"/>
        <color indexed="8"/>
        <rFont val="Arial"/>
        <family val="2"/>
        <charset val="204"/>
      </rPr>
      <t>КОМПЛЕКТ №8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3,0(2)-3,2(2)-3,3(2)-3,5(2)-4,0(2)-4,2(2)-4,5(2)-5,0 по 25 блистеров 
5,5-6,0-6,5-7,0-7,5 по 20 блистеров
8,0-8,5-9,0-9,5  по 15 блистеров
10,0-11,0-12,0  по 10 блистеров
сверла по бетону:
5х85 - 5х150 по 25 блистеров 
6х100 - 6х150 - 6х200 по 20 блистеров
8х120 - 8х200  по 15 блистеров
10х120 - 10х200 - 12х120 - 12х200 - 14х150по 10 блистеров
сверла по дереву перовые:
10,0 -12,0-13,0-14,0-15,0-16,0-17,0-18,0 по 10 блистеров</t>
    </r>
  </si>
  <si>
    <r>
      <rPr>
        <b/>
        <sz val="8"/>
        <color indexed="8"/>
        <rFont val="Arial"/>
        <family val="2"/>
        <charset val="204"/>
      </rPr>
      <t>КОМПЛЕКТ №9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3,0(2)-3,2(2)-3,3(2)-3,5(2)-3,8(2)-4,0(2)-4,2(2)-4,5(2)-5,0  по 25 блистеров 
5,5-6,0-6,5-6,7-7,0-7,5 по 20 блистеров
8,0-8,5-9,0  по 15 блистеров
10,0-11,0-12,0  по 10 блистеров
сверла по бетону:
5х85 - 5х150 по 25 блистеров 
6х100 - 6х150 - 6х200 по 20 блистеров
8х120 - 8х200  по 15 блистеров
10х120 - 10х200 - 12х120 - 12х200 - 14х150по 10 блистеров
сверла по стеклу и керамике:
3,0-4,0-5,0  по 25 блистеров 
6,0по 20 блистеров
8,0по 15 блистеров
10,0-12,0 по 10 блистеров</t>
    </r>
  </si>
  <si>
    <r>
      <rPr>
        <b/>
        <sz val="8"/>
        <color indexed="8"/>
        <rFont val="Arial"/>
        <family val="2"/>
        <charset val="204"/>
      </rPr>
      <t>КОМПЛЕКТ №10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сверла ц/х средней серии кл.В, сталь Р6М5:
3,0(2)-3,2(2)-3,3(2)-3,5(2)-3,8(2)-4,0(2)-4,2(2)-4,5(2)-5,0  по 25 блистеров 
5,5-6,0-6,5-6,7-7,0-7,5  по 20 блистеров
8,0-8,5-9,0-9,5  по 15 блистеров
10,0-10,5-11,0-12,0по 10 блистеров
сверла по дереву с подрезателем:
3,0-4,0-5,0по 25 блистеров 
6,0-7,0по 20 блистеров
8,0-9,0по 15 блистеров
10,0-12,0  по 10 блистеров
сверла по дереву перовые:
10,0 -12,0-13,0-14,0-15,0-16,0-17,0-18,0  по 10 блистеров</t>
    </r>
  </si>
  <si>
    <r>
      <rPr>
        <b/>
        <sz val="8"/>
        <color indexed="8"/>
        <rFont val="Arial"/>
        <family val="2"/>
        <charset val="204"/>
      </rPr>
      <t>КОМПЛЕКТ №11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буры по бетону с хвостовиком SDS-Plus, SCHWERT:
6х110, 6х160 по 14 блистеров
5х110, 5х160, 5х210, 6х210, 6х260по 7 блистеров
8х110, 8х160, 8х210, 8х260по 7 блистеров
10х 110, 10х160, 10х260, 12х160, 12х210, 12х260  по 7 блистеров
8х310, 8х410, 10х310, 10х410, 12х310, 12х410 по 5 блистеров
14х310, 14х410, 16х310, 16х410, 18х410  по 5 блистеров
10х460, 12х460, 14х460, 16х460, 18х460  по 3 блистера
20х460, 22х460, 24х460, 25х460 по 2 блистера</t>
    </r>
  </si>
  <si>
    <r>
      <rPr>
        <b/>
        <sz val="8"/>
        <color indexed="8"/>
        <rFont val="Arial"/>
        <family val="2"/>
        <charset val="204"/>
      </rPr>
      <t>КОМПЛЕКТ №12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буры по бетону с хвостовиком SDS-Plus с центр.након., SCHWERT:
6х110, 6х160 по 14 блистеров
5х110, 5х160, 5х210, 6х210, 6х260по 7 блистеров
8х110, 8х160, 8х210, 8х260по 7 блистеров
10х 110, 10х160, 10х260, 12х160, 12х210, 12х260  по 7 блистеров
8х310, 8х410, 10х310, 10х410, 12х310, 12х410 по 5 блистеров
14х310, 14х410, 16х310, 16х410, 18х410  по 5 блистеров
10х460, 12х460, 14х460, 16х460, 18х460  по 3 блистера
20х460, 22х460, 24х460, 25х460 по 2 блистера</t>
    </r>
  </si>
  <si>
    <r>
      <rPr>
        <b/>
        <sz val="8"/>
        <color indexed="8"/>
        <rFont val="Arial"/>
        <family val="2"/>
        <charset val="204"/>
      </rPr>
      <t>КОМПЛЕКТ №13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буры по бетону с хвостовиком SDS-Plus, KROTEC:
6х110, 6х160 по 14 блистеров
5х110, 5х160, 5х210, 6х210, 6х260по 7 блистеров
8х110, 8х160, 8х210, 8х260по 7 блистеров
10х 110, 10х160, 10х260, 12х160, 12х210, 12х260  по 7 блистеров
8х310, 8х410, 10х310, 10х410, 12х310, 12х410 по 5 блистеров
14х310, 14х410, 16х310, 16х410, 18х410  по 5 блистеров
10х460, 12х460, 14х460, 16х460, 18х460  по 3 блистера
20х460, 22х460, 24х460, 25х460 по 2 блистера</t>
    </r>
  </si>
  <si>
    <r>
      <rPr>
        <b/>
        <sz val="8"/>
        <color indexed="8"/>
        <rFont val="Arial"/>
        <family val="2"/>
        <charset val="204"/>
      </rPr>
      <t>КОМПЛЕКТ №1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буры по бетону с хвостовиком SDS-Plus, SCHWERT:
6х110, 6х160 по 14 блистеров
5х110, 5х160, 5х210, 6х210, 6х260по 7 блистеров
8х110, 8х160, 8х210, 8х260по 7 блистеров
10х160, 10х210, 10х260, 12х160, 12х210, 12х260по 7 блистеров
8х310, 10х310, 12х310, 14х310, 14х410 по 5 блистеров
14х460, 16х460, 18х460  по 3 блистера
20х460по 2 блистера
коронки по бетону с хвостовиком SDS-Plus,  SCHWERT:
40, 50, 55, 60по 2 блистера
65, 68, 70, 75по 1 блистеру
пики по бетону с хвостовиком SDS-Plus,  SCHWERT:
14х250 по 1 блистеру
зубила плоские по бетону с хвостовиком SDS-Plus,  SCHWERT:
20х250 по 2 блистера
зубила канавоч. по бетону с хвостовиком SDS-Plus,  SCHWERT:
22х250 по 2 блистера
переходники-адаптера с SDS-Plus на SDS-Max,  SCHWERT:
SDS-Plus на SDS-Max  по 2 блистера</t>
    </r>
  </si>
  <si>
    <r>
      <rPr>
        <b/>
        <sz val="8"/>
        <color indexed="8"/>
        <rFont val="Arial"/>
        <family val="2"/>
        <charset val="204"/>
      </rPr>
      <t>КОМПЛЕКТ №15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буры по бетону с хвостовиком SDS-Plus, SCHWERT:
6х110, 6х160 по 14 блистеров
5х110, 5х160, 5х210, 6х210, 6х260по 7 блистеров
8х110, 8х160, 8х210, 8х260по 7 блистеров
10х160, 10х210, 10х260, 12х160, 12х210, 12х260по 7 блистеров
8х310, 10х310, 10х410, 12х310, 12х410 по 5 блистеров
14х410, 16х410, 18х410по 5 блистеров
14х460, 16х460, 18х460  по 3 блистера
20х460, 22х460, 24х460, 25х460по 2 блистера
коронки по бетону с хвостовиком SDS-Plus,  SCHWERT:
68по 2 блистера
пики по бетону с хвостовиком SDS-Plus,  SCHWERT:
14х250 по 2 блистера
зубила плоские по бетону с хвостовиком SDS-Plus,  SCHWERT:
20х250 по 2 блистера
40х250 по 2 блистера
зубила канавоч. по бетону с хвостовиком SDS-Plus,  SCHWERT:
22х250 по 2 блистера
переходники-адаптера с SDS-Plus на SDS-Max,  SCHWERT:
SDS-Plus на SDS-Maxпо 2 блистера</t>
    </r>
  </si>
  <si>
    <r>
      <rPr>
        <b/>
        <sz val="8"/>
        <color indexed="8"/>
        <rFont val="Arial"/>
        <family val="2"/>
        <charset val="204"/>
      </rPr>
      <t>КОМПЛЕКТ №16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ключи гаечные комбинированные, КГК, (г.Камышин):
8х8, 10х10 по 20 штук
6х6, 7х7, 9х9, 11х11, 12х12, 13х13, 14х14по 10 штук
15х15, 17х17, 18х18, 19х19, 22х22, 24х24  по 5 штук
27х27, 30х30по 3 штуки
ключи гаечные кольцевые (накидные), КГН, (г.Камышин):
8х9, 8х10, 10х12, 12х13, 12х14  по 5 штук
13х14, 13х17, 14х17, 17х19, 19х22  по 5 штук
22х24, 24х27по 3 штуки
27х30по 2 штуки
ключи гаечные разводные с прорезиненной ручкой (ВИЗ):
КР-19, КР-24  по 5 штук
КР-30по 3 штуки
КР-36по 2 штуки
полотна биметаллические (ВИЗ):
300х12,5х0,63  по 20 блистеров
линейки металлические (ВИЗ):
150, 300по 20 блистеров
500  по 10 блистеров</t>
    </r>
  </si>
  <si>
    <r>
      <rPr>
        <b/>
        <sz val="8"/>
        <color indexed="8"/>
        <rFont val="Arial"/>
        <family val="2"/>
        <charset val="204"/>
      </rPr>
      <t>КОМПЛЕКТ №17 ДЛЯ СТЕНДА 40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отвертки с прямым шлицем, SL, (ВИЗ):
2,5х0,5х60, 3х0,6х75,  3х0,6х100по 7 блистеров
5х1,0х75, 5х1,0х100по 6 блистеров
5х1,0х125, 6х1,1х100, 8х1,3х150по 5 блистеров
отвертки с прямым шлицем ударные, SL, (ВИЗ):
5х1,0х100, 5х1,0х125 по 5 блистеров
6х1,2х125 по 4 блистера
8х1,4х150 по 3 блистера
отвертки с крестовым шлицем, PH, (ВИЗ):
0х75  по 7 блистеров
1х75, 1х100, 2х100  по 5 блистеров
2х125, 2х150  по 4 блистера
3х150  по 3 блистера
отвертки с крестовым шлицем, PZ, (ВИЗ):
0х75  по 7 блистеров
1х75, 1х100  по 5 блистеров
2х100, 2х125  по 4 блистера
3х150  по 3 блистера
отвертки TORX (ВИЗ):
Т10х60 по 6 блистеров
Т15х100, Т20х100 по 5 блистеров
Т25х125 по 4 блистера
отвертки диэлектрические с прямым шлицем, SL, (ВИЗ):
3х0,6х75 по 5 блистеров
4х0,8х100, 4,5х0,9х80  по 4 блистера
5,5х1,0х125, 6х1,2х100, 6,5х1,2х150, 8х1,5х150 по 3 блистера
отвертки диэлектрические с крестовым шлицем, PH, (ВИЗ):
0х75, 1х80 по 5 блистеров
2х125  по 4 блистера
3х150  по 3 блистера</t>
    </r>
  </si>
  <si>
    <r>
      <rPr>
        <b/>
        <sz val="8"/>
        <color indexed="8"/>
        <rFont val="Arial"/>
        <family val="2"/>
        <charset val="204"/>
      </rPr>
      <t>КОМПЛЕКТ №18 ДЛЯ СТЕНДА 28 КРЮЧКОВ
Итоговая цена на комплект инструмента будет зависеть от Ваших индивидуальных скидок на продукцию. После заказа Вам будет выставлен счет на инструмент, который Вы также сможете отредактировать по количеству на Ваше усмотрение.</t>
    </r>
    <r>
      <rPr>
        <sz val="8"/>
        <color indexed="8"/>
        <rFont val="Arial"/>
        <family val="2"/>
        <charset val="204"/>
      </rPr>
      <t xml:space="preserve">
Отвертка прямой шлиц SL 5х1,0х75 красная  ручка по 5
Отвертка прямой шлиц SL 5х1,0х100 красная  ручка  по 5
Отвертка прямой шлиц SL 5х1,0х125 красная  ручка  по 5
Отвертка крестовая PH 0х 75 красная ручка  по 5
Отвертка крестовая PH 1х100 красная ручка по 5
Отвертка крестовая PH 2х125 красная ручка по 5
Отвертка диэлектрическая крестовая PH№0х 75  по 5
Отвертка диэлектрическая крестовая PH№1х 80  по 5
Отвертка диэлектрическая крестовая PH№2х125 по 3
Отвертка диэлектрическая крестовая PH№3х150 по 3
Отвертка диэлектрическая прямой шлиц SL3х0,6х75 по 5
Отвертка диэлектрическая прямой шлиц SL4х0,8х100  по 5
Отвертка диэлектрическая прямой шлиц SL5,5х1,0х125 по 3
Отвертка диэлектрическая прямой шлиц SL6х1,2х100 по 3
Плоскогубцы комбинированные 160 мм  по 5
Плоскогубцы комбинированные 160 мм (никелевое покрытие) по 5
Плоскогубцы комбинированные 160 мм (диэлектрические) по 3
Плоскогубцы регулируемые 200 мм по 4
Пассатижи для снятия изоляции 160 мм по 4
Круглогубцы 160 мм  по 4
Кусачки боковые 160 мм по 5
Кусачки боковые 160 мм  (хромированные) по 4
Кусачки боковые 160 мм (диэлектрические) по 3
Кусачки торцовые 160 мм (хромированные) по 4
Кусачки торцовые 160 мм (диэлектрические) по 4
Ножницы  рычажные левый рез 250 мм (авиационный тип)  по 4
Ножницы  рычажные правый рез 250 мм  (авиационный тип)  по 4
Ножницы по металлу удлиненные рычажные прямой рез 300 мм по 3</t>
    </r>
  </si>
  <si>
    <r>
      <t xml:space="preserve">Набор для выпиливания лобзиком
</t>
    </r>
    <r>
      <rPr>
        <sz val="8"/>
        <color indexed="8"/>
        <rFont val="Arial"/>
        <family val="2"/>
        <charset val="204"/>
      </rPr>
      <t>столик, лобзик, ключ, струбцина, буравчик,
набор пилок (20 шт), шило, надфиль, заготовка из фанеры (3 шт),
бумага наждачная, карандаш, инструкция
Упаковка: пластиковый бокс</t>
    </r>
  </si>
  <si>
    <r>
      <t xml:space="preserve">Набор для выпиливания лобзиком МИНИ
</t>
    </r>
    <r>
      <rPr>
        <sz val="8"/>
        <color indexed="8"/>
        <rFont val="Arial"/>
        <family val="2"/>
        <charset val="204"/>
      </rPr>
      <t>столик, лобзик, ключ, струбцина, буравчик,
набор пилок (20 шт), шило, надфиль, заготовка из фанеры (3 шт),
бумага наждачная, карандаш, инструкция
Упаковка: пластиковый бокс</t>
    </r>
  </si>
  <si>
    <r>
      <t xml:space="preserve">Набор борфрез №973, 12 шт. Комбинированный         
</t>
    </r>
    <r>
      <rPr>
        <sz val="8"/>
        <color indexed="8"/>
        <rFont val="Arial"/>
        <family val="2"/>
        <charset val="204"/>
      </rPr>
      <t>формы B-C-D-F-H-M (диаметр раб.части 6 мм, 10 мм)
Упаковка: тканевый пенал</t>
    </r>
  </si>
  <si>
    <r>
      <t xml:space="preserve">Набор борфрез №972, 12 шт. Комбинированный         
</t>
    </r>
    <r>
      <rPr>
        <sz val="8"/>
        <color indexed="8"/>
        <rFont val="Arial"/>
        <family val="2"/>
        <charset val="204"/>
      </rPr>
      <t>формы B-C-D-F (диаметр раб.части 8 мм, 10 мм, 12 мм)
Упаковка: тканевый пенал</t>
    </r>
  </si>
  <si>
    <r>
      <t xml:space="preserve">Набор борфрез №971, 12 шт.                    
</t>
    </r>
    <r>
      <rPr>
        <sz val="8"/>
        <color indexed="8"/>
        <rFont val="Arial"/>
        <family val="2"/>
        <charset val="204"/>
      </rPr>
      <t>формы А-B-C-D-E-F-G-H-J-K-L-M (диаметр раб.части 10 мм)
Упаковка: тканевый пенал</t>
    </r>
  </si>
  <si>
    <r>
      <t xml:space="preserve">Набор борфрез №970, 10 шт.                    
</t>
    </r>
    <r>
      <rPr>
        <sz val="8"/>
        <color indexed="8"/>
        <rFont val="Arial"/>
        <family val="2"/>
        <charset val="204"/>
      </rPr>
      <t>формы А-B-C-D-E-F-G-H-L-M (диаметр раб.части 10 мм)
Упаковка: тканевый пенал</t>
    </r>
  </si>
  <si>
    <r>
      <t xml:space="preserve">Набор борфрез №969, 10 шт.                    
</t>
    </r>
    <r>
      <rPr>
        <sz val="8"/>
        <color indexed="8"/>
        <rFont val="Arial"/>
        <family val="2"/>
        <charset val="204"/>
      </rPr>
      <t>формы А-B-C-D-E-F-G-H-L-M (диаметр раб.части 8 мм)
Упаковка: тканевый пенал</t>
    </r>
  </si>
  <si>
    <r>
      <t xml:space="preserve">Набор борфрез №968, 10 шт.                    
</t>
    </r>
    <r>
      <rPr>
        <sz val="8"/>
        <color indexed="8"/>
        <rFont val="Arial"/>
        <family val="2"/>
        <charset val="204"/>
      </rPr>
      <t>формы А-B-C-D-E-F-G-H-L-M (диаметр раб.части 6 мм)
Упаковка: тканевый пенал</t>
    </r>
  </si>
  <si>
    <r>
      <t xml:space="preserve">Набор борфрез №967, 9 шт.                    
</t>
    </r>
    <r>
      <rPr>
        <sz val="8"/>
        <color indexed="8"/>
        <rFont val="Arial"/>
        <family val="2"/>
        <charset val="204"/>
      </rPr>
      <t>формы B-C-D-E-F-G-H-L-M (диаметр раб.части 10 мм)
Упаковка: тканевый пенал</t>
    </r>
  </si>
  <si>
    <r>
      <t xml:space="preserve">Набор борфрез №966, 9 шт.                    
</t>
    </r>
    <r>
      <rPr>
        <sz val="8"/>
        <color indexed="8"/>
        <rFont val="Arial"/>
        <family val="2"/>
        <charset val="204"/>
      </rPr>
      <t>формы B-C-D-E-F-G-H-L-M (диаметр раб.части 8 мм)
Упаковка: тканевый пенал</t>
    </r>
  </si>
  <si>
    <r>
      <t xml:space="preserve">Набор борфрез №965, 9 шт.                    
</t>
    </r>
    <r>
      <rPr>
        <sz val="8"/>
        <color indexed="8"/>
        <rFont val="Arial"/>
        <family val="2"/>
        <charset val="204"/>
      </rPr>
      <t>формы B-C-D-E-F-G-H-L-M (диаметр раб.части 6 мм)
Упаковка: тканевый пенал</t>
    </r>
  </si>
  <si>
    <r>
      <t xml:space="preserve">Набор борфрез №964, 8 шт.                    
</t>
    </r>
    <r>
      <rPr>
        <sz val="8"/>
        <color indexed="8"/>
        <rFont val="Arial"/>
        <family val="2"/>
        <charset val="204"/>
      </rPr>
      <t>формы B-C-D-E-F-G-H-M (диаметр раб.части 10 мм)
Упаковка: тканевый пенал</t>
    </r>
  </si>
  <si>
    <r>
      <t xml:space="preserve">Набор борфрез №963, 8 шт.                    
</t>
    </r>
    <r>
      <rPr>
        <sz val="8"/>
        <color indexed="8"/>
        <rFont val="Arial"/>
        <family val="2"/>
        <charset val="204"/>
      </rPr>
      <t>формы B-C-D-E-F-G-H-M (диаметр раб.части 8 мм)
Упаковка: тканевый пенал</t>
    </r>
  </si>
  <si>
    <r>
      <t xml:space="preserve">Набор борфрез №962, 8 шт.                    
</t>
    </r>
    <r>
      <rPr>
        <sz val="8"/>
        <color indexed="8"/>
        <rFont val="Arial"/>
        <family val="2"/>
        <charset val="204"/>
      </rPr>
      <t>формы B-C-D-E-F-G-H-M (диаметр раб.части 6 мм)
Упаковка: тканевый пенал</t>
    </r>
  </si>
  <si>
    <r>
      <t xml:space="preserve">Набор борфрез №961, 7 шт.                    
</t>
    </r>
    <r>
      <rPr>
        <sz val="8"/>
        <color indexed="8"/>
        <rFont val="Arial"/>
        <family val="2"/>
        <charset val="204"/>
      </rPr>
      <t>формы B-C-D-E-F-H-M (диаметр раб.части 10 мм)
Упаковка: тканевый пенал</t>
    </r>
  </si>
  <si>
    <r>
      <t xml:space="preserve">Набор борфрез №960, 7 шт.                    
</t>
    </r>
    <r>
      <rPr>
        <sz val="8"/>
        <color indexed="8"/>
        <rFont val="Arial"/>
        <family val="2"/>
        <charset val="204"/>
      </rPr>
      <t>формы B-C-D-E-F-H-M (диаметр раб.части 8 мм)
Упаковка: тканевый пенал</t>
    </r>
  </si>
  <si>
    <r>
      <t xml:space="preserve">Набор борфрез №959, 7 шт.                    
</t>
    </r>
    <r>
      <rPr>
        <sz val="8"/>
        <color indexed="8"/>
        <rFont val="Arial"/>
        <family val="2"/>
        <charset val="204"/>
      </rPr>
      <t>формы B-C-D-E-F-H-M (диаметр раб.части 6 мм)
Упаковка: тканевый пенал</t>
    </r>
  </si>
  <si>
    <r>
      <t xml:space="preserve">Набор борфрез №958, 6 шт.                    
</t>
    </r>
    <r>
      <rPr>
        <sz val="8"/>
        <color indexed="8"/>
        <rFont val="Arial"/>
        <family val="2"/>
        <charset val="204"/>
      </rPr>
      <t>формы B-C-D-F-H-M (диаметр раб.части 10 мм)
Упаковка: тканевый пенал</t>
    </r>
  </si>
  <si>
    <r>
      <t xml:space="preserve">Набор борфрез №957, 6 шт.                    
</t>
    </r>
    <r>
      <rPr>
        <sz val="8"/>
        <color indexed="8"/>
        <rFont val="Arial"/>
        <family val="2"/>
        <charset val="204"/>
      </rPr>
      <t>формы B-C-D-F-H-M (диаметр раб.части 8 мм)
Упаковка: тканевый пенал</t>
    </r>
  </si>
  <si>
    <r>
      <t xml:space="preserve">Набор борфрез №956, 6 шт.                    
</t>
    </r>
    <r>
      <rPr>
        <sz val="8"/>
        <color indexed="8"/>
        <rFont val="Arial"/>
        <family val="2"/>
        <charset val="204"/>
      </rPr>
      <t>формы B-C-D-F-H-M (диаметр раб.части 6 мм)
Упаковка: тканевый пенал</t>
    </r>
  </si>
  <si>
    <r>
      <t xml:space="preserve">Набор борфрез №955, 5 шт.                    
</t>
    </r>
    <r>
      <rPr>
        <sz val="8"/>
        <color indexed="8"/>
        <rFont val="Arial"/>
        <family val="2"/>
        <charset val="204"/>
      </rPr>
      <t>формы B-C-D-F-H (диаметр раб.части 10 мм)
Упаковка: тканевый пенал</t>
    </r>
  </si>
  <si>
    <r>
      <t xml:space="preserve">Набор борфрез №954, 5 шт.                    
</t>
    </r>
    <r>
      <rPr>
        <sz val="8"/>
        <color indexed="8"/>
        <rFont val="Arial"/>
        <family val="2"/>
        <charset val="204"/>
      </rPr>
      <t>формы B-C-D-F-H (диаметр раб.части 8 мм)
Упаковка: тканевый пенал</t>
    </r>
  </si>
  <si>
    <r>
      <t xml:space="preserve">Набор борфрез №953, 5 шт.                    
</t>
    </r>
    <r>
      <rPr>
        <sz val="8"/>
        <color indexed="8"/>
        <rFont val="Arial"/>
        <family val="2"/>
        <charset val="204"/>
      </rPr>
      <t>формы B-C-D-F-H (диаметр раб.части 6 мм)
Упаковка: тканевый пенал</t>
    </r>
  </si>
  <si>
    <r>
      <t xml:space="preserve">Набор борфрез №952, 4 шт.                    
</t>
    </r>
    <r>
      <rPr>
        <sz val="8"/>
        <color indexed="8"/>
        <rFont val="Arial"/>
        <family val="2"/>
        <charset val="204"/>
      </rPr>
      <t>формы B-C-D-F (диаметр раб.части 10 мм)
Упаковка: тканевый пенал</t>
    </r>
  </si>
  <si>
    <r>
      <t xml:space="preserve">Набор борфрез №951, 4 шт.                    
</t>
    </r>
    <r>
      <rPr>
        <sz val="8"/>
        <color indexed="8"/>
        <rFont val="Arial"/>
        <family val="2"/>
        <charset val="204"/>
      </rPr>
      <t>формы B-C-D-F (диаметр раб.части 8 мм)
Упаковка: тканевый пенал</t>
    </r>
  </si>
  <si>
    <r>
      <t xml:space="preserve">Набор борфрез №950, 4 шт.                    
</t>
    </r>
    <r>
      <rPr>
        <sz val="8"/>
        <color indexed="8"/>
        <rFont val="Arial"/>
        <family val="2"/>
        <charset val="204"/>
      </rPr>
      <t>формы B-C-D-F (диаметр раб.части 6 мм)
Упаковка: тканевый пенал</t>
    </r>
  </si>
  <si>
    <r>
      <rPr>
        <b/>
        <sz val="8"/>
        <color indexed="8"/>
        <rFont val="Arial"/>
        <family val="2"/>
        <charset val="204"/>
      </rPr>
      <t xml:space="preserve">Набор плашек и вороток №71, 8 шт.     </t>
    </r>
    <r>
      <rPr>
        <sz val="8"/>
        <color indexed="8"/>
        <rFont val="Arial"/>
        <family val="2"/>
        <charset val="204"/>
      </rPr>
      <t xml:space="preserve">                                     
Плашки: М3-М4-М5-М6-М8-М10-М12                                                   (Р6М5)
Вороток для плашек: М3-М14
Упаковка: ложемент в картонной коробке</t>
    </r>
  </si>
  <si>
    <r>
      <rPr>
        <b/>
        <sz val="8"/>
        <color indexed="8"/>
        <rFont val="Arial"/>
        <family val="2"/>
        <charset val="204"/>
      </rPr>
      <t xml:space="preserve">Набор плашек и воротков №70, 8 шт.             </t>
    </r>
    <r>
      <rPr>
        <sz val="8"/>
        <color indexed="8"/>
        <rFont val="Arial"/>
        <family val="2"/>
        <charset val="204"/>
      </rPr>
      <t xml:space="preserve">                              
Плашки: М3-М4-М5-М6-М8-М10-М12                                                     (9ХС)
Вороток для плашек: М3-М14
Упаковка: ложемент в картонной коробке</t>
    </r>
  </si>
  <si>
    <r>
      <rPr>
        <b/>
        <sz val="8"/>
        <color indexed="8"/>
        <rFont val="Arial"/>
        <family val="2"/>
        <charset val="204"/>
      </rPr>
      <t xml:space="preserve">Набор плашек (М3-М10), 6 шт.                                                          (9ХС)
</t>
    </r>
    <r>
      <rPr>
        <sz val="8"/>
        <color indexed="8"/>
        <rFont val="Arial"/>
        <family val="2"/>
        <charset val="204"/>
      </rPr>
      <t>Плашки: М3-М4-М5-М6-М8-М10
Упаковка: блистер</t>
    </r>
  </si>
  <si>
    <r>
      <rPr>
        <b/>
        <sz val="8"/>
        <color indexed="8"/>
        <rFont val="Arial"/>
        <family val="2"/>
        <charset val="204"/>
      </rPr>
      <t xml:space="preserve">Набор метчиков м/р шт, воротков, сверл №78, 15 шт. </t>
    </r>
    <r>
      <rPr>
        <sz val="8"/>
        <color indexed="8"/>
        <rFont val="Arial"/>
        <family val="2"/>
        <charset val="204"/>
      </rPr>
      <t xml:space="preserve">          
Метчики м/р шт.: М3-М4-М5-М6-М8-М10-М12                                    (Р6М5)
Вороток для метчиков: М3-М12
Сверла ц/х кл.А с кобал.под резьб: 2,5-3,3-4,2-5,0-6,7-8,5-10,2 (Р6М5К5)
Упаковка: ложемент в картонной коробке</t>
    </r>
  </si>
  <si>
    <r>
      <rPr>
        <b/>
        <sz val="8"/>
        <color indexed="8"/>
        <rFont val="Arial"/>
        <family val="2"/>
        <charset val="204"/>
      </rPr>
      <t xml:space="preserve">Набор метчиков м/р шт, воротков, сверл №77, 15 шт.      </t>
    </r>
    <r>
      <rPr>
        <sz val="8"/>
        <color indexed="8"/>
        <rFont val="Arial"/>
        <family val="2"/>
        <charset val="204"/>
      </rPr>
      <t xml:space="preserve">     
Метчики м/р шт.: М3-М4-М5-М6-М8-М10-М12                                    (Р6М5)
Вороток для метчиков: М3-М12
Сверла ц/х кл.А с TiN: 2,5-3,3-4,2-5,0-6,7-8,5-10,2        (Р6М5)
Упаковка: ложемент в картонной коробке</t>
    </r>
  </si>
  <si>
    <r>
      <rPr>
        <b/>
        <sz val="8"/>
        <color indexed="8"/>
        <rFont val="Arial"/>
        <family val="2"/>
        <charset val="204"/>
      </rPr>
      <t xml:space="preserve">Набор метчиков м/р шт, воротков, сверл №76, 15 шт.  </t>
    </r>
    <r>
      <rPr>
        <sz val="8"/>
        <color indexed="8"/>
        <rFont val="Arial"/>
        <family val="2"/>
        <charset val="204"/>
      </rPr>
      <t xml:space="preserve">         
Метчики м/р шт.: М3-М4-М5-М6-М8-М10-М12                                    (Р6М5)
Вороток для метчиков: М3-М12
Сверла ц/х кл.В: 2,5-3,3-4,2-5,0-6,7-8,5-10,2                 (Р6М5)
Упаковка: ложемент в картонной коробке</t>
    </r>
  </si>
  <si>
    <r>
      <rPr>
        <b/>
        <sz val="8"/>
        <color indexed="8"/>
        <rFont val="Arial"/>
        <family val="2"/>
        <charset val="204"/>
      </rPr>
      <t xml:space="preserve">Набор метчиков машинно-руч одинар. №72, 8 шт.         </t>
    </r>
    <r>
      <rPr>
        <sz val="8"/>
        <color indexed="8"/>
        <rFont val="Arial"/>
        <family val="2"/>
        <charset val="204"/>
      </rPr>
      <t xml:space="preserve">            
Метчики м/р шт.: М3-М4-М5-М6-М8-М10-М12                                    (Р6М5)
Вороток для метчиков: М3-М12
Упаковка: ложемент в картонной коробке</t>
    </r>
  </si>
  <si>
    <r>
      <rPr>
        <b/>
        <sz val="8"/>
        <color indexed="8"/>
        <rFont val="Arial"/>
        <family val="2"/>
        <charset val="204"/>
      </rPr>
      <t xml:space="preserve">Набор метчиков машинно-руч комплектных №73, 8 шт.        </t>
    </r>
    <r>
      <rPr>
        <sz val="8"/>
        <color indexed="8"/>
        <rFont val="Arial"/>
        <family val="2"/>
        <charset val="204"/>
      </rPr>
      <t xml:space="preserve">            
Метчики м/р к-т.: М3-М4-М5-М6-М8-М10-М12                                    (Р6М5)
Вороток для метчиков: М3-М12
Упаковка: ложемент в картонной коробке</t>
    </r>
  </si>
  <si>
    <r>
      <rPr>
        <b/>
        <sz val="8"/>
        <color indexed="8"/>
        <rFont val="Arial"/>
        <family val="2"/>
        <charset val="204"/>
      </rPr>
      <t xml:space="preserve">Набор сверл Комбинированный №205, 44 шт.     </t>
    </r>
    <r>
      <rPr>
        <sz val="8"/>
        <color indexed="8"/>
        <rFont val="Arial"/>
        <family val="2"/>
        <charset val="204"/>
      </rPr>
      <t xml:space="preserve">                            
1,0-2,0-3,0-4,0-5,0-6,0-7,0-8,0-9,0-10,0-11,0-12,0 (Р6М5)
1,0-2,0-3,0-4,0-5,0-6,0-7,0-8,0-9,0-10,0-11,0-12,0 (кобальт)
по дереву 3,0-4,0-5,0-6,0-7,0-8,0-9,0-10,0-12,0 (с подрезателем)
по стеклу  3,0-4,0-5,0-6,0-8,0-10,0
по бетону 4*75, 5*85, 6*100, 8*120, 10*120
Упаковка: тканевый пенал</t>
    </r>
  </si>
  <si>
    <r>
      <rPr>
        <b/>
        <sz val="8"/>
        <color indexed="8"/>
        <rFont val="Arial"/>
        <family val="2"/>
        <charset val="204"/>
      </rPr>
      <t xml:space="preserve">Набор сверл Комбинированный №204, 22 шт.            </t>
    </r>
    <r>
      <rPr>
        <sz val="8"/>
        <color indexed="8"/>
        <rFont val="Arial"/>
        <family val="2"/>
        <charset val="204"/>
      </rPr>
      <t xml:space="preserve">     
по металлу 3,0-4,0-5,0-6,0-8,0-10,0 (Р6М5)
по стеклу  3,0-4,0-5,0-6,0-8,0-10,0
по бетону 4*75, 5*85, 6*100, 8*120, 10*120
буры 4*110, 5*110, 6*110, 8*110, 10*110
Упаковка: тканевый пенал</t>
    </r>
  </si>
  <si>
    <r>
      <rPr>
        <b/>
        <sz val="8"/>
        <color indexed="8"/>
        <rFont val="Arial"/>
        <family val="2"/>
        <charset val="204"/>
      </rPr>
      <t xml:space="preserve">Набор сверл Комбинированный №203, 22 шт.    </t>
    </r>
    <r>
      <rPr>
        <sz val="8"/>
        <color indexed="8"/>
        <rFont val="Arial"/>
        <family val="2"/>
        <charset val="204"/>
      </rPr>
      <t xml:space="preserve">             
по металлу 3,0-4,0-5,0-6,0-8,0-10,0 (Р6М5)
по дереву 4,0-5,0-6,0-8,0-10,0 (с подрезателем)
по стеклу  3,0-4,0-5,0-6,0-8,0-10,0
по бетону 4*75, 5*85, 6*100, 8*120, 10*120
Упаковка: тканевый пенал</t>
    </r>
  </si>
  <si>
    <r>
      <rPr>
        <b/>
        <sz val="8"/>
        <color indexed="8"/>
        <rFont val="Arial"/>
        <family val="2"/>
        <charset val="204"/>
      </rPr>
      <t xml:space="preserve">Набор сверл Комбинированный №202, 23 шт.        </t>
    </r>
    <r>
      <rPr>
        <sz val="8"/>
        <color indexed="8"/>
        <rFont val="Arial"/>
        <family val="2"/>
        <charset val="204"/>
      </rPr>
      <t xml:space="preserve">         
по металлу 3,0-4,0-5,0-6,0-8,0-10,0 (Р6М5)
по металлу 3,0-4,0-5,0-6,0-8,0-10,0 (шестигран.хвостовик, Р6М5)
по стеклу  3,0-4,0-5,0-6,0-8,0-10,0
по бетону 4*75, 5*85, 6*100, 8*120, 10*120
Упаковка: тканевый пенал</t>
    </r>
  </si>
  <si>
    <r>
      <rPr>
        <b/>
        <sz val="8"/>
        <color indexed="8"/>
        <rFont val="Arial"/>
        <family val="2"/>
        <charset val="204"/>
      </rPr>
      <t xml:space="preserve">Набор сверл Комбинированный №201, 17 шт.                </t>
    </r>
    <r>
      <rPr>
        <sz val="8"/>
        <color indexed="8"/>
        <rFont val="Arial"/>
        <family val="2"/>
        <charset val="204"/>
      </rPr>
      <t xml:space="preserve"> 
по металлу 3,0-4,0-5,0-6,0-8,0-10,0 (Р6М5)
по стеклу  3,0-4,0-5,0-6,0-8,0-10,0
по бетону 4*75, 5*85, 6*100, 8*120, 10*120
Упаковка: тканевый пенал</t>
    </r>
  </si>
  <si>
    <r>
      <rPr>
        <b/>
        <sz val="8"/>
        <color indexed="8"/>
        <rFont val="Arial"/>
        <family val="2"/>
        <charset val="204"/>
      </rPr>
      <t xml:space="preserve">Набор сверл Комбинированный №200, 16 шт.  </t>
    </r>
    <r>
      <rPr>
        <sz val="8"/>
        <color indexed="8"/>
        <rFont val="Arial"/>
        <family val="2"/>
        <charset val="204"/>
      </rPr>
      <t xml:space="preserve">               
по металлу 3,0-4,0-5,0-6,0-8,0-10,0 (Р6М5)
по дереву  4,0-5,0-6,0-8,0-10,0 (с подрезателем)
по бетону 4*75, 5*85, 6*100, 8*120, 10*120
Упаковка: тканевый пенал</t>
    </r>
  </si>
  <si>
    <r>
      <rPr>
        <b/>
        <sz val="8"/>
        <color indexed="8"/>
        <rFont val="Arial"/>
        <family val="2"/>
        <charset val="204"/>
      </rPr>
      <t xml:space="preserve">Набор сверл по металлу Уникальный №258, (1-12), 43 шт.   </t>
    </r>
    <r>
      <rPr>
        <sz val="8"/>
        <color indexed="8"/>
        <rFont val="Arial"/>
        <family val="2"/>
        <charset val="204"/>
      </rPr>
      <t xml:space="preserve">
1,0-1,2-1,5-1,8-2,0-2,2-2,5-2,8-3,0-3,2-3,5-3,8-4,0-4,2-4,5-4,8-5,0-5,2-5,5
5,8-6,0-6,2-6,5-6,8-7,0-7,2-7,5-7,8-8,0-8,2-8,5-8,8-9,0-9,2-9,5-9,8-10,0 
10,2-10,5-10,8-11,0-11,5-12,0 (Р18)
Упаковка: тканевый пенал</t>
    </r>
  </si>
  <si>
    <r>
      <rPr>
        <b/>
        <sz val="8"/>
        <color indexed="8"/>
        <rFont val="Arial"/>
        <family val="2"/>
        <charset val="204"/>
      </rPr>
      <t xml:space="preserve">Набор сверл по металлу Уникальный № 257, (1-12), 43 шт.   </t>
    </r>
    <r>
      <rPr>
        <sz val="8"/>
        <color indexed="8"/>
        <rFont val="Arial"/>
        <family val="2"/>
        <charset val="204"/>
      </rPr>
      <t xml:space="preserve">
1,0-1,2-1,5-1,8-2,0-2,2-2,5-2,8-3,0-3,2-3,5-3,8-4,0-4,2-4,5-4,8-5,0-5,2-5,5
5,8-6,0-6,2-6,5-6,8-7,0-7,2-7,5-7,8-8,0-8,2-8,5-8,8-9,0-9,2-9,5-9,8-10,0 
10,2-10,5-10,8-11,0-11,5-12,0 (кобальт)
Упаковка: тканевый пенал</t>
    </r>
  </si>
  <si>
    <r>
      <rPr>
        <b/>
        <sz val="8"/>
        <color indexed="8"/>
        <rFont val="Arial"/>
        <family val="2"/>
        <charset val="204"/>
      </rPr>
      <t xml:space="preserve">Набор сверл по металлу Уникальный №256, (1-12), 43 шт.   </t>
    </r>
    <r>
      <rPr>
        <sz val="8"/>
        <color indexed="8"/>
        <rFont val="Arial"/>
        <family val="2"/>
        <charset val="204"/>
      </rPr>
      <t xml:space="preserve">
1,0-1,2-1,5-1,8-2,0-2,2-2,5-2,8-3,0-3,2-3,5-3,8-4,0-4,2-4,5-4,8-5,0-5,2-5,5
5,8-6,0-6,2-6,5-6,8-7,0-7,2-7,5-7,8-8,0-8,2-8,5-8,8-9,0-9,2-9,5-9,8-10,0 
10,2-10,5-10,8-11,0-11,5-12,0 (титан)
Упаковка: тканевый пенал</t>
    </r>
  </si>
  <si>
    <r>
      <rPr>
        <b/>
        <sz val="8"/>
        <color indexed="8"/>
        <rFont val="Arial"/>
        <family val="2"/>
        <charset val="204"/>
      </rPr>
      <t xml:space="preserve">Набор сверл по металлу Уникальный №255, (1-12), 43 шт.   </t>
    </r>
    <r>
      <rPr>
        <sz val="8"/>
        <color indexed="8"/>
        <rFont val="Arial"/>
        <family val="2"/>
        <charset val="204"/>
      </rPr>
      <t xml:space="preserve">
1,0-1,2-1,5-1,8-2,0-2,2-2,5-2,8-3,0-3,2-3,5-3,8-4,0-4,2-4,5-4,8-5,0-5,2-5,5
5,8-6,0-6,2-6,5-6,8-7,0-7,2-7,5-7,8-8,0-8,2-8,5-8,8-9,0-9,2-9,5-9,8-10,0 
10,2-10,5-10,8-11,0-11,5-12,0 (Р6М5)
Упаковка: тканевый пенал</t>
    </r>
  </si>
  <si>
    <r>
      <rPr>
        <b/>
        <sz val="8"/>
        <color indexed="8"/>
        <rFont val="Arial"/>
        <family val="2"/>
        <charset val="204"/>
      </rPr>
      <t xml:space="preserve">Набор сверл по металлу Уникальный №254, (1-12), 46 шт.   </t>
    </r>
    <r>
      <rPr>
        <sz val="8"/>
        <color indexed="8"/>
        <rFont val="Arial"/>
        <family val="2"/>
        <charset val="204"/>
      </rPr>
      <t xml:space="preserve">
1,0-1,5-2,0-2,5-3,0-3,5-4,0-4,5-5,0-5,5-6,0-6,5-7,0-7,5-8,0-8,5-9,0-9,5-10,0
10,5-11,0-11,5-12,0 (Р18)
1,0-1,5-2,0-2,5-3,0-3,5-4,0-4,5-5,0-5,5-6,0-6,5-7,0-7,5-8,0-8,5-9,0-9,5-10,0
10,5-11,0-11,5-12,0 (кобальт)
Упаковка: тканевый пенал</t>
    </r>
  </si>
  <si>
    <r>
      <rPr>
        <b/>
        <sz val="8"/>
        <color indexed="8"/>
        <rFont val="Arial"/>
        <family val="2"/>
        <charset val="204"/>
      </rPr>
      <t xml:space="preserve">Набор сверл по металлу Уникальный №253, (1-12), 46 шт.   </t>
    </r>
    <r>
      <rPr>
        <sz val="8"/>
        <color indexed="8"/>
        <rFont val="Arial"/>
        <family val="2"/>
        <charset val="204"/>
      </rPr>
      <t xml:space="preserve">
1,0-1,5-2,0-2,5-3,0-3,5-4,0-4,5-5,0-5,5-6,0-6,5-7,0-7,5-8,0-8,5-9,0-9,5-10,0
10,5-11,0-11,5-12,0 (Р6М5)
1,0-1,5-2,0-2,5-3,0-3,5-4,0-4,5-5,0-5,5-6,0-6,5-7,0-7,5-8,0-8,5-9,0-9,5-10,0
10,5-11,0-11,5-12,0 (титан)
Упаковка: тканевый пенал</t>
    </r>
  </si>
  <si>
    <r>
      <rPr>
        <b/>
        <sz val="8"/>
        <color indexed="8"/>
        <rFont val="Arial"/>
        <family val="2"/>
        <charset val="204"/>
      </rPr>
      <t xml:space="preserve">Набор сверл по металлу Уникальный №252, (1-12), 46 шт.   </t>
    </r>
    <r>
      <rPr>
        <sz val="8"/>
        <color indexed="8"/>
        <rFont val="Arial"/>
        <family val="2"/>
        <charset val="204"/>
      </rPr>
      <t xml:space="preserve">
1,0-1,5-2,0-2,5-3,0-3,5-4,0-4,5-5,0-5,5-6,0-6,5-7,0-7,5-8,0-8,5-9,0-9,5-10,0
10,5-11,0-11,5-12,0 (Р6М5)
1,0-1,5-2,0-2,5-3,0-3,5-4,0-4,5-5,0-5,5-6,0-6,5-7,0-7,5-8,0-8,5-9,0-9,5-10,0
10,5-11,0-11,5-12,0 (кобальт)
Упаковка: тканевый пенал</t>
    </r>
  </si>
  <si>
    <r>
      <rPr>
        <b/>
        <sz val="8"/>
        <color indexed="8"/>
        <rFont val="Arial"/>
        <family val="2"/>
        <charset val="204"/>
      </rPr>
      <t xml:space="preserve">Набор сверл по металлу Уникальный №251, (1-12), 48 шт.   </t>
    </r>
    <r>
      <rPr>
        <sz val="8"/>
        <color indexed="8"/>
        <rFont val="Arial"/>
        <family val="2"/>
        <charset val="204"/>
      </rPr>
      <t xml:space="preserve">
1,0-2,0-3,0-4,0-5,0-6,0-7,0-8,0-9,0-10,0-11,0-12,0 (Р6М5)
1,0-2,0-3,0-4,0-5,0-6,0-7,0-8,0-9,0-10,0-11,0-12,0 (титан)
1,0-2,0-3,0-4,0-5,0-6,0-7,0-8,0-9,0-10,0-11,0-12,0 (кобальт)
1,5-2,0-3,0-4,0-5,0-6,0-7,0-8,0-9,0-10,0-11,0-12,0 (длин)
Упаковка: тканевый пенал</t>
    </r>
  </si>
  <si>
    <r>
      <rPr>
        <b/>
        <sz val="8"/>
        <color indexed="8"/>
        <rFont val="Arial"/>
        <family val="2"/>
        <charset val="204"/>
      </rPr>
      <t xml:space="preserve">Набор сверл по металлу Уникальный №250, (3-8), 18 шт.   </t>
    </r>
    <r>
      <rPr>
        <sz val="8"/>
        <color indexed="8"/>
        <rFont val="Arial"/>
        <family val="2"/>
        <charset val="204"/>
      </rPr>
      <t xml:space="preserve">
3,0-4,0-5,0-6,0-7,0-8,0 (Р6М5)
3,0-4,0-5,0-6,0-7,0-8,0 (титан)
3,0-4,0-5,0-6,0-7,0-8,0 (кобальт)
Упаковка: тканевый пенал</t>
    </r>
  </si>
  <si>
    <r>
      <rPr>
        <b/>
        <sz val="8"/>
        <color indexed="8"/>
        <rFont val="Arial"/>
        <family val="2"/>
        <charset val="204"/>
      </rPr>
      <t>Набор сверл по металлу №3, (3-10), 13 шт.                                 (Р6М5)</t>
    </r>
    <r>
      <rPr>
        <sz val="8"/>
        <color indexed="8"/>
        <rFont val="Arial"/>
        <family val="2"/>
        <charset val="204"/>
      </rPr>
      <t xml:space="preserve">
3,0-3,5-3,8-4,0-4,3-4,5-5,0-5,5-6,0-7,0-8,0-9,0-10,0
Упаковка: пластиковый бокс</t>
    </r>
  </si>
  <si>
    <r>
      <rPr>
        <b/>
        <sz val="8"/>
        <color indexed="8"/>
        <rFont val="Arial"/>
        <family val="2"/>
        <charset val="204"/>
      </rPr>
      <t>Набор сверл по металлу №160, (13-17), 5 шт.                             (Р6М5)</t>
    </r>
    <r>
      <rPr>
        <sz val="8"/>
        <color indexed="8"/>
        <rFont val="Arial"/>
        <family val="2"/>
        <charset val="204"/>
      </rPr>
      <t xml:space="preserve">
13,0-14,0-15,0-16,0-17,0
Упаковка: тканевый пенал</t>
    </r>
  </si>
  <si>
    <r>
      <rPr>
        <b/>
        <sz val="8"/>
        <color indexed="8"/>
        <rFont val="Arial"/>
        <family val="2"/>
        <charset val="204"/>
      </rPr>
      <t>Набор сверл по металлу №158, (1-10), 19 шт.                             (Р6М5)</t>
    </r>
    <r>
      <rPr>
        <sz val="8"/>
        <color indexed="8"/>
        <rFont val="Arial"/>
        <family val="2"/>
        <charset val="204"/>
      </rPr>
      <t xml:space="preserve">
1,0-1,5-2,0-2,5-3,0-3,5-4,0-4,5-5,0-5,5-6,0-6,5-7,0-7,5-8,0-8,5-9,0-9,5-10,0
Упаковка: тканевый пенал</t>
    </r>
  </si>
  <si>
    <r>
      <rPr>
        <b/>
        <sz val="8"/>
        <color indexed="8"/>
        <rFont val="Arial"/>
        <family val="2"/>
        <charset val="204"/>
      </rPr>
      <t>Набор сверл по металлу №157, (1-12), 12 шт.                             (Р6М5)</t>
    </r>
    <r>
      <rPr>
        <sz val="8"/>
        <color indexed="8"/>
        <rFont val="Arial"/>
        <family val="2"/>
        <charset val="204"/>
      </rPr>
      <t xml:space="preserve">
1,0-2,0-3,0-4,0-5,0-6,0-7,0-8,0-9,0-10,0-11,0-12,0
Упаковка: тканевый пенал</t>
    </r>
  </si>
  <si>
    <r>
      <rPr>
        <b/>
        <sz val="8"/>
        <color indexed="8"/>
        <rFont val="Arial"/>
        <family val="2"/>
        <charset val="204"/>
      </rPr>
      <t xml:space="preserve">Набор сверл по стеклу и керамике №140, (3-12), 7 шт.  </t>
    </r>
    <r>
      <rPr>
        <sz val="8"/>
        <color indexed="8"/>
        <rFont val="Arial"/>
        <family val="2"/>
        <charset val="204"/>
      </rPr>
      <t xml:space="preserve">
3-4-5-6-8-10-12
Упаковка: тканевый пенал</t>
    </r>
  </si>
  <si>
    <r>
      <rPr>
        <b/>
        <sz val="8"/>
        <color indexed="8"/>
        <rFont val="Arial"/>
        <family val="2"/>
        <charset val="204"/>
      </rPr>
      <t xml:space="preserve">Набор сверл по дереву Форстнера №137, (15-35), 5 шт.     </t>
    </r>
    <r>
      <rPr>
        <sz val="8"/>
        <color indexed="8"/>
        <rFont val="Arial"/>
        <family val="2"/>
        <charset val="204"/>
      </rPr>
      <t xml:space="preserve">
15-20-25-30-35
Упаковка: тканевый пенал</t>
    </r>
  </si>
  <si>
    <r>
      <rPr>
        <b/>
        <sz val="8"/>
        <color indexed="8"/>
        <rFont val="Arial"/>
        <family val="2"/>
        <charset val="204"/>
      </rPr>
      <t xml:space="preserve">Набор сверл по дереву спиральных №135, (10-25), 7 шт.     </t>
    </r>
    <r>
      <rPr>
        <sz val="8"/>
        <color indexed="8"/>
        <rFont val="Arial"/>
        <family val="2"/>
        <charset val="204"/>
      </rPr>
      <t xml:space="preserve">
10-12-14-16-18-20-25 (230 мм)
Упаковка: тканевый пенал</t>
    </r>
  </si>
  <si>
    <r>
      <rPr>
        <b/>
        <sz val="8"/>
        <color indexed="8"/>
        <rFont val="Arial"/>
        <family val="2"/>
        <charset val="204"/>
      </rPr>
      <t xml:space="preserve">Набор сверл по дереву спиральных №134, (12-25), 5 шт.     </t>
    </r>
    <r>
      <rPr>
        <sz val="8"/>
        <color indexed="8"/>
        <rFont val="Arial"/>
        <family val="2"/>
        <charset val="204"/>
      </rPr>
      <t xml:space="preserve">
12-14-18-20-25 (230 мм)
Упаковка: тканевый пенал</t>
    </r>
  </si>
  <si>
    <r>
      <rPr>
        <b/>
        <sz val="8"/>
        <color indexed="8"/>
        <rFont val="Arial"/>
        <family val="2"/>
        <charset val="204"/>
      </rPr>
      <t xml:space="preserve">Набор сверл по дереву с подрезателем №133, (3-12), 9 шт.     </t>
    </r>
    <r>
      <rPr>
        <sz val="8"/>
        <color indexed="8"/>
        <rFont val="Arial"/>
        <family val="2"/>
        <charset val="204"/>
      </rPr>
      <t xml:space="preserve">
3-4-5-6-7-8-9-10-12
Упаковка: тканевый пенал</t>
    </r>
  </si>
  <si>
    <r>
      <rPr>
        <b/>
        <sz val="8"/>
        <color indexed="8"/>
        <rFont val="Arial"/>
        <family val="2"/>
        <charset val="204"/>
      </rPr>
      <t xml:space="preserve">Набор сверл по дереву перовых №132, (10-25), 8 шт.    </t>
    </r>
    <r>
      <rPr>
        <sz val="8"/>
        <color indexed="8"/>
        <rFont val="Arial"/>
        <family val="2"/>
        <charset val="204"/>
      </rPr>
      <t xml:space="preserve">
10-12-14-16-18-20-22-25
Упаковка: тканевый пенал</t>
    </r>
  </si>
  <si>
    <r>
      <rPr>
        <b/>
        <sz val="8"/>
        <color indexed="8"/>
        <rFont val="Arial"/>
        <family val="2"/>
        <charset val="204"/>
      </rPr>
      <t xml:space="preserve">Набор сверл по дереву перовых №131, (10-25), 6 шт.    </t>
    </r>
    <r>
      <rPr>
        <sz val="8"/>
        <color indexed="8"/>
        <rFont val="Arial"/>
        <family val="2"/>
        <charset val="204"/>
      </rPr>
      <t xml:space="preserve">
10-12-16-18-20-25
Упаковка: тканевый пенал</t>
    </r>
  </si>
  <si>
    <r>
      <rPr>
        <b/>
        <sz val="8"/>
        <color indexed="8"/>
        <rFont val="Arial"/>
        <family val="2"/>
        <charset val="204"/>
      </rPr>
      <t xml:space="preserve">Набор пик, зубил, адаптеров №113 Schwert, 5 шт.   </t>
    </r>
    <r>
      <rPr>
        <sz val="8"/>
        <color indexed="8"/>
        <rFont val="Arial"/>
        <family val="2"/>
        <charset val="204"/>
      </rPr>
      <t xml:space="preserve"> 
зубило канавоч. 22*250, зубило плоск 20*250 и 40*250
пика 14*250, переходник-адаптер SDS-Max - SDS-Plus
Упаковка: тканевый пенал</t>
    </r>
  </si>
  <si>
    <r>
      <rPr>
        <b/>
        <sz val="8"/>
        <color indexed="8"/>
        <rFont val="Arial"/>
        <family val="2"/>
        <charset val="204"/>
      </rPr>
      <t xml:space="preserve">Набор пик, зубил, адаптеров №112 Schwert, 4 шт.    </t>
    </r>
    <r>
      <rPr>
        <sz val="8"/>
        <color indexed="8"/>
        <rFont val="Arial"/>
        <family val="2"/>
        <charset val="204"/>
      </rPr>
      <t xml:space="preserve">
зубило канавоч. 22*250, зубило плоск 20*250 и 40*250
пика 14*250
Упаковка: тканевый пенал</t>
    </r>
  </si>
  <si>
    <r>
      <rPr>
        <b/>
        <sz val="8"/>
        <color indexed="8"/>
        <rFont val="Arial"/>
        <family val="2"/>
        <charset val="204"/>
      </rPr>
      <t xml:space="preserve">Набор буров №111 Krotec, (4-10*110, 5-12*160, 6-12*260), 33 шт. </t>
    </r>
    <r>
      <rPr>
        <sz val="8"/>
        <color indexed="8"/>
        <rFont val="Arial"/>
        <family val="2"/>
        <charset val="204"/>
      </rPr>
      <t xml:space="preserve">   
4*110, 5*110, 6*110 (8), 8*110, 10*110, 5*160, 6*160 (8), 8*160, 10*160,
12*160, 5*210, 6*210, 8*210, 10*210, 12*210, 6*260, 8*260, 10*260, 12*260
Упаковка: тканевый пенал</t>
    </r>
  </si>
  <si>
    <r>
      <rPr>
        <b/>
        <sz val="8"/>
        <color indexed="8"/>
        <rFont val="Arial"/>
        <family val="2"/>
        <charset val="204"/>
      </rPr>
      <t xml:space="preserve">Набор буров №110 Schwert, (4-10*110, 5-12*160, 6-12*260), 33 шт. </t>
    </r>
    <r>
      <rPr>
        <sz val="8"/>
        <color indexed="8"/>
        <rFont val="Arial"/>
        <family val="2"/>
        <charset val="204"/>
      </rPr>
      <t xml:space="preserve">
4*110, 5*110, 6*110 (8), 8*110, 10*110, 5*160, 6*160 (8), 8*160, 10*160,
12*160, 5*210, 6*210, 8*210, 10*210, 12*210, 6*260, 8*260, 10*260, 12*260
Упаковка: тканевый пенал</t>
    </r>
  </si>
  <si>
    <r>
      <rPr>
        <b/>
        <sz val="8"/>
        <color indexed="8"/>
        <rFont val="Arial"/>
        <family val="2"/>
        <charset val="204"/>
      </rPr>
      <t xml:space="preserve">Набор буров №109 Krotec, (4-10*110, 5-12*160, 6-12*260), 19 шт.    </t>
    </r>
    <r>
      <rPr>
        <sz val="8"/>
        <color indexed="8"/>
        <rFont val="Arial"/>
        <family val="2"/>
        <charset val="204"/>
      </rPr>
      <t xml:space="preserve">
4*110, 5*110, 6*110, 8*110, 10*110, 5*160, 6*160, 8*160, 10*160, 12*160
5*210, 6*210, 8*210, 10*210, 12*210, 6*260, 8*260, 10*260, 12*260
Упаковка: тканевый пенал</t>
    </r>
  </si>
  <si>
    <r>
      <rPr>
        <b/>
        <sz val="8"/>
        <color indexed="8"/>
        <rFont val="Arial"/>
        <family val="2"/>
        <charset val="204"/>
      </rPr>
      <t xml:space="preserve">Набор буров №108 Schwert, (4-10*110, 5-12*160, 6-12*260), 19 шт. </t>
    </r>
    <r>
      <rPr>
        <sz val="8"/>
        <color indexed="8"/>
        <rFont val="Arial"/>
        <family val="2"/>
        <charset val="204"/>
      </rPr>
      <t xml:space="preserve">
4*110, 5*110, 6*110, 8*110, 10*110, 5*160, 6*160, 8*160, 10*160, 12*160
5*210, 6*210, 8*210, 10*210, 12*210, 6*260, 8*260, 10*260, 12*260
Упаковка: тканевый пенал</t>
    </r>
  </si>
  <si>
    <r>
      <rPr>
        <b/>
        <sz val="8"/>
        <color indexed="8"/>
        <rFont val="Arial"/>
        <family val="2"/>
        <charset val="204"/>
      </rPr>
      <t xml:space="preserve">Набор буров №107 Krotec, (4-10*110, 5-12*160), 10 шт.    </t>
    </r>
    <r>
      <rPr>
        <sz val="8"/>
        <color indexed="8"/>
        <rFont val="Arial"/>
        <family val="2"/>
        <charset val="204"/>
      </rPr>
      <t xml:space="preserve">
4*110, 5*110, 6*110, 8*110, 10*110, 5*160, 6*160, 8*160, 10*160, 12*160
Упаковка: тканевый пенал</t>
    </r>
  </si>
  <si>
    <r>
      <rPr>
        <b/>
        <sz val="8"/>
        <color indexed="8"/>
        <rFont val="Arial"/>
        <family val="2"/>
        <charset val="204"/>
      </rPr>
      <t xml:space="preserve">Набор буров №106 Schwert, (4-10*110, 5-12*160), 10 шт. </t>
    </r>
    <r>
      <rPr>
        <sz val="8"/>
        <color indexed="8"/>
        <rFont val="Arial"/>
        <family val="2"/>
        <charset val="204"/>
      </rPr>
      <t xml:space="preserve">
4*110, 5*110, 6*110, 8*110, 10*110, 5*160, 6*160, 8*160, 10*160, 12*160
Упаковка: тканевый пенал</t>
    </r>
  </si>
  <si>
    <r>
      <rPr>
        <b/>
        <sz val="8"/>
        <color indexed="8"/>
        <rFont val="Arial"/>
        <family val="2"/>
        <charset val="204"/>
      </rPr>
      <t xml:space="preserve">Набор буров №105 Krotec, (6*110-160), 10 шт.   </t>
    </r>
    <r>
      <rPr>
        <sz val="8"/>
        <color indexed="8"/>
        <rFont val="Arial"/>
        <family val="2"/>
        <charset val="204"/>
      </rPr>
      <t xml:space="preserve">                
6*110 (5шт), 6*160 (5шт)
Упаковка: тканевый пенал</t>
    </r>
  </si>
  <si>
    <r>
      <rPr>
        <b/>
        <sz val="8"/>
        <color indexed="8"/>
        <rFont val="Arial"/>
        <family val="2"/>
        <charset val="204"/>
      </rPr>
      <t xml:space="preserve">Набор буров №104 Schwert, (6*110-160), 10 шт.       </t>
    </r>
    <r>
      <rPr>
        <sz val="8"/>
        <color indexed="8"/>
        <rFont val="Arial"/>
        <family val="2"/>
        <charset val="204"/>
      </rPr>
      <t xml:space="preserve">         
6*110 (5шт), 6*160 (5шт)
Упаковка: тканевый пенал</t>
    </r>
  </si>
  <si>
    <r>
      <rPr>
        <b/>
        <sz val="8"/>
        <color indexed="8"/>
        <rFont val="Arial"/>
        <family val="2"/>
        <charset val="204"/>
      </rPr>
      <t xml:space="preserve">Набор буров №103 Krotec, (5-12*160), 5 шт.                      </t>
    </r>
    <r>
      <rPr>
        <sz val="8"/>
        <color indexed="8"/>
        <rFont val="Arial"/>
        <family val="2"/>
        <charset val="204"/>
      </rPr>
      <t xml:space="preserve"> 
5*160, 6*160, 8*160, 10*160, 12*160
Упаковка: тканевый пенал</t>
    </r>
  </si>
  <si>
    <r>
      <rPr>
        <b/>
        <sz val="8"/>
        <color indexed="8"/>
        <rFont val="Arial"/>
        <family val="2"/>
        <charset val="204"/>
      </rPr>
      <t>Набор буров №102 Schwert, (5-12*160), 5 шт.</t>
    </r>
    <r>
      <rPr>
        <sz val="8"/>
        <color indexed="8"/>
        <rFont val="Arial"/>
        <family val="2"/>
        <charset val="204"/>
      </rPr>
      <t xml:space="preserve">
5*160, 6*160, 8*160, 10*160, 12*160
Упаковка: тканевый пенал</t>
    </r>
  </si>
  <si>
    <r>
      <rPr>
        <b/>
        <sz val="8"/>
        <color indexed="8"/>
        <rFont val="Arial"/>
        <family val="2"/>
        <charset val="204"/>
      </rPr>
      <t>Набор буров №101 Krotec, (4-10*110), 5 шт.</t>
    </r>
    <r>
      <rPr>
        <sz val="8"/>
        <color indexed="8"/>
        <rFont val="Arial"/>
        <family val="2"/>
        <charset val="204"/>
      </rPr>
      <t xml:space="preserve">
4*110, 5*110, 6*110, 8*110, 10*110
Упаковка: тканевый пенал</t>
    </r>
  </si>
  <si>
    <r>
      <rPr>
        <b/>
        <sz val="8"/>
        <color indexed="8"/>
        <rFont val="Arial"/>
        <family val="2"/>
        <charset val="204"/>
      </rPr>
      <t>Набор буров №100 Schwert, (4-10*110), 5 шт.</t>
    </r>
    <r>
      <rPr>
        <sz val="8"/>
        <color indexed="8"/>
        <rFont val="Arial"/>
        <family val="2"/>
        <charset val="204"/>
      </rPr>
      <t xml:space="preserve">
4*110, 5*110, 6*110, 8*110, 10*110
Упаковка: тканевый пенал</t>
    </r>
  </si>
  <si>
    <t>АВС</t>
  </si>
  <si>
    <r>
      <rPr>
        <b/>
        <sz val="8"/>
        <color indexed="8"/>
        <rFont val="Arial"/>
        <family val="2"/>
        <charset val="204"/>
      </rPr>
      <t xml:space="preserve">Набор метчиков ручных комплектный №74, 8 шт.      </t>
    </r>
    <r>
      <rPr>
        <sz val="8"/>
        <color indexed="8"/>
        <rFont val="Arial"/>
        <family val="2"/>
        <charset val="204"/>
      </rPr>
      <t xml:space="preserve">                    
Метчики ручные к-т: М3-М4-М5-М6-М8-М10-М12                                (9ХС)
Вороток для метчиков: М3-М12
Упаковка: ложемент в картонной коробке</t>
    </r>
  </si>
  <si>
    <t>АНАЛОГИ</t>
  </si>
  <si>
    <t>НАБОРЫ СВЕРЛ</t>
  </si>
  <si>
    <t>Сверла Р6М5К5 - лучшие у нас для работы по нержавейке</t>
  </si>
  <si>
    <t>Сверла Р6М5 с титановым покрытием  - лучшие у нас для работы по стали</t>
  </si>
  <si>
    <t>СВЕРЛА В ИНДИВИД. УПАКОВКЕ</t>
  </si>
  <si>
    <t>Сверла в ПВХ идут кратно 1 шт, упаковка с европетлей и штрихкодом</t>
  </si>
  <si>
    <t>Сверла с проточенным хвостовиком - это сверла от 12,5 до 20 мм с хвостовиком 12 мм</t>
  </si>
  <si>
    <t>Чтобы посмотреть цены на данные позиции нажимайте на кнопки в этом столбце</t>
  </si>
  <si>
    <t>Чтобы закрыть почти 100% спроса Ваших покупателей, в магазине разумно держать 3 линейки сверл по металлу:
1. Сверла кл.В или кл.А Р6М5 - средний сегмент качества и цены. Для тех, кому нужно сверло "подешевле", но которое работает
2. Сверла кл.А Р6М5 с покрытием нитрид-титана - лучшие сверла у нас для работы по обычной стали. Для тех, кто готов платить за качество
3. Сверла кл.А Р6М5К5 - лучшие сверла у нас для работы по нержавейке</t>
  </si>
  <si>
    <t>Сверла с проточенным хвостовиком у нас также представлены в наборах</t>
  </si>
  <si>
    <t>ПРИМЕНЕНИЕ:</t>
  </si>
  <si>
    <t>Чаще всего применяются для высверливания остатков сломанного крепежа</t>
  </si>
  <si>
    <t>Применяются монтажными бригадами, которые используют в своей работе шуруповерт</t>
  </si>
  <si>
    <t>Чаще всего применяются для сверления листового металла</t>
  </si>
  <si>
    <t>ОСОБЕННОСТИ</t>
  </si>
  <si>
    <t>1. Можно перетачивать
2. Недопустимо биение</t>
  </si>
  <si>
    <t>1. Невозможно перетачивать
2. Более терпимы к биению, в сравнении со сверлами цельными ВК8</t>
  </si>
  <si>
    <t>Буры Schwert - бюджетный вариант
Буры Krotec - высококачественный вариант</t>
  </si>
  <si>
    <t>С ЭТИМ ТОВАРОМ ПОКУПАЮТ</t>
  </si>
  <si>
    <t>НАБОРЫ БУРОВ</t>
  </si>
  <si>
    <t>ДРУГИЕ ПОЗИЦИИ ТМ KROTEC</t>
  </si>
  <si>
    <t>KROTEC - чешская торговая марка. Компанию KROTEC основал Вацлав Рендл в Ческе Будеевице в 2004 году. Особенность данной торговой марки
1. Высокое качество продукции
2. Приемлемые цены
3. Локаничный европейский дизайн</t>
  </si>
  <si>
    <t>НАБОРЫ БУРОВ, ПИК, ЗУБИЛ</t>
  </si>
  <si>
    <t>НАБОРЫ СВЕРЛ ПО БЕТОНУ</t>
  </si>
  <si>
    <t>НАБОРЫ СВЕРЛ ФОРСТНЕРА</t>
  </si>
  <si>
    <t>ДРУГИЕ СВЕРЛА ПО ДЕРЕВУ</t>
  </si>
  <si>
    <t>В столбце G прайс-листа представлен АВС анализ по всем размерам прайс-листа</t>
  </si>
  <si>
    <t>Сверление отверский разного диаметра в листовых материалах из металлопласта и пластмасс</t>
  </si>
  <si>
    <t>Тип А отличается от типа В отсутствием предохранительного конуса и ценой</t>
  </si>
  <si>
    <t>Тип В отличается от типа А наличием предохранительного конуса и ценой</t>
  </si>
  <si>
    <t>Плашки из стали Р6М5 предназначены для работы по труднообрабатываемой стали</t>
  </si>
  <si>
    <t>Плашки G (трубные) предназначены для нарезания резьбы на трубах, пользуются большим спросом в том числе  у сантехников, особенно 1/2, 3/4, 1</t>
  </si>
  <si>
    <t>ПОДШИПНИКИ</t>
  </si>
  <si>
    <t>Плашки дюймовые под американский стандарт резьбы BSF, BSW, UNC, UNF</t>
  </si>
  <si>
    <t>ПЛАШКИ В ИНДИВИД. УПАКОВКЕ</t>
  </si>
  <si>
    <t>Плашки в ПВХ идут кратно 1 шт, упаковка с европетлей и штрихкодом</t>
  </si>
  <si>
    <t>Плашки из стали 9ХС предназначены для работы по обычной стали</t>
  </si>
  <si>
    <t>Метчики "сквозные" отличаются от "глухих" заходом и количеством ниток. Цены одинаковые</t>
  </si>
  <si>
    <t>Метчики комплектные состоят из двух метчиков (№1 (черновой)+2 (чистовой))</t>
  </si>
  <si>
    <t>Метчики ручные отличаются от машинной-ручных сталью, ручные из 9ХС (бытов.уровень), м/р из Р6М5 (пром. уровень)</t>
  </si>
  <si>
    <t>ПОДСТАВКИ ДЛЯ ПЛАШЕК</t>
  </si>
  <si>
    <t>Подставки с плашками, размещенные в магазине у кассового апарата, увеличивают продажи плашек</t>
  </si>
  <si>
    <t>Подставки со сверлами, размещенные в магазине у кассового апарата, увеличивают продажи по сверлам</t>
  </si>
  <si>
    <t>Одинарные метчики стоят ровно в 2 раза дешевле комплектных, так как состоят из одного метчика</t>
  </si>
  <si>
    <t>НАБОРЫ КЛЮЧЕЙ</t>
  </si>
  <si>
    <t>АНАЛОГ</t>
  </si>
  <si>
    <t>Насечка №1 - крупная (драчевая)
Насечка №2 - средняя (личная)
Насечка №3 - мелкая (бархатная)</t>
  </si>
  <si>
    <t>Рашпиль (нем. Raspel, от raspeln — скрести), напильник с самой крупной насечкой для опиловки, главным образом, мягких металлов, древесины и пластмасс</t>
  </si>
  <si>
    <t>НАБОРЫ РАШПИЛЕЙ</t>
  </si>
  <si>
    <t>НАБОРЫ ШПАТЕЛЕЙ</t>
  </si>
  <si>
    <t>H - это квалитет точности обработки отверстия
Чем меньше цифра рядом с H, тем качественнее обработка, то есть Н7 - самая качественная</t>
  </si>
  <si>
    <t>Регулируемые развертки отличаются от ручных тем, что они могут обрабатывать диапазон размеров</t>
  </si>
  <si>
    <t>АНАЛОГИ С КОНИЧ. ХВОСТ.</t>
  </si>
  <si>
    <t>АНАЛОГИ С ЦИЛИНДР. ХВОСТ.</t>
  </si>
  <si>
    <t>тип 1 - мелкий зуб
тип 2 - средний зуб</t>
  </si>
  <si>
    <t>Основные параметры борфрезы на примере размера А06:
А - форма
А06 - диаметр рабочей части
l=16 - длина рабочей части
L=56 - общая длина
dхв=6 - диаметр хвостовика
ВК8 - твердосплав</t>
  </si>
  <si>
    <t>Износостойкое покрытие увеличивает производительность на 20-30%</t>
  </si>
  <si>
    <t>Основные параметры борфрезы на примере размера B06:
B - форма
B06 - диаметр рабочей части
l=16 - длина рабочей части
L=56 - общая длина
dхв=6 - диаметр хвостовика
ВК8 - твердосплав</t>
  </si>
  <si>
    <t>Основные параметры борфрезы на примере размера С06:
С - форма
С06 - диаметр рабочей части
l=16 - длина рабочей части
L=56 - общая длина
dхв=6 - диаметр хвостовика
ВК8 - твердосплав</t>
  </si>
  <si>
    <t>Основные параметры борфрезы на примере размера F06:
F - форма
F06 - диаметр рабочей части
l=18 - длина рабочей части
L=58 - общая длина
dхв=6 - диаметр хвостовика
ВК8 - твердосплав</t>
  </si>
  <si>
    <t>Основные параметры борфрезы на примере размера D06:
D - форма
D06 - диаметр рабочей части
l=5 - длина рабочей части
L=47 - общая длина
dхв=6 - диаметр хвостовика
ВК8 - твердосплав</t>
  </si>
  <si>
    <t>Основные параметры борфрезы на примере размера E06:
E - форма
E06 - диаметр рабочей части
l=10 - длина рабочей части
L=50 - общая длина
dхв=6 - диаметр хвостовика
ВК8 - твердосплав</t>
  </si>
  <si>
    <t>Основные параметры борфрезы на примере размера G06:
G - форма
G06 - диаметр рабочей части
l=18 - длина рабочей части
L=58 - общая длина
dхв=6 - диаметр хвостовика
ВК8 - твердосплав</t>
  </si>
  <si>
    <t>Основные параметры борфрезы на примере размера H06:
H - форма
H06 - диаметр рабочей части
l=18 - длина рабочей части
L=65 - общая длина
dхв=6 - диаметр хвостовика
ВК8 - твердосплав</t>
  </si>
  <si>
    <t>Основные параметры борфрезы на примере размера L06:
L - форма
L06 - диаметр рабочей части
l=16 - длина рабочей части
L=56 - общая длина
dхв=6 - диаметр хвостовика
ВК8 - твердосплав</t>
  </si>
  <si>
    <t>Основные параметры борфрезы на примере размера M06:
M - форма
M06 - диаметр рабочей части
l=18 - длина рабочей части
L=58 - общая длина
dхв=6 - диаметр хвостовика
ВК8 - твердосплав</t>
  </si>
  <si>
    <t>Стенды для инструмета мы предлагаем на 40 крючком и на 28 крючков. В разделе стендов также есть готовые решения по их наполнению</t>
  </si>
  <si>
    <t>Метчик маш/руч  М3 х 0,5  для скв.отв. в ПВХ        (основной, Р6М5)</t>
  </si>
  <si>
    <t>Метчик маш/руч  М4 х 0,7  для скв.отв. в ПВХ        (основной, Р6М5)</t>
  </si>
  <si>
    <t>Метчик маш/руч  М5 х 0,8 для скв.отв. в ПВХ         (основной, Р6М5)</t>
  </si>
  <si>
    <t>Метчик маш/руч  М6 х 1,0  для скв.отв. в ПВХ        (основной, Р6М5)</t>
  </si>
  <si>
    <t>Метчик маш/руч  М8 х 1,25  для скв.отв. в ПВХ      (основной, Р6М5)</t>
  </si>
  <si>
    <t>Метчик маш/руч М10 х 1,5  для скв.отв. в ПВХ       (основной, Р6М5)</t>
  </si>
  <si>
    <t>DD</t>
  </si>
  <si>
    <t>Позиции, выделенные красным цветом в распродаже имеют небольшую ржавчину, которая никак не влияет на рабочие свойства самого инструмента. На них поставлена предельно низкая цена</t>
  </si>
  <si>
    <t>Штангенциркуль 150 шкала 0,1 ШЦ 1, класс 2                             (СтИЗ)</t>
  </si>
  <si>
    <t>Штангенциркуль 125 шкала 0,1 ШЦ 1, класс 2                             (СтИЗ)</t>
  </si>
  <si>
    <t>Метчик ручной 20х2,5 (комп.2шт) У12 А ТИЗ</t>
  </si>
  <si>
    <t>Плашка М 27х3 9ХС ТИЗ</t>
  </si>
  <si>
    <t>Плашка М 33х3,5 9ХС ХИЗ</t>
  </si>
  <si>
    <t>Развертка ручная 3,5 Н8 9ХС</t>
  </si>
  <si>
    <t>Развертка ручная 4,0 Н8 9ХС</t>
  </si>
  <si>
    <t>Развертка ручная 5,0 Н8 9ХС</t>
  </si>
  <si>
    <t>Сверло ц/х 10,5 мм А1 Р6М5 лев</t>
  </si>
  <si>
    <t>Фреза отрезная А 63х0,5х16 z=120</t>
  </si>
  <si>
    <t>Фреза отрезная А 63х0,8х16 z=120</t>
  </si>
  <si>
    <t>Фреза прорезная 40х0,3х10 z=100</t>
  </si>
  <si>
    <t xml:space="preserve">Вороток для метчиков М 3-М 8 в ПВХ                                    </t>
  </si>
  <si>
    <t xml:space="preserve">Вороток для метчиков М 3-М 12 в ПВХ                                  </t>
  </si>
  <si>
    <t>Вороток для метчиков М 4-М16                                     (G1/8-G1/4-G3/8)</t>
  </si>
  <si>
    <t>Вороток для метчиков М 5-М22                            (G1/8-G1/4-G3/8-G1/2)</t>
  </si>
  <si>
    <t>Вороток для метчиков М 6-М30                   (G1/8-G1/4-G3/8-G1/2-G3/4)</t>
  </si>
  <si>
    <t>Вороток для метчиков М 3-М12                                                       (G1/8)</t>
  </si>
  <si>
    <t>Вороток для метчиков М 3-М 8                                                      (G1/16)</t>
  </si>
  <si>
    <t>Сверло ц/х ср. сер  0,5    (кл.В)                                          (l=6, L=22, Р6М5)</t>
  </si>
  <si>
    <t>Сверло ц/х ср. сер  0,6    (кл.В)                                          (l=7, L=24, Р6М5)</t>
  </si>
  <si>
    <t>Сверло ц/х ср. сер  0,7    (кл.В)                                          (l=9, L=28, Р6М5)</t>
  </si>
  <si>
    <t>Сверло ц/х ср. сер  0,8    (кл.В)                                        (l=10, L=30, Р6М5)</t>
  </si>
  <si>
    <t>Сверло ц/х ср. сер  0,9    (кл.В)                                        (l=11, L=32, Р6М5)</t>
  </si>
  <si>
    <t>Сверло ц/х ср. сер  1,0    (кл.В)                                        (l=12, L=34, Р6М5)</t>
  </si>
  <si>
    <t>Сверло ц/х ср. сер  1,1    (кл.В)                                        (l=14, L=36, Р6М5)</t>
  </si>
  <si>
    <t>Сверло ц/х ср. сер  1,2    (кл.В)                                        (l=16, L=38, Р6М5)</t>
  </si>
  <si>
    <t>Сверло ц/х ср. сер  1,3    (кл.В)                                        (l=16, L=38, Р6М5)</t>
  </si>
  <si>
    <t>Сверло ц/х ср. сер  1,4    (кл.В)                                        (l=18, L=40, Р6М5)</t>
  </si>
  <si>
    <t>Сверло ц/х ср. сер  1,5    (кл.В)                                        (l=18, L=40, Р6М5)</t>
  </si>
  <si>
    <t>Сверло ц/х ср. сер  1,6    (кл.В)                                        (l=20, L=43, Р6М5)</t>
  </si>
  <si>
    <t>Сверло ц/х ср. сер  1,7    (кл.В)                                        (l=20, L=43, Р6М5)</t>
  </si>
  <si>
    <t>Сверло ц/х ср. сер  1,8    (кл.В)                                        (l=22, L=46, Р6М5)</t>
  </si>
  <si>
    <t>Сверло ц/х ср. сер  1,9    (кл.В)                                        (l=22, L=46, Р6М5)</t>
  </si>
  <si>
    <t>Сверло ц/х ср. сер  2,0    (кл.В)                                        (l=24, L=49, Р6М5)</t>
  </si>
  <si>
    <t>Сверло ц/х ср. сер  2,1    (кл.В)                                        (l=24, L=49, Р6М5)</t>
  </si>
  <si>
    <t>Сверло ц/х ср. сер  2,2    (кл.В)                                        (l=27, L=53, Р6М5)</t>
  </si>
  <si>
    <t>Сверло ц/х ср. сер  2,3    (кл.В)                                        (l=27, L=53, Р6М5)</t>
  </si>
  <si>
    <t>Сверло ц/х ср. сер  2,4    (кл.В)                                        (l=30, L=57, Р6М5)</t>
  </si>
  <si>
    <t>Сверло ц/х ср. сер  2,5    (кл.В)                                        (l=30, L=57, Р6М5)</t>
  </si>
  <si>
    <t>Сверло ц/х ср. сер  2,6    (кл.В)                                        (l=30, L=57, Р6М5)</t>
  </si>
  <si>
    <t>Сверло ц/х ср. сер  2,7    (кл.В)                                        (l=33, L=61, Р6М5)</t>
  </si>
  <si>
    <t>Сверло ц/х ср. сер  2,8    (кл.В)                                        (l=33, L=61, Р6М5)</t>
  </si>
  <si>
    <t>Сверло ц/х ср. сер  2,9    (кл.В)                                        (l=33, L=61, Р6М5)</t>
  </si>
  <si>
    <t>Сверло ц/х ср. сер  3,0    (кл.В)                                        (l=33, L=61, Р6М5)</t>
  </si>
  <si>
    <t>Сверло ц/х ср. сер  3,1    (кл.В)                                        (l=36, L=65, Р6М5)</t>
  </si>
  <si>
    <t>Сверло ц/х ср. сер  3,2    (кл.В)                                        (l=36, L=65, Р6М5)</t>
  </si>
  <si>
    <t>Сверло ц/х ср. сер  3,3    (кл.В)                                        (l=36, L=65, Р6М5)</t>
  </si>
  <si>
    <t>Сверло ц/х ср. сер  3,4    (кл.В)                                        (l=39, L=70, Р6М5)</t>
  </si>
  <si>
    <t>Сверло ц/х ср. сер  3,5    (кл.В)                                        (l=39, L=70, Р6М5)</t>
  </si>
  <si>
    <t>Сверло ц/х ср. сер  3,6    (кл.В)                                        (l=39, L=70, Р6М5)</t>
  </si>
  <si>
    <t>Сверло ц/х ср. сер  3,7    (кл.В)                                        (l=39, L=70, Р6М5)</t>
  </si>
  <si>
    <t>Сверло ц/х ср. сер  3,8    (кл.В)                                        (l=43, L=75, Р6М5)</t>
  </si>
  <si>
    <t>Сверло ц/х ср. сер  3,9    (кл.В)                                        (l=43, L=75, Р6М5)</t>
  </si>
  <si>
    <t>Сверло ц/х ср. сер  4,0    (кл.В)                                        (l=43, L=75, Р6М5)</t>
  </si>
  <si>
    <t>Сверло ц/х ср. сер  4,1    (кл.В)                                        (l=43, L=75, Р6М5)</t>
  </si>
  <si>
    <t>Сверло ц/х ср. сер  4,2    (кл.В)                                        (l=43, L=75, Р6М5)</t>
  </si>
  <si>
    <t>Сверло ц/х ср. сер  4,3    (кл.В)                                        (l=47, L=80, Р6М5)</t>
  </si>
  <si>
    <t>Сверло ц/х ср. сер  4,4    (кл.В)                                        (l=47, L=80, Р6М5)</t>
  </si>
  <si>
    <t>Сверло ц/х ср. сер  4,5    (кл.В)                                        (l=47, L=80, Р6М5)</t>
  </si>
  <si>
    <t>Сверло ц/х ср. сер  4,6    (кл.В)                                        (l=47, L=80, Р6М5)</t>
  </si>
  <si>
    <t>Сверло ц/х ср. сер  4,7    (кл.В)                                        (l=47, L=80, Р6М5)</t>
  </si>
  <si>
    <t>Сверло ц/х ср. сер  4,8    (кл.В)                                        (l=52, L=86, Р6М5)</t>
  </si>
  <si>
    <t>Сверло ц/х ср. сер  4,9    (кл.В)                                        (l=52, L=86, Р6М5)</t>
  </si>
  <si>
    <t>Сверло ц/х ср. сер  5,0    (кл.В)                                        (l=52, L=86, Р6М5)</t>
  </si>
  <si>
    <t>Сверло ц/х ср. сер  5,1    (кл.В)                                        (l=52, L=86, Р6М5)</t>
  </si>
  <si>
    <t>Сверло ц/х ср. сер  5,2    (кл.В)                                        (l=52, L=86, Р6М5)</t>
  </si>
  <si>
    <t>Сверло ц/х ср. сер  5,3    (кл.В)                                        (l=52, L=86, Р6М5)</t>
  </si>
  <si>
    <t>Сверло ц/х ср. сер  5,4    (кл.В)                                        (l=57, L=93, Р6М5)</t>
  </si>
  <si>
    <t>Сверло ц/х ср. сер  5,5    (кл.В)                                        (l=57, L=93, Р6М5)</t>
  </si>
  <si>
    <t>Сверло ц/х ср. сер  5,6    (кл.В)                                        (l=57, L=93, Р6М5)</t>
  </si>
  <si>
    <t>Сверло ц/х ср. сер  5,7    (кл.В)                                        (l=57, L=93, Р6М5)</t>
  </si>
  <si>
    <t>Сверло ц/х ср. сер  5,8    (кл.В)                                        (l=57, L=93, Р6М5)</t>
  </si>
  <si>
    <t>Сверло ц/х ср. сер  5,9    (кл.В)                                        (l=57, L=93, Р6М5)</t>
  </si>
  <si>
    <t>Сверло ц/х ср. сер  6,0    (кл.В)                                        (l=57, L=93, Р6М5)</t>
  </si>
  <si>
    <t>Сверло ц/х ср. сер  6,1    (кл.В)                                      (l=63, L=101, Р6М5)</t>
  </si>
  <si>
    <t>Сверло ц/х ср. сер  6,2    (кл.В)                                      (l=63, L=101, Р6М5)</t>
  </si>
  <si>
    <t>Сверло ц/х ср. сер  6,3    (кл.В)                                      (l=63, L=101, Р6М5)</t>
  </si>
  <si>
    <t>Сверло ц/х ср. сер  6,4    (кл.В)                                      (l=63, L=101, Р6М5)</t>
  </si>
  <si>
    <t>Сверло ц/х ср. сер  6,5    (кл.В)                                      (l=63, L=101, Р6М5)</t>
  </si>
  <si>
    <t>Сверло ц/х ср. сер  6,6    (кл.В)                                      (l=63, L=101, Р6М5)</t>
  </si>
  <si>
    <t>Сверло ц/х ср. сер  6,7    (кл.В)                                      (l=63, L=101, Р6М5)</t>
  </si>
  <si>
    <t>Сверло ц/х ср. сер  6,8    (кл.В)                                      (l=69, L=109, Р6М5)</t>
  </si>
  <si>
    <t>Сверло ц/х ср. сер  6,9    (кл.В)                                      (l=69, L=109, Р6М5)</t>
  </si>
  <si>
    <t>Сверло ц/х ср. сер  7,0    (кл.В)                                      (l=69, L=109, Р6М5)</t>
  </si>
  <si>
    <t>Сверло ц/х ср. сер  7,1    (кл.В)                                      (l=69, L=109, Р6М5)</t>
  </si>
  <si>
    <t>Сверло ц/х ср. сер  7,2    (кл.В)                                      (l=69, L=109, Р6М5)</t>
  </si>
  <si>
    <t>Сверло ц/х ср. сер  7,3    (кл.В)                                      (l=69, L=109, Р6М5)</t>
  </si>
  <si>
    <t>Сверло ц/х ср. сер  7,4    (кл.В)                                      (l=69, L=109, Р6М5)</t>
  </si>
  <si>
    <t>Сверло ц/х ср. сер  7,5    (кл.В)                                      (l=69, L=109, Р6М5)</t>
  </si>
  <si>
    <t>Сверло ц/х ср. сер  7,6    (кл.В)                                      (l=75, L=117, Р6М5)</t>
  </si>
  <si>
    <t>Сверло ц/х ср. сер  7,7    (кл.В)                                      (l=75, L=117, Р6М5)</t>
  </si>
  <si>
    <t>Сверло ц/х ср. сер  7,8    (кл.В)                                      (l=75, L=117, Р6М5)</t>
  </si>
  <si>
    <t>Сверло ц/х ср. сер  7,9    (кл.В)                                      (l=75, L=117, Р6М5)</t>
  </si>
  <si>
    <t>Сверло ц/х ср. сер  8,0    (кл.В)                                      (l=75, L=117, Р6М5)</t>
  </si>
  <si>
    <t>Сверло ц/х ср. сер  8,1    (кл.В)                                      (l=75, L=117, Р6М5)</t>
  </si>
  <si>
    <t>Сверло ц/х ср. сер  8,2    (кл.В)                                      (l=75, L=117, Р6М5)</t>
  </si>
  <si>
    <t>Сверло ц/х ср. сер  8,3    (кл.В)                                      (l=75, L=117, Р6М5)</t>
  </si>
  <si>
    <t>Сверло ц/х ср. сер  8,4    (кл.В)                                      (l=75, L=117, Р6М5)</t>
  </si>
  <si>
    <t>Сверло ц/х ср. сер  8,5    (кл.В)                                      (l=75, L=117, Р6М5)</t>
  </si>
  <si>
    <t>Сверло ц/х ср. сер  8,6    (кл.В)                                      (l=81, L=125, Р6М5)</t>
  </si>
  <si>
    <t>Сверло ц/х ср. сер  8,7    (кл.В)                                      (l=81, L=125, Р6М5)</t>
  </si>
  <si>
    <t>Сверло ц/х ср. сер  8,8    (кл.В)                                      (l=81, L=125, Р6М5)</t>
  </si>
  <si>
    <t>Сверло ц/х ср. сер  8,9    (кл.В)                                      (l=81, L=125, Р6М5)</t>
  </si>
  <si>
    <t>Сверло ц/х ср. сер  9,0    (кл.В)                                      (l=81, L=125, Р6М5)</t>
  </si>
  <si>
    <t>Сверло ц/х ср. сер  9,1    (кл.В)                                      (l=81, L=125, Р6М5)</t>
  </si>
  <si>
    <t>Сверло ц/х ср. сер  9,2    (кл.В)                                      (l=81, L=125, Р6М5)</t>
  </si>
  <si>
    <t>Сверло ц/х ср. сер  9,3    (кл.В)                                      (l=81, L=125, Р6М5)</t>
  </si>
  <si>
    <t>Сверло ц/х ср. сер  9,4    (кл.В)                                      (l=81, L=125, Р6М5)</t>
  </si>
  <si>
    <t>Сверло ц/х ср. сер  9,5    (кл.В)                                      (l=81, L=125, Р6М5)</t>
  </si>
  <si>
    <t>Сверло ц/х ср. сер  9,6    (кл.В)                                      (l=87, L=133, Р6М5)</t>
  </si>
  <si>
    <t>Сверло ц/х ср. сер  9,7    (кл.В)                                      (l=87, L=133, Р6М5)</t>
  </si>
  <si>
    <t>Сверло ц/х ср. сер  9,8    (кл.В)                                      (l=87, L=133, Р6М5)</t>
  </si>
  <si>
    <t>Сверло ц/х ср. сер  9,9    (кл.В)                                      (l=87, L=133, Р6М5)</t>
  </si>
  <si>
    <t>Сверло ц/х ср. сер  10,0    (кл.В)                                    (l=87, L=133, Р6М5)</t>
  </si>
  <si>
    <t>Сверло ц/х ср. сер  10,1    (кл.В)                                    (l=87, L=133, Р6М5)</t>
  </si>
  <si>
    <t>Сверло ц/х ср. сер  10,2    (кл.В)                                    (l=87, L=133, Р6М5)</t>
  </si>
  <si>
    <t>Сверло ц/х ср. сер  10,3    (кл.В)                                    (l=87, L=133, Р6М5)</t>
  </si>
  <si>
    <t>Сверло ц/х ср. сер  10,4    (кл.В)                                    (l=87, L=133, Р6М5)</t>
  </si>
  <si>
    <t>Сверло ц/х ср. сер  10,5    (кл.В)                                    (l=87, L=133, Р6М5)</t>
  </si>
  <si>
    <t>Сверло ц/х ср. сер  10,6    (кл.В)                                    (l=87, L=133, Р6М5)</t>
  </si>
  <si>
    <t>Сверло ц/х ср. сер  10,7    (кл.В)                                    (l=94, L=142, Р6М5)</t>
  </si>
  <si>
    <t>Сверло ц/х ср. сер  10,8    (кл.В)                                    (l=94, L=142, Р6М5)</t>
  </si>
  <si>
    <t>Сверло ц/х ср. сер  10,9    (кл.В)                                    (l=94, L=142, Р6М5)</t>
  </si>
  <si>
    <t>Сверло ц/х ср. сер  11,0    (кл.В)                                    (l=94, L=142, Р6М5)</t>
  </si>
  <si>
    <t>Сверло ц/х ср. сер  11,1    (кл.В)                                    (l=94, L=142, Р6М5)</t>
  </si>
  <si>
    <t>Сверло ц/х ср. сер  11,2    (кл.В)                                    (l=94, L=142, Р6М5)</t>
  </si>
  <si>
    <t>Сверло ц/х ср. сер  11,3    (кл.В)                                    (l=94, L=142, Р6М5)</t>
  </si>
  <si>
    <t>Сверло ц/х ср. сер  11,4    (кл.В)                                    (l=94, L=142, Р6М5)</t>
  </si>
  <si>
    <t>Сверло ц/х ср. сер  11,5    (кл.В)                                    (l=94, L=142, Р6М5)</t>
  </si>
  <si>
    <t>Сверло ц/х ср. сер  11,6    (кл.В)                                    (l=94, L=142, Р6М5)</t>
  </si>
  <si>
    <t>Сверло ц/х ср. сер  11,7    (кл.В)                                    (l=94, L=142, Р6М5)</t>
  </si>
  <si>
    <t>Сверло ц/х ср. сер  11,8    (кл.В)                                    (l=94, L=142, Р6М5)</t>
  </si>
  <si>
    <t>Сверло ц/х ср. сер  11,9    (кл.В)                                    (l=94, L=142, Р6М5)</t>
  </si>
  <si>
    <t>Сверло ц/х ср. сер  12,0    (кл.В)                                  (l=101, L=151, Р6М5)</t>
  </si>
  <si>
    <t>Сверло ц/х ср. сер  12,1    (кл.В)                                  (l=101, L=151, Р6М5)</t>
  </si>
  <si>
    <t>Сверло ц/х ср. сер  12,2    (кл.В)                                  (l=101, L=151, Р6М5)</t>
  </si>
  <si>
    <t>Сверло ц/х ср. сер  12,3    (кл.В)                                  (l=101, L=151, Р6М5)</t>
  </si>
  <si>
    <t>Сверло ц/х ср. сер  12,4    (кл.В)                                  (l=101, L=151, Р6М5)</t>
  </si>
  <si>
    <t>Сверло ц/х ср. сер  12,5    (кл.В)                                  (l=101, L=151, Р6М5)</t>
  </si>
  <si>
    <t>Сверло ц/х ср. сер  12,6    (кл.В)                                  (l=101, L=151, Р6М5)</t>
  </si>
  <si>
    <t>Сверло ц/х ср. сер  12,7    (кл.В)                                  (l=101, L=151, Р6М5)</t>
  </si>
  <si>
    <t>Сверло ц/х ср. сер  12,8    (кл.В)                                  (l=101, L=151, Р6М5)</t>
  </si>
  <si>
    <t>Сверло ц/х ср. сер  12,9    (кл.В)                                  (l=101, L=151, Р6М5)</t>
  </si>
  <si>
    <t>Сверло ц/х ср. сер  13,0    (кл.В)                                  (l=101, L=151, Р6М5)</t>
  </si>
  <si>
    <t>Сверло ц/х ср. сер  13,1    (кл.В)                                  (l=101, L=151, Р6М5)</t>
  </si>
  <si>
    <t>Сверло ц/х ср. сер  13,2    (кл.В)                                  (l=101, L=151, Р6М5)</t>
  </si>
  <si>
    <t>Сверло ц/х ср. сер  13,3    (кл.В)                                  (l=108, L=160, Р6М5)</t>
  </si>
  <si>
    <t>Сверло ц/х ср. сер  13,4    (кл.В)                                  (l=108, L=160, Р6М5)</t>
  </si>
  <si>
    <t>Сверло ц/х ср. сер  13,5    (кл.В)                                  (l=108, L=160, Р6М5)</t>
  </si>
  <si>
    <t>Сверло ц/х ср. сер  13,6    (кл.В)                                  (l=108, L=160, Р6М5)</t>
  </si>
  <si>
    <t>Сверло ц/х ср. сер  13,7    (кл.В)                                  (l=108, L=160, Р6М5)</t>
  </si>
  <si>
    <t>Сверло ц/х ср. сер  13,8    (кл.В)                                  (l=108, L=160, Р6М5)</t>
  </si>
  <si>
    <t>Сверло ц/х ср. сер  13,9    (кл.В)                                  (l=108, L=160, Р6М5)</t>
  </si>
  <si>
    <t>Сверло ц/х ср. сер  14,0    (кл.В)                                  (l=108, L=160, Р6М5)</t>
  </si>
  <si>
    <t>Сверло ц/х ср. сер  14,1    (кл.В)                                  (l=114, L=169, Р6М5)</t>
  </si>
  <si>
    <t>Сверло ц/х ср. сер  14,2    (кл.В)                                  (l=114, L=169, Р6М5)</t>
  </si>
  <si>
    <t>Сверло ц/х ср. сер  14,3    (кл.В)                                  (l=114, L=169, Р6М5)</t>
  </si>
  <si>
    <t>Сверло ц/х ср. сер  14,4    (кл.В)                                  (l=114, L=169, Р6М5)</t>
  </si>
  <si>
    <t>Сверло ц/х ср. сер  14,5    (кл.В)                                  (l=114, L=169, Р6М5)</t>
  </si>
  <si>
    <t>Сверло ц/х ср. сер  14,6    (кл.В)                                  (l=114, L=169, Р6М5)</t>
  </si>
  <si>
    <t>Сверло ц/х ср. сер  14,7    (кл.В)                                  (l=114, L=169, Р6М5)</t>
  </si>
  <si>
    <t>Сверло ц/х ср. сер  14,8    (кл.В)                                  (l=114, L=169, Р6М5)</t>
  </si>
  <si>
    <t>Сверло ц/х ср. сер  14,9    (кл.В)                                  (l=114, L=169, Р6М5)</t>
  </si>
  <si>
    <t>Сверло ц/х ср. сер  15,0    (кл.В)                                  (l=114, L=169, Р6М5)</t>
  </si>
  <si>
    <t>Сверло ц/х ср. сер  15,1    (кл.В)                                  (l=120, L=178, Р6М5)</t>
  </si>
  <si>
    <t>Сверло ц/х ср. сер  15,2    (кл.В)                                  (l=120, L=178, Р6М5)</t>
  </si>
  <si>
    <t>Сверло ц/х ср. сер  15,3    (кл.В)                                  (l=120, L=178, Р6М5)</t>
  </si>
  <si>
    <t>Сверло ц/х ср. сер  15,4    (кл.В)                                  (l=120, L=178, Р6М5)</t>
  </si>
  <si>
    <t>Сверло ц/х ср. сер  15,5    (кл.В)                                  (l=120, L=178, Р6М5)</t>
  </si>
  <si>
    <t>Сверло ц/х ср. сер  15,6    (кл.В)                                  (l=120, L=178, Р6М5)</t>
  </si>
  <si>
    <t>Сверло ц/х ср. сер  15,7    (кл.В)                                  (l=120, L=178, Р6М5)</t>
  </si>
  <si>
    <t>Сверло ц/х ср. сер  15,8    (кл.В)                                  (l=120, L=178, Р6М5)</t>
  </si>
  <si>
    <t>Сверло ц/х ср. сер  15,9    (кл.В)                                  (l=120, L=178, Р6М5)</t>
  </si>
  <si>
    <t>Сверло ц/х ср. сер  16,0    (кл.В)                                  (l=120, L=178, Р6М5)</t>
  </si>
  <si>
    <t>Сверло ц/х ср. сер  16,1    (кл.В)                                  (l=125, L=185, Р6М5)</t>
  </si>
  <si>
    <t>Сверло ц/х ср. сер  16,5    (кл.В)                                  (l=125, L=185, Р6М5)</t>
  </si>
  <si>
    <t>Сверло ц/х ср. сер  17,0    (кл.В)                                  (l=130, L=195, Р6М5)</t>
  </si>
  <si>
    <t>Сверло ц/х ср. сер  17,5    (кл.В)                                  (l=130, L=195, Р6М5)</t>
  </si>
  <si>
    <t>Сверло ц/х ср. сер  18,0    (кл.В)                                  (l=130, L=195, Р6М5)</t>
  </si>
  <si>
    <t>Сверло ц/х ср. сер  18,5    (кл.В)                                  (l=135, L=200, Р6М5)</t>
  </si>
  <si>
    <t>Сверло ц/х ср. сер  19,0    (кл.В)                                  (l=135, L=200, Р6М5)</t>
  </si>
  <si>
    <t>Сверло ц/х ср. сер  19,5    (кл.В)                                  (l=135, L=200, Р6М5)</t>
  </si>
  <si>
    <t>Сверло ц/х ср. сер  20,0    (кл.В)                                  (l=135, L=200, Р6М5)</t>
  </si>
  <si>
    <t>Сверло ц/х ср. сер  3,0   (кл.В)   (2 шт) в ПВХ                (l=33, L=61, Р6М5)</t>
  </si>
  <si>
    <t>Сверло ц/х ср. сер  3,2   (кл.В)   (2 шт) в ПВХ                (l=33, L=61, Р6М5)</t>
  </si>
  <si>
    <t>Сверло ц/х ср. сер  3,3   (кл.В)   (2 шт) в ПВХ                (l=36, L=65, Р6М5)</t>
  </si>
  <si>
    <t>Сверло ц/х ср. сер  3,5   (кл.В)   (2 шт) в ПВХ                (l=39, L=70, Р6М5)</t>
  </si>
  <si>
    <t>Сверло ц/х ср. сер  3,8   (кл.В)   (2 шт) в ПВХ                (l=43, L=75, Р6М5)</t>
  </si>
  <si>
    <t>Сверло ц/х ср. сер  4,0   (кл.В)   (2 шт) в ПВХ                (l=43, L=75, Р6М5)</t>
  </si>
  <si>
    <t>Сверло ц/х ср. сер  4,2   (кл.В)   (2 шт) в ПВХ                (l=43, L=75, Р6М5)</t>
  </si>
  <si>
    <t>Сверло ц/х ср. сер  4,5   (кл.В)   (2 шт) в ПВХ                (l=47, L=80, Р6М5)</t>
  </si>
  <si>
    <t>Сверло ц/х ср. сер  5,0   (кл.В)   (1 шт) в ПВХ                (l=52, L=86, Р6М5)</t>
  </si>
  <si>
    <t>Сверло ц/х ср. сер  5,5   (кл.В)   (1 шт) в ПВХ                (l=57, L=93, Р6М5)</t>
  </si>
  <si>
    <t>Сверло ц/х ср. сер  6,0   (кл.В)   (1 шт) в ПВХ                (l=57, L=93, Р6М5)</t>
  </si>
  <si>
    <t>Сверло ц/х ср. сер  6,5   (кл.В)   (1 шт) в ПВХ                (l=63, L=93, Р6М5)</t>
  </si>
  <si>
    <t>Сверло ц/х ср. сер  6,7   (кл.В)   (1 шт) в ПВХ              (l=57, L=101, Р6М5)</t>
  </si>
  <si>
    <t>Сверло ц/х ср. сер  7,0   (кл.В)   (1 шт) в ПВХ              (l=69, L=109, Р6М5)</t>
  </si>
  <si>
    <t>Сверло ц/х ср. сер  7,5   (кл.В)   (1 шт) в ПВХ              (l=69, L=109, Р6М5)</t>
  </si>
  <si>
    <t>Сверло ц/х ср. сер  8,0   (кл.В)   (1 шт) в ПВХ              (l=75, L=117, Р6М5)</t>
  </si>
  <si>
    <t>Сверло ц/х ср. сер  8,5   (кл.В)   (1 шт) в ПВХ              (l=69, L=109, Р6М5)</t>
  </si>
  <si>
    <t>Сверло ц/х ср. сер  9,0   (кл.В)   (1 шт) в ПВХ              (l=81, L=125, Р6М5)</t>
  </si>
  <si>
    <t>Сверло ц/х ср. сер  9,5   (кл.В)   (1 шт) в ПВХ              (l=81, L=125, Р6М5)</t>
  </si>
  <si>
    <t>Сверло ц/х ср. сер 10,0   (кл.В)   (1 шт) в ПВХ             (l=87, L=133, Р6М5)</t>
  </si>
  <si>
    <t>Сверло ц/х ср. сер 10,2   (кл.В)   (1 шт) в ПВХ             (l=87, L=133, Р6М5)</t>
  </si>
  <si>
    <t>Сверло ц/х ср. сер 10,5   (кл.В)   (1 шт) в ПВХ             (l=87, L=133, Р6М5)</t>
  </si>
  <si>
    <t>Сверло ц/х ср. сер 11,0   (кл.В)   (1 шт) в ПВХ             (l=94, L=142, Р6М5)</t>
  </si>
  <si>
    <t>Сверло ц/х ср. сер 12,0   (кл.В)   (1 шт) в ПВХ           (l=101, L=151, Р6М5)</t>
  </si>
  <si>
    <t>ОСТАТКИ</t>
  </si>
  <si>
    <t xml:space="preserve">Фреза Двухугл. несимметр. 50х8х16мм, 60°(45°+15°) Р6АМ5, Z=20, </t>
  </si>
  <si>
    <t xml:space="preserve">Фреза Двухугл. несимметр. 63х12х22мм, 75°(60°+15°), Р6АМ5, Z=20, </t>
  </si>
  <si>
    <t xml:space="preserve">Фреза Двухугловая симметричная 50х 8х16мм, 45° Р6АМ5,  Z=20 </t>
  </si>
  <si>
    <t xml:space="preserve">Фреза концевая радиусная d 3,0х8х52 ц/х Р6АМ5 Z=2 dхв.6мм </t>
  </si>
  <si>
    <t xml:space="preserve">Фреза концевая радиусная d 4,0х11х55 ц/х Р6АМ5 Z=2 dхв.6мм </t>
  </si>
  <si>
    <t xml:space="preserve">Фреза концевая радиусная d 8,0х19х69 ц/х Р6АМ5 Z=4 dхв.10мм </t>
  </si>
  <si>
    <t xml:space="preserve">Фреза концевая радиусная d 10,0х22х72 ц/х Р6АМ5 Z=4 dхв.10мм </t>
  </si>
  <si>
    <t xml:space="preserve">Фреза одноугловая 40х8х13мм, 60° Р6АМ5 Z=18 </t>
  </si>
  <si>
    <t xml:space="preserve">Фреза одноугловая 50х13х16мм, 45° Р6АМ5 Z=20 </t>
  </si>
  <si>
    <r>
      <rPr>
        <b/>
        <sz val="8"/>
        <rFont val="Arial"/>
        <family val="2"/>
        <charset val="204"/>
      </rPr>
      <t>Набор для выпиливания лобзиком МИНИ</t>
    </r>
    <r>
      <rPr>
        <sz val="8"/>
        <rFont val="Arial"/>
        <family val="2"/>
        <charset val="204"/>
      </rPr>
      <t xml:space="preserve">
</t>
    </r>
    <r>
      <rPr>
        <sz val="8"/>
        <color indexed="8"/>
        <rFont val="Arial"/>
        <family val="2"/>
        <charset val="204"/>
      </rPr>
      <t>столик, лобзик, ключ, струбцина, буравчик,
набор пилок (20 шт), шило, надфиль, заготовка из фанеры (3 шт),
бумага наждачная, карандаш, инструкция
Упаковка: пластиковый бокс</t>
    </r>
  </si>
  <si>
    <r>
      <rPr>
        <b/>
        <sz val="8"/>
        <rFont val="Arial"/>
        <family val="2"/>
        <charset val="204"/>
      </rPr>
      <t>Набор для выпиливания лобзиком</t>
    </r>
    <r>
      <rPr>
        <sz val="8"/>
        <rFont val="Arial"/>
        <family val="2"/>
        <charset val="204"/>
      </rPr>
      <t xml:space="preserve">
</t>
    </r>
    <r>
      <rPr>
        <sz val="8"/>
        <color indexed="8"/>
        <rFont val="Arial"/>
        <family val="2"/>
        <charset val="204"/>
      </rPr>
      <t>столик, лобзик, ключ, струбцина, буравчик,
набор пилок (20 шт), шило, надфиль, заготовка из фанеры (3 шт),
бумага наждачная, карандаш, инструкция
Упаковка: пластиковый бокс</t>
    </r>
  </si>
  <si>
    <r>
      <rPr>
        <b/>
        <sz val="8"/>
        <rFont val="Arial"/>
        <family val="2"/>
        <charset val="204"/>
      </rPr>
      <t>№21 Набор ключей комбинированных                                         (КГК)</t>
    </r>
    <r>
      <rPr>
        <sz val="8"/>
        <rFont val="Arial"/>
        <family val="2"/>
        <charset val="204"/>
      </rPr>
      <t xml:space="preserve">
</t>
    </r>
    <r>
      <rPr>
        <sz val="8"/>
        <color indexed="8"/>
        <rFont val="Arial"/>
        <family val="2"/>
        <charset val="204"/>
      </rPr>
      <t>5*5, 6*6, 7*7, 8*8, 9*9, 10*10, 11*11, 12*12, 13*13, 14*14, 15*15, 17*17 
18*18, 19*19, 21*21, 22*22, 23*23, 24*24, 27*27, 30*30, 32*32
Упаковка: тканевая скрутка</t>
    </r>
  </si>
  <si>
    <r>
      <rPr>
        <b/>
        <sz val="8"/>
        <rFont val="Arial"/>
        <family val="2"/>
        <charset val="204"/>
      </rPr>
      <t>№12 Набор ключей комбинированных                                         (КГК)</t>
    </r>
    <r>
      <rPr>
        <sz val="8"/>
        <rFont val="Arial"/>
        <family val="2"/>
        <charset val="204"/>
      </rPr>
      <t xml:space="preserve">
</t>
    </r>
    <r>
      <rPr>
        <sz val="8"/>
        <color indexed="8"/>
        <rFont val="Arial"/>
        <family val="2"/>
        <charset val="204"/>
      </rPr>
      <t>8*8, 9*9, 10*10, 11*11, 12*12, 13*13, 14*14, 17*17, 19*19, 22*22, 24*24
27*27
Упаковка: тканевая скрутка</t>
    </r>
  </si>
  <si>
    <r>
      <rPr>
        <b/>
        <sz val="8"/>
        <rFont val="Arial"/>
        <family val="2"/>
        <charset val="204"/>
      </rPr>
      <t>№11 Набор ключей комбинированных                                         (КГК)</t>
    </r>
    <r>
      <rPr>
        <sz val="8"/>
        <rFont val="Arial"/>
        <family val="2"/>
        <charset val="204"/>
      </rPr>
      <t xml:space="preserve">
</t>
    </r>
    <r>
      <rPr>
        <sz val="8"/>
        <color indexed="8"/>
        <rFont val="Arial"/>
        <family val="2"/>
        <charset val="204"/>
      </rPr>
      <t>8*8, 9*9, 10*10, 11*11, 12*12, 13*13, 14*14, 17*17, 19*19, 22*22, 24*24
Упаковка: тканевая скрутка</t>
    </r>
  </si>
  <si>
    <r>
      <rPr>
        <b/>
        <sz val="8"/>
        <rFont val="Arial"/>
        <family val="2"/>
        <charset val="204"/>
      </rPr>
      <t>№10 Набор ключей гаечный кольцевых коленчатых двуст.   (КГН)</t>
    </r>
    <r>
      <rPr>
        <sz val="8"/>
        <rFont val="Arial"/>
        <family val="2"/>
        <charset val="204"/>
      </rPr>
      <t xml:space="preserve">
</t>
    </r>
    <r>
      <rPr>
        <sz val="8"/>
        <color indexed="8"/>
        <rFont val="Arial"/>
        <family val="2"/>
        <charset val="204"/>
      </rPr>
      <t>8*9, 8*10, 10*12, 12*13, 13*14, 14*17, 17*19, 19*22, 22*24, 24*27
Упаковка: тканевая скрутка</t>
    </r>
  </si>
  <si>
    <r>
      <rPr>
        <b/>
        <sz val="8"/>
        <rFont val="Arial"/>
        <family val="2"/>
        <charset val="204"/>
      </rPr>
      <t>№11 Набор ключей гаечный кольцевых коленчатых двуст.   (КГН)</t>
    </r>
    <r>
      <rPr>
        <sz val="8"/>
        <rFont val="Arial"/>
        <family val="2"/>
        <charset val="204"/>
      </rPr>
      <t xml:space="preserve">
</t>
    </r>
    <r>
      <rPr>
        <sz val="8"/>
        <color indexed="8"/>
        <rFont val="Arial"/>
        <family val="2"/>
        <charset val="204"/>
      </rPr>
      <t>8*9, 8*10, 10*12, 12*13, 13*14, 14*17, 17*19, 19*22, 22*24, 24*27, 27*30
Упаковка: тканевая скрутка</t>
    </r>
  </si>
  <si>
    <r>
      <rPr>
        <b/>
        <sz val="8"/>
        <rFont val="Arial"/>
        <family val="2"/>
        <charset val="204"/>
      </rPr>
      <t>№3 Набор ключей гаечных двусторонних с откр. зевом         (КГД)</t>
    </r>
    <r>
      <rPr>
        <sz val="8"/>
        <rFont val="Arial"/>
        <family val="2"/>
        <charset val="204"/>
      </rPr>
      <t xml:space="preserve">
</t>
    </r>
    <r>
      <rPr>
        <sz val="8"/>
        <color indexed="8"/>
        <rFont val="Arial"/>
        <family val="2"/>
        <charset val="204"/>
      </rPr>
      <t>7*8, 8*10, 10*12, 12*13, 13*14, 14*17, 17*19, 19*22
Упаковка: тканевая скрутка</t>
    </r>
  </si>
  <si>
    <r>
      <rPr>
        <b/>
        <sz val="8"/>
        <rFont val="Arial"/>
        <family val="2"/>
        <charset val="204"/>
      </rPr>
      <t>№9 Набор ключей гаечных двусторонних с откр. Зевом         (КГД)</t>
    </r>
    <r>
      <rPr>
        <sz val="8"/>
        <rFont val="Arial"/>
        <family val="2"/>
        <charset val="204"/>
      </rPr>
      <t xml:space="preserve">
</t>
    </r>
    <r>
      <rPr>
        <sz val="8"/>
        <color indexed="8"/>
        <rFont val="Arial"/>
        <family val="2"/>
        <charset val="204"/>
      </rPr>
      <t>5,5*7, 8*10, 9*11, 10*12, 12*13, 13*14, 14*17, 17*19, 19*22
Упаковка: тканевая скрутка</t>
    </r>
  </si>
  <si>
    <r>
      <rPr>
        <b/>
        <sz val="8"/>
        <rFont val="Arial"/>
        <family val="2"/>
        <charset val="204"/>
      </rPr>
      <t>№10 Набор ключей гаечных двусторонних с откр. зевом       (КГД)</t>
    </r>
    <r>
      <rPr>
        <sz val="8"/>
        <rFont val="Arial"/>
        <family val="2"/>
        <charset val="204"/>
      </rPr>
      <t xml:space="preserve">
</t>
    </r>
    <r>
      <rPr>
        <sz val="8"/>
        <color indexed="8"/>
        <rFont val="Arial"/>
        <family val="2"/>
        <charset val="204"/>
      </rPr>
      <t>8*9, 8*10, 9*11, 10*12, 12*13, 13*14, 14*17, 17*19, 19*22, 22*24
Упаковка: тканевая скрутка</t>
    </r>
  </si>
  <si>
    <r>
      <rPr>
        <b/>
        <sz val="8"/>
        <rFont val="Arial"/>
        <family val="2"/>
        <charset val="204"/>
      </rPr>
      <t>№11 Набор ключей гаечных двусторонних с откр. зевом       (КГД)</t>
    </r>
    <r>
      <rPr>
        <sz val="8"/>
        <rFont val="Arial"/>
        <family val="2"/>
        <charset val="204"/>
      </rPr>
      <t xml:space="preserve">
</t>
    </r>
    <r>
      <rPr>
        <sz val="8"/>
        <color indexed="8"/>
        <rFont val="Arial"/>
        <family val="2"/>
        <charset val="204"/>
      </rPr>
      <t>8*9, 8*10, 9*11, 10*12, 12*13, 13*14, 14*17, 17*19, 19*22, 22*24, 24*27
Упаковка: тканевая скрутка</t>
    </r>
  </si>
  <si>
    <r>
      <rPr>
        <b/>
        <sz val="8"/>
        <rFont val="Arial"/>
        <family val="2"/>
        <charset val="204"/>
      </rPr>
      <t>№12 Набор ключей гаечных двусторонних с откр. зевом       (КГД)</t>
    </r>
    <r>
      <rPr>
        <sz val="8"/>
        <rFont val="Arial"/>
        <family val="2"/>
        <charset val="204"/>
      </rPr>
      <t xml:space="preserve">
</t>
    </r>
    <r>
      <rPr>
        <sz val="8"/>
        <color indexed="8"/>
        <rFont val="Arial"/>
        <family val="2"/>
        <charset val="204"/>
      </rPr>
      <t>8*10, 9*11, 10*12, 12*13, 13*14, 14*17, 17*19, 19*22, 22*24, 24*27,
27*30, 30*32
Упаковка: тканевая скрутка</t>
    </r>
  </si>
  <si>
    <r>
      <rPr>
        <b/>
        <sz val="8"/>
        <rFont val="Arial"/>
        <family val="2"/>
        <charset val="204"/>
      </rPr>
      <t xml:space="preserve">Набор ключей разводных №400, (КР19-КР-30), 3 шт.                 </t>
    </r>
    <r>
      <rPr>
        <sz val="8"/>
        <rFont val="Arial"/>
        <family val="2"/>
        <charset val="204"/>
      </rPr>
      <t xml:space="preserve">   
</t>
    </r>
    <r>
      <rPr>
        <sz val="8"/>
        <color indexed="8"/>
        <rFont val="Arial"/>
        <family val="2"/>
        <charset val="204"/>
      </rPr>
      <t>КР-19; КР-24; КР-30
Упаковка: тканевая скрутка</t>
    </r>
  </si>
  <si>
    <r>
      <rPr>
        <b/>
        <sz val="8"/>
        <rFont val="Arial"/>
        <family val="2"/>
        <charset val="204"/>
      </rPr>
      <t xml:space="preserve">Набор ключей разводных №401, (КР19-КР-36), 4 шт.             </t>
    </r>
    <r>
      <rPr>
        <sz val="8"/>
        <rFont val="Arial"/>
        <family val="2"/>
        <charset val="204"/>
      </rPr>
      <t xml:space="preserve">       
</t>
    </r>
    <r>
      <rPr>
        <sz val="8"/>
        <color indexed="8"/>
        <rFont val="Arial"/>
        <family val="2"/>
        <charset val="204"/>
      </rPr>
      <t>КР-19; КР-24; КР-30; КР-36
Упаковка: тканевая скрутка</t>
    </r>
  </si>
  <si>
    <r>
      <rPr>
        <b/>
        <sz val="8"/>
        <rFont val="Arial"/>
        <family val="2"/>
        <charset val="204"/>
      </rPr>
      <t xml:space="preserve">Набор ручного инструмента Комбинированный №803, 5 шт.        </t>
    </r>
    <r>
      <rPr>
        <sz val="8"/>
        <rFont val="Arial"/>
        <family val="2"/>
        <charset val="204"/>
      </rPr>
      <t xml:space="preserve">            
</t>
    </r>
    <r>
      <rPr>
        <sz val="8"/>
        <color indexed="8"/>
        <rFont val="Arial"/>
        <family val="2"/>
        <charset val="204"/>
      </rPr>
      <t>ключ разводной: КР-24
линейка металлическая: 150 мм
отвертка крестовая PH: 2*100
отвертка прямой шлиц SL: 5,0*100
плоскогубцы комбинированные: 160 мм
Упаковка: тканевый пенал</t>
    </r>
  </si>
  <si>
    <r>
      <rPr>
        <b/>
        <sz val="8"/>
        <rFont val="Arial"/>
        <family val="2"/>
        <charset val="204"/>
      </rPr>
      <t xml:space="preserve">Набор ручного инструмента Комбинированный №802, 5 шт.       </t>
    </r>
    <r>
      <rPr>
        <sz val="8"/>
        <rFont val="Arial"/>
        <family val="2"/>
        <charset val="204"/>
      </rPr>
      <t xml:space="preserve">             
</t>
    </r>
    <r>
      <rPr>
        <sz val="8"/>
        <color indexed="8"/>
        <rFont val="Arial"/>
        <family val="2"/>
        <charset val="204"/>
      </rPr>
      <t>ключ разводной: КР-24
молоток с квардатным бойком: 0,2 кг
отвертка крестовая PH: 2*100
отвертка прямой шлиц SL: 5,0*100
плоскогубцы комбинированные: 160 мм
Упаковка: тканевый пенал</t>
    </r>
  </si>
  <si>
    <r>
      <rPr>
        <b/>
        <sz val="8"/>
        <rFont val="Arial"/>
        <family val="2"/>
        <charset val="204"/>
      </rPr>
      <t xml:space="preserve">Набор ручного инструмента Комбинированный №801, 5 шт.   </t>
    </r>
    <r>
      <rPr>
        <sz val="8"/>
        <rFont val="Arial"/>
        <family val="2"/>
        <charset val="204"/>
      </rPr>
      <t xml:space="preserve">                 
</t>
    </r>
    <r>
      <rPr>
        <sz val="8"/>
        <color indexed="8"/>
        <rFont val="Arial"/>
        <family val="2"/>
        <charset val="204"/>
      </rPr>
      <t>индикатор напряжения 110-250 V, 140 мм
отвертка крестовая диэлектрическая PH: 2*100
отвертка прямой шлиц диэлектрическая SL: 5,5*125
кусачки боковые диэлектрические: 160 мм
плоскогубцы диэлектрические комбинированные: 160 мм
Упаковка: тканевый пенал</t>
    </r>
  </si>
  <si>
    <r>
      <rPr>
        <b/>
        <sz val="8"/>
        <rFont val="Arial"/>
        <family val="2"/>
        <charset val="204"/>
      </rPr>
      <t xml:space="preserve">Набор ручного инструмента Комбинированный №800, 4 шт.                    </t>
    </r>
    <r>
      <rPr>
        <sz val="8"/>
        <rFont val="Arial"/>
        <family val="2"/>
        <charset val="204"/>
      </rPr>
      <t xml:space="preserve">
</t>
    </r>
    <r>
      <rPr>
        <sz val="8"/>
        <color indexed="8"/>
        <rFont val="Arial"/>
        <family val="2"/>
        <charset val="204"/>
      </rPr>
      <t>круглогубцы: 160 мм
кусачки боковые: 160 мм
кусачки торцовые хромированные: 160 мм
плоскогубцы комбинированные: 160 мм
Упаковка: тканевый пенал</t>
    </r>
  </si>
  <si>
    <r>
      <rPr>
        <b/>
        <sz val="8"/>
        <rFont val="Arial"/>
        <family val="2"/>
        <charset val="204"/>
      </rPr>
      <t xml:space="preserve">Набор отверток Комбинированный №673, 6 шт.             </t>
    </r>
    <r>
      <rPr>
        <sz val="8"/>
        <rFont val="Arial"/>
        <family val="2"/>
        <charset val="204"/>
      </rPr>
      <t xml:space="preserve">       
</t>
    </r>
    <r>
      <rPr>
        <sz val="8"/>
        <color indexed="8"/>
        <rFont val="Arial"/>
        <family val="2"/>
        <charset val="204"/>
      </rPr>
      <t>индикатор напряжения 110-250 V, 140 мм
крестовые диэлектрические PH: 2*100
прямой шлиц диэлектрические SL: 4*100
крестовые PH: 2*100
прямой шлиц SL: 3*100
TORX: Т15*100
Упаковка: тканевый пенал</t>
    </r>
  </si>
  <si>
    <r>
      <rPr>
        <b/>
        <sz val="8"/>
        <rFont val="Arial"/>
        <family val="2"/>
        <charset val="204"/>
      </rPr>
      <t xml:space="preserve">Набор отверток Комбинированный №672, 8 шт.                    </t>
    </r>
    <r>
      <rPr>
        <sz val="8"/>
        <rFont val="Arial"/>
        <family val="2"/>
        <charset val="204"/>
      </rPr>
      <t xml:space="preserve">
</t>
    </r>
    <r>
      <rPr>
        <sz val="8"/>
        <color indexed="8"/>
        <rFont val="Arial"/>
        <family val="2"/>
        <charset val="204"/>
      </rPr>
      <t>крестовые PH: 0*75, 1*100, 2*100, 3*150
прямой шлиц SL: 2,5*60, 3*75, 5*100, 6*100
Упаковка: тканевый пенал</t>
    </r>
  </si>
  <si>
    <r>
      <rPr>
        <b/>
        <sz val="8"/>
        <rFont val="Arial"/>
        <family val="2"/>
        <charset val="204"/>
      </rPr>
      <t xml:space="preserve">Набор отверток Комбинированный №671, 7 шт.                   </t>
    </r>
    <r>
      <rPr>
        <sz val="8"/>
        <rFont val="Arial"/>
        <family val="2"/>
        <charset val="204"/>
      </rPr>
      <t xml:space="preserve"> 
</t>
    </r>
    <r>
      <rPr>
        <sz val="8"/>
        <color indexed="8"/>
        <rFont val="Arial"/>
        <family val="2"/>
        <charset val="204"/>
      </rPr>
      <t>крестовые PH: 1*75, 2*100, 3*150
прямой шлиц SL: 2,5*60, 3*75, 5*100, 6*100
Упаковка: тканевый пенал</t>
    </r>
  </si>
  <si>
    <r>
      <rPr>
        <b/>
        <sz val="8"/>
        <rFont val="Arial"/>
        <family val="2"/>
        <charset val="204"/>
      </rPr>
      <t xml:space="preserve">Набор отверток Комбинированный №670, 6 шт.                   </t>
    </r>
    <r>
      <rPr>
        <sz val="8"/>
        <rFont val="Arial"/>
        <family val="2"/>
        <charset val="204"/>
      </rPr>
      <t xml:space="preserve"> 
</t>
    </r>
    <r>
      <rPr>
        <sz val="8"/>
        <color indexed="8"/>
        <rFont val="Arial"/>
        <family val="2"/>
        <charset val="204"/>
      </rPr>
      <t>крестовые PH: 1*75, 2*100, 3*150
прямой шлиц SL: 3*75, 5*100, 6*100
Упаковка: тканевый пенал</t>
    </r>
  </si>
  <si>
    <r>
      <rPr>
        <b/>
        <sz val="8"/>
        <rFont val="Arial"/>
        <family val="2"/>
        <charset val="204"/>
      </rPr>
      <t xml:space="preserve">Набор отверток диэлектрических №653, 8 шт.                    </t>
    </r>
    <r>
      <rPr>
        <sz val="8"/>
        <rFont val="Arial"/>
        <family val="2"/>
        <charset val="204"/>
      </rPr>
      <t xml:space="preserve">
</t>
    </r>
    <r>
      <rPr>
        <sz val="8"/>
        <color indexed="8"/>
        <rFont val="Arial"/>
        <family val="2"/>
        <charset val="204"/>
      </rPr>
      <t>крестовые диэлектрические PH: 0*75, 1*80, 2*100
прямой шлиц диэлектрические SL: 3*75, 4*100, 5,5*125, 6*100
индикатор напряжения 110-250 V, 140 мм
Упаковка: тканевый пенал</t>
    </r>
  </si>
  <si>
    <r>
      <rPr>
        <b/>
        <sz val="8"/>
        <rFont val="Arial"/>
        <family val="2"/>
        <charset val="204"/>
      </rPr>
      <t xml:space="preserve">Набор отверток диэлектрических №652, 7 шт.                </t>
    </r>
    <r>
      <rPr>
        <sz val="8"/>
        <rFont val="Arial"/>
        <family val="2"/>
        <charset val="204"/>
      </rPr>
      <t xml:space="preserve">    
</t>
    </r>
    <r>
      <rPr>
        <sz val="8"/>
        <color indexed="8"/>
        <rFont val="Arial"/>
        <family val="2"/>
        <charset val="204"/>
      </rPr>
      <t>крестовые диэлектрические PH: 0*75, 1*80, 2*100
прямой шлиц диэлектрические SL: 3*75, 4*100, 5,5*125
индикатор напряжения 110-250 V, 140 мм
Упаковка: тканевый пенал</t>
    </r>
  </si>
  <si>
    <r>
      <rPr>
        <b/>
        <sz val="8"/>
        <rFont val="Arial"/>
        <family val="2"/>
        <charset val="204"/>
      </rPr>
      <t xml:space="preserve">Набор отверток диэлектрических №651, 6 шт.        </t>
    </r>
    <r>
      <rPr>
        <sz val="8"/>
        <rFont val="Arial"/>
        <family val="2"/>
        <charset val="204"/>
      </rPr>
      <t xml:space="preserve">            
</t>
    </r>
    <r>
      <rPr>
        <sz val="8"/>
        <color indexed="8"/>
        <rFont val="Arial"/>
        <family val="2"/>
        <charset val="204"/>
      </rPr>
      <t>крестовые диэлектрические PH: 0*75, 1*80, 2*100
прямой шлиц диэлектрические SL: 3*75, 4*100, 5,5*125
Упаковка: тканевый пенал</t>
    </r>
  </si>
  <si>
    <r>
      <rPr>
        <b/>
        <sz val="8"/>
        <rFont val="Arial"/>
        <family val="2"/>
        <charset val="204"/>
      </rPr>
      <t xml:space="preserve">Набор отверток диэлектрических №650, 5 шт.    </t>
    </r>
    <r>
      <rPr>
        <sz val="8"/>
        <rFont val="Arial"/>
        <family val="2"/>
        <charset val="204"/>
      </rPr>
      <t xml:space="preserve">                
</t>
    </r>
    <r>
      <rPr>
        <sz val="8"/>
        <color indexed="8"/>
        <rFont val="Arial"/>
        <family val="2"/>
        <charset val="204"/>
      </rPr>
      <t>крестовые диэлектрические PH: 1*80, 2*100
прямой шлиц диэлектрические SL: 3*75, 4*100
индикатор напряжения 110-250 V, 140 мм
Упаковка: тканевый пенал</t>
    </r>
  </si>
  <si>
    <r>
      <rPr>
        <b/>
        <sz val="8"/>
        <rFont val="Arial"/>
        <family val="2"/>
        <charset val="204"/>
      </rPr>
      <t xml:space="preserve">Набор отверток TORX №605, 4 шт.         </t>
    </r>
    <r>
      <rPr>
        <sz val="8"/>
        <rFont val="Arial"/>
        <family val="2"/>
        <charset val="204"/>
      </rPr>
      <t xml:space="preserve">           
</t>
    </r>
    <r>
      <rPr>
        <sz val="8"/>
        <color indexed="8"/>
        <rFont val="Arial"/>
        <family val="2"/>
        <charset val="204"/>
      </rPr>
      <t>TORX: T10*60, T15*100, T20*100, T25*125
Упаковка: тканевый пенал</t>
    </r>
  </si>
  <si>
    <r>
      <rPr>
        <b/>
        <sz val="8"/>
        <rFont val="Arial"/>
        <family val="2"/>
        <charset val="204"/>
      </rPr>
      <t xml:space="preserve">Набор отверток крестообразных №604, 7 шт.     </t>
    </r>
    <r>
      <rPr>
        <sz val="8"/>
        <rFont val="Arial"/>
        <family val="2"/>
        <charset val="204"/>
      </rPr>
      <t xml:space="preserve">               
</t>
    </r>
    <r>
      <rPr>
        <sz val="8"/>
        <color indexed="8"/>
        <rFont val="Arial"/>
        <family val="2"/>
        <charset val="204"/>
      </rPr>
      <t>крестовые PH: 0*75, 1*38, 1*75, 1*100, 2*38, 2*100, 3*150
Упаковка: тканевый пенал</t>
    </r>
  </si>
  <si>
    <r>
      <rPr>
        <b/>
        <sz val="8"/>
        <rFont val="Arial"/>
        <family val="2"/>
        <charset val="204"/>
      </rPr>
      <t xml:space="preserve">Набор отверток с прямым шлицем ударных №602, 5 шт.           </t>
    </r>
    <r>
      <rPr>
        <sz val="8"/>
        <rFont val="Arial"/>
        <family val="2"/>
        <charset val="204"/>
      </rPr>
      <t xml:space="preserve">         
</t>
    </r>
    <r>
      <rPr>
        <sz val="8"/>
        <color indexed="8"/>
        <rFont val="Arial"/>
        <family val="2"/>
        <charset val="204"/>
      </rPr>
      <t>прямой шлиц SL ударные: 5*100, 5*125, 6*125, 6*150, 8*150
Упаковка: тканевый пенал</t>
    </r>
  </si>
  <si>
    <r>
      <rPr>
        <b/>
        <sz val="8"/>
        <rFont val="Arial"/>
        <family val="2"/>
        <charset val="204"/>
      </rPr>
      <t xml:space="preserve">Набор отверток крестообразных №603, 5 шт.   </t>
    </r>
    <r>
      <rPr>
        <sz val="8"/>
        <rFont val="Arial"/>
        <family val="2"/>
        <charset val="204"/>
      </rPr>
      <t xml:space="preserve">                 
</t>
    </r>
    <r>
      <rPr>
        <sz val="8"/>
        <color indexed="8"/>
        <rFont val="Arial"/>
        <family val="2"/>
        <charset val="204"/>
      </rPr>
      <t>крестовые PH: 0*75, 1*38, 1*75, 2*38, 2*100
Упаковка: тканевый пенал</t>
    </r>
  </si>
  <si>
    <r>
      <rPr>
        <b/>
        <sz val="8"/>
        <rFont val="Arial"/>
        <family val="2"/>
        <charset val="204"/>
      </rPr>
      <t xml:space="preserve">Набор отверток с прямым шлицем №601, 7 шт.     </t>
    </r>
    <r>
      <rPr>
        <sz val="8"/>
        <rFont val="Arial"/>
        <family val="2"/>
        <charset val="204"/>
      </rPr>
      <t xml:space="preserve">               
</t>
    </r>
    <r>
      <rPr>
        <sz val="8"/>
        <color indexed="8"/>
        <rFont val="Arial"/>
        <family val="2"/>
        <charset val="204"/>
      </rPr>
      <t>прямой шлиц SL: 2,5*60, 3*75, 3*100, 5*75, 5*100, 6*38, 6*100
Упаковка: тканевый пенал</t>
    </r>
  </si>
  <si>
    <r>
      <rPr>
        <b/>
        <sz val="8"/>
        <rFont val="Arial"/>
        <family val="2"/>
        <charset val="204"/>
      </rPr>
      <t xml:space="preserve">Набор отверток с прямым шлицем №600, 5 шт.    </t>
    </r>
    <r>
      <rPr>
        <sz val="8"/>
        <rFont val="Arial"/>
        <family val="2"/>
        <charset val="204"/>
      </rPr>
      <t xml:space="preserve">                
</t>
    </r>
    <r>
      <rPr>
        <sz val="8"/>
        <color indexed="8"/>
        <rFont val="Arial"/>
        <family val="2"/>
        <charset val="204"/>
      </rPr>
      <t>прямой шлиц SL: 2,5*60, 3*75, 5*100, 6*38, 6*100
Упаковка: тканевый пенал</t>
    </r>
  </si>
  <si>
    <r>
      <rPr>
        <b/>
        <sz val="8"/>
        <rFont val="Arial"/>
        <family val="2"/>
        <charset val="204"/>
      </rPr>
      <t>Набор надфилей 160 мм из 7 шт.</t>
    </r>
    <r>
      <rPr>
        <sz val="8"/>
        <rFont val="Arial"/>
        <family val="2"/>
        <charset val="204"/>
      </rPr>
      <t xml:space="preserve">
</t>
    </r>
    <r>
      <rPr>
        <sz val="8"/>
        <color indexed="8"/>
        <rFont val="Arial"/>
        <family val="2"/>
        <charset val="204"/>
      </rPr>
      <t>плоск., трехгран., кругл., полукругл., квадрат.,ромбич., овальн.
Упаковка: блистер</t>
    </r>
  </si>
  <si>
    <r>
      <rPr>
        <b/>
        <sz val="8"/>
        <rFont val="Arial"/>
        <family val="2"/>
        <charset val="204"/>
      </rPr>
      <t>Набор надфилей 160 мм из 5 шт. №2</t>
    </r>
    <r>
      <rPr>
        <sz val="8"/>
        <rFont val="Arial"/>
        <family val="2"/>
        <charset val="204"/>
      </rPr>
      <t xml:space="preserve">
</t>
    </r>
    <r>
      <rPr>
        <sz val="8"/>
        <color indexed="8"/>
        <rFont val="Arial"/>
        <family val="2"/>
        <charset val="204"/>
      </rPr>
      <t>плоский, трехгранный, круглый, полукруглый, квадратный
Упаковка: блистер</t>
    </r>
  </si>
  <si>
    <r>
      <rPr>
        <b/>
        <sz val="8"/>
        <rFont val="Arial"/>
        <family val="2"/>
        <charset val="204"/>
      </rPr>
      <t>Набор надфилей 160 мм из 5 шт. №1</t>
    </r>
    <r>
      <rPr>
        <sz val="8"/>
        <rFont val="Arial"/>
        <family val="2"/>
        <charset val="204"/>
      </rPr>
      <t xml:space="preserve">
</t>
    </r>
    <r>
      <rPr>
        <sz val="8"/>
        <color indexed="8"/>
        <rFont val="Arial"/>
        <family val="2"/>
        <charset val="204"/>
      </rPr>
      <t>плоский, трехгранный, круглый, полукруглый, ромбический
Упаковка: блистер</t>
    </r>
  </si>
  <si>
    <r>
      <rPr>
        <b/>
        <sz val="8"/>
        <rFont val="Arial"/>
        <family val="2"/>
        <charset val="204"/>
      </rPr>
      <t xml:space="preserve">Набор рашпилей с ручками №504, (200 мм), 4 шт.                    </t>
    </r>
    <r>
      <rPr>
        <sz val="8"/>
        <rFont val="Arial"/>
        <family val="2"/>
        <charset val="204"/>
      </rPr>
      <t xml:space="preserve">
</t>
    </r>
    <r>
      <rPr>
        <sz val="8"/>
        <color indexed="8"/>
        <rFont val="Arial"/>
        <family val="2"/>
        <charset val="204"/>
      </rPr>
      <t>плоский №1, плоский №2, круглый №2, полукруглый №2 - 200 мм
Упаковка: тканевая скрутка</t>
    </r>
  </si>
  <si>
    <r>
      <rPr>
        <b/>
        <sz val="8"/>
        <rFont val="Arial"/>
        <family val="2"/>
        <charset val="204"/>
      </rPr>
      <t xml:space="preserve">Набор напильников с ручками №503, (200 мм), 6 шт.                   </t>
    </r>
    <r>
      <rPr>
        <sz val="8"/>
        <rFont val="Arial"/>
        <family val="2"/>
        <charset val="204"/>
      </rPr>
      <t xml:space="preserve"> 
</t>
    </r>
    <r>
      <rPr>
        <sz val="8"/>
        <color indexed="8"/>
        <rFont val="Arial"/>
        <family val="2"/>
        <charset val="204"/>
      </rPr>
      <t>плоский, круглый, трехгранный, полукруглый, квадратный, 
ромбический - 200 мм</t>
    </r>
  </si>
  <si>
    <r>
      <rPr>
        <b/>
        <sz val="8"/>
        <rFont val="Arial"/>
        <family val="2"/>
        <charset val="204"/>
      </rPr>
      <t xml:space="preserve">Набор напильников с ручками №502, (200 мм), 5 шт.   </t>
    </r>
    <r>
      <rPr>
        <sz val="8"/>
        <rFont val="Arial"/>
        <family val="2"/>
        <charset val="204"/>
      </rPr>
      <t xml:space="preserve">                 
</t>
    </r>
    <r>
      <rPr>
        <sz val="8"/>
        <color indexed="8"/>
        <rFont val="Arial"/>
        <family val="2"/>
        <charset val="204"/>
      </rPr>
      <t>плоский, круглый, трехгранный, полукруглый, квадратный - 200 мм
Упаковка: тканевая скрутка</t>
    </r>
  </si>
  <si>
    <r>
      <rPr>
        <b/>
        <sz val="8"/>
        <rFont val="Arial"/>
        <family val="2"/>
        <charset val="204"/>
      </rPr>
      <t xml:space="preserve">Набор напильников с ручками №501, (150 мм), 6 шт.    </t>
    </r>
    <r>
      <rPr>
        <sz val="8"/>
        <rFont val="Arial"/>
        <family val="2"/>
        <charset val="204"/>
      </rPr>
      <t xml:space="preserve">                
</t>
    </r>
    <r>
      <rPr>
        <sz val="8"/>
        <color indexed="8"/>
        <rFont val="Arial"/>
        <family val="2"/>
        <charset val="204"/>
      </rPr>
      <t>плоский, круглый, трехгранный, полукруглый, квадратный, 
ромбический - 150 мм
Упаковка: тканевая скрутка</t>
    </r>
  </si>
  <si>
    <r>
      <rPr>
        <b/>
        <sz val="8"/>
        <rFont val="Arial"/>
        <family val="2"/>
        <charset val="204"/>
      </rPr>
      <t xml:space="preserve">Набор напильников с ручками №500, (150 мм), 5 шт.   </t>
    </r>
    <r>
      <rPr>
        <sz val="8"/>
        <rFont val="Arial"/>
        <family val="2"/>
        <charset val="204"/>
      </rPr>
      <t xml:space="preserve">                 
</t>
    </r>
    <r>
      <rPr>
        <sz val="8"/>
        <color indexed="8"/>
        <rFont val="Arial"/>
        <family val="2"/>
        <charset val="204"/>
      </rPr>
      <t>плоский, круглый, трехгранный, полукруглый, квадратный - 150 мм
Упаковка: тканевая скрутка</t>
    </r>
  </si>
  <si>
    <r>
      <rPr>
        <b/>
        <sz val="8"/>
        <rFont val="Arial"/>
        <family val="2"/>
        <charset val="204"/>
      </rPr>
      <t xml:space="preserve">Набор метчиков, плашек, воротков №75, 16 шт.            </t>
    </r>
    <r>
      <rPr>
        <sz val="8"/>
        <rFont val="Arial"/>
        <family val="2"/>
        <charset val="204"/>
      </rPr>
      <t xml:space="preserve">
</t>
    </r>
    <r>
      <rPr>
        <sz val="8"/>
        <color indexed="8"/>
        <rFont val="Arial"/>
        <family val="2"/>
        <charset val="204"/>
      </rPr>
      <t>Метчики м/р шт.: М3-М4-М5-М6-М8-М10-М12                                    (Р6М5)
Вороток для метчиков: М3-М12
Плашки: М3-М4-М5-М6-М8-М10-М12                                                     (9ХС)
Вороток для плашек: М3-М14
Упаковка: ложемент в картонной коробке</t>
    </r>
  </si>
  <si>
    <r>
      <rPr>
        <b/>
        <sz val="8"/>
        <rFont val="Arial"/>
        <family val="2"/>
        <charset val="204"/>
      </rPr>
      <t>Набор плашек и метчиков (М8-М10), 4 шт.                        (9ХС, Р6М5)</t>
    </r>
    <r>
      <rPr>
        <sz val="8"/>
        <rFont val="Arial"/>
        <family val="2"/>
        <charset val="204"/>
      </rPr>
      <t xml:space="preserve">
</t>
    </r>
    <r>
      <rPr>
        <sz val="8"/>
        <color indexed="8"/>
        <rFont val="Arial"/>
        <family val="2"/>
        <charset val="204"/>
      </rPr>
      <t>Плашки: М8-М10
Метчики м/р: М8-М10
Упаковка: блистер</t>
    </r>
  </si>
  <si>
    <r>
      <rPr>
        <b/>
        <sz val="8"/>
        <rFont val="Arial"/>
        <family val="2"/>
        <charset val="204"/>
      </rPr>
      <t>Набор плашек и метчиков №5 (М3-М12), 14 шт.               (9ХС, Р6М5)</t>
    </r>
    <r>
      <rPr>
        <sz val="8"/>
        <rFont val="Arial"/>
        <family val="2"/>
        <charset val="204"/>
      </rPr>
      <t xml:space="preserve">
</t>
    </r>
    <r>
      <rPr>
        <sz val="8"/>
        <color indexed="8"/>
        <rFont val="Arial"/>
        <family val="2"/>
        <charset val="204"/>
      </rPr>
      <t>Плашки: М3-М4-М5-М6-М8-М10-М12
Метчики м/р: М3-М4-М5-М6-М8-М10-М12
Упаковка: пластиковый бокс</t>
    </r>
  </si>
  <si>
    <r>
      <rPr>
        <b/>
        <sz val="8"/>
        <rFont val="Arial"/>
        <family val="2"/>
        <charset val="204"/>
      </rPr>
      <t xml:space="preserve">Набор зенковок №900, 7 шт.  </t>
    </r>
    <r>
      <rPr>
        <sz val="8"/>
        <rFont val="Arial"/>
        <family val="2"/>
        <charset val="204"/>
      </rPr>
      <t xml:space="preserve">                  
</t>
    </r>
    <r>
      <rPr>
        <sz val="8"/>
        <color indexed="8"/>
        <rFont val="Arial"/>
        <family val="2"/>
        <charset val="204"/>
      </rPr>
      <t>90 градусов, 6,0-6,3-8,0-10,0-12,5-16,0-20,0
Упаковка: тканевый пенал</t>
    </r>
  </si>
  <si>
    <r>
      <rPr>
        <b/>
        <sz val="8"/>
        <rFont val="Arial"/>
        <family val="2"/>
        <charset val="204"/>
      </rPr>
      <t xml:space="preserve">Набор зенковок №901, 6 шт.        </t>
    </r>
    <r>
      <rPr>
        <sz val="8"/>
        <rFont val="Arial"/>
        <family val="2"/>
        <charset val="204"/>
      </rPr>
      <t xml:space="preserve">            
</t>
    </r>
    <r>
      <rPr>
        <sz val="8"/>
        <color indexed="8"/>
        <rFont val="Arial"/>
        <family val="2"/>
        <charset val="204"/>
      </rPr>
      <t>90 градусов, 6,3-8,0-10,0-12,5-16,0-20,0
Упаковка: тканевый пенал</t>
    </r>
  </si>
  <si>
    <r>
      <rPr>
        <b/>
        <sz val="8"/>
        <rFont val="Arial"/>
        <family val="2"/>
        <charset val="204"/>
      </rPr>
      <t xml:space="preserve">Набор зенковок №902, 5 шт.    </t>
    </r>
    <r>
      <rPr>
        <sz val="8"/>
        <rFont val="Arial"/>
        <family val="2"/>
        <charset val="204"/>
      </rPr>
      <t xml:space="preserve">                
</t>
    </r>
    <r>
      <rPr>
        <sz val="8"/>
        <color indexed="8"/>
        <rFont val="Arial"/>
        <family val="2"/>
        <charset val="204"/>
      </rPr>
      <t>90 градусов, 6,3-8,0-10,0-12,5-16,0
Упаковка: тканевый пенал</t>
    </r>
  </si>
  <si>
    <r>
      <rPr>
        <b/>
        <sz val="8"/>
        <rFont val="Arial"/>
        <family val="2"/>
        <charset val="204"/>
      </rPr>
      <t xml:space="preserve">Набор ручного инструмента Домашний мастер №808, 18 шт.        </t>
    </r>
    <r>
      <rPr>
        <sz val="8"/>
        <rFont val="Arial"/>
        <family val="2"/>
        <charset val="204"/>
      </rPr>
      <t xml:space="preserve">            
</t>
    </r>
    <r>
      <rPr>
        <sz val="8"/>
        <color indexed="8"/>
        <rFont val="Arial"/>
        <family val="2"/>
        <charset val="204"/>
      </rPr>
      <t>ключ разводной: КР-24, молоток с квардатным бойком: 0,2 кг, линейка металлическая: 150 мм, отвертка крестовая PH: 1*100, 2*100, отвертка прямой шлиц SL: 3*100, 5,0*100, отвертка крестовая диэлектрическая PH: 2*100, отвертка прямой шлиц диэлектрическая SL: 5,5*125, индикатор напряжения 110-250 V, 140 мм, кусачки боковые: 160 мм, кусачки торцовые хромированные: 160 мм, кусачки боковые диэлектрические: 160 мм, круглогубцы: 160 мм, плоскогубцы комбинированные: 160 мм, 
плоскогубцы регулируемые: 200 мм, плоскогубцы диэлектрические комбинированные: 160 мм, пассатижи для снятия изоляции: 160 мм
Упаковка: тканевый пенал</t>
    </r>
  </si>
  <si>
    <r>
      <rPr>
        <b/>
        <sz val="8"/>
        <rFont val="Arial"/>
        <family val="2"/>
        <charset val="204"/>
      </rPr>
      <t xml:space="preserve">Набор ручного инструмента Комбинированный №807, 9 шт.           </t>
    </r>
    <r>
      <rPr>
        <sz val="8"/>
        <rFont val="Arial"/>
        <family val="2"/>
        <charset val="204"/>
      </rPr>
      <t xml:space="preserve">         
</t>
    </r>
    <r>
      <rPr>
        <sz val="8"/>
        <color indexed="8"/>
        <rFont val="Arial"/>
        <family val="2"/>
        <charset val="204"/>
      </rPr>
      <t>ключ разводной: КР-24, молоток с квардатным бойком: 0,2 кг, линейка металлическая: 150 мм, отвертка крестовая PH: 1*100, 2*100, отвертка прямой шлиц SL: 3*100, 5,0*100, кусачки боковые: 160 мм, плоскогубцы комбинированные: 160 мм
Упаковка: тканевый пенал</t>
    </r>
  </si>
  <si>
    <r>
      <rPr>
        <b/>
        <sz val="8"/>
        <rFont val="Arial"/>
        <family val="2"/>
        <charset val="204"/>
      </rPr>
      <t xml:space="preserve">Набор ручного инструмента Комбинированный №806, 9 шт.    </t>
    </r>
    <r>
      <rPr>
        <sz val="8"/>
        <rFont val="Arial"/>
        <family val="2"/>
        <charset val="204"/>
      </rPr>
      <t xml:space="preserve">                
</t>
    </r>
    <r>
      <rPr>
        <sz val="8"/>
        <color indexed="8"/>
        <rFont val="Arial"/>
        <family val="2"/>
        <charset val="204"/>
      </rPr>
      <t>ключ разводной: КР-24, молоток с квардатным бойком: 0,2 кг, линейка металлическая: 150 мм, круглогубцы: 160 мм, отвертка крестовая PH: 2*100, отвертка прямой шлиц SL: 5,0*100, пассатижи для снятия изоляции: 160 мм, плоскогубцы комбинированные: 160 мм, плоскогубцы регулируемые: 200 мм
Упаковка: тканевый пенал</t>
    </r>
  </si>
  <si>
    <r>
      <rPr>
        <b/>
        <sz val="8"/>
        <rFont val="Arial"/>
        <family val="2"/>
        <charset val="204"/>
      </rPr>
      <t xml:space="preserve">Набор ручного инструмента Комбинированный №805, 8 шт. </t>
    </r>
    <r>
      <rPr>
        <sz val="8"/>
        <rFont val="Arial"/>
        <family val="2"/>
        <charset val="204"/>
      </rPr>
      <t xml:space="preserve">                   
</t>
    </r>
    <r>
      <rPr>
        <sz val="8"/>
        <color indexed="8"/>
        <rFont val="Arial"/>
        <family val="2"/>
        <charset val="204"/>
      </rPr>
      <t>ключ разводной: КР-24, круглогубцы: 160 мм, кусачки боковые: 160 мм, плоскогубцы комбинированные: 160 мм, отвертка крестовая PH: 1*100, 2*100, отвертка прямой шлиц SL: 3*100, 5,0*100
Упаковка: тканевый пенал</t>
    </r>
  </si>
  <si>
    <r>
      <rPr>
        <b/>
        <sz val="8"/>
        <rFont val="Arial"/>
        <family val="2"/>
        <charset val="204"/>
      </rPr>
      <t xml:space="preserve">Набор ручного инструмента Сантехник №809, 36 шт.             </t>
    </r>
    <r>
      <rPr>
        <sz val="8"/>
        <rFont val="Arial"/>
        <family val="2"/>
        <charset val="204"/>
      </rPr>
      <t xml:space="preserve">       
</t>
    </r>
    <r>
      <rPr>
        <sz val="8"/>
        <color indexed="8"/>
        <rFont val="Arial"/>
        <family val="2"/>
        <charset val="204"/>
      </rPr>
      <t>ключ разводной: КР-36, ключ трубный КТР-2 90 градусов, вороток для плашек: G1/2-G3/4-G1 (М16-М36), плашки трубные: G1/2-G3/4-G1, молоток с квардатным бойком: 0,2 кг, плоскогубцы комбинированные: 160 мм, круглогубцы: 160 мм, линейка металлическая: 150 мм, штангенциркуль: 125 мм, отвертка крестовая PH: 2*100, отвертка прямой шлиц SL: 5,0*100, ключи комбинированные: 8*8, 10*10, 12*12, сверла по стеклу: 6-8-10-12, сверла по бетону: 6*100, 6*150, 8*120, 10*120, 12*120, 12*150, буры: 6*110, 6*160, 8*110, 8*160, 10*110, 10*160, 12*160, напильники 150 №2: круглый, плоский, ручка к напильнику
Упаковка: тканевый пенал</t>
    </r>
  </si>
  <si>
    <t>БОЛТОРЕЗ (НОЖНИЦЫ АРМАТУРНЫЕ)</t>
  </si>
  <si>
    <t xml:space="preserve">БОРФРЕЗА ЦИЛИНДРИЧЕСКАЯ С ГЛАДКИМ ТОРЦЕМ (А)                          </t>
  </si>
  <si>
    <t xml:space="preserve">БОРФРЕЗА ЦИЛИНДРИЧЕСКАЯ С ТОРЦЕВЫМИ ЗУБЬЯМИ (В)                  </t>
  </si>
  <si>
    <t xml:space="preserve">БОРФРЕЗА СФЕРОЦИЛИНДРИЧЕСКАЯ (С)                                                    </t>
  </si>
  <si>
    <t xml:space="preserve">БОРФРЕЗА СФЕРИЧЕСКАЯ (D)                                                                         </t>
  </si>
  <si>
    <t xml:space="preserve">БОРФРЕЗА ОВАЛЬНАЯ (Е)                                                                                 </t>
  </si>
  <si>
    <t xml:space="preserve">БОРФРЕЗА СФЕРОКОНИЧЕСКАЯ (F)                                                               </t>
  </si>
  <si>
    <t xml:space="preserve">БОРФРЕЗА СФЕРОКОНИЧЕСКАЯ С ЗАОСТРЕННЫМ КОНЦОМ (G)             </t>
  </si>
  <si>
    <t xml:space="preserve">БОРФРЕЗА ПЛАМЕВИДНАЯ (H)                                                                       </t>
  </si>
  <si>
    <t xml:space="preserve">БОРФРЕЗА КОНИЧЕСКАЯ 60⁰ (J)                                                                     </t>
  </si>
  <si>
    <t xml:space="preserve">БОРФРЕЗА КОНИЧЕСКАЯ 90⁰ (K)                                                                    </t>
  </si>
  <si>
    <t xml:space="preserve">БОРФРЕЗА КОНИЧЕСКАЯ С ЗАКРУГЛЕННЫМ КОНЦОМ (L)                         </t>
  </si>
  <si>
    <t xml:space="preserve">БОРФРЕЗА КОНИЧЕСКАЯ С ЗАОСТРЕННЫМ КОНЦОМ (M)                         </t>
  </si>
  <si>
    <t xml:space="preserve">БОРФРЕЗА КОНИЧЕСКАЯ В ФОРМЕ ОБРАТНОГО КОНУСА (N)                   </t>
  </si>
  <si>
    <t xml:space="preserve">БОРФРЕЗА Т-ОБРАЗНАЯ (T)                                                                             </t>
  </si>
  <si>
    <t xml:space="preserve">БОРФРЕЗА ДИСКОВАЯ (Y)                                                                                 </t>
  </si>
  <si>
    <t xml:space="preserve">ВОРОТОК ДЛЯ ПЛАШЕК                                                                                       </t>
  </si>
  <si>
    <t xml:space="preserve">ВТУЛКА ПЕРЕХОДНАЯ                                                                                         </t>
  </si>
  <si>
    <t xml:space="preserve">ВТУЛКА ПЕРЕХОДНАЯ ДЛИННАЯ                                                                      </t>
  </si>
  <si>
    <t xml:space="preserve">ДИСК АЛМАЗНЫЙ СПЛОШНОЙ </t>
  </si>
  <si>
    <t>ДИСК АЛМАЗНЫЙ СЕГМЕНТНЫЙ</t>
  </si>
  <si>
    <t>ДИСК АЛМАЗНЫЙ УНИВЕРСАЛЬНЫЙ</t>
  </si>
  <si>
    <t xml:space="preserve">ЗЕНКОВКА С ЦИЛИНДРИЧЕСКИМ ХВОСТОВИКОМ УГОЛ 60, 90, 120          </t>
  </si>
  <si>
    <t xml:space="preserve">ЗЕНКОВКА С КОНИЧЕСКИМ ХВОСТОВИКОМ УГОЛ 60, 90, 120                     </t>
  </si>
  <si>
    <t xml:space="preserve">КЛЮЧ ТРУБНЫЙ РЫЧАЖНЫЙ                                                                                </t>
  </si>
  <si>
    <t xml:space="preserve">КЛЮЧ ГАЕЧНЫЙ ДВУХСТОРОННИЙ                                                                       </t>
  </si>
  <si>
    <t xml:space="preserve">КЛЮЧ ГАЕЧНЫЙ КОМБИНИРОВАННЫЙ                                                               </t>
  </si>
  <si>
    <t xml:space="preserve">КЛЮЧ ГАЕЧНЫЙ НАКИДНОЙ                                                                                   </t>
  </si>
  <si>
    <t xml:space="preserve">КРУГ АБРАЗИВНЫЙ ОТРЕЗНОЙ ПО СТАЛИ                                                          </t>
  </si>
  <si>
    <t xml:space="preserve">КРУГ АБРАЗИВНЫЙ ОТРЕЗНОЙ ПО МЕТАЛЛУ И НЕРЖАВ. СТАЛИ                 </t>
  </si>
  <si>
    <t xml:space="preserve">КРУГ АБРАЗИВНЫЙ ЗАЧИСТНОЙ ПО СТАЛИ                                                         </t>
  </si>
  <si>
    <t xml:space="preserve">КУСАЧКИ БОКОВЫЕ                                                                                                  </t>
  </si>
  <si>
    <t xml:space="preserve">КУСАЧКИ БОКОВЫЕ ДИЭЛЕКТРИЧЕСКИЕ                                                            </t>
  </si>
  <si>
    <t xml:space="preserve">КУСАЧКИ БОКОВЫЕ ХРОМИРОВАННЫЕ                                                              </t>
  </si>
  <si>
    <t xml:space="preserve">КУСАЧКИ ТОРЦОВЫЕ ДИЭЛЕКТРИЧЕСКИЕ                                                          </t>
  </si>
  <si>
    <t xml:space="preserve">КУСАЧКИ ТОРЦОВЫЕ ХРОМИРОВАННЫЕ                                                            </t>
  </si>
  <si>
    <t xml:space="preserve">КЛЕЩИ СТРОИТЕЛЬНЫЕ                                                                                        </t>
  </si>
  <si>
    <t xml:space="preserve">КУВАЛДА                                                                                                                     </t>
  </si>
  <si>
    <t xml:space="preserve">РУЧКА ДЛЯ КУВАЛД                                                                                                  </t>
  </si>
  <si>
    <t xml:space="preserve">КЕЛЬМА КАМЕНЩИКА                                                                                            </t>
  </si>
  <si>
    <t>КЛЕЙМО БУКВЕННОЕ</t>
  </si>
  <si>
    <t>КЛЕЙМО ЦИФРОВОЕ</t>
  </si>
  <si>
    <t xml:space="preserve">ЛИНЕЙКА ИЗМЕРИТЕЛЬНАЯ                                                                                  </t>
  </si>
  <si>
    <t>ЛОБЗИК И НАБОР ДЛЯ ВЫПИЛИВАНИЯ ЛОБЗИКОМ</t>
  </si>
  <si>
    <t xml:space="preserve">ВОРОТОК ДЛЯ МЕТЧИКОВ                                                             </t>
  </si>
  <si>
    <t xml:space="preserve">МОЛОТОК СЛЕСАРНЫЙ                                                                                            </t>
  </si>
  <si>
    <t xml:space="preserve">МОЛОТОК ПЕЧНИКОВЫЙ (КИРОЧКА)                                                                   </t>
  </si>
  <si>
    <t xml:space="preserve">РУЧКА ДЛЯ МОЛОТКОВ                                                                                            </t>
  </si>
  <si>
    <t>НАБОР БУРОВ ПО БЕТОНУ SCHWERT</t>
  </si>
  <si>
    <t>НАБОР БУРОВ ПО БЕТОНУ KROTEC</t>
  </si>
  <si>
    <t>НАБОР ПИК, ЗУБИЛ, АДАПТЕРОВ  SCHWERT</t>
  </si>
  <si>
    <t>НАБОР СВЕРЛ ПО МЕТАЛЛУ Р6М5</t>
  </si>
  <si>
    <t>НАБОР СВЕРЛ ПО МЕТАЛЛУ Р6М5 ЛЕВЫХ</t>
  </si>
  <si>
    <t>НАБОР СВЕРЛ ПО МЕТАЛЛУ Р6М5 С ПРОТОЧ. ХВОСТОВИКОМ</t>
  </si>
  <si>
    <t>НАБОР СВЕРЛ ПО МЕТАЛЛУ Р6М5 С НИТРИД-ТИТАНОМ</t>
  </si>
  <si>
    <t>НАБОР СВЕРЛ ПО МЕТАЛЛУ Р6М5 ДЛИННЫХ</t>
  </si>
  <si>
    <t>НАБОР СВЕРЛ ПО МЕТАЛЛУ Р6М5 СТУПЕНЧАТЫХ</t>
  </si>
  <si>
    <t>НАБОР СВЕРЛ ПО МЕТАЛЛУ Р9</t>
  </si>
  <si>
    <t>НАБОР СВЕРЛ ПО МЕТАЛЛУ Р18</t>
  </si>
  <si>
    <t>НАБОР СВЕРЛ ПО МЕТАЛЛУ Р6М5К5</t>
  </si>
  <si>
    <t>НАБОР СВЕРЛ ПО ДЕРЕВУ ПЕРОВЫХ</t>
  </si>
  <si>
    <t>НАБОР СВЕРЛ ПО ДЕРЕВУ СПИРАЛЬНЫХ</t>
  </si>
  <si>
    <t>НАБОР СВЕРЛ ПО ДЕРЕВУ ФОРСТНЕРА</t>
  </si>
  <si>
    <t>НАБОР СВЕРЛ ПО БЕТОНУ</t>
  </si>
  <si>
    <t>НАБОР СВЕРЛ ПО СТЕКЛУ И КЕРАМИКЕ</t>
  </si>
  <si>
    <t>НАБОР СВЕРЛ КОМБИНИРОВАННЫЙ</t>
  </si>
  <si>
    <t>НАБОР МЕТЧИКОВ РУЧНЫХ КОМПЛЕКТНЫХ</t>
  </si>
  <si>
    <t>НАБОР МЕТЧИКОВ МАШИННО-РУЧНЫХ ОДИНАРНЫХ</t>
  </si>
  <si>
    <t>НАБОР МЕТЧИКОВ МАШИННО-РУЧНЫХ КОМПЛЕКТНЫХ</t>
  </si>
  <si>
    <t>НАБОР ПЛАШЕК</t>
  </si>
  <si>
    <t>НАБОР МЕТЧИКОВ И ПЛАШЕК</t>
  </si>
  <si>
    <t>НАБОР ЗЕНКОВОК</t>
  </si>
  <si>
    <t>НАБОР БОРФРЕЗ</t>
  </si>
  <si>
    <t>НАБОР НАПИЛЬНИКОВ</t>
  </si>
  <si>
    <t xml:space="preserve">НАБОР РАШПИЛЕЙ                                                                                                   </t>
  </si>
  <si>
    <t xml:space="preserve">НАБОР НАДФИЛЕЙ                                                                                                 </t>
  </si>
  <si>
    <t xml:space="preserve">НАБОР НАДФИЛЕЙ АЛМАЗНЫХ                                                                            </t>
  </si>
  <si>
    <t xml:space="preserve">НАБОР КЛЮЧЕЙ ГАЕЧНЫХ С ОТКРЫТЫМ ЗЕВОМ                                            </t>
  </si>
  <si>
    <t xml:space="preserve">НАБОР КЛЮЧЕЙ ГАЕЧНЫХ НАКИДНЫХ                                                              </t>
  </si>
  <si>
    <t xml:space="preserve">НАБОР КЛЮЧЕЙ ГАЕЧНЫХ КОМБИНИРОВАННЫХ                                           </t>
  </si>
  <si>
    <t>НАБОР КЛЮЧЕЙ РАЗВОДНЫХ</t>
  </si>
  <si>
    <t>НАБОР ОТВЕРТОК С ПРЯМЫМ ШЛИЦЕМ</t>
  </si>
  <si>
    <t>НАБОР ОТВЕРТОК С КРЕСТОВЫМ ШЛИЦЕМ</t>
  </si>
  <si>
    <t>НАБОР ОТВЕРТОК ДИЭЛЕКТРИЧЕСКИХ</t>
  </si>
  <si>
    <t>НАБОР ОТВЕРТОК TORX</t>
  </si>
  <si>
    <t>НАБОР ОТВЕРТОК КОМБИНИРОВАННЫЙ</t>
  </si>
  <si>
    <t>НАБОР РУЧНОГО ИНСТРУМЕНТА КОМБИНИРОВАННЫЙ</t>
  </si>
  <si>
    <t xml:space="preserve">НАБОР ПЛАСТИКОВЫХ ШПАТЕЛЕЙ                                                                     </t>
  </si>
  <si>
    <t>НАБОР ДЛЯ ВЫПИЛИВАНИЯ ЛОБЗИКОМ</t>
  </si>
  <si>
    <t xml:space="preserve">НАПИЛЬНИК                                                                                                                </t>
  </si>
  <si>
    <t xml:space="preserve">НАДФИЛЬ                                                                                                                     </t>
  </si>
  <si>
    <t xml:space="preserve">НАДФИЛЬ АЛМАЗНЫЙ                                                                                               </t>
  </si>
  <si>
    <t xml:space="preserve">НАБОР НАДФИЛЕЙ                                                                                                    </t>
  </si>
  <si>
    <t xml:space="preserve">РУЧКА К НАПИЛЬНИКАМ                                                                                          </t>
  </si>
  <si>
    <t xml:space="preserve">РАШПИЛЬ                                                                                                                     </t>
  </si>
  <si>
    <t>НОЖОВКА ПО ДЕРЕВУ (KROTEC)</t>
  </si>
  <si>
    <t>НОЖОВКА ПО ДЕРЕВУ "СТАНДАРТ"</t>
  </si>
  <si>
    <t>НОЖОВКА ПО ДЕРЕВУ ВЫКРУЖНАЯ</t>
  </si>
  <si>
    <t>НОЖОВКА ПО ДЕРЕВУ САДОВАЯ</t>
  </si>
  <si>
    <t xml:space="preserve">ОТВЕРТКА С ПРЯМЫМ ШЛИЦЕМ                                                                         </t>
  </si>
  <si>
    <t>ОТВЕРТКА С ПРЯМЫМ ШЛИЦЕМ УДАРНАЯ</t>
  </si>
  <si>
    <t xml:space="preserve">ОТВЕРТКА С КРЕСТОВЫМ ШЛИЦЕМ                                                                    </t>
  </si>
  <si>
    <t>ОТВЕРТКА TORX</t>
  </si>
  <si>
    <t xml:space="preserve">ОТВЕРТКА ДИЭЛЕКТРИЧЕСКАЯ КРЕСТОВАЯ ИЛИ С ПРЯМЫМ ШЛИЦЕМ    </t>
  </si>
  <si>
    <t xml:space="preserve">ОПРАВКА С ЛАПКОЙ                                                                                                </t>
  </si>
  <si>
    <t xml:space="preserve">ОПРАВКА БЕЗ ЛАПКИ                                                                                             </t>
  </si>
  <si>
    <t>ПАТРОН СВЕРЛИЛЬНЫЙ ТРЕХКУЛАЧКОВЫЙ</t>
  </si>
  <si>
    <t>ПАТРОН СВЕРЛИЛЬНЫЙ САМОЗАЖИМНОЙ</t>
  </si>
  <si>
    <t>ПАТРОН ТОКАРНЫЙ ТРЕХКУЛАЧКОВЫЙ</t>
  </si>
  <si>
    <t>ПЕРЕХОДНИК-АДАПТЕР (SCHWERT)</t>
  </si>
  <si>
    <t>ПИКА ПО БЕТОНУ SDS-PLUS И SDS-MAX (SCHWERT)</t>
  </si>
  <si>
    <t>ПЛАСТИНА ТВЕРДОСПЛАВНАЯ СМЕННАЯ</t>
  </si>
  <si>
    <t xml:space="preserve">ПЛАШКА ДЛЯ МЕТРИЧЕСКОЙ РЕЗЬБЫ (9ХС) (М)                                      </t>
  </si>
  <si>
    <t xml:space="preserve">ПЛАШКА ДЛЯ МЕТРИЧЕСКОЙ РЕЗЬБЫ (Р6М5) (М)                                  </t>
  </si>
  <si>
    <t xml:space="preserve">ПЛАШКА ДЛЯ КОНИЧЕСКОЙ ДЮЙМОВОЙ РЕЗЬБЫ (К)                              </t>
  </si>
  <si>
    <t xml:space="preserve">ПЛАШКА ДЛЯ ТРУБНОЙ КОНИЧЕСКОЙ РЕЗЬБЫ (RC)                                 </t>
  </si>
  <si>
    <t xml:space="preserve">ПЛАШКА ДЛЯ ДЮЙМОВОЙ РЕЗЬБЫ УИТВОРТА УГОЛ 55° (BSF)             </t>
  </si>
  <si>
    <t xml:space="preserve">ПЛАШКА ДЛЯ ДЮЙМОВОЙ РЕЗЬБЫ УИТВОРТА УГОЛ 55° (BSW)           </t>
  </si>
  <si>
    <t xml:space="preserve">ПЛАШКА ДЛЯ ДЮЙМОВОЙ РЕЗЬБЫ УГОЛ 60° (UNC)                                </t>
  </si>
  <si>
    <t xml:space="preserve">ПЛАШКА ДЛЯ ДЮЙМОВОЙ РЕЗЬБЫ УГОЛ 60° (UNF)                                </t>
  </si>
  <si>
    <t xml:space="preserve">ВОРОТОК ДЛЯ ПЛАШЕК                                                                                    </t>
  </si>
  <si>
    <t xml:space="preserve">ПЛАШКИ И ВОРОТКИ В ПВХ                                                                           </t>
  </si>
  <si>
    <t xml:space="preserve">ПЛОСКОГУБЦЫ КОМБИНИРОВАННЫЕ                                                           </t>
  </si>
  <si>
    <t xml:space="preserve">ПЛОСКОГУБЦЫ КОМБИНИРОВАННЫЕ ДИЭЛЕКТРИЧЕСКИЕ                                                                </t>
  </si>
  <si>
    <t xml:space="preserve">ПЛОСКОГУБЦЫ КОМБИНИРОВАННЫЕ С НИКЕЛЕВЫМ ПОКРЫТИЕМ     </t>
  </si>
  <si>
    <t xml:space="preserve">ПЛОСКОГУБЦЫ РЕГУЛИРУЕМЫЕ                                                                    </t>
  </si>
  <si>
    <t xml:space="preserve">ПОЛОТНО НОЖОВОЧНОЕ РУЧНОЕ ПО МЕТАЛЛУ                                         </t>
  </si>
  <si>
    <t xml:space="preserve">ПОЛОТНО НОЖОВОЧНОЕ РУЧНОЕ ДВУХСТОРОННЕЕ ПО МЕТАЛЛУ       </t>
  </si>
  <si>
    <t>ПОЛОТНО НОЖОВОЧНОЕ БИМЕТАЛЛИЧЕСКОЕ (BIМЕТАLL)</t>
  </si>
  <si>
    <t>ПОЛОТНО НОЖОВОЧНОЕ БИМЕТАЛЛИЧЕСКОЕ (BIМЕТАLL) В ПВХ</t>
  </si>
  <si>
    <t xml:space="preserve">ПОЛОТНО НОЖОВОЧНОЕ МАШИННОЕ ПО МЕТАЛЛУ                                 </t>
  </si>
  <si>
    <t>ПОДСТАВКА ПОД СВЕРЛА ПО МЕТАЛЛУ</t>
  </si>
  <si>
    <t>ПОДСТАВКА ПОД СВЕРЛА ПО МЕТАЛЛУ КОМБИНИРОВАННАЯ</t>
  </si>
  <si>
    <t>ПОДСТАВКА ПОД МЕТЧИКИ И ПЛАШКИ МЕТРИЧЕСКИЕ</t>
  </si>
  <si>
    <t xml:space="preserve">РЕЗЕЦ ТОКАРНЫЙ ОТРЕЗНОЙ                                                                     </t>
  </si>
  <si>
    <t xml:space="preserve">РЕЗЕЦ ТОКАРНЫЙ ПРОХОДНОЙ ПРЯМОЙ                                                </t>
  </si>
  <si>
    <t xml:space="preserve">РЕЗЕЦ ТОКАРНЫЙ ПРОХОДНОЙ УПОРНЫЙ                                              </t>
  </si>
  <si>
    <t xml:space="preserve">РЕЗЕЦ ТОКАРНЫЙ ПРОХОДНОЙ ОТОГНУТЫЙ                                           </t>
  </si>
  <si>
    <t xml:space="preserve">РЕЗЕЦ ТОКАРНЫЙ ПРОХОДНОЙ УПОРНЫЙ ИЗОГНУТЫЙ                      </t>
  </si>
  <si>
    <t xml:space="preserve">РЕЗЕЦ ТОКАРНЫЙ ПОДРЕЗНОЙ ОТОГНУТЫЙ                                           </t>
  </si>
  <si>
    <t xml:space="preserve">РЕЗЕЦ ТОКАРНЫЙ РАСТОЧНОЙ ДЛЯ СКВОЗНЫХ ОТВЕРСТИЙ                </t>
  </si>
  <si>
    <t xml:space="preserve">РЕЗЕЦ ТОКАРНЫЙ РАСТОЧНОЙ ДЛЯ ГЛУХИХ ОТВЕРСТИЙ                     </t>
  </si>
  <si>
    <t xml:space="preserve">РЕЗЕЦ ТОКАРНЫЙ РЕЗЬБОВОЙ ДЛЯ ВНУТРЕННЕЙ РЕЗЬБЫ               </t>
  </si>
  <si>
    <t xml:space="preserve">РЕЗЕЦ ТОКАРНЫЙ РЕЗЬБОВОЙ ДЛЯ НАРУЖНОЙ РЕЗЬБЫ                   </t>
  </si>
  <si>
    <t>РЕЗЕЦ С МЕХАНИЧЕСКИМ КРЕПЛЕНИЕМ ПЛАСТИН</t>
  </si>
  <si>
    <t xml:space="preserve">РАЗВЕРТКА РУЧНАЯ ЦИЛИНДРИЧЕСКАЯ                                                     </t>
  </si>
  <si>
    <t xml:space="preserve">РАЗВЕРТКА РУЧНАЯ ЦИЛИНДРИЧЕСКАЯ РЕГУЛИРУЕМАЯ                      </t>
  </si>
  <si>
    <t xml:space="preserve">РАЗВЕРТКА МАШИННАЯ С ЦИЛИНДРИЧЕСКИМ  ХВОСТОВИКОМ            </t>
  </si>
  <si>
    <t xml:space="preserve">РАЗВЕРТКА МАШИННАЯ  С КОНИЧЕСКИМ ХВОСТОВИКОМ                       </t>
  </si>
  <si>
    <t xml:space="preserve">РАЗВЕРТКА МАШИННАЯ КОТЕЛЬНАЯ                                                           </t>
  </si>
  <si>
    <t>РАШПИЛЬ</t>
  </si>
  <si>
    <t xml:space="preserve">РУЧКА К НАПИЛЬНИКАМ                                                                                 </t>
  </si>
  <si>
    <t>РУЧКА К НАПИЛЬНИКАМ</t>
  </si>
  <si>
    <t>РУЧКА ДЛЯ МОЛОТКОВ</t>
  </si>
  <si>
    <t>РУЧКА ДЛЯ КУВАЛД</t>
  </si>
  <si>
    <t xml:space="preserve">СВЕРЛО С ШЕСТИГРАН. (1/4) ХВОСТ СРЕД. СЕРИИ КЛ. А, Р6М5           </t>
  </si>
  <si>
    <t xml:space="preserve">СВЕРЛО С ШЕСТИГРАН. (1/4) ХВ. СРЕД. СЕРИИ КЛ. А, Р6М5 (ПВХ)    </t>
  </si>
  <si>
    <t>СВЕРЛО ПО БЕТОНУ (ВОЛЖСКИЙ ИНСТРУМЕНТ)</t>
  </si>
  <si>
    <t>СВЕРЛО ПО БЕТОНУ В ИНДИВИДУАЛЬНОЙ УПАКОВКЕ (ПВХ)</t>
  </si>
  <si>
    <t>СВЕРЛО ПО ДЕРЕВУ СПИРАЛЬНЫЕ</t>
  </si>
  <si>
    <t xml:space="preserve">СВЕРЛО ПО ДЕРЕВУ С ПОДРЕЗАТЕЛЕМ                                                       </t>
  </si>
  <si>
    <t>СВЕРЛО ПО ДЕРЕВУ ПЕРОВОЕ</t>
  </si>
  <si>
    <t xml:space="preserve">СТАМЕСКА ПЛОСКАЯ                                                                                          </t>
  </si>
  <si>
    <t xml:space="preserve">СТАМЕСКА ДОЛОТО                                                                                            </t>
  </si>
  <si>
    <t>СТЕНД ДЛЯ СВЕРЛ, БУРОВ, ПЛАШЕК, МЕТЧИКОВ</t>
  </si>
  <si>
    <t>СТЕПЛЕР  МЕХАНИЧЕСКИЙ (KROTEC)</t>
  </si>
  <si>
    <t>СКОБОУДАЛИТЕЛЬ УНИВЕРСАЛЬНЫЙ (KROTEC)</t>
  </si>
  <si>
    <t>СКОБЫ ДЛЯ СТЕПЛЕРОВ</t>
  </si>
  <si>
    <t xml:space="preserve">ФРЕЗА ДИСКОВАЯ ПРОРЕЗНАЯ И ОТРЕЗНАЯ                                             </t>
  </si>
  <si>
    <t xml:space="preserve">ЦЕНТР УПОРНЫЙ                                                                                            </t>
  </si>
  <si>
    <t xml:space="preserve">ЦЕНТР УПОРНЫЙ ТВЕРДОСПЛАВНЫЙ                                                       </t>
  </si>
  <si>
    <t xml:space="preserve">ЦЕНТР ВРАЩАЮЩИЙСЯ                                                                                </t>
  </si>
  <si>
    <t xml:space="preserve">ЦЕНТР ВРАЩАЮЩИЙСЯ УСИЛЕННЫЙ                                                       </t>
  </si>
  <si>
    <t>ЧАШКА АЛМАЗНАЯ ЗАЧИСТНАЯ ОДНОРЯДНАЯ</t>
  </si>
  <si>
    <t>ЧАШКА АЛМАЗНАЯ ЗАЧИСТНАЯ ДВУХРЯДНАЯ</t>
  </si>
  <si>
    <t>ЧАШКА АЛМАЗНАЯ ЗАЧИСТНАЯ ТУРБО</t>
  </si>
  <si>
    <t xml:space="preserve">ШТАНГЕНЦИРКУЛЬ                                                                                           </t>
  </si>
  <si>
    <t xml:space="preserve">ШПАТЕЛЬ                                                                                                            </t>
  </si>
  <si>
    <t xml:space="preserve">ШПАТЕЛЬ С ПЛАСТИКОВОЙ РУЧКОЙ                                                             </t>
  </si>
  <si>
    <t xml:space="preserve">ШПАТЕЛЬ ФАСАДНЫЙ С ИЗОГН. РУЧКОЙ И АНТИКОР. ПОКРЫТИЕМ    </t>
  </si>
  <si>
    <t xml:space="preserve">ШПАТЕЛЬ ПЛИТОЧНИКА                                                                                  </t>
  </si>
  <si>
    <t>Патрон сверлильный резьбовой ПСР-10 3/8"-24 UNF    (1,5-10,0 мм)</t>
  </si>
  <si>
    <t>Надфиль Алмазный круглый L160 AC 6 125/100 остр 2,3 карат</t>
  </si>
  <si>
    <t>Надфиль Алмазный плоский L160 АС 6 125/100 2,3 карат</t>
  </si>
  <si>
    <t>Сверло ц/х 2,5 средней серии класс А, Р18</t>
  </si>
  <si>
    <t>Сверло ц/х 5,5 средней серии класс А, Р18</t>
  </si>
  <si>
    <t>Сверло ц/х 6,5 средней серии класс А, Р18</t>
  </si>
  <si>
    <t>Сверло ц/х 7,0 средней серии класс А, Р18</t>
  </si>
  <si>
    <t>Сверло ц/х 7,5 средней серии класс А, Р18</t>
  </si>
  <si>
    <t>Сверло ц/х 8,5 средней серии класс А, Р18</t>
  </si>
  <si>
    <t>Сверло ц/х 9,0 средней серии класс А, Р18</t>
  </si>
  <si>
    <t>Сверло ц/х 10,0 средней серии класс А, Р18</t>
  </si>
  <si>
    <t>Сверло ц/х 10,5 средней серии класс А, Р18</t>
  </si>
  <si>
    <t>Сверло ц/х 11,0 средней серии класс А, Р18</t>
  </si>
  <si>
    <t>Сверло ц/х 14,5 средней серии класс А, Р18</t>
  </si>
  <si>
    <t>Сверло ц/х 15,0 средней серии класс А, Р18</t>
  </si>
  <si>
    <t>Сверло ц/х 8,5 короткой серии класс А, Р6АМ5</t>
  </si>
  <si>
    <t>Сверло ц/х 1,5 короткой серии класс А, Р6АМ5</t>
  </si>
  <si>
    <t>Сверло ц/х 3,5 короткой серии класс А, Р6АМ5</t>
  </si>
  <si>
    <t>Сверло ц/х 4,5 короткой серии класс А, Р6АМ5</t>
  </si>
  <si>
    <t>Сверло ц/х 8,0 короткой серии класс А, Р6АМ5</t>
  </si>
  <si>
    <t>Сверло ц/х 10,5 короткой серии класс А, Р6АМ5</t>
  </si>
  <si>
    <t>Сверло ц/х 12,0 короткой серии класс А, Р6АМ5</t>
  </si>
  <si>
    <t>сборка
по заказу</t>
  </si>
  <si>
    <r>
      <t xml:space="preserve">ЦЕНА
</t>
    </r>
    <r>
      <rPr>
        <b/>
        <sz val="7"/>
        <color indexed="8"/>
        <rFont val="Calibri"/>
        <family val="2"/>
        <charset val="204"/>
      </rPr>
      <t>С НДС</t>
    </r>
  </si>
  <si>
    <t>ПЕРЕЙТИ К ЦЕНАМ</t>
  </si>
  <si>
    <t>DIN22 568</t>
  </si>
  <si>
    <t xml:space="preserve">КЛЮЧ ГАЕЧНЫЙ РАЗВОДНОЙ С МЕТАЛЛИЧЕСКОЙ РУЧКОЙ                                            </t>
  </si>
  <si>
    <t xml:space="preserve">КЛЮЧ ГАЕЧНЫЙ РАЗВОДНОЙ С ПРОРЕЗИНЕННОЙ РУЧКОЙ                                       </t>
  </si>
  <si>
    <t>ДИСК АЛМАЗНЫЙ СЕГМЕНТНЫЙ ТУРБО</t>
  </si>
  <si>
    <t>Ключ трубный рычажный, литой 90 град. №1         (300 мм, Cr-V) </t>
  </si>
  <si>
    <t>Ключ трубный рычажный, литой 90 град. №2         (400 мм, Cr-V)</t>
  </si>
  <si>
    <t>Ключ трубный рычажный, литой 90 град. №3         (500 мм, Cr-V)</t>
  </si>
  <si>
    <t>Ключ трубный рычажный, литой 90 град. №4         (630 мм, Cr-V)</t>
  </si>
  <si>
    <t>Ключ трубный рычажный, литой 90 град. №5         (800 мм, Cr-V)</t>
  </si>
  <si>
    <t>КОРДЩЕТКИ</t>
  </si>
  <si>
    <t>КОРДЩЕТКА ЧАЩЕЧНАЯ</t>
  </si>
  <si>
    <t>КОРДЩЕТКА РАДИАЛЬНАЯ ПЛОСКАЯ</t>
  </si>
  <si>
    <t>КОРДЩЕТКА КОНИЧЕСКАЯ</t>
  </si>
  <si>
    <t xml:space="preserve">КЕЛЬМА ШТУКАТУРНАЯ                                                                                         </t>
  </si>
  <si>
    <t>НОЖНИЦЫ ПО МЕТАЛЛУ АРМАТУРНЫЕ (БОЛТОРЕЗЫ)</t>
  </si>
  <si>
    <t>СВЕРЛА ПО МЕТАЛЛУ СТУПЕНЧАТЫЕ</t>
  </si>
  <si>
    <t>ВИДЕО</t>
  </si>
  <si>
    <t>Сверло ц/х дл. сер  3,4 (кл.А)                                   (l=69, L=106, Р6М5)</t>
  </si>
  <si>
    <t>Сверло ц/х дл. сер  4,4 (кл.А)                                   (l=82, L=126, Р6М5)</t>
  </si>
  <si>
    <t>Сверло ц/х дл. сер  4,6 (кл.А)                                   (l=82, L=126, Р6М5)</t>
  </si>
  <si>
    <t>Сверло ц/х дл. сер  4,7 (кл.А)                                   (l=82, L=126, Р6М5)</t>
  </si>
  <si>
    <t>Сверло ц/х дл. сер  5,4 (кл.А)                                   (l=87, L=132, Р6М5)</t>
  </si>
  <si>
    <t>Сверло ц/х дл. сер  6,3 (кл.А)                                   (l=97, L=148, Р6М5)</t>
  </si>
  <si>
    <t>Сверло ц/х ср. сер 12,5 (кл.А) кобальт            (l=101, L=151, Р6М5К5)</t>
  </si>
  <si>
    <t>Сверло ц/х ср. сер 13,0 (кл.А) кобальт            (l=101, L=151, Р6М5К5)</t>
  </si>
  <si>
    <t>Бур 10 х 110 (SCHWERT) с центр. наконеч.         (l=60,L=110,SDS-Plus)</t>
  </si>
  <si>
    <t>Бур 10 х 160 (SCHWERT) с центр. наконеч.       (l=110,L=160,SDS-Plus)</t>
  </si>
  <si>
    <t>Бур 10 х 260 (SCHWERT) с центр. наконеч.       (l=210,L=260,SDS-Plus)</t>
  </si>
  <si>
    <t>Бур 10 х 800 (SCHWERT) с центр. наконеч.       (l=750,L=800,SDS-Plus)</t>
  </si>
  <si>
    <t>Бур 10 х1000 (SCHWERT) с центр. наконеч.    (l=950,L=1000,SDS-Plus)</t>
  </si>
  <si>
    <t>Бур 11 х 160 (SCHWERT) с центр. наконеч.       (l=110,L=160,SDS-Plus)</t>
  </si>
  <si>
    <t>Бур 11 х 260 (SCHWERT) с центр. наконеч.       (l=210,L=260,SDS-Plus)</t>
  </si>
  <si>
    <t>Бур 12 х 210 (SCHWERT) с центр. наконеч.       (l=160,L=210,SDS-Plus)</t>
  </si>
  <si>
    <t>Бур 12 х 410 (SCHWERT) с центр. наконеч.       (l=360,L=410,SDS-Plus)</t>
  </si>
  <si>
    <t>Бур 13 х 160 (SCHWERT) с центр. наконеч.       (l=110,L=160,SDS-Plus)</t>
  </si>
  <si>
    <t>Бур 13 х 260 (SCHWERT) с центр. наконеч.       (l=210,L=260,SDS-Plus)</t>
  </si>
  <si>
    <t>Бур 14 х 800 (SCHWERT) с центр. наконеч.       (l=750,L=800,SDS-Plus)</t>
  </si>
  <si>
    <t>Бур 16 х 160 (SCHWERT) с центр. наконеч.       (l=110,L=160,SDS-Plus)</t>
  </si>
  <si>
    <t>Бур 16 х 260 (SCHWERT) с центр. наконеч.       (l=210,L=260,SDS-Plus)</t>
  </si>
  <si>
    <t>Бур 16 х 410 (SCHWERT) с центр. наконеч.       (l=360,L=410,SDS-Plus)</t>
  </si>
  <si>
    <t>Бур 16 х 800 (SCHWERT) с центр. наконеч.       (l=750,L=800,SDS-Plus)</t>
  </si>
  <si>
    <t>Бур 18 х 210 (SCHWERT) с центр. наконеч.       (l=160,L=210,SDS-Plus)</t>
  </si>
  <si>
    <t>Бур 18 х 260 (SCHWERT) с центр. наконеч.       (l=210,L=260,SDS-Plus)</t>
  </si>
  <si>
    <t>Бур 18 х 410 (SCHWERT) с центр. наконеч.       (l=360,L=410,SDS-Plus)</t>
  </si>
  <si>
    <t>Бур 18 х 460 (SCHWERT) с центр. наконеч.       (l=410,L=460,SDS-Plus)</t>
  </si>
  <si>
    <t>Бур 18 х 800 (SCHWERT) с центр. наконеч.       (l=750,L=800,SDS-Plus)</t>
  </si>
  <si>
    <t>Бур 20 х 210 (SCHWERT) с центр. наконеч.       (l=160,L=210,SDS-Plus)</t>
  </si>
  <si>
    <t>Бур 20 х 260 (SCHWERT) с центр. наконеч.       (l=210,L=260,SDS-Plus)</t>
  </si>
  <si>
    <t>Бур 20 х 410 (SCHWERT) с центр. наконеч.       (l=360,L=410,SDS-Plus)</t>
  </si>
  <si>
    <t>Бур 20 х 450 (SCHWERT) с центр. наконеч.       (l=400,L=450,SDS-Plus)</t>
  </si>
  <si>
    <t>Бур 20 х 460 (SCHWERT) с центр. наконеч.       (l=410,L=460,SDS-Plus)</t>
  </si>
  <si>
    <t>Бур 20 х 800 (SCHWERT) с центр. наконеч.       (l=750,L=800,SDS-Plus)</t>
  </si>
  <si>
    <t>Бур 20 х1000 (SCHWERT) с центр. наконеч.    (l=950,L=1000,SDS-Plus)</t>
  </si>
  <si>
    <t>Бур 22 х 210 (SCHWERT) с центр. наконеч.       (l=160,L=210,SDS-Plus)</t>
  </si>
  <si>
    <t>Бур 22 х 260 (SCHWERT) с центр. наконеч.       (l=210,L=260,SDS-Plus)</t>
  </si>
  <si>
    <t>Бур 22 х 310 (SCHWERT) с центр. наконеч.       (l=260,L=310,SDS-Plus)</t>
  </si>
  <si>
    <t>Бур 22 х 410 (SCHWERT) с центр. наконеч.       (l=360,L=410,SDS-Plus)</t>
  </si>
  <si>
    <t>Бур 22 х 460 (SCHWERT) с центр. наконеч.       (l=410,L=460,SDS-Plus)</t>
  </si>
  <si>
    <t>Бур 22 х 610 (SCHWERT) с центр. наконеч.       (l=560,L=610,SDS-Plus)</t>
  </si>
  <si>
    <t>Бур 22 х 800 (SCHWERT) с центр. наконеч.       (l=750,L=800,SDS-Plus)</t>
  </si>
  <si>
    <t>Бур 24 х 260 (SCHWERT) с центр. наконеч.       (l=210,L=260,SDS-Plus)</t>
  </si>
  <si>
    <t>Бур 24 х 310 (SCHWERT) с центр. наконеч.       (l=260,L=310,SDS-Plus)</t>
  </si>
  <si>
    <t>Бур 24 х 410 (SCHWERT) с центр. наконеч.       (l=360,L=410,SDS-Plus)</t>
  </si>
  <si>
    <t>Бур 24 х 460 (SCHWERT) с центр. наконеч.       (l=410,L=460,SDS-Plus)</t>
  </si>
  <si>
    <t>Бур 24 х 610 (SCHWERT) с центр. наконеч.       (l=560,L=610,SDS-Plus)</t>
  </si>
  <si>
    <t>Бур 25 х 210 (SCHWERT) с центр. наконеч.       (l=160,L=210,SDS-Plus)</t>
  </si>
  <si>
    <t>Бур 25 х 260 (SCHWERT) с центр. наконеч.       (l=210,L=260,SDS-Plus)</t>
  </si>
  <si>
    <t>Бур 25 х 310 (SCHWERT) с центр. наконеч.       (l=260,L=310,SDS-Plus)</t>
  </si>
  <si>
    <t>Бур 25 х 410 (SCHWERT) с центр. наконеч.       (l=360,L=410,SDS-Plus)</t>
  </si>
  <si>
    <t>Бур 25 х 460 (SCHWERT) с центр. наконеч.       (l=410,L=460,SDS-Plus)</t>
  </si>
  <si>
    <t>Бур 25 х 610 (SCHWERT) с центр. наконеч.       (l=560,L=610,SDS-Plus)</t>
  </si>
  <si>
    <t>Бур 25 х 800 (SCHWERT) с центр. наконеч.       (l=750,L=800,SDS-Plus)</t>
  </si>
  <si>
    <t>Бур 4 х 110 (SCHWERT) с центр. наконеч.          (l=60,L=110,SDS-Plus)</t>
  </si>
  <si>
    <t>Бур 5 х 160 (SCHWERT) с центр. наконеч.        (l=110,L=160,SDS-Plus)</t>
  </si>
  <si>
    <t>Бур 5 х 210 (SCHWERT) с центр. наконеч.        (l=160,L=210,SDS-Plus)</t>
  </si>
  <si>
    <t>Бур 7 х 110 (SCHWERT) с центр. наконеч.         (l=60,L=110,SDS-Plus)</t>
  </si>
  <si>
    <t>Бур 7 х 160 (SCHWERT) с центр. наконеч.        (l=110,L=160,SDS-Plus)</t>
  </si>
  <si>
    <t>Бур 7 х 210 (SCHWERT) с центр. наконеч.        (l=160,L=210,SDS-Plus)</t>
  </si>
  <si>
    <t>Бур 8 х 110 (SCHWERT) с центр. наконеч.          (l=60,L=110,SDS-Plus)</t>
  </si>
  <si>
    <t>Бур 8 х 160 (SCHWERT) с центр. наконеч.        (l=110,L=160,SDS-Plus)</t>
  </si>
  <si>
    <t>Бур 8 х 260 (SCHWERT) с центр. наконеч.        (l=210,L=260,SDS-Plus)</t>
  </si>
  <si>
    <t>Бур 8 х 410 (SCHWERT) с центр. наконеч.        (l=360,L=410,SDS-Plus)</t>
  </si>
  <si>
    <t>Бур 8 х 610 (SCHWERT) с центр. наконеч.        (l=560,L=610,SDS-Plus)</t>
  </si>
  <si>
    <t>Бур 9 х 160 (SCHWERT) с центр. наконеч.        (l=110,L=160,SDS-Plus)</t>
  </si>
  <si>
    <t>Бур с крестообр. наконеч.  5 х 110 (KROTEC)        (l=60,L=110,SDS-Plus)</t>
  </si>
  <si>
    <t>Бур с крестообр. наконеч.  6 х 110 (KROTEC)        (l=60,L=110,SDS-Plus)</t>
  </si>
  <si>
    <t>Бур с крестообр. наконеч.  6 х 160 (KROTEC)      (l=110,L=160,SDS-Plus)</t>
  </si>
  <si>
    <t>Бур с крестообр. наконеч.  6 х 210 (KROTEC)      (l=160,L=210,SDS-Plus)</t>
  </si>
  <si>
    <t>Бур с крестообр. наконеч.  6 х 260 (KROTEC)      (l=210,L=260,SDS-Plus)</t>
  </si>
  <si>
    <t>Бур с крестообр. наконеч.  8 х 160 (KROTEC)      (l=110,L=160,SDS-Plus)</t>
  </si>
  <si>
    <t>Бур с крестообр. наконеч.  8 х 210 (KROTEC)      (l=160,L=210,SDS-Plus)</t>
  </si>
  <si>
    <t>Бур с крестообр. наконеч.  8 х 260 (KROTEC)      (l=210,L=260,SDS-Plus)</t>
  </si>
  <si>
    <t>Бур с крестообр. наконеч. 10 х 160 (KROTEC)     (l=110,L=160,SDS-Plus)</t>
  </si>
  <si>
    <t>Бур с крестообр. наконеч. 10 х 210 (KROTEC)     (l=160,L=210,SDS-Plus)</t>
  </si>
  <si>
    <t>Бур с крестообр. наконеч. 10 х 260 (KROTEC)     (l=210,L=260,SDS-Plus)</t>
  </si>
  <si>
    <t>Бур с крестообр. наконеч. 10 х 310 (KROTEC)     (l=260,L=310,SDS-Plus)</t>
  </si>
  <si>
    <t>Бур с крестообр. наконеч. 12 х 160 (KROTEC)     (l=110,L=160,SDS-Plus)</t>
  </si>
  <si>
    <t>Бур с крестообр. наконеч. 12 х 210 (KROTEC)     (l=160,L=210,SDS-Plus)</t>
  </si>
  <si>
    <t>Бур с крестообр. наконеч. 12 х 260 (KROTEC)     (l=210,L=260,SDS-Plus)</t>
  </si>
  <si>
    <t>Бур с крестообр. наконеч. 12 х 310 (KROTEC)     (l=260,L=310,SDS-Plus)</t>
  </si>
  <si>
    <t xml:space="preserve">БУР ПО БЕТОНУ                        SDS-PLUS С КРЕСТООБР. НАКОНЕЧ.                             (KROTEC)                                                               </t>
  </si>
  <si>
    <t>НОВИНКА</t>
  </si>
  <si>
    <t>Костюм малярный одноразовый "Каспер" спанбонд 40гр/м2, нестерильный</t>
  </si>
  <si>
    <t xml:space="preserve">КОСТЮМ МАЛЯРНЫЙ ОДНОРАЗОВЫЙ "КАСПЕР"                                                                       </t>
  </si>
  <si>
    <t xml:space="preserve">ПЛАШКА ДЛЯ МЕТРИЧЕСКОЙ РЕЗЬБЫ ЛЕВАЯ (М)                                    </t>
  </si>
  <si>
    <t>КОСТЮМ МАЛЯРНЫЙ        КАСПЕР</t>
  </si>
  <si>
    <t>Резец подрезной отогнутый 16х10х100  ВК8                ГОСТ 18880-73</t>
  </si>
  <si>
    <t>Кельма каменщика 180 мм</t>
  </si>
  <si>
    <t>Кельма каменщика 200 мм</t>
  </si>
  <si>
    <t>метчик м/р гаеч  М3 х 0,5 в ПВХ                                  (основной, Р6М5)</t>
  </si>
  <si>
    <t>метчик м/р гаеч  М4 х 0,7 в ПВХ                                  (основной, Р6М5)</t>
  </si>
  <si>
    <t>метчик м/р гаеч  М5 х 0,8 в ПВХ                                  (основной, Р6М5)</t>
  </si>
  <si>
    <t>метчик м/р гаеч  М6 х 1,0 в ПВХ                                  (основной, Р6М5)</t>
  </si>
  <si>
    <t>метчик м/р гаеч  М8 х 1,25 в ПВХ                                (основной, Р6М5)</t>
  </si>
  <si>
    <t>метчик м/р гаеч  М12 х 1,75 в ПВХ                              (основной, Р6М5)</t>
  </si>
  <si>
    <t>метчик м/р гаеч  М10 х 1,5 в ПВХ                                (основной, Р6М5)</t>
  </si>
  <si>
    <t>Чашка алмазная зачистная однорядная 115 х 5,0 x 22,2            (h=5,0)</t>
  </si>
  <si>
    <t>Чашка алмазная зачистная однорядная 125 х 5,0 x 22,2            (h=5,0)</t>
  </si>
  <si>
    <t>Чашка алмазная зачистная однорядная 150 х 5,0 x 22,2            (h=5,0)</t>
  </si>
  <si>
    <t>Чашка алмазная зачистная однорядная 180 х 5,0 x 22,2            (h=5,0)</t>
  </si>
  <si>
    <t>Чашка алмазная зачистная двухрядная 115 х 5,0 x 22,2            (h=5,0)</t>
  </si>
  <si>
    <t>Чашка алмазная зачистная двухрядная 125 х 5,0 x 22,2            (h=5,0)</t>
  </si>
  <si>
    <t>Чашка алмазная зачистная двухрядная 150 х 5,0 x 22,2            (h=5,0)</t>
  </si>
  <si>
    <t>Чашка алмазная зачистная двухрядная 180 х 5,0 x 22,2            (h=5,0)</t>
  </si>
  <si>
    <t>Чашка алмазная зачистная турбо 115 х 5,0 x 22,2                      (h=5,0)</t>
  </si>
  <si>
    <t>Чашка алмазная зачистная турбо 125 х 5,0 x 22,2                      (h=5,0)</t>
  </si>
  <si>
    <t>Чашка алмазная зачистная турбо 150 х 5,0 x 22,2                      (h=5,0)</t>
  </si>
  <si>
    <t>Чашка алмазная зачистная турбо 180 х 5,0 x 22,2                      (h=5,0)</t>
  </si>
  <si>
    <t>Диск алмазный сплошной 115 х 7,5 x 22,2                                     (h=2,0)</t>
  </si>
  <si>
    <t>Диск алмазный сплошной 125 х 7,5 x 22,2                                     (h=2,0)</t>
  </si>
  <si>
    <t>Диск алмазный сплошной 125 х 8,0 x 22,2 ультратонкий            (h=1,2)</t>
  </si>
  <si>
    <t>Диск алмазный сплошной 150 х 7,5 x 22,2                                     (h=2,2)</t>
  </si>
  <si>
    <t>Диск алмазный сплошной 180 х 7,5 x 22,2                                     (h=2,4)</t>
  </si>
  <si>
    <t>Диск алмазный сплошной 230 х 7,5 x 22,2                                     (h=2,6)</t>
  </si>
  <si>
    <t>Диск алмазный сегментный 115 х 7,5 x 22,2                                 (h=2,0)</t>
  </si>
  <si>
    <t>Диск алмазный сегментный 125 х 7,5 x 22,2                                 (h=2,2)</t>
  </si>
  <si>
    <t>Диск алмазный сегментный 150 х 7,5 x 22,2                                 (h=2,2)</t>
  </si>
  <si>
    <t>Диск алмазный сегментный 180 х 7,5 x 22,2                                 (h=2,4)</t>
  </si>
  <si>
    <t>Диск алмазный сегментный 230 х 7,5 x 22,2                                 (h=2,6)</t>
  </si>
  <si>
    <t>Диск алмазный турбо сегментный 115 х 7,5 x 22,2                      (h=2,2)</t>
  </si>
  <si>
    <t>Диск алмазный турбо сегментный 125 х 7,5 x 22,2                      (h=2,4)</t>
  </si>
  <si>
    <t>Диск алмазный турбо сегментный 150 х 7,5 x 22,2                      (h=2,4)</t>
  </si>
  <si>
    <t>Диск алмазный турбо сегментный 180 х 7,5 x 22,2                      (h=2,6)</t>
  </si>
  <si>
    <t>Диск алмазный турбо сегментный 230 х 7,5 x 22,2                      (h=2,8)</t>
  </si>
  <si>
    <t>Диск алмазный универсальный 115 х 7,5 x 22,2                          (h=2,2)</t>
  </si>
  <si>
    <t>Диск алмазный универсальный 125 х 7,5 x 22,2                          (h=2,4)</t>
  </si>
  <si>
    <t>Диск алмазный универсальный 150 х 7,5 x 22,2                          (h=2,4)</t>
  </si>
  <si>
    <t>Диск алмазный универсальный 180 х 7,5 x 22,2                          (h=2,6)</t>
  </si>
  <si>
    <t>Диск алмазный универсальный 230 х 7,5 x 22,2                          (h=2,8)</t>
  </si>
  <si>
    <t>Полотно машинное 400 х 32 х 2,0      (Р6М5, шаг 4 мм, 6,3 зуба на дюйм)</t>
  </si>
  <si>
    <t>Полотно машинное 400 х 40 х 2,0      (Р6М5, шаг 4 мм, 6,3 зуба на дюйм)</t>
  </si>
  <si>
    <t>Полотно машинное 450 х 32 х 1,6      (Р6М5, шаг 4 мм, 6,3 зуба на дюйм)</t>
  </si>
  <si>
    <t>Полотно машинное 450 х 32 х 2,0      (Р6М5, шаг 4 мм, 6,3 зуба на дюйм)</t>
  </si>
  <si>
    <t>Полотно машинное 450 х 40 х 2,0      (Р6М5, шаг 4 мм, 6,3 зуба на дюйм)</t>
  </si>
  <si>
    <t>Полотно машинное 500 х 40 х 2,0      (Р6М5, шаг 4 мм, 6,3 зуба на дюйм)</t>
  </si>
  <si>
    <t>Сверло ц/х ср. сер 14,0 (кл.А) кобальт            (l=108, L=160, Р6М5К5)</t>
  </si>
  <si>
    <r>
      <t>Сверло ц/х ср. сер 15,0 (кл.А) нитрид титан       (l=114, L=169</t>
    </r>
    <r>
      <rPr>
        <sz val="8"/>
        <color indexed="8"/>
        <rFont val="Arial"/>
        <family val="2"/>
        <charset val="204"/>
      </rPr>
      <t>,</t>
    </r>
    <r>
      <rPr>
        <b/>
        <sz val="8"/>
        <rFont val="Arial"/>
        <family val="2"/>
        <charset val="204"/>
      </rPr>
      <t xml:space="preserve"> </t>
    </r>
    <r>
      <rPr>
        <sz val="8"/>
        <rFont val="Arial"/>
        <family val="2"/>
        <charset val="204"/>
      </rPr>
      <t>Р6М5</t>
    </r>
    <r>
      <rPr>
        <b/>
        <sz val="8"/>
        <rFont val="Arial"/>
        <family val="2"/>
        <charset val="204"/>
      </rPr>
      <t>)</t>
    </r>
  </si>
  <si>
    <t>Сверло ц/х ср. сер 15,0 (кл.А) кобальт            (l=114, L=169, Р6М5К5)</t>
  </si>
  <si>
    <t>Сверло ц/х ср. сер 15,5 (кл.А) кобальт            (l=120, L=178, Р6М5К5)</t>
  </si>
  <si>
    <t>Сверло ц/х ср. сер 16,0 (кл.А) кобальт            (l=120, L=178, Р6М5К5)</t>
  </si>
  <si>
    <t>Сверло с шестигранным хв. ср. сер  2,0 (кл.А)      (l=24, L=66, Р6М5)</t>
  </si>
  <si>
    <t>Сверло с шестигранным хв. ср. сер  2,5 (кл.А)       (l=30, L=74,Р6М5)</t>
  </si>
  <si>
    <t>Сверло с шестигранным хв. ср. сер  3,0 (кл.А)       (l=33, L=78,Р6М5)</t>
  </si>
  <si>
    <t>Сверло с шестигранным хв. ср. сер  3,2 (кл.А)       (l=36, L=82,Р6М5)</t>
  </si>
  <si>
    <t>Сверло с шестигранным хв. ср. сер  3,5 (кл.А)       (l=39, L=87,Р6М5)</t>
  </si>
  <si>
    <t>Сверло с шестигранным хв. ср. сер  4,0 (кл.А)       (l=43, L=92,Р6М5)</t>
  </si>
  <si>
    <t>Сверло с шестигранным хв. ср. сер  4,2 (кл.А)       (l=43, L=92,Р6М5)</t>
  </si>
  <si>
    <t>Сверло с шестигранным хв. ср. сер  4,5 (кл.А)       (l=47, L=97,Р6М5)</t>
  </si>
  <si>
    <t>Сверло с шестигранным хв. ср. сер  5,0 (кл.А)       (l=52, L=103,Р6М5)</t>
  </si>
  <si>
    <t>Сверло с шестигранным хв. ср. сер  6,0 (кл.А)       (l=57, L=110,Р6М5)</t>
  </si>
  <si>
    <t>Сверло с шестигр. хв. ср. сер  2,0 (кл.А) в ПВХ      (l=24, L=66, Р6М5)</t>
  </si>
  <si>
    <t>Сверло с шестигр. хв. ср. сер  2,5 (кл.А) в ПВХ       (l=30, L=74,Р6М5)</t>
  </si>
  <si>
    <t>Сверло с шестигр. хв. ср. сер  3,0 (кл.А) в ПВХ       (l=33, L=78,Р6М5)</t>
  </si>
  <si>
    <t>Сверло с шестигр. хв. ср. сер  3,2 (кл.А) в ПВХ       (l=36, L=82,Р6М5)</t>
  </si>
  <si>
    <t>Сверло с шестигр. хв. ср. сер  3,5 (кл.А) в ПВХ       (l=39, L=87,Р6М5)</t>
  </si>
  <si>
    <t>Сверло с шестигр. хв. ср. сер  4,0 (кл.А) в ПВХ       (l=43, L=92,Р6М5)</t>
  </si>
  <si>
    <t>Сверло с шестигр. хв. ср. сер  4,2 (кл.А) в ПВХ       (l=43, L=92,Р6М5)</t>
  </si>
  <si>
    <t>Сверло с шестигр. хв. ср. сер  4,5 (кл.А) в ПВХ       (l=47, L=97,Р6М5)</t>
  </si>
  <si>
    <t>Сверло с шестигр. хв. ср. сер  5,0 (кл.А) в ПВХ       (l=52, L=103,Р6М5)</t>
  </si>
  <si>
    <t>Сверло с шестигр. хв. ср. сер  6,0 (кл.А) в ПВХ       (l=57, L=110,Р6М5)</t>
  </si>
  <si>
    <t>Штангенциркуль 250 шкала 0,1 ШЦ 2, класс 2                             (СтИЗ)</t>
  </si>
  <si>
    <t>РУЧНОЙ ИНСТРУМЕНТ</t>
  </si>
  <si>
    <t>МЕТАЛЛОРЕЖУЩИЙ ИНСТРУМЕНТ</t>
  </si>
  <si>
    <t>ИНСТРУМЕНТ ПО БЕТОНУ</t>
  </si>
  <si>
    <t>ТОКАРНАЯ ОСНАСТКА</t>
  </si>
  <si>
    <t>СЛЕСАРНО-МОНТАЖНЫЙ ИНСТРУМЕНТ</t>
  </si>
  <si>
    <t>АБРАЗИВНЫЙ ИНСТРУМЕНТ</t>
  </si>
  <si>
    <t>ИЗМЕРИТЕЛЬНЫЙ ИНСТРУМЕНТ</t>
  </si>
  <si>
    <t>ИНСТРУМЕНТ ПО ДЕРЕВУ</t>
  </si>
  <si>
    <t>ТОРГОВОЕ ОБОРУДОВАНИЕ</t>
  </si>
  <si>
    <r>
      <rPr>
        <b/>
        <sz val="8"/>
        <color indexed="8"/>
        <rFont val="Arial"/>
        <family val="2"/>
        <charset val="204"/>
      </rPr>
      <t>Набор сверл по металлу №33, (1-10), 19 шт.                               (Р6М5)</t>
    </r>
    <r>
      <rPr>
        <sz val="8"/>
        <color indexed="8"/>
        <rFont val="Arial"/>
        <family val="2"/>
        <charset val="204"/>
      </rPr>
      <t xml:space="preserve">
1,0-1,5-2,0-2,5-3,0-3,5-4,0-4,5-5,0-5,5-6,0-6,5-7,0-7,5-8,0-8,5-9,0-9,5-10,0
Упаковка: тканевый пенал</t>
    </r>
  </si>
  <si>
    <r>
      <rPr>
        <b/>
        <sz val="8"/>
        <rFont val="Arial"/>
        <family val="2"/>
        <charset val="204"/>
      </rPr>
      <t>Набор сверл по металлу №55, (1-12), 43 шт.                               (Р6М5)</t>
    </r>
    <r>
      <rPr>
        <sz val="8"/>
        <rFont val="Arial"/>
        <family val="2"/>
        <charset val="204"/>
      </rPr>
      <t xml:space="preserve">
1,0 -1,5-2,0-2,5-3,0-3,1-3,2-3,3(2шт)-3,4(2шт)-3,5(2шт)-3,6-3,7-
3,8-3,9-4,0-4,3-4,5-4,8-4,9-5,0- 5,2-6,0-6,1-6,2-6,3-6,4-6,5-6,7-6,8-7,0-7,5-
7,6-7,8-8,0-8,5-9,0-9,5-10,0-11,0-12,0
Упаковка: тканевый пенал</t>
    </r>
  </si>
  <si>
    <r>
      <rPr>
        <b/>
        <sz val="8"/>
        <color indexed="8"/>
        <rFont val="Arial"/>
        <family val="2"/>
        <charset val="204"/>
      </rPr>
      <t>Набор сверл по металлу №51, (3-12), 30 шт.                               (Р6М5)</t>
    </r>
    <r>
      <rPr>
        <sz val="8"/>
        <color indexed="8"/>
        <rFont val="Arial"/>
        <family val="2"/>
        <charset val="204"/>
      </rPr>
      <t xml:space="preserve">
3,0-3,2-3,5-3,6-3,8-4,3-4,5-4,8-4,9-5,0-5,2-6,0-6,1-6,2-6,3-6,4-6,5-6,7-6,8-
7,0-7,5-7,6-7,8-8,0-8,5-9,0-9,5-10,0-11,0-12,0
Упаковка: тканевый пенал</t>
    </r>
  </si>
  <si>
    <r>
      <rPr>
        <b/>
        <sz val="8"/>
        <rFont val="Arial"/>
        <family val="2"/>
        <charset val="204"/>
      </rPr>
      <t>Набор сверл по металлу №52 , (4,8-12), 23 шт.                           (Р6М5)</t>
    </r>
    <r>
      <rPr>
        <sz val="8"/>
        <rFont val="Arial"/>
        <family val="2"/>
        <charset val="204"/>
      </rPr>
      <t xml:space="preserve">
4,8-4,9-5,0-5,2-6,0-6,1-6,2-6,3-6,4-6,5-6,7-6,8-7,0-7,5-7,6-7,8-8,0-8,2-9,0-
9,5-10,0-11,0-12,0
Упаковка: тканевый пенал</t>
    </r>
  </si>
  <si>
    <t>Рамка ножовочная с металлической ручкой 300</t>
  </si>
  <si>
    <t>Рулетка измерительная 3 м * 16 мм</t>
  </si>
  <si>
    <t>Рулетка измерительная 5 м * 19 мм</t>
  </si>
  <si>
    <t>Рулетка измерительная 5 м * 25 мм</t>
  </si>
  <si>
    <t>Рулетка измерительная 7,5 м * 25 мм</t>
  </si>
  <si>
    <t>2092-77</t>
  </si>
  <si>
    <t>СВЕРЛО ПО СТЕКЛУ И КЕРАМИКЕ С КРЕСТ. ПЛАСТИНОЙ</t>
  </si>
  <si>
    <t>РУЛЕТКИ</t>
  </si>
  <si>
    <t>РУЛЕТКА ИЗМЕРИТЕЛЬНАЯ</t>
  </si>
  <si>
    <t>РАМКИ ДЛЯ ПОЛОТЕН</t>
  </si>
  <si>
    <t>РАМКА ДЛЯ НОЖОВОЧНОГО ПОЛОТНА</t>
  </si>
  <si>
    <t>РАМКА НОЖОВОЧНАЯ</t>
  </si>
  <si>
    <t>РАМКА                              НОЖОВОЧНАЯ ДЛЯ ПОЛОТНА</t>
  </si>
  <si>
    <t>РУЛЕТКА</t>
  </si>
  <si>
    <t>РУЛЕТКА                              ИЗМЕРИТЕЛЬНАЯ</t>
  </si>
  <si>
    <t xml:space="preserve">СВЕРЛО                        ПО МЕТАЛЛУ К/Х СРЕДНЕЙ СЕРИИ КЛ.В, СТАЛЬ Р6М5                                                                                                 </t>
  </si>
  <si>
    <t xml:space="preserve">СВЕРЛО                        ПО МЕТАЛЛУ К/Х СРЕДНЕЙ СЕРИИ КЛ.А, СТАЛЬ Р6М5К5                                                                                                </t>
  </si>
  <si>
    <t xml:space="preserve">СВЕРЛО                        ПО МЕТАЛЛУ К/Х УДЛИНЕННОЙ СЕРИИ КЛ. А                                                                                               </t>
  </si>
  <si>
    <t>EE</t>
  </si>
  <si>
    <t>FF</t>
  </si>
  <si>
    <r>
      <rPr>
        <b/>
        <sz val="8"/>
        <color indexed="8"/>
        <rFont val="Arial"/>
        <family val="2"/>
        <charset val="204"/>
      </rPr>
      <t xml:space="preserve">Набор сверл по металлу №150, </t>
    </r>
    <r>
      <rPr>
        <b/>
        <sz val="8"/>
        <color indexed="60"/>
        <rFont val="Arial"/>
        <family val="2"/>
        <charset val="204"/>
      </rPr>
      <t>(1-10), 10 шт.                  (5% кобальт)</t>
    </r>
    <r>
      <rPr>
        <sz val="8"/>
        <color indexed="8"/>
        <rFont val="Arial"/>
        <family val="2"/>
        <charset val="204"/>
      </rPr>
      <t xml:space="preserve">
1,0-2,0-3,0-4,0-5,0-6,0-7,0-8,0-9,0-10,0
Упаковка: тканевый пенал</t>
    </r>
  </si>
  <si>
    <r>
      <rPr>
        <b/>
        <sz val="8"/>
        <color indexed="8"/>
        <rFont val="Arial"/>
        <family val="2"/>
        <charset val="204"/>
      </rPr>
      <t xml:space="preserve">Набор сверл по металлу №151, </t>
    </r>
    <r>
      <rPr>
        <b/>
        <sz val="8"/>
        <color indexed="60"/>
        <rFont val="Arial"/>
        <family val="2"/>
        <charset val="204"/>
      </rPr>
      <t>(1-12), 12 шт.                  (5% кобальт)</t>
    </r>
    <r>
      <rPr>
        <sz val="8"/>
        <color indexed="8"/>
        <rFont val="Arial"/>
        <family val="2"/>
        <charset val="204"/>
      </rPr>
      <t xml:space="preserve">
1,0-2,0-3,0-4,0-5,0-6,0-7,0-8,0-9,0-10,0-11,0-12,0
Упаковка: тканевый пенал</t>
    </r>
  </si>
  <si>
    <r>
      <rPr>
        <b/>
        <sz val="8"/>
        <color indexed="8"/>
        <rFont val="Arial"/>
        <family val="2"/>
        <charset val="204"/>
      </rPr>
      <t xml:space="preserve">Набор сверл по металлу №152, </t>
    </r>
    <r>
      <rPr>
        <b/>
        <sz val="8"/>
        <color indexed="60"/>
        <rFont val="Arial"/>
        <family val="2"/>
        <charset val="204"/>
      </rPr>
      <t>(1-10), 19 шт.                  (5% кобальт)</t>
    </r>
    <r>
      <rPr>
        <sz val="8"/>
        <color indexed="8"/>
        <rFont val="Arial"/>
        <family val="2"/>
        <charset val="204"/>
      </rPr>
      <t xml:space="preserve">
1,0-1,5-2,0-2,5-3,0-3,5-4,0-4,5-5,0-5,5-6,0-6,5-7,0-7,5-8,0-8,5-9,0-9,5-10,0
Упаковка: тканевый пенал</t>
    </r>
  </si>
  <si>
    <r>
      <rPr>
        <b/>
        <sz val="8"/>
        <rFont val="Arial"/>
        <family val="2"/>
        <charset val="204"/>
      </rPr>
      <t xml:space="preserve">Набор сверл по металлу №60, </t>
    </r>
    <r>
      <rPr>
        <b/>
        <sz val="8"/>
        <color indexed="60"/>
        <rFont val="Arial"/>
        <family val="2"/>
        <charset val="204"/>
      </rPr>
      <t>(1-12), 43 шт.                    (5% кобальт)</t>
    </r>
    <r>
      <rPr>
        <sz val="8"/>
        <rFont val="Arial"/>
        <family val="2"/>
        <charset val="204"/>
      </rPr>
      <t xml:space="preserve">
1,0 -1,5-2,0-2,5-3,0-3,1-3,2-3,3(2шт)-3,4(2шт)-3,5(2шт)-3,6-
3,7-3,8-3,-4,0-4,3-4,5-4,8-4,9-5,0- 5,2-6,0-6,1-6,2-6,3-6,4-6,5-6,7-6,8-
7,0-7,5-7,6-7,8-8,0-8,5-9,0-9,5-10,0-11,0-12,0
Упаковка: тканевый пенал</t>
    </r>
  </si>
  <si>
    <r>
      <rPr>
        <b/>
        <sz val="8"/>
        <rFont val="Arial"/>
        <family val="2"/>
        <charset val="204"/>
      </rPr>
      <t>Набор сверл по металлу №59,</t>
    </r>
    <r>
      <rPr>
        <b/>
        <sz val="8"/>
        <color indexed="60"/>
        <rFont val="Arial"/>
        <family val="2"/>
        <charset val="204"/>
      </rPr>
      <t xml:space="preserve"> (3-12), 30 шт.                    (5% кобальт)</t>
    </r>
    <r>
      <rPr>
        <sz val="8"/>
        <rFont val="Arial"/>
        <family val="2"/>
        <charset val="204"/>
      </rPr>
      <t xml:space="preserve">
3,0-3,2-3,5-3,6-3,8-4,3-4,5-4,8-4,9-5,0-5,2-6,0-6,1-6,2-6,3-6,4-6,5-6,7-6,8-
7,0-7,5-7,6-7,8-8,0-8,5-9,0-9,5-10,0-11,0-12,0
Упаковка: тканевый пенал</t>
    </r>
  </si>
  <si>
    <r>
      <rPr>
        <b/>
        <sz val="8"/>
        <rFont val="Arial"/>
        <family val="2"/>
        <charset val="204"/>
      </rPr>
      <t xml:space="preserve">Набор сверл по металлу №65, </t>
    </r>
    <r>
      <rPr>
        <b/>
        <sz val="8"/>
        <color indexed="30"/>
        <rFont val="Arial"/>
        <family val="2"/>
        <charset val="204"/>
      </rPr>
      <t>(3-12), 30 шт.                (нитрид-титан)</t>
    </r>
    <r>
      <rPr>
        <sz val="8"/>
        <rFont val="Arial"/>
        <family val="2"/>
        <charset val="204"/>
      </rPr>
      <t xml:space="preserve">
3,0-3,2-3,5-3,6-3,8-4,3-4,5-4,8-4,9-5,0-5,2-6,0-6,1-6,2-6,3-6,4-6,5-6,7-6,8-
7,0-7,5-7,6-7,8-8,0-8,5-9,0-9,5-10,0-11,0-12,0
Упаковка: тканевый пенал</t>
    </r>
  </si>
  <si>
    <r>
      <rPr>
        <b/>
        <sz val="8"/>
        <color indexed="8"/>
        <rFont val="Arial"/>
        <family val="2"/>
        <charset val="204"/>
      </rPr>
      <t xml:space="preserve">Набор сверл по металлу №64 </t>
    </r>
    <r>
      <rPr>
        <b/>
        <sz val="8"/>
        <color indexed="30"/>
        <rFont val="Arial"/>
        <family val="2"/>
        <charset val="204"/>
      </rPr>
      <t>(3-10), 13 шт.                 (нитрид-титан)</t>
    </r>
    <r>
      <rPr>
        <sz val="8"/>
        <color indexed="8"/>
        <rFont val="Arial"/>
        <family val="2"/>
        <charset val="204"/>
      </rPr>
      <t xml:space="preserve">
3,0-3,5-3,8-4,0-4,3-4,5-5,0-5,5-6,0-7,0-8,0-9,0-10,0
Упаковка: пластиковый бокс</t>
    </r>
  </si>
  <si>
    <r>
      <rPr>
        <b/>
        <sz val="8"/>
        <color indexed="8"/>
        <rFont val="Arial"/>
        <family val="2"/>
        <charset val="204"/>
      </rPr>
      <t xml:space="preserve">Набор сверл по металлу №161, </t>
    </r>
    <r>
      <rPr>
        <b/>
        <sz val="8"/>
        <color indexed="60"/>
        <rFont val="Arial"/>
        <family val="2"/>
        <charset val="204"/>
      </rPr>
      <t>(13-17), 5 шт.   (Р6М5, проточ.хвост)</t>
    </r>
    <r>
      <rPr>
        <sz val="8"/>
        <color indexed="8"/>
        <rFont val="Arial"/>
        <family val="2"/>
        <charset val="204"/>
      </rPr>
      <t xml:space="preserve">
13,0-14,0-15,0-16,0-17,0 (хвостовик 12 мм)
Упаковка: тканевый пенал</t>
    </r>
  </si>
  <si>
    <r>
      <rPr>
        <b/>
        <sz val="8"/>
        <color indexed="8"/>
        <rFont val="Arial"/>
        <family val="2"/>
        <charset val="204"/>
      </rPr>
      <t xml:space="preserve">Набор сверл по металлу №163, </t>
    </r>
    <r>
      <rPr>
        <b/>
        <sz val="8"/>
        <color indexed="60"/>
        <rFont val="Arial"/>
        <family val="2"/>
        <charset val="204"/>
      </rPr>
      <t>(13-20), 8 шт.   (Р6М5, проточ.хвост)</t>
    </r>
    <r>
      <rPr>
        <sz val="8"/>
        <color indexed="8"/>
        <rFont val="Arial"/>
        <family val="2"/>
        <charset val="204"/>
      </rPr>
      <t xml:space="preserve">
13,0-14,0-15,0-16,0-17,0-18,0-19,0-20,0 (хвостовик 12 мм)
Упаковка: тканевый пенал</t>
    </r>
  </si>
  <si>
    <r>
      <rPr>
        <b/>
        <sz val="8"/>
        <color indexed="8"/>
        <rFont val="Arial"/>
        <family val="2"/>
        <charset val="204"/>
      </rPr>
      <t>Набор сверл по металлу №165,</t>
    </r>
    <r>
      <rPr>
        <b/>
        <sz val="8"/>
        <color indexed="60"/>
        <rFont val="Arial"/>
        <family val="2"/>
        <charset val="204"/>
      </rPr>
      <t xml:space="preserve"> (1-12), 12 шт.                                  (Р9)</t>
    </r>
    <r>
      <rPr>
        <sz val="8"/>
        <color indexed="8"/>
        <rFont val="Arial"/>
        <family val="2"/>
        <charset val="204"/>
      </rPr>
      <t xml:space="preserve">
1,0-2,0-3,0-4,0-5,0-6,0-7,0-8,0-9,0-10,0-11,0-12,0
Упаковка: тканевый пенал</t>
    </r>
  </si>
  <si>
    <r>
      <rPr>
        <b/>
        <sz val="8"/>
        <color indexed="8"/>
        <rFont val="Arial"/>
        <family val="2"/>
        <charset val="204"/>
      </rPr>
      <t>Набор сверл по металлу №170,</t>
    </r>
    <r>
      <rPr>
        <b/>
        <sz val="8"/>
        <color indexed="60"/>
        <rFont val="Arial"/>
        <family val="2"/>
        <charset val="204"/>
      </rPr>
      <t xml:space="preserve"> (1-10), 10 шт.                (Р6М5 левые)</t>
    </r>
    <r>
      <rPr>
        <sz val="8"/>
        <color indexed="8"/>
        <rFont val="Arial"/>
        <family val="2"/>
        <charset val="204"/>
      </rPr>
      <t xml:space="preserve">
1,0-2,0-3,0-4,0-5,0-6,0-7,0-8,0-9,0-10,0 (левые)
Упаковка: тканевый пенал</t>
    </r>
  </si>
  <si>
    <r>
      <rPr>
        <b/>
        <sz val="8"/>
        <color indexed="8"/>
        <rFont val="Arial"/>
        <family val="2"/>
        <charset val="204"/>
      </rPr>
      <t xml:space="preserve">Набор сверл по металлу №172, </t>
    </r>
    <r>
      <rPr>
        <b/>
        <sz val="8"/>
        <color indexed="60"/>
        <rFont val="Arial"/>
        <family val="2"/>
        <charset val="204"/>
      </rPr>
      <t>(1-10), 19 шт.                (Р6М5 левые)</t>
    </r>
    <r>
      <rPr>
        <sz val="8"/>
        <color indexed="8"/>
        <rFont val="Arial"/>
        <family val="2"/>
        <charset val="204"/>
      </rPr>
      <t xml:space="preserve">
1,0-1,5-2,0-2,5-3,0-3,5-4,0-4,5-5,0-5,5-6,0-6,5-7,0-7,5-8,0-8,5-9,0-9,5-10,0
Упаковка: тканевый пенал</t>
    </r>
  </si>
  <si>
    <r>
      <rPr>
        <b/>
        <sz val="8"/>
        <color indexed="8"/>
        <rFont val="Arial"/>
        <family val="2"/>
        <charset val="204"/>
      </rPr>
      <t xml:space="preserve">Набор сверл по металлу №175, </t>
    </r>
    <r>
      <rPr>
        <b/>
        <sz val="8"/>
        <color indexed="60"/>
        <rFont val="Arial"/>
        <family val="2"/>
        <charset val="204"/>
      </rPr>
      <t>5 шт.                 (Р6М5, ступенчатые)</t>
    </r>
    <r>
      <rPr>
        <sz val="8"/>
        <color indexed="8"/>
        <rFont val="Arial"/>
        <family val="2"/>
        <charset val="204"/>
      </rPr>
      <t xml:space="preserve">
4-12 (5 ст.), 4-12 (9 ст.), 4-20 (9 ст.), 6-20 (8 ст.), 6-30 (13 ст.)
Упаковка: тканевый пенал</t>
    </r>
  </si>
  <si>
    <r>
      <t xml:space="preserve">Сверло по стеклу и керамике </t>
    </r>
    <r>
      <rPr>
        <sz val="8"/>
        <color indexed="60"/>
        <rFont val="Arial"/>
        <family val="2"/>
        <charset val="204"/>
      </rPr>
      <t>с крест.наконеч.</t>
    </r>
    <r>
      <rPr>
        <sz val="8"/>
        <rFont val="Arial"/>
        <family val="2"/>
        <charset val="204"/>
      </rPr>
      <t xml:space="preserve">  6,0</t>
    </r>
  </si>
  <si>
    <r>
      <t xml:space="preserve">Сверло по стеклу и керамике </t>
    </r>
    <r>
      <rPr>
        <sz val="8"/>
        <color indexed="60"/>
        <rFont val="Arial"/>
        <family val="2"/>
        <charset val="204"/>
      </rPr>
      <t>с крест.наконеч.</t>
    </r>
    <r>
      <rPr>
        <sz val="8"/>
        <rFont val="Arial"/>
        <family val="2"/>
        <charset val="204"/>
      </rPr>
      <t xml:space="preserve">  8,0</t>
    </r>
  </si>
  <si>
    <r>
      <t xml:space="preserve">Сверло по стеклу и керамике </t>
    </r>
    <r>
      <rPr>
        <sz val="8"/>
        <color indexed="60"/>
        <rFont val="Arial"/>
        <family val="2"/>
        <charset val="204"/>
      </rPr>
      <t>с крест.наконеч.</t>
    </r>
    <r>
      <rPr>
        <sz val="8"/>
        <rFont val="Arial"/>
        <family val="2"/>
        <charset val="204"/>
      </rPr>
      <t xml:space="preserve"> 10,0</t>
    </r>
  </si>
  <si>
    <r>
      <t xml:space="preserve">Сверло по стеклу и керамике </t>
    </r>
    <r>
      <rPr>
        <sz val="8"/>
        <color indexed="60"/>
        <rFont val="Arial"/>
        <family val="2"/>
        <charset val="204"/>
      </rPr>
      <t>с крест.наконеч.</t>
    </r>
    <r>
      <rPr>
        <sz val="8"/>
        <rFont val="Arial"/>
        <family val="2"/>
        <charset val="204"/>
      </rPr>
      <t xml:space="preserve"> 12,0</t>
    </r>
  </si>
  <si>
    <r>
      <rPr>
        <sz val="8"/>
        <color indexed="60"/>
        <rFont val="Arial"/>
        <family val="2"/>
        <charset val="204"/>
      </rPr>
      <t>Рамка ножовочная</t>
    </r>
    <r>
      <rPr>
        <sz val="8"/>
        <rFont val="Arial"/>
        <family val="2"/>
        <charset val="204"/>
      </rPr>
      <t xml:space="preserve"> с металлической ручкой 300</t>
    </r>
  </si>
  <si>
    <t>Зенковка ц/х  6.0 угол  60°                                                   (Р6М5; dхв=6)</t>
  </si>
  <si>
    <t>Зенковка ц/х  6.0 угол  90°                                                   (Р6М5; dхв=6)</t>
  </si>
  <si>
    <t>Зенковка ц/х  6.0 угол  120°                                                 (Р6М5; dхв=6)</t>
  </si>
  <si>
    <t>Зенковка ц/х  6.3 угол  60°                                                   (Р6М5; dхв=6)</t>
  </si>
  <si>
    <t>Зенковка ц/х  6.3 угол  90°                                                   (Р6М5; dхв=6)</t>
  </si>
  <si>
    <t>Зенковка ц/х  6.3 угол  120°                                                 (Р6М5; dхв=6)</t>
  </si>
  <si>
    <t>Зенковка ц/х  8.0 угол  60°                                                   (Р6М5; dхв=8)</t>
  </si>
  <si>
    <t>Зенковка ц/х  8.0 угол  90°                                                   (Р6М5; dхв=8)</t>
  </si>
  <si>
    <t>Зенковка ц/х  8.0 угол  120°                                                 (Р6М5; dхв=8)</t>
  </si>
  <si>
    <t>Зенковка ц/х 10.0 угол  60°                                                  (Р6М5; dхв=8)</t>
  </si>
  <si>
    <t>Зенковка ц/х 10.0 угол  90°                                                  (Р6М5; dхв=8)</t>
  </si>
  <si>
    <t>Зенковка ц/х 10.0 угол  120°                                                (Р6М5; dхв=8)</t>
  </si>
  <si>
    <t>Зенковка ц/х 12.5 угол  60°                                                  (Р6М5; dхв=8)</t>
  </si>
  <si>
    <t>Зенковка ц/х 12.5 угол  90°                                                  (Р6М5; dхв=8)</t>
  </si>
  <si>
    <t>Зенковка ц/х 12.5 угол  120°                                                (Р6М5; dхв=8)</t>
  </si>
  <si>
    <t>Зенковка ц/х 16.0 угол  60°                                                 (Р6М5; dхв=10)</t>
  </si>
  <si>
    <t>Зенковка ц/х 16.0 угол  90°                                                 (Р6М5; dхв=10)</t>
  </si>
  <si>
    <t>Зенковка ц/х 16.0 угол  120°                                               (Р6М5; dхв=10)</t>
  </si>
  <si>
    <t>Зенковка ц/х 20.0 угол  60°                                                 (Р6М5; dхв=10)</t>
  </si>
  <si>
    <t>Зенковка ц/х 20.0 угол  90°                                                 (Р6М5; dхв=10)</t>
  </si>
  <si>
    <t>Зенковка ц/х 20.0 угол  120°                                               (Р6М5; dхв=10)</t>
  </si>
  <si>
    <t>Сверло к/х удлин. сер  8,0 (кл.А)                    (l=160, L=240, КМ1, Р6М5)</t>
  </si>
  <si>
    <t>Сверло к/х удлин. сер  8,5  (кл.А)                   (l=160, L=240, КМ1, Р6М5)</t>
  </si>
  <si>
    <t>Сверло к/х удлин. сер  9,0  (кл.А)                   (l=165, L=245, КМ1, Р6М5)</t>
  </si>
  <si>
    <t>Сверло к/х удлин. сер 10,0 (кл.А)                   (l=170, L=250, КМ1, Р6М5)</t>
  </si>
  <si>
    <t>Сверло к/х удлин. сер 12,0 (кл.А)                   (l=180, L=260, КМ1, Р6М5)</t>
  </si>
  <si>
    <t>Сверло к/х удлин. сер 13,0 (кл.А)                   (l=180, L=260, КМ1, Р6М5)</t>
  </si>
  <si>
    <t>Сверло к/х удлин. сер 14,0 (кл.А)                   (l=185, L=265, КМ1, Р6М5)</t>
  </si>
  <si>
    <t>Сверло к/х удлин. сер 14,5 (кл.А)                   (l=190, L=290, КМ2, Р6М5)</t>
  </si>
  <si>
    <t>Сверло к/х удлин. сер 15,0 (кл.А)                   (l=190, L=290, КМ2, Р6М5)</t>
  </si>
  <si>
    <t>Сверло к/х удлин. сер 16,0 (кл.А)                   (l=195, L=295, КМ2, Р6М5)</t>
  </si>
  <si>
    <t>Сверло к/х удлин. сер 17,0 (кл.А)                   (l=200, L=300, КМ2, Р6М5)</t>
  </si>
  <si>
    <t>Сверло к/х удлин. сер 18,0 (кл.А)                   (l=205, L=305, КМ2, Р6М5)</t>
  </si>
  <si>
    <t>Сверло к/х удлин. сер 20,0 (кл.А)                   (l=220, L=320, КМ2, Р6М5)</t>
  </si>
  <si>
    <t>Сверло к/х удлин. сер 22,0 (кл.А)                   (l=235, L=335, КМ2, Р6М5)</t>
  </si>
  <si>
    <t>Сверло к/х удлин. сер 23,0 (кл.А)                   (l=240, L=340, КМ2, Р6М5)</t>
  </si>
  <si>
    <t>Сверло к/х удлин. сер 25,0 (кл.А)                   (l=245, L=365, КМ3, Р6М5)</t>
  </si>
  <si>
    <t>Сверло к/х удлин. сер 26,0 (кл.А)                   (l=255, L=375, КМ3, Р6М5)</t>
  </si>
  <si>
    <r>
      <rPr>
        <b/>
        <sz val="8"/>
        <rFont val="Arial"/>
        <family val="2"/>
        <charset val="204"/>
      </rPr>
      <t>Набор сверл по металлу №53, (5-12), 15 шт.                               (Р6М5)</t>
    </r>
    <r>
      <rPr>
        <sz val="8"/>
        <rFont val="Arial"/>
        <family val="2"/>
        <charset val="204"/>
      </rPr>
      <t xml:space="preserve">
5,0(2шт)-5,5-6,0-6,5-7,0(2шт)-7,5-8,0-8,5-9,0-9,5-10,0-11,0-12
Упаковка: тканевый пенал</t>
    </r>
  </si>
  <si>
    <t>Сверло ц/х ср. сер 16,5 (кл.А) нитрид титан       (l=125, L=185, Р6М5)</t>
  </si>
  <si>
    <t>Сверло ц/х ср. сер 17,0 (кл.А) нитрид титан       (l=130, L=195, Р6М5)</t>
  </si>
  <si>
    <t>Сверло ц/х ср. сер 17,5 (кл.А) нитрид титан       (l=130, L=195, Р6М5)</t>
  </si>
  <si>
    <t>Сверло ц/х ср. сер 18,0 (кл.А) нитрид титан       (l=130, L=195, Р6М5)</t>
  </si>
  <si>
    <t>Сверло ц/х ср. сер 18,5 (кл.А) нитрид титан       (l=135, L=200, Р6М5)</t>
  </si>
  <si>
    <t>Сверло ц/х ср. сер 19,0 (кл.А) нитрид титан       (l=135, L=200, Р6М5)</t>
  </si>
  <si>
    <t>Сверло ц/х ср. сер 19,5 (кл.А) нитрид титан       (l=135, L=200, Р6М5)</t>
  </si>
  <si>
    <t>Сверло ц/х ср. сер 20,0 (кл.А) нитрид титан       (l=135, L=200, Р6М5)</t>
  </si>
  <si>
    <t>Сверло ц/х ср. сер 16,5 (кл.А) кобальт            (l=125, L=185, Р6М5К5)</t>
  </si>
  <si>
    <t>Сверло ц/х ср. сер 17,0 (кл.А) кобальт            (l=130, L=195, Р6М5К5)</t>
  </si>
  <si>
    <t>Сверло ц/х ср. сер 17,5 (кл.А) кобальт            (l=130, L=195, Р6М5К5)</t>
  </si>
  <si>
    <t>Сверло ц/х ср. сер 18,0 (кл.А) кобальт            (l=130, L=195, Р6М5К5)</t>
  </si>
  <si>
    <t>Сверло ц/х ср. сер 18,5 (кл.А) кобальт            (l=135, L=200, Р6М5К5)</t>
  </si>
  <si>
    <t>Сверло ц/х ср. сер 19,0 (кл.А) кобальт            (l=135, L=200, Р6М5К5)</t>
  </si>
  <si>
    <t>Сверло ц/х ср. сер 19,5 (кл.А) кобальт            (l=135, L=200, Р6М5К5)</t>
  </si>
  <si>
    <t>Сверло ц/х ср. сер 20,0 (кл.А) кобальт            (l=135, L=200, Р6М5К5)</t>
  </si>
  <si>
    <t>Бур с крестообр. наконеч. 10 х 610 (KROTEC)     (l=260,L=310,SDS-Plus)</t>
  </si>
  <si>
    <t>Бур с крестообр. наконеч.  12 х 410 (KROTEC)    (l=360,L=410,SDS-Plus)</t>
  </si>
  <si>
    <t>Бур с крестообр. наконеч.12 х 460 (KROTEC)    (l=410,L=460,SDS-Plus)</t>
  </si>
  <si>
    <t>Бур с крестообр. наконеч.14 х 460 (KROTEC)    (l=410,L=460,SDS-Plus)</t>
  </si>
  <si>
    <t>Бур с крестообр. наконеч.16 х 460 (KROTEC)    (l=410,L=460,SDS-Plus)</t>
  </si>
  <si>
    <t>Бур с крестообр. наконеч.20 х 460 (KROTEC)    (l=410,L=460,SDS-Plus)</t>
  </si>
  <si>
    <t>Бур с крестообр. наконеч.22 х 460 (KROTEC)    (l=410,L=460,SDS-Plus)</t>
  </si>
  <si>
    <t>Бур с крестообр. наконеч.25 х 460 (KROTEC)    (l=410,L=460,SDS-Plus)</t>
  </si>
  <si>
    <t>Бур с крестообр. наконеч.12 х 610 (KROTEC)    (l=560,L=610,SDS-Plus)</t>
  </si>
  <si>
    <t>Бур с крестообр. наконеч.18 х 610 (KROTEC)    (l=560,L=610,SDS-Plus)</t>
  </si>
  <si>
    <t>Бур с крестообр. наконеч.20 х 610 (KROTEC)    (l=560,L=610,SDS-Plus)</t>
  </si>
  <si>
    <t>Бур с крестообр. наконеч.12 х 800 (KROTEC)    (l=750,L=800,SDS-Plus)</t>
  </si>
  <si>
    <t>Бур с крестообр. наконеч.14 х 800 (KROTEC)    (l=750,L=800,SDS-Plus)</t>
  </si>
  <si>
    <t>Бур с крестообр. наконеч.16 х 800 (KROTEC)    (l=750,L=800,SDS-Plus)</t>
  </si>
  <si>
    <t>Бур с крестообр. наконеч.22 х 800 (KROTEC)    (l=750,L=800,SDS-Plus)</t>
  </si>
  <si>
    <t>Бур с крестообр. наконеч.12 х1000 (KROTEC)    (l=950,L=1000,SDS-Plus)</t>
  </si>
  <si>
    <t>Бур с крестообр. наконеч.14 х1000 (KROTEC)    (l=950,L=1000,SDS-Plus)</t>
  </si>
  <si>
    <t>Бур с крестообр. наконеч.16 х1000 (KROTEC)    (l=950,L=1000,SDS-Plus)</t>
  </si>
  <si>
    <t>Бур с крестообр. наконеч.18 х1000 (KROTEC)    (l=950,L=1000,SDS-Plus)</t>
  </si>
  <si>
    <t>Бур с крестообр. наконеч.20 х1000 (KROTEC)    (l=950,L=1000,SDS-Plus)</t>
  </si>
  <si>
    <t>Бур с крестообр. наконеч.22 х1000 (KROTEC)    (l=950,L=1000,SDS-Plus)</t>
  </si>
  <si>
    <t>Бур с крестообр. наконеч.14 х 210 (KROTEC)    (l=160,L=210,SDS-Plus)</t>
  </si>
  <si>
    <t>Бур с крестообр. наконеч.16 х 210 (KROTEC)    (l=160,L=210,SDS-Plus)</t>
  </si>
  <si>
    <t>Бур с крестообр. наконеч.20 х 210 (KROTEC)    (l=160,L=210,SDS-Plus)</t>
  </si>
  <si>
    <t>Бур с крестообр. наконеч.14 х 260 (KROTEC)    (l=210,L=260,SDS-Plus)</t>
  </si>
  <si>
    <t>Бур с крестообр. наконеч.16 х 260 (KROTEC)    (l=210,L=260,SDS-Plus)</t>
  </si>
  <si>
    <t>Бур с крестообр. наконеч.24 х 260 (KROTEC)    (l=210,L=260,SDS-Plus)</t>
  </si>
  <si>
    <t>Бур с крестообр. наконеч.25 х 260 (KROTEC)    (l=210,L=260,SDS-Plus)</t>
  </si>
  <si>
    <t>Бур с крестообр. наконеч.14 х 310 (KROTEC)    (l=260,L=310,SDS-Plus)</t>
  </si>
  <si>
    <t>Бур с крестообр. наконеч.16 х 310 (KROTEC)    (l=260,L=310,SDS-Plus)</t>
  </si>
  <si>
    <t>Бур с крестообр. наконеч.18 х 310 (KROTEC)    (l=260,L=310,SDS-Plus)</t>
  </si>
  <si>
    <t>Бур с крестообр. наконеч.20 х 310 (KROTEC)    (l=260,L=310,SDS-Plus)</t>
  </si>
  <si>
    <t>Бур с крестообр. наконеч.16 х 410 (KROTEC)    (l=360,L=410,SDS-Plus)</t>
  </si>
  <si>
    <t>Бур с крестообр. наконеч.18 х 410 (KROTEC)    (l=360,L=410,SDS-Plus)</t>
  </si>
  <si>
    <t>Бур с крестообр. наконеч.20 х 410 (KROTEC)    (l=360,L=410,SDS-Plus)</t>
  </si>
  <si>
    <t>Бур с крестообр. наконеч.24 х 410 (KROTEC)    (l=360,L=410,SDS-Plus)</t>
  </si>
  <si>
    <t>Бур с крестообр. наконеч.25 х 410 (KROTEC)    (l=360,L=410,SDS-Plus)</t>
  </si>
  <si>
    <t>Сверло к/х ср. сер  6,0 (кл.В1)                          (l=57, L=138, КМ1, Р6М5К5)</t>
  </si>
  <si>
    <t>Сверло к/х ср. сер  7,0 (кл.В1)                          (l=69, L=150, КМ1, Р6М5К5)</t>
  </si>
  <si>
    <t>Сверло к/х ср. сер  8,0 (кл.В1)                          (l=75, L=156, КМ1, Р6М5К5)</t>
  </si>
  <si>
    <t>Сверло к/х ср. сер  8,5 (кл.В1)                          (l=75, L=156, КМ1, Р6М5К5)</t>
  </si>
  <si>
    <t>Сверло к/х ср. сер  9,0 (кл.В1)                          (l=81, L=162, КМ1, Р6М5К5)</t>
  </si>
  <si>
    <t>Сверло к/х ср. сер 10,0 (кл.В1)                         (l=87, L=168, КМ1, Р6М5К5)</t>
  </si>
  <si>
    <t>Сверло к/х ср. сер 10,5 (кл.В1)                         (l=87, L=168, КМ1, Р6М5К5)</t>
  </si>
  <si>
    <t>Сверло к/х ср. сер 11,0 (кл.В1)                         (l=94, L=175, КМ1, Р6М5К5)</t>
  </si>
  <si>
    <t>Сверло к/х ср. сер 12,0 (кл.В1)                       (l=101, L=182, КМ1, Р6М5К5)</t>
  </si>
  <si>
    <t>Сверло к/х ср. сер 13,0 (кл.В1)                       (l=101, L=182, КМ1, Р6М5К5)</t>
  </si>
  <si>
    <t>Сверло к/х ср. сер 14,0 (кл.В1)                       (l=108, L=189, КМ1, Р6М5К5)</t>
  </si>
  <si>
    <t>Сверло к/х ср. сер 15,0 (кл.В1)                       (l=114, L=212, КМ2, Р6М5К5)</t>
  </si>
  <si>
    <t>Сверло к/х ср. сер 16,0 (кл.В1)                       (l=120, L=218, КМ2, Р6М5К5)</t>
  </si>
  <si>
    <t>Сверло к/х ср. сер 17,0 (кл.В1)                       (l=125, L=223, КМ2, Р6М5К5)</t>
  </si>
  <si>
    <t>Сверло к/х ср. сер 18,0 (кл.В1)                       (l=130, L=228, КМ2, Р6М5К5)</t>
  </si>
  <si>
    <t>Сверло к/х ср. сер 19,0 (кл.В1)                       (l=135, L=233, КМ2, Р6М5К5)</t>
  </si>
  <si>
    <t>Сверло к/х ср. сер 20,0 (кл.В1)                       (l=140, L=238, КМ2, Р6М5К5)</t>
  </si>
  <si>
    <t>Сверло к/х ср. сер 21,0 (кл.В1)                       (l=145, L=243, КМ2, Р6М5К5)</t>
  </si>
  <si>
    <t>Сверло к/х ср. сер 22,0 (кл.В1)                       (l=150, L=248, КМ2, Р6М5К5)</t>
  </si>
  <si>
    <t>Сверло к/х ср. сер 23,0 (кл.В1)                       (l=155, L=253, КМ2, Р6М5К5)</t>
  </si>
  <si>
    <t>Сверло к/х ср. сер 24,0 (кл.В1)                       (l=160, L=281, КМ3, Р6М5К5)</t>
  </si>
  <si>
    <t>Сверло к/х ср. сер 25,0 (кл.В1)                       (l=160, L=281, КМ3, Р6М5К5)</t>
  </si>
  <si>
    <t>Сверло к/х ср. сер 26,0 (кл.В1)                       (l=165, L=286, КМ3, Р6М5К5)</t>
  </si>
  <si>
    <r>
      <t xml:space="preserve">Бур 16 х 400 (SCHWERT)                                     (l=260, L=400, </t>
    </r>
    <r>
      <rPr>
        <sz val="8"/>
        <color rgb="FFC00000"/>
        <rFont val="Arial"/>
        <family val="2"/>
        <charset val="204"/>
      </rPr>
      <t>SDS-Max</t>
    </r>
    <r>
      <rPr>
        <sz val="8"/>
        <rFont val="Arial"/>
        <family val="2"/>
        <charset val="204"/>
      </rPr>
      <t>)</t>
    </r>
  </si>
  <si>
    <r>
      <t xml:space="preserve">Бур 16 х 600 (SCHWERT)                                     (l=460, L=600, </t>
    </r>
    <r>
      <rPr>
        <sz val="8"/>
        <color rgb="FFC00000"/>
        <rFont val="Arial"/>
        <family val="2"/>
        <charset val="204"/>
      </rPr>
      <t>SDS-Max</t>
    </r>
    <r>
      <rPr>
        <sz val="8"/>
        <rFont val="Arial"/>
        <family val="2"/>
        <charset val="204"/>
      </rPr>
      <t>)</t>
    </r>
  </si>
  <si>
    <r>
      <t xml:space="preserve">Бур 16 х 800 (SCHWERT)                                     (l=660, L=800, </t>
    </r>
    <r>
      <rPr>
        <sz val="8"/>
        <color rgb="FFC00000"/>
        <rFont val="Arial"/>
        <family val="2"/>
        <charset val="204"/>
      </rPr>
      <t>SDS-Max</t>
    </r>
    <r>
      <rPr>
        <sz val="8"/>
        <rFont val="Arial"/>
        <family val="2"/>
        <charset val="204"/>
      </rPr>
      <t>)</t>
    </r>
  </si>
  <si>
    <r>
      <t xml:space="preserve">Бур 16 х1000 (SCHWERT)                                  (l=860, L=1000, </t>
    </r>
    <r>
      <rPr>
        <sz val="8"/>
        <color rgb="FFC00000"/>
        <rFont val="Arial"/>
        <family val="2"/>
        <charset val="204"/>
      </rPr>
      <t>SDS-Max</t>
    </r>
    <r>
      <rPr>
        <sz val="8"/>
        <rFont val="Arial"/>
        <family val="2"/>
        <charset val="204"/>
      </rPr>
      <t>)</t>
    </r>
  </si>
  <si>
    <r>
      <t xml:space="preserve">Бур 18 х 600 (SCHWERT)                                     (l=460, L=600, </t>
    </r>
    <r>
      <rPr>
        <sz val="8"/>
        <color rgb="FFC00000"/>
        <rFont val="Arial"/>
        <family val="2"/>
        <charset val="204"/>
      </rPr>
      <t>SDS-Max</t>
    </r>
    <r>
      <rPr>
        <sz val="8"/>
        <rFont val="Arial"/>
        <family val="2"/>
        <charset val="204"/>
      </rPr>
      <t>)</t>
    </r>
  </si>
  <si>
    <r>
      <t xml:space="preserve">Бур 18 х 800 (SCHWERT)                                     (l=660, L=800, </t>
    </r>
    <r>
      <rPr>
        <sz val="8"/>
        <color rgb="FFC00000"/>
        <rFont val="Arial"/>
        <family val="2"/>
        <charset val="204"/>
      </rPr>
      <t>SDS-Max</t>
    </r>
    <r>
      <rPr>
        <sz val="8"/>
        <rFont val="Arial"/>
        <family val="2"/>
        <charset val="204"/>
      </rPr>
      <t>)</t>
    </r>
  </si>
  <si>
    <r>
      <t xml:space="preserve">Бур 18 х1000 (SCHWERT)                                  (l=860, L=1000, </t>
    </r>
    <r>
      <rPr>
        <sz val="8"/>
        <color rgb="FFC00000"/>
        <rFont val="Arial"/>
        <family val="2"/>
        <charset val="204"/>
      </rPr>
      <t>SDS-Max</t>
    </r>
    <r>
      <rPr>
        <sz val="8"/>
        <rFont val="Arial"/>
        <family val="2"/>
        <charset val="204"/>
      </rPr>
      <t>)</t>
    </r>
  </si>
  <si>
    <r>
      <t xml:space="preserve">Бур 20 х 400 (SCHWERT)                                     (l=350, L=400, </t>
    </r>
    <r>
      <rPr>
        <sz val="8"/>
        <color rgb="FFC00000"/>
        <rFont val="Arial"/>
        <family val="2"/>
        <charset val="204"/>
      </rPr>
      <t>SDS-Max</t>
    </r>
    <r>
      <rPr>
        <sz val="8"/>
        <rFont val="Arial"/>
        <family val="2"/>
        <charset val="204"/>
      </rPr>
      <t>)</t>
    </r>
  </si>
  <si>
    <r>
      <t xml:space="preserve">Бур 20 х 600 (SCHWERT)                                     (l=460, L=600, </t>
    </r>
    <r>
      <rPr>
        <sz val="8"/>
        <color rgb="FFC00000"/>
        <rFont val="Arial"/>
        <family val="2"/>
        <charset val="204"/>
      </rPr>
      <t>SDS-Max</t>
    </r>
    <r>
      <rPr>
        <sz val="8"/>
        <rFont val="Arial"/>
        <family val="2"/>
        <charset val="204"/>
      </rPr>
      <t>)</t>
    </r>
  </si>
  <si>
    <r>
      <t xml:space="preserve">Бур 20 х 800 (SCHWERT)                                     (l=660, L=800, </t>
    </r>
    <r>
      <rPr>
        <sz val="8"/>
        <color rgb="FFC00000"/>
        <rFont val="Arial"/>
        <family val="2"/>
        <charset val="204"/>
      </rPr>
      <t>SDS-Max</t>
    </r>
    <r>
      <rPr>
        <sz val="8"/>
        <rFont val="Arial"/>
        <family val="2"/>
        <charset val="204"/>
      </rPr>
      <t>)</t>
    </r>
  </si>
  <si>
    <r>
      <t xml:space="preserve">Бур 20 х1000 (SCHWERT)                                  (l=860, L=1000, </t>
    </r>
    <r>
      <rPr>
        <sz val="8"/>
        <color rgb="FFC00000"/>
        <rFont val="Arial"/>
        <family val="2"/>
        <charset val="204"/>
      </rPr>
      <t>SDS-Max</t>
    </r>
    <r>
      <rPr>
        <sz val="8"/>
        <rFont val="Arial"/>
        <family val="2"/>
        <charset val="204"/>
      </rPr>
      <t>)</t>
    </r>
  </si>
  <si>
    <r>
      <t xml:space="preserve">Бур 22 х 600 (SCHWERT)                                     (l=460, L=600, </t>
    </r>
    <r>
      <rPr>
        <sz val="8"/>
        <color rgb="FFC00000"/>
        <rFont val="Arial"/>
        <family val="2"/>
        <charset val="204"/>
      </rPr>
      <t>SDS-Max</t>
    </r>
    <r>
      <rPr>
        <sz val="8"/>
        <rFont val="Arial"/>
        <family val="2"/>
        <charset val="204"/>
      </rPr>
      <t>)</t>
    </r>
  </si>
  <si>
    <r>
      <t xml:space="preserve">Бур 22 х 800 (SCHWERT)                                     (l=660, L=800, </t>
    </r>
    <r>
      <rPr>
        <sz val="8"/>
        <color rgb="FFC00000"/>
        <rFont val="Arial"/>
        <family val="2"/>
        <charset val="204"/>
      </rPr>
      <t>SDS-Max</t>
    </r>
    <r>
      <rPr>
        <sz val="8"/>
        <rFont val="Arial"/>
        <family val="2"/>
        <charset val="204"/>
      </rPr>
      <t>)</t>
    </r>
  </si>
  <si>
    <r>
      <t xml:space="preserve">Бур 22 х1000 (SCHWERT)                                  (l=860, L=1000, </t>
    </r>
    <r>
      <rPr>
        <sz val="8"/>
        <color rgb="FFC00000"/>
        <rFont val="Arial"/>
        <family val="2"/>
        <charset val="204"/>
      </rPr>
      <t>SDS-Max</t>
    </r>
    <r>
      <rPr>
        <sz val="8"/>
        <rFont val="Arial"/>
        <family val="2"/>
        <charset val="204"/>
      </rPr>
      <t>)</t>
    </r>
  </si>
  <si>
    <r>
      <t xml:space="preserve">Бур 25 х 600 (SCHWERT)                                     (l=460, L=600, </t>
    </r>
    <r>
      <rPr>
        <sz val="8"/>
        <color rgb="FFC00000"/>
        <rFont val="Arial"/>
        <family val="2"/>
        <charset val="204"/>
      </rPr>
      <t>SDS-Max</t>
    </r>
    <r>
      <rPr>
        <sz val="8"/>
        <rFont val="Arial"/>
        <family val="2"/>
        <charset val="204"/>
      </rPr>
      <t>)</t>
    </r>
  </si>
  <si>
    <r>
      <t xml:space="preserve">Бур 25 х 800 (SCHWERT)                                     (l=660, L=800, </t>
    </r>
    <r>
      <rPr>
        <sz val="8"/>
        <color rgb="FFC00000"/>
        <rFont val="Arial"/>
        <family val="2"/>
        <charset val="204"/>
      </rPr>
      <t>SDS-Max</t>
    </r>
    <r>
      <rPr>
        <sz val="8"/>
        <rFont val="Arial"/>
        <family val="2"/>
        <charset val="204"/>
      </rPr>
      <t>)</t>
    </r>
  </si>
  <si>
    <r>
      <t xml:space="preserve">Бур 25 х1000 (SCHWERT)                                  (l=860, L=1000, </t>
    </r>
    <r>
      <rPr>
        <sz val="8"/>
        <color rgb="FFC00000"/>
        <rFont val="Arial"/>
        <family val="2"/>
        <charset val="204"/>
      </rPr>
      <t>SDS-Max</t>
    </r>
    <r>
      <rPr>
        <sz val="8"/>
        <rFont val="Arial"/>
        <family val="2"/>
        <charset val="204"/>
      </rPr>
      <t>)</t>
    </r>
  </si>
  <si>
    <r>
      <t xml:space="preserve">Бур 26 х 600 (SCHWERT)                                     (l=460, L=600, </t>
    </r>
    <r>
      <rPr>
        <sz val="8"/>
        <color rgb="FFC00000"/>
        <rFont val="Arial"/>
        <family val="2"/>
        <charset val="204"/>
      </rPr>
      <t>SDS-Max</t>
    </r>
    <r>
      <rPr>
        <sz val="8"/>
        <rFont val="Arial"/>
        <family val="2"/>
        <charset val="204"/>
      </rPr>
      <t>)</t>
    </r>
  </si>
  <si>
    <r>
      <t xml:space="preserve">Бур 26 х 800 (SCHWERT)                                     (l=660, L=800, </t>
    </r>
    <r>
      <rPr>
        <sz val="8"/>
        <color rgb="FFC00000"/>
        <rFont val="Arial"/>
        <family val="2"/>
        <charset val="204"/>
      </rPr>
      <t>SDS-Max</t>
    </r>
    <r>
      <rPr>
        <sz val="8"/>
        <rFont val="Arial"/>
        <family val="2"/>
        <charset val="204"/>
      </rPr>
      <t>)</t>
    </r>
  </si>
  <si>
    <r>
      <t xml:space="preserve">Бур 26 х1000 (SCHWERT)                                  (l=860, L=1000, </t>
    </r>
    <r>
      <rPr>
        <sz val="8"/>
        <color rgb="FFC00000"/>
        <rFont val="Arial"/>
        <family val="2"/>
        <charset val="204"/>
      </rPr>
      <t>SDS-Max</t>
    </r>
    <r>
      <rPr>
        <sz val="8"/>
        <rFont val="Arial"/>
        <family val="2"/>
        <charset val="204"/>
      </rPr>
      <t>)</t>
    </r>
  </si>
  <si>
    <r>
      <t xml:space="preserve">Бур 28 х 600 (SCHWERT)                                     (l=460, L=600, </t>
    </r>
    <r>
      <rPr>
        <sz val="8"/>
        <color rgb="FFC00000"/>
        <rFont val="Arial"/>
        <family val="2"/>
        <charset val="204"/>
      </rPr>
      <t>SDS-Max</t>
    </r>
    <r>
      <rPr>
        <sz val="8"/>
        <rFont val="Arial"/>
        <family val="2"/>
        <charset val="204"/>
      </rPr>
      <t>)</t>
    </r>
  </si>
  <si>
    <r>
      <t xml:space="preserve">Бур 28 х 800 (SCHWERT)                                     (l=660, L=800, </t>
    </r>
    <r>
      <rPr>
        <sz val="8"/>
        <color rgb="FFC00000"/>
        <rFont val="Arial"/>
        <family val="2"/>
        <charset val="204"/>
      </rPr>
      <t>SDS-Max</t>
    </r>
    <r>
      <rPr>
        <sz val="8"/>
        <rFont val="Arial"/>
        <family val="2"/>
        <charset val="204"/>
      </rPr>
      <t>)</t>
    </r>
  </si>
  <si>
    <r>
      <t xml:space="preserve">Бур 28 х1000 (SCHWERT)                                  (l=860, L=1000, </t>
    </r>
    <r>
      <rPr>
        <sz val="8"/>
        <color rgb="FFC00000"/>
        <rFont val="Arial"/>
        <family val="2"/>
        <charset val="204"/>
      </rPr>
      <t>SDS-Max</t>
    </r>
    <r>
      <rPr>
        <sz val="8"/>
        <rFont val="Arial"/>
        <family val="2"/>
        <charset val="204"/>
      </rPr>
      <t>)</t>
    </r>
  </si>
  <si>
    <r>
      <t xml:space="preserve">Бур 30 х 600 (SCHWERT)                                     (l=460, L=600, </t>
    </r>
    <r>
      <rPr>
        <sz val="8"/>
        <color rgb="FFC00000"/>
        <rFont val="Arial"/>
        <family val="2"/>
        <charset val="204"/>
      </rPr>
      <t>SDS-Max</t>
    </r>
    <r>
      <rPr>
        <sz val="8"/>
        <rFont val="Arial"/>
        <family val="2"/>
        <charset val="204"/>
      </rPr>
      <t>)</t>
    </r>
  </si>
  <si>
    <r>
      <t xml:space="preserve">Бур 30 х 800 (SCHWERT)                                     (l=660, L=800, </t>
    </r>
    <r>
      <rPr>
        <sz val="8"/>
        <color rgb="FFC00000"/>
        <rFont val="Arial"/>
        <family val="2"/>
        <charset val="204"/>
      </rPr>
      <t>SDS-Max</t>
    </r>
    <r>
      <rPr>
        <sz val="8"/>
        <rFont val="Arial"/>
        <family val="2"/>
        <charset val="204"/>
      </rPr>
      <t>)</t>
    </r>
  </si>
  <si>
    <r>
      <t xml:space="preserve">Бур 30 х1000 (SCHWERT)                                  (l=860, L=1000, </t>
    </r>
    <r>
      <rPr>
        <sz val="8"/>
        <color rgb="FFC00000"/>
        <rFont val="Arial"/>
        <family val="2"/>
        <charset val="204"/>
      </rPr>
      <t>SDS-Max</t>
    </r>
    <r>
      <rPr>
        <sz val="8"/>
        <rFont val="Arial"/>
        <family val="2"/>
        <charset val="204"/>
      </rPr>
      <t>)</t>
    </r>
  </si>
  <si>
    <r>
      <t xml:space="preserve">Бур 32 х 600 (SCHWERT)                                     (l=460, L=600, </t>
    </r>
    <r>
      <rPr>
        <sz val="8"/>
        <color rgb="FFC00000"/>
        <rFont val="Arial"/>
        <family val="2"/>
        <charset val="204"/>
      </rPr>
      <t>SDS-Max</t>
    </r>
    <r>
      <rPr>
        <sz val="8"/>
        <rFont val="Arial"/>
        <family val="2"/>
        <charset val="204"/>
      </rPr>
      <t>)</t>
    </r>
  </si>
  <si>
    <r>
      <t xml:space="preserve">Бур 32 х 800 (SCHWERT)                                     (l=660, L=800, </t>
    </r>
    <r>
      <rPr>
        <sz val="8"/>
        <color rgb="FFC00000"/>
        <rFont val="Arial"/>
        <family val="2"/>
        <charset val="204"/>
      </rPr>
      <t>SDS-Max</t>
    </r>
    <r>
      <rPr>
        <sz val="8"/>
        <rFont val="Arial"/>
        <family val="2"/>
        <charset val="204"/>
      </rPr>
      <t>)</t>
    </r>
  </si>
  <si>
    <r>
      <t xml:space="preserve">Бур 32 х1000 (SCHWERT)                                  (l=860, L=1000, </t>
    </r>
    <r>
      <rPr>
        <sz val="8"/>
        <color rgb="FFC00000"/>
        <rFont val="Arial"/>
        <family val="2"/>
        <charset val="204"/>
      </rPr>
      <t>SDS-Max</t>
    </r>
    <r>
      <rPr>
        <sz val="8"/>
        <rFont val="Arial"/>
        <family val="2"/>
        <charset val="204"/>
      </rPr>
      <t>)</t>
    </r>
  </si>
  <si>
    <r>
      <t xml:space="preserve">Бур 35 х 800 (SCHWERT)                                     (l=660, L=800, </t>
    </r>
    <r>
      <rPr>
        <sz val="8"/>
        <color rgb="FFC00000"/>
        <rFont val="Arial"/>
        <family val="2"/>
        <charset val="204"/>
      </rPr>
      <t>SDS-Max</t>
    </r>
    <r>
      <rPr>
        <sz val="8"/>
        <rFont val="Arial"/>
        <family val="2"/>
        <charset val="204"/>
      </rPr>
      <t>)</t>
    </r>
  </si>
  <si>
    <r>
      <t xml:space="preserve">Бур 35 х1000 (SCHWERT)                                  (l=860, L=1000, </t>
    </r>
    <r>
      <rPr>
        <sz val="8"/>
        <color rgb="FFC00000"/>
        <rFont val="Arial"/>
        <family val="2"/>
        <charset val="204"/>
      </rPr>
      <t>SDS-Max</t>
    </r>
    <r>
      <rPr>
        <sz val="8"/>
        <rFont val="Arial"/>
        <family val="2"/>
        <charset val="204"/>
      </rPr>
      <t>)</t>
    </r>
  </si>
  <si>
    <r>
      <t xml:space="preserve">Бур 40 х 800 (SCHWERT)                                     (l=660, L=800, </t>
    </r>
    <r>
      <rPr>
        <sz val="8"/>
        <color rgb="FFC00000"/>
        <rFont val="Arial"/>
        <family val="2"/>
        <charset val="204"/>
      </rPr>
      <t>SDS-Max</t>
    </r>
    <r>
      <rPr>
        <sz val="8"/>
        <rFont val="Arial"/>
        <family val="2"/>
        <charset val="204"/>
      </rPr>
      <t>)</t>
    </r>
  </si>
  <si>
    <r>
      <t xml:space="preserve">Бур 40 х1000 (SCHWERT)                                  (l=860, L=1000, </t>
    </r>
    <r>
      <rPr>
        <sz val="8"/>
        <color rgb="FFC00000"/>
        <rFont val="Arial"/>
        <family val="2"/>
        <charset val="204"/>
      </rPr>
      <t>SDS-Max</t>
    </r>
    <r>
      <rPr>
        <sz val="8"/>
        <rFont val="Arial"/>
        <family val="2"/>
        <charset val="204"/>
      </rPr>
      <t>)</t>
    </r>
  </si>
  <si>
    <r>
      <t xml:space="preserve">Сверло по стеклу и керамике </t>
    </r>
    <r>
      <rPr>
        <sz val="8"/>
        <color rgb="FFC00000"/>
        <rFont val="Arial"/>
        <family val="2"/>
        <charset val="204"/>
      </rPr>
      <t xml:space="preserve">с крест.наконеч. </t>
    </r>
    <r>
      <rPr>
        <sz val="8"/>
        <rFont val="Arial"/>
        <family val="2"/>
        <charset val="204"/>
      </rPr>
      <t>6,0 в ПВХ</t>
    </r>
  </si>
  <si>
    <r>
      <t xml:space="preserve">Сверло по стеклу и керамике </t>
    </r>
    <r>
      <rPr>
        <sz val="8"/>
        <color rgb="FFC00000"/>
        <rFont val="Arial"/>
        <family val="2"/>
        <charset val="204"/>
      </rPr>
      <t>с крест.наконеч.</t>
    </r>
    <r>
      <rPr>
        <sz val="8"/>
        <rFont val="Arial"/>
        <family val="2"/>
        <charset val="204"/>
      </rPr>
      <t xml:space="preserve"> 8,0 в ПВХ</t>
    </r>
  </si>
  <si>
    <r>
      <t xml:space="preserve">Сверло по стеклу и керамике </t>
    </r>
    <r>
      <rPr>
        <sz val="8"/>
        <color rgb="FFC00000"/>
        <rFont val="Arial"/>
        <family val="2"/>
        <charset val="204"/>
      </rPr>
      <t>с крест.наконеч.</t>
    </r>
    <r>
      <rPr>
        <sz val="8"/>
        <rFont val="Arial"/>
        <family val="2"/>
        <charset val="204"/>
      </rPr>
      <t xml:space="preserve"> 10,0 в ПВХ</t>
    </r>
  </si>
  <si>
    <r>
      <t xml:space="preserve">Сверло по стеклу и керамике </t>
    </r>
    <r>
      <rPr>
        <sz val="8"/>
        <color rgb="FFC00000"/>
        <rFont val="Arial"/>
        <family val="2"/>
        <charset val="204"/>
      </rPr>
      <t xml:space="preserve"> с крест.наконеч.</t>
    </r>
    <r>
      <rPr>
        <sz val="8"/>
        <rFont val="Arial"/>
        <family val="2"/>
        <charset val="204"/>
      </rPr>
      <t xml:space="preserve"> 12,0 в ПВХ</t>
    </r>
  </si>
  <si>
    <t>Диск алмазный сплошной 230 х 2,0 x 22,2 ультратонкий            (h=2,0)</t>
  </si>
  <si>
    <t xml:space="preserve">
РАЗВЕРТКИ РЕГУЛИРУЕМЫЕ</t>
  </si>
  <si>
    <r>
      <t xml:space="preserve">У </t>
    </r>
    <r>
      <rPr>
        <b/>
        <sz val="8"/>
        <color rgb="FFAC0000"/>
        <rFont val="Arial"/>
        <family val="2"/>
        <charset val="204"/>
      </rPr>
      <t>аналог</t>
    </r>
    <r>
      <rPr>
        <sz val="8"/>
        <color theme="1"/>
        <rFont val="Arial"/>
        <family val="2"/>
        <charset val="204"/>
      </rPr>
      <t>а будет отличие в упаковке и цене, будет дешевле, но по 10 и 5 штук в пачке</t>
    </r>
  </si>
  <si>
    <r>
      <t xml:space="preserve">У </t>
    </r>
    <r>
      <rPr>
        <b/>
        <sz val="8"/>
        <color rgb="FFAC0000"/>
        <rFont val="Arial"/>
        <family val="2"/>
        <charset val="204"/>
      </rPr>
      <t>аналог</t>
    </r>
    <r>
      <rPr>
        <sz val="8"/>
        <color theme="1"/>
        <rFont val="Arial"/>
        <family val="2"/>
        <charset val="204"/>
      </rPr>
      <t>а будет отличие в упаковке и цене, будет дешевле, но по 5 штук в пачке</t>
    </r>
  </si>
  <si>
    <r>
      <t xml:space="preserve">У </t>
    </r>
    <r>
      <rPr>
        <b/>
        <sz val="8"/>
        <color rgb="FFAC0000"/>
        <rFont val="Arial"/>
        <family val="2"/>
        <charset val="204"/>
      </rPr>
      <t>аналог</t>
    </r>
    <r>
      <rPr>
        <sz val="8"/>
        <color theme="1"/>
        <rFont val="Arial"/>
        <family val="2"/>
        <charset val="204"/>
      </rPr>
      <t>а будет отличие в упаковке и цене, будет дешевле, но по 10 штук в пачке</t>
    </r>
  </si>
  <si>
    <r>
      <t xml:space="preserve">У </t>
    </r>
    <r>
      <rPr>
        <b/>
        <sz val="8"/>
        <color rgb="FFAC0000"/>
        <rFont val="Arial"/>
        <family val="2"/>
        <charset val="204"/>
      </rPr>
      <t>аналог</t>
    </r>
    <r>
      <rPr>
        <sz val="8"/>
        <color theme="1"/>
        <rFont val="Arial"/>
        <family val="2"/>
        <charset val="204"/>
      </rPr>
      <t>а будет отличие в упаковке и цене, будет дешевле</t>
    </r>
  </si>
  <si>
    <r>
      <t xml:space="preserve">У </t>
    </r>
    <r>
      <rPr>
        <b/>
        <sz val="8"/>
        <color rgb="FFAC0000"/>
        <rFont val="Arial"/>
        <family val="2"/>
        <charset val="204"/>
      </rPr>
      <t>аналог</t>
    </r>
    <r>
      <rPr>
        <sz val="8"/>
        <color theme="1"/>
        <rFont val="Arial"/>
        <family val="2"/>
        <charset val="204"/>
      </rPr>
      <t>ов шире размерный ряд, при этом пром.упаковка</t>
    </r>
  </si>
  <si>
    <t>Сверло ц/х ср. сер 13,0 (кл.А) с прот.хв. коб. (l=101, L=151, Р6М5К5)</t>
  </si>
  <si>
    <t>Сверло ц/х ср. сер 14,0 (кл.А) с прот.хв. коб. (l=108, L=160, Р6М5К5)</t>
  </si>
  <si>
    <t>Сверло ц/х ср. сер 15,0 (кл.А) с прот.хв. коб. (l=114, L=169, Р6М5К5)</t>
  </si>
  <si>
    <t>Сверло ц/х ср. сер 16,0 (кл.А) с прот.хв. коб. (l=120, L=178, Р6М5К5)</t>
  </si>
  <si>
    <t>Сверло ц/х ср. сер 17,0 (кл.А) с прот.хв. коб. (l=130, L=195, Р6М5К5)</t>
  </si>
  <si>
    <t>Сверло ц/х ср. сер 18,0 (кл.А) с прот.хв. коб. (l=130, L=195, Р6М5К5)</t>
  </si>
  <si>
    <t>Сверло ц/х ср. сер 19,0 (кл.А) с прот.хв. коб. (l=135, L=200, Р6М5К5)</t>
  </si>
  <si>
    <t>Сверло ц/х ср. сер 20,0 (кл.А) с прот.хв. коб. (l=135, L=200, Р6М5К5)</t>
  </si>
  <si>
    <t>Сверло ц/х ср. сер 14,5 (кл.А) с прот.хв. коб. (l=114, L=169, Р6М5К5)</t>
  </si>
  <si>
    <r>
      <t xml:space="preserve">Сверло ц/х ср. сер 13,0 (кл.А) </t>
    </r>
    <r>
      <rPr>
        <sz val="8"/>
        <color rgb="FFFF0000"/>
        <rFont val="Arial"/>
        <family val="2"/>
        <charset val="204"/>
      </rPr>
      <t>с проточ.хв.</t>
    </r>
    <r>
      <rPr>
        <sz val="8"/>
        <rFont val="Arial"/>
        <family val="2"/>
        <charset val="204"/>
      </rPr>
      <t>коб.(l=101, L=151, Р6М5К5)</t>
    </r>
  </si>
  <si>
    <r>
      <t>Сверло ц/х ср. сер 14,0 (кл.А)</t>
    </r>
    <r>
      <rPr>
        <sz val="8"/>
        <color rgb="FFFF0000"/>
        <rFont val="Arial"/>
        <family val="2"/>
        <charset val="204"/>
      </rPr>
      <t xml:space="preserve"> с проточ.хв.</t>
    </r>
    <r>
      <rPr>
        <sz val="8"/>
        <rFont val="Arial"/>
        <family val="2"/>
        <charset val="204"/>
      </rPr>
      <t>коб.(l=108, L=160, Р6М5К5)</t>
    </r>
  </si>
  <si>
    <r>
      <t xml:space="preserve">Сверло ц/х ср. сер 14,5 (кл.А) </t>
    </r>
    <r>
      <rPr>
        <sz val="8"/>
        <color rgb="FFFF0000"/>
        <rFont val="Arial"/>
        <family val="2"/>
        <charset val="204"/>
      </rPr>
      <t>с проточ.хв.</t>
    </r>
    <r>
      <rPr>
        <sz val="8"/>
        <rFont val="Arial"/>
        <family val="2"/>
        <charset val="204"/>
      </rPr>
      <t>коб.(l=114, L=169, Р6М5К5)</t>
    </r>
  </si>
  <si>
    <r>
      <t xml:space="preserve">Сверло ц/х ср. сер 15,0 (кл.А) </t>
    </r>
    <r>
      <rPr>
        <sz val="8"/>
        <color rgb="FFFF0000"/>
        <rFont val="Arial"/>
        <family val="2"/>
        <charset val="204"/>
      </rPr>
      <t>с проточ.хв.</t>
    </r>
    <r>
      <rPr>
        <sz val="8"/>
        <rFont val="Arial"/>
        <family val="2"/>
        <charset val="204"/>
      </rPr>
      <t>коб.(l=114, L=169, Р6М5К5)</t>
    </r>
  </si>
  <si>
    <r>
      <t xml:space="preserve">Сверло ц/х ср. сер 16,0 (кл.А) </t>
    </r>
    <r>
      <rPr>
        <sz val="8"/>
        <color rgb="FFFF0000"/>
        <rFont val="Arial"/>
        <family val="2"/>
        <charset val="204"/>
      </rPr>
      <t>с проточ.хв.</t>
    </r>
    <r>
      <rPr>
        <sz val="8"/>
        <rFont val="Arial"/>
        <family val="2"/>
        <charset val="204"/>
      </rPr>
      <t>коб.(l=120, L=178, Р6М5К5)</t>
    </r>
  </si>
  <si>
    <r>
      <t xml:space="preserve">Сверло ц/х ср. сер 17,0 (кл.А) </t>
    </r>
    <r>
      <rPr>
        <sz val="8"/>
        <color rgb="FFFF0000"/>
        <rFont val="Arial"/>
        <family val="2"/>
        <charset val="204"/>
      </rPr>
      <t>с проточ.хв.</t>
    </r>
    <r>
      <rPr>
        <sz val="8"/>
        <rFont val="Arial"/>
        <family val="2"/>
        <charset val="204"/>
      </rPr>
      <t>коб.(l=130, L=195, Р6М5К5)</t>
    </r>
  </si>
  <si>
    <r>
      <t xml:space="preserve">Сверло ц/х ср. сер 18,0 (кл.А) </t>
    </r>
    <r>
      <rPr>
        <sz val="8"/>
        <color rgb="FFFF0000"/>
        <rFont val="Arial"/>
        <family val="2"/>
        <charset val="204"/>
      </rPr>
      <t>с проточ.хв.коб.</t>
    </r>
    <r>
      <rPr>
        <sz val="8"/>
        <rFont val="Arial"/>
        <family val="2"/>
        <charset val="204"/>
      </rPr>
      <t>(l=130, L=195, Р6М5К5)</t>
    </r>
  </si>
  <si>
    <r>
      <t xml:space="preserve">Сверло ц/х ср. сер 19,0 (кл.А) </t>
    </r>
    <r>
      <rPr>
        <sz val="8"/>
        <color rgb="FFFF0000"/>
        <rFont val="Arial"/>
        <family val="2"/>
        <charset val="204"/>
      </rPr>
      <t>с проточ.хв.коб.</t>
    </r>
    <r>
      <rPr>
        <sz val="8"/>
        <rFont val="Arial"/>
        <family val="2"/>
        <charset val="204"/>
      </rPr>
      <t>(l=135, L=200, Р6М5К5)</t>
    </r>
  </si>
  <si>
    <r>
      <t>Сверло ц/х ср. сер 20,0 (кл.А)</t>
    </r>
    <r>
      <rPr>
        <sz val="8"/>
        <color rgb="FFFF0000"/>
        <rFont val="Arial"/>
        <family val="2"/>
        <charset val="204"/>
      </rPr>
      <t xml:space="preserve"> с проточ.хв.коб.</t>
    </r>
    <r>
      <rPr>
        <sz val="8"/>
        <rFont val="Arial"/>
        <family val="2"/>
        <charset val="204"/>
      </rPr>
      <t>(l=135, L=200, Р6М5К5)</t>
    </r>
  </si>
  <si>
    <t>СВЕРЛО                        ПО МЕТАЛЛУ Ц/Х СРЕДНЕЙ СЕРИИ КЛ.А С КОБАЛЬТОМ С ПРОТОЧ. ХВОСТ. (12 мм)</t>
  </si>
  <si>
    <t>Штангенциркуль 250 шкала 0,1 ШЦ 1, класс 2</t>
  </si>
  <si>
    <t xml:space="preserve">НАБОРЫ                         СВЕРЛ ПО МЕТАЛЛУ C 5% КОБАЛЬТОМ                                                                     </t>
  </si>
  <si>
    <t xml:space="preserve">НАБОРЫ                         СВЕРЛ ПО МЕТАЛЛУ С ПОКРЫТИЕМ НИТРИД-ТИТАНА                                                                     </t>
  </si>
  <si>
    <t xml:space="preserve">НАБОРЫ                         СВЕРЛ ПО МЕТАЛЛУ ИЗ СТАЛИ Р6М5                                                                     </t>
  </si>
  <si>
    <t xml:space="preserve">НАБОРЫ                         СВЕРЛ ПО МЕТАЛЛУ ПРОЧИЕ                                                                     </t>
  </si>
  <si>
    <t xml:space="preserve">НАБОРЫ                         СВЕРЛ ПО МЕТАЛЛУ УНИКАЛЬНЫЕ                                                                     </t>
  </si>
  <si>
    <r>
      <rPr>
        <b/>
        <sz val="8"/>
        <rFont val="Arial"/>
        <family val="2"/>
        <charset val="204"/>
      </rPr>
      <t xml:space="preserve">Набор сверл по металлу №66, </t>
    </r>
    <r>
      <rPr>
        <b/>
        <sz val="8"/>
        <color indexed="30"/>
        <rFont val="Arial"/>
        <family val="2"/>
        <charset val="204"/>
      </rPr>
      <t>(1-12), 43 шт.                (нитрид-титан)</t>
    </r>
    <r>
      <rPr>
        <sz val="8"/>
        <rFont val="Arial"/>
        <family val="2"/>
        <charset val="204"/>
      </rPr>
      <t xml:space="preserve">
1,0 -1,5-2,0-2,5-3,0-3,1-3,2-3,3(2шт)-3,4(2шт)-3,5(2шт)-3,6-
3,7-3,8-3,-4,0-4,3-4,5-4,8-4,9-5,0- 5,2-6,0-6,1-6,2-6,3-6,4-6,5-6,7-6,8-
7,0-7,5-7,6-7,8-8,0-8,5-9,0-9,5-10,0-11,0-12,0
Упаковка: тканевый пенал</t>
    </r>
  </si>
  <si>
    <r>
      <rPr>
        <b/>
        <sz val="8"/>
        <color indexed="8"/>
        <rFont val="Arial"/>
        <family val="2"/>
        <charset val="204"/>
      </rPr>
      <t xml:space="preserve">Набор сверл по металлу №91, </t>
    </r>
    <r>
      <rPr>
        <b/>
        <sz val="8"/>
        <color indexed="30"/>
        <rFont val="Arial"/>
        <family val="2"/>
        <charset val="204"/>
      </rPr>
      <t>(1-13), 25 шт.                (нитрид-титан)</t>
    </r>
    <r>
      <rPr>
        <sz val="8"/>
        <color indexed="8"/>
        <rFont val="Arial"/>
        <family val="2"/>
        <charset val="204"/>
      </rPr>
      <t xml:space="preserve">
1,0-1,5-2,0-2,5-3,0-3,5-4,0-4,5-5,0-5,5-6,0-6,5-7,0-7,5-8,0-8,5-9,0-9,5-10,0
10,5-11,0-11,5-12,0-12,5-13,0
Упаковка: металлический пенал</t>
    </r>
  </si>
  <si>
    <r>
      <rPr>
        <b/>
        <sz val="8"/>
        <color indexed="8"/>
        <rFont val="Arial"/>
        <family val="2"/>
        <charset val="204"/>
      </rPr>
      <t xml:space="preserve">Набор сверл по металлу №90, </t>
    </r>
    <r>
      <rPr>
        <b/>
        <sz val="8"/>
        <color indexed="30"/>
        <rFont val="Arial"/>
        <family val="2"/>
        <charset val="204"/>
      </rPr>
      <t>(1-10), 19 шт.                (нитрид-титан)</t>
    </r>
    <r>
      <rPr>
        <sz val="8"/>
        <color indexed="8"/>
        <rFont val="Arial"/>
        <family val="2"/>
        <charset val="204"/>
      </rPr>
      <t xml:space="preserve">
1,0-1,5-2,0-2,5-3,0-3,5-4,0-4,5-5,0-5,5-6,0-6,5-7,0-7,5-8,0-8,5-9,0-9,5-10,0
Упаковка: металлический пенал</t>
    </r>
  </si>
  <si>
    <r>
      <rPr>
        <b/>
        <sz val="8"/>
        <color indexed="8"/>
        <rFont val="Arial"/>
        <family val="2"/>
        <charset val="204"/>
      </rPr>
      <t xml:space="preserve">Набор сверл по металлу №155, </t>
    </r>
    <r>
      <rPr>
        <b/>
        <sz val="8"/>
        <color indexed="30"/>
        <rFont val="Arial"/>
        <family val="2"/>
        <charset val="204"/>
      </rPr>
      <t>(1-10), 19 шт.              (нитрид-титан)</t>
    </r>
    <r>
      <rPr>
        <sz val="8"/>
        <color indexed="8"/>
        <rFont val="Arial"/>
        <family val="2"/>
        <charset val="204"/>
      </rPr>
      <t xml:space="preserve">
1,0-1,5-2,0-2,5-3,0-3,5-4,0-4,5-5,0-5,5-6,0-6,5-7,0-7,5-8,0-8,5-9,0-9,5-10,0
Упаковка: тканевый пенал</t>
    </r>
  </si>
  <si>
    <r>
      <rPr>
        <b/>
        <sz val="8"/>
        <color indexed="8"/>
        <rFont val="Arial"/>
        <family val="2"/>
        <charset val="204"/>
      </rPr>
      <t xml:space="preserve">Набор сверл по металлу №154, </t>
    </r>
    <r>
      <rPr>
        <b/>
        <sz val="8"/>
        <color indexed="30"/>
        <rFont val="Arial"/>
        <family val="2"/>
        <charset val="204"/>
      </rPr>
      <t>(1-12), 12 шт.              (нитрид-титан)</t>
    </r>
    <r>
      <rPr>
        <sz val="8"/>
        <color indexed="8"/>
        <rFont val="Arial"/>
        <family val="2"/>
        <charset val="204"/>
      </rPr>
      <t xml:space="preserve">
1,0-2,0-3,0-4,0-5,0-6,0-7,0-8,0-9,0-10,0-11,0-12,0
Упаковка: тканевый пенал</t>
    </r>
  </si>
  <si>
    <r>
      <rPr>
        <b/>
        <sz val="8"/>
        <color indexed="8"/>
        <rFont val="Arial"/>
        <family val="2"/>
        <charset val="204"/>
      </rPr>
      <t xml:space="preserve">Набор сверл по металлу №153, </t>
    </r>
    <r>
      <rPr>
        <b/>
        <sz val="8"/>
        <color indexed="30"/>
        <rFont val="Arial"/>
        <family val="2"/>
        <charset val="204"/>
      </rPr>
      <t>(1-10), 10 шт.              (нитрид-титан)</t>
    </r>
    <r>
      <rPr>
        <sz val="8"/>
        <color indexed="8"/>
        <rFont val="Arial"/>
        <family val="2"/>
        <charset val="204"/>
      </rPr>
      <t xml:space="preserve">
1,0-2,0-3,0-4,0-5,0-6,0-7,0-8,0-9,0-10,0
Упаковка: тканевый пенал</t>
    </r>
  </si>
  <si>
    <r>
      <t>Набор свер</t>
    </r>
    <r>
      <rPr>
        <b/>
        <sz val="8"/>
        <color indexed="8"/>
        <rFont val="Arial"/>
        <family val="2"/>
        <charset val="204"/>
      </rPr>
      <t>л по металлу №156, (1-10), 10 шт.                               (Р6М5)</t>
    </r>
    <r>
      <rPr>
        <sz val="8"/>
        <color indexed="8"/>
        <rFont val="Arial"/>
        <family val="2"/>
        <charset val="204"/>
      </rPr>
      <t xml:space="preserve">
1,0-2,0-3,0-4,0-5,0-6,0-7,0-8,0-9,0-10,0
Упаковка: тканевый пенал</t>
    </r>
  </si>
  <si>
    <r>
      <rPr>
        <b/>
        <sz val="8"/>
        <color indexed="8"/>
        <rFont val="Arial"/>
        <family val="2"/>
        <charset val="204"/>
      </rPr>
      <t xml:space="preserve">Набор сверл по металлу №58, </t>
    </r>
    <r>
      <rPr>
        <b/>
        <sz val="8"/>
        <color indexed="60"/>
        <rFont val="Arial"/>
        <family val="2"/>
        <charset val="204"/>
      </rPr>
      <t>(3-10), 13 шт.                    (5% кобальт)</t>
    </r>
    <r>
      <rPr>
        <sz val="8"/>
        <color indexed="8"/>
        <rFont val="Arial"/>
        <family val="2"/>
        <charset val="204"/>
      </rPr>
      <t xml:space="preserve">
3,0-3,5-3,8-4,0-4,3-4,5-5,0-5,5-6,0-7,0-8,0-9,0-10,0
Упаковка: пластиковый бокс</t>
    </r>
  </si>
  <si>
    <r>
      <rPr>
        <b/>
        <sz val="8"/>
        <color indexed="8"/>
        <rFont val="Arial"/>
        <family val="2"/>
        <charset val="204"/>
      </rPr>
      <t xml:space="preserve">Набор сверл по металлу №80, </t>
    </r>
    <r>
      <rPr>
        <b/>
        <sz val="8"/>
        <color indexed="60"/>
        <rFont val="Arial"/>
        <family val="2"/>
        <charset val="204"/>
      </rPr>
      <t>(1-10), 19 шт.                    (5% кобальт)</t>
    </r>
    <r>
      <rPr>
        <sz val="8"/>
        <color indexed="8"/>
        <rFont val="Arial"/>
        <family val="2"/>
        <charset val="204"/>
      </rPr>
      <t xml:space="preserve">
1,0-1,5-2,0-2,5-3,0-3,5-4,0-4,5-5,0-5,5-6,0-6,5-7,0-7,5-8,0-8,5-9,0-9,5-10,0
Упаковка: металлический пенал</t>
    </r>
  </si>
  <si>
    <r>
      <rPr>
        <b/>
        <sz val="8"/>
        <color indexed="8"/>
        <rFont val="Arial"/>
        <family val="2"/>
        <charset val="204"/>
      </rPr>
      <t xml:space="preserve">Набор сверл по металлу №81, </t>
    </r>
    <r>
      <rPr>
        <b/>
        <sz val="8"/>
        <color indexed="60"/>
        <rFont val="Arial"/>
        <family val="2"/>
        <charset val="204"/>
      </rPr>
      <t>(1-13), 25 шт.                    (5% кобальт)</t>
    </r>
    <r>
      <rPr>
        <sz val="8"/>
        <color indexed="8"/>
        <rFont val="Arial"/>
        <family val="2"/>
        <charset val="204"/>
      </rPr>
      <t xml:space="preserve">
1,0-1,5-2,0-2,5-3,0-3,5-4,0-4,5-5,0-5,5-6,0-6,5-7,0-7,5-8,0-8,5-9,0-9,5-10,0
10,5-11,0-11,5-12,0-12,5-13,0
Упаковка: металлический пенал</t>
    </r>
  </si>
  <si>
    <t>Нож, выдвижное лезвие 18 мм, металлическая направляющая</t>
  </si>
  <si>
    <t>Нож, выдвижное лезвие 18 мм, усиленный корпус, автоматический</t>
  </si>
  <si>
    <t>НОЖ С ВЫДВИЖНЫМ ЛЕЗВИЕМ СТРОИТЕЛЬНЫЙ</t>
  </si>
  <si>
    <t>НОЖИ</t>
  </si>
  <si>
    <t>НОЖ                 С ВЫДВИЖНЫМ ЛЕЗВИЕМ СТРОИТЕЛЬНЫЙ</t>
  </si>
  <si>
    <t>Сверло с утолщенным ц/х ср. сер 0,6  (кл.В)  (l=10, L=25, dхв=1,2, Р6М5)</t>
  </si>
  <si>
    <t>Сверло с утолщенным ц/х ср. сер 0,7  (кл.В)  (l=10, L=25, dхв=1,2, Р6М5)</t>
  </si>
  <si>
    <t>Сверло с утолщенным ц/х ср. сер 0,8  (кл.В)  (l=11, L=25, dхв=1,2, Р6М5)</t>
  </si>
  <si>
    <t>Сверло с утолщенным ц/х ср. сер 0,9  (кл.В)  (l=11, L=25, dхв=1,2, Р6М5)</t>
  </si>
  <si>
    <t>Сверло с утолщенным ц/х ср. сер 1,0  (кл.В)  (l=11, L=25, dхв=1,2, Р6М5)</t>
  </si>
  <si>
    <t>Сверло с утолщенным ц/х ср. сер 0,5  (кл.В)    (l=8, L=22, dхв=1,2, Р6М5)</t>
  </si>
  <si>
    <r>
      <rPr>
        <b/>
        <sz val="8"/>
        <color indexed="8"/>
        <rFont val="Arial"/>
        <family val="2"/>
        <charset val="204"/>
      </rPr>
      <t>Набор сверл по металлу из 13 штук (3-10)                                  (Р6М5)</t>
    </r>
    <r>
      <rPr>
        <sz val="8"/>
        <color indexed="8"/>
        <rFont val="Arial"/>
        <family val="2"/>
        <charset val="204"/>
      </rPr>
      <t xml:space="preserve">
3,0-3,5-3,8-4,0-4,3-4,5-5,0-5,5-6,0-7,0-8,0-9,0-10,0
Упаковка: тканевый пенал</t>
    </r>
  </si>
  <si>
    <r>
      <rPr>
        <b/>
        <sz val="8"/>
        <color indexed="8"/>
        <rFont val="Arial"/>
        <family val="2"/>
        <charset val="204"/>
      </rPr>
      <t>Набор сверл по металлу из 15 штук (1-8)                                    (Р6М5)</t>
    </r>
    <r>
      <rPr>
        <sz val="8"/>
        <color indexed="8"/>
        <rFont val="Arial"/>
        <family val="2"/>
        <charset val="204"/>
      </rPr>
      <t xml:space="preserve">
1,0-1,5-2,0-2,5-3,0-3,5-4,0-4,5-5,0-5,5-6,0-6,5-7,0-7,5-8,0
Упаковка: тканевый пенал</t>
    </r>
  </si>
  <si>
    <r>
      <rPr>
        <b/>
        <sz val="8"/>
        <color indexed="8"/>
        <rFont val="Arial"/>
        <family val="2"/>
        <charset val="204"/>
      </rPr>
      <t>Набор сверл по металлу из 7 штук (1,6-8,5)                                (Р6М5)</t>
    </r>
    <r>
      <rPr>
        <sz val="8"/>
        <color indexed="8"/>
        <rFont val="Arial"/>
        <family val="2"/>
        <charset val="204"/>
      </rPr>
      <t xml:space="preserve">
1,6-2,5-3,3-4,2-5,0-6,8-8,5
Упаковка: тканевый пенал</t>
    </r>
  </si>
  <si>
    <r>
      <rPr>
        <b/>
        <sz val="8"/>
        <color indexed="8"/>
        <rFont val="Arial"/>
        <family val="2"/>
        <charset val="204"/>
      </rPr>
      <t>Набор сверл по металлу из 8 штук (3-10)                                    (Р6М5)</t>
    </r>
    <r>
      <rPr>
        <sz val="8"/>
        <color indexed="8"/>
        <rFont val="Arial"/>
        <family val="2"/>
        <charset val="204"/>
      </rPr>
      <t xml:space="preserve">
3,0-4,0-5,0-6,0-7,0-8,0-9,0-10,0
Упаковка: тканевый пенал</t>
    </r>
  </si>
  <si>
    <r>
      <rPr>
        <b/>
        <sz val="8"/>
        <color indexed="8"/>
        <rFont val="Arial"/>
        <family val="2"/>
        <charset val="204"/>
      </rPr>
      <t xml:space="preserve">Набор сверл по металлу №166, </t>
    </r>
    <r>
      <rPr>
        <b/>
        <sz val="8"/>
        <color indexed="60"/>
        <rFont val="Arial"/>
        <family val="2"/>
        <charset val="204"/>
      </rPr>
      <t xml:space="preserve">(1-10), 19 шт.                                 (Р9) </t>
    </r>
    <r>
      <rPr>
        <sz val="8"/>
        <color indexed="8"/>
        <rFont val="Arial"/>
        <family val="2"/>
        <charset val="204"/>
      </rPr>
      <t xml:space="preserve">
1,0-1,5-2,0-2,5-3,0-3,5-4,0-4,5-5,0-5,5-6,0-6,5-7,0-7,5-8,0-8,5-9,0-9,5-10,0
Упаковка: тканевый пенал</t>
    </r>
  </si>
  <si>
    <r>
      <rPr>
        <b/>
        <sz val="8"/>
        <color indexed="8"/>
        <rFont val="Arial"/>
        <family val="2"/>
        <charset val="204"/>
      </rPr>
      <t>Набор сверл по металлу №164,</t>
    </r>
    <r>
      <rPr>
        <b/>
        <sz val="8"/>
        <color indexed="17"/>
        <rFont val="Arial"/>
        <family val="2"/>
        <charset val="204"/>
      </rPr>
      <t xml:space="preserve"> </t>
    </r>
    <r>
      <rPr>
        <b/>
        <sz val="8"/>
        <color indexed="60"/>
        <rFont val="Arial"/>
        <family val="2"/>
        <charset val="204"/>
      </rPr>
      <t xml:space="preserve">(1-10), 10 шт.                                (Р9)  </t>
    </r>
    <r>
      <rPr>
        <sz val="8"/>
        <color indexed="8"/>
        <rFont val="Arial"/>
        <family val="2"/>
        <charset val="204"/>
      </rPr>
      <t xml:space="preserve">
1,0-2,0-3,0-4,0-5,0-6,0-7,0-8,0-9,0-10,0
Упаковка: тканевый пенал</t>
    </r>
  </si>
  <si>
    <r>
      <rPr>
        <b/>
        <sz val="8"/>
        <color indexed="8"/>
        <rFont val="Arial"/>
        <family val="2"/>
        <charset val="204"/>
      </rPr>
      <t xml:space="preserve">Набор сверл по металлу №169, </t>
    </r>
    <r>
      <rPr>
        <b/>
        <sz val="8"/>
        <color indexed="60"/>
        <rFont val="Arial"/>
        <family val="2"/>
        <charset val="204"/>
      </rPr>
      <t xml:space="preserve">(1-10), 19 шт.                             (Р18)   </t>
    </r>
    <r>
      <rPr>
        <sz val="8"/>
        <color indexed="8"/>
        <rFont val="Arial"/>
        <family val="2"/>
        <charset val="204"/>
      </rPr>
      <t xml:space="preserve">
1,0-1,5-2,0-2,5-3,0-3,5-4,0-4,5-5,0-5,5-6,0-6,5-7,0-7,5-8,0-8,5-9,0-9,5-10,0
Упаковка: тканевый пенал</t>
    </r>
  </si>
  <si>
    <r>
      <rPr>
        <b/>
        <sz val="8"/>
        <color indexed="8"/>
        <rFont val="Arial"/>
        <family val="2"/>
        <charset val="204"/>
      </rPr>
      <t xml:space="preserve">Набор сверл по металлу №168, </t>
    </r>
    <r>
      <rPr>
        <b/>
        <sz val="8"/>
        <color indexed="60"/>
        <rFont val="Arial"/>
        <family val="2"/>
        <charset val="204"/>
      </rPr>
      <t xml:space="preserve">(1-12), 12 шт.                              (Р18) </t>
    </r>
    <r>
      <rPr>
        <sz val="8"/>
        <color indexed="8"/>
        <rFont val="Arial"/>
        <family val="2"/>
        <charset val="204"/>
      </rPr>
      <t xml:space="preserve">
1,0-2,0-3,0-4,0-5,0-6,0-7,0-8,0-9,0-10,0-11,0-12,0
Упаковка: тканевый пенал</t>
    </r>
  </si>
  <si>
    <r>
      <rPr>
        <b/>
        <sz val="8"/>
        <color indexed="8"/>
        <rFont val="Arial"/>
        <family val="2"/>
        <charset val="204"/>
      </rPr>
      <t xml:space="preserve">Набор сверл по металлу №167, </t>
    </r>
    <r>
      <rPr>
        <b/>
        <sz val="8"/>
        <color indexed="60"/>
        <rFont val="Arial"/>
        <family val="2"/>
        <charset val="204"/>
      </rPr>
      <t xml:space="preserve">(1-10), 10 шт.                              (Р18) </t>
    </r>
    <r>
      <rPr>
        <sz val="8"/>
        <color indexed="8"/>
        <rFont val="Arial"/>
        <family val="2"/>
        <charset val="204"/>
      </rPr>
      <t xml:space="preserve">
1,0-2,0-3,0-4,0-5,0-6,0-7,0-8,0-9,0-10,0
Упаковка: тканевый пенал</t>
    </r>
  </si>
  <si>
    <r>
      <rPr>
        <b/>
        <sz val="8"/>
        <color indexed="8"/>
        <rFont val="Arial"/>
        <family val="2"/>
        <charset val="204"/>
      </rPr>
      <t>Набор сверл по металлу №171,</t>
    </r>
    <r>
      <rPr>
        <b/>
        <sz val="8"/>
        <color indexed="60"/>
        <rFont val="Arial"/>
        <family val="2"/>
        <charset val="204"/>
      </rPr>
      <t xml:space="preserve"> (1-12), 12 шт.               (Р6М5 левые) </t>
    </r>
    <r>
      <rPr>
        <sz val="8"/>
        <color indexed="8"/>
        <rFont val="Arial"/>
        <family val="2"/>
        <charset val="204"/>
      </rPr>
      <t xml:space="preserve">
1,0-2,0-3,0-4,0-5,0-6,0-7,0-8,0-9,0-10,0-11,0-12,0 (левые)
Упаковка: тканевый пенал</t>
    </r>
  </si>
  <si>
    <r>
      <rPr>
        <b/>
        <sz val="8"/>
        <color indexed="8"/>
        <rFont val="Arial"/>
        <family val="2"/>
        <charset val="204"/>
      </rPr>
      <t>абор сверл по металлу №174,</t>
    </r>
    <r>
      <rPr>
        <b/>
        <sz val="8"/>
        <color indexed="17"/>
        <rFont val="Arial"/>
        <family val="2"/>
        <charset val="204"/>
      </rPr>
      <t xml:space="preserve"> </t>
    </r>
    <r>
      <rPr>
        <b/>
        <sz val="8"/>
        <color indexed="60"/>
        <rFont val="Arial"/>
        <family val="2"/>
        <charset val="204"/>
      </rPr>
      <t xml:space="preserve">(1-10), 18 шт.                   (Р6М5 длин) </t>
    </r>
    <r>
      <rPr>
        <sz val="8"/>
        <color indexed="8"/>
        <rFont val="Arial"/>
        <family val="2"/>
        <charset val="204"/>
      </rPr>
      <t xml:space="preserve">
1,5-2,0-2,5-3,0-3,5-4,0-4,5-5,0-5,5-6,0-6,5-7,0-7,5-8,0-8,5-9,0-9,5-10,0
Упаковка: тканевый пенал</t>
    </r>
  </si>
  <si>
    <r>
      <rPr>
        <b/>
        <sz val="8"/>
        <color indexed="8"/>
        <rFont val="Arial"/>
        <family val="2"/>
        <charset val="204"/>
      </rPr>
      <t>Набор сверл по металлу №173,</t>
    </r>
    <r>
      <rPr>
        <b/>
        <sz val="8"/>
        <color indexed="60"/>
        <rFont val="Arial"/>
        <family val="2"/>
        <charset val="204"/>
      </rPr>
      <t xml:space="preserve"> (2-10), 9 шт.                    (Р6М5 длин) </t>
    </r>
    <r>
      <rPr>
        <sz val="8"/>
        <color indexed="8"/>
        <rFont val="Arial"/>
        <family val="2"/>
        <charset val="204"/>
      </rPr>
      <t xml:space="preserve">
2,0-3,0-4,0-5,0-6,0-7,0-8,0-9,0-10,0 (длинные)
Упаковка: тканевый пенал</t>
    </r>
  </si>
  <si>
    <r>
      <rPr>
        <b/>
        <sz val="8"/>
        <color indexed="8"/>
        <rFont val="Arial"/>
        <family val="2"/>
        <charset val="204"/>
      </rPr>
      <t xml:space="preserve">Набор сверл по металлу №162, (13-20), 8 шт.                            (Р6М5) </t>
    </r>
    <r>
      <rPr>
        <sz val="8"/>
        <color indexed="8"/>
        <rFont val="Arial"/>
        <family val="2"/>
        <charset val="204"/>
      </rPr>
      <t xml:space="preserve">
13,0-14,0-15,0-16,0-17,0-18,0-19,0-20,0
Упаковка: тканевый пенал</t>
    </r>
  </si>
  <si>
    <r>
      <rPr>
        <b/>
        <sz val="8"/>
        <color indexed="8"/>
        <rFont val="Arial"/>
        <family val="2"/>
        <charset val="204"/>
      </rPr>
      <t>Набор сверл по металлу и бетону (4-10), 10 шт.</t>
    </r>
    <r>
      <rPr>
        <sz val="8"/>
        <color indexed="8"/>
        <rFont val="Arial"/>
        <family val="2"/>
        <charset val="204"/>
      </rPr>
      <t xml:space="preserve">
4*75-5*85-6*100-8*120-10*120
Упаковка: тканевый пенал</t>
    </r>
  </si>
  <si>
    <r>
      <rPr>
        <b/>
        <sz val="8"/>
        <color indexed="8"/>
        <rFont val="Arial"/>
        <family val="2"/>
        <charset val="204"/>
      </rPr>
      <t>Набор сверл по бетону из 5 штук (4-10)</t>
    </r>
    <r>
      <rPr>
        <sz val="8"/>
        <color indexed="8"/>
        <rFont val="Arial"/>
        <family val="2"/>
        <charset val="204"/>
      </rPr>
      <t xml:space="preserve">
4,0-5,0-6,0-8,0-10,0
Упаковка: тканевый пенал</t>
    </r>
  </si>
  <si>
    <r>
      <rPr>
        <b/>
        <sz val="8"/>
        <color indexed="8"/>
        <rFont val="Arial"/>
        <family val="2"/>
        <charset val="204"/>
      </rPr>
      <t xml:space="preserve">Набор сверл по металлу №91, </t>
    </r>
    <r>
      <rPr>
        <b/>
        <sz val="8"/>
        <color indexed="30"/>
        <rFont val="Arial"/>
        <family val="2"/>
        <charset val="204"/>
      </rPr>
      <t>(1-13), 25 шт.                (нитрид-титан)</t>
    </r>
    <r>
      <rPr>
        <sz val="8"/>
        <color indexed="8"/>
        <rFont val="Arial"/>
        <family val="2"/>
        <charset val="204"/>
      </rPr>
      <t xml:space="preserve">
1,0-1,5-2,0-2,5-3,0-3,5-4,0-4,5-5,0-5,5-6,0-6,5-7,0-7,5-8,0-8,5-9,0-9,5-10,0
10,5-11,0-11,5-12,0-12,5-13,0
Упаковка: тканевый пенал</t>
    </r>
  </si>
  <si>
    <r>
      <rPr>
        <b/>
        <sz val="8"/>
        <color indexed="8"/>
        <rFont val="Arial"/>
        <family val="2"/>
        <charset val="204"/>
      </rPr>
      <t xml:space="preserve">Набор сверл по металлу №90, </t>
    </r>
    <r>
      <rPr>
        <b/>
        <sz val="8"/>
        <color indexed="30"/>
        <rFont val="Arial"/>
        <family val="2"/>
        <charset val="204"/>
      </rPr>
      <t>(1-10), 19 шт.                (нитрид-титан)</t>
    </r>
    <r>
      <rPr>
        <sz val="8"/>
        <color indexed="8"/>
        <rFont val="Arial"/>
        <family val="2"/>
        <charset val="204"/>
      </rPr>
      <t xml:space="preserve">
1,0-1,5-2,0-2,5-3,0-3,5-4,0-4,5-5,0-5,5-6,0-6,5-7,0-7,5-8,0-8,5-9,0-9,5-10,0
Упаковка: тканевый пенал</t>
    </r>
  </si>
  <si>
    <r>
      <rPr>
        <b/>
        <sz val="8"/>
        <color indexed="8"/>
        <rFont val="Arial"/>
        <family val="2"/>
        <charset val="204"/>
      </rPr>
      <t xml:space="preserve">Набор сверл по металлу №81, </t>
    </r>
    <r>
      <rPr>
        <b/>
        <sz val="8"/>
        <color indexed="60"/>
        <rFont val="Arial"/>
        <family val="2"/>
        <charset val="204"/>
      </rPr>
      <t>(1-13), 25 шт.                    (5% кобальт)</t>
    </r>
    <r>
      <rPr>
        <sz val="8"/>
        <color indexed="8"/>
        <rFont val="Arial"/>
        <family val="2"/>
        <charset val="204"/>
      </rPr>
      <t xml:space="preserve">
1,0-1,5-2,0-2,5-3,0-3,5-4,0-4,5-5,0-5,5-6,0-6,5-7,0-7,5-8,0-8,5-9,0-9,5-10,0
10,5-11,0-11,5-12,0-12,5-13,0
Упаковка: тканевый пенал</t>
    </r>
  </si>
  <si>
    <r>
      <rPr>
        <b/>
        <sz val="8"/>
        <color indexed="8"/>
        <rFont val="Arial"/>
        <family val="2"/>
        <charset val="204"/>
      </rPr>
      <t xml:space="preserve">Набор сверл по металлу №80, </t>
    </r>
    <r>
      <rPr>
        <b/>
        <sz val="8"/>
        <color indexed="60"/>
        <rFont val="Arial"/>
        <family val="2"/>
        <charset val="204"/>
      </rPr>
      <t>(1-10), 19 шт.                    (5% кобальт)</t>
    </r>
    <r>
      <rPr>
        <sz val="8"/>
        <color indexed="8"/>
        <rFont val="Arial"/>
        <family val="2"/>
        <charset val="204"/>
      </rPr>
      <t xml:space="preserve">
1,0-1,5-2,0-2,5-3,0-3,5-4,0-4,5-5,0-5,5-6,0-6,5-7,0-7,5-8,0-8,5-9,0-9,5-10,0
Упаковка: тканевый пенал</t>
    </r>
  </si>
  <si>
    <r>
      <rPr>
        <b/>
        <sz val="8"/>
        <color indexed="8"/>
        <rFont val="Arial"/>
        <family val="2"/>
        <charset val="204"/>
      </rPr>
      <t xml:space="preserve">Набор метчиков ручных комплектных №300, (М3-М12), 8 шт.   </t>
    </r>
    <r>
      <rPr>
        <sz val="8"/>
        <color indexed="8"/>
        <rFont val="Arial"/>
        <family val="2"/>
        <charset val="204"/>
      </rPr>
      <t xml:space="preserve">
Метчики руч.к  т: М3-М4-М5-М6-М8-М10-М12                                     (9ХС)Вороток для метчиков: М3-М12
Упаковка: тканевый пенал</t>
    </r>
  </si>
  <si>
    <r>
      <rPr>
        <b/>
        <sz val="8"/>
        <color indexed="8"/>
        <rFont val="Arial"/>
        <family val="2"/>
        <charset val="204"/>
      </rPr>
      <t xml:space="preserve">Набор метчиков машинно-руч комплектных №301, (М3-М12), 8 шт. </t>
    </r>
    <r>
      <rPr>
        <sz val="8"/>
        <color indexed="8"/>
        <rFont val="Arial"/>
        <family val="2"/>
        <charset val="204"/>
      </rPr>
      <t xml:space="preserve">
Метчики маш  руч.к  т: М3-М4-М5-М6-М8-М10-М12                           (Р6М5)
Вороток для метчиков: М3-М12
Упаковка: тканевый пенал</t>
    </r>
  </si>
  <si>
    <r>
      <rPr>
        <b/>
        <sz val="8"/>
        <color indexed="8"/>
        <rFont val="Arial"/>
        <family val="2"/>
        <charset val="204"/>
      </rPr>
      <t xml:space="preserve">Набор метчиков машинно-руч одинар. №302, (М3-М12), 8 шт.     </t>
    </r>
    <r>
      <rPr>
        <sz val="8"/>
        <color indexed="8"/>
        <rFont val="Arial"/>
        <family val="2"/>
        <charset val="204"/>
      </rPr>
      <t xml:space="preserve">    
Метчики маш  руч.скв: М3-М4-М5-М6-М8-М10-М12                          (Р6М5) 
Вороток для метчиков: М3-М12
Упаковка: тканевый пенал</t>
    </r>
  </si>
  <si>
    <r>
      <rPr>
        <b/>
        <sz val="8"/>
        <color indexed="8"/>
        <rFont val="Arial"/>
        <family val="2"/>
        <charset val="204"/>
      </rPr>
      <t xml:space="preserve">Набор метчиков машинно-руч одинар. №56 (М3-М12), 7 шт. </t>
    </r>
    <r>
      <rPr>
        <sz val="8"/>
        <color indexed="8"/>
        <rFont val="Arial"/>
        <family val="2"/>
        <charset val="204"/>
      </rPr>
      <t>Метчики м/р: М3-М4-М5-М6-М8-М10-М12 (Р6М5)
Упаковка: пластиковый бокс</t>
    </r>
  </si>
  <si>
    <r>
      <rPr>
        <b/>
        <sz val="8"/>
        <color indexed="8"/>
        <rFont val="Arial"/>
        <family val="2"/>
        <charset val="204"/>
      </rPr>
      <t xml:space="preserve">Набор метчиков м/р к-т, воротков, сверл №309, 32 шт. 
</t>
    </r>
    <r>
      <rPr>
        <sz val="8"/>
        <color indexed="8"/>
        <rFont val="Arial"/>
        <family val="2"/>
        <charset val="204"/>
      </rPr>
      <t>2,0-2,5-3,0-3,3-4,0-4,2-5,0-6,0-6,7-7,0-8,5-10,2 (Р6М5)
2,0-2,5-3,0-3,3-4,0-4,2-5,0-6,0-6,7-7,0-8,5-10,2 (кобальт)
Метчики м/р к-т: М3-М4-М5-М6-М8-М10-М12
Вороток для метчиков: М3-М12
Упаковка: тканевый пенал</t>
    </r>
  </si>
  <si>
    <r>
      <rPr>
        <b/>
        <sz val="8"/>
        <color indexed="8"/>
        <rFont val="Arial"/>
        <family val="2"/>
        <charset val="204"/>
      </rPr>
      <t xml:space="preserve">Набор метчиков руч к-т, воротков, сверл №310, 32 шт. 
</t>
    </r>
    <r>
      <rPr>
        <sz val="8"/>
        <color indexed="8"/>
        <rFont val="Arial"/>
        <family val="2"/>
        <charset val="204"/>
      </rPr>
      <t>2,0-2,5-3,0-3,3-4,0-4,2-5,0-6,0-6,7-7,0-8,5-10,2 (Р6М5)
2,0-2,5-3,0-3,3-4,0-4,2-5,0-6,0-6,7-7,0-8,5-10,2 (кобальт)
Метчики руч.к-т: М3-М4-М5-М6-М8-М10-М12
Вороток для метчиков: М3-М12
Упаковка: тканевый пенал</t>
    </r>
  </si>
  <si>
    <r>
      <rPr>
        <b/>
        <sz val="8"/>
        <rFont val="Arial"/>
        <family val="2"/>
        <charset val="204"/>
      </rPr>
      <t xml:space="preserve">Набор плашек, метчиков ручных, воротков №303 (М3-М20), 27 шт. 
</t>
    </r>
    <r>
      <rPr>
        <sz val="8"/>
        <color indexed="8"/>
        <rFont val="Arial"/>
        <family val="2"/>
        <charset val="204"/>
      </rPr>
      <t>Плашки: М3  М4  М5  М6  М8  М10  М12  М14  М16  М18  М20
Вороток для плашек: М3-М10, М3-М14, М12-М20
Метчики руч.к  т: М3  М4  М5  М6  М8  М10  М12  М14  М16  М18  М20
Вороток для метчиков: М3-М8, М5-М22
Упаковка: тканевый пенал</t>
    </r>
  </si>
  <si>
    <r>
      <rPr>
        <b/>
        <sz val="8"/>
        <rFont val="Arial"/>
        <family val="2"/>
        <charset val="204"/>
      </rPr>
      <t xml:space="preserve">Набор плашек, метчиков ручных, воротков №304 (М3-М27), 35 шт. 
</t>
    </r>
    <r>
      <rPr>
        <sz val="8"/>
        <rFont val="Arial"/>
        <family val="2"/>
        <charset val="204"/>
      </rPr>
      <t>Плашки: М3  М4  М5  М6  М8  М10  М12  М14  М16  М18  М20  М22  
М24  М27
Вороток для плашек: М3-М10, М3-М14, М12-М20, G1/2-G3/4-G1 (М16-М36)
Метчики руч: М3  М4  М5  М6  М8  М10  М12  М14  М16  М18  М20  
М22  М24  М27
Вороток для метчиков: М3-М8, М5-М22, М6-М30
Упаковка: тканевый пенал</t>
    </r>
  </si>
  <si>
    <r>
      <rPr>
        <b/>
        <sz val="8"/>
        <rFont val="Arial"/>
        <family val="2"/>
        <charset val="204"/>
      </rPr>
      <t xml:space="preserve">Набор плашек, метчиков ручных, воротков №305 (М3-М16), 43 шт. 
</t>
    </r>
    <r>
      <rPr>
        <sz val="8"/>
        <rFont val="Arial"/>
        <family val="2"/>
        <charset val="204"/>
      </rPr>
      <t>Плашки: М3*0,5  М4*0,7  М5*0,8  М6*0,75  М6*1,0  М8*0,75  М8*1,0  М8*1,25  
М10*1  М10*1,25  М10*1,5  М12*1,5  М12*1,75  М14*1,25  М14*1,5  М14*2,0  
М16*1  М16*1,5  М16*2,0
Вороток для плашек: М3-М10, М3-М14, М12-М20
Метчики руч: М3*0,5  М4*0,7  М5*0,8  М6*0,75  М6*1,0  М8*0,75  М8*1,0  
М8*1,25  М10*1  М10*1,25  М10*1,5  М12*1,5  М12*1,75  М14*1,25  М14*1,5  
М14*2,0  М16*1  М16*1,5  М16*2,0
Вороток для метчиков: М3-М8, М5-М22
Упаковка: тканевый пенал</t>
    </r>
  </si>
  <si>
    <r>
      <rPr>
        <b/>
        <sz val="8"/>
        <rFont val="Arial"/>
        <family val="2"/>
        <charset val="204"/>
      </rPr>
      <t xml:space="preserve">Набор плашек, м/р метчиков, воротков №307 (М3-М27), 35 шт. 
</t>
    </r>
    <r>
      <rPr>
        <sz val="8"/>
        <rFont val="Arial"/>
        <family val="2"/>
        <charset val="204"/>
      </rPr>
      <t>Плашки: М3  М4  М5  М6  М8  М10  М12  М14  М16  М18  М20  
М22  М24  М27
Вороток для плашек: М3-М10, М3-М14, М12-М20, G1/2-G3/4-G1 (М16-М36)
Метчики маш  руч.к  т: М3  М4  М5  М6  М8  М10  М12  М14  М16  М18  М20 
М22  М24  М27
Вороток для метчиков: М3-М8, М5-М22, М6-М30
Упаковка: тканевый пенал</t>
    </r>
  </si>
  <si>
    <r>
      <rPr>
        <b/>
        <sz val="8"/>
        <rFont val="Arial"/>
        <family val="2"/>
        <charset val="204"/>
      </rPr>
      <t xml:space="preserve">Набор плашек, м/р метчиков, воротков №308 (М3-М16), 43 шт.  
</t>
    </r>
    <r>
      <rPr>
        <sz val="8"/>
        <rFont val="Arial"/>
        <family val="2"/>
        <charset val="204"/>
      </rPr>
      <t>Плашки: М3*0,5  М4*0,7  М5*0,8  М6*0,75  М6*1,0  М8*0,75  М8*1,0  М8*1,25  
М10*1  М10*1,25  М10*1,5  М12*1,5  М12*1,75  М14*1,25  М14*1,5  М14*2,0  
М16*1  М16*1,5  М16*2,0
Вороток для плашек: М3-М10, М3-М14, М12-М20
Метчики маш-руч.к-т: М3*0,5  М4*0,7  М5*0,8  М6*0,75  М6*1,0  М8*0,75  
М8*1,0  М8*1,25   М10*1  М10*1,25  М10*1,5  М12*1,5  М12*1,75  М14*1,25   
М14*1,5 М14*2,0  М16*1  М16*1,5  М16*2,0
Вороток для метчиков: М3-М8, М5-М22
Упаковка: тканевый пенал</t>
    </r>
  </si>
  <si>
    <r>
      <rPr>
        <b/>
        <sz val="8"/>
        <rFont val="Arial"/>
        <family val="2"/>
        <charset val="204"/>
      </rPr>
      <t>Набор надфилей алмазных №550, (160 мм, 160/125), 5 шт. пл</t>
    </r>
    <r>
      <rPr>
        <sz val="8"/>
        <color indexed="8"/>
        <rFont val="Arial"/>
        <family val="2"/>
        <charset val="204"/>
      </rPr>
      <t>оский, круглый, трехгранный, полукруглый, квадратный
Упаковка: тканевая скрутка</t>
    </r>
  </si>
  <si>
    <r>
      <rPr>
        <b/>
        <sz val="8"/>
        <rFont val="Arial"/>
        <family val="2"/>
        <charset val="204"/>
      </rPr>
      <t>Набор надфилей алмазных №551, (160 мм, 160/125), 5 шт.</t>
    </r>
    <r>
      <rPr>
        <sz val="8"/>
        <color indexed="8"/>
        <rFont val="Arial"/>
        <family val="2"/>
        <charset val="204"/>
      </rPr>
      <t>плоский, круглый, трехгранный, овальный, квадратный
Упаковка: тканевая скрутка</t>
    </r>
  </si>
  <si>
    <r>
      <rPr>
        <b/>
        <sz val="8"/>
        <rFont val="Arial"/>
        <family val="2"/>
        <charset val="204"/>
      </rPr>
      <t>Набор надфилей алмазных №552, (160 мм, 160/125), 7 шт.</t>
    </r>
    <r>
      <rPr>
        <sz val="8"/>
        <color indexed="8"/>
        <rFont val="Arial"/>
        <family val="2"/>
        <charset val="204"/>
      </rPr>
      <t>плоский, круглый, трехгранный, полукруглый, овальный, ромбический, 
квадратный
Упаковка: тканевая скрутка</t>
    </r>
  </si>
  <si>
    <r>
      <rPr>
        <b/>
        <sz val="8"/>
        <rFont val="Arial"/>
        <family val="2"/>
        <charset val="204"/>
      </rPr>
      <t>Набор надфилей алмазных №553, (160 мм, 160/125, 125/100),10шт. п</t>
    </r>
    <r>
      <rPr>
        <sz val="8"/>
        <color indexed="8"/>
        <rFont val="Arial"/>
        <family val="2"/>
        <charset val="204"/>
      </rPr>
      <t>лоский, круглый (2 шт), трехгранный (2 шт), полукруглый, овальный, ромбический, квадратный (2 шт)
Упаковка: тканевая скрутка</t>
    </r>
  </si>
  <si>
    <r>
      <rPr>
        <b/>
        <sz val="8"/>
        <rFont val="Arial"/>
        <family val="2"/>
        <charset val="204"/>
      </rPr>
      <t xml:space="preserve">Набор надфилей алмазных №554, (160 мм, 160/125, 125/100), 14 шт.
</t>
    </r>
    <r>
      <rPr>
        <sz val="8"/>
        <color indexed="8"/>
        <rFont val="Arial"/>
        <family val="2"/>
        <charset val="204"/>
      </rPr>
      <t>плоский (2 шт), круглый (2 шт), трехгранный (2 шт), полукруглый (2 шт),
овальный (2 шт), ромбический (2 шт), квадратный (2 шт)
Упаковка: тканевая скрутка</t>
    </r>
  </si>
  <si>
    <r>
      <rPr>
        <b/>
        <sz val="8"/>
        <rFont val="Arial"/>
        <family val="2"/>
        <charset val="204"/>
      </rPr>
      <t xml:space="preserve">Набор ключей комбинированных                                                  (КГК)
</t>
    </r>
    <r>
      <rPr>
        <sz val="8"/>
        <color indexed="8"/>
        <rFont val="Arial"/>
        <family val="2"/>
        <charset val="204"/>
      </rPr>
      <t>11*11, 12*12, 13*13, 14*14, 15*15, 17*17
Упаковка: тканевая скрутка</t>
    </r>
  </si>
  <si>
    <t>титан</t>
  </si>
  <si>
    <t>виз</t>
  </si>
  <si>
    <t>Для выпад. Списка</t>
  </si>
  <si>
    <t>Картинка</t>
  </si>
  <si>
    <t>Текст</t>
  </si>
  <si>
    <t>кобальт</t>
  </si>
  <si>
    <t>ножи</t>
  </si>
  <si>
    <t>кордщетки</t>
  </si>
  <si>
    <t>диски</t>
  </si>
  <si>
    <t>борфрезы</t>
  </si>
  <si>
    <t>наборы</t>
  </si>
  <si>
    <t>патроны</t>
  </si>
  <si>
    <t>рулетки</t>
  </si>
  <si>
    <t>чашки</t>
  </si>
  <si>
    <t>шестигранник</t>
  </si>
  <si>
    <t>полотно</t>
  </si>
  <si>
    <t>бурыкротеккрест</t>
  </si>
  <si>
    <t>бурышвертмакс</t>
  </si>
  <si>
    <t>коронки</t>
  </si>
  <si>
    <t>ключигаечные</t>
  </si>
  <si>
    <t>ключитрубные</t>
  </si>
  <si>
    <t>ключиразводные</t>
  </si>
  <si>
    <t>наборыключей</t>
  </si>
  <si>
    <t>проточка</t>
  </si>
  <si>
    <t>кобальтпроточка</t>
  </si>
  <si>
    <t>линейки</t>
  </si>
  <si>
    <t>штангеля</t>
  </si>
  <si>
    <t>рамка</t>
  </si>
  <si>
    <t>полотнобиметалл</t>
  </si>
  <si>
    <t>болторез</t>
  </si>
  <si>
    <t>напильники</t>
  </si>
  <si>
    <t>биты</t>
  </si>
  <si>
    <t>НОВИНКА: НОЖИ С ВЫДВИЖНЫМ ЛЕЗВИЕМ И ЛЕЗВИЯ К НИМ. ТОРГОВАЯ МАРКА KROTEC (Чехия). УДОБНАЯ ЭРГОНОМИЧНАЯ РУЧКА, ЛОКАНИЧНЫЙ ДИЗАЙН</t>
  </si>
  <si>
    <t>АЛМАЗНЫЕ ДИСКИ KROTEC (Чехия): СПЛОШНЫЕ, СЕГМЕНТНЫЕ, ТУРБОСЕГМЕНТНЫЕ И УНИВЕРСАЛЬНЫЕ. ШИРОКИЙ АССОРТИМЕНТ И ПОСТОЯННОЕ НАЛИЧИЕ</t>
  </si>
  <si>
    <t>КОРДЩЕТКИ ЧАШЕЧНЫЕ, РАДИАЛЬНЫЕ, КОНИЧЕСКИЕ SCHWERT (Чехия). ДВА ВИДА КРЕПЛЕНИЯ: ДЛЯ ДРЕЛИ И УШМ. ТРИ ВИДА ПРОВОЛОКИ: СТАЛЬНАЯ, КРУЧЕНАЯ, ЛАТУНИРОВАННАЯ</t>
  </si>
  <si>
    <t>ШИРОКЙ АССОРТИМЕНТ БОРФРЕЗ ВОЛЖСКИЙ ИНСТРУМЕНТ. 15 ВИДОВ ФОРМ, 3 ВИДА: БЕЗ ПОКРЫТИЯ, С ПОКРЫТИЕМ, ПО АЛЮМИНИЮ. ВСЕГДА В НАЛИЧИИ</t>
  </si>
  <si>
    <t>КЛЮЧИ ГАЕЧНЫЕ КАМЫШИНСКОГО ЗАВОДА ПО ЦЕНАМ ОТ ПРОИЗВОДИТЕЛЯ. РОССИЙСКОЕ ПРОИЗВОДСТВО. ШИРОКИЙ РАЗМЕРНЫЙ РЯД. ТАКЖЕ В НАБОРАХ</t>
  </si>
  <si>
    <t>ЗАЧИСТНЫЕ АЛМАЗНЫЕ ЧАШКИ KROTEC (Чехия): ОДНОРЯДНЫЕ, ДВУХРЯДНЫЕ, ТУРБО. ЛОКАНИЧНЫЙ ЕВРОПЕЙСКИЙ ДИЗАЙН, ОТЛИЧНОЕ КАЧЕСТВО</t>
  </si>
  <si>
    <t>КЛЮЧИ ТРУБНЫЕ (90 град) и ГАЗОВЫЕ (45 град) ЛИТЫЕ. ИЗГОТОВЛЕНЫ ИЗ ХРОМ-ВАНАДИЕВОЙ СТАЛИ. ГОСТ ГОСТ 18981-73</t>
  </si>
  <si>
    <t>КЛЮЧИ РАЗВОДНЫЕ С УДОБНОЙ ЭРГОНОМИЧНОЙ ПРОРЕЗИНЕННОЙ ИЛИ МЕТАЛЛИЧЕСКОЙ РУЧКОЙ ОТ КР-19 ДО КР-36. ИЗГОТОВЛЕНЫ ИЗ ХРОМ-ВАНАДИЕВОЙ СТАЛИ. ГОСТ ГОСТ 7275-75</t>
  </si>
  <si>
    <t>ШИРОКИЙ АССОРТИМЕНТ КЛЮЧЕЙ ГАЕЧНЫХ ДВУХСТОРОННИХ, НАКИДНЫХ И КОМБИНИРОВАННЫХ КАМЫШИНСКОГО ЗАВОДА ПО ЦЕНАМ ОТ ПРОИЗВОДИТЕЛЯ. РОССИЙСКОЕ ПРОИЗВОДСТВО</t>
  </si>
  <si>
    <t>БУРЫ С ХВОСТОВИКОМ SDS-PLUS ТМ KROTEC (Чехия) С КРЕСТООБРАЗНОЙ ПЛАСТИНОЙ КВАДРО. ТАКЖЕ В АССОРТИМЕНТЕ ПРЕДСТАВЛЕНЫ БУРЫ С ОДИНАРНОЙ ПЛАСТИНОЙ ТМ KROTEC и SCHWERT (Чехия)</t>
  </si>
  <si>
    <t>БУРЫ С ХВОСТОВИКОМ SDS-MAX ТМ SCHWERT (Чехия). РАЗМЕРНЫЙ РЯД ОТ 16*400 до 40*1000. УПАКОВКА - ПЛАСТИКОВЫЙ ПОДВЕС С ЕВРОПЕТЛЕЙ</t>
  </si>
  <si>
    <t>КОРОНКИ ПО БЕТОНУ С ХВОСТОВИКОМ SDS-PLUS ТМ SCHWERT (Чехия). В СОВОКУПНОСТИ С ЗУБИЛАМИ, ПИКАМИ, БУРАМИ, ПЕРЕХОДНИКАМИ ДОПОЛНЯЮТ АССОРТИМЕНТ ПРЕДАЛАГЕМОГО НАМИ ИНСТРУМЕНТА ДЛЯ ПЕРФОРАТОРОВ</t>
  </si>
  <si>
    <t>ПРЕДЛАГАЕМ БОЛЬШОЙ АССОРТИМЕНТ НАБОРОВ СВЕРЛ ПО МЕТАЛЛУ, БЕТОНУ, ДЕРЕВУ, СТЕКЛУ, НАБОРЫ БУРОВ, РУЧНОГО ИНСТРУМЕНТ, ПЛАШЕК И МЕТЧИКОВ И Т.П. СМОТРИТЕ РАЗДЕЛ - НАБОРЫ</t>
  </si>
  <si>
    <t>ПАТРОНЫ СВЕРЛИЛЬНЫЕ С КЛЮЧЕМ ИЛИ САМОЗАЖИМНЫЕ, ПОД ОПРАВКУ ИЛИ С РЕЗЬБОЙ. ШИРОКИЙ РАЗМЕРНЫЙ РЯД И ПОСТОЯННОЕ НАЛИЧИЕ ТОВАРА НА СКЛАДЕ</t>
  </si>
  <si>
    <t>ИЗМЕРИТЕЛЬНЫЕ ИНСТРУМЕНТ ПРЕДСТАВЛЕН РУЛЕТКАМИ, ЛИНЕЙКАМИ И ШТАНГЕНЦИРКУЛЯМИ</t>
  </si>
  <si>
    <t>СВЕРЛА ПО МЕТАЛЛУ С 5% КОБАЛЬТОМ (СТАЛЬ Р6М5К5). ПРЕДНАЗНАЧЕНЫ ДЛЯ РАБОТЫ ПО ТРУДНООБРАБАТЫВАЕМЫМ, ЛЕГИРОВАННЫМ СТАЛЯМ, В ТОМ ЧИСЛЕ ПО НЕРЖАВЕЙЩИМ</t>
  </si>
  <si>
    <t>СВЕРЛА ПО МЕТАЛЛУ ИЗ Р6М5 С НИТРИД ТИТАНОВЫМ ПОКРЫТИЕМ. ИМЕЮТ ДВОЙНУЮ ЗАТОЧКУ. ЛУЧШИЕ СВЕРЛА ДЛЯ РАБОТЫ ПО СТАЛЯМ НИЗКОЙ И СРЕДНЕЙ ПРОЧНОСТИ</t>
  </si>
  <si>
    <t>СВЕРЛА ПО МЕТАЛЛУ ИЗ СТАЛИ Р6М5 С ПРОТОЧЕННЫМ (12 ММ) ХВОСТОВИКОМ. ЭТО СВЕРЛА БОЛЬШИХ ДИАМЕТРОВ (от 12,5 ММ) АДАПТИРОВАННЫЕ ПОД ДРЕЛЬ</t>
  </si>
  <si>
    <t>СВЕРЛА ПО МЕТАЛЛУ ИЗ СТАЛИ Р6М5К% (С 5% КОБАЛЬТОМ) С ПРОТОЧЕННЫМ (12 ММ) ХВОСТОВИКОМ. ЭТО СВЕРЛА БОЛЬШИХ ДИАМЕТРОВ (от 12,5 ММ) АДАПТИРОВАННЫЕ ПОД ДРЕЛЬ</t>
  </si>
  <si>
    <t>СВЕРЛА ПО МЕТАЛЛУ С ШЕСТИГРАННЫМ ХВОСТОВИКОМ. МОЖНО ИСПОЛЬЗОВАТЬ В ШУРУПОВЕРТАХ. ПОЛЬЗУЮТСЯ БОЛЬШИМ СПРОСОМ У МОНТАЖНЫХ БРИГАД</t>
  </si>
  <si>
    <t>ПОЛОТНА ПО МЕТАЛЛУ РУЧНЫЕ ПРЕДСТАВЛЕНЫ У НАС ОДНОСТРОННИМИ (КАК НА ФОТО), ДВУХСТОРОННИМИ, БИМЕТАЛЛИЧЕСКИМИ, А ТАКЖЕ МАШИННЫМИ</t>
  </si>
  <si>
    <t>ПОЛОТНА ПО МЕТАЛЛУ РУЧНЫЕ БИМЕТАЛЛИЧЕСКИЕ. СТАЛЬ Р6М5. ПРЕДНАЗНАЧЕНЫ ДЛЯ НЕРЖАВЕЮЩИХ, ИНСТРУМЕНТАЛЬНЫХ, КОНСТРУКЦИОННЫХ СТАЛЕЙ И ЦВЕТНЫХ МЕТАЛЛОВ</t>
  </si>
  <si>
    <t>НОВИНКА ВОЛЖСКОГО ИНСТРУМЕНТ - СВЕРЛА С УТОЛЩЕННЫМ ХВОСТОВИКОМ</t>
  </si>
  <si>
    <t>"НЕ ПОРА ЛИ ПЕРЕКУСИТЬ?!" - БОЛТОРЕЗЫ ИЛИ НОЖНИЦЫ АРМАТУРНЫЕ ВОЛЖСКИЙ ИНСТРУМЕНТ</t>
  </si>
  <si>
    <t>МЫ ПРЕДЛАГАЕМ ШИРОКИЙ АССОРТИМЕНТ НАПИЛЬНИКОВ И НАДФИЛЕЙ (В ТОМ ЧИСЛЕ АЛМАЗНЫХ) РАЗНЫХ ФОРМ, ДЛИН, НАСЕЧЕК. ОТДЕЛЬНОЙ ГРУППОЙ ИДУТ ДЕРЕВЯННЫЕ РУЧКИ С МЕТАЛЛИЧЕСКИМ КОЛЬЦОМ</t>
  </si>
  <si>
    <t>ОТВЕРТОЧНЫЕ БИТЫ ТОРГОВОЙ МАРКИ ВОЛЖСКИЙ ИНСТРУМЕНТ ПРЕДСТАВЛЕНЫ ФОРМАМИ PH, PZ, SL. ОЗНАКОМИТЬСЯ С РАЗМЕРАМИ ВЫ МОЖЕТЕ В СООТВЕСТВУЮЩЕМ РАЗДЕЛЕ ПРАЙС-ЛИСТА</t>
  </si>
  <si>
    <t>сверлоутолщ</t>
  </si>
  <si>
    <t>видео</t>
  </si>
  <si>
    <t>подборка</t>
  </si>
  <si>
    <t>резцы</t>
  </si>
  <si>
    <t>ступенчатое</t>
  </si>
  <si>
    <t>пластины</t>
  </si>
  <si>
    <t>оснастка</t>
  </si>
  <si>
    <t>зенковки</t>
  </si>
  <si>
    <t>развертки</t>
  </si>
  <si>
    <t>степлеры</t>
  </si>
  <si>
    <t>стекло</t>
  </si>
  <si>
    <t>новинки</t>
  </si>
  <si>
    <t>молотки</t>
  </si>
  <si>
    <t>отвертки</t>
  </si>
  <si>
    <t>плоскогубцы</t>
  </si>
  <si>
    <t>ножницы</t>
  </si>
  <si>
    <t>кусачки</t>
  </si>
  <si>
    <t>метчикикобальт</t>
  </si>
  <si>
    <t>сверлакхкобальт</t>
  </si>
  <si>
    <t>воротки</t>
  </si>
  <si>
    <t>абразив</t>
  </si>
  <si>
    <t>клейма</t>
  </si>
  <si>
    <t>ножовки</t>
  </si>
  <si>
    <t>подставка</t>
  </si>
  <si>
    <t>бетон</t>
  </si>
  <si>
    <t>дерево</t>
  </si>
  <si>
    <t>шпатель</t>
  </si>
  <si>
    <t>сверлакхудлин</t>
  </si>
  <si>
    <t>метчикиплашки</t>
  </si>
  <si>
    <t>ПО БОЛЬШИНСТВУ ГРУПП ТОВАРА ВЫ МОЖЕТЕ ПОСМОТРЕТЬ КОРОТКИЙ ВИДЕОРОЛИК. ДЛЯ ЭТОГО НАЖМИТЕ НА КНОПКУ "ВИДЕО" В НАИМЕНОВАНИИ ГРУППЫ ИЛИ СПРАВА В СТОЛБЦЕ I</t>
  </si>
  <si>
    <t>В СТОЛБЦЕ G ПРИВЕДЕН АВС-АНАЛИЗ НАШЕГО АССОРТИМЕНТА, ОРИЕНТИРОВАННЫЙ НА МАГАЗИНЫ ИНСТРУМЕНТА, КРЕПЕЖА, СТРОЙМАТЕРИАЛОВ И ХОЗТОВАРОВ (БУКВА А - САМЫЕ ВОСТРЕБОВАННЫЕ РАЗМЕРЫ)</t>
  </si>
  <si>
    <t>МЫ ПОСТАВЛЯЕМ ШИРОКИЙ АССОРТИМЕНТ РЕЗЦОВ С НАПАЙНЫМИ ПЛАСТИНАМИ КАНАШСКОГО ЗАВОДА (ПО ЦЕНЕ ЗАВОДА), А ТАКЖЕ РЕЗЦЫ СО СМЕННЫМИ ПЛАСТИНАМИ ТОРГОВОЙ МАРКИ ВОЛЖСКИЙ ИНСТРУМЕНТ</t>
  </si>
  <si>
    <t>К РЕЗЦАМ СО СМЕННЫМИ ПЛАСТИНАМИ В ПРАЙС-ЛИСТЕ ПРЕДСТАВЛЕНЫ И САМИ ПЛАСТИНЫ. ВЫ МОЖЕТЕ ПРИСЛАТЬ НАМ ЗАПРОС ПО НИМ В ТОМ ВИДЕ, В КОТОРОМ ОН У ВАС ЕСТЬ, А НАШИ ТЕХНОЛОГИ САМИ ПОДБЕРУТ ВАМ АНАЛОГИ</t>
  </si>
  <si>
    <t>МЫ ПРЕДЛАГАЕМ ШИРОКИЙ АССОРТИМЕНТ СТУПЕНЧАТЫХ СВЕРЛ. В 2022 ГОДУ ПО НИМ РАСШИРЕН РАЗМЕРНЫЙ РЯД, А ТАКЖЕ ДОБАВЛЕНЫ СВЕРЛА СТУПЕНЧАТЫЕ ИЗ СТАЛИ Р6М5К5</t>
  </si>
  <si>
    <t>ТОКАРНАЯ ОСНАСТКА У НАС ПРЕДСТАВЛЕНА ЦЕНТРАМИ ВРАЩЕНИЯ И ЦЕНТРАМИ УПОРНЫМИ, ВТУЛКАМИ ПЕРЕХОДНЫМИ, ПАТРОНАМИ И ОПРАВКАМИ</t>
  </si>
  <si>
    <t>МОЛОТКИ ТОРГОВОЙ МАРКИ ВОЛЖСКИЙ ИНСТРУМЕНТ ИЗГОТОВЛЕНЫ ИЗ СТАЛИ 50, ИМЕЮТ КОВАННЫЙ (!) БОЕК, ЧТО ОЧЕНЬ ВАЖНО, И УДОБНУЮ ГЛАДКУЮ РУКОЯТКУ</t>
  </si>
  <si>
    <t>МЫ ПОСТАВЛЯЕМ НЕ ТОЛЬКО МЕТАЛЛОРЕЖУЩИЙ ИНСТРУМЕНТ. В НАШЕМ АССОРТИМЕНТЕ МНОГО ПОЗИЦИЙ РУЧНОГО ИНСТРУМЕНТА, А ИМЕННО ОТВЕРТКИ, КУСАЧКИ, НОЖОВКИ, ГУБЦЕВЫЙ ИНСТРУМЕНТ И Т.Д.</t>
  </si>
  <si>
    <t>НОЖНИЦЫ ПО МЕТАЛЛУ В АССОРТИМЕНТЕ С ЛЕВЫМ И ПРАВЫМ РЕЗОМ, ОБЫЧНЫЕ И АВИАЦИОННОГО ТИПА. УПАКОВКА - ПЛАСТИКОВЫЙ ПОДВЕС С ЕВРОПЕТЛЕЙ</t>
  </si>
  <si>
    <t>КУСАЧКИ ТАКЖЕ ПРЕДСТАВЛЕНЫ В ТРЕХ ИСПОЛНЕНИЯХ: ДИЭЛЕКТРИЧЕСКИЕ, С НИКЕЛЕВЫМ ПОКРЫТИЕМ (ВЫСОКОГО КАЧЕСТВА), БЕЗ ПОКРЫТИЯ (ПОДЕШЕВЛЕ)</t>
  </si>
  <si>
    <t>ЕСЛИ ВЫ ПРОДАЕТЕ КРЕПЕЖ ИЛИ ИНСТРУМЕНТ, ТО ЗЕНКОВКИ ЭТО ВАША ПОЗИЦИЯ. НАПРИМЕР, ЧТОБЫ "УТОПИТЬ" ГОЛОВКУ КРЕПЕЖА В ПОВЕРХНОСТИ МЕТАЛЛА, КАК РАЗ ПРИМЕНЯЕТСЯ ЗЕНКОВКА</t>
  </si>
  <si>
    <t>ПРЕДЛАГАЕМ ВАШЕМУ ВНИМНИЮ СТЕПЛЕРЫ, СКОБЫ К НИМ, А ТАКЖЕ СКОБОУДАЛИТЕЛИ ТОРГОВОЙ МАРКИ KROTEC (Чехия). НЕЗАМЕНИМАЯ ПОЗИЦИЯ НА ЛЮБОЙ СТРОЙКЕ.</t>
  </si>
  <si>
    <t>В 2022 ГОДУ В НАШ АССОРТИМЕНТ ДОБАВЛЕНА НОВАЯ ПОЗИЦИЯ, А ИМЕННО СВЕРЛА ПО СТЕКЛУ И КЕРАМИКЕ С ШЕСТИГРАННЫМ ХВОСТОВИКОМ И КРЕСТООБРАЗНОЙ ПЛАСТИНОЙ</t>
  </si>
  <si>
    <t>В 2022 ГОДУ РАСШИРЕН АССОРТИМЕНТ МЕТЧИКОВ МАШИННО-РУЧНЫХ КОМПЛТЕКНЫХ, ДОПОЛНЕНЫ РАЗМЕРЫ ИЗ СТАЛИ Р6М5К5, ПРЕДНАЗНАЧЕННЫЕ ДЛЯ ОБРАБОТКИ НЕРЖАВЕЮЩИХ И ТРУДНООБРАБАТЫВАЕМЫХ МАТЕРИАЛОВ</t>
  </si>
  <si>
    <t>ДЛЯ НЕРЖАВЕЮЩИХ И ЛЕГИРОВАННЫХ СТАЛЕЙ МЫ ДОБАВИЛИ В АССОРТИМЕНТ СВЕРЛА С КОНИЧЕСКИМ ХВОСТОВИКОМ СРЕДНЕЙ СЕРИИ ИЗ Р6М5К5 (С 5% КОБАЛЬТОМ), РАЗМЕРЫ ПОКА ДО 30 ММ</t>
  </si>
  <si>
    <t>НАС ЧАСТО СПРАШИВАЛИ СВЕРЛА С КОНИЧЕСКИМ ХВОСТОВИКОМ УДЛИНЕННОЙ СЕРИИ ПО ГОСТ 2092-77. НАРЯДУ СО СВЕРЛАМИ ДЛИННОЙ СЕРИИ ПО ГОСТ 12121-77 ТЕПЕРЬ И ДАННАЯ ПОЗИЦИЯ У НАС ВСЕГДА В НАЛИЧИИ</t>
  </si>
  <si>
    <t>ЕСЛИ ВЫ ЗАКУПАЕТЕ ПЛАШКИ И МЕТЧИКИ, НЕ ЗАБУДЬТЕ ЗАКАЗАТЬ И ВОРОТКИ К НИМ. ДАННЫЕ ПОЗИЦИИ ВЫ ЛЕГКО НАЙДЕТЕ В ПРАЙС-ЛИСТЕ ОТДЕЛЬНОЙ ГРУППОЙ ИЛИ ЖЕ ВНУТРИ ПЛАШЕК И МЕТЧИКОВ МЕТРИЧЕСКИХ</t>
  </si>
  <si>
    <t>МЫ ПРЕДЛАГАЕМ ИСЧЕРПЫВАЮЩИЙ АССОРТИМЕНТ ПЛАШЕК И МЕТЧИКОВ, РАЗНЫХ ВИДОВ ПО ГЕОМЕТРИИ И ИЗ РАЗНЫХ СТАЛЕЙ. ЕСЛИ ВАМ НУЖНО ПОМОЧЬ ПОДОБРАТЬ РАЗМЕРЫ И ВИДЫ, ПРОСТО НАПИШИТЕ ВАШЕМУ МЕНЕДЖЕРУ</t>
  </si>
  <si>
    <t>ВСЕГДА В НАЛИЧИИ АБРАЗИВНЫЕ КРУГИ ПРОИЗВОДСТВА ЛУЖСКОГО ЗАВОДА, СМОТРИТЕ ЦЕНЫ В РАЗДЕЛЕ КРУГИ</t>
  </si>
  <si>
    <t>НОЖОВКИ ТОРГОВОЙ МАРКИ КРОТЕС (Чехия) ПРЕДСТАВЛЕНЫ ШИРОКИМ АССОРТИМЕНТОМ РАЗМЕРОВ РАЗНОЙ ДЛИНЫ И ЧАСТОТЫ ЗУБЬЕВ. KROTEC - ЭТО ИНСТРУМЕНТ ВЫСОКОГО КАЧЕСТВА ПО ДОСТУПНЫМ ЦЕНАМ</t>
  </si>
  <si>
    <t>ДЛЯ ПРЕЗЕНТАБЕЛЬНОЙ ВЫКЛАДКИ ТОВАРА В ВАШЕМ ТОРГОВОМ ЗАЛЕ ИСПОЛЬЗУЙТЕ ПОДСТКАМИ ПОД СВЕРЛА, ПЛАШКИ, МЕТЧИКИ. ЕСЛИ ИХ ПОСТАВИТЬ ВОЗЛЕ КАССОВОГО АППАРАТА, ПРОДАЖИ УВЕЛИЧАТСЯ</t>
  </si>
  <si>
    <t>МЫ ПРЕДЛАГАЕМ СВЕРЛА ПО БЕТОНУ, КАК В ПРОМУПАКОВКЕ (ПО 10 И 5 ШТУК), ТАК И В ИНДИВИДУАЛЬНОЙ ПВХ УПАКОВКЕ СО ШТРИХКОДОМ И ЕВРОПЕТЛЕЙ</t>
  </si>
  <si>
    <t>ДЛЯ РАБОТЫ ПО ДЕРЕВУ МЫ ПРЕДЛАГАЕМ СВЕРЛА С ПОДРЕЗАТЕЛЕМ, СВЕРЛА ПЕРОВЫЕ, СВЕРЛА СПИРАЛЬНЫЕ (ОНИ ЖЕ ВИНТОВЫЕ ИЛИ БАЛОЧНЫЕ), А ТАКЖЕ СВЕРЛА ФОРСТНЕРА. ШИРОКИЙ АССОРТИМЕНТ</t>
  </si>
  <si>
    <t>НИ ОДИН РЕМОНТ НЕ ОБОЙДЕТСЯ БЕЗ ТАКОЙ ВОСТРЕБОВАННОЙ ПОЗИЦИИ, КАК ШПАТЕЛИ. СМОТРИТЕ ЦЕНЫ И АССОРТИМЕНТ ПО НИМ В ПРАЙС-ЛИСТЕ</t>
  </si>
  <si>
    <t>новинки2</t>
  </si>
  <si>
    <t>ПРЕДЛАГАЕМ ВАШЕМУ ВНИМАНИЮ КЛЕЙМА ЦИФРОВЫЕ, БУКВЕННЫЕ (ЛАТИНИЦА) И БУКВЕННЫЕ (КИРИЛЛИЦА)</t>
  </si>
  <si>
    <t>ПОСЛЕ ОПЕРАЦИИ "СВЕРЛЕНИЕ" УЛУЧШИТЬ КАЧЕСТВО ОТВЕРСТИЯ ИЛИ ЖЕ ДОВЕСТИ ЕГО ДО НУЖНОГО РАЗМЕРА ПОЗВОЛЯЮТ РАЗВЕРТКИ. МЫ ПОСТАВЛЯЕМ РАЗВЕРТКИ С КВАЛИТЕТАМИ Н7, Н8, Н9 (Н7 БОЛЕЕ ТОЧНЫЙ)</t>
  </si>
  <si>
    <t>ШАРНИРНО-ГУБЦЕВЫЙ ИНСТРУМЕНТ (ПЛОСКОГУБЦЫ, КРУГЛОГУБЦЫ) ПРЕДСТАВЛЕНЫ В ТРЕХ ИСПОЛНЕНИЯХ: ДИЭЛЕКТРИЧЕСКИЕ, С НИКЕЛЕВЫМ ПОКРЫТИЕМ (ВЫСОКОГО КАЧЕСТВА), БЕЗ ПОКРЫТИЯ (ПОДЕШЕВЛЕ)</t>
  </si>
  <si>
    <r>
      <t>ПОИСК ПО АЛФАВИТУ (</t>
    </r>
    <r>
      <rPr>
        <b/>
        <sz val="8"/>
        <color rgb="FFC00000"/>
        <rFont val="Calibri"/>
        <family val="2"/>
        <charset val="204"/>
        <scheme val="minor"/>
      </rPr>
      <t>Б</t>
    </r>
    <r>
      <rPr>
        <b/>
        <sz val="8"/>
        <color theme="1"/>
        <rFont val="Calibri"/>
        <family val="2"/>
        <charset val="204"/>
        <scheme val="minor"/>
      </rPr>
      <t>ур) - ПЕРВЫЕ БУКВЫ ИНСТРУМЕНТА (НАЖИМАЙТЕ)
НАИМЕНОВАНИЕ</t>
    </r>
  </si>
  <si>
    <t>РАМКИ ДЛЯ ПОЛОТЕН РУЧНЫХ ПО МЕТАЛЛУ. ОБЛАДАЕТ УДОБНОЙ РУЧКОЙ, ЛОКАНИЧНЫМ ДИЗАЙНОМ. ТОРГОВАЯ МАРКА - ВОЛЖСКИЙ ИНСТРУМЕНТ</t>
  </si>
  <si>
    <t>"ПРОШУ ВАС СДЕЛАТЬ ПОДБОРКУ НА ОСНОВЕ ВАШЕГО ОПЫТА ПО ____ ГРУППЕ ТОВАРА НА СУММУ _____ РУБ"</t>
  </si>
  <si>
    <t>ЕСЛИ ВЫ НЕ ЗНАЕТЕ СПРОС ПО ТОЙ ИЛИ ИНОЙ ГРУППЕ ТОВАРА (НАПРИМЕР ПО МЕТЧИКАМ, ПЛАШКАМ И Т.П.), НАПИШИТЕ В ПОЧТУ ВАШЕМУ МЕНЕДЖЕРУ ДАННУЮ ФРАЗУ И ОН ПОДГОТОВИТ ДЛЯ ВАС ПОДБОРКУ ПО РЕЙТИНГУ ПРОДАЖ</t>
  </si>
  <si>
    <t>АВС АНАЛИЗ</t>
  </si>
  <si>
    <t xml:space="preserve">НОВИНКИ 2022 ГОДА </t>
  </si>
  <si>
    <t>Ящик V1 135х105х76 мм  красный</t>
  </si>
  <si>
    <t>Ящик V1 135х105х76 мм  синий</t>
  </si>
  <si>
    <t>Ящик V1 135х105х76 мм желтый</t>
  </si>
  <si>
    <t>Ящик V2 200х130х110 мм  красный</t>
  </si>
  <si>
    <t>Ящик V2 200х130х110 мм  синий</t>
  </si>
  <si>
    <t>Ящик V2 200х130х110 мм желтый</t>
  </si>
  <si>
    <t>Ящик V3 276х139х128 мм  красный</t>
  </si>
  <si>
    <t>Ящик V3 276х139х128 мм  синий</t>
  </si>
  <si>
    <t>Ящик V3 276х139х128 мм желтый</t>
  </si>
  <si>
    <t>Ящик V4 с разделителем 276х279х128 мм  красный</t>
  </si>
  <si>
    <t>Ящик V4 с разделителем 276х279х128 мм  синий</t>
  </si>
  <si>
    <t>Ящик V4 с разделителем 276х279х128 мм желтый</t>
  </si>
  <si>
    <t>Ящик V5 276х213х178 мм  красный</t>
  </si>
  <si>
    <t>Ящик V5 276х213х178 мм  синий</t>
  </si>
  <si>
    <t>Ящик V5 276х213х178 мм желтый</t>
  </si>
  <si>
    <t>Ящик V6 377х213х178 мм  красный</t>
  </si>
  <si>
    <t>Ящик V7 с разделителем 377х422х178 мм красный</t>
  </si>
  <si>
    <t xml:space="preserve">ЛОТОК ДЛЯ ИНСТРУМЕНТА                     </t>
  </si>
  <si>
    <t>ЛОТКИ</t>
  </si>
  <si>
    <t>ЛОТОК                             ДЛЯ ИНСТРУМЕНТА</t>
  </si>
  <si>
    <t>лоток</t>
  </si>
  <si>
    <t>ДЛЯ ВЫКЛАДКИ И ХРАНЕНИЯ ИНСТРУМЕНТА МЫ ПРЕДЛАГАЕМ ЛОТКИ (ЯЩИКИ). ЦЕНЫ НА НИХ СМОТРИТЕ В ДАННОМ ПРАЙС-ЛИСТЕ В РАЗДЕЛЕ ЛОТКИ</t>
  </si>
  <si>
    <t>Видеоканал (НАЖИМАЙТЕ)</t>
  </si>
  <si>
    <t>https://www.youtube.com/channel/UCJ5lL4hAHC92TJffSm2zmDA/videos</t>
  </si>
  <si>
    <t>ВИДЕОРОЛИК (НАЖИМАЙТЕ): Почему горят сверла</t>
  </si>
  <si>
    <t>https://youtu.be/KdTpmEzJhJo</t>
  </si>
  <si>
    <t>ВИДЕОРОЛИК (НАЖИМАЙТЕ): Пять ошибок при сверлении</t>
  </si>
  <si>
    <t>https://youtu.be/ccC921X2DGI</t>
  </si>
  <si>
    <t>ВИДЕОРОЛИК (НАЖИМАЙТЕ): Сверла из Р6М5К5 против сверл из Р18</t>
  </si>
  <si>
    <t>https://youtu.be/jiTNqEkL0vw</t>
  </si>
  <si>
    <t>ВИДЕОРОЛИК (НАЖИМАЙТЕ): Советы от производителя. Как правильно выбрать сверло под резьбу</t>
  </si>
  <si>
    <t>https://youtu.be/miq4QqbCgm8</t>
  </si>
  <si>
    <t>ВИДЕОРОЛИК (НАЖИМАЙТЕ): Качественные сверла</t>
  </si>
  <si>
    <t>https://youtu.be/WKN7axp32bQ</t>
  </si>
  <si>
    <t>ВИДЕОРОЛИК (НАЖИМАЙТЕ): Особенности покрытия нитрид титана</t>
  </si>
  <si>
    <t>https://youtu.be/i_eoDBwedvg</t>
  </si>
  <si>
    <t>ВИДЕОРОЛИК (НАЖИМАЙТЕ): Основные отличия метчиков сквозных от глухих и их сравнение с черновыми и чистовыми</t>
  </si>
  <si>
    <t>https://youtu.be/WtCzbQ5gSDw</t>
  </si>
  <si>
    <t>ВИДЕОРОЛИК (НАЖИМАЙТЕ): Наборы компании ООО ПО Волжский инструмент</t>
  </si>
  <si>
    <t>https://youtu.be/5NmsqZBVFQA</t>
  </si>
  <si>
    <t>ВИДЕОРОЛИК (НАЖИМАЙТЕ): Ошибки при сравнении сверл разных производителей</t>
  </si>
  <si>
    <t>https://youtu.be/9WQ5bIE7_F0</t>
  </si>
  <si>
    <t>ВИДЕОРОЛИК (НАЖИМАЙТЕ): Торговое оборудование Волжский инструмент</t>
  </si>
  <si>
    <t>https://youtu.be/8lyoMzPp5eo</t>
  </si>
  <si>
    <t>ВИДЕОРОЛИК (НАЖИМАЙТЕ): Советы от производителя. Как правильно выбирать сверла по металлу. На что обратить внимание</t>
  </si>
  <si>
    <t>https://youtu.be/geC6Ky-fXqw</t>
  </si>
  <si>
    <t>ВИДЕОРОЛИК (НАЖИМАЙТЕ): Наборы резьбонарезные Волжский инструмент</t>
  </si>
  <si>
    <t>https://youtu.be/69-Ii5GLMeQ</t>
  </si>
  <si>
    <t>ВИДЕОРОЛИК (НАЖИМАЙТЕ): Патроны сверлильные компании ООО ПО Волжский инструмент и оправки к ним</t>
  </si>
  <si>
    <t>https://youtu.be/8OzYI6rTw-s</t>
  </si>
  <si>
    <t>ВИДЕОРОЛИК (НАЖИМАЙТЕ): Метчики компании ООО ПО Волжский инструмент</t>
  </si>
  <si>
    <t>https://youtu.be/_T0iyOxg5Ss</t>
  </si>
  <si>
    <t>ВИДЕОРОЛИК (НАЖИМАЙТЕ): Плашки компании ООО ПО Волжский инструмент</t>
  </si>
  <si>
    <t>https://youtu.be/woStPHr4GQE</t>
  </si>
  <si>
    <t>ВИДЕОРОЛИК (НАЖИМАЙТЕ): Обучение продавцов Основные параметры сверл по металлу</t>
  </si>
  <si>
    <t>https://youtu.be/sCq9PJ5U57I</t>
  </si>
  <si>
    <t>ВИДЕОРОЛИК (НАЖИМАЙТЕ): Рулетки измерительные</t>
  </si>
  <si>
    <t>https://youtu.be/OzQM6F4bZP4</t>
  </si>
  <si>
    <t>ВИДЕОРОЛИК (НАЖИМАЙТЕ): Ключи компании ООО ПО Волжский инструмент</t>
  </si>
  <si>
    <t>https://youtu.be/M5fJe0bQFXc</t>
  </si>
  <si>
    <t>ВИДЕОРОЛИК (НАЖИМАЙТЕ): Диски алмазные торговой марки Krotec Чехия</t>
  </si>
  <si>
    <t>https://youtu.be/taFrFfFPhQM</t>
  </si>
  <si>
    <t>ВИДЕОРОЛИК (НАЖИМАЙТЕ): Кордщетки торговой марки Schwert Чехия</t>
  </si>
  <si>
    <t>https://youtu.be/GMfQCPwfHf0</t>
  </si>
  <si>
    <t>ВИДЕОРОЛИК (НАЖИМАЙТЕ): Ассортимент инструмента торговой марки Krotec Чехия</t>
  </si>
  <si>
    <t>https://youtu.be/T5x_vqPTsvw</t>
  </si>
  <si>
    <t>ВИДЕОРОЛИК (НАЖИМАЙТЕ): Буры KROTEC с крестообразной пластиной</t>
  </si>
  <si>
    <t>https://youtu.be/8NQ5JkjKc3k</t>
  </si>
  <si>
    <t>ВИДЕОРОЛИК (НАЖИМАЙТЕ): Ключи разводные Волжский инструмент</t>
  </si>
  <si>
    <t>https://youtu.be/ludvAEttYjI</t>
  </si>
  <si>
    <t>ВИДЕОРОЛИК (НАЖИМАЙТЕ): Сверла по металлу цх средней серии с нитрид титановым покрытием, сталь Р6М5, ГОСТ 10902-77</t>
  </si>
  <si>
    <t>https://youtu.be/0iwRBOhQ11c</t>
  </si>
  <si>
    <t>ВИДЕОРОЛИК (НАЖИМАЙТЕ): Сравнение сверл с проточенным хвостовиком и без, сталь Р6М5, ГОСТ 10902-77</t>
  </si>
  <si>
    <t>https://youtu.be/Mr4z0r3VZNI</t>
  </si>
  <si>
    <t>ВИДЕОРОЛИК (НАЖИМАЙТЕ): Ключи трубные Волжский инструмент</t>
  </si>
  <si>
    <t>https://youtu.be/lyCizuJaFic</t>
  </si>
  <si>
    <t>ВИДЕОРОЛИК (НАЖИМАЙТЕ): Буры, пики, зубила, коронки, переходники Schwert и Krotec</t>
  </si>
  <si>
    <t>https://youtu.be/GRqKtMFobgE</t>
  </si>
  <si>
    <t>ВИДЕОРОЛИК (НАЖИМАЙТЕ): Ручной инструмент ТМ Волжский инструмент</t>
  </si>
  <si>
    <t>https://youtu.be/DjO4sYTLnVs</t>
  </si>
  <si>
    <t>ВИДЕОРОЛИК (НАЖИМАЙТЕ): Сравнение буров торговой марки Schwert и Krotec Чехия</t>
  </si>
  <si>
    <t>https://youtu.be/HcvxRl_2GOo</t>
  </si>
  <si>
    <t>ВИДЕОРОЛИК (НАЖИМАЙТЕ): Сравнение сверл с титановым покрытием со сверлами с кобальтом, ГОСТ 10902-77</t>
  </si>
  <si>
    <t>https://youtu.be/ZbeUW1L2_hU</t>
  </si>
  <si>
    <t>ВИДЕОРОЛИК (НАЖИМАЙТЕ): Сверла по стеклу и керамике ВИ</t>
  </si>
  <si>
    <t>https://youtu.be/UxGNLX3Gm4c</t>
  </si>
  <si>
    <t>ВИДЕОРОЛИК (НАЖИМАЙТЕ): Сверла по бетону с твердосплавной пластиной ВК8</t>
  </si>
  <si>
    <t>https://youtu.be/FdiAXPeOevA</t>
  </si>
  <si>
    <t>ВИДЕОРОЛИК (НАЖИМАЙТЕ): Сверла по металлу с шестигранным хвостовиком, сталь Р6М5</t>
  </si>
  <si>
    <t>https://youtu.be/coQHuxB7hbk</t>
  </si>
  <si>
    <t>ВИДЕОРОЛИК (НАЖИМАЙТЕ): Молотки стальные производства компании ООО ПО Волжский инструмент</t>
  </si>
  <si>
    <t>https://youtu.be/Hq3O2KBOcCg</t>
  </si>
  <si>
    <t>ВИДЕОРОЛИК (НАЖИМАЙТЕ): Сверла по металлу цх средней серии класса В, сталь Р6М5, ГОСТ 10902-77</t>
  </si>
  <si>
    <t>https://youtu.be/wbLV5JZGZdQ</t>
  </si>
  <si>
    <t>ВИДЕОРОЛИК (НАЖИМАЙТЕ): Напильники, рашпили, надфили компании ООО ПО Волжский инструмент</t>
  </si>
  <si>
    <t>https://youtu.be/xDRzcjH9ydg</t>
  </si>
  <si>
    <t>ВИДЕОРОЛИК (НАЖИМАЙТЕ): Сравнение сверл средней серии класса А и класса В, сталь Р6М5, ГОСТ 10902-77</t>
  </si>
  <si>
    <t>https://youtu.be/5yop13r-hks</t>
  </si>
  <si>
    <t>ВИДЕОРОЛИК (НАЖИМАЙТЕ): Сверла по дереву Волжский инструмент</t>
  </si>
  <si>
    <t>https://youtu.be/7_uHqXDpJOs</t>
  </si>
  <si>
    <t>https://youtu.be/6FnecH-S8jI</t>
  </si>
  <si>
    <t>ВИДЕОРОЛИК (НАЖИМАЙТЕ): О сверлах по металлу. Рассказ начальника отдела продаж компании Волжский инструмент</t>
  </si>
  <si>
    <t>https://youtu.be/HlQ1hUlxvtk</t>
  </si>
  <si>
    <t>ВИДЕОРОЛИК (НАЖИМАЙТЕ): Качественные борфрезы</t>
  </si>
  <si>
    <t>https://youtu.be/c6RS-bMIGrc</t>
  </si>
  <si>
    <t>ВИДЕОРОЛИК (НАЖИМАЙТЕ): Скорость сверления и качество</t>
  </si>
  <si>
    <t>https://youtu.be/3IVM3Ine9X4</t>
  </si>
  <si>
    <t>ВИДЕОРОЛИК (НАЖИМАЙТЕ): Проверка качества напильников</t>
  </si>
  <si>
    <t>https://youtu.be/Y1w_dxZ1fNk</t>
  </si>
  <si>
    <t>ВИДЕОРОЛИК (НАЖИМАЙТЕ): Чашки алмазные Krotec</t>
  </si>
  <si>
    <t>https://youtu.be/H9Ndqh37N8o</t>
  </si>
  <si>
    <t>ВИДЕОРОЛИК (НАЖИМАЙТЕ): Сверла ступенчатые</t>
  </si>
  <si>
    <t>https://youtu.be/bdrgMvXqZMs</t>
  </si>
  <si>
    <t>ВИДЕОРОЛИК (НАЖИМАЙТЕ): Сверла с цилиндрическим хвостовиком длинной серии</t>
  </si>
  <si>
    <t>https://youtu.be/7C7c3eQHbdA</t>
  </si>
  <si>
    <t>ВИДЕОРОЛИК (НАЖИМАЙТЕ): Сверла левого вращения</t>
  </si>
  <si>
    <t>https://youtu.be/jcMYqBLTg54</t>
  </si>
  <si>
    <t>ВИДЕОРОЛИК (НАЖИМАЙТЕ): Сверла цельные твердосплавные</t>
  </si>
  <si>
    <t>https://youtu.be/rqOK57FuJkQ?list=TLPQMjkwNDIwMjIdYFGSAtz1KA</t>
  </si>
  <si>
    <t>ВИДЕОРОЛИК (НАЖИМАЙТЕ): Сверла с твердосплавной пластиной</t>
  </si>
  <si>
    <t>https://youtu.be/I44RJv923Po?list=TLPQMjkwNDIwMjIdYFGSAtz1KA</t>
  </si>
  <si>
    <t>ВИДЕОРОЛИК (НАЖИМАЙТЕ): Сверла с 5% кобальтом (сталь Р6М5К5)</t>
  </si>
  <si>
    <t>https://youtu.be/3zRPOHJ6DsQ?list=TLPQMjkwNDIwMjIdYFGSAtz1KA</t>
  </si>
  <si>
    <t>ВИДЕОРОЛИК (НАЖИМАЙТЕ): Сверла с нитрид-титановым покрытием из стали Р6М5</t>
  </si>
  <si>
    <t>https://youtu.be/0iwRBOhQ11c?list=TLPQMjkwNDIwMjIdYFGSAtz1KA</t>
  </si>
  <si>
    <t>ВИДЕОРОЛИК (НАЖИМАЙТЕ): Сверла из стали Р6М5 класса А</t>
  </si>
  <si>
    <t>https://youtu.be/3KpRm9Oz_M8?list=TLPQMjkwNDIwMjIdYFGSAtz1KA</t>
  </si>
  <si>
    <t>ВИДЕОРОЛИК (НАЖИМАЙТЕ): Советы от производителя. Отличие метчиков ручных от машинных.</t>
  </si>
  <si>
    <t>https://youtu.be/MR--NXi-fco</t>
  </si>
  <si>
    <t>ВИДЕОРОЛИК (НАЖИМАЙТЕ): Режимы резания при сверлении</t>
  </si>
  <si>
    <t>https://youtu.be/kANLua5yeKw</t>
  </si>
  <si>
    <t>Сверло ц/х ср. сер 13,5 (кл.А) кобальт            (l=108, L=160, Р6М5К5)</t>
  </si>
  <si>
    <t>Ключ трубный рычажный, литой 90 град. №0          (290 мм, Cr-V)</t>
  </si>
  <si>
    <t>Метчик маш/руч  М6 х 0,5  для скв.отв. в ПВХ         (Р6М5)</t>
  </si>
  <si>
    <t>Метчик маш/руч  М6 х 0,75  для скв.отв. в ПВХ       (Р6М5)</t>
  </si>
  <si>
    <t>Метчик маш/руч  М8 х 0,75  для скв.отв. в ПВХ        (Р6М5)</t>
  </si>
  <si>
    <t>Метчик маш/руч  М8 х 1,0  для скв.отв. в ПВХ         (Р6М5)</t>
  </si>
  <si>
    <t>Метчик маш/руч М10  х 0,75  для скв.отв. в ПВХ     (Р6М5)</t>
  </si>
  <si>
    <t>Метчик маш/руч М10  х 1,0  для скв.отв. в ПВХ       (Р6М5)</t>
  </si>
  <si>
    <t>Метчик маш/руч М10  х 1,25  для скв.отв. в ПВХ     (Р6М5)</t>
  </si>
  <si>
    <t>Метчик маш/руч М11  х 1,0  для скв.отв. в ПВХ      (Р6М5)</t>
  </si>
  <si>
    <t>Метчик маш/руч М11  х 1,5  для скв.отв. в ПВХ      (основной, Р6М5)</t>
  </si>
  <si>
    <t>Метчик маш/руч М12  х 0,5  для скв.отв. в ПВХ     (Р6М5)</t>
  </si>
  <si>
    <t>Метчик маш/руч М12  х 0,75  для скв.отв. в ПВХ    (Р6М5)</t>
  </si>
  <si>
    <t>Метчик маш/руч М12  х 1,25  для скв.отв. в ПВХ    (Р6М5)</t>
  </si>
  <si>
    <t>Метчик маш/руч М12  х 1,5  для скв.отв. в ПВХ    (Р6М5)</t>
  </si>
  <si>
    <t>Метчик маш/руч М12  х 1,75  для скв.отв. в ПВХ    (основной, Р6М5)</t>
  </si>
  <si>
    <t>Метчик маш/руч М14  х 0,5  для скв.отв. в ПВХ    (Р6М5)</t>
  </si>
  <si>
    <t>Метчик маш/руч М12  х 1,0  для скв.отв. в ПВХ     (Р6М5)</t>
  </si>
  <si>
    <t>Метчик маш/руч М14  х 0,75  для скв.отв. в ПВХ    (Р6М5)</t>
  </si>
  <si>
    <t>Метчик маш/руч М14  х 1,0  для скв.отв. в ПВХ    (Р6М5)</t>
  </si>
  <si>
    <t>Метчик маш/руч М14  х 1,25  для скв.отв. в ПВХ    (Р6М5)</t>
  </si>
  <si>
    <t>Метчик маш/руч М14  х 1,5  для скв.отв. в ПВХ    (Р6М5)</t>
  </si>
  <si>
    <t>Метчик маш/руч М14  х 2,0  для скв.отв. в ПВХ    (основной, Р6М5)</t>
  </si>
  <si>
    <t>Метчик маш/руч М16  х 0,75  для скв.отв. в ПВХ    (Р6М5)</t>
  </si>
  <si>
    <t>Метчик маш/руч М16  х 1,0  для скв.отв. в ПВХ    (Р6М5)</t>
  </si>
  <si>
    <t>Метчик маш/руч М16  х 1,5  для скв.отв. в ПВХ    (Р6М5)</t>
  </si>
  <si>
    <t>Метчик маш/руч М16  х 2,0  для скв.отв. в ПВХ    (основной, Р6М5)</t>
  </si>
  <si>
    <t>Метчик маш/руч М18  х 0,75  для скв.отв. в ПВХ    (Р6М5)</t>
  </si>
  <si>
    <t>Метчик маш/руч М18  х 1,0  для скв.отв. в ПВХ    (Р6М5)</t>
  </si>
  <si>
    <t>Метчик маш/руч М18  х 1,5  для скв.отв. в ПВХ    (Р6М5)</t>
  </si>
  <si>
    <t>Метчик маш/руч М18  х 2,0  для скв.отв. в ПВХ    (Р6М5)</t>
  </si>
  <si>
    <t>Метчик маш/руч М18  х 2,5  для скв.отв. в ПВХ    (основной, Р6М5)</t>
  </si>
  <si>
    <t>Метчик маш/руч М20  х 0,75  для скв.отв. в ПВХ    (Р6М5)</t>
  </si>
  <si>
    <t>Метчик маш/руч М20  х 1,0  для скв.отв. в ПВХ    (Р6М5)</t>
  </si>
  <si>
    <t>Метчик маш/руч М20  х 1,5  для скв.отв. в ПВХ    (Р6М5)</t>
  </si>
  <si>
    <t>Метчик маш/руч М20  х 2,0  для скв.отв. в ПВХ    (Р6М5)</t>
  </si>
  <si>
    <t>Метчик маш/руч М20  х 2,5  для скв.отв. в ПВХ    (основной, Р6М5)</t>
  </si>
  <si>
    <t>Метчик маш/руч М22  х 1,5  для скв.отв. в ПВХ    (Р6М5)</t>
  </si>
  <si>
    <t>Метчик маш/руч М22  х 2,5  для скв.отв. в ПВХ    (основной, Р6М5)</t>
  </si>
  <si>
    <t>Метчик маш/руч М3 х 0,5   2 шт. комп. в ПВХ    (основной, Р6М5К5)</t>
  </si>
  <si>
    <t>Метчик маш/руч М4 х 0,7   2 шт. комп. в ПВХ    (основной, Р6М5К5)</t>
  </si>
  <si>
    <t>Метчик маш/руч М5 х 0,8   2 шт. комп. в ПВХ    (основной, Р6М5К5)</t>
  </si>
  <si>
    <t>Метчик маш/руч М6 х 1,0   2 шт. комп. в ПВХ    (основной, Р6М5К5)</t>
  </si>
  <si>
    <t>Метчик маш/руч М8 х 1,25   2 шт. комп. в ПВХ    (основной, Р6М5К5)</t>
  </si>
  <si>
    <t>Метчик маш/руч М10 х 1,5   2 шт. комп. в ПВХ    (основной, Р6М5К5)</t>
  </si>
  <si>
    <t>Метчик маш/руч М12 х 1,75   2 шт. комп. в ПВХ    (основной, Р6М5К5)</t>
  </si>
  <si>
    <t>Метчик маш/руч М14 х 2,0   2 шт. комп. в ПВХ    (основной, Р6М5К5)</t>
  </si>
  <si>
    <t>Метчик маш/руч М16 х 2,0   2 шт. комп. в ПВХ    (основной, Р6М5К5)</t>
  </si>
  <si>
    <t>метчик руч  М12 х 1,75 2шт. комп. в ПВХ                      (основной, 9ХС)</t>
  </si>
  <si>
    <t>метчик руч  М14 х 2,0 2шт. комп. в ПВХ                      (основной, 9ХС)</t>
  </si>
  <si>
    <t>метчик руч  М16 х 2,0 2шт. комп. в ПВХ                      (основной, 9ХС)</t>
  </si>
  <si>
    <t>метчик руч  М18 х 2,5 2шт. комп. в ПВХ                      (основной, 9ХС)</t>
  </si>
  <si>
    <t>метчик руч  М20 х 2,5 2шт. комп. в ПВХ                      (основной, 9ХС)</t>
  </si>
  <si>
    <t>метчик руч  М22 х 2,5 2шт. комп. в ПВХ                      (основной, 9ХС)</t>
  </si>
  <si>
    <t>метчик руч  М6 х 0,5 2шт. комп. в ПВХ                                        (9ХС)</t>
  </si>
  <si>
    <t>метчик руч  М6 х 0,75 2шт. комп. в ПВХ                                        (9ХС)</t>
  </si>
  <si>
    <t>метчик руч  М8 х 0,5 2шт. комп. в ПВХ                                        (9ХС)</t>
  </si>
  <si>
    <t>метчик руч  М8 х 0,75 2шт. комп. в ПВХ                                        (9ХС)</t>
  </si>
  <si>
    <t>метчик руч  М8 х 1,0 2шт. комп. в ПВХ                                        (9ХС)</t>
  </si>
  <si>
    <t>метчик руч  М10 х 0,5 2шт. комп. в ПВХ                                        (9ХС)</t>
  </si>
  <si>
    <t>метчик руч  М10 х 0,75 2шт. комп. в ПВХ                                        (9ХС)</t>
  </si>
  <si>
    <t>метчик руч  М10 х 1,0 2шт. комп. в ПВХ                                        (9ХС)</t>
  </si>
  <si>
    <t>метчик руч  М10 х 1,25 2шт. комп. в ПВХ                                        (9ХС)</t>
  </si>
  <si>
    <t>метчик руч  М12 х 0,75 2шт. комп. в ПВХ                                        (9ХС)</t>
  </si>
  <si>
    <t>метчик руч  М12 х 1,0 2шт. комп. в ПВХ                                        (9ХС)</t>
  </si>
  <si>
    <t>метчик руч  М12 х 1,5 2шт. комп. в ПВХ                                        (9ХС)</t>
  </si>
  <si>
    <t>метчик руч  М14 х 0,75 2шт. комп. в ПВХ                                        (9ХС)</t>
  </si>
  <si>
    <t>метчик руч  М14 х 1,0 2шт. комп. в ПВХ                                        (9ХС)</t>
  </si>
  <si>
    <t>метчик руч  М14 х 1,25 2шт. комп. в ПВХ                                        (9ХС)</t>
  </si>
  <si>
    <t>метчик руч  М14 х 1,5 2шт. комп. в ПВХ                                        (9ХС)</t>
  </si>
  <si>
    <t>метчик руч  М16 х 0,5 2шт. комп. в ПВХ                                        (9ХС)</t>
  </si>
  <si>
    <t>метчик руч  М16 х 0,75 2шт. комп. в ПВХ                                        (9ХС)</t>
  </si>
  <si>
    <t>метчик руч  М16 х 1,0 2шт. комп. в ПВХ                                        (9ХС)</t>
  </si>
  <si>
    <t>метчик руч  М16 х 1,5 2шт. комп. в ПВХ                                        (9ХС)</t>
  </si>
  <si>
    <t>метчик руч  М18 х 0,75 2шт. комп. в ПВХ                                        (9ХС)</t>
  </si>
  <si>
    <t>метчик руч  М18 х 1,0 2шт. комп. в ПВХ                                        (9ХС)</t>
  </si>
  <si>
    <t>метчик руч  М18 х 1,5 2шт. комп. в ПВХ                                        (9ХС)</t>
  </si>
  <si>
    <t>метчик руч  М18 х 2,0 2шт. комп. в ПВХ                                        (9ХС)</t>
  </si>
  <si>
    <t>метчик руч  М20 х 1,0 2шт. комп. в ПВХ                                        (9ХС)</t>
  </si>
  <si>
    <t>метчик руч  М20 х 1,5 2шт. комп. в ПВХ                                        (9ХС)</t>
  </si>
  <si>
    <t>метчик руч  М20 х 2,0 2шт. комп. в ПВХ                                        (9ХС)</t>
  </si>
  <si>
    <t>метчик руч  М22 х 1,5 2шт. комп. в ПВХ                                        (9ХС)</t>
  </si>
  <si>
    <t>Метчик маш/руч М3 х 0,5   для гл.отв. в ПВХ    (основной, Р6М5)</t>
  </si>
  <si>
    <t>Метчик маш/руч М4 х 0,7   для гл.отв. в ПВХ    (основной, Р6М5)</t>
  </si>
  <si>
    <t>Метчик маш/руч М5 х 0,8   для гл.отв. в ПВХ    (основной, Р6М5)</t>
  </si>
  <si>
    <t>Метчик маш/руч М6 х 0,5   для гл.отв. в ПВХ    (Р6М5)</t>
  </si>
  <si>
    <t>Метчик маш/руч М6 х 0,75    для гл.отв. в ПВХ    (Р6М5)</t>
  </si>
  <si>
    <t>Метчик маш/руч М6 х 1,0    для гл.отв. в ПВХ    (основной, Р6М5)</t>
  </si>
  <si>
    <t>Метчик маш/руч М8 х 0,75    для гл.отв. в ПВХ    (Р6М5)</t>
  </si>
  <si>
    <t>Метчик маш/руч М8 х 1,0    для гл.отв. в ПВХ    (Р6М5)</t>
  </si>
  <si>
    <t>Метчик маш/руч М8 х 1,25    для гл.отв. в ПВХ    (основной, Р6М5)</t>
  </si>
  <si>
    <t>Метчик маш/руч М10 х 0,75    для гл.отв. в ПВХ    (Р6М5)</t>
  </si>
  <si>
    <t>Метчик маш/руч М10 х 1,0    для гл.отв. в ПВХ    (Р6М5)</t>
  </si>
  <si>
    <t>Метчик маш/руч М10 х 1,25    для гл.отв. в ПВХ    (Р6М5)</t>
  </si>
  <si>
    <t>Метчик маш/руч М10 х 1,5    для гл.отв. в ПВХ    (основной, Р6М5)</t>
  </si>
  <si>
    <t>Метчик маш/руч М11 х 1,0    для гл.отв. в ПВХ    (Р6М5)</t>
  </si>
  <si>
    <t>Метчик маш/руч М11 х 1,5    для гл.отв. в ПВХ    (основной, Р6М5)</t>
  </si>
  <si>
    <t>Метчик маш/руч М12 х 0,5    для гл.отв. в ПВХ    (Р6М5)</t>
  </si>
  <si>
    <t>Метчик маш/руч М12 х 0,75    для гл.отв. в ПВХ    (Р6М5)</t>
  </si>
  <si>
    <t>Метчик маш/руч М12 х 1,0    для гл.отв. в ПВХ    (Р6М5)</t>
  </si>
  <si>
    <t>Метчик маш/руч М12 х 1,25    для гл.отв. в ПВХ    (Р6М5)</t>
  </si>
  <si>
    <t>Метчик маш/руч М12 х 1,5    для гл.отв. в ПВХ    (Р6М5)</t>
  </si>
  <si>
    <t>Метчик маш/руч М12 х 1,75    для гл.отв. в ПВХ    (основной, Р6М5)</t>
  </si>
  <si>
    <t>Метчик маш/руч М14 х 0,5    для гл.отв. в ПВХ    (Р6М5)</t>
  </si>
  <si>
    <t>Метчик маш/руч М14 х 0,75    для гл.отв. в ПВХ    (Р6М5)</t>
  </si>
  <si>
    <t>Метчик маш/руч М14 х 1,0    для гл.отв. в ПВХ    (Р6М5)</t>
  </si>
  <si>
    <t>Метчик маш/руч М14 х 1,25    для гл.отв. в ПВХ    (Р6М5)</t>
  </si>
  <si>
    <t>Метчик маш/руч М14 х 1,5    для гл.отв. в ПВХ    (Р6М5)</t>
  </si>
  <si>
    <t>Метчик маш/руч М14 х 2,0    для гл.отв. в ПВХ    (основной, Р6М5)</t>
  </si>
  <si>
    <t>Метчик маш/руч М16 х 0,75    для гл.отв. в ПВХ    (Р6М5)</t>
  </si>
  <si>
    <t>Метчик маш/руч М16 х 1,0    для гл.отв. в ПВХ    (Р6М5)</t>
  </si>
  <si>
    <t>Метчик маш/руч М16 х 1,5    для гл.отв. в ПВХ    (Р6М5)</t>
  </si>
  <si>
    <t>Метчик маш/руч М16 х 2,0    для гл.отв. в ПВХ    (основной, Р6М5)</t>
  </si>
  <si>
    <t>Метчик маш/руч М18 х 0,75    для гл.отв. в ПВХ    (Р6М5)</t>
  </si>
  <si>
    <t>Метчик маш/руч М18 х 1,0    для гл.отв. в ПВХ    (Р6М5)</t>
  </si>
  <si>
    <t>Метчик маш/руч М18 х 1,5    для гл.отв. в ПВХ    (Р6М5)</t>
  </si>
  <si>
    <t>Метчик маш/руч М18 х 2,0    для гл.отв. в ПВХ    (Р6М5)</t>
  </si>
  <si>
    <t>Метчик маш/руч М18 х 2,5    для гл.отв. в ПВХ    (основной, Р6М5)</t>
  </si>
  <si>
    <t>Метчик маш/руч М20 х 0,75    для гл.отв. в ПВХ    (Р6М5)</t>
  </si>
  <si>
    <t>Метчик маш/руч М20 х 1,0    для гл.отв. в ПВХ    (Р6М5)</t>
  </si>
  <si>
    <t>Метчик маш/руч М20 х 1,5    для гл.отв. в ПВХ    (Р6М5)</t>
  </si>
  <si>
    <t>Метчик маш/руч М20 х 2,0    для гл.отв. в ПВХ    (Р6М5)</t>
  </si>
  <si>
    <t>Метчик маш/руч М20 х 2,5    для гл.отв. в ПВХ    (основной, Р6М5)</t>
  </si>
  <si>
    <t>Метчик маш/руч М22 х 1,5    для гл.отв. в ПВХ    (Р6М5)</t>
  </si>
  <si>
    <t>Метчик маш/руч М22 х 2,5    для гл.отв. в ПВХ    (основной, Р6М5)</t>
  </si>
  <si>
    <t>Метчик маш/руч  М5 х 0,5  левый для гл.отв. в ПВХ    (Р6М5)</t>
  </si>
  <si>
    <t>Метчик маш/руч  М6 х 0,5  левый для гл.отв. в ПВХ    (Р6М5)</t>
  </si>
  <si>
    <t>Метчик маш/руч  М8 х 1,0  левый для гл.отв. в ПВХ    (Р6М5)</t>
  </si>
  <si>
    <t>Метчик маш/руч  М10 х 1,0  левый для гл.отв. в ПВХ    (Р6М5)</t>
  </si>
  <si>
    <t>Метчик маш/руч  М10 х 1,25  левый для гл.отв. в ПВХ    (Р6М5)</t>
  </si>
  <si>
    <t>Метчик маш/руч  М12 х 1,25  левый для гл.отв. в ПВХ    (Р6М5)</t>
  </si>
  <si>
    <t>Метчик маш/руч  М12 х 1,5  левый для гл.отв. в ПВХ    (Р6М5)</t>
  </si>
  <si>
    <t>Метчик маш/руч  М14 х 1,25  левый для гл.отв. в ПВХ    (Р6М5)</t>
  </si>
  <si>
    <t>Метчик маш/руч  М14 х 1,5  левый для гл.отв. в ПВХ    (Р6М5)</t>
  </si>
  <si>
    <t>Метчик маш/руч  М16 х 1,0  левый для гл.отв. в ПВХ    (Р6М5)</t>
  </si>
  <si>
    <t>Метчик маш/руч  М16 х 1,5  левый для гл.отв. в ПВХ    (Р6М5)</t>
  </si>
  <si>
    <t>Метчик маш/руч  М18 х 1,5  левый для гл.отв. в ПВХ    (Р6М5)</t>
  </si>
  <si>
    <t>Метчик маш/руч  М20 х 1,5  левый для гл.отв. в ПВХ    (Р6М5)</t>
  </si>
  <si>
    <t>Метчик маш/руч  М3 х 0,5  левый для гл.отв. в ПВХ    (основной, Р6М5)</t>
  </si>
  <si>
    <t>Метчик маш/руч  М4 х 0,7  левый для гл.отв. в ПВХ    (основной, Р6М5)</t>
  </si>
  <si>
    <t>Метчик маш/руч  М5 х 0,8  левый для гл.отв. в ПВХ    (основной, Р6М5)</t>
  </si>
  <si>
    <t>Метчик маш/руч  М6 х 1,0  левый для гл.отв. в ПВХ    (основной, Р6М5)</t>
  </si>
  <si>
    <t>Метчик маш/руч  М8 х 1,25  левый для гл.отв. в ПВХ    (основной, Р6М5)</t>
  </si>
  <si>
    <t>Метчик маш/руч  М10 х 1,5  левый для гл.отв. в ПВХ    (основной, Р6М5)</t>
  </si>
  <si>
    <t>Метчик маш/руч  М12 х 1,75  левый для гл.отв. в ПВХ    (основной, Р6М5)</t>
  </si>
  <si>
    <t>Метчик маш/руч  М14 х 2,0  левый для гл.отв. в ПВХ    (основной, Р6М5)</t>
  </si>
  <si>
    <t>Метчик маш/руч  М16 х 2,0  левый для гл.отв. в ПВХ    (основной, Р6М5)</t>
  </si>
  <si>
    <t>Метчик маш/руч  М18 х 2,5  левый для гл.отв. в ПВХ    (основной, Р6М5)</t>
  </si>
  <si>
    <t>Метчик маш/руч  М20 х 2,5  левый для гл.отв. в ПВХ    (основной, Р6М5)</t>
  </si>
  <si>
    <t>Метчик маш/руч  М22 х 2,5  левый для гл.отв. в ПВХ    (основной, Р6М5)</t>
  </si>
  <si>
    <t>Плашка М 14 х 2,0 в ПВХ                                              (основной, 9ХС)</t>
  </si>
  <si>
    <t>Плашка М 16 х 2,0 в ПВХ                                              (основной, 9ХС)</t>
  </si>
  <si>
    <t>Плашка М 18 х 2,5 в ПВХ                                              (основной, 9ХС)</t>
  </si>
  <si>
    <t>Плашка М 20 х 2,5 в ПВХ                                              (основной, 9ХС)</t>
  </si>
  <si>
    <t>Плашка М 22 х 2,5 в ПВХ                                              (основной, 9ХС)</t>
  </si>
  <si>
    <t>Плашка М  3 х 0,5 в ПВХ                                              (основной, Р6М5)</t>
  </si>
  <si>
    <t>Плашка М  4 х 0,7 в ПВХ                                              (основной, Р6М5)</t>
  </si>
  <si>
    <t>Плашка М  5 х 0,8 в ПВХ                                              (основной, Р6М5)</t>
  </si>
  <si>
    <t>Плашка М  6 х 1,0 в ПВХ                                              (основной, Р6М5)</t>
  </si>
  <si>
    <t>Плашка М  8 х 1,25 в ПВХ                                              (основной, Р6М5)</t>
  </si>
  <si>
    <t>Плашка М 10 х 1,5 в ПВХ                                              (основной, Р6М5)</t>
  </si>
  <si>
    <t>Плашка М 12 х 1,75 в ПВХ                                              (основной, Р6М5)</t>
  </si>
  <si>
    <t>Плашка М 14 х 2,0 в ПВХ                                              (основной, Р6М5)</t>
  </si>
  <si>
    <t>Плашка М 16 х 2,0 в ПВХ                                              (основной, Р6М5)</t>
  </si>
  <si>
    <t>Плашка М 18 х 2,5 в ПВХ                                              (основной, Р6М5)</t>
  </si>
  <si>
    <t>Плашка М 20 х 2,5 в ПВХ                                              (основной, Р6М5)</t>
  </si>
  <si>
    <t>Плашка М 22 х 2,5 в ПВХ                                              (основной, Р6М5)</t>
  </si>
  <si>
    <t>Плашка М 4 х 0,7 левая в ПВХ                                      (основной, 9ХС)</t>
  </si>
  <si>
    <t>Плашка М 5 х 0,8 левая в ПВХ                                      (основной, 9ХС)</t>
  </si>
  <si>
    <t>Плашка М 6 х 1,0 левая в ПВХ                                      (основной, 9ХС)</t>
  </si>
  <si>
    <t>Плашка М 8 х 1,25 левая в ПВХ                                      (основной, 9ХС)</t>
  </si>
  <si>
    <t>Плашка М 10 х 1,5 левая в ПВХ                                      (основной, 9ХС)</t>
  </si>
  <si>
    <t>Плашка М 12 х 1,75 левая в ПВХ                                      (основной, 9ХС)</t>
  </si>
  <si>
    <t>Плашка М 14 х 2,0 левая в ПВХ                                      (основной, 9ХС)</t>
  </si>
  <si>
    <t>Плашка М 18 х 2,5 левая в ПВХ                                      (основной, 9ХС)</t>
  </si>
  <si>
    <t>Плашка М 20 х 2,5 левая в ПВХ                                      (основной, 9ХС)</t>
  </si>
  <si>
    <t>Плашка М 22 х 2,5 левая в ПВХ                                      (основной, 9ХС)</t>
  </si>
  <si>
    <t>Плашка М 5 х 0,5 в ПВХ                                                  (9ХС)</t>
  </si>
  <si>
    <t>Плашка М 6 х 0,5 в ПВХ                                                  (9ХС)</t>
  </si>
  <si>
    <t>Плашка М 6 х 0,75 в ПВХ                                                  (9ХС)</t>
  </si>
  <si>
    <t>Плашка М 8 х 0,75 в ПВХ                                                  (9ХС)</t>
  </si>
  <si>
    <t>Плашка М 8 х 1,0 в ПВХ                                                  (9ХС)</t>
  </si>
  <si>
    <t>Плашка М 10 х 1,0 в ПВХ                                                  (9ХС)</t>
  </si>
  <si>
    <t>Плашка М 10 х 1,25 в ПВХ                                                  (9ХС)</t>
  </si>
  <si>
    <t>Плашка М 12 х 0,75 в ПВХ                                                  (9ХС)</t>
  </si>
  <si>
    <t>Плашка М 12 х 1,0 в ПВХ                                                  (9ХС)</t>
  </si>
  <si>
    <t>Плашка М 12 х 1,25 в ПВХ                                                  (9ХС)</t>
  </si>
  <si>
    <t>Плашка М 12 х 1,5 в ПВХ                                                  (9ХС)</t>
  </si>
  <si>
    <t>Плашка М 14 х 1,0 в ПВХ                                                  (9ХС)</t>
  </si>
  <si>
    <t>Плашка М 14 х 1,25 в ПВХ                                                  (9ХС)</t>
  </si>
  <si>
    <t>Плашка М 14 х 1,5 в ПВХ                                                  (9ХС)</t>
  </si>
  <si>
    <t>Плашка М 16 х 1,0 в ПВХ                                                  (9ХС)</t>
  </si>
  <si>
    <t>Плашка М 16 х 1,25 в ПВХ                                                  (9ХС)</t>
  </si>
  <si>
    <t>Плашка М 16 х 1,5 в ПВХ                                                  (9ХС)</t>
  </si>
  <si>
    <t>Плашка М 18 х 1,0 в ПВХ                                                  (9ХС)</t>
  </si>
  <si>
    <t>Плашка М 18 х 1,5 в ПВХ                                                  (9ХС)</t>
  </si>
  <si>
    <t>Плашка М 18 х 2,0 в ПВХ                                                  (9ХС)</t>
  </si>
  <si>
    <t>Плашка М 20 х 1,0 в ПВХ                                                  (9ХС)</t>
  </si>
  <si>
    <t>Плашка М 20 х 1,5 в ПВХ                                                  (9ХС)</t>
  </si>
  <si>
    <t>Плашка М 20 х 2,0 в ПВХ                                                  (9ХС)</t>
  </si>
  <si>
    <t>Плашка М 22 х 1,5 в ПВХ                                                  (9ХС)</t>
  </si>
  <si>
    <t>Плашка М  5 х 0,5 в ПВХ                                                  (Р6М5)</t>
  </si>
  <si>
    <t>Плашка М  6 х 0,5 в ПВХ                                                  (Р6М5)</t>
  </si>
  <si>
    <t>Плашка М  6 х 0,7 5 в ПВХ                                                  (Р6М5)</t>
  </si>
  <si>
    <t>Плашка М  8 х 0,75 в ПВХ                                                  (Р6М5)</t>
  </si>
  <si>
    <t>Плашка М  8 х 1,0 в ПВХ                                                  (Р6М5)</t>
  </si>
  <si>
    <t>Плашка М 10 х 1,0 в ПВХ                                                  (Р6М5)</t>
  </si>
  <si>
    <t>Плашка М 10 х 1,25 в ПВХ                                                  (Р6М5)</t>
  </si>
  <si>
    <t>Плашка М 12 х 0,75 в ПВХ                                                  (Р6М5)</t>
  </si>
  <si>
    <t>Плашка М 12 х 1,0 в ПВХ                                                  (Р6М5)</t>
  </si>
  <si>
    <t>Плашка М 12 х 1,25 в ПВХ                                                  (Р6М5)</t>
  </si>
  <si>
    <t>Плашка М 12 х 1,5 в ПВХ                                                  (Р6М5)</t>
  </si>
  <si>
    <t>Плашка М 14 х 1,0 в ПВХ                                                  (Р6М5)</t>
  </si>
  <si>
    <t>Плашка М 14 х 1,25 в ПВХ                                                  (Р6М5)</t>
  </si>
  <si>
    <t>Плашка М 14 х 1,5 в ПВХ                                                  (Р6М5)</t>
  </si>
  <si>
    <t>Плашка М 16 х 1,0 в ПВХ                                                  (Р6М5)</t>
  </si>
  <si>
    <t>Плашка М 16 х 1,25 в ПВХ                                                  (Р6М5)</t>
  </si>
  <si>
    <t>Плашка М 16 х 1,5 в ПВХ                                                  (Р6М5)</t>
  </si>
  <si>
    <t>Плашка М 18 х 1,0 в ПВХ                                                  (Р6М5)</t>
  </si>
  <si>
    <t>Плашка М 18 х 1,5 в ПВХ                                                  (Р6М5)</t>
  </si>
  <si>
    <t>Плашка М 18 х 2,0 в ПВХ                                                  (Р6М5)</t>
  </si>
  <si>
    <t>Плашка М 20 х 1,0 в ПВХ                                                  (Р6М5)</t>
  </si>
  <si>
    <t>Плашка М 20 х 1,5 в ПВХ                                                  (Р6М5)</t>
  </si>
  <si>
    <t>Плашка М 20 х 2,0 в ПВХ                                                  (Р6М5)</t>
  </si>
  <si>
    <t>Плашка М 22 х 1,5 в ПВХ                                                  (Р6М5)</t>
  </si>
  <si>
    <t>Плашка М 8 х 1,0 левая в ПВХ                                                  (9ХС)</t>
  </si>
  <si>
    <t>Плашка М 10 х 1,0 левая в ПВХ                                                  (9ХС)</t>
  </si>
  <si>
    <t>Плашка М 10 х 1,25 левая в ПВХ                                                  (9ХС)</t>
  </si>
  <si>
    <t>Плашка М 12 х 1,25 левая в ПВХ                                                  (9ХС)</t>
  </si>
  <si>
    <t>Плашка М 12 х 1,5 левая в ПВХ                                                  (9ХС)</t>
  </si>
  <si>
    <t>Плашка М 14 х 1,25 левая в ПВХ                                                  (9ХС)</t>
  </si>
  <si>
    <t>Плашка М 14 х 1,5 левая в ПВХ                                                  (9ХС)</t>
  </si>
  <si>
    <t>Плашка М 16 х 1,5 левая в ПВХ                                                  (9ХС)</t>
  </si>
  <si>
    <t>Плашка М 16 х 2,0 левая в ПВХ                                                  (9ХС)</t>
  </si>
  <si>
    <t>Плашка М 18 х 1,5 левая в ПВХ                                                  (9ХС)</t>
  </si>
  <si>
    <t>Плашка М 20 х 1,5 левая в ПВХ                                                  (9ХС)</t>
  </si>
  <si>
    <t>Плашка М 20 х 2,0 левая в ПВХ                                                  (9ХС)</t>
  </si>
  <si>
    <t>Плашка М 22 х 1,5 левая в ПВХ                                                  (9ХС)</t>
  </si>
  <si>
    <t>*****</t>
  </si>
  <si>
    <t>*</t>
  </si>
  <si>
    <t>Сверло ц/х ср. сер 14,5 (кл.А) кобальт            (l=108, L=160, Р6М5К5)</t>
  </si>
  <si>
    <t>Рулетка измерительная 10,0 м * 25 мм</t>
  </si>
  <si>
    <t>СВЕРЛА ПО МЕТАЛЛУ Ц/Х В ПРОМУПАКОВКЕ ПО 10 И 5 ШТ</t>
  </si>
  <si>
    <t>СВЕРЛА ПО МЕТАЛЛУ Ц/Х В ИНДИВИДУАЛЬНОЙ УПАКОВКЕ (ПВХ)</t>
  </si>
  <si>
    <t xml:space="preserve">РАСПРОДАЖА КОМПЛЕКТУЮЩИХ МЕТЧИКОВ     (ЧЕРНОВОЙ ИЛИ ЧИСТОВОЙ)             </t>
  </si>
  <si>
    <t xml:space="preserve">ФРЕЗА КОНЦЕВАЯ С Ц/Х     СТАЛЬ Р6М5                                                                            </t>
  </si>
  <si>
    <t xml:space="preserve">ФРЕЗА КОНЦЕВАЯ С Ц/Х     СТАЛЬ Р6М5, УДЛИНЕННАЯ                                                        </t>
  </si>
  <si>
    <t xml:space="preserve">ФРЕЗА КОНЦЕВАЯ С Ц/Х     СТАЛЬ Р6М5, ДВУХСТОРОННЯЯ                                                  </t>
  </si>
  <si>
    <t xml:space="preserve">ФРЕЗА КОНЦЕВАЯ С Ц/Х     СПЛАВ ВК8, ЦЕЛЬНАЯ ТВЕРДОСПЛАВНАЯ                              </t>
  </si>
  <si>
    <t xml:space="preserve">ФРЕЗА КОНЦЕВАЯ С Ц/Х     СПЛАВ ВК8, Т5К10, Т15К6, С ПРЯМЫМИ ПЛАСТИНАМИ             </t>
  </si>
  <si>
    <t xml:space="preserve">ФРЕЗА КОНЦЕВАЯ С К/Х     СТАЛЬ Р6М5                                                                                  </t>
  </si>
  <si>
    <t xml:space="preserve">ФРЕЗА КОНЦЕВАЯ С К/Х     СТАЛЬ Р6М5, ДЛИННАЯ                                                               </t>
  </si>
  <si>
    <t xml:space="preserve">ФРЕЗА КОНЦЕВАЯ С К/Х     СПЛАВ ВК8, Т5К10, Т15К6, С ПРЯМЫМИ ПЛАСТИНАМИ          </t>
  </si>
  <si>
    <t xml:space="preserve">ФРЕЗА ШПОНОЧНАЯ С Ц/Х     СТАЛЬ Р6М5                                                                             </t>
  </si>
  <si>
    <t xml:space="preserve">ФРЕЗА ШПОНОЧНАЯ С Ц/Х     СПЛАВ ВК8, ЦЕЛЬНАЯ ТВЕРДОСПЛАВНАЯ                   </t>
  </si>
  <si>
    <t xml:space="preserve">ФРЕЗА ШПОНОЧНАЯ С Ц/Х     СПЛАВ ВК8, Т5К10, Т15К6, С ПРЯМЫМИ ПЛАСТИНАМИ       </t>
  </si>
  <si>
    <t xml:space="preserve">ФРЕЗА ШПОНОЧНАЯ С К/Х     СПЛАВ ВК8, Т5К10, Т15К6, С ПРЯМЫМИ ПЛАСТИНАМИ     </t>
  </si>
  <si>
    <t xml:space="preserve">ФРЕЗА ШПОНОЧНАЯ С К/Х     СТАЛЬ Р6М5                                                                                </t>
  </si>
  <si>
    <t xml:space="preserve">СВЕРЛО ПО МЕТАЛЛУ К/Х СРЕДНЕЙ СЕРИИ КЛАСС В1   СТАЛЬ Р6М5К5                                    </t>
  </si>
  <si>
    <t>СВЕРЛО ПО МЕТАЛЛУ К/Х УДЛИНЕН. СЕРИИ КЛАСС А   СТАЛЬ Р6М5</t>
  </si>
  <si>
    <t>СВЕРЛО ПО СТЕКЛУ И КЕРАМИКЕ С КРЕСТООБРАЗНОЙ ПЛАСТИНОЙ</t>
  </si>
  <si>
    <t>БУР ПО БЕТОНУ SDS-PLUS С КРЕСТООБРАЗНЫМ НАКОНЕЧНИКОМ (KROTEC)</t>
  </si>
  <si>
    <t>СВЕРЛО ПО МЕТАЛЛУ СТУПЕНЧАТОЕ                                      СТАЛЬ Р6М5К5</t>
  </si>
  <si>
    <t>ВОРОТОК ДЛЯ МЕТЧИКОВ В ИНДИВИДУАЛЬНОЙ УПАКОВКЕ (ПВХ)</t>
  </si>
  <si>
    <t xml:space="preserve">ВОРОТОК ДЛЯ МЕТЧИКОВ                                                                                                    </t>
  </si>
  <si>
    <t>ЗУБИЛО ПО БЕТОНУ SDS-PLUS КАНАВОЧНОЕ (SCHWERT)</t>
  </si>
  <si>
    <t>ЗУБИЛО ПО БЕТОНУ SDS-PLUS И SDS-MAX ПЛОСКОЕ (SCHWERT)</t>
  </si>
  <si>
    <t>СВЕРЛО ПО СТЕКЛУ И КЕРАМИКЕ В ИНДИВИДУАЛЬНОЙ УПАКОВКЕ (ПВХ)</t>
  </si>
  <si>
    <t>СВЕРЛО ПО ДЕРЕВУ ПЕРОВОЕ В ИНДИВИДУАЛЬНОЙ УПАКОВКЕ (ПВХ)</t>
  </si>
  <si>
    <t>Линейка металлическая 150 мм                                                      (19х0,6)</t>
  </si>
  <si>
    <t>Линейка металлическая 300 мм                                                      (28х0,7)</t>
  </si>
  <si>
    <t>Линейка металлическая 500 мм                                                      (28х0,8)</t>
  </si>
  <si>
    <t>Линейка металлическая 1000 мм                                                    (28х1,0)</t>
  </si>
  <si>
    <r>
      <rPr>
        <b/>
        <sz val="8"/>
        <color indexed="8"/>
        <rFont val="Arial"/>
        <family val="2"/>
        <charset val="204"/>
      </rPr>
      <t>Набор сверл по металлу из 12 штук (3-8)                                    (Р6М5)</t>
    </r>
    <r>
      <rPr>
        <sz val="8"/>
        <color indexed="8"/>
        <rFont val="Arial"/>
        <family val="2"/>
        <charset val="204"/>
      </rPr>
      <t xml:space="preserve">
3,0-3,3-3,8-4,0-4,2-5,0(2 шт)-5,5-6,0-6,7-7,0-8,0
Упаковка: тканевый пенал</t>
    </r>
  </si>
  <si>
    <t>Сверло ц/х ср. сер 13,0 (кл.А) с прот.хв. в ПВХ (l=101, L=151, Р6М5К5)</t>
  </si>
  <si>
    <t>Сверло ц/х ср. сер 14,0 (кл.А) с прот.хв. в ПВХ (l=108, L=160, Р6М5К5)</t>
  </si>
  <si>
    <t>Сверло ц/х ср. сер 14,5 (кл.А) с прот.хв. в ПВХ (l=114, L=169, Р6М5К5)</t>
  </si>
  <si>
    <t>Сверло ц/х ср. сер 15,0 (кл.А) с прот.хв. в ПВХ (l=114, L=169, Р6М5К5)</t>
  </si>
  <si>
    <t>Сверло ц/х ср. сер 16,0 (кл.А) с прот.хв. в ПВХ (l=120, L=178, Р6М5К5)</t>
  </si>
  <si>
    <t>Сверло ц/х ср. сер 17,0 (кл.А) с прот.хв. в ПВХ (l=130, L=195, Р6М5К5)</t>
  </si>
  <si>
    <t>Сверло ц/х ср. сер 18,0 (кл.А) с прот.хв. в ПВХ (l=130, L=195, Р6М5К5)</t>
  </si>
  <si>
    <t>Сверло ц/х ср. сер 19,0 (кл.А) с прот.хв. в ПВХ (l=135, L=200, Р6М5К5)</t>
  </si>
  <si>
    <t>Сверло ц/х ср. сер 20,0 (кл.А) с прот.хв. в ПВХ (l=135, L=200, Р6М5К5)</t>
  </si>
  <si>
    <t>ЩЕТКА АВТОМОБИЛЬНАЯ ДЛЯ УБОРКИ СНЕГА</t>
  </si>
  <si>
    <t>Коронка алмазная по бетону в сборе 68 мм, KROTEC</t>
  </si>
  <si>
    <t>Коронка алмазная по бетону в сборе 72 мм, KROTEC</t>
  </si>
  <si>
    <t>Коронка алмазная по бетону в сборе 75 мм, KROTEC</t>
  </si>
  <si>
    <t xml:space="preserve">КОРОНКА ПО БЕТОНУ         АЛМАЗНАЯ В СБОРЕ                                                                   (KROTEC)                                         </t>
  </si>
  <si>
    <t>Диск алмазный турбо 200 х 1,7 x 25,4  ультратонкий                  (h=1,7)</t>
  </si>
  <si>
    <t>Диск алмазный турбо 230 х 1,9 x 25,4  ультратонкий                  (h=1,9)</t>
  </si>
  <si>
    <t>Диск алмазный турбо 250 х 2,1 x 25,4  ультратонкий                  (h=2,1)</t>
  </si>
  <si>
    <t>Диск алмазный турбо 125 х 1,0 x 22,2 ультратонкий                   (h=1,2)</t>
  </si>
  <si>
    <t>Кусачки боковые 110 мм                                          (диэлектрические)</t>
  </si>
  <si>
    <t>Сверло ц/х ср. сер 12,5 (кл.А) TiN в ПВХ             (l=101, L=151, Р6М5)</t>
  </si>
  <si>
    <t>Сверло ц/х ср. сер 13,0 (кл.А) TiN в ПВХ             (l=101, L=151, Р6М5)</t>
  </si>
  <si>
    <t>Сверло ц/х ср. сер 12,5 (кл.А) кобал. в ПВХ   (l=101, L=151, Р6М5К5)</t>
  </si>
  <si>
    <t>Сверло ц/х ср. сер 13,0 (кл.А) кобал. в ПВХ   (l=101, L=151, Р6М5К5)</t>
  </si>
  <si>
    <r>
      <rPr>
        <b/>
        <sz val="8"/>
        <color indexed="8"/>
        <rFont val="Arial"/>
        <family val="2"/>
        <charset val="204"/>
      </rPr>
      <t xml:space="preserve">Набор сверл по металлу №57, </t>
    </r>
    <r>
      <rPr>
        <b/>
        <sz val="8"/>
        <color indexed="60"/>
        <rFont val="Arial"/>
        <family val="2"/>
        <charset val="204"/>
      </rPr>
      <t>(3-8), 12 шт.                      (5% кобальт)</t>
    </r>
    <r>
      <rPr>
        <sz val="8"/>
        <color indexed="8"/>
        <rFont val="Arial"/>
        <family val="2"/>
        <charset val="204"/>
      </rPr>
      <t xml:space="preserve">
3,0-3,3-3,8-4,0-4,2-5,0(2шт)-5,5-6,0-6,7-7,0-8,0
Упаковка: пластиковый бокс</t>
    </r>
  </si>
  <si>
    <r>
      <rPr>
        <b/>
        <sz val="8"/>
        <color indexed="8"/>
        <rFont val="Arial"/>
        <family val="2"/>
        <charset val="204"/>
      </rPr>
      <t xml:space="preserve">Набор сверл по металлу №62, </t>
    </r>
    <r>
      <rPr>
        <b/>
        <sz val="8"/>
        <color indexed="60"/>
        <rFont val="Arial"/>
        <family val="2"/>
        <charset val="204"/>
      </rPr>
      <t>(3-6), 12 шт.                      (5% кобальт)</t>
    </r>
    <r>
      <rPr>
        <sz val="8"/>
        <color indexed="8"/>
        <rFont val="Arial"/>
        <family val="2"/>
        <charset val="204"/>
      </rPr>
      <t xml:space="preserve">
3,0(2шт)-3,3(2шт)-3,5(2шт)-4,0(2шт)-5,0(2шт)-6,0(2шт)
Упаковка: тканевый пенал</t>
    </r>
  </si>
  <si>
    <r>
      <rPr>
        <b/>
        <sz val="8"/>
        <color indexed="8"/>
        <rFont val="Arial"/>
        <family val="2"/>
        <charset val="204"/>
      </rPr>
      <t xml:space="preserve">Набор сверл по металлу №61, </t>
    </r>
    <r>
      <rPr>
        <b/>
        <sz val="8"/>
        <color indexed="60"/>
        <rFont val="Arial"/>
        <family val="2"/>
        <charset val="204"/>
      </rPr>
      <t>(3-5), 10 шт.                      (5% кобальт)</t>
    </r>
    <r>
      <rPr>
        <sz val="8"/>
        <color indexed="8"/>
        <rFont val="Arial"/>
        <family val="2"/>
        <charset val="204"/>
      </rPr>
      <t xml:space="preserve">
3,0(2шт)-3,3(2шт)-3,5(2шт)-4,0(2шт)-5,0(2шт)
Упаковка: тканевый пенал</t>
    </r>
  </si>
  <si>
    <r>
      <rPr>
        <b/>
        <sz val="8"/>
        <color indexed="8"/>
        <rFont val="Arial"/>
        <family val="2"/>
        <charset val="204"/>
      </rPr>
      <t xml:space="preserve">Набор сверл по металлу №68, </t>
    </r>
    <r>
      <rPr>
        <b/>
        <sz val="8"/>
        <color indexed="30"/>
        <rFont val="Arial"/>
        <family val="2"/>
        <charset val="204"/>
      </rPr>
      <t>(3-6), 12 шт.                  (нитрид-титан)</t>
    </r>
    <r>
      <rPr>
        <sz val="8"/>
        <color indexed="8"/>
        <rFont val="Arial"/>
        <family val="2"/>
        <charset val="204"/>
      </rPr>
      <t xml:space="preserve">
3,0(2шт)-3,3(2шт)-3,5(2шт)-4,0(2шт)-5,0(2шт)-6,0(2шт)
Упаковка: тканевый пенал</t>
    </r>
  </si>
  <si>
    <r>
      <rPr>
        <b/>
        <sz val="8"/>
        <color indexed="8"/>
        <rFont val="Arial"/>
        <family val="2"/>
        <charset val="204"/>
      </rPr>
      <t>Набор сверл по металлу №63,</t>
    </r>
    <r>
      <rPr>
        <b/>
        <sz val="8"/>
        <color indexed="30"/>
        <rFont val="Arial"/>
        <family val="2"/>
        <charset val="204"/>
      </rPr>
      <t xml:space="preserve"> (3-8), 12 шт.                  (нитрид-титан)</t>
    </r>
    <r>
      <rPr>
        <sz val="8"/>
        <color indexed="8"/>
        <rFont val="Arial"/>
        <family val="2"/>
        <charset val="204"/>
      </rPr>
      <t xml:space="preserve">
3,0-3,3-3,8-4,0-4,2-5,0(2шт)-5,5-6,0-6,7-7,0-8,0
Упаковка: пластиковый бокс</t>
    </r>
  </si>
  <si>
    <r>
      <rPr>
        <b/>
        <sz val="8"/>
        <color indexed="8"/>
        <rFont val="Arial"/>
        <family val="2"/>
        <charset val="204"/>
      </rPr>
      <t xml:space="preserve">Набор сверл по металлу №67, </t>
    </r>
    <r>
      <rPr>
        <b/>
        <sz val="8"/>
        <color indexed="30"/>
        <rFont val="Arial"/>
        <family val="2"/>
        <charset val="204"/>
      </rPr>
      <t>(3-5), 10 шт.                  (нитрид-титан)</t>
    </r>
    <r>
      <rPr>
        <sz val="8"/>
        <color indexed="8"/>
        <rFont val="Arial"/>
        <family val="2"/>
        <charset val="204"/>
      </rPr>
      <t xml:space="preserve">
3,0(2шт)-3,3(2шт)-3,5(2шт)-4,0(2шт)-5,0(2шт)
Упаковка: тканевый пенал</t>
    </r>
  </si>
  <si>
    <r>
      <rPr>
        <b/>
        <sz val="8"/>
        <color indexed="8"/>
        <rFont val="Arial"/>
        <family val="2"/>
        <charset val="204"/>
      </rPr>
      <t>Набор сверл по металлу №46, (3-6), 12 шт.                                 (Р6М5)</t>
    </r>
    <r>
      <rPr>
        <sz val="8"/>
        <color indexed="8"/>
        <rFont val="Arial"/>
        <family val="2"/>
        <charset val="204"/>
      </rPr>
      <t xml:space="preserve">
3,0(2шт)-3,3(2шт)-3,5(2шт)-4,0(2шт)-5,0(2шт)-6,0(2шт)
Упаковка: тканевый пенал</t>
    </r>
  </si>
  <si>
    <r>
      <rPr>
        <b/>
        <sz val="8"/>
        <color indexed="8"/>
        <rFont val="Arial"/>
        <family val="2"/>
        <charset val="204"/>
      </rPr>
      <t>Набор сверл по металлу №2, (3-5), 10 шт.                                   (Р6М5)</t>
    </r>
    <r>
      <rPr>
        <sz val="8"/>
        <color indexed="8"/>
        <rFont val="Arial"/>
        <family val="2"/>
        <charset val="204"/>
      </rPr>
      <t xml:space="preserve">
3,0(2шт)-3,3(2шт)-3,5(2шт)-4,0(2шт)-5,0(2шт)
Упаковка: тканевый пенал</t>
    </r>
  </si>
  <si>
    <r>
      <rPr>
        <b/>
        <sz val="8"/>
        <color indexed="8"/>
        <rFont val="Arial"/>
        <family val="2"/>
        <charset val="204"/>
      </rPr>
      <t>Набор сверл по металлу №1, (3-8), 12 шт.                                   (Р6М5)</t>
    </r>
    <r>
      <rPr>
        <sz val="8"/>
        <color indexed="8"/>
        <rFont val="Arial"/>
        <family val="2"/>
        <charset val="204"/>
      </rPr>
      <t xml:space="preserve">
3,0-3,3-3,8-4,0-4,2-5,0(2шт)-5,5-6,0-6,7-7,0-8,0
Упаковка: пластиковый бокс</t>
    </r>
  </si>
  <si>
    <t xml:space="preserve"> </t>
  </si>
  <si>
    <t>Ключ для винтов с внутренн. шестигранником S 4</t>
  </si>
  <si>
    <t>Ключ для винтов с внутренн. шестигранником S 5</t>
  </si>
  <si>
    <t>Ключ для винтов с внутренн. шестигранником S 6</t>
  </si>
  <si>
    <t>Ключ для винтов с внутренн. шестигранником S 8</t>
  </si>
  <si>
    <t>Ключ для винтов с внутренн. шестигранником S10</t>
  </si>
  <si>
    <t>Ключ для винтов с внутренн. шестигранником S12</t>
  </si>
  <si>
    <t>Ключ для винтов с внутренн. шестигранником S14</t>
  </si>
  <si>
    <t>Набор ключей для винтов с внутренним шестигранником 7шт.(4,5,6,8,10,12,14)</t>
  </si>
  <si>
    <t>КЛЮЧ ДЛЯ ВИНТОВ С ВНУТРЕННИМ ШЕСТИГРАННИКОМ</t>
  </si>
  <si>
    <t>КЛЮЧ                                          ДЛЯ ВИНТОВ С ВНУТРЕННИМ ШЕСТИГРАННИКОМ</t>
  </si>
  <si>
    <r>
      <rPr>
        <b/>
        <sz val="8"/>
        <rFont val="Arial"/>
        <family val="2"/>
        <charset val="204"/>
      </rPr>
      <t>Набор ключей для винтов с внутренним шестигранником</t>
    </r>
    <r>
      <rPr>
        <sz val="8"/>
        <rFont val="Arial"/>
        <family val="2"/>
        <charset val="204"/>
      </rPr>
      <t xml:space="preserve"> 7шт.(4,5,6,8,10,12,14)
Упаковка: пластиковое крепление</t>
    </r>
  </si>
  <si>
    <t xml:space="preserve">НАБОР КЛЮЧЕЙ ДЛЯ ВИНТОВ С ВНУТРЕННИМ ШЕСИГРАННИКОМ                                           </t>
  </si>
  <si>
    <t xml:space="preserve">НАБОРЫ                         КЛЮЧЕЙ ДЛЯ ВИНТОВ С ВНУТРЕННИМ ШЕСТИГРАННИКОМ                                                                                   </t>
  </si>
  <si>
    <t>Сверло ц/х ср. сер 13,0 (кл.А) с прот.хв.TiN       (l=101, L=151, Р6М5)</t>
  </si>
  <si>
    <t>Сверло ц/х ср. сер 14,0 (кл.А) с прот.хв.TiN       (l=108, L=160, Р6М5)</t>
  </si>
  <si>
    <t>Сверло ц/х ср. сер 14,5 (кл.А) с прот.хв.TiN       (l=114, L=169, Р6М5)</t>
  </si>
  <si>
    <t>Сверло ц/х ср. сер 15,0 (кл.А) с прот.хв.TiN       (l=114, L=169, Р6М5)</t>
  </si>
  <si>
    <t>Сверло ц/х ср. сер 16,0 (кл.А) с прот.хв.TiN       (l=120, L=178, Р6М5)</t>
  </si>
  <si>
    <t>Сверло ц/х ср. сер 17,0 (кл.А) с прот.хв.TiN       (l=130, L=195, Р6М5)</t>
  </si>
  <si>
    <t>Сверло ц/х ср. сер 18,0 (кл.А) с прот.хв.TiN       (l=130, L=195, Р6М5)</t>
  </si>
  <si>
    <t>Сверло ц/х ср. сер 19,0 (кл.А) с прот.хв TiN       (l=135, L=200, Р6М5)</t>
  </si>
  <si>
    <t>Сверло ц/х ср. сер 20,0 (кл.А) с прот.хв.TiN       (l=135, L=200, Р6М5)</t>
  </si>
  <si>
    <t>Сверло ц/х ср. сер 16,5 (кл.А) с прот.хв TiN       (l=125, L=185, Р6М5)</t>
  </si>
  <si>
    <r>
      <t>Сверло ц/х ср. сер 13,0 (кл.А)</t>
    </r>
    <r>
      <rPr>
        <sz val="8"/>
        <color rgb="FFFF0000"/>
        <rFont val="Arial"/>
        <family val="2"/>
        <charset val="204"/>
      </rPr>
      <t xml:space="preserve"> с прот.хв.</t>
    </r>
    <r>
      <rPr>
        <sz val="8"/>
        <rFont val="Arial"/>
        <family val="2"/>
        <charset val="204"/>
      </rPr>
      <t>TiN       (l=101, L=151, Р6М5)</t>
    </r>
  </si>
  <si>
    <r>
      <t xml:space="preserve">Сверло ц/х ср. сер 14,0 (кл.А) </t>
    </r>
    <r>
      <rPr>
        <sz val="8"/>
        <color rgb="FFFF0000"/>
        <rFont val="Arial"/>
        <family val="2"/>
        <charset val="204"/>
      </rPr>
      <t>с прот.хв.</t>
    </r>
    <r>
      <rPr>
        <sz val="8"/>
        <rFont val="Arial"/>
        <family val="2"/>
        <charset val="204"/>
      </rPr>
      <t>TiN       (l=108, L=160, Р6М5)</t>
    </r>
  </si>
  <si>
    <r>
      <t xml:space="preserve">Сверло ц/х ср. сер 14,5 (кл.А) </t>
    </r>
    <r>
      <rPr>
        <sz val="8"/>
        <color rgb="FFFF0000"/>
        <rFont val="Arial"/>
        <family val="2"/>
        <charset val="204"/>
      </rPr>
      <t>с прот.хв.</t>
    </r>
    <r>
      <rPr>
        <sz val="8"/>
        <rFont val="Arial"/>
        <family val="2"/>
        <charset val="204"/>
      </rPr>
      <t>TiN       (l=114, L=169, Р6М5)</t>
    </r>
  </si>
  <si>
    <r>
      <t>Сверло ц/х ср. сер 15,0 (кл.А)</t>
    </r>
    <r>
      <rPr>
        <sz val="8"/>
        <color rgb="FFFF0000"/>
        <rFont val="Arial"/>
        <family val="2"/>
        <charset val="204"/>
      </rPr>
      <t xml:space="preserve"> с прот.хв.</t>
    </r>
    <r>
      <rPr>
        <sz val="8"/>
        <rFont val="Arial"/>
        <family val="2"/>
        <charset val="204"/>
      </rPr>
      <t>TiN       (l=114, L=169, Р6М5)</t>
    </r>
  </si>
  <si>
    <r>
      <t xml:space="preserve">Сверло ц/х ср. сер 16,0 (кл.А) </t>
    </r>
    <r>
      <rPr>
        <sz val="8"/>
        <color rgb="FFFF0000"/>
        <rFont val="Arial"/>
        <family val="2"/>
        <charset val="204"/>
      </rPr>
      <t>с прот.хв.</t>
    </r>
    <r>
      <rPr>
        <sz val="8"/>
        <rFont val="Arial"/>
        <family val="2"/>
        <charset val="204"/>
      </rPr>
      <t>TiN       (l=120, L=178, Р6М5)</t>
    </r>
  </si>
  <si>
    <r>
      <t xml:space="preserve">Сверло ц/х ср. сер 16,5 (кл.А) </t>
    </r>
    <r>
      <rPr>
        <sz val="8"/>
        <color rgb="FFFF0000"/>
        <rFont val="Arial"/>
        <family val="2"/>
        <charset val="204"/>
      </rPr>
      <t>с прот.хв.</t>
    </r>
    <r>
      <rPr>
        <sz val="8"/>
        <rFont val="Arial"/>
        <family val="2"/>
        <charset val="204"/>
      </rPr>
      <t xml:space="preserve"> TiN       (l=125, L=185, Р6М5)</t>
    </r>
  </si>
  <si>
    <r>
      <t xml:space="preserve">Сверло ц/х ср. сер 17,0 (кл.А) </t>
    </r>
    <r>
      <rPr>
        <sz val="8"/>
        <color rgb="FFFF0000"/>
        <rFont val="Arial"/>
        <family val="2"/>
        <charset val="204"/>
      </rPr>
      <t>с прот.хв.</t>
    </r>
    <r>
      <rPr>
        <sz val="8"/>
        <rFont val="Arial"/>
        <family val="2"/>
        <charset val="204"/>
      </rPr>
      <t>TiN       (l=130, L=195, Р6М5)</t>
    </r>
  </si>
  <si>
    <r>
      <t xml:space="preserve">Сверло ц/х ср. сер 18,0 (кл.А) </t>
    </r>
    <r>
      <rPr>
        <sz val="8"/>
        <color rgb="FFFF0000"/>
        <rFont val="Arial"/>
        <family val="2"/>
        <charset val="204"/>
      </rPr>
      <t>с прот.хв.</t>
    </r>
    <r>
      <rPr>
        <sz val="8"/>
        <rFont val="Arial"/>
        <family val="2"/>
        <charset val="204"/>
      </rPr>
      <t>TiN       (l=130, L=195, Р6М5)</t>
    </r>
  </si>
  <si>
    <r>
      <t xml:space="preserve">Сверло ц/х ср. сер 19,0 (кл.А) </t>
    </r>
    <r>
      <rPr>
        <sz val="8"/>
        <color rgb="FFFF0000"/>
        <rFont val="Arial"/>
        <family val="2"/>
        <charset val="204"/>
      </rPr>
      <t>с прот.хв</t>
    </r>
    <r>
      <rPr>
        <sz val="8"/>
        <rFont val="Arial"/>
        <family val="2"/>
        <charset val="204"/>
      </rPr>
      <t xml:space="preserve"> TiN       (l=135, L=200, Р6М5)</t>
    </r>
  </si>
  <si>
    <r>
      <t>Сверло ц/х ср. сер 20,0 (кл.А)</t>
    </r>
    <r>
      <rPr>
        <sz val="8"/>
        <color rgb="FFFF0000"/>
        <rFont val="Arial"/>
        <family val="2"/>
        <charset val="204"/>
      </rPr>
      <t xml:space="preserve"> с прот.хв.</t>
    </r>
    <r>
      <rPr>
        <sz val="8"/>
        <rFont val="Arial"/>
        <family val="2"/>
        <charset val="204"/>
      </rPr>
      <t>TiN       (l=135, L=200, Р6М5)</t>
    </r>
  </si>
  <si>
    <t>СВЕРЛО                        ПО МЕТАЛЛУ Ц/Х СРЕДНЕЙ СЕРИИ КЛ.А, С НИТРИД-ТИТАНОМ С ПРОТОЧ. ХВОСТ. (12 мм)</t>
  </si>
  <si>
    <r>
      <t xml:space="preserve">Плашка трубная G  1/2                                                                        </t>
    </r>
    <r>
      <rPr>
        <sz val="8"/>
        <color rgb="FFC00000"/>
        <rFont val="Arial"/>
        <family val="2"/>
        <charset val="204"/>
      </rPr>
      <t>(Р6М5)</t>
    </r>
  </si>
  <si>
    <r>
      <t xml:space="preserve">Плашка трубная G  3/4                                                                       </t>
    </r>
    <r>
      <rPr>
        <sz val="8"/>
        <color rgb="FFC00000"/>
        <rFont val="Arial"/>
        <family val="2"/>
        <charset val="204"/>
      </rPr>
      <t xml:space="preserve"> (Р6М5)</t>
    </r>
  </si>
  <si>
    <r>
      <t xml:space="preserve">Плашка трубная G 1                                                                            </t>
    </r>
    <r>
      <rPr>
        <sz val="8"/>
        <color rgb="FFC00000"/>
        <rFont val="Arial"/>
        <family val="2"/>
        <charset val="204"/>
      </rPr>
      <t>(Р6М5)</t>
    </r>
  </si>
  <si>
    <t xml:space="preserve">ПЛАШКА ДЛЯ ТРУБНОЙ ЦИЛИНДРИЧЕСКОЙ РЕЗЬБЫ (9ХС) (G)                       </t>
  </si>
  <si>
    <t xml:space="preserve">ПЛАШКА ДЛЯ ТРУБНОЙ ЦИЛИНДРИЧЕСКОЙ РЕЗЬБЫ (Р6М5) (G)                       </t>
  </si>
  <si>
    <t>ГОСТ 22401-83</t>
  </si>
  <si>
    <t>ГОСТ 22395-77</t>
  </si>
  <si>
    <t>ГОСТ 13598-85</t>
  </si>
  <si>
    <t>ГОСТ 14953-80</t>
  </si>
  <si>
    <t>ГОСТ 18981-73</t>
  </si>
  <si>
    <t>ГОСТ 7275-75</t>
  </si>
  <si>
    <t>ГОСТ 28037-89</t>
  </si>
  <si>
    <t>ГОСТ 427-75</t>
  </si>
  <si>
    <t>ГОСТ 3266-81</t>
  </si>
  <si>
    <t>ГОСТ 6227-80</t>
  </si>
  <si>
    <t>ГОСТ 1604-71</t>
  </si>
  <si>
    <t>ГОСТ 2310-77</t>
  </si>
  <si>
    <t>ГОСТ 11042-90</t>
  </si>
  <si>
    <t>ГОСТ 10902-77</t>
  </si>
  <si>
    <t>ГОСТ 9740-71</t>
  </si>
  <si>
    <t>ГОСТ 52780-07</t>
  </si>
  <si>
    <t>ГОСТ 1513-77</t>
  </si>
  <si>
    <t>ГОСТ 23461-84</t>
  </si>
  <si>
    <t>ГОСТ 1465-80</t>
  </si>
  <si>
    <t>ГОСТ 26215-84</t>
  </si>
  <si>
    <t>ГОСТ 2682-86</t>
  </si>
  <si>
    <t>ГОСТ 17199-88</t>
  </si>
  <si>
    <t>ГОСТ 21010-75</t>
  </si>
  <si>
    <t>ГОСТ 6228-80</t>
  </si>
  <si>
    <t>ГОСТ 50072-92</t>
  </si>
  <si>
    <t>ГОСТ 7722-77</t>
  </si>
  <si>
    <t>ГОСТ 3509-71</t>
  </si>
  <si>
    <t>ГОСТ 1672-80</t>
  </si>
  <si>
    <t>ГОСТ 18121-72</t>
  </si>
  <si>
    <t>ГОСТ 18882-73</t>
  </si>
  <si>
    <t>ГОСТ 18883-73</t>
  </si>
  <si>
    <t>ГОСТ 18878-73</t>
  </si>
  <si>
    <t>ГОСТ 18879-73</t>
  </si>
  <si>
    <t>ГОСТ 18877-73</t>
  </si>
  <si>
    <t>ГОСТ 18880-73</t>
  </si>
  <si>
    <t>ГОСТ 18884-73</t>
  </si>
  <si>
    <t>ГОСТ 18885-73</t>
  </si>
  <si>
    <t>ГОСТ 22735-77</t>
  </si>
  <si>
    <t>ГОСТ 886-77</t>
  </si>
  <si>
    <t>ГОСТ 10903-77</t>
  </si>
  <si>
    <t>ГОСТ 22736-77</t>
  </si>
  <si>
    <t>ГОСТ 12121-77</t>
  </si>
  <si>
    <t>ГОСТ 2092-77</t>
  </si>
  <si>
    <t>ГОСТ 14952-75</t>
  </si>
  <si>
    <t>ГОСТ 22053-76</t>
  </si>
  <si>
    <t>ГОСТ 20537-75</t>
  </si>
  <si>
    <t>ГОСТ 16463-80</t>
  </si>
  <si>
    <t>ГОСТ 6396-78</t>
  </si>
  <si>
    <t>ГОСТ 13214-79</t>
  </si>
  <si>
    <t>ГОСТ 8742-75</t>
  </si>
  <si>
    <t>ГОСТ 166-89</t>
  </si>
  <si>
    <t>https://youtu.be/qy15RA930vw</t>
  </si>
  <si>
    <t>https://youtu.be/5P_K6T-14tM</t>
  </si>
  <si>
    <t>https://youtu.be/4uTGE3kSovw</t>
  </si>
  <si>
    <t>https://youtu.be/BwrnHlKf9Q0</t>
  </si>
  <si>
    <t>https://youtu.be/eO10a5oQYr4</t>
  </si>
  <si>
    <t>https://youtu.be/JfTm1KG1S2c</t>
  </si>
  <si>
    <t>https://youtu.be/z63hYJa2ci4</t>
  </si>
  <si>
    <t>https://youtu.be/DcwSBKWayD8</t>
  </si>
  <si>
    <t>https://youtu.be/2R-0FPHf5Ug</t>
  </si>
  <si>
    <t>https://youtu.be/Z9jaY5TT4aw</t>
  </si>
  <si>
    <t>https://youtu.be/0WdN53FrNxc</t>
  </si>
  <si>
    <t>https://youtu.be/3KpRm9Oz_M8</t>
  </si>
  <si>
    <t>https://youtu.be/3zRPOHJ6DsQ</t>
  </si>
  <si>
    <t>https://youtu.be/_HyL_PJKY80</t>
  </si>
  <si>
    <t>https://youtu.be/rqOK57FuJkQ</t>
  </si>
  <si>
    <t>https://youtu.be/qo8M7VMrM1g</t>
  </si>
  <si>
    <t>https://youtu.be/JnA6LQwWL4M</t>
  </si>
  <si>
    <t>https://www.youtube.com/watch?v=T5x_vqPTsvw</t>
  </si>
  <si>
    <t>Новинка</t>
  </si>
  <si>
    <t>Головка сменная 6-гранная Г- 8 цинк 2исп.</t>
  </si>
  <si>
    <t>Головка сменная 6-гранная Г- 9 цинк 2исп.</t>
  </si>
  <si>
    <t>Головка сменная 6-гранная Г-10 цинк 2исп.</t>
  </si>
  <si>
    <t>Головка сменная 6-гранная Г-11 цинк 2исп.</t>
  </si>
  <si>
    <t>Головка сменная 6-гранная Г-12 цинк 2исп.</t>
  </si>
  <si>
    <t>Головка сменная 6-гранная Г-13 цинк 2исп.</t>
  </si>
  <si>
    <t>Головка сменная 6-гранная Г-14 цинк 2исп.</t>
  </si>
  <si>
    <t>Головка сменная 6-гранная Г-15 цинк 2исп.</t>
  </si>
  <si>
    <t>Головка сменная 6-гранная Г-16 цинк 2исп.</t>
  </si>
  <si>
    <t>Головка сменная 6-гранная Г-17 цинк 2исп.</t>
  </si>
  <si>
    <t>Головка сменная 6-гранная Г-18 цинк 2исп.</t>
  </si>
  <si>
    <t>Головка сменная 6-гранная Г-19 цинк 2исп.</t>
  </si>
  <si>
    <t>Головка сменная 6-гранная Г-20 цинк 2исп.</t>
  </si>
  <si>
    <t>Головка сменная 6-гранная Г-21 цинк 2исп.</t>
  </si>
  <si>
    <t>Головка сменная 6-гранная Г-22 цинк 2исп.</t>
  </si>
  <si>
    <t>Головка сменная 6-гранная Г-24 цинк 2исп.</t>
  </si>
  <si>
    <t>Головка сменная 6-гранная Г-25 цинк 2исп.</t>
  </si>
  <si>
    <t>Головка сменная 6-гранная Г-26 цинк 2исп.</t>
  </si>
  <si>
    <t>Головка сменная 6-гранная Г-27 цинк 2исп.</t>
  </si>
  <si>
    <t>Головка сменная 6-гранная Г-28 цинк 2исп.</t>
  </si>
  <si>
    <t>Головка сменная 6-гранная Г-30 цинк 2исп.</t>
  </si>
  <si>
    <t>Головка сменная 6-гранная Г-32 цинк 2исп.</t>
  </si>
  <si>
    <t>Головка сменная 6-гранная Г-23 цинк 2исп.</t>
  </si>
  <si>
    <t>ГОЛОВКИ</t>
  </si>
  <si>
    <t xml:space="preserve">ГОЛОВКА СМЕННАЯ ШЕСТИГРАННАЯ                                                                                      </t>
  </si>
  <si>
    <t xml:space="preserve">ГОЛОВКИ                   СМЕННЫЕ ШЕСТИГРАННЫЕ                                                                                       (НИЗ)                                                                                                                                                         </t>
  </si>
  <si>
    <t>Г</t>
  </si>
  <si>
    <r>
      <rPr>
        <b/>
        <sz val="8"/>
        <rFont val="Arial"/>
        <family val="2"/>
        <charset val="204"/>
      </rPr>
      <t>Набор шоферского инструмента № 1 с 6-гр.голов. цинк 2исп.</t>
    </r>
    <r>
      <rPr>
        <sz val="8"/>
        <rFont val="Arial"/>
        <family val="2"/>
        <charset val="204"/>
      </rPr>
      <t xml:space="preserve">
головки сменные торцевые 1/2 - 10,11,12,13,14,17,19
ключ с присоединительным квадратом 1/2
Упаковка: пластиковый бокс</t>
    </r>
  </si>
  <si>
    <r>
      <rPr>
        <b/>
        <sz val="8"/>
        <rFont val="Arial"/>
        <family val="2"/>
        <charset val="204"/>
      </rPr>
      <t>Набор шоферского инструмента № 2 с 6-гр.голов. цинк 2исп.</t>
    </r>
    <r>
      <rPr>
        <sz val="8"/>
        <rFont val="Arial"/>
        <family val="2"/>
        <charset val="204"/>
      </rPr>
      <t xml:space="preserve">
головки сменные торцевые 1/2 - 10,11,12,13,14,15,17,19,22,24,27,30,32
ключ с присоединительным квадратом 1/2
ключ трещоточный 1/2
удлинитель 1/2 250 мм
Упаковка: пластиковый бокс</t>
    </r>
  </si>
  <si>
    <r>
      <rPr>
        <b/>
        <sz val="8"/>
        <rFont val="Arial"/>
        <family val="2"/>
        <charset val="204"/>
      </rPr>
      <t>Набор шоферского инструмента № 4 с 6-гр.голов. цинк 2исп.</t>
    </r>
    <r>
      <rPr>
        <sz val="8"/>
        <rFont val="Arial"/>
        <family val="2"/>
        <charset val="204"/>
      </rPr>
      <t xml:space="preserve">
головки сменные торцевые 1/2 - 8,10,11,12,13,14,15,16,17,18,19,
21,22,24,25,26,27,28,30,32
ключ с присоединительным квадратом 1/2
ключ трещоточный 1/2
удлинитель 1/2 250 мм
шарнир карданный 1/2
Упаковка: пластиковый бокс</t>
    </r>
  </si>
  <si>
    <t>57977-2017</t>
  </si>
  <si>
    <t>НАБОР ШОФЕРСКОГО ИНСТРУМЕНТА/ГОЛОВОК (НИЗ)</t>
  </si>
  <si>
    <t>НАБОРЫ                         ШОФЕРСКОГО ИНСТРУМЕНТА/ГОЛОВОК</t>
  </si>
  <si>
    <r>
      <rPr>
        <b/>
        <sz val="8"/>
        <color indexed="8"/>
        <rFont val="Arial"/>
        <family val="2"/>
        <charset val="204"/>
      </rPr>
      <t>Набор сверл по металлу №54, (3-12), 16 шт.                               (Р6М5)</t>
    </r>
    <r>
      <rPr>
        <sz val="8"/>
        <color indexed="8"/>
        <rFont val="Arial"/>
        <family val="2"/>
        <charset val="204"/>
      </rPr>
      <t xml:space="preserve">
3,0-4,2-4,5-5,0-5,5-6,0-6,5-7,0-7,5-8,0-8,5-9,0-10,0-10,2-11,0-12,0
Упаковка: тканевый пенал</t>
    </r>
  </si>
  <si>
    <t>ГОСТ 21963-82</t>
  </si>
  <si>
    <t>ГОСТ 17275-71</t>
  </si>
  <si>
    <t>ГОСТ 9140-78</t>
  </si>
  <si>
    <t>ГОСТ 2679-93</t>
  </si>
  <si>
    <t>ГОСТ 17025-71</t>
  </si>
  <si>
    <t>17025-71</t>
  </si>
  <si>
    <t>17026-71</t>
  </si>
  <si>
    <t>ГОСТ 17026-71</t>
  </si>
  <si>
    <t>18372-73</t>
  </si>
  <si>
    <t>ГОСТ 18372-73</t>
  </si>
  <si>
    <t>ГОСТ 17270</t>
  </si>
  <si>
    <t>СВЕРЛА В ИНДИВИДУАЛЬНОЙ УПАКОВКЕ</t>
  </si>
  <si>
    <t>КОСТЮМЫ</t>
  </si>
  <si>
    <t>МЕТЧИКИ И ВОРОТКИ ДЛЯ МЕТЧИКОВ В ИНДИВИДУАЛЬНОЙ УПАКОВКЕ</t>
  </si>
  <si>
    <t>ПЛАШКИ И ВОРОТКИ ДЛЯ ПЛАШЕК В ИНДИВИДУАЛЬНОЙ УПАКОВКЕ</t>
  </si>
  <si>
    <t>ПОЛОТНА В ИНДИВИДУАЛЬНОЙ УПАКОВКЕ</t>
  </si>
  <si>
    <t>Ножовка выкружная 300 Ординар                        (прямой зуб, шаг 4,5)</t>
  </si>
  <si>
    <r>
      <rPr>
        <b/>
        <sz val="8"/>
        <rFont val="Arial"/>
        <family val="2"/>
        <charset val="204"/>
      </rPr>
      <t xml:space="preserve">Набор плашек, м/р метчиков, воротков №306 (М3-М20), 27 шт. 
</t>
    </r>
    <r>
      <rPr>
        <sz val="8"/>
        <color indexed="8"/>
        <rFont val="Arial"/>
        <family val="2"/>
        <charset val="204"/>
      </rPr>
      <t>Плашки: М3  М4  М5  М6  М8  М10  М12  М14  М16  М18  М20
Вороток для плашек: М3-М10, М3-М14, М12-М20
Метчики маш  руч.к  т: М3  М4  М5  М6  М8  М10  М12  М14  М16  М18  М20
Вороток для метчиков: М3-М8, М5-М22
Упаковка: тканевый пенал</t>
    </r>
  </si>
  <si>
    <t>Центр вращающийся А-2-3-У                                             (усиленный)</t>
  </si>
  <si>
    <t>Центр вращающийся А-2-4-У                                             (усиленный)</t>
  </si>
  <si>
    <t>ГОСТ 6645-86</t>
  </si>
  <si>
    <t>ГОСТ 17270-71</t>
  </si>
  <si>
    <t>ГОСТ 6876-79</t>
  </si>
  <si>
    <t>1000800 2RS (61800 2RS)               (dвнутр=10; dвнеш=19; h=5)</t>
  </si>
  <si>
    <t>1000801 2RS (61801 2RS)               (dвнутр=12; dвнеш=21; h=5)</t>
  </si>
  <si>
    <t>1000802 2RS (61802 2RS)               (dвнутр=15; dвнеш=24; h=5)</t>
  </si>
  <si>
    <t>1000803 2RS (61803 2RS)               (dвнутр=17; dвнеш=26; h=5)</t>
  </si>
  <si>
    <t>1000804 2RS (61804 2RS)               (dвнутр=20; dвнеш=32; h=7)</t>
  </si>
  <si>
    <t>1000805 2RS (61805 2RS)               (dвнутр=25; dвнеш=37; h=7)</t>
  </si>
  <si>
    <t>1000806 2RS (61806 2RS)               (dвнутр=30; dвнеш=42; h=7)</t>
  </si>
  <si>
    <t>1000807 2RS (61807 2RS)               (dвнутр=35; dвнеш=47; h=7)</t>
  </si>
  <si>
    <t>1000808 2RS (61808 2RS)               (dвнутр=40; dвнеш=52; h=7)</t>
  </si>
  <si>
    <t>1000900 2RS (61900 2RS)               (dвнутр=10; dвнеш=22; h=6)</t>
  </si>
  <si>
    <t>1000901 2RS (61901 2RS)               (dвнутр=12; dвнеш=24; h=6)</t>
  </si>
  <si>
    <t>1000902 2RS (61902 2RS)               (dвнутр=15; dвнеш=28; h=7)</t>
  </si>
  <si>
    <t>1000903 2RS (61903 2RS)               (dвнутр=17; dвнеш=30; h=7)</t>
  </si>
  <si>
    <t>1000904 2RS (61904 2RS)               (dвнутр=20; dвнеш=37; h=9)</t>
  </si>
  <si>
    <t>1000905 2RS (61905 2RS)               (dвнутр=25; dвнеш=42; h=9)</t>
  </si>
  <si>
    <t>1000906 2RS (61906 2RS)               (dвнутр=30; dвнеш=47; h=9)</t>
  </si>
  <si>
    <t>1000907 2RS (61907 2RS)               (dвнутр=35; dвнеш=55; h=10)</t>
  </si>
  <si>
    <t>1000908 2RS (61908 2RS)               (dвнутр=40; dвнеш=62; h=12)</t>
  </si>
  <si>
    <t>1000084 2RS (618/4 2RS)                (dвнутр=4; dвнеш=9; h=2,5)</t>
  </si>
  <si>
    <t>1000086 2RS (618/6 2RS)                (dвнутр=6; dвнеш=13; h=3,5)</t>
  </si>
  <si>
    <t>1000094 2RS (619/4 2RS)                (dвнутр=4; dвнеш=11; h=4)</t>
  </si>
  <si>
    <t>1000095 2RS (619/5 2RS)                (dвнутр=5; dвнеш=13; h=4)</t>
  </si>
  <si>
    <t>1000096 2RS (619/6 2RS)                (dвнутр=6; dвнеш=15; h=5)</t>
  </si>
  <si>
    <t>1000098 2RS (619/8 2RS)                (dвнутр=8; dвнеш=19; h=6)</t>
  </si>
  <si>
    <t>101 (6001)                                        (dвнутр=12; dвнеш=28; h=8)</t>
  </si>
  <si>
    <t>102 (6002)                                        (dвнутр=15; dвнеш=32; h=9)</t>
  </si>
  <si>
    <t>103 (6003)                                        (dвнутр=17; dвнеш=35; h=10)</t>
  </si>
  <si>
    <t>105 (6005)                                        (dвнутр=25; dвнеш=47; h=12)</t>
  </si>
  <si>
    <t>106 (6006)                                        (dвнутр=30; dвнеш=55; h=13)</t>
  </si>
  <si>
    <t>107 (6007)                                        (dвнутр=35; dвнеш=62; h=14)</t>
  </si>
  <si>
    <t>108 (6008)                                        (dвнутр=40; dвнеш=68; h=15)</t>
  </si>
  <si>
    <t>109 (6009)                                        (dвнутр=45; dвнеш=75; h=16)</t>
  </si>
  <si>
    <t>110 (6010)                                        (dвнутр=50; dвнеш=80; h=16)</t>
  </si>
  <si>
    <t>201 (6201)                                        (dвнутр=12; dвнеш=32; h=10)</t>
  </si>
  <si>
    <t>202 (6202)                                        (dвнутр=15; dвнеш=35; h=11)</t>
  </si>
  <si>
    <t>203 (6203)                                        (dвнутр=17; dвнеш=40; h=12)</t>
  </si>
  <si>
    <t>204 (6204)                                        (dвнутр=20; dвнеш=47; h=14)</t>
  </si>
  <si>
    <t>205 (6205)                                        (dвнутр=25; dвнеш=52; h=15)</t>
  </si>
  <si>
    <t>206 (6206)                                        (dвнутр=30; dвнеш=62; h=16)</t>
  </si>
  <si>
    <t>207 (6207)                                        (dвнутр=35; dвнеш=72; h=17)</t>
  </si>
  <si>
    <t>209 (6209)                                        (dвнутр=45; dвнеш=85; h=19)</t>
  </si>
  <si>
    <t>210 (6210)                                        (dвнутр=50; dвнеш=90; h=20)</t>
  </si>
  <si>
    <t>211 (6211)                                        (dвнутр=55; dвнеш=100; h=21)</t>
  </si>
  <si>
    <t>301 (6301)                                        (dвнутр=12; dвнеш=37; h=12)</t>
  </si>
  <si>
    <t>302 (6302)                                        (dвнутр=15; dвнеш=42; h=13)</t>
  </si>
  <si>
    <t>303 (6303)                                        (dвнутр=17; dвнеш=47; h=14)</t>
  </si>
  <si>
    <t>304 (6304)                                        (dвнутр=20; dвнеш=52; h=15)</t>
  </si>
  <si>
    <t>305 (6305)                                        (dвнутр=25; dвнеш=62; h=17)</t>
  </si>
  <si>
    <t>306 (6306)                                        (dвнутр=30; dвнеш=72; h=19)</t>
  </si>
  <si>
    <t>307 (6307)                                        (dвнутр=35; dвнеш=80; h=21)</t>
  </si>
  <si>
    <t>309 (6309)                                        (dвнутр=45; dвнеш=100; h=25)</t>
  </si>
  <si>
    <t>310 (6310)                                        (dвнутр=50; dвнеш=110; h=27)</t>
  </si>
  <si>
    <t>403 (6403)                                        (dвнутр=17; dвнеш=62; h=17)</t>
  </si>
  <si>
    <t>405 (6405)                                        (dвнутр=25; dвнеш=80; h=21)</t>
  </si>
  <si>
    <t>406 (6406)                                        (dвнутр=30; dвнеш=90; h=23)</t>
  </si>
  <si>
    <t>407 (6407)                                        (dвнутр=35; dвнеш=100; h=25)</t>
  </si>
  <si>
    <t>410 (6410)                                        (dвнутр=50; dвнеш=130; h=31)</t>
  </si>
  <si>
    <t>180205 (6205 2RS)                          (dвнутр=25; dвнеш=52; h=15)</t>
  </si>
  <si>
    <t>180015 (605 2RS)                            (dвнутр=5; dвнеш=14; h=5)</t>
  </si>
  <si>
    <t>180016 (606 2RS)                            (dвнутр=6; dвнеш=17; h=6)</t>
  </si>
  <si>
    <t>180017 (607 2RS)                            (dвнутр=7; dвнеш=19; h=6)</t>
  </si>
  <si>
    <t>180018 (608 2RS)                            (dвнутр=8; dвнеш=22; h=7)</t>
  </si>
  <si>
    <t>180019 (609 2RS)                            (dвнутр=9; dвнеш=24; h=7)</t>
  </si>
  <si>
    <t>180026 (626 2RS)                            (dвнутр=6; dвнеш=19; h=6)</t>
  </si>
  <si>
    <t>180027 (627 2RS)                            (dвнутр=7; dвнеш=22; h=7)</t>
  </si>
  <si>
    <t>180028 (628 2RS)                            (dвнутр=8; dвнеш=24; h=8)</t>
  </si>
  <si>
    <t>180029 (629 2RS)                            (dвнутр=9; dвнеш=26; h=8)</t>
  </si>
  <si>
    <t>180100 (6000 2RS)                          (dвнутр=10; dвнеш=26; h=8)</t>
  </si>
  <si>
    <t>180101 (6001 2RS)                          (dвнутр=12; dвнеш=28; h=8)</t>
  </si>
  <si>
    <t>180102 (6002 2RS)                          (dвнутр=5; dвнеш=32; h=9)</t>
  </si>
  <si>
    <t>180103 (6003 2RS)                          (dвнутр=17; dвнеш=35; h=10)</t>
  </si>
  <si>
    <t>180104 (6004-2RS)                          (dвнутр=20; dвнеш=42; h=12)</t>
  </si>
  <si>
    <t>180105 (6005 2RS)                          (dвнутр=25; dвнеш=47; h=12)</t>
  </si>
  <si>
    <t>180106 (6006 2RS)                          (dвнутр=30; dвнеш=55; h=13)</t>
  </si>
  <si>
    <t>180107 (6007 2RS)                          (dвнутр=35; dвнеш=62; h=14)</t>
  </si>
  <si>
    <t>180108 (6008 2RS)                          (dвнутр=40; dвнеш=68; h=15)</t>
  </si>
  <si>
    <t>180109 (6009 2RS)                          (dвнутр=45; dвнеш=75; h=16)</t>
  </si>
  <si>
    <t>180110 (6010 2RS)                          (dвнутр=50; dвнеш=80; h=16)</t>
  </si>
  <si>
    <t>180111 (6011 2RS)                          (dвнутр=55; dвнеш=90; h=18)</t>
  </si>
  <si>
    <t>180112 (6012 2RS)                          (dвнутр=60; dвнеш=95; h=18)</t>
  </si>
  <si>
    <t>180113 (6013 2RS)                          (dвнутр=65; dвнеш=100; h=18)</t>
  </si>
  <si>
    <t>180115 (6015 2RS)                          (dвнутр=75; dвнеш=115; h=20)</t>
  </si>
  <si>
    <t>180116 (6016 2RS)                          (dвнутр=80; dвнеш=125; h=22)</t>
  </si>
  <si>
    <t>180118 (6018 2RS)                          (dвнутр=90; dвнеш=140; h=24)</t>
  </si>
  <si>
    <t>180120 (6020 2RS)                          (dвнутр=100; dвнеш=150; h=24)</t>
  </si>
  <si>
    <t>180200 (6200 2RS)                          (dвнутр=10; dвнеш=30; h=9)</t>
  </si>
  <si>
    <t>180201 (6201 2RS)                          (dвнутр=12; dвнеш=32; h=10)</t>
  </si>
  <si>
    <t>180202 (6202 2RS)                          (dвнутр=15; dвнеш=35; h=11)</t>
  </si>
  <si>
    <t>180203 (6203 2RS)                          (dвнутр=17; dвнеш=40; h=12)</t>
  </si>
  <si>
    <t>180204 (6204 2RS)                          (dвнутр=20; dвнеш=47; h=14)</t>
  </si>
  <si>
    <t>180206 (6206 2RS)                          (dвнутр=30; dвнеш=62; h=16)</t>
  </si>
  <si>
    <t>180207 (6207 2RS)                          (dвнутр=35; dвнеш=72; h=17)</t>
  </si>
  <si>
    <t>180208 (6208 2RS)                          (dвнутр=40; dвнеш=80; h=18)</t>
  </si>
  <si>
    <t>180209 (6209 2RS)                          (dвнутр=45; dвнеш=85; h=19)</t>
  </si>
  <si>
    <t>180210 (6210 2RS)                          (dвнутр=50; dвнеш=90; h=20)</t>
  </si>
  <si>
    <t>180212 (6212 2RS)                          (dвнутр=60; dвнеш=110; h=22)</t>
  </si>
  <si>
    <t>180213 (6213 2RS)                          (dвнутр=65; dвнеш=120; h=23)</t>
  </si>
  <si>
    <t>180214 (6214 2RS)                          (dвнутр=70; dвнеш=125; h=24)</t>
  </si>
  <si>
    <t>180216 (6216 2RS)                          (dвнутр=80; dвнеш=140; h=26)</t>
  </si>
  <si>
    <t>180217 (6217 2RS)                          (dвнутр=85; dвнеш=150; h=28)</t>
  </si>
  <si>
    <t>180218 (6218 2RS)                          (dвнутр=90; dвнеш=160; h=30)</t>
  </si>
  <si>
    <t>180219 (6219 2RS)                          (dвнутр=95; dвнеш=170; h=32)</t>
  </si>
  <si>
    <t>180220 (6220 2RS)                          (dвнутр=100; dвнеш=180; h=34)</t>
  </si>
  <si>
    <t>180300 (6300 2RS)                          (dвнутр=10; dвнеш=35; h=11)</t>
  </si>
  <si>
    <t>180301 (6301 2RS)                          (dвнутр=12; dвнеш=37; h=12)</t>
  </si>
  <si>
    <t>180302 (6302 2RS)                          (dвнутр=15; dвнеш=42; h=13)</t>
  </si>
  <si>
    <t>180303 (6303 2RS)                          (dвнутр=17; dвнеш=47; h=14)</t>
  </si>
  <si>
    <t>180304 (6304 2RS)                          (dвнутр=20; dвнеш=52; h=15)</t>
  </si>
  <si>
    <t>180305 (6305 2RS)                          (dвнутр=25; dвнеш=62; h=17)</t>
  </si>
  <si>
    <t>180306 (6306 2RS)                          (dвнутр=30; dвнеш=72; h=19)</t>
  </si>
  <si>
    <t>180307 (6307 2RS)                          (dвнутр=35; dвнеш=80; h=21)</t>
  </si>
  <si>
    <t>180308 (6308 2RS)                          (dвнутр=40; dвнеш=90; h=23)</t>
  </si>
  <si>
    <t>180309 (6309 2RS)                          (dвнутр=45; dвнеш=100; h=25)</t>
  </si>
  <si>
    <t>180310 (6310 2RS)                          (dвнутр=50; dвнеш=110; h=27)</t>
  </si>
  <si>
    <t>180311 (6311 2RS)                          (dвнутр=55; dвнеш=120; h=29)</t>
  </si>
  <si>
    <t>180312 (6312 2RS)                          (dвнутр=60; dвнеш=130; h=31)</t>
  </si>
  <si>
    <t>180313 (6313 2RS)                          (dвнутр=65; dвнеш=140; h=33)</t>
  </si>
  <si>
    <t>180314 (6314 2RS)                          (dвнутр=70; dвнеш=150; h=35)</t>
  </si>
  <si>
    <t>180315 (6315 2RS)                          (dвнутр=75; dвнеш=160; h=37)</t>
  </si>
  <si>
    <t>180316 (6316 2RS)                          (dвнутр=80; dвнеш=170; h=39)</t>
  </si>
  <si>
    <t>180317 (6317 2RS)                          (dвнутр=85; dвнеш=180; h=41)</t>
  </si>
  <si>
    <t>180319 (6319 2RS)                          (dвнутр=95; dвнеш=200; h=45)</t>
  </si>
  <si>
    <t>180320 (6320 2RS)                          (dвнутр=100; dвнеш=215; h=47)</t>
  </si>
  <si>
    <t>180500 (62200 2RS)                        (dвнутр=10; dвнеш=30; h=14)</t>
  </si>
  <si>
    <t>180501 (62201 2RS)                        (dвнутр=12; dвнеш=32; h=14)</t>
  </si>
  <si>
    <t>180502 (62202 2RS)                        (dвнутр=15; dвнеш=35; h=14)</t>
  </si>
  <si>
    <t>180504 (62204 2RS)                        (dвнутр=20; dвнеш=47; h=18)</t>
  </si>
  <si>
    <t>180508 (62208 2RS)                        (dвнутр=40; dвнеш=80; h=23)</t>
  </si>
  <si>
    <t>180604 (62304 2RS)                        (dвнутр=20; dвнеш=52; h=21)</t>
  </si>
  <si>
    <t>180606 (62306 2RS)                        (dвнутр=30; dвнеш=72; h=27)</t>
  </si>
  <si>
    <t>180607 (62307 2RS)                        (dвнутр=35; dвнеш=80; h=31)</t>
  </si>
  <si>
    <t>180608 (62308 2RS)                        (dвнутр=40; dвнеш=90; h=33)</t>
  </si>
  <si>
    <t>180609 (62309 2RS)                        (dвнутр=45; dвнеш=100; h=36)</t>
  </si>
  <si>
    <t>7204 (30204)                                   (dвнутр=20; dвнеш=47; h=14)</t>
  </si>
  <si>
    <t>7205 (30205)                                   (dвнутр=25; dвнеш=52; h=15)</t>
  </si>
  <si>
    <t>7207 (30207)                                   (dвнутр=35; dвнеш=72; h=17)</t>
  </si>
  <si>
    <t>7209 (30209)                                   (dвнутр=45; dвнеш=85; h=19)</t>
  </si>
  <si>
    <t>7210 (30210)                                   (dвнутр=50; dвнеш=90; h=20)</t>
  </si>
  <si>
    <t>7212 (30212)                                   (dвнутр=60; dвнеш=110; h=22)</t>
  </si>
  <si>
    <t>7214 (30214)                                   (dвнутр=70; dвнеш=125; h=24)</t>
  </si>
  <si>
    <t>7218 (30218)                                   (dвнутр=90; dвнеш=160; h=30)</t>
  </si>
  <si>
    <t>7305 (30305)                                   (dвнутр=25; dвнеш=62; h=17)</t>
  </si>
  <si>
    <t>7308 (30308)                                   (dвнутр=40; dвнеш=90; h=23)</t>
  </si>
  <si>
    <t>7310 (30310)                                   (dвнутр=50; dвнеш=110; h=27)</t>
  </si>
  <si>
    <t>7505 (32205)                                   (dвнутр=25; dвнеш=52; h=19,25)</t>
  </si>
  <si>
    <t>7506 (32206)                                   (dвнутр=30; dвнеш=62; h=20)</t>
  </si>
  <si>
    <t>7507 (32207)                                   (dвнутр=35; dвнеш=72; h=23)</t>
  </si>
  <si>
    <t>7511 (32211)                                   (dвнутр=55; dвнеш=100; h=25)</t>
  </si>
  <si>
    <t>7512 (32212)                                   (dвнутр=60; dвнеш=110; h=28)</t>
  </si>
  <si>
    <t>7609 (32309)                                   (dвнутр=45; dвнеш=100; h=36)</t>
  </si>
  <si>
    <t>7611 (32311)                                   (dвнутр=55; dвнеш=120; h=43)</t>
  </si>
  <si>
    <t>1080096 (696 ZZ)                          (dвнутр=6; dвнеш=15; h=5)</t>
  </si>
  <si>
    <t>80018 (608 ZZ)                              (dвнутр=8; dвнеш=22; h=7)</t>
  </si>
  <si>
    <t>80025 (625 ZZ)                              (dвнутр=5; dвнеш=16; h=5)</t>
  </si>
  <si>
    <t>80027 (627 ZZ)                              (dвнутр=7; dвнеш=22; h=7)</t>
  </si>
  <si>
    <t>80028 (628 ZZ)                              (dвнутр=8; dвнеш=24; h=8)</t>
  </si>
  <si>
    <t>80029 (629 ZZ)                              (dвнутр=9; dвнеш=26; h=8)</t>
  </si>
  <si>
    <t>80101 (6001 ZZ)                            (dвнутр=12; dвнеш=28; h=8)</t>
  </si>
  <si>
    <t>80102 (6002 ZZ)                            (dвнутр=15; dвнеш=32; h=9)</t>
  </si>
  <si>
    <t>80103 (6003 ZZ)                            (dвнутр=17; dвнеш=35; h=10)</t>
  </si>
  <si>
    <t>80104 (6004 ZZ)                            (dвнутр=20; dвнеш=42; h=12)</t>
  </si>
  <si>
    <t>80105 (6005 ZZ)                            (dвнутр=25; dвнеш=47; h=12)</t>
  </si>
  <si>
    <t>80106 (6006 ZZ)                            (dвнутр=30; dвнеш=55; h=13)</t>
  </si>
  <si>
    <t>80107 (6007 ZZ)                            (dвнутр=35; dвнеш=62; h=14)</t>
  </si>
  <si>
    <t>80108 (6008 ZZ)                            (dвнутр=40; dвнеш=68; h=15)</t>
  </si>
  <si>
    <t>80109 (6009 ZZ)                            (dвнутр=45; dвнеш=75; h=16)</t>
  </si>
  <si>
    <t>80110 (6010 ZZ)                            (dвнутр=50; dвнеш=80; h=16)</t>
  </si>
  <si>
    <t>80201 (6201 ZZ)                            (dвнутр=12; dвнеш=32; h=10)</t>
  </si>
  <si>
    <t>80202 (6202 ZZ)                            (dвнутр=15; dвнеш=35; h=11)</t>
  </si>
  <si>
    <t>80203 (6203 ZZ)                            (dвнутр=17; dвнеш=40; h=12)</t>
  </si>
  <si>
    <t>80204 (6204 ZZ)                            (dвнутр=20; dвнеш=47; h=14)</t>
  </si>
  <si>
    <t>80205 (6205 ZZ)                            (dвнутр=25; dвнеш=52; h=15)</t>
  </si>
  <si>
    <t>80206 (6206 ZZ)                            (dвнутр=30; dвнеш=62; h=16)</t>
  </si>
  <si>
    <t>80207 (6207 ZZ)                            (dвнутр=35; dвнеш=72; h=17)</t>
  </si>
  <si>
    <t>80208 (6208 ZZ)                            (dвнутр=40; dвнеш=80; h=18)</t>
  </si>
  <si>
    <t>80209 (6209 ZZ)                            (dвнутр=45; dвнеш=85; h=19)</t>
  </si>
  <si>
    <t>80210 (6210 ZZ)                            (dвнутр=50; dвнеш=90; h=20)</t>
  </si>
  <si>
    <t>80211 (6211 ZZ)                            (dвнутр=55; dвнеш=100; h=21)</t>
  </si>
  <si>
    <t>80212 (6212 ZZ)                            (dвнутр=60; dвнеш=110; h=22)</t>
  </si>
  <si>
    <t>80213 (6213 ZZ)                            (dвнутр=65; dвнеш=120; h=23)</t>
  </si>
  <si>
    <t>80214 (6214 ZZ)                            (dвнутр=70; dвнеш=125; h=24)</t>
  </si>
  <si>
    <t>80300 (6300 ZZ)                            (dвнутр=10; dвнеш=35; h=11)</t>
  </si>
  <si>
    <t>80301 (6301 ZZ)                            (dвнутр=12; dвнеш=37; h=12)</t>
  </si>
  <si>
    <t>80302 (6302 ZZ)                            (dвнутр=15; dвнеш=42; h=13)</t>
  </si>
  <si>
    <t>80303 (6303 ZZ)                            (dвнутр=17; dвнеш=47; h=14)</t>
  </si>
  <si>
    <t>80304 (6304 ZZ)                            (dвнутр=20; dвнеш=52; h=15)</t>
  </si>
  <si>
    <t>80305 (6305 ZZ)                            (dвнутр=25; dвнеш=62; h=17)</t>
  </si>
  <si>
    <t>80306 (6306 ZZ)                            (dвнутр=30; dвнеш=72; h=19)</t>
  </si>
  <si>
    <t>80307 (6307 ZZ)                            (dвнутр=35; dвнеш=80; h=21)</t>
  </si>
  <si>
    <t>80308 (6308 ZZ)                            (dвнутр=40; dвнеш=90; h=23)</t>
  </si>
  <si>
    <t>80309 (6309 ZZ)                            (dвнутр=45; dвнеш=100; h=25)</t>
  </si>
  <si>
    <t>80311 (6311-2Z)                            (dвнутр=55; dвнеш=120; h=29)</t>
  </si>
  <si>
    <t>8110 (51110)                                 (dвнутр=50; dвнеш=70; h=14)</t>
  </si>
  <si>
    <t>8111 (51111)                                 (dвнутр=55; dвнеш=78; h=16)</t>
  </si>
  <si>
    <t>8112 (51112)                                 (dвнутр=60; dвнеш=85; h=17)</t>
  </si>
  <si>
    <t>8113 (51113)                                 (dвнутр=65; dвнеш=90; h=17)</t>
  </si>
  <si>
    <t>8116 (51116)                                 (dвнутр=80; dвнеш=105; h=19)</t>
  </si>
  <si>
    <t>8117 (51117)                                 (dвнутр=85; dвнеш=110; h=19)</t>
  </si>
  <si>
    <t>8118 (51118)                                 (dвнутр=90; dвнеш=120; h=22)</t>
  </si>
  <si>
    <t>8122 (51122)                                 (dвнутр=110; dвнеш=145; h=25)</t>
  </si>
  <si>
    <t>8306 (51306)                                 (dвнутр=30; dвнеш=60; h=21)</t>
  </si>
  <si>
    <t>80100 (6000ZZ)                             (dвнутр=10; dвнеш=26; h=8)</t>
  </si>
  <si>
    <t>7610 (32310)                                   (dвнутр=50; dвнеш=110; h=42,25)</t>
  </si>
  <si>
    <t>ПОДШИПНИК                 ШАРИКОВЫЙ РАДИАЛЬНЫЙ ОДНОРЯДНЫЙ</t>
  </si>
  <si>
    <t>ПОДШИПНИК                 ШАРИКОВЫЙ РАДИАЛЬНЫЙ ОДНОРЯДНЫЙ С УПЛОТНЕНИЯМИ</t>
  </si>
  <si>
    <t>ПОДШИПНИК                 РОЛИКОВЫЙ КОНИЧЕСКИЙ ОДНОРЯДНЫЙ</t>
  </si>
  <si>
    <t>ПОДШИПНИК                 ШАРИКОВЫЙ РАДИАЛЬНЫЙ ОДНОРЯДНЫЙ С ЗАЩИТНЫМИ ШАЙБАМИ</t>
  </si>
  <si>
    <t>ПОДШИПНИК                 УПОРНЫЙ ШАРИКОВЫЙ ОДИНАРНЫЙ</t>
  </si>
  <si>
    <t>ГОСТ 7872-89</t>
  </si>
  <si>
    <t>ГОСТ 7242-81</t>
  </si>
  <si>
    <t>ГОСТ 27365-87</t>
  </si>
  <si>
    <t>ГОСТ 8882-2021</t>
  </si>
  <si>
    <t>ГОСТ 8338-75</t>
  </si>
  <si>
    <t>HH</t>
  </si>
  <si>
    <t>НОВИНКИ: СВЕРЛА Ц/Х С КОБАЛЬТОМ С ПРОТОЧКОЙ, СВЕРЛА К/Х С КОБАЛЬТОМ, СВЕРЛА К/Х УДЛИНЕННОЙ СЕРИИ, СВЕРЛА СТУПЕНЧАТЫЕ С КОБАЛЬТОМ, МЕТЧИКИ М/Р КОМПЛЕКТНЫЕ С КОБАЛЬТОМ, БУРЫ KROTEC С КРЕСТООБРАЗНОЙ ПЛАСТИНОЙ</t>
  </si>
  <si>
    <t>НОВИНКИ: НА ПОСТОЯННОЙ ОСНОВЕ В АССОРТИМЕНТ ДОБАВЛЕНЫ ПОДШИПНИКИ ТОРГОВОЙ МАРКИ ВОЛЖСКИЙ ИНСТРУМЕНТ. ЦЕНЫ СМОТРИТЕ В РАЗДЕЛЕ ПОДШИПНИКИ</t>
  </si>
  <si>
    <t>ГОСТ 52780-2007</t>
  </si>
  <si>
    <t>ГОСТ 57977-2017</t>
  </si>
  <si>
    <t>ГОСТ 7502-98</t>
  </si>
  <si>
    <t>ГОСТ 32831-2014</t>
  </si>
  <si>
    <t>ГОСТ 10778-83</t>
  </si>
  <si>
    <r>
      <rPr>
        <b/>
        <sz val="8"/>
        <rFont val="Arial"/>
        <family val="2"/>
        <charset val="204"/>
      </rPr>
      <t xml:space="preserve">Набор ручного инструмента Комбинированный №804, 7 шт.    </t>
    </r>
    <r>
      <rPr>
        <sz val="8"/>
        <rFont val="Arial"/>
        <family val="2"/>
        <charset val="204"/>
      </rPr>
      <t xml:space="preserve">                
</t>
    </r>
    <r>
      <rPr>
        <sz val="8"/>
        <color indexed="8"/>
        <rFont val="Arial"/>
        <family val="2"/>
        <charset val="204"/>
      </rPr>
      <t>индикатор напряжения 110-250 V, 140 мм, линейка металлическая: 150 мм, круглогубцы: 160 мм, кусачки боковые: 160 мм, кусачки торцовые хромированные: 160 мм, плоскогубцы комбинированные: 160 мм, плоскогубцы регулируемые: 200 мм
Упаковка: тканевый пенал</t>
    </r>
  </si>
  <si>
    <t>Сверло с шестигр. хв. ср. сер  8,0 (кл.А) в ПВХ     (l=75, L=117,Р6М5)</t>
  </si>
  <si>
    <t>Бита отверточная PH 1х25                 (фасовка по 20 шт., цена за 1 шт.)</t>
  </si>
  <si>
    <t>Бита отверточная PH 1х50                 (фасовка по 10 шт., цена за 1 шт.)</t>
  </si>
  <si>
    <t>Бита отверточная PH 2х25                 (фасовка по 20 шт., цена за 1 шт.)</t>
  </si>
  <si>
    <t>Бита отверточная PH 2х50                 (фасовка по 10 шт., цена за 1 шт.)</t>
  </si>
  <si>
    <t>Бита отверточная PH 2х75                 (фасовка по 10 шт., цена за 1 шт.)</t>
  </si>
  <si>
    <t>Бита отверточная PH 2х150               (фасовка по 10 шт., цена за 1 шт.)</t>
  </si>
  <si>
    <t>Бита отверточная PH 3х25                 (фасовка по 20 шт., цена за 1 шт.)</t>
  </si>
  <si>
    <t>Бита отверточная PH 3х50                 (фасовка по 10 шт., цена за 1 шт.)</t>
  </si>
  <si>
    <t>Бита отверточная PZ 1х25                 (фасовка по 20 шт., цена за 1 шт.)</t>
  </si>
  <si>
    <t>Бита отверточная PZ 1х50                 (фасовка по 10 шт., цена за 1 шт.)</t>
  </si>
  <si>
    <t>Бита отверточная PZ 2х25                 (фасовка по 20 шт., цена за 1 шт.)</t>
  </si>
  <si>
    <t xml:space="preserve">Бита отверточная PZ 2х50                 (фасовка по 10 шт., цена за 1 шт.) </t>
  </si>
  <si>
    <t>Бита отверточная PZ 3х25                 (фасовка по 20 шт., цена за 1 шт.)</t>
  </si>
  <si>
    <t>Бита отверточная PZ 3х50                 (фасовка по 10 шт., цена за 1 шт.)</t>
  </si>
  <si>
    <t>Бита отверточная SL 4х25                 (фасовка по 20 шт., цена за 1 шт.)</t>
  </si>
  <si>
    <t>Бита отверточная SL 4х50                 (фасовка по 10 шт., цена за 1 шт.)</t>
  </si>
  <si>
    <t>Бита отверточная SL 5х25                 (фасовка по 20 шт., цена за 1 шт.)</t>
  </si>
  <si>
    <t>Бита отверточная SL 5х50                 (фасовка по 10 шт., цена за 1 шт.)</t>
  </si>
  <si>
    <t>Бита отверточная SL 6х25                 (фасовка по 20 шт., цена за 1 шт.)</t>
  </si>
  <si>
    <t>Бита отверточная SL 6х50                 (фасовка по 10 шт., цена за 1 шт.)</t>
  </si>
  <si>
    <t>Бур 10 х 310 (SCHWERT)                                     (l=170, L=310, SDS-Max)</t>
  </si>
  <si>
    <t>Бур 10 х 460 (SCHWERT)                                     (l=320, L=460, SDS-Max)</t>
  </si>
  <si>
    <t>Бур 12 х 600 (SCHWERT)                                     (l=350, L=400, SDS-Max)</t>
  </si>
  <si>
    <t>Бур 12 х 310 (SCHWERT)                                     (l=170, L=310, SDS-Max)</t>
  </si>
  <si>
    <t>Бур 14 х 310 (SCHWERT)                                     (l=170, L=310, SDS-Max)</t>
  </si>
  <si>
    <t>Бур 14 х 460 (SCHWERT)                                     (l=320, L=460, SDS-Max)</t>
  </si>
  <si>
    <t>Бур 12 х 460 (SCHWERT)                                     (l=320, L=460, SDS-Max)</t>
  </si>
  <si>
    <t>Бур 18 х 400 (SCHWERT)                                     (l=260, L=400, SDS-Max)</t>
  </si>
  <si>
    <t>Бур 22 х 400 (SCHWERT)                                     (l=260, L=400, SDS-Max)</t>
  </si>
  <si>
    <t>Бур 25 х 400 (SCHWERT)                                     (l=260, L=400, SDS-Max)</t>
  </si>
  <si>
    <t>Бур 26 х 400 (SCHWERT)                                     (l=260, L=400, SDS-Max)</t>
  </si>
  <si>
    <t>Бур 28 х 400 (SCHWERT)                                     (l=260, L=400, SDS-Max)</t>
  </si>
  <si>
    <t>Бур 30 х 400 (SCHWERT)                                     (l=260, L=400, SDS-Max)</t>
  </si>
  <si>
    <t>Бур 32 х 400 (SCHWERT)                                     (l=260, L=400,SDS-Max)</t>
  </si>
  <si>
    <t>Бур 35 х 400 (SCHWERT)                                     (l=260, L=400, SDS-Max)</t>
  </si>
  <si>
    <t>Бур 40 х 400 (SCHWERT)                                     (l=260, L=400, SDS-Max)</t>
  </si>
  <si>
    <t>Бур 16 х 310 (SCHWERT)                                     (l=170, L=310, SDS-Max)</t>
  </si>
  <si>
    <t>Бур 16 х 310 (SCHWERT) с центр. наконеч.       (l=260,L=310, SDS-Plus)</t>
  </si>
  <si>
    <r>
      <t xml:space="preserve">Бур 26 х 400 (SCHWERT)                                     (l=260, L=400, </t>
    </r>
    <r>
      <rPr>
        <sz val="8"/>
        <color rgb="FFC00000"/>
        <rFont val="Arial"/>
        <family val="2"/>
        <charset val="204"/>
      </rPr>
      <t>SDS-Max</t>
    </r>
    <r>
      <rPr>
        <sz val="8"/>
        <rFont val="Arial"/>
        <family val="2"/>
        <charset val="204"/>
      </rPr>
      <t>)</t>
    </r>
  </si>
  <si>
    <r>
      <t xml:space="preserve">Бур 25 х 400 (SCHWERT)                                     (l=260, L=400, </t>
    </r>
    <r>
      <rPr>
        <sz val="8"/>
        <color rgb="FFC00000"/>
        <rFont val="Arial"/>
        <family val="2"/>
        <charset val="204"/>
      </rPr>
      <t>SDS-Max</t>
    </r>
    <r>
      <rPr>
        <sz val="8"/>
        <rFont val="Arial"/>
        <family val="2"/>
        <charset val="204"/>
      </rPr>
      <t>)</t>
    </r>
  </si>
  <si>
    <r>
      <t xml:space="preserve">Бур 22 х 400 (SCHWERT)                                     (l=260, L=400, </t>
    </r>
    <r>
      <rPr>
        <sz val="8"/>
        <color rgb="FFC00000"/>
        <rFont val="Arial"/>
        <family val="2"/>
        <charset val="204"/>
      </rPr>
      <t>SDS-Max</t>
    </r>
    <r>
      <rPr>
        <sz val="8"/>
        <rFont val="Arial"/>
        <family val="2"/>
        <charset val="204"/>
      </rPr>
      <t>)</t>
    </r>
  </si>
  <si>
    <r>
      <t xml:space="preserve">Бур 18 х 400 (SCHWERT)                                     (l=260, L=400, </t>
    </r>
    <r>
      <rPr>
        <sz val="8"/>
        <color rgb="FFC00000"/>
        <rFont val="Arial"/>
        <family val="2"/>
        <charset val="204"/>
      </rPr>
      <t>SDS-Max</t>
    </r>
    <r>
      <rPr>
        <sz val="8"/>
        <rFont val="Arial"/>
        <family val="2"/>
        <charset val="204"/>
      </rPr>
      <t>)</t>
    </r>
  </si>
  <si>
    <r>
      <t xml:space="preserve">Бур 16 х 310 (SCHWERT)                                     (l=170, L=310, </t>
    </r>
    <r>
      <rPr>
        <sz val="8"/>
        <color rgb="FFC00000"/>
        <rFont val="Arial"/>
        <family val="2"/>
        <charset val="204"/>
      </rPr>
      <t>SDS-Max</t>
    </r>
    <r>
      <rPr>
        <sz val="8"/>
        <rFont val="Arial"/>
        <family val="2"/>
        <charset val="204"/>
      </rPr>
      <t>)</t>
    </r>
  </si>
  <si>
    <r>
      <t xml:space="preserve">Бур 14 х 460 (SCHWERT)                                     (l=320, L=460, </t>
    </r>
    <r>
      <rPr>
        <sz val="8"/>
        <color rgb="FFC00000"/>
        <rFont val="Arial"/>
        <family val="2"/>
        <charset val="204"/>
      </rPr>
      <t>SDS-Max</t>
    </r>
    <r>
      <rPr>
        <sz val="8"/>
        <rFont val="Arial"/>
        <family val="2"/>
        <charset val="204"/>
      </rPr>
      <t>)</t>
    </r>
  </si>
  <si>
    <r>
      <t xml:space="preserve">Бур 14 х 310 (SCHWERT)                                     (l=170, L=310, </t>
    </r>
    <r>
      <rPr>
        <sz val="8"/>
        <color rgb="FFC00000"/>
        <rFont val="Arial"/>
        <family val="2"/>
        <charset val="204"/>
      </rPr>
      <t>SDS-Max</t>
    </r>
    <r>
      <rPr>
        <sz val="8"/>
        <rFont val="Arial"/>
        <family val="2"/>
        <charset val="204"/>
      </rPr>
      <t>)</t>
    </r>
  </si>
  <si>
    <r>
      <t xml:space="preserve">Бур 12 х 600 (SCHWERT)                                     (l=350, L=400, </t>
    </r>
    <r>
      <rPr>
        <sz val="8"/>
        <color rgb="FFC00000"/>
        <rFont val="Arial"/>
        <family val="2"/>
        <charset val="204"/>
      </rPr>
      <t>SDS-Max</t>
    </r>
    <r>
      <rPr>
        <sz val="8"/>
        <rFont val="Arial"/>
        <family val="2"/>
        <charset val="204"/>
      </rPr>
      <t>)</t>
    </r>
  </si>
  <si>
    <r>
      <t xml:space="preserve">Бур 12 х 460 (SCHWERT)                                     (l=320, L=460, </t>
    </r>
    <r>
      <rPr>
        <sz val="8"/>
        <color rgb="FFC00000"/>
        <rFont val="Arial"/>
        <family val="2"/>
        <charset val="204"/>
      </rPr>
      <t>SDS-Max</t>
    </r>
    <r>
      <rPr>
        <sz val="8"/>
        <rFont val="Arial"/>
        <family val="2"/>
        <charset val="204"/>
      </rPr>
      <t>)</t>
    </r>
  </si>
  <si>
    <r>
      <t xml:space="preserve">Бур 12 х 310 (SCHWERT)                                     (l=170, L=310, </t>
    </r>
    <r>
      <rPr>
        <sz val="8"/>
        <color rgb="FFC00000"/>
        <rFont val="Arial"/>
        <family val="2"/>
        <charset val="204"/>
      </rPr>
      <t>SDS-Max</t>
    </r>
    <r>
      <rPr>
        <sz val="8"/>
        <rFont val="Arial"/>
        <family val="2"/>
        <charset val="204"/>
      </rPr>
      <t>)</t>
    </r>
  </si>
  <si>
    <r>
      <t xml:space="preserve">Бур 10 х 460 (SCHWERT)                                     (l=320, L=460, </t>
    </r>
    <r>
      <rPr>
        <sz val="8"/>
        <color rgb="FFC00000"/>
        <rFont val="Arial"/>
        <family val="2"/>
        <charset val="204"/>
      </rPr>
      <t>SDS-Max</t>
    </r>
    <r>
      <rPr>
        <sz val="8"/>
        <rFont val="Arial"/>
        <family val="2"/>
        <charset val="204"/>
      </rPr>
      <t>)</t>
    </r>
  </si>
  <si>
    <r>
      <t xml:space="preserve">Бур 10 х 310 (SCHWERT)                                     (l=170, L=310, </t>
    </r>
    <r>
      <rPr>
        <sz val="8"/>
        <color rgb="FFC00000"/>
        <rFont val="Arial"/>
        <family val="2"/>
        <charset val="204"/>
      </rPr>
      <t>SDS-Max</t>
    </r>
    <r>
      <rPr>
        <sz val="8"/>
        <rFont val="Arial"/>
        <family val="2"/>
        <charset val="204"/>
      </rPr>
      <t>)</t>
    </r>
  </si>
  <si>
    <r>
      <t xml:space="preserve">Бур 28 х 400 (SCHWERT)                                     (l=260, L=400, </t>
    </r>
    <r>
      <rPr>
        <sz val="8"/>
        <color rgb="FFC00000"/>
        <rFont val="Arial"/>
        <family val="2"/>
        <charset val="204"/>
      </rPr>
      <t>SDS-Max</t>
    </r>
    <r>
      <rPr>
        <sz val="8"/>
        <rFont val="Arial"/>
        <family val="2"/>
        <charset val="204"/>
      </rPr>
      <t>)</t>
    </r>
  </si>
  <si>
    <r>
      <t xml:space="preserve">Бур 30 х 400 (SCHWERT)                                     (l=260, L=400, </t>
    </r>
    <r>
      <rPr>
        <sz val="8"/>
        <color rgb="FFC00000"/>
        <rFont val="Arial"/>
        <family val="2"/>
        <charset val="204"/>
      </rPr>
      <t>SDS-Max</t>
    </r>
    <r>
      <rPr>
        <sz val="8"/>
        <rFont val="Arial"/>
        <family val="2"/>
        <charset val="204"/>
      </rPr>
      <t>)</t>
    </r>
  </si>
  <si>
    <r>
      <t xml:space="preserve">Бур 32 х 400 (SCHWERT)                                     (l=260, L=400, </t>
    </r>
    <r>
      <rPr>
        <sz val="8"/>
        <color rgb="FFC00000"/>
        <rFont val="Arial"/>
        <family val="2"/>
        <charset val="204"/>
      </rPr>
      <t>SDS-Max</t>
    </r>
    <r>
      <rPr>
        <sz val="8"/>
        <rFont val="Arial"/>
        <family val="2"/>
        <charset val="204"/>
      </rPr>
      <t>)</t>
    </r>
  </si>
  <si>
    <r>
      <t xml:space="preserve">Бур 35 х 400 (SCHWERT)                                     (l=260, L=400, </t>
    </r>
    <r>
      <rPr>
        <sz val="8"/>
        <color rgb="FFC00000"/>
        <rFont val="Arial"/>
        <family val="2"/>
        <charset val="204"/>
      </rPr>
      <t>SDS-Max</t>
    </r>
    <r>
      <rPr>
        <sz val="8"/>
        <rFont val="Arial"/>
        <family val="2"/>
        <charset val="204"/>
      </rPr>
      <t>)</t>
    </r>
  </si>
  <si>
    <r>
      <t xml:space="preserve">Бур 40 х 400 (SCHWERT)                                     (l=260, L=400, </t>
    </r>
    <r>
      <rPr>
        <sz val="8"/>
        <color rgb="FFC00000"/>
        <rFont val="Arial"/>
        <family val="2"/>
        <charset val="204"/>
      </rPr>
      <t>SDS-Max</t>
    </r>
    <r>
      <rPr>
        <sz val="8"/>
        <rFont val="Arial"/>
        <family val="2"/>
        <charset val="204"/>
      </rPr>
      <t>)</t>
    </r>
  </si>
  <si>
    <r>
      <rPr>
        <b/>
        <sz val="8"/>
        <color indexed="8"/>
        <rFont val="Arial"/>
        <family val="2"/>
        <charset val="204"/>
      </rPr>
      <t xml:space="preserve">Набор сверл по дереву Форстнера №136, (15-35), 4 шт.    </t>
    </r>
    <r>
      <rPr>
        <sz val="8"/>
        <color indexed="8"/>
        <rFont val="Arial"/>
        <family val="2"/>
        <charset val="204"/>
      </rPr>
      <t xml:space="preserve"> 
15-20-25-35
Упаковка: тканевый пенал</t>
    </r>
  </si>
  <si>
    <t>Плашка дюймовая BSW 11/16                                         (11 ниток, 9ХС)</t>
  </si>
  <si>
    <t>Плашка дюймовая BSF 11/16                                           (14 ниток, 9ХС)</t>
  </si>
  <si>
    <t>Сверло к/х ср. сер 10,2 (кл.В1)                         (l=87, L=168, КМ1, Р6М5К5)</t>
  </si>
  <si>
    <t>Сверло к/х ср. сер  6,5 (кл.В1)                          (l=63, L=144, КМ1, Р6М5К5)</t>
  </si>
  <si>
    <t>Сверло к/х ср. сер  6,7 (кл.В1)                          (l=63, L=144, КМ1, Р6М5К5)</t>
  </si>
  <si>
    <t>Сверло к/х ср. сер  6,8 (кл.В1)                          (l=69, L=150, КМ1, Р6М5К5)</t>
  </si>
  <si>
    <t>Сверло к/х ср. сер  7,5 (кл.В1)                          (l=69, L=150, КМ1, Р6М5К5)</t>
  </si>
  <si>
    <t>Сверло к/х ср. сер  9,5 (кл.В1)                          (l=81, L=162, КМ1, Р6М5К5)</t>
  </si>
  <si>
    <t>Сверло к/х ср. сер 11,5 (кл.В1)                         (l=94, L=175, КМ1, Р6М5К5)</t>
  </si>
  <si>
    <t>Сверло к/х ср. сер 12,5 (кл.В1)                       (l=101, L=182, КМ1, Р6М5К5)</t>
  </si>
  <si>
    <t>Сверло к/х ср. сер 13,5 (кл.В1)                       (l=108, L=189, КМ1, Р6М5К5)</t>
  </si>
  <si>
    <t>Сверло к/х ср. сер 14,5 (кл.В1)                       (l=114, L=212, КМ2, Р6М5К5)</t>
  </si>
  <si>
    <t>Сверло к/х ср. сер 15,5 (кл.В1)                       (l=120, L=218, КМ2, Р6М5К5)</t>
  </si>
  <si>
    <t>Сверло к/х ср. сер 16,5 (кл.В1)                       (l=125, L=223, КМ2, Р6М5К5)</t>
  </si>
  <si>
    <t>Сверло к/х ср. сер 17,5 (кл.В1)                       (l=130, L=228, КМ2, Р6М5К5)</t>
  </si>
  <si>
    <t>Сверло к/х ср. сер 18,5 (кл.В1)                       (l=135, L=233, КМ2, Р6М5К5)</t>
  </si>
  <si>
    <t>Сверло к/х ср. сер 19,5 (кл.В1)                       (l=140, L=238, КМ2, Р6М5К5)</t>
  </si>
  <si>
    <t>Сверло к/х ср. сер 20,5 (кл.В1)                       (l=145, L=243, КМ2, Р6М5К5)</t>
  </si>
  <si>
    <t>Сверло к/х ср. сер 21,5 (кл.В1)                       (l=150, L=248, КМ2, Р6М5К5)</t>
  </si>
  <si>
    <t>Сверло к/х ср. сер 22,5 (кл.В1)                       (l=155, L=253, КМ2, Р6М5К5)</t>
  </si>
  <si>
    <t>Сверло к/х ср. сер 23,5 (кл.В1)                       (l=155, L=276, КМ3, Р6М5К5)</t>
  </si>
  <si>
    <t>Сверло к/х ср. сер 24,5 (кл.В1)                       (l=160, L=281, КМ3, Р6М5К5)</t>
  </si>
  <si>
    <t>Сверло к/х ср. сер 25,5 (кл.В1)                       (l=165, L=286, КМ3, Р6М5К5)</t>
  </si>
  <si>
    <t>Сверло к/х ср. сер 26,5 (кл.В1)                       (l=165, L=286, КМ3, Р6М5К5)</t>
  </si>
  <si>
    <t>Сверло к/х ср. сер 27,0 (кл.В1)                       (l=170, L=291, КМ3, Р6М5К5)</t>
  </si>
  <si>
    <t>Сверло к/х ср. сер 27,5 (кл.В1)                       (l=170, L=291, КМ3, Р6М5К5)</t>
  </si>
  <si>
    <t>Сверло к/х ср. сер 28,0 (кл.В1)                       (l=170, L=291, КМ3, Р6М5К5)</t>
  </si>
  <si>
    <t>Сверло к/х ср. сер 28,5 (кл.В1)                       (l=175, L=296, КМ3, Р6М5К5)</t>
  </si>
  <si>
    <t>Сверло к/х ср. сер 29,0 (кл.В1)                       (l=175, L=296, КМ3, Р6М5К5)</t>
  </si>
  <si>
    <t>Сверло к/х ср. сер 29,5 (кл.В1)                       (l=175, L=296, КМ3, Р6М5К5)</t>
  </si>
  <si>
    <t>Сверло к/х ср. сер 30,0 (кл.В1)                       (l=175, L=296, КМ3, Р6М5К5)</t>
  </si>
  <si>
    <t>Сверло к/х удлин. сер 10,2 (кл.А)                   (l=170, L=250, КМ1, Р6М5)</t>
  </si>
  <si>
    <t>Сверло к/х удлин. сер 10,5 (кл.А)                   (l=170, L=250, КМ1, Р6М5)</t>
  </si>
  <si>
    <t>Сверло к/х удлин. сер  6,5  (кл.А)                   (l=150, L=230, КМ1, Р6М5)</t>
  </si>
  <si>
    <t>Сверло к/х удлин. сер  6,7  (кл.А)                   (l=150, L=230, КМ1, Р6М5)</t>
  </si>
  <si>
    <t>Сверло к/х удлин. сер  6,0 (кл.А)                    (l=145, L=225, КМ1, Р6М5)</t>
  </si>
  <si>
    <t>Сверло к/х удлин. сер  6,8 (кл.А)                    (l=155, L=235, КМ1, Р6М5)</t>
  </si>
  <si>
    <t>Сверло к/х удлин. сер  7,0 (кл.А)                    (l=155, L=235, КМ1, Р6М5)</t>
  </si>
  <si>
    <t>Сверло к/х удлин. сер  7,5 (кл.А)                    (l=155, L=235, КМ1, Р6М5)</t>
  </si>
  <si>
    <t>Сверло к/х удлин. сер  9,5 (кл.А)                    (l=165, L=245, КМ1, Р6М5)</t>
  </si>
  <si>
    <t>Сверло к/х удлин. сер 12,5 (кл.А)                   (l=180, L=260, КМ1, Р6М5)</t>
  </si>
  <si>
    <t>Сверло к/х удлин. сер 13,5 (кл.А)                   (l=185, L=265, КМ1, Р6М5)</t>
  </si>
  <si>
    <t>Сверло к/х удлин. сер 15,5 (кл.А)                   (l=195, L=295, КМ2, Р6М5)</t>
  </si>
  <si>
    <t>Сверло к/х удлин. сер 16,5 (кл.А)                   (l=200, L=300, КМ2, Р6М5)</t>
  </si>
  <si>
    <t>Сверло к/х удлин. сер 17,5 (кл.А)                   (l=205, L=305, КМ2, Р6М5)</t>
  </si>
  <si>
    <t>Сверло к/х удлин. сер 18,5 (кл.А)                   (l=210, L=310, КМ2, Р6М5)</t>
  </si>
  <si>
    <t>Сверло к/х удлин. сер 19,0 (кл.А)                   (l=210, L=310, КМ2, Р6М5)</t>
  </si>
  <si>
    <t>Сверло к/х удлин. сер 19,5 (кл.А)                   (l=220, L=320, КМ2, Р6М5)</t>
  </si>
  <si>
    <t>Сверло к/х удлин. сер 20,5 (кл.А)                   (l=230, L=330, КМ2, Р6М5)</t>
  </si>
  <si>
    <t>Сверло к/х удлин. сер 21,0 (кл.А)                   (l=230, L=330, КМ2, Р6М5)</t>
  </si>
  <si>
    <t>Сверло к/х удлин. сер 21,5 (кл.А)                   (l=235, L=335, КМ2, Р6М5)</t>
  </si>
  <si>
    <t>Сверло к/х удлин. сер 22,5 (кл.А)                   (l=240, L=340, КМ2, Р6М5)</t>
  </si>
  <si>
    <t>Сверло к/х удлин. сер 23,5 (кл.А)                   (l=240, L=360, КМ3, Р6М5)</t>
  </si>
  <si>
    <t>Сверло к/х удлин. сер 24,0 (кл.А)                   (l=245, L=365, КМ3, Р6М5)</t>
  </si>
  <si>
    <t>Сверло к/х удлин. сер 24,5 (кл.А)                   (l=245, L=365, КМ3, Р6М5)</t>
  </si>
  <si>
    <t>Сверло к/х удлин. сер 25,5 (кл.А)                   (l=255, L=375, КМ3, Р6М5)</t>
  </si>
  <si>
    <t>Сверло к/х удлин. сер 26,5 (кл.А)                   (l=255, L=375, КМ3, Р6М5)</t>
  </si>
  <si>
    <t>Сверло к/х удлин. сер 27,0 (кл.А)                   (l=265, L=385, КМ3, Р6М5)</t>
  </si>
  <si>
    <t>Сверло к/х удлин. сер 27,5 (кл.А)                   (l=265, L=385, КМ3, Р6М5)</t>
  </si>
  <si>
    <t>Сверло к/х удлин. сер 28,0 (кл.А)                   (l=265, L=385, КМ3, Р6М5)</t>
  </si>
  <si>
    <t>Сверло к/х удлин. сер 28,5 (кл.А)                   (l=275, L=395, КМ3, Р6М5)</t>
  </si>
  <si>
    <t>Сверло к/х удлин. сер 29,0 (кл.А)                   (l=275, L=395, КМ3, Р6М5)</t>
  </si>
  <si>
    <t>Сверло к/х удлин. сер 29,5 (кл.А)                   (l=275, L=395, КМ3, Р6М5)</t>
  </si>
  <si>
    <t>Сверло к/х удлин. сер 30,0 (кл.А)                   (l=275, L=395, КМ3, Р6М5)</t>
  </si>
  <si>
    <t>Сверло ц/х сверхдлинной сер  3,0 (кл.А)                   (l=210, L=305, Р6М5)</t>
  </si>
  <si>
    <t>Сверло ц/х сверхдлинной сер  4,0 (кл.А)                   (l=210, L=305, Р6М5)</t>
  </si>
  <si>
    <t>Сверло ц/х сверхдлинной сер  5,0 (кл.А)                   (l=210, L=305, Р6М5)</t>
  </si>
  <si>
    <t>Сверло ц/х сверхдлинной сер  6,0 (кл.А)                   (l=210, L=305, Р6М5)</t>
  </si>
  <si>
    <t>Сверло ц/х сверхдлинной сер  8,0 (кл.А)                   (l=210, L=305, Р6М5)</t>
  </si>
  <si>
    <t>Сверло ц/х сверхдлинной сер 10,0 (кл.А)                  (l=210, L=305, Р6М5)</t>
  </si>
  <si>
    <t>Сверло ц/х сверхдлинной сер 12,0 (кл.А)                  (l=210, L=305, Р6М5)</t>
  </si>
  <si>
    <t xml:space="preserve">Корончатое сверло  12, хв. Weldon 19 </t>
  </si>
  <si>
    <t xml:space="preserve">Корончатое сверло  13, хв. Weldon 19 </t>
  </si>
  <si>
    <t xml:space="preserve">Корончатое сверло  14, хв. Weldon 19 </t>
  </si>
  <si>
    <t xml:space="preserve">Корончатое сверло  15, хв. Weldon 19 </t>
  </si>
  <si>
    <t xml:space="preserve">Корончатое сверло  16, хв. Weldon 19 </t>
  </si>
  <si>
    <t xml:space="preserve">Корончатое сверло  17, хв. Weldon 19 </t>
  </si>
  <si>
    <t>Корончатое сверло  18, хв. Weldon 19</t>
  </si>
  <si>
    <t>Корончатое сверло  19, хв. Weldon 19</t>
  </si>
  <si>
    <t xml:space="preserve">Корончатое сверло  20, хв. Weldon 19 </t>
  </si>
  <si>
    <t>Корончатое сверло  21, хв. Weldon 19</t>
  </si>
  <si>
    <t xml:space="preserve">Корончатое сверло  22, хв. Weldon 19 </t>
  </si>
  <si>
    <t xml:space="preserve">Корончатое сверло  23, хв. Weldon 19 </t>
  </si>
  <si>
    <t xml:space="preserve">Корончатое сверло  24, хв. Weldon 19 </t>
  </si>
  <si>
    <t xml:space="preserve">Корончатое сверло  25, хв. Weldon 19 </t>
  </si>
  <si>
    <t>Корончатое сверло  26, хв. Weldon 19</t>
  </si>
  <si>
    <t xml:space="preserve">Корончатое сверло  27, хв. Weldon 19 </t>
  </si>
  <si>
    <t xml:space="preserve">Корончатое сверло  28, хв. Weldon 19 </t>
  </si>
  <si>
    <t xml:space="preserve">Корончатое сверло  29, хв. Weldon 19 </t>
  </si>
  <si>
    <t xml:space="preserve">Корончатое сверло  30, хв. Weldon 19 </t>
  </si>
  <si>
    <t xml:space="preserve">Корончатое сверло  31, хв. Weldon 19 </t>
  </si>
  <si>
    <t xml:space="preserve">Корончатое сверло  32, хв. Weldon 19 </t>
  </si>
  <si>
    <t xml:space="preserve">Корончатое сверло  33, хв. Weldon 19 </t>
  </si>
  <si>
    <t>Корончатое сверло  34, хв. Weldon 19</t>
  </si>
  <si>
    <t xml:space="preserve">Корончатое сверло  35, хв. Weldon 19 </t>
  </si>
  <si>
    <t xml:space="preserve">Корончатое сверло  36, хв. Weldon 19 </t>
  </si>
  <si>
    <t xml:space="preserve">Корончатое сверло  37, хв. Weldon 19 </t>
  </si>
  <si>
    <t xml:space="preserve">Корончатое сверло  38, хв. Weldon 19 </t>
  </si>
  <si>
    <t xml:space="preserve">Корончатое сверло  39, хв. Weldon 19 </t>
  </si>
  <si>
    <t xml:space="preserve">Корончатое сверло  40, хв. Weldon 19 </t>
  </si>
  <si>
    <t xml:space="preserve">Корончатое сверло  41, хв. Weldon 19 </t>
  </si>
  <si>
    <t xml:space="preserve">Корончатое сверло  42, хв. Weldon 19 </t>
  </si>
  <si>
    <t>Корончатое сверло  43, хв. Weldon 19</t>
  </si>
  <si>
    <t xml:space="preserve">Корончатое сверло  44, хв. Weldon 19 </t>
  </si>
  <si>
    <t xml:space="preserve">Корончатое сверло  45, хв. Weldon 19 </t>
  </si>
  <si>
    <t xml:space="preserve">Корончатое сверло  46, хв. Weldon 19 </t>
  </si>
  <si>
    <t xml:space="preserve">Корончатое сверло  48, хв. Weldon 19 </t>
  </si>
  <si>
    <t>Корончатое сверло  49, хв. Weldon 19</t>
  </si>
  <si>
    <t>Корончатое сверло  50, хв. Weldon 19</t>
  </si>
  <si>
    <t xml:space="preserve">Корончатое сверло  60, хв. Weldon 19 </t>
  </si>
  <si>
    <t xml:space="preserve">Корончатое сверло  65, хв. Weldon 32 </t>
  </si>
  <si>
    <t>Корончатое сверло  70, хв. Weldon 32</t>
  </si>
  <si>
    <t xml:space="preserve">Корончатое сверло  75, хв. Weldon 32 </t>
  </si>
  <si>
    <t xml:space="preserve">Корончатое сверло  80, хв. Weldon 32 </t>
  </si>
  <si>
    <t>Корончатое сверло  90, хв. Weldon 32</t>
  </si>
  <si>
    <t>Корончатое сверло 100 хв. Weldon 32</t>
  </si>
  <si>
    <t>СВЕРЛА ПО МЕТАЛЛУ КОРОНЧАТЫЕ</t>
  </si>
  <si>
    <t xml:space="preserve">СВЕРЛО ПО МЕТАЛЛУ КОРОНЧАТОЕ С ХВОСТОВИКОМ WELDON                                  </t>
  </si>
  <si>
    <t>СВЕРЛО                        ПО МЕТАЛЛУ Ц/Х СВЕРХДЛИННОЙ СЕРИИ</t>
  </si>
  <si>
    <t>СВЕРЛО                        ПО МЕТАЛЛУ КОРОНЧАТОЕ С ХВОСТОВИКОМ WELDON</t>
  </si>
  <si>
    <t>ВОРОТОК ДЛЯ ПЛАШЕК В ИНДИВИДУАЛЬНОЙ УПАКОВКЕ (ПВХ)</t>
  </si>
  <si>
    <t>БУРЫ ПО БЕТОНУ</t>
  </si>
  <si>
    <t>СВЕРЛО  Ц/Х СРЕДНЕЙ СЕРИИ  КЛАСС В     СТАЛЬ Р6М5</t>
  </si>
  <si>
    <t>СВЕРЛО  Ц/Х СРЕДНЕЙ СЕРИИ  КЛАСС В     СТАЛЬ Р6М5 С ПРОТОЧ. ХВ. (12 ММ)</t>
  </si>
  <si>
    <t>СВЕРЛО  Ц/Х СРЕДНЕЙ СЕРИИ  КЛАСС А     СТАЛЬ Р6М5</t>
  </si>
  <si>
    <t xml:space="preserve">СВЕРЛО  Ц/Х СРЕДНЕЙ СЕРИИ  КЛАСС А     СТАЛЬ Р6М5, С TI-NI </t>
  </si>
  <si>
    <t>СВЕРЛО  Ц/Х СРЕДНЕЙ СЕРИИ  КЛАСС А     СТАЛЬ Р6М5К5 (КОБАЛЬТ)</t>
  </si>
  <si>
    <t>СВЕРЛО  Ц/Х СРЕДНЕЙ СЕРИИ  КЛАСС А     СТАЛЬ Р9</t>
  </si>
  <si>
    <t>СВЕРЛО  Ц/Х СРЕДНЕЙ СЕРИИ  КЛАСС А     СТАЛЬ Р18</t>
  </si>
  <si>
    <t>СВЕРЛО  Ц/Х СРЕДНЕЙ СЕРИИ  КЛАСС А     СТАЛЬ Р6М5 ЛЕВОЕ</t>
  </si>
  <si>
    <t>СВЕРЛО  Ц/Х СРЕДНЕЙ СЕРИИ  КЛАСС А     СТАЛЬ Р6М5, ДВУХСТОРОННЕЕ</t>
  </si>
  <si>
    <t>СВЕРЛО  Ц/Х СРЕДНЕЙ СЕРИИ                         ТВЕРДОСПЛАВНОЕ ЦЕЛЬНОЕ ВК8</t>
  </si>
  <si>
    <t>СВЕРЛО  Ц/Х СРЕДНЕЙ СЕРИИ                         С ТВЕРДОСПЛАВНОЙ ПЛАСТ. ВК8</t>
  </si>
  <si>
    <t xml:space="preserve">СВЕРЛО  Ц/Х ДЛИННОЙ СЕРИИ  КЛАСС А  СТАЛЬ Р6М5                                  </t>
  </si>
  <si>
    <t xml:space="preserve">СВЕРЛО  Ц/Х СВЕРХДЛИННОЙ СЕРИИ         СТАЛЬ Р6М5                                  </t>
  </si>
  <si>
    <t>ФРЕЗА КОНЦЕВАЯ С К/Х     СПЛАВ ВК8, Т5К10, Т15К6, С ВИНТОВЫМИ ПЛАСТИНАМИ</t>
  </si>
  <si>
    <t>ПОДШИПНИК ШАРИКОВЫЙ РАДИАЛЬНЫЙ ОДНОРЯДНЫЙ</t>
  </si>
  <si>
    <t>8338-75</t>
  </si>
  <si>
    <t>ПОДШИПНИК ШАРИКОВЫЙ РАДИАЛЬНЫЙ ОДНОРЯДНЫЙ С УПЛОТ.</t>
  </si>
  <si>
    <t>8882-2021</t>
  </si>
  <si>
    <t>27365-87</t>
  </si>
  <si>
    <t>7872-89</t>
  </si>
  <si>
    <t>ПОДШИПНИК УПОРНЫЙ ШАРИКОВЫЙ ОДИНАРНЫЙ</t>
  </si>
  <si>
    <t>ПОДШИПНИК РОЛИКОВЫЙ КОНИЧЕСКИЙ ОДНОРЯДНЫЙ</t>
  </si>
  <si>
    <t>7242-81</t>
  </si>
  <si>
    <t>ПОДШИПНИК ШАРИКОВЫЙ РАДИАЛЬНЫЙ ОДНОРЯДНЫЙ С ЗАЩИТ ШАЙБ.</t>
  </si>
  <si>
    <t>КОРОНКА ПО БЕТОНУ АЛМАЗНАЯ ТОРГОВОЙ МАРКИ KROTEC (ЧЕХИЯ) СО СВЕРЛОМ</t>
  </si>
  <si>
    <t>СОДЕРЖАНИЕ ПРАЙС-ЛИСТА</t>
  </si>
  <si>
    <t xml:space="preserve">СВЕРЛО Ц/Х СРЕДНЕЙ СЕРИИ  КЛАСС В     СТАЛЬ Р6М5 </t>
  </si>
  <si>
    <t>СВЕРЛО Ц/Х СРЕДНЕЙ СЕРИИ  КЛАСС В     СТАЛЬ Р6М5 С ПРОТ.ХВ.</t>
  </si>
  <si>
    <t xml:space="preserve">СВЕРЛО Ц/Х СРЕДНЕЙ СЕРИИ  КЛАСС А     СТАЛЬ Р6М5 С TI-NI </t>
  </si>
  <si>
    <t xml:space="preserve">СВЕРЛО Ц/Х СРЕДНЕЙ СЕРИИ  КЛАСС А     СТАЛЬ Р6М5, ЛЕВОЕ        </t>
  </si>
  <si>
    <t>СВЕРЛО Ц/Х СРЕДНЕЙ СЕРИИ  КЛАСС А     СТАЛЬ Р6М5К5</t>
  </si>
  <si>
    <t xml:space="preserve">СВЕРЛО Ц/Х ДЛИННОЙ СЕРИИ  КЛАСС А     СТАЛЬ Р6М5                       </t>
  </si>
  <si>
    <t xml:space="preserve">СВЕРЛО СТУПЕНЧАТОЕ ИЗ СТАЛИ Р6М5                                                            </t>
  </si>
  <si>
    <t xml:space="preserve">СВЕРЛО СТУПЕНЧАТОЕ ИЗ СТАЛИ Р6М5 C TiN                                                         </t>
  </si>
  <si>
    <t xml:space="preserve">СВЕРЛО СТУПЕНЧАТОЕ ИЗ СТАЛИ Р6М5К5                                                           </t>
  </si>
  <si>
    <t xml:space="preserve">СВЕРЛО К/Х СРЕДНЕЙ СЕРИИ КЛАСС В          СТАЛЬ Р6М5                                    </t>
  </si>
  <si>
    <t xml:space="preserve">СВЕРЛО К/Х СРЕДНЕЙ СЕРИИ КЛАСС В1        СТАЛЬ Р6М5К5                                    </t>
  </si>
  <si>
    <t xml:space="preserve">СВЕРЛО К/Х СРЕДНЕЙ СЕРИИ С ТВЕРДОСПЛАВ ПЛАСТИНОЙ ВК8      </t>
  </si>
  <si>
    <t xml:space="preserve">СВЕРЛО К/Х ДЛИННОЙ СЕРИИ КЛАСС В        СТАЛЬ Р6М5                                   </t>
  </si>
  <si>
    <t xml:space="preserve">СВЕРЛО К/Х УДЛИННЕНОЙ СЕРИИ КЛАС А   СТАЛЬ Р6М5                                   </t>
  </si>
  <si>
    <t xml:space="preserve">СВЕРЛО КОРОНЧАТОЕ С ХВОСТОВИКОМ WELDON                                  </t>
  </si>
  <si>
    <t xml:space="preserve">СВЕРЛО ЦЕНТРОВОЧНОЕ ТИП А                                           </t>
  </si>
  <si>
    <t xml:space="preserve">СВЕРЛО ЦЕНТРОВОЧНОЕ ТИП В                                           </t>
  </si>
  <si>
    <t>Сверло ц/х ср. сер  7,1 (кл. А)                                  (l=69, L=109, Р6М5)</t>
  </si>
  <si>
    <t>Сверло ц/х ср. сер  7,2 (кл. А)                                  (l=69, L=109, Р6М5)</t>
  </si>
  <si>
    <t>Сверло ц/х ср. сер  7,3 (кл. А)                                  (l=69, L=109, Р6М5)</t>
  </si>
  <si>
    <t>Сверло ц/х ср. сер  7,4 (кл. А)                                  (l=69, L=109, Р6М5)</t>
  </si>
  <si>
    <t>Сверло ц/х ср. сер  7,5 (кл. А)                                  (l=69, L=109, Р6М5)</t>
  </si>
  <si>
    <t>СВЕРЛО ДЛЯ ТОЧЕЧНОЙ СВАРКИ, СТАЛЬ Р6М5К5</t>
  </si>
  <si>
    <t>Сверло для точечной сварки  6,0                          (l=26, L=66, Р6М5К5)</t>
  </si>
  <si>
    <t>Сверло для точечной сварки  8,0                          (l=37, L=80, Р6М5К5)</t>
  </si>
  <si>
    <t>Сверло для точечной сварки 10,0                         (l=43, L=88, Р6М5К5)</t>
  </si>
  <si>
    <t>СВЕРЛО                         ДЛЯ ТОЧЕЧНОЙ СВАРКИ</t>
  </si>
  <si>
    <r>
      <rPr>
        <b/>
        <sz val="8"/>
        <rFont val="Arial"/>
        <family val="2"/>
        <charset val="204"/>
      </rPr>
      <t>Сверло ступенчатое 4-12 ст.5                                         (dхв=6,3, Р6М5)</t>
    </r>
    <r>
      <rPr>
        <sz val="8"/>
        <rFont val="Arial"/>
        <family val="2"/>
        <charset val="204"/>
      </rPr>
      <t xml:space="preserve">
(4;6;8;10;12)</t>
    </r>
  </si>
  <si>
    <r>
      <rPr>
        <b/>
        <sz val="8"/>
        <rFont val="Arial"/>
        <family val="2"/>
        <charset val="204"/>
      </rPr>
      <t>Сверло ступенчатое 4-12 ст.9                                         (dхв=6,3, Р6М5)</t>
    </r>
    <r>
      <rPr>
        <sz val="8"/>
        <rFont val="Arial"/>
        <family val="2"/>
        <charset val="204"/>
      </rPr>
      <t xml:space="preserve">
(4;5;6;7;8;9;10;11;12)</t>
    </r>
  </si>
  <si>
    <r>
      <rPr>
        <b/>
        <sz val="8"/>
        <rFont val="Arial"/>
        <family val="2"/>
        <charset val="204"/>
      </rPr>
      <t>Сверло ступенчатое 4-20 ст.9                                         (dхв=8,0, Р6М5)</t>
    </r>
    <r>
      <rPr>
        <sz val="8"/>
        <rFont val="Arial"/>
        <family val="2"/>
        <charset val="204"/>
      </rPr>
      <t xml:space="preserve">
(4;6;8;10;12;14;16;18;20)</t>
    </r>
  </si>
  <si>
    <r>
      <rPr>
        <b/>
        <sz val="8"/>
        <rFont val="Arial"/>
        <family val="2"/>
        <charset val="204"/>
      </rPr>
      <t>Сверло ступенчатое 4-32 ст.15                                       (dхв=8,0, Р6М5)</t>
    </r>
    <r>
      <rPr>
        <sz val="8"/>
        <rFont val="Arial"/>
        <family val="2"/>
        <charset val="204"/>
      </rPr>
      <t xml:space="preserve">
(4;6;8;10;12;14;16;18;20;22;24;26;28;30;32)</t>
    </r>
  </si>
  <si>
    <r>
      <rPr>
        <b/>
        <sz val="8"/>
        <rFont val="Arial"/>
        <family val="2"/>
        <charset val="204"/>
      </rPr>
      <t>Сверло ступенчатое 6-20 ст.8                                         (dхв=8,0, Р6М5)</t>
    </r>
    <r>
      <rPr>
        <sz val="8"/>
        <rFont val="Arial"/>
        <family val="2"/>
        <charset val="204"/>
      </rPr>
      <t xml:space="preserve">
(6;8;10;12;14;16;18;20)</t>
    </r>
  </si>
  <si>
    <r>
      <rPr>
        <b/>
        <sz val="8"/>
        <rFont val="Arial"/>
        <family val="2"/>
        <charset val="204"/>
      </rPr>
      <t>Сверло ступенчатое 6-30 ст.13                                     (dхв=10,0, Р6М5)</t>
    </r>
    <r>
      <rPr>
        <sz val="8"/>
        <rFont val="Arial"/>
        <family val="2"/>
        <charset val="204"/>
      </rPr>
      <t xml:space="preserve">
(6;8;10;12;14;16;18;20;22;24;26;28;30)</t>
    </r>
  </si>
  <si>
    <r>
      <rPr>
        <b/>
        <sz val="8"/>
        <rFont val="Arial"/>
        <family val="2"/>
        <charset val="204"/>
      </rPr>
      <t>Сверло ступенчатое 6-38 ст.12                                     (dхв=10,0, Р6М5)</t>
    </r>
    <r>
      <rPr>
        <sz val="8"/>
        <rFont val="Arial"/>
        <family val="2"/>
        <charset val="204"/>
      </rPr>
      <t xml:space="preserve">
(6;9;13;16;19;21;23;26;29;32;35;38)</t>
    </r>
  </si>
  <si>
    <r>
      <rPr>
        <b/>
        <sz val="8"/>
        <rFont val="Arial"/>
        <family val="2"/>
        <charset val="204"/>
      </rPr>
      <t>Сверло ступенчатое 4-12 ст.9</t>
    </r>
    <r>
      <rPr>
        <b/>
        <sz val="8"/>
        <color rgb="FFC00000"/>
        <rFont val="Arial"/>
        <family val="2"/>
        <charset val="204"/>
      </rPr>
      <t xml:space="preserve"> нитрид титан</t>
    </r>
    <r>
      <rPr>
        <b/>
        <sz val="8"/>
        <rFont val="Arial"/>
        <family val="2"/>
        <charset val="204"/>
      </rPr>
      <t xml:space="preserve">               (dхв=6,3, Р6М5)</t>
    </r>
    <r>
      <rPr>
        <sz val="8"/>
        <rFont val="Arial"/>
        <family val="2"/>
        <charset val="204"/>
      </rPr>
      <t xml:space="preserve">
(4;5;6;7;8;9;10;11;12)</t>
    </r>
  </si>
  <si>
    <r>
      <rPr>
        <b/>
        <sz val="8"/>
        <rFont val="Arial"/>
        <family val="2"/>
        <charset val="204"/>
      </rPr>
      <t xml:space="preserve">Сверло ступенчатое 4-12 ст.5 </t>
    </r>
    <r>
      <rPr>
        <b/>
        <sz val="8"/>
        <color rgb="FFC00000"/>
        <rFont val="Arial"/>
        <family val="2"/>
        <charset val="204"/>
      </rPr>
      <t>нитрид титан</t>
    </r>
    <r>
      <rPr>
        <b/>
        <sz val="8"/>
        <rFont val="Arial"/>
        <family val="2"/>
        <charset val="204"/>
      </rPr>
      <t xml:space="preserve">               (dхв=6,3, Р6М5)</t>
    </r>
    <r>
      <rPr>
        <sz val="8"/>
        <rFont val="Arial"/>
        <family val="2"/>
        <charset val="204"/>
      </rPr>
      <t xml:space="preserve">
(4;6;8;10;12)</t>
    </r>
  </si>
  <si>
    <r>
      <rPr>
        <b/>
        <sz val="8"/>
        <rFont val="Arial"/>
        <family val="2"/>
        <charset val="204"/>
      </rPr>
      <t xml:space="preserve">Сверло ступенчатое 4-20 ст.9 </t>
    </r>
    <r>
      <rPr>
        <b/>
        <sz val="8"/>
        <color rgb="FFC00000"/>
        <rFont val="Arial"/>
        <family val="2"/>
        <charset val="204"/>
      </rPr>
      <t xml:space="preserve">нитрид титан </t>
    </r>
    <r>
      <rPr>
        <b/>
        <sz val="8"/>
        <rFont val="Arial"/>
        <family val="2"/>
        <charset val="204"/>
      </rPr>
      <t xml:space="preserve">              (dхв=8,0, Р6М5)</t>
    </r>
    <r>
      <rPr>
        <sz val="8"/>
        <rFont val="Arial"/>
        <family val="2"/>
        <charset val="204"/>
      </rPr>
      <t xml:space="preserve">
(4;6;8;10;12;14;16;18;20)</t>
    </r>
  </si>
  <si>
    <r>
      <rPr>
        <b/>
        <sz val="8"/>
        <rFont val="Arial"/>
        <family val="2"/>
        <charset val="204"/>
      </rPr>
      <t xml:space="preserve">Сверло ступенчатое 4-32 ст.15 </t>
    </r>
    <r>
      <rPr>
        <b/>
        <sz val="8"/>
        <color rgb="FFC00000"/>
        <rFont val="Arial"/>
        <family val="2"/>
        <charset val="204"/>
      </rPr>
      <t>нитрид титан</t>
    </r>
    <r>
      <rPr>
        <b/>
        <sz val="8"/>
        <rFont val="Arial"/>
        <family val="2"/>
        <charset val="204"/>
      </rPr>
      <t xml:space="preserve">             (dхв=8,0, Р6М5)</t>
    </r>
    <r>
      <rPr>
        <sz val="8"/>
        <rFont val="Arial"/>
        <family val="2"/>
        <charset val="204"/>
      </rPr>
      <t xml:space="preserve">
(4;6;8;10;12;14;16;18;20;22;24;26;28;30;32)</t>
    </r>
  </si>
  <si>
    <r>
      <rPr>
        <b/>
        <sz val="8"/>
        <rFont val="Arial"/>
        <family val="2"/>
        <charset val="204"/>
      </rPr>
      <t xml:space="preserve">Сверло ступенчатое 6-20 ст.8 </t>
    </r>
    <r>
      <rPr>
        <b/>
        <sz val="8"/>
        <color rgb="FFC00000"/>
        <rFont val="Arial"/>
        <family val="2"/>
        <charset val="204"/>
      </rPr>
      <t>нитрид титан</t>
    </r>
    <r>
      <rPr>
        <b/>
        <sz val="8"/>
        <rFont val="Arial"/>
        <family val="2"/>
        <charset val="204"/>
      </rPr>
      <t xml:space="preserve">               (dхв=8,0, Р6М5)</t>
    </r>
    <r>
      <rPr>
        <sz val="8"/>
        <rFont val="Arial"/>
        <family val="2"/>
        <charset val="204"/>
      </rPr>
      <t xml:space="preserve">
(6;8;10;12;14;16;18;20)</t>
    </r>
  </si>
  <si>
    <r>
      <rPr>
        <b/>
        <sz val="8"/>
        <rFont val="Arial"/>
        <family val="2"/>
        <charset val="204"/>
      </rPr>
      <t xml:space="preserve">Сверло ступенчатое 6-38 ст.12 </t>
    </r>
    <r>
      <rPr>
        <b/>
        <sz val="8"/>
        <color rgb="FFC00000"/>
        <rFont val="Arial"/>
        <family val="2"/>
        <charset val="204"/>
      </rPr>
      <t>нитрид титан</t>
    </r>
    <r>
      <rPr>
        <b/>
        <sz val="8"/>
        <rFont val="Arial"/>
        <family val="2"/>
        <charset val="204"/>
      </rPr>
      <t xml:space="preserve">           (dхв=10,0, Р6М5)</t>
    </r>
    <r>
      <rPr>
        <sz val="8"/>
        <rFont val="Arial"/>
        <family val="2"/>
        <charset val="204"/>
      </rPr>
      <t xml:space="preserve">
(6;9;13;16;19;21;23;26;29;32;35;38)</t>
    </r>
  </si>
  <si>
    <r>
      <rPr>
        <b/>
        <sz val="8"/>
        <rFont val="Arial"/>
        <family val="2"/>
        <charset val="204"/>
      </rPr>
      <t xml:space="preserve">Сверло ступенчатое 6-30 ст.13 </t>
    </r>
    <r>
      <rPr>
        <b/>
        <sz val="8"/>
        <color rgb="FFC00000"/>
        <rFont val="Arial"/>
        <family val="2"/>
        <charset val="204"/>
      </rPr>
      <t>нитрид титан</t>
    </r>
    <r>
      <rPr>
        <b/>
        <sz val="8"/>
        <rFont val="Arial"/>
        <family val="2"/>
        <charset val="204"/>
      </rPr>
      <t xml:space="preserve">           (dхв=10,0, Р6М5)</t>
    </r>
    <r>
      <rPr>
        <sz val="8"/>
        <rFont val="Arial"/>
        <family val="2"/>
        <charset val="204"/>
      </rPr>
      <t xml:space="preserve">
(6;8;10;12;14;16;18;20;22;24;26;28;30)</t>
    </r>
  </si>
  <si>
    <r>
      <rPr>
        <b/>
        <sz val="8"/>
        <rFont val="Arial"/>
        <family val="2"/>
        <charset val="204"/>
      </rPr>
      <t xml:space="preserve">Сверло ступенчатое 4-12 ст.5                                    (dхв=6,3, </t>
    </r>
    <r>
      <rPr>
        <b/>
        <sz val="8"/>
        <color indexed="60"/>
        <rFont val="Arial"/>
        <family val="2"/>
        <charset val="204"/>
      </rPr>
      <t>Р6М5К5</t>
    </r>
    <r>
      <rPr>
        <b/>
        <sz val="8"/>
        <rFont val="Arial"/>
        <family val="2"/>
        <charset val="204"/>
      </rPr>
      <t>)</t>
    </r>
    <r>
      <rPr>
        <sz val="8"/>
        <rFont val="Arial"/>
        <family val="2"/>
        <charset val="204"/>
      </rPr>
      <t xml:space="preserve">
(4;6;8;10;12)</t>
    </r>
  </si>
  <si>
    <r>
      <rPr>
        <b/>
        <sz val="8"/>
        <rFont val="Arial"/>
        <family val="2"/>
        <charset val="204"/>
      </rPr>
      <t xml:space="preserve">Сверло ступенчатое 4-12 ст.9                                    (dхв=6,3, </t>
    </r>
    <r>
      <rPr>
        <b/>
        <sz val="8"/>
        <color indexed="60"/>
        <rFont val="Arial"/>
        <family val="2"/>
        <charset val="204"/>
      </rPr>
      <t>Р6М5К5</t>
    </r>
    <r>
      <rPr>
        <b/>
        <sz val="8"/>
        <rFont val="Arial"/>
        <family val="2"/>
        <charset val="204"/>
      </rPr>
      <t>)</t>
    </r>
    <r>
      <rPr>
        <sz val="8"/>
        <rFont val="Arial"/>
        <family val="2"/>
        <charset val="204"/>
      </rPr>
      <t xml:space="preserve">
(4;5;6;7;8;9;10;11;12)</t>
    </r>
  </si>
  <si>
    <r>
      <rPr>
        <b/>
        <sz val="8"/>
        <rFont val="Arial"/>
        <family val="2"/>
        <charset val="204"/>
      </rPr>
      <t xml:space="preserve">Сверло ступенчатое 4-20 ст.9                                    (dхв=8,0, </t>
    </r>
    <r>
      <rPr>
        <b/>
        <sz val="8"/>
        <color indexed="60"/>
        <rFont val="Arial"/>
        <family val="2"/>
        <charset val="204"/>
      </rPr>
      <t>Р6М5К5</t>
    </r>
    <r>
      <rPr>
        <b/>
        <sz val="8"/>
        <rFont val="Arial"/>
        <family val="2"/>
        <charset val="204"/>
      </rPr>
      <t>)</t>
    </r>
    <r>
      <rPr>
        <sz val="8"/>
        <rFont val="Arial"/>
        <family val="2"/>
        <charset val="204"/>
      </rPr>
      <t xml:space="preserve">
(4;6;8;10;12;14;16;18;20)</t>
    </r>
  </si>
  <si>
    <r>
      <rPr>
        <b/>
        <sz val="8"/>
        <rFont val="Arial"/>
        <family val="2"/>
        <charset val="204"/>
      </rPr>
      <t xml:space="preserve">Сверло ступенчатое 4-32 ст.15                                  (dхв=8,0, </t>
    </r>
    <r>
      <rPr>
        <b/>
        <sz val="8"/>
        <color indexed="60"/>
        <rFont val="Arial"/>
        <family val="2"/>
        <charset val="204"/>
      </rPr>
      <t>Р6М5К5</t>
    </r>
    <r>
      <rPr>
        <b/>
        <sz val="8"/>
        <rFont val="Arial"/>
        <family val="2"/>
        <charset val="204"/>
      </rPr>
      <t>)</t>
    </r>
    <r>
      <rPr>
        <sz val="8"/>
        <rFont val="Arial"/>
        <family val="2"/>
        <charset val="204"/>
      </rPr>
      <t xml:space="preserve">
(4;6;8;10;12;14;16;18;20;22;24;26;28;30;32)</t>
    </r>
  </si>
  <si>
    <r>
      <rPr>
        <b/>
        <sz val="8"/>
        <rFont val="Arial"/>
        <family val="2"/>
        <charset val="204"/>
      </rPr>
      <t xml:space="preserve">Сверло ступенчатое 6-20 ст.8                                    (dхв=8,0, </t>
    </r>
    <r>
      <rPr>
        <b/>
        <sz val="8"/>
        <color indexed="60"/>
        <rFont val="Arial"/>
        <family val="2"/>
        <charset val="204"/>
      </rPr>
      <t>Р6М5К5</t>
    </r>
    <r>
      <rPr>
        <b/>
        <sz val="8"/>
        <rFont val="Arial"/>
        <family val="2"/>
        <charset val="204"/>
      </rPr>
      <t>)</t>
    </r>
    <r>
      <rPr>
        <sz val="8"/>
        <rFont val="Arial"/>
        <family val="2"/>
        <charset val="204"/>
      </rPr>
      <t xml:space="preserve">
(6;8;10;12;14;16;18;20)</t>
    </r>
  </si>
  <si>
    <r>
      <rPr>
        <b/>
        <sz val="8"/>
        <rFont val="Arial"/>
        <family val="2"/>
        <charset val="204"/>
      </rPr>
      <t xml:space="preserve">Сверло ступенчатое 6-30 ст.13                                (dхв=10,0, </t>
    </r>
    <r>
      <rPr>
        <b/>
        <sz val="8"/>
        <color indexed="60"/>
        <rFont val="Arial"/>
        <family val="2"/>
        <charset val="204"/>
      </rPr>
      <t>Р6М5К5</t>
    </r>
    <r>
      <rPr>
        <b/>
        <sz val="8"/>
        <rFont val="Arial"/>
        <family val="2"/>
        <charset val="204"/>
      </rPr>
      <t>)</t>
    </r>
    <r>
      <rPr>
        <sz val="8"/>
        <rFont val="Arial"/>
        <family val="2"/>
        <charset val="204"/>
      </rPr>
      <t xml:space="preserve">
(6;8;10;12;14;16;18;20;22;24;26;28;30)</t>
    </r>
  </si>
  <si>
    <r>
      <rPr>
        <b/>
        <sz val="8"/>
        <rFont val="Arial"/>
        <family val="2"/>
        <charset val="204"/>
      </rPr>
      <t xml:space="preserve">Сверло ступенчатое 6-38 ст.12                                (dхв=10,0, </t>
    </r>
    <r>
      <rPr>
        <b/>
        <sz val="8"/>
        <color indexed="60"/>
        <rFont val="Arial"/>
        <family val="2"/>
        <charset val="204"/>
      </rPr>
      <t>Р6М5К5</t>
    </r>
    <r>
      <rPr>
        <b/>
        <sz val="8"/>
        <rFont val="Arial"/>
        <family val="2"/>
        <charset val="204"/>
      </rPr>
      <t>)</t>
    </r>
    <r>
      <rPr>
        <sz val="8"/>
        <rFont val="Arial"/>
        <family val="2"/>
        <charset val="204"/>
      </rPr>
      <t xml:space="preserve">
(6;9;13;16;19;21;23;26;29;32;35;38)</t>
    </r>
  </si>
  <si>
    <t>180211 (6211 2RS)                          (dвнутр=55; dвнеш=100; h=21)</t>
  </si>
  <si>
    <t>180117 (6017 2RS)                          (dвнутр=85; dвнеш=130; h=22)</t>
  </si>
  <si>
    <t>180215 (6215 2RS)                          (dвнутр=75; dвнеш=130; h=25)</t>
  </si>
  <si>
    <t>7513 (32213)                                   (dвнутр=65; dвнеш=120; h=31)</t>
  </si>
  <si>
    <t xml:space="preserve">МЕТЧИК МАШИННО-РУЧНОЙ      СТАЛЬ Р6М5, КОМПЛЕКТНЫЙ ИЗ Р6М5 (М)                 </t>
  </si>
  <si>
    <t xml:space="preserve">МЕТЧИК МАШИННО-РУЧНОЙ      СТАЛЬ Р6М5К5, КОМПЛЕКТНЫЙ (М)                 </t>
  </si>
  <si>
    <t xml:space="preserve">МЕТЧИК МАШИННО-РУЧНОЙ      СТАЛЬ Р6М5, ЛЕВЫЙ КОМПЛЕКТНЫЙ (М)         </t>
  </si>
  <si>
    <t xml:space="preserve">МЕТЧИК МАШИННО-РУЧНОЙ      СТАЛЬ Р6М5, ГАЕЧНЫЙ ПРЯМОЙ (М)                                    </t>
  </si>
  <si>
    <t xml:space="preserve">МЕТЧИК МАШИННО-РУЧНОЙ КОМПЛЕКТНЫЙ                  СТАЛЬ Р6М5К5 (М)                 </t>
  </si>
  <si>
    <t>БУР SDS-PLUS ТОРГОВОЙ МАРКИ KROTEC (ЧЕХИЯ) С КРЕСТ.НАКОНЕЧ.</t>
  </si>
  <si>
    <t>БУР SDS-MAX ТОРГОВОЙ МАРКИ SCHWERT (ЧЕХИЯ)</t>
  </si>
  <si>
    <t>БУР SDS-PLUS ТОРГОВОЙ МАРКИ KROTEC (ЧЕХИЯ)</t>
  </si>
  <si>
    <t>БУР SDS-PLUS ТОРГОВОЙ МАРКИ SCHWERT (ЧЕХИЯ)</t>
  </si>
  <si>
    <t xml:space="preserve">МЕТЧИК МАШИННО-РУЧНОЙ      СТАЛЬ Р6М5, ЛЕВЫЙ ДЛЯ ГЛУХИХ ОТВ.(М)         </t>
  </si>
  <si>
    <t>МЕТЧИК МАШИННО-РУЧНОЙ      СТАЛЬ Р6М5, ДЮЙМ. КОНИЧ. РЕЗЬБЫ (К)</t>
  </si>
  <si>
    <t>МЕТЧИК МАШИННО-РУЧНОЙ      СТАЛЬ Р6М5, ТРУБН. КОНИЧ. РЕЗЬБЫ (Rс)</t>
  </si>
  <si>
    <t xml:space="preserve">МЕТЧИК МАШИННО-РУЧНОЙ      СТАЛЬ Р6М5, ТРУБН. РЕЗЬБЫ КОМПЛ. (G) </t>
  </si>
  <si>
    <t xml:space="preserve">МЕТЧИК РУЧНОЙ                          СТАЛЬ 9ХС, ТРУБН. РЕЗЬБЫ КОМПЛ. (G)          </t>
  </si>
  <si>
    <t xml:space="preserve">МЕТЧИК РУЧНОЙ                          СТАЛЬ 9ХС, КОМПЛЕКТНЫЙ (М)                                       </t>
  </si>
  <si>
    <t>МЕТЧИК И ВОРОТКИ                     В ИНДИВИДУАЛЬНОЙ УПАКОВКЕ (ПВХ)</t>
  </si>
  <si>
    <t>СВЕРЛО ПО МЕТАЛЛУ Ц/Х СРЕДНЕЙ СЕРИИ КЛАСС А СТАЛЬ Р6М5К5 С ПРОТ. ХВ.</t>
  </si>
  <si>
    <t>СВЕРЛО ПО МЕТАЛЛУ Ц/Х СРЕДНЕЙ СЕРИИ КЛАСС В СТАЛЬ Р6М5, С УТОЛЩ. ХВ.</t>
  </si>
  <si>
    <t>СВЕРЛО ПО МЕТАЛЛУ Ц/Х СРЕДНЕЙ СЕРИИ КЛАСС А СТАЛЬ Р6М5, С TI-NI, ПРОТ. ХВ.</t>
  </si>
  <si>
    <t xml:space="preserve">СВЕРЛО ПО МЕТАЛЛУ Ц/Х СВЕРХДЛИННОЙ СЕРИИ     СТАЛЬ Р6М5                                  </t>
  </si>
  <si>
    <t>ПОДШИПНИК ШАРИКОВЫЙ РАДИАЛЬНЫЙ ОДНОРЯДНЫЙ С ЗАЩ. ШАЙБ.</t>
  </si>
  <si>
    <t>СВЕРЛО  Ц/Х СРЕДНЕЙ СЕРИИ  КЛАСС А     СТАЛЬ Р6М5, С TI-NI, ПРОТ. ХВ.</t>
  </si>
  <si>
    <t>СВЕРЛО  Ц/Х СРЕДНЕЙ СЕРИИ  КЛАСС А     СТАЛЬ Р6М5К5, ПРОТ. ХВ. (12 ММ)</t>
  </si>
  <si>
    <t xml:space="preserve">СВЕРЛО ПО ДЕРЕВУ С ПОДРЕЗАТЕЛЕМ В ИНДИВИД. УПАКОВКЕ (ПВХ)        </t>
  </si>
  <si>
    <t>СВЕРЛО ПО ДЕРЕВУ СПИРАЛЬНОЕ В ИНДИВИД. УПАКОВКЕ (БЛИСТЕР)</t>
  </si>
  <si>
    <r>
      <t>видео</t>
    </r>
    <r>
      <rPr>
        <sz val="10"/>
        <color theme="1"/>
        <rFont val="Bahnschrift"/>
        <family val="2"/>
        <charset val="204"/>
      </rPr>
      <t xml:space="preserve"> (нажимайте)
буры, пики, коронки и т.п.</t>
    </r>
  </si>
  <si>
    <t>Лезвие для ножа 18мм (в упаковке 10 шт, цена указана за 1 шт.)</t>
  </si>
  <si>
    <t>A</t>
  </si>
  <si>
    <t>Метчик маш/руч  М3 х 0,5  левый гл. в ПВХ    (основной, Р6М5)</t>
  </si>
  <si>
    <t>Метчик маш/руч  М4 х 0,7  левый гл. в ПВХ    (основной, Р6М5)</t>
  </si>
  <si>
    <t>Метчик маш/руч  М5 х 0,5  левый гл. в ПВХ    (Р6М5)</t>
  </si>
  <si>
    <t>Метчик маш/руч  М5 х 0,8  левый гл. в ПВХ    (основной, Р6М5)</t>
  </si>
  <si>
    <t>Метчик маш/руч  М6 х 0,5  левый гл. в ПВХ    (Р6М5)</t>
  </si>
  <si>
    <t>Метчик маш/руч  М6 х 1,0  левый гл. в ПВХ    (основной, Р6М5)</t>
  </si>
  <si>
    <t>Метчик маш/руч  М8 х 1,0  левый гл. в ПВХ    (Р6М5)</t>
  </si>
  <si>
    <t>Метчик маш/руч  М8 х 1,25  левый гл. в ПВХ    (основной, Р6М5)</t>
  </si>
  <si>
    <t>Метчик маш/руч  М10 х 1,0  левый гл. в ПВХ    (Р6М5)</t>
  </si>
  <si>
    <t>Метчик маш/руч  М10 х 1,25  левый гл. в ПВХ    (Р6М5)</t>
  </si>
  <si>
    <t>Метчик маш/руч  М10 х 1,5  левый гл. в ПВХ    (основной, Р6М5)</t>
  </si>
  <si>
    <t>Метчик маш/руч  М12 х 1,25  левый гл. в ПВХ    (Р6М5)</t>
  </si>
  <si>
    <t>Метчик маш/руч  М12 х 1,5  левый гл. в ПВХ    (Р6М5)</t>
  </si>
  <si>
    <t>Метчик маш/руч  М12 х 1,75  левый гл. в ПВХ    (основной, Р6М5)</t>
  </si>
  <si>
    <t>Метчик маш/руч  М14 х 1,25  левый гл. в ПВХ    (Р6М5)</t>
  </si>
  <si>
    <t>Метчик маш/руч  М14 х 1,5  левый гл. в ПВХ    (Р6М5)</t>
  </si>
  <si>
    <t>Метчик маш/руч  М14 х 2,0  левый гл. в ПВХ    (основной, Р6М5)</t>
  </si>
  <si>
    <t>Метчик маш/руч  М16 х 1,0  левый гл. в ПВХ    (Р6М5)</t>
  </si>
  <si>
    <t>Метчик маш/руч  М16 х 1,5  левый гл. в ПВХ    (Р6М5)</t>
  </si>
  <si>
    <t>Метчик маш/руч  М16 х 2,0  левый гл. в ПВХ    (основной, Р6М5)</t>
  </si>
  <si>
    <t>Метчик маш/руч  М18 х 1,5  левый гл. в ПВХ    (Р6М5)</t>
  </si>
  <si>
    <t>Метчик маш/руч  М18 х 2,5  левый гл. в ПВХ    (основной, Р6М5)</t>
  </si>
  <si>
    <t>Метчик маш/руч  М20 х 1,5  левый гл. в ПВХ    (Р6М5)</t>
  </si>
  <si>
    <t>Метчик маш/руч  М20 х 2,5  левый гл. в ПВХ    (основной, Р6М5)</t>
  </si>
  <si>
    <t>Метчик маш/руч  М22 х 2,5  левый гл. в ПВХ    (основной, Р6М5)</t>
  </si>
  <si>
    <t>Метчик маш/руч  М3 х 0,5  скв.                                  (утолщ.хвост., Р6М5)</t>
  </si>
  <si>
    <t>Метчик маш/руч  М4 х 0,7  скв.                                  (утолщ.хвост., Р6М5)</t>
  </si>
  <si>
    <t>Метчик маш/руч  М5 х 0,8  скв.                                  (утолщ.хвост., Р6М5)</t>
  </si>
  <si>
    <t xml:space="preserve">Метчик маш/руч  М6 х 1,0  скв.                                  (утолщ.хвост., Р6М5)  </t>
  </si>
  <si>
    <t>Метчик маш/руч  М3 х 0,5  гл.                                     (утолщ.хвост., Р6М5)</t>
  </si>
  <si>
    <t>Метчик маш/руч  М4 х 0,7  гл.                                     (утолщ.хвост., Р6М5)</t>
  </si>
  <si>
    <t>Метчик маш/руч  М5 х 0,8  гл.                                     (утолщ.хвост., Р6М5)</t>
  </si>
  <si>
    <t xml:space="preserve">Метчик маш/руч  М6 х 1,0  гл.                                     (утолщ.хвост., Р6М5)  </t>
  </si>
  <si>
    <t xml:space="preserve">Метчик маш/руч  М3 х 0,5  2 шт. комп.                      (утолщ.хвост., Р6М5)  </t>
  </si>
  <si>
    <t>Метчик маш/руч  М4 х 0,7  2 шт. комп.                      (утолщ.хвост., Р6М5)</t>
  </si>
  <si>
    <t>Метчик маш/руч  М5 х 0,8  2 шт. комп.                      (утолщ.хвост., Р6М5)</t>
  </si>
  <si>
    <t xml:space="preserve">Метчик маш/руч  М6 х 1,0  2 шт. комп.                      (утолщ.хвост., Р6М5)    </t>
  </si>
  <si>
    <t>Вороток для метчиков М 3-М 8                                                          (G1/16)</t>
  </si>
  <si>
    <t>Вороток для метчиков М 3-М12                                                           (G1/8)</t>
  </si>
  <si>
    <t>Вороток для метчиков М 4-М16                                         (G1/8-G1/4-G3/8)</t>
  </si>
  <si>
    <t>Вороток для метчиков М 5-М22                                (G1/8-G1/4-G3/8-G1/2)</t>
  </si>
  <si>
    <t>Вороток для метчиков М 6-М30                       (G1/8-G1/4-G3/8-G1/2-G3/4)</t>
  </si>
  <si>
    <t>Метчик маш/руч  М3 х 0,5  скв.                                         (основной, Р6М5)</t>
  </si>
  <si>
    <t>Метчик маш/руч  М4 х 0,7  скв.                                         (основной, Р6М5)</t>
  </si>
  <si>
    <t>Метчик маш/руч  М5 х 0,8  скв.                                         (основной, Р6М5)</t>
  </si>
  <si>
    <t xml:space="preserve">Метчик маш/руч  М6 х 1,0  скв.                                         (основной, Р6М5)  </t>
  </si>
  <si>
    <t xml:space="preserve">Метчик маш/руч  М8 х 1,25  скв.                                       (основной, Р6М5)  </t>
  </si>
  <si>
    <t xml:space="preserve">Метчик маш/руч  М10 х 1,5  скв.                                       (основной, Р6М5) </t>
  </si>
  <si>
    <t>Метчик маш/руч  М11х 1,5  скв.                                        (основной, Р6М5)</t>
  </si>
  <si>
    <t xml:space="preserve">Метчик маш/руч  М12 х 1,75  скв.                                     (основной, Р6М5) </t>
  </si>
  <si>
    <t xml:space="preserve">Метчик маш/руч  М14 х 2,0  скв.                                       (основной, Р6М5)  </t>
  </si>
  <si>
    <t>Метчик маш/руч  М16 х 2,0  скв.                                       (основной, Р6М5)</t>
  </si>
  <si>
    <t xml:space="preserve">Метчик маш/руч  М18 х 2,5  скв.                                       (основной, Р6М5)  </t>
  </si>
  <si>
    <t>Метчик маш/руч  М20 х 2,5  скв.                                       (основной, Р6М5)</t>
  </si>
  <si>
    <t xml:space="preserve">Метчик маш/руч  М22 х 2,5  скв.                                       (основной, Р6М5) </t>
  </si>
  <si>
    <t xml:space="preserve">Метчик маш/руч  М24 х 3,0  скв.                                       (основной, Р6М5)  </t>
  </si>
  <si>
    <t xml:space="preserve">Метчик маш/руч  М27 х 3,0  скв.                                       (основной, Р6М5) </t>
  </si>
  <si>
    <t xml:space="preserve">Метчик маш/руч  М30 х 3,5  скв.                                       (основной, Р6М5) </t>
  </si>
  <si>
    <t>Метчик маш/руч  М33 х 3,5  скв.                                       (основной, Р6М5)</t>
  </si>
  <si>
    <t xml:space="preserve">Метчик маш/руч  М36 х 4,0  скв.                                       (основной, Р6М5)  </t>
  </si>
  <si>
    <t xml:space="preserve">Метчик маш/руч  М39 х 4,0  скв.                                       (основной, Р6М5)  </t>
  </si>
  <si>
    <t xml:space="preserve">Метчик маш/руч  М42 х 4,5  скв.                                       (основной, Р6М5) </t>
  </si>
  <si>
    <t>Метчик маш/руч  М45 х 4,5  скв.                                       (основной, Р6М5)</t>
  </si>
  <si>
    <t xml:space="preserve">Метчик маш/руч  М48 х 5,0  скв.                                       (основной, Р6М5) </t>
  </si>
  <si>
    <t xml:space="preserve">Метчик маш/руч  М52 х 5,0  скв.                                       (основной, Р6М5)  </t>
  </si>
  <si>
    <t>Метчик маш/руч  М3 х 0,5  скв. в ПВХ                              (основной, Р6М5)</t>
  </si>
  <si>
    <t>Метчик маш/руч  М4 х 0,7  скв. в ПВХ                              (основной, Р6М5)</t>
  </si>
  <si>
    <t>Метчик маш/руч  М5 х 0,8 скв. в ПВХ                               (основной, Р6М5)</t>
  </si>
  <si>
    <t>Метчик маш/руч  М6 х 1,0  скв. в ПВХ                              (основной, Р6М5)</t>
  </si>
  <si>
    <t>Метчик маш/руч  М8 х 1,25  скв. в ПВХ                            (основной, Р6М5)</t>
  </si>
  <si>
    <t>Метчик маш/руч М10 х 1,5  скв. в ПВХ                             (основной, Р6М5)</t>
  </si>
  <si>
    <t>Метчик маш/руч М11  х 1,5  скв. в ПВХ                            (основной, Р6М5)</t>
  </si>
  <si>
    <t>Метчик маш/руч М12  х 1,75  скв. в ПВХ                          (основной, Р6М5)</t>
  </si>
  <si>
    <t>Метчик маш/руч  М6 х 0,5  скв.                                                           (Р6М5)</t>
  </si>
  <si>
    <t xml:space="preserve">Метчик маш/руч  М6 х 0,75  скв.                                                         (Р6М5)   </t>
  </si>
  <si>
    <t xml:space="preserve">Метчик маш/руч  М8 х 0,75  скв.                                                         (Р6М5)   </t>
  </si>
  <si>
    <t xml:space="preserve">Метчик маш/руч  М8 х 1,0  скв.                                                           (Р6М5)  </t>
  </si>
  <si>
    <t xml:space="preserve">Метчик маш/руч  М10 х 0,75  скв.                                                       (Р6М5)  </t>
  </si>
  <si>
    <t xml:space="preserve">Метчик маш/руч  М10 х 1,0  скв.                                                         (Р6М5)   </t>
  </si>
  <si>
    <t xml:space="preserve">Метчик маш/руч  М10 х 1,25  скв.                                                       (Р6М5)   </t>
  </si>
  <si>
    <t xml:space="preserve">Метчик маш/руч  М11х 1,0  скв.                                                          (Р6М5)  </t>
  </si>
  <si>
    <t xml:space="preserve">Метчик маш/руч  М12 х 0,5  скв.                                                         (Р6М5)   </t>
  </si>
  <si>
    <t xml:space="preserve">Метчик маш/руч  М12 х 0,75  скв.                                                       (Р6М5)   </t>
  </si>
  <si>
    <t xml:space="preserve">Метчик маш/руч  М12 х 1,0  скв.                                                         (Р6М5)   </t>
  </si>
  <si>
    <t xml:space="preserve">Метчик маш/руч  М12 х 1,25  скв.                                                       (Р6М5)  </t>
  </si>
  <si>
    <t xml:space="preserve">Метчик маш/руч  М12 х 1,5  скв.                                                         (Р6М5)  </t>
  </si>
  <si>
    <t xml:space="preserve">Метчик маш/руч  М14 х 0,5 скв.                                                          (Р6М5)                        </t>
  </si>
  <si>
    <t xml:space="preserve">Метчик маш/руч  М14 х 0,75  скв.                                                       (Р6М5)  </t>
  </si>
  <si>
    <t xml:space="preserve">Метчик маш/руч  М14 х 1,0  скв.                                                         (Р6М5)   </t>
  </si>
  <si>
    <t xml:space="preserve">Метчик маш/руч  М14 х 1,25  скв.                                                       (Р6М5)   </t>
  </si>
  <si>
    <t xml:space="preserve">Метчик маш/руч  М14 х 1,5  скв.                                                         (Р6М5)   </t>
  </si>
  <si>
    <t xml:space="preserve">Метчик маш/руч  М16 х 0,75  скв.                                                       (Р6М5)  </t>
  </si>
  <si>
    <t xml:space="preserve">Метчик маш/руч  М16 х 1,0  скв.                                                         (Р6М5)   </t>
  </si>
  <si>
    <t xml:space="preserve">Метчик маш/руч  М16 х 1,5  скв.                                                         (Р6М5)  </t>
  </si>
  <si>
    <t xml:space="preserve">Метчик маш/руч  М18 х 0,75  скв.                                                       (Р6М5) </t>
  </si>
  <si>
    <t xml:space="preserve">Метчик маш/руч  М18 х 1,0  скв.                                                         (Р6М5)   </t>
  </si>
  <si>
    <t>Метчик маш/руч  М18 х 1,5  скв.                                                         (Р6М5)</t>
  </si>
  <si>
    <t xml:space="preserve">Метчик маш/руч  М18 х 2,0  скв.                                                         (Р6М5)   </t>
  </si>
  <si>
    <t xml:space="preserve">Метчик маш/руч  М20 х 0,75  скв.                                                       (Р6М5)  </t>
  </si>
  <si>
    <t xml:space="preserve">Метчик маш/руч  М20 х 1,0  скв.                                                         (Р6М5)   </t>
  </si>
  <si>
    <t xml:space="preserve">Метчик маш/руч  М20 х 1,5  скв.                                                         (Р6М5)   </t>
  </si>
  <si>
    <t xml:space="preserve">Метчик маш/руч  М20 х 2,0  скв.                                                         (Р6М5)   </t>
  </si>
  <si>
    <t xml:space="preserve">Метчик маш/руч  М22 х 0,75 скв.                                                        (Р6М5) </t>
  </si>
  <si>
    <t xml:space="preserve">Метчик маш/руч  М22 х 1,0  скв.                                                         (Р6М5)   </t>
  </si>
  <si>
    <t xml:space="preserve">Метчик маш/руч  М22 х 1,5  скв.                                                         (Р6М5)   </t>
  </si>
  <si>
    <t xml:space="preserve">Метчик маш/руч  М22 х 2,0  скв.                                                         (Р6М5)   </t>
  </si>
  <si>
    <t xml:space="preserve">Метчик маш/руч  М24 х 1,0  скв.                                                         (Р6М5)   </t>
  </si>
  <si>
    <t xml:space="preserve">Метчик маш/руч  М24 х 1,5  скв.                                                         (Р6М5)  </t>
  </si>
  <si>
    <t xml:space="preserve">Метчик маш/руч  М24 х 2,0  скв.                                                         (Р6М5)      </t>
  </si>
  <si>
    <t xml:space="preserve">Метчик маш/руч  М27 х 1,0  скв.                                                         (Р6М5)   </t>
  </si>
  <si>
    <t xml:space="preserve">Метчик маш/руч  М27 х 1,5  скв.                                                         (Р6М5)  </t>
  </si>
  <si>
    <t xml:space="preserve">Метчик маш/руч  М27 х 2,0  скв.                                                         (Р6М5)   </t>
  </si>
  <si>
    <t xml:space="preserve">Метчик маш/руч  М30 х 1,0  скв.                                                         (Р6М5)   </t>
  </si>
  <si>
    <t xml:space="preserve">Метчик маш/руч  М30 х 1,5  скв.                                                         (Р6М5)     </t>
  </si>
  <si>
    <t xml:space="preserve">Метчик маш/руч  М30 х 2,0  скв.                                                         (Р6М5)   </t>
  </si>
  <si>
    <t xml:space="preserve">Метчик маш/руч  М30 х 3,0  скв.                                                         (Р6М5)   </t>
  </si>
  <si>
    <t xml:space="preserve">Метчик маш/руч  М33 х 1,5  скв.                                                         (Р6М5)  </t>
  </si>
  <si>
    <t xml:space="preserve">Метчик маш/руч  М33 х 2,0  скв.                                                         (Р6М5)   </t>
  </si>
  <si>
    <t xml:space="preserve">Метчик маш/руч  М33 х 3,0  скв.                                                         (Р6М5)  </t>
  </si>
  <si>
    <t xml:space="preserve">Метчик маш/руч  М36 х 1,5  скв.                                                         (Р6М5)   </t>
  </si>
  <si>
    <t xml:space="preserve">Метчик маш/руч  М36 х 2,0  скв.                                                         (Р6М5)   </t>
  </si>
  <si>
    <t xml:space="preserve">Метчик маш/руч  М36 х 3,0  скв.                                                         (Р6М5)  </t>
  </si>
  <si>
    <t xml:space="preserve">Метчик маш/руч  М39 х 1,5  скв.                                                         (Р6М5)  </t>
  </si>
  <si>
    <t xml:space="preserve">Метчик маш/руч  М39 х 2,0  скв.                                                         (Р6М5)  </t>
  </si>
  <si>
    <t xml:space="preserve">Метчик маш/руч  М39 х 3,0  скв.                                                         (Р6М5)  </t>
  </si>
  <si>
    <t xml:space="preserve">Метчик маш/руч  М42 х 1,5  скв.                                                         (Р6М5)     </t>
  </si>
  <si>
    <t xml:space="preserve">Метчик маш/руч  М42 х 2,0  скв.                                                         (Р6М5)     </t>
  </si>
  <si>
    <t xml:space="preserve">Метчик маш/руч  М42 х 3,0  скв.                                                         (Р6М5)  </t>
  </si>
  <si>
    <t xml:space="preserve">Метчик маш/руч  М45 х 1,5  скв.                                                         (Р6М5)   </t>
  </si>
  <si>
    <t xml:space="preserve">Метчик маш/руч  М45 х 2,0  скв.                                                         (Р6М5)   </t>
  </si>
  <si>
    <t xml:space="preserve">Метчик маш/руч  М45 х 3,0  скв.                                                         (Р6М5)  </t>
  </si>
  <si>
    <t xml:space="preserve">Метчик маш/руч  М48 х 2,0  скв.                                                         (Р6М5)   </t>
  </si>
  <si>
    <t xml:space="preserve">Метчик маш/руч  М48 х 3,0  скв.                                                         (Р6М5)  </t>
  </si>
  <si>
    <t xml:space="preserve">Метчик маш/руч  М52 х 1,5  скв.                                                         (Р6М5)  </t>
  </si>
  <si>
    <t xml:space="preserve">Метчик маш/руч  М52 х 2,0  скв.                                                         (Р6М5)  </t>
  </si>
  <si>
    <t xml:space="preserve">Метчик маш/руч  М52 х 3,0  скв.                                                         (Р6М5)  </t>
  </si>
  <si>
    <t>Метчик маш/руч  М8 х 0,75  скв. в ПВХ                                              (Р6М5)</t>
  </si>
  <si>
    <t>Метчик маш/руч  М6 х 0,5  скв. в ПВХ                                                (Р6М5)</t>
  </si>
  <si>
    <t>Метчик маш/руч  М6 х 0,75  скв. в ПВХ                                              (Р6М5)</t>
  </si>
  <si>
    <t>Метчик маш/руч  М8 х 1,0  скв. в ПВХ                                                (Р6М5)</t>
  </si>
  <si>
    <t>Метчик маш/руч М10  х 0,75  скв. в ПВХ                                            (Р6М5)</t>
  </si>
  <si>
    <t>Метчик маш/руч М10  х 1,0  скв. в ПВХ                                              (Р6М5)</t>
  </si>
  <si>
    <t>Метчик маш/руч М10  х 1,25  скв. в ПВХ                                            (Р6М5)</t>
  </si>
  <si>
    <t>Метчик маш/руч М11  х 1,0  скв. в ПВХ                                              (Р6М5)</t>
  </si>
  <si>
    <t>Метчик маш/руч М12  х 0,75  скв. в ПВХ                                            (Р6М5)</t>
  </si>
  <si>
    <t>Метчик маш/руч М12  х 1,25  скв. в ПВХ                                            (Р6М5)</t>
  </si>
  <si>
    <t>Метчик маш/руч М14  х 0,75  скв. в ПВХ                                            (Р6М5)</t>
  </si>
  <si>
    <t>Метчик маш/руч М14  х 1,25  скв. в ПВХ                                            (Р6М5)</t>
  </si>
  <si>
    <t>Метчик маш/руч М16  х 0,75  скв. в ПВХ                                            (Р6М5)</t>
  </si>
  <si>
    <t>Метчик маш/руч М18  х 0,75  скв. в ПВХ                                            (Р6М5)</t>
  </si>
  <si>
    <t>Метчик маш/руч М20  х 0,75  скв. в ПВХ                                            (Р6М5)</t>
  </si>
  <si>
    <t>Метчик маш/руч М12  х 0,5  скв. в ПВХ                                              (Р6М5)</t>
  </si>
  <si>
    <t>Метчик маш/руч М12  х 1,0  скв. в ПВХ                                              (Р6М5)</t>
  </si>
  <si>
    <t>Метчик маш/руч М12  х 1,5  скв. в ПВХ                                             (Р6М5)</t>
  </si>
  <si>
    <t>Метчик маш/руч М14  х 0,5  скв. в ПВХ                                              (Р6М5)</t>
  </si>
  <si>
    <t>Метчик маш/руч М14  х 1,0  скв. в ПВХ                                              (Р6М5)</t>
  </si>
  <si>
    <t>Метчик маш/руч М14  х 1,5  скв. в ПВХ                                              (Р6М5)</t>
  </si>
  <si>
    <t>Метчик маш/руч М14  х 2,0  скв. в ПВХ                            (основной, Р6М5)</t>
  </si>
  <si>
    <t>Метчик маш/руч М16  х 1,0  скв. в ПВХ                                              (Р6М5)</t>
  </si>
  <si>
    <t>Метчик маш/руч М16  х 1,5  скв. в ПВХ                                              (Р6М5)</t>
  </si>
  <si>
    <t>Метчик маш/руч М16  х 2,0  скв. в ПВХ                            (основной, Р6М5)</t>
  </si>
  <si>
    <t>Метчик маш/руч М18  х 1,0  скв. в ПВХ                                              (Р6М5)</t>
  </si>
  <si>
    <t>Метчик маш/руч М18  х 1,5  скв. в ПВХ                                              (Р6М5)</t>
  </si>
  <si>
    <t>Метчик маш/руч М18  х 2,0  скв. в ПВХ                                              (Р6М5)</t>
  </si>
  <si>
    <t>Метчик маш/руч М18  х 2,5  скв. в ПВХ                            (основной, Р6М5)</t>
  </si>
  <si>
    <t>Метчик маш/руч М20  х 1,0  скв. в ПВХ                                              (Р6М5)</t>
  </si>
  <si>
    <t>Метчик маш/руч М20  х 1,5  скв. в ПВХ                                              (Р6М5)</t>
  </si>
  <si>
    <t>Метчик маш/руч М20  х 2,0  скв. в ПВХ                                              (Р6М5)</t>
  </si>
  <si>
    <t>Метчик маш/руч М20  х 2,5  скв. в ПВХ                            (основной, Р6М5)</t>
  </si>
  <si>
    <t>Метчик маш/руч М22  х 1,5  скв. в ПВХ                                              (Р6М5)</t>
  </si>
  <si>
    <t>Метчик маш/руч М22  х 2,5  скв. в ПВХ                            (основной, Р6М5)</t>
  </si>
  <si>
    <t>Метчик маш/руч М3 х 0,5 гл. в ПВХ                                  (основной, Р6М5)</t>
  </si>
  <si>
    <t>Метчик маш/руч М4 х 0,7 гл. в ПВХ                                  (основной, Р6М5)</t>
  </si>
  <si>
    <t>Метчик маш/руч М5 х 0,8 гл. в ПВХ                                  (основной, Р6М5)</t>
  </si>
  <si>
    <t>Метчик маш/руч М6 х 1,0 гл. в ПВХ                                  (основной, Р6М5)</t>
  </si>
  <si>
    <t>Метчик маш/руч  М3 х 0,5  гл.                                            (основной, Р6М5)</t>
  </si>
  <si>
    <t>Метчик маш/руч  М4 х 0,7  гл.                                            (основной, Р6М5)</t>
  </si>
  <si>
    <t>Метчик маш/руч  М5 х 0,8  гл.                                            (основной, Р6М5)</t>
  </si>
  <si>
    <t xml:space="preserve">Метчик маш/руч  М6 х 1,0  гл.                                            (основной, Р6М5)  </t>
  </si>
  <si>
    <t xml:space="preserve">Метчик маш/руч  М8 х 1,25  гл.                                          (основной, Р6М5)  </t>
  </si>
  <si>
    <t xml:space="preserve">Метчик маш/руч  М10 х 1,5  гл.                                          (основной, Р6М5) </t>
  </si>
  <si>
    <t>Метчик маш/руч  М11х 1,5  гл.                                           (основной, Р6М5)</t>
  </si>
  <si>
    <t xml:space="preserve">Метчик маш/руч  М12 х 1,75  гл.                                        (основной, Р6М5) </t>
  </si>
  <si>
    <t xml:space="preserve">Метчик маш/руч  М14 х 2,0  гл.                                          (основной, Р6М5)  </t>
  </si>
  <si>
    <t>Метчик маш/руч  М16 х 2,0  гл.                                          (основной, Р6М5)</t>
  </si>
  <si>
    <t xml:space="preserve">Метчик маш/руч  М18 х 2,5  гл.                                          (основной, Р6М5)  </t>
  </si>
  <si>
    <t>Метчик маш/руч  М20 х 2,5  гл.                                          (основной, Р6М5)</t>
  </si>
  <si>
    <t xml:space="preserve">Метчик маш/руч  М22 х 2,5  гл.                                          (основной, Р6М5) </t>
  </si>
  <si>
    <t xml:space="preserve">Метчик маш/руч  М24 х 3,0  гл.                                          (основной, Р6М5)  </t>
  </si>
  <si>
    <t xml:space="preserve">Метчик маш/руч  М27 х 3,0  гл.                                          (основной, Р6М5) </t>
  </si>
  <si>
    <t xml:space="preserve">Метчик маш/руч  М30 х 3,5  гл.                                          (основной, Р6М5) </t>
  </si>
  <si>
    <t>Метчик маш/руч  М33 х 3,5  гл.                                          (основной, Р6М5)</t>
  </si>
  <si>
    <t xml:space="preserve">Метчик маш/руч  М36 х 4,0  гл.                                          (основной, Р6М5)  </t>
  </si>
  <si>
    <t xml:space="preserve">Метчик маш/руч  М39 х 4,0  гл.                                          (основной, Р6М5)  </t>
  </si>
  <si>
    <t xml:space="preserve">Метчик маш/руч  М42 х 4,5  гл.                                          (основной, Р6М5) </t>
  </si>
  <si>
    <t>Метчик маш/руч  М45 х 4,5  гл.                                          (основной, Р6М5)</t>
  </si>
  <si>
    <t xml:space="preserve">Метчик маш/руч  М48 х 5,0  гл.                                          (основной, Р6М5) </t>
  </si>
  <si>
    <t xml:space="preserve">Метчик маш/руч  М52 х 5,0  гл.                                          (основной, Р6М5)  </t>
  </si>
  <si>
    <t>Метчик маш/руч  М6 х 0,5  гл.                                                              (Р6М5)</t>
  </si>
  <si>
    <t xml:space="preserve">Метчик маш/руч  М6 х 0,75  гл.                                                            (Р6М5)   </t>
  </si>
  <si>
    <t xml:space="preserve">Метчик маш/руч  М8 х 0,75  гл.                                                            (Р6М5)   </t>
  </si>
  <si>
    <t xml:space="preserve">Метчик маш/руч  М8 х 1,0  гл.                                                              (Р6М5)  </t>
  </si>
  <si>
    <t xml:space="preserve">Метчик маш/руч  М10 х 0,75  гл.                                                          (Р6М5)  </t>
  </si>
  <si>
    <t xml:space="preserve">Метчик маш/руч  М10 х 1,0  гл.                                                            (Р6М5)   </t>
  </si>
  <si>
    <t xml:space="preserve">Метчик маш/руч  М10 х 1,25  гл.                                                          (Р6М5)   </t>
  </si>
  <si>
    <t xml:space="preserve">Метчик маш/руч  М11х 1,0  гл.                                                             (Р6М5)  </t>
  </si>
  <si>
    <t xml:space="preserve">Метчик маш/руч  М12 х 0,5  гл.                                                            (Р6М5)   </t>
  </si>
  <si>
    <t xml:space="preserve">Метчик маш/руч  М12 х 0,75  гл.                                                          (Р6М5)   </t>
  </si>
  <si>
    <t xml:space="preserve">Метчик маш/руч  М12 х 1,0  гл.                                                            (Р6М5)   </t>
  </si>
  <si>
    <t xml:space="preserve">Метчик маш/руч  М12 х 1,25  гл.                                                          (Р6М5)  </t>
  </si>
  <si>
    <t xml:space="preserve">Метчик маш/руч  М12 х 1,5  гл.                                                            (Р6М5)  </t>
  </si>
  <si>
    <t xml:space="preserve">Метчик маш/руч  М14 х 0,5 гл.                                                             (Р6М5)                        </t>
  </si>
  <si>
    <t xml:space="preserve">Метчик маш/руч  М14 х 0,75  гл.                                                          (Р6М5)  </t>
  </si>
  <si>
    <t xml:space="preserve">Метчик маш/руч  М14 х 1,0  гл.                                                            (Р6М5)   </t>
  </si>
  <si>
    <t xml:space="preserve">Метчик маш/руч  М14 х 1,25  гл.                                                          (Р6М5)   </t>
  </si>
  <si>
    <t xml:space="preserve">Метчик маш/руч  М14 х 1,5  гл.                                                            (Р6М5)   </t>
  </si>
  <si>
    <t xml:space="preserve">Метчик маш/руч  М16 х 0,75  гл.                                                          (Р6М5)  </t>
  </si>
  <si>
    <t xml:space="preserve">Метчик маш/руч  М16 х 1,0  гл.                                                            (Р6М5)   </t>
  </si>
  <si>
    <t xml:space="preserve">Метчик маш/руч  М16 х 1,5  гл.                                                            (Р6М5)  </t>
  </si>
  <si>
    <t xml:space="preserve">Метчик маш/руч  М18 х 0,75  гл.                                                          (Р6М5) </t>
  </si>
  <si>
    <t xml:space="preserve">Метчик маш/руч  М18 х 1,0  гл.                                                            (Р6М5)   </t>
  </si>
  <si>
    <t>Метчик маш/руч  М18 х 1,5  гл.                                                            (Р6М5)</t>
  </si>
  <si>
    <t xml:space="preserve">Метчик маш/руч  М18 х 2,0  гл.                                                            (Р6М5)   </t>
  </si>
  <si>
    <t xml:space="preserve">Метчик маш/руч  М20 х 0,75  гл.                                                          (Р6М5)  </t>
  </si>
  <si>
    <t xml:space="preserve">Метчик маш/руч  М20 х 1,0  гл.                                                            (Р6М5)   </t>
  </si>
  <si>
    <t xml:space="preserve">Метчик маш/руч  М20 х 1,5  гл.                                                            (Р6М5)   </t>
  </si>
  <si>
    <t xml:space="preserve">Метчик маш/руч  М20 х 2,0  гл.                                                            (Р6М5)   </t>
  </si>
  <si>
    <t xml:space="preserve">Метчик маш/руч  М22 х 0,75 гл.                                                           (Р6М5) </t>
  </si>
  <si>
    <t xml:space="preserve">Метчик маш/руч  М22 х 1,0  гл.                                                            (Р6М5)   </t>
  </si>
  <si>
    <t xml:space="preserve">Метчик маш/руч  М22 х 1,5  гл.                                                            (Р6М5)   </t>
  </si>
  <si>
    <t xml:space="preserve">Метчик маш/руч  М22 х 2,0  гл.                                                            (Р6М5)   </t>
  </si>
  <si>
    <t xml:space="preserve">Метчик маш/руч  М24 х 1,0  гл.                                                            (Р6М5)   </t>
  </si>
  <si>
    <t xml:space="preserve">Метчик маш/руч  М24 х 1,5  гл.                                                            (Р6М5)  </t>
  </si>
  <si>
    <t xml:space="preserve">Метчик маш/руч  М24 х 2,0  гл.                                                            (Р6М5)   </t>
  </si>
  <si>
    <t xml:space="preserve">Метчик маш/руч  М27 х 1,0  гл.                                                            (Р6М5)   </t>
  </si>
  <si>
    <t xml:space="preserve">Метчик маш/руч  М27 х 1,5  гл.                                                            (Р6М5)  </t>
  </si>
  <si>
    <t xml:space="preserve">Метчик маш/руч  М27 х 2,0  гл.                                                            (Р6М5)   </t>
  </si>
  <si>
    <t xml:space="preserve">Метчик маш/руч  М30 х 1,0  гл.                                                            (Р6М5)   </t>
  </si>
  <si>
    <t xml:space="preserve">Метчик маш/руч  М30 х 1,5  гл.                                                            (Р6М5)     </t>
  </si>
  <si>
    <t xml:space="preserve">Метчик маш/руч  М30 х 2,0  гл.                                                            (Р6М5)   </t>
  </si>
  <si>
    <t xml:space="preserve">Метчик маш/руч  М30 х 3,0  гл.                                                            (Р6М5)   </t>
  </si>
  <si>
    <t xml:space="preserve">Метчик маш/руч  М33 х 1,5  гл.                                                            (Р6М5)  </t>
  </si>
  <si>
    <t xml:space="preserve">Метчик маш/руч  М33 х 2,0  гл.                                                            (Р6М5)   </t>
  </si>
  <si>
    <t xml:space="preserve">Метчик маш/руч  М33 х 3,0  гл.                                                            (Р6М5)  </t>
  </si>
  <si>
    <t xml:space="preserve">Метчик маш/руч  М36 х 1,5  гл.                                                            (Р6М5)   </t>
  </si>
  <si>
    <t xml:space="preserve">Метчик маш/руч  М36 х 2,0  гл.                                                            (Р6М5)   </t>
  </si>
  <si>
    <t xml:space="preserve">Метчик маш/руч  М36 х 3,0  гл.                                                            (Р6М5)  </t>
  </si>
  <si>
    <t xml:space="preserve">Метчик маш/руч  М39 х 1,5  гл.                                                            (Р6М5)  </t>
  </si>
  <si>
    <t xml:space="preserve">Метчик маш/руч  М39 х 2,0  гл.                                                            (Р6М5)  </t>
  </si>
  <si>
    <t xml:space="preserve">Метчик маш/руч  М39 х 3,0  гл.                                                            (Р6М5)  </t>
  </si>
  <si>
    <t xml:space="preserve">Метчик маш/руч  М42 х 1,5  гл.                                                            (Р6М5)     </t>
  </si>
  <si>
    <t xml:space="preserve">Метчик маш/руч  М42 х 2,0  гл.                                                            (Р6М5)     </t>
  </si>
  <si>
    <t xml:space="preserve">Метчик маш/руч  М42 х 3,0  гл.                                                            (Р6М5)  </t>
  </si>
  <si>
    <t xml:space="preserve">Метчик маш/руч  М45 х 1,5  гл.                                                            (Р6М5)   </t>
  </si>
  <si>
    <t xml:space="preserve">Метчик маш/руч  М45 х 2,0  гл.                                                            (Р6М5)   </t>
  </si>
  <si>
    <t xml:space="preserve">Метчик маш/руч  М45 х 3,0  гл.                                                            (Р6М5)  </t>
  </si>
  <si>
    <t xml:space="preserve">Метчик маш/руч  М48 х 2,0  гл.                                                            (Р6М5)   </t>
  </si>
  <si>
    <t xml:space="preserve">Метчик маш/руч  М48 х 3,0  гл.                                                            (Р6М5)  </t>
  </si>
  <si>
    <t xml:space="preserve">Метчик маш/руч  М52 х 1,5  гл.                                                            (Р6М5)  </t>
  </si>
  <si>
    <t xml:space="preserve">Метчик маш/руч  М52 х 2,0  гл.                                                            (Р6М5)  </t>
  </si>
  <si>
    <t xml:space="preserve">Метчик маш/руч  М52 х 3,0  гл.                                                            (Р6М5)  </t>
  </si>
  <si>
    <t>Метчик маш/руч М6 х 0,5 гл. в ПВХ                                                     (Р6М5)</t>
  </si>
  <si>
    <t>Метчик маш/руч М6 х 0,75 гл. в ПВХ                                                   (Р6М5)</t>
  </si>
  <si>
    <t>Метчик маш/руч М8 х 0,75 гл. в ПВХ                                                   (Р6М5)</t>
  </si>
  <si>
    <t>Метчик маш/руч М8 х 1,0 гл. в ПВХ                                                     (Р6М5)</t>
  </si>
  <si>
    <t>Метчик маш/руч М8 х 1,25 гл. в ПВХ                                (основной, Р6М5)</t>
  </si>
  <si>
    <t>Метчик маш/руч М10 х 0,75 гл. в ПВХ                                                 (Р6М5)</t>
  </si>
  <si>
    <t>Метчик маш/руч М10 х 1,0 гл. в ПВХ                                                   (Р6М5)</t>
  </si>
  <si>
    <t>Метчик маш/руч М10 х 1,25 гл. в ПВХ                                                 (Р6М5)</t>
  </si>
  <si>
    <t>Метчик маш/руч М10 х 1,5 гл. в ПВХ                                (основной, Р6М5)</t>
  </si>
  <si>
    <t>Метчик маш/руч М11 х 1,0 гл. в ПВХ                                                   (Р6М5)</t>
  </si>
  <si>
    <t>Метчик маш/руч М11 х 1,5 гл. в ПВХ                                (основной, Р6М5)</t>
  </si>
  <si>
    <t>Метчик маш/руч М12 х 0,5 гл. в ПВХ                                                   (Р6М5)</t>
  </si>
  <si>
    <t>Метчик маш/руч М12 х 0,75 гл. в ПВХ                                                 (Р6М5)</t>
  </si>
  <si>
    <t>Метчик маш/руч М12 х 1,0 гл. в ПВХ                                                   (Р6М5)</t>
  </si>
  <si>
    <t>Метчик маш/руч М12 х 1,25 гл. в ПВХ                                                 (Р6М5)</t>
  </si>
  <si>
    <t>Метчик маш/руч М12 х 1,5 гл. в ПВХ                                                   (Р6М5)</t>
  </si>
  <si>
    <t>Метчик маш/руч М12 х 1,75 гл. в ПВХ                              (основной, Р6М5)</t>
  </si>
  <si>
    <t>Метчик маш/руч М14 х 0,5 гл. в ПВХ                                                   (Р6М5)</t>
  </si>
  <si>
    <t>Метчик маш/руч М14 х 0,75 гл. в ПВХ                                                 (Р6М5)</t>
  </si>
  <si>
    <t>Метчик маш/руч М14 х 1,0 гл. в ПВХ                                                   (Р6М5)</t>
  </si>
  <si>
    <t>Метчик маш/руч М14 х 1,25 гл. в ПВХ                                                 (Р6М5)</t>
  </si>
  <si>
    <t>Метчик маш/руч М14 х 1,5 гл. в ПВХ                                                   (Р6М5)</t>
  </si>
  <si>
    <t>Метчик маш/руч М14 х 2,0 гл. в ПВХ                                (основной, Р6М5)</t>
  </si>
  <si>
    <t>Метчик маш/руч М16 х 0,75 гл. в ПВХ                                                 (Р6М5)</t>
  </si>
  <si>
    <t>Метчик маш/руч М16 х 1,0 гл. в ПВХ                                                   (Р6М5)</t>
  </si>
  <si>
    <t>Метчик маш/руч М16 х 1,5 гл. в ПВХ                                                   (Р6М5)</t>
  </si>
  <si>
    <t>Метчик маш/руч М16 х 2,0 гл. в ПВХ                                (основной, Р6М5)</t>
  </si>
  <si>
    <t>Метчик маш/руч М18 х 0,75 гл. в ПВХ                                                 (Р6М5)</t>
  </si>
  <si>
    <t>Метчик маш/руч М18 х 1,0 гл. в ПВХ                                                   (Р6М5)</t>
  </si>
  <si>
    <t>Метчик маш/руч М18 х 1,5 гл. в ПВХ                                                   (Р6М5)</t>
  </si>
  <si>
    <t>Метчик маш/руч М18 х 2,0 гл. в ПВХ                                                   (Р6М5)</t>
  </si>
  <si>
    <t>Метчик маш/руч М18 х 2,5 гл. в ПВХ                                (основной, Р6М5)</t>
  </si>
  <si>
    <t>Метчик маш/руч М20 х 0,75 гл. в ПВХ                                                 (Р6М5)</t>
  </si>
  <si>
    <t>Метчик маш/руч М20 х 1,0 гл. в ПВХ                                                   (Р6М5)</t>
  </si>
  <si>
    <t>Метчик маш/руч М20 х 1,5 гл. в ПВХ                                                   (Р6М5)</t>
  </si>
  <si>
    <t>Метчик маш/руч М20 х 2,0 гл. в ПВХ                                                   (Р6М5)</t>
  </si>
  <si>
    <t>Метчик маш/руч М20 х 2,5 гл. в ПВХ                                (основной, Р6М5)</t>
  </si>
  <si>
    <t>Метчик маш/руч М22 х 1,5 гл. в ПВХ                                                   (Р6М5)</t>
  </si>
  <si>
    <t>Метчик маш/руч М22 х 2,5 гл. в ПВХ                                (основной, Р6М5)</t>
  </si>
  <si>
    <r>
      <t>Метчик маш/руч  М3 х 0,5  2 шт. комп.                         (основной,</t>
    </r>
    <r>
      <rPr>
        <sz val="8"/>
        <color indexed="60"/>
        <rFont val="Arial"/>
        <family val="2"/>
        <charset val="204"/>
      </rPr>
      <t xml:space="preserve"> Р6М5К5</t>
    </r>
    <r>
      <rPr>
        <sz val="8"/>
        <rFont val="Arial"/>
        <family val="2"/>
        <charset val="204"/>
      </rPr>
      <t xml:space="preserve">)  </t>
    </r>
  </si>
  <si>
    <r>
      <t>Метчик маш/руч  М4 х 0,7  2 шт. комп.                         (основной,</t>
    </r>
    <r>
      <rPr>
        <sz val="8"/>
        <color indexed="60"/>
        <rFont val="Arial"/>
        <family val="2"/>
        <charset val="204"/>
      </rPr>
      <t xml:space="preserve"> Р6М5К5</t>
    </r>
    <r>
      <rPr>
        <sz val="8"/>
        <rFont val="Arial"/>
        <family val="2"/>
        <charset val="204"/>
      </rPr>
      <t>)</t>
    </r>
  </si>
  <si>
    <r>
      <t xml:space="preserve">Метчик маш/руч  М5 х 0,8  2 шт. комп.                         (основной, </t>
    </r>
    <r>
      <rPr>
        <sz val="8"/>
        <color theme="9" tint="-0.499984740745262"/>
        <rFont val="Arial"/>
        <family val="2"/>
        <charset val="204"/>
      </rPr>
      <t>Р6М5К5</t>
    </r>
    <r>
      <rPr>
        <sz val="8"/>
        <rFont val="Arial"/>
        <family val="2"/>
        <charset val="204"/>
      </rPr>
      <t>)</t>
    </r>
  </si>
  <si>
    <r>
      <t xml:space="preserve">Метчик маш/руч  М6 х 1,0  2 шт. комп.                         (основной, </t>
    </r>
    <r>
      <rPr>
        <sz val="8"/>
        <color indexed="60"/>
        <rFont val="Arial"/>
        <family val="2"/>
        <charset val="204"/>
      </rPr>
      <t>Р6М5К5</t>
    </r>
    <r>
      <rPr>
        <sz val="8"/>
        <rFont val="Arial"/>
        <family val="2"/>
        <charset val="204"/>
      </rPr>
      <t xml:space="preserve">)    </t>
    </r>
  </si>
  <si>
    <r>
      <t xml:space="preserve">Метчик маш/руч  М8 х 1,25  2 шт. комп.                       (основной, </t>
    </r>
    <r>
      <rPr>
        <sz val="8"/>
        <color indexed="60"/>
        <rFont val="Arial"/>
        <family val="2"/>
        <charset val="204"/>
      </rPr>
      <t>Р6М5К5</t>
    </r>
    <r>
      <rPr>
        <sz val="8"/>
        <rFont val="Arial"/>
        <family val="2"/>
        <charset val="204"/>
      </rPr>
      <t xml:space="preserve">)    </t>
    </r>
  </si>
  <si>
    <r>
      <t xml:space="preserve">Метчик маш/руч  М10 х 1,5  2 шт. комп.                       (основной, </t>
    </r>
    <r>
      <rPr>
        <sz val="8"/>
        <color indexed="60"/>
        <rFont val="Arial"/>
        <family val="2"/>
        <charset val="204"/>
      </rPr>
      <t>Р6М5К5</t>
    </r>
    <r>
      <rPr>
        <sz val="8"/>
        <rFont val="Arial"/>
        <family val="2"/>
        <charset val="204"/>
      </rPr>
      <t xml:space="preserve">) </t>
    </r>
  </si>
  <si>
    <r>
      <t xml:space="preserve">Метчик маш/руч  М12 х 1,75  2 шт. комп.                     (основной, </t>
    </r>
    <r>
      <rPr>
        <sz val="8"/>
        <color indexed="60"/>
        <rFont val="Arial"/>
        <family val="2"/>
        <charset val="204"/>
      </rPr>
      <t>Р6М5К5</t>
    </r>
    <r>
      <rPr>
        <sz val="8"/>
        <rFont val="Arial"/>
        <family val="2"/>
        <charset val="204"/>
      </rPr>
      <t xml:space="preserve">)    </t>
    </r>
  </si>
  <si>
    <r>
      <t xml:space="preserve">Метчик маш/руч  М14 х 2,0  2 шт. комп.                       (основной, </t>
    </r>
    <r>
      <rPr>
        <sz val="8"/>
        <color indexed="60"/>
        <rFont val="Arial"/>
        <family val="2"/>
        <charset val="204"/>
      </rPr>
      <t>Р6М5К5</t>
    </r>
    <r>
      <rPr>
        <sz val="8"/>
        <rFont val="Arial"/>
        <family val="2"/>
        <charset val="204"/>
      </rPr>
      <t xml:space="preserve">)    </t>
    </r>
  </si>
  <si>
    <r>
      <t xml:space="preserve">Метчик маш/руч  М16 х 2,0  2 шт. комп.                       (основной, </t>
    </r>
    <r>
      <rPr>
        <sz val="8"/>
        <color indexed="60"/>
        <rFont val="Arial"/>
        <family val="2"/>
        <charset val="204"/>
      </rPr>
      <t>Р6М5К5</t>
    </r>
    <r>
      <rPr>
        <sz val="8"/>
        <rFont val="Arial"/>
        <family val="2"/>
        <charset val="204"/>
      </rPr>
      <t xml:space="preserve">)   </t>
    </r>
  </si>
  <si>
    <t xml:space="preserve">Метчик маш/руч  М3 х 0,5  2 шт. комп.                             (основной, Р6М5)  </t>
  </si>
  <si>
    <t>Метчик маш/руч  М4 х 0,7  2 шт. комп.                             (основной, Р6М5)</t>
  </si>
  <si>
    <t>Метчик маш/руч  М5 х 0,8  2 шт. комп.                             (основной, Р6М5)</t>
  </si>
  <si>
    <t xml:space="preserve">Метчик маш/руч  М6 х 1,0  2 шт. комп.                             (основной, Р6М5)    </t>
  </si>
  <si>
    <t xml:space="preserve">Метчик маш/руч  М8 х 1,25  2 шт. комп.                           (основной, Р6М5)    </t>
  </si>
  <si>
    <t xml:space="preserve">Метчик маш/руч  М10 х 1,5  2 шт. комп.                           (основной, Р6М5) </t>
  </si>
  <si>
    <t xml:space="preserve">Метчик маш/руч  М11х 1,5  2 шт. комп.                            (основной, Р6М5)  </t>
  </si>
  <si>
    <t xml:space="preserve">Метчик маш/руч  М12 х 1,75  2 шт. комп.                         (основной, Р6М5)    </t>
  </si>
  <si>
    <t xml:space="preserve">Метчик маш/руч  М14 х 2,0  2 шт. комп.                           (основной, Р6М5)    </t>
  </si>
  <si>
    <t xml:space="preserve">Метчик маш/руч  М16 х 2,0  2 шт. комп.                           (основной, Р6М5)   </t>
  </si>
  <si>
    <t xml:space="preserve">Метчик маш/руч  М18 х 2,5  2 шт. комп.                           (основной, Р6М5)    </t>
  </si>
  <si>
    <t xml:space="preserve">Метчик маш/руч  М20 х 2,5  2 шт. комп.                           (основной, Р6М5)   </t>
  </si>
  <si>
    <t xml:space="preserve">Метчик маш/руч  М22 х 2,5  2 шт. комп.                           (основной, Р6М5)    </t>
  </si>
  <si>
    <t xml:space="preserve">Метчик маш/руч  М24 х 3,0  2 шт. комп.                           (основной, Р6М5)    </t>
  </si>
  <si>
    <t xml:space="preserve">Метчик маш/руч  М27 х 3,0  2 шт. комп.                           (основной, Р6М5)    </t>
  </si>
  <si>
    <t xml:space="preserve">Метчик маш/руч  М30 х 3,5  2 шт. комп.                           (основной, Р6М5)   </t>
  </si>
  <si>
    <t xml:space="preserve">Метчик маш/руч  М33 х 3,5  2 шт. комп.                           (основной, Р6М5)   </t>
  </si>
  <si>
    <t xml:space="preserve">Метчик маш/руч  М36 х 4,0  2 шт. комп.                           (основной, Р6М5)   </t>
  </si>
  <si>
    <t xml:space="preserve">Метчик маш/руч  М39 х 4,0  2 шт. комп.                           (основной, Р6М5)   </t>
  </si>
  <si>
    <t xml:space="preserve">Метчик маш/руч  М42 х 4,5  2 шт. комп.                           (основной, Р6М5)   </t>
  </si>
  <si>
    <t xml:space="preserve">Метчик маш/руч  М45 х 4,5  2 шт. комп.                           (основной, Р6М5)  </t>
  </si>
  <si>
    <t xml:space="preserve">Метчик маш/руч  М48 х 5,0  2 шт. комп.                           (основной, Р6М5)   </t>
  </si>
  <si>
    <t xml:space="preserve">Метчик маш/руч  М52 х 5,0  2 шт. комп.                           (основной, Р6М5)   </t>
  </si>
  <si>
    <t>Метчик маш/руч  М6 х 0,5  2 шт. комп.                                               (Р6М5)</t>
  </si>
  <si>
    <t xml:space="preserve">Метчик маш/руч  М6 х 0,75  2 шт. комп.                                             (Р6М5)   </t>
  </si>
  <si>
    <t xml:space="preserve">Метчик маш/руч  М8 х 0,5  2 шт. комп.                                               (Р6М5)   </t>
  </si>
  <si>
    <t>Метчик маш/руч  М8 х 0,75  2 шт. комп.                                             (Р6М5)</t>
  </si>
  <si>
    <t xml:space="preserve">Метчик маш/руч  М8 х 1,0  2 шт. комп.                                               (Р6М5)   </t>
  </si>
  <si>
    <t xml:space="preserve">Метчик маш/руч  М10 х 0,5  2 шт. комп.                                             (Р6М5)   </t>
  </si>
  <si>
    <t xml:space="preserve">Метчик маш/руч  М10 х 0,75  2 шт. комп.                                           (Р6М5)   </t>
  </si>
  <si>
    <t xml:space="preserve">Метчик маш/руч  М10 х 1,0  2 шт. комп.                                             (Р6М5)    </t>
  </si>
  <si>
    <t xml:space="preserve">Метчик маш/руч  М10 х 1,25  2 шт. комп.                                           (Р6М5)    </t>
  </si>
  <si>
    <t xml:space="preserve">Метчик маш/руч  М11х 1,0  2 шт. комп.                                              (Р6М5)   </t>
  </si>
  <si>
    <t xml:space="preserve">Метчик маш/руч  М12 х 0,5  2 шт. комп.                                             (Р6М5)    </t>
  </si>
  <si>
    <t xml:space="preserve">Метчик маш/руч  М12 х 0,75  2 шт. комп.                                           (Р6М5)    </t>
  </si>
  <si>
    <t xml:space="preserve">Метчик маш/руч  М12 х 1,0  2 шт. комп.                                             (Р6М5) </t>
  </si>
  <si>
    <t xml:space="preserve">Метчик маш/руч  М12 х 1,25  2 шт. комп.                                           (Р6М5)   </t>
  </si>
  <si>
    <t xml:space="preserve">Метчик маш/руч  М12 х 1,5  2 шт. комп.                                             (Р6М5)   </t>
  </si>
  <si>
    <t xml:space="preserve">Метчик маш/руч  М14 х 0,5  2 шт. комп.                                             (Р6М5)   </t>
  </si>
  <si>
    <t xml:space="preserve">Метчик маш/руч  М14 х 0,75  2 шт. комп.                                           (Р6М5)   </t>
  </si>
  <si>
    <t xml:space="preserve">Метчик маш/руч  М14 х 1,0  2 шт. комп.                                             (Р6М5)    </t>
  </si>
  <si>
    <t xml:space="preserve">Метчик маш/руч  М14 х 1,25  2 шт. комп.                                           (Р6М5)    </t>
  </si>
  <si>
    <t xml:space="preserve">Метчик маш/руч  М14 х 1,5  2 шт. комп.                                             (Р6М5)    </t>
  </si>
  <si>
    <t xml:space="preserve">Метчик маш/руч  М16 х 0,75  2 шт. комп.                                           (Р6М5)   </t>
  </si>
  <si>
    <t xml:space="preserve">Метчик маш/руч  М16 х 1,0  2 шт. комп.                                             (Р6М5)    </t>
  </si>
  <si>
    <t xml:space="preserve">Метчик маш/руч  М16 х 1,5  2 шт. комп.                                             (Р6М5)   </t>
  </si>
  <si>
    <t xml:space="preserve">Метчик маш/руч  М18 х 0,75  2 шт. комп.                                           (Р6М5)  </t>
  </si>
  <si>
    <t xml:space="preserve">Метчик маш/руч  М18 х 1,0  2 шт. комп.                                             (Р6М5)    </t>
  </si>
  <si>
    <t xml:space="preserve">Метчик маш/руч  М18 х 1,5  2 шт. комп.                                             (Р6М5)    </t>
  </si>
  <si>
    <t xml:space="preserve">Метчик маш/руч  М18 х 2,0  2 шт. комп.                                             (Р6М5)    </t>
  </si>
  <si>
    <t xml:space="preserve">Метчик маш/руч  М20 х 1,0  2 шт. комп.                                             (Р6М5)    </t>
  </si>
  <si>
    <t xml:space="preserve">Метчик маш/руч  М20 х 1,5  2 шт. комп.                                             (Р6М5)    </t>
  </si>
  <si>
    <t xml:space="preserve">Метчик маш/руч  М20 х 2,0  2 шт. комп.                                             (Р6М5)     </t>
  </si>
  <si>
    <t xml:space="preserve">Метчик маш/руч  М22 х 0,75 2 шт. комп.                                            (Р6М5)    </t>
  </si>
  <si>
    <t xml:space="preserve">Метчик маш/руч  М22 х 1,0  2 шт. комп.                                             (Р6М5)     </t>
  </si>
  <si>
    <t xml:space="preserve">Метчик маш/руч  М22 х 1,5  2 шт. комп.                                             (Р6М5)     </t>
  </si>
  <si>
    <t xml:space="preserve">Метчик маш/руч  М22 х 2,0  2 шт. комп.                                             (Р6М5)     </t>
  </si>
  <si>
    <t xml:space="preserve">Метчик маш/руч  М24 х 1,0  2 шт. комп.                                             (Р6М5)     </t>
  </si>
  <si>
    <t xml:space="preserve">Метчик маш/руч  М24 х 1,5  2 шт. комп.                                             (Р6М5)    </t>
  </si>
  <si>
    <t xml:space="preserve">Метчик маш/руч  М24 х 2,0  2 шт. комп.                                             (Р6М5)     </t>
  </si>
  <si>
    <t xml:space="preserve">Метчик маш/руч  М27 х 1,0  2 шт. комп.                                             (Р6М5)     </t>
  </si>
  <si>
    <t xml:space="preserve">Метчик маш/руч  М27 х 1,5  2 шт. комп.                                             (Р6М5)     </t>
  </si>
  <si>
    <t xml:space="preserve">Метчик маш/руч  М27 х 2,0  2 шт. комп.                                             (Р6М5)     </t>
  </si>
  <si>
    <t xml:space="preserve">Метчик маш/руч  М30 х 1,5  2 шт. комп.                                             (Р6М5)     </t>
  </si>
  <si>
    <t xml:space="preserve">Метчик маш/руч  М30 х 2,0  2 шт. комп.                                             (Р6М5)     </t>
  </si>
  <si>
    <t xml:space="preserve">Метчик маш/руч  М30 х 3,0  2 шт. комп.                                             (Р6М5)     </t>
  </si>
  <si>
    <t xml:space="preserve">Метчик маш/руч  М33 х 1,5  2 шт. комп.                                             (Р6М5)    </t>
  </si>
  <si>
    <t xml:space="preserve">Метчик маш/руч  М33 х 2,0  2 шт. комп.                                             (Р6М5)     </t>
  </si>
  <si>
    <t xml:space="preserve">Метчик маш/руч  М33 х 3,0  2 шт. комп.                                             (Р6М5)    </t>
  </si>
  <si>
    <t xml:space="preserve">Метчик маш/руч  М36 х 1,5  2 шт. комп.                                             (Р6М5)     </t>
  </si>
  <si>
    <t xml:space="preserve">Метчик маш/руч  М36 х 2,0  2 шт. комп.                                             (Р6М5)     </t>
  </si>
  <si>
    <t xml:space="preserve">Метчик маш/руч  М36 х 3,0  2 шт. комп.                                             (Р6М5)    </t>
  </si>
  <si>
    <t xml:space="preserve">Метчик маш/руч  М39 х 1,5  2 шт. комп.                                             (Р6М5)    </t>
  </si>
  <si>
    <t xml:space="preserve">Метчик маш/руч  М39 х 2,0  2 шт. комп.                                             (Р6М5)    </t>
  </si>
  <si>
    <t xml:space="preserve">Метчик маш/руч  М39 х 3,0  2 шт. комп.                                             (Р6М5)    </t>
  </si>
  <si>
    <t xml:space="preserve">Метчик маш/руч  М42 х 1,5  2 шт. комп.                                             (Р6М5)     </t>
  </si>
  <si>
    <t xml:space="preserve">Метчик маш/руч  М42 х 2,0  2 шт. комп.                                             (Р6М5)     </t>
  </si>
  <si>
    <t xml:space="preserve">Метчик маш/руч  М42 х 3,0  2 шт. комп.                                             (Р6М5)    </t>
  </si>
  <si>
    <t xml:space="preserve">Метчик маш/руч  М45 х 1,5  2 шт. комп.                                             (Р6М5)     </t>
  </si>
  <si>
    <t xml:space="preserve">Метчик маш/руч  М45 х 2,0  2 шт. комп.                                             (Р6М5)     </t>
  </si>
  <si>
    <t xml:space="preserve">Метчик маш/руч  М45 х 3,0  2 шт. комп.                                             (Р6М5)    </t>
  </si>
  <si>
    <t xml:space="preserve">Метчик маш/руч  М48 х 1,5  2 шт. комп.                                             (Р6М5)    </t>
  </si>
  <si>
    <t xml:space="preserve">Метчик маш/руч  М48 х 2,0  2 шт. комп.                                             (Р6М5)     </t>
  </si>
  <si>
    <t xml:space="preserve">Метчик маш/руч  М48 х 3,0  2 шт. комп.                                             (Р6М5)    </t>
  </si>
  <si>
    <t xml:space="preserve">Метчик маш/руч  М52 х 1,5  2 шт. комп.                                             (Р6М5)    </t>
  </si>
  <si>
    <t xml:space="preserve">Метчик маш/руч  М52 х 2,0  2 шт. комп.                                             (Р6М5)    </t>
  </si>
  <si>
    <t xml:space="preserve">Метчик маш/руч  М52 х 3,0  2 шт. комп.                                             (Р6М5)    </t>
  </si>
  <si>
    <t>Метчик маш/руч М12 х 1,75   2 шт. комп. в ПВХ         (основной, Р6М5К5)</t>
  </si>
  <si>
    <t>Метчик маш/руч М8 х 1,25   2 шт. комп. в ПВХ           (основной, Р6М5К5)</t>
  </si>
  <si>
    <t>Метчик маш/руч М10 х 1,5   2 шт. комп. в ПВХ           (основной, Р6М5К5)</t>
  </si>
  <si>
    <t>Метчик маш/руч М14 х 2,0   2 шт. комп. в ПВХ           (основной, Р6М5К5)</t>
  </si>
  <si>
    <t>Метчик маш/руч М16 х 2,0   2 шт. комп. в ПВХ           (основной, Р6М5К5)</t>
  </si>
  <si>
    <t>Метчик маш/руч М3 х 0,5   2 шт. комп. в ПВХ             (основной, Р6М5К5)</t>
  </si>
  <si>
    <t>Метчик маш/руч М4 х 0,7   2 шт. комп. в ПВХ             (основной, Р6М5К5)</t>
  </si>
  <si>
    <t>Метчик маш/руч М5 х 0,8   2 шт. комп. в ПВХ             (основной, Р6М5К5)</t>
  </si>
  <si>
    <t>Метчик маш/руч М6 х 1,0   2 шт. комп. в ПВХ             (основной, Р6М5К5)</t>
  </si>
  <si>
    <t>Метчик маш/руч  8 х 1,25 скв. DIN 371                       (утолщ.хвост., Р6М5)</t>
  </si>
  <si>
    <t>Метчик маш/руч  3 х 0,5  скв. DIN 371                        (утолщ.хвост., Р6М5)</t>
  </si>
  <si>
    <t>Метчик маш/руч  4 х 0,7 скв. DIN 371                         (утолщ.хвост., Р6М5)</t>
  </si>
  <si>
    <t>Метчик маш/руч  5 х 0,8 скв. DIN 371                         (утолщ.хвост., Р6М5)</t>
  </si>
  <si>
    <t>Метчик маш/руч  6 х 1,0 скв. DIN 371                         (утолщ.хвост., Р6М5)</t>
  </si>
  <si>
    <t>Метчик маш/руч  8 х 1,0 скв. DIN 371                         (утолщ.хвост., Р6М5)</t>
  </si>
  <si>
    <t>Метчик маш/руч 10 х 1,25 скв. DIN 371                      (утолщ.хвост., Р6М5)</t>
  </si>
  <si>
    <t>Метчик маш/руч 10 х 1,5 скв. DIN 371                        (утолщ.хвост., Р6М5)</t>
  </si>
  <si>
    <t>Метчик маш/руч 12 х 1,75 скв. DIN 371                      (утолщ.хвост., Р6М5)</t>
  </si>
  <si>
    <t>Метчик маш/руч  10 х 1,25 скв. DIN 374                                              (Р6М5)</t>
  </si>
  <si>
    <t>Метчик маш/руч  12 х 1,25 скв. DIN 374                                              (Р6М5)</t>
  </si>
  <si>
    <t>Метчик маш/руч  12 х 1,75 скв. DIN 376                                              (Р6М5)</t>
  </si>
  <si>
    <t>Метчик маш/руч  3 х 0,5 скв. DIN 376                                                  (Р6М5)</t>
  </si>
  <si>
    <t>Метчик маш/руч  4 х 0,7 скв. DIN 376                                                  (Р6М5)</t>
  </si>
  <si>
    <t>Метчик маш/руч  5 х 0,8 скв. DIN 376                                                  (Р6М5)</t>
  </si>
  <si>
    <t>Метчик маш/руч  6 х 1,0 скв. DIN 376                                                  (Р6М5)</t>
  </si>
  <si>
    <t>Метчик маш/руч  8 х 1,0 скв. DIN 374                                                  (Р6М5)</t>
  </si>
  <si>
    <t>Метчик маш/руч  8 х 1,25 скв. DIN 376                                                (Р6М5)</t>
  </si>
  <si>
    <t>Метчик маш/руч  10 х 1,5 скв. DIN 376                                                (Р6М5)</t>
  </si>
  <si>
    <t>Метчик маш/руч  12 х 1,5 скв. DIN 374                                                (Р6М5)</t>
  </si>
  <si>
    <t>Метчик маш/руч  14 х 1,5 скв. DIN 374                                                (Р6М5)</t>
  </si>
  <si>
    <t>Метчик маш/руч  14 х 2,0 скв. DIN 376                                                (Р6М5)</t>
  </si>
  <si>
    <t>Метчик маш/руч  16 х 1,5 скв. DIN 374                                                (Р6М5)</t>
  </si>
  <si>
    <t>Метчик маш/руч  16 х 2,0 скв. DIN 376                                                (Р6М5)</t>
  </si>
  <si>
    <t>Метчик маш/руч  18 х 1,5 скв. DIN 374                                                (Р6М5)</t>
  </si>
  <si>
    <t>Метчик маш/руч  18 х 2,5 скв. DIN 376                                                (Р6М5)</t>
  </si>
  <si>
    <t>Метчик маш/руч  20 х 1,5 скв. DIN 374                                                (Р6М5)</t>
  </si>
  <si>
    <t>Метчик маш/руч  20 х 2,5 скв. DIN 376                                                (Р6М5)</t>
  </si>
  <si>
    <t>Метчик маш/руч  22 х 1,5 скв. DIN 374                                                (Р6М5)</t>
  </si>
  <si>
    <t>Метчик маш/руч  22 х 2,5 скв. DIN 376                                                (Р6М5)</t>
  </si>
  <si>
    <t>Метчик маш/руч  24 х 1,5 скв. DIN 374                                                (Р6М5)</t>
  </si>
  <si>
    <t>Метчик маш/руч  24 х 3,0 скв. DIN 376                                                (Р6М5)</t>
  </si>
  <si>
    <t>Метчик маш/руч  27 х 3,0 скв. DIN 376                                                (Р6М5)</t>
  </si>
  <si>
    <t>Метчик маш/руч  30 х 3,5 скв. DIN 376                                                (Р6М5)</t>
  </si>
  <si>
    <t>Метчик маш/руч  33 х 3,5 скв. DIN 376                                                (Р6М5)</t>
  </si>
  <si>
    <t>Метчик маш/руч  36 х 4,0 скв. DIN 376                                                (Р6М5)</t>
  </si>
  <si>
    <t xml:space="preserve">МЕТЧИК МАШИННО-РУЧНОЙ      СТАЛЬ Р6М5, ДЛЯ СКВ ОТВ. ГОСТ (М)                    </t>
  </si>
  <si>
    <t xml:space="preserve">МЕТЧИК МАШИННО-РУЧНОЙ      СТАЛЬ Р6М5, ДЛЯ СКВ ОТВ. DIN (М)                    </t>
  </si>
  <si>
    <t xml:space="preserve">МЕТЧИК МАШИННО-РУЧНОЙ      СТАЛЬ Р6М5, ДЛЯ ГЛ ОТВ. ГОСТ (М)                          </t>
  </si>
  <si>
    <t xml:space="preserve">МЕТЧИК МАШИННО-РУЧНОЙ      СТАЛЬ Р6М5, ДЛЯ ГЛ. ОТВ. DIN (М)                          </t>
  </si>
  <si>
    <t>КОРОНКА ПО БЕТОНУ SDS-PLUS ТОРГОВОЙ МАРКИ SCHWERT (ЧЕХИЯ)</t>
  </si>
  <si>
    <t xml:space="preserve">КОРОНКА ПО БЕТОНУ АЛМАЗНАЯ ТОРГОВОЙ МАРКИ KROTEC (ЧЕХИЯ) </t>
  </si>
  <si>
    <t>КОРОНКА ПО МЕТАЛЛУ БИМЕТАЛЛИЧЕСКАЯ</t>
  </si>
  <si>
    <t>Оправка для биметаллической коронки 1/2 под диаметры 14-31 мм</t>
  </si>
  <si>
    <t>Оправка для биметаллической коронки 5/8 под диаметры 32-210 мм</t>
  </si>
  <si>
    <t xml:space="preserve">КОРОНКА ПО МЕТАЛЛУ      БИМЕТАЛЛИЧЕСКАЯ                                        </t>
  </si>
  <si>
    <t xml:space="preserve">КОРОНКА ПО МЕТАЛЛУ    БИМЕТАЛЛИЧЕСКАЯ                                    </t>
  </si>
  <si>
    <t xml:space="preserve">МЕТЧИК                         М/Р ДЛЯ МЕТРИЧ. РЕЗЬБЫ                       ДЛЯ СКВОЗНЫХ ОТВЕРСТИЙ ГОСТ                            </t>
  </si>
  <si>
    <t xml:space="preserve">МЕТЧИК                         М/Р ДЛЯ МЕТРИЧ. РЕЗЬБЫ                       ДЛЯ СКВОЗНЫХ ОТВЕРСТИЙ DIN                            </t>
  </si>
  <si>
    <t xml:space="preserve">МЕТЧИК                         М/Р ДЛЯ МЕТРИЧ. РЕЗЬБЫ                       ДЛЯ ГЛУХИХ ОТВЕРСТИЙ DIN                                          </t>
  </si>
  <si>
    <t xml:space="preserve">МЕТЧИК                         М/Р ДЛЯ МЕТРИЧ. РЕЗЬБЫ                       ДЛЯ ГЛУХИХ ОТВЕРСТИЙ ГОСТ                                          </t>
  </si>
  <si>
    <t xml:space="preserve">МЕТЧИК                         М/Р ДЛЯ МЕТРИЧ. РЕЗЬБЫ                       ДЛЯ ГЛУХИХ ОТВЕРСТИЙ DIN                            </t>
  </si>
  <si>
    <t>МЕТЧИКИ В ИНДИВИД. УПАКОВКЕ</t>
  </si>
  <si>
    <t>Метчики в ПВХ идут кратно 1 шт, упаковка с европетлей и штрихкодом</t>
  </si>
  <si>
    <t>Сверло двухстороннее 4,2 (кл.А)                             (l=16, L=55, Р6М5)</t>
  </si>
  <si>
    <t>Отвертка крестовая PZ 0х 75 красная ручка</t>
  </si>
  <si>
    <t>Отвертка крестовая PZ 0х100 красная ручка</t>
  </si>
  <si>
    <t>Отвертка крестовая PZ 0х150 красная ручка</t>
  </si>
  <si>
    <t>Отвертка крестовая PZ 1х 38 красная ручка</t>
  </si>
  <si>
    <t>Отвертка крестовая PZ 1х 75 красная ручка</t>
  </si>
  <si>
    <t>Отвертка крестовая PZ 1х100 красная ручка</t>
  </si>
  <si>
    <t>Отвертка крестовая PZ 1х125 красная ручка</t>
  </si>
  <si>
    <t>Отвертка крестовая PZ 1х150 красная ручка</t>
  </si>
  <si>
    <t>Отвертка крестовая PZ 2х 38 красная ручка</t>
  </si>
  <si>
    <t>Отвертка крестовая PZ 2х100 красная ручка</t>
  </si>
  <si>
    <t>Отвертка крестовая PZ 2х125 красная ручка</t>
  </si>
  <si>
    <t>Отвертка крестовая PZ 2х150 красная ручка</t>
  </si>
  <si>
    <t>Отвертка крестовая PZ 3х150 красная ручка</t>
  </si>
  <si>
    <t>Отвертка крестовая PZ 3х200 красная ручка</t>
  </si>
  <si>
    <t xml:space="preserve">СВЕРЛО                        ПО МЕТАЛЛУ К/Х СРЕДНЕЙ СЕРИИ КЛ.В1, СТАЛЬ Р6М5К5                                                                                                </t>
  </si>
  <si>
    <r>
      <t xml:space="preserve">Метчик маш/руч  М18 х 2,5  2 шт. комп.                       (основной, </t>
    </r>
    <r>
      <rPr>
        <sz val="8"/>
        <color indexed="60"/>
        <rFont val="Arial"/>
        <family val="2"/>
        <charset val="204"/>
      </rPr>
      <t>Р6М5К5</t>
    </r>
    <r>
      <rPr>
        <sz val="8"/>
        <rFont val="Arial"/>
        <family val="2"/>
        <charset val="204"/>
      </rPr>
      <t xml:space="preserve">)    </t>
    </r>
  </si>
  <si>
    <r>
      <t xml:space="preserve">Метчик маш/руч  М20 х 2,5  2 шт. комп.                       (основной, </t>
    </r>
    <r>
      <rPr>
        <sz val="8"/>
        <color indexed="60"/>
        <rFont val="Arial"/>
        <family val="2"/>
        <charset val="204"/>
      </rPr>
      <t>Р6М5К5</t>
    </r>
    <r>
      <rPr>
        <sz val="8"/>
        <rFont val="Arial"/>
        <family val="2"/>
        <charset val="204"/>
      </rPr>
      <t xml:space="preserve">)    </t>
    </r>
  </si>
  <si>
    <r>
      <t xml:space="preserve">Метчик маш/руч  М22 х 2,5  2 шт. комп.                       (основной, </t>
    </r>
    <r>
      <rPr>
        <sz val="8"/>
        <color indexed="60"/>
        <rFont val="Arial"/>
        <family val="2"/>
        <charset val="204"/>
      </rPr>
      <t>Р6М5К5</t>
    </r>
    <r>
      <rPr>
        <sz val="8"/>
        <rFont val="Arial"/>
        <family val="2"/>
        <charset val="204"/>
      </rPr>
      <t xml:space="preserve">) </t>
    </r>
  </si>
  <si>
    <r>
      <t xml:space="preserve">Метчик маш/руч  М24 х 3,0  2 шт. комп.                       (основной, </t>
    </r>
    <r>
      <rPr>
        <sz val="8"/>
        <color indexed="60"/>
        <rFont val="Arial"/>
        <family val="2"/>
        <charset val="204"/>
      </rPr>
      <t>Р6М5К5</t>
    </r>
    <r>
      <rPr>
        <sz val="8"/>
        <rFont val="Arial"/>
        <family val="2"/>
        <charset val="204"/>
      </rPr>
      <t xml:space="preserve">)    </t>
    </r>
  </si>
  <si>
    <r>
      <t xml:space="preserve">Метчик маш/руч  М27 х 3,0  2 шт. комп.                       (основной, </t>
    </r>
    <r>
      <rPr>
        <sz val="8"/>
        <color indexed="60"/>
        <rFont val="Arial"/>
        <family val="2"/>
        <charset val="204"/>
      </rPr>
      <t>Р6М5К5</t>
    </r>
    <r>
      <rPr>
        <sz val="8"/>
        <rFont val="Arial"/>
        <family val="2"/>
        <charset val="204"/>
      </rPr>
      <t xml:space="preserve">)    </t>
    </r>
  </si>
  <si>
    <r>
      <t xml:space="preserve">Метчик маш/руч  М30 х 3,5  2 шт. комп.                       (основной, </t>
    </r>
    <r>
      <rPr>
        <sz val="8"/>
        <color indexed="60"/>
        <rFont val="Arial"/>
        <family val="2"/>
        <charset val="204"/>
      </rPr>
      <t>Р6М5К5</t>
    </r>
    <r>
      <rPr>
        <sz val="8"/>
        <rFont val="Arial"/>
        <family val="2"/>
        <charset val="204"/>
      </rPr>
      <t xml:space="preserve">)   </t>
    </r>
  </si>
  <si>
    <t>ДЕРЖАВКА ПОДРЕЗНАЯ 75 градусов MSKNR2525M12</t>
  </si>
  <si>
    <t>Коронка в сборе 110 мм (SCHWERT)                                     (SDS-Plus)</t>
  </si>
  <si>
    <t>Сверло ц/х ср. сер  21,0 (кл.В) с проточ. хв. 13мм    (l=145, L=205, Р6М5)</t>
  </si>
  <si>
    <t>Сверло ц/х ср. сер  22,0 (кл.В) с проточ. хв. 13 мм   (l=150, L=210, Р6М5)</t>
  </si>
  <si>
    <t>Сверло ц/х ср. сер  23,0 (кл.В) с проточ. хв. 13 мм   (l=155, L=215, Р6М5)</t>
  </si>
  <si>
    <t>Сверло ц/х ср. сер  24,0 (кл.В) с проточ. хв. 13 мм   (l=160, L=220, Р6М5)</t>
  </si>
  <si>
    <t>Сверло ц/х ср. сер  25,0 (кл.В) с проточ. хв. 13 мм   (l=160, L=220, Р6М5)</t>
  </si>
  <si>
    <t>Сверло ц/х ср. сер  21,0 (кл.В) с проточ. хв. 13 мм   (l=145, L=205, Р6М5)</t>
  </si>
  <si>
    <t>Сверло ц/х ср. сер  12,5 (кл.В) с проточ. хв. 12 мм   (l=101, L=151, Р6М5)</t>
  </si>
  <si>
    <t>Сверло ц/х ср. сер  13,0 (кл.В) с проточ. хв. 12 мм   (l=101, L=151, Р6М5)</t>
  </si>
  <si>
    <t>Сверло ц/х ср. сер  13,5 (кл.В) с проточ. хв. 12 мм   (l=108, L=160, Р6М5)</t>
  </si>
  <si>
    <t>Сверло ц/х ср. сер  13,8 (кл.В) с проточ. хв. 12 мм   (l=108, L=160, Р6М5)</t>
  </si>
  <si>
    <t>Сверло ц/х ср. сер  14,0 (кл.В) с проточ. хв. 12 мм   (l=108, L=160, Р6М5)</t>
  </si>
  <si>
    <t>Сверло ц/х ср. сер  14,1 (кл.В) с проточ. хв. 12 мм   (l=114, L=169, Р6М5)</t>
  </si>
  <si>
    <t>Сверло ц/х ср. сер  14,5 (кл.В) с проточ. хв. 12 мм   (l=114, L=169, Р6М5)</t>
  </si>
  <si>
    <t>Сверло ц/х ср. сер  15,0 (кл.В) с проточ. хв. 12 мм   (l=114, L=169, Р6М5)</t>
  </si>
  <si>
    <t>Сверло ц/х ср. сер  15,5 (кл.В) с проточ. хв. 12 мм   (l=120, L=178, Р6М5)</t>
  </si>
  <si>
    <t>Сверло ц/х ср. сер  16,0 (кл.В) с проточ. хв. 12 мм   (l=120, L=178, Р6М5)</t>
  </si>
  <si>
    <t>Сверло ц/х ср. сер  16,5 (кл.В) с проточ. хв. 12 мм   (l=125, L=185, Р6М5)</t>
  </si>
  <si>
    <t>Сверло ц/х ср. сер  17,0 (кл.В) с проточ. хв. 12 мм   (l=130, L=195, Р6М5)</t>
  </si>
  <si>
    <t>Сверло ц/х ср. сер  17,5 (кл.В) с проточ. хв. 12 мм   (l=130, L=195, Р6М5)</t>
  </si>
  <si>
    <t>Сверло ц/х ср. сер  18,0 (кл.В) с проточ. хв. 12 мм   (l=130, L=195, Р6М5)</t>
  </si>
  <si>
    <t>Сверло ц/х ср. сер  18,5 (кл.В) с проточ. хв. 12 мм   (l=135, L=200, Р6М5)</t>
  </si>
  <si>
    <t>Сверло ц/х ср. сер  19,0 (кл.В) с проточ. хв. 12 мм   (l=135, L=200, Р6М5)</t>
  </si>
  <si>
    <t>Сверло ц/х ср. сер  20,0 (кл.В) с проточ. хв. 12 мм   (l=135, L=200, Р6М5)</t>
  </si>
  <si>
    <t>Сверло ц/х ср.сер 12,5 (кл.В) с прот.хв.12мм в ПВХ (l=101, L=151, Р6М5)</t>
  </si>
  <si>
    <t>Сверло ц/х ср.сер 13,0 (кл.В) с прот.хв.12мм в ПВХ (l=101, L=151, Р6М5)</t>
  </si>
  <si>
    <t>Сверло ц/х ср.сер 13,5 (кл.В) с прот.хв.12мм в ПВХ (l=108, L=160, Р6М5)</t>
  </si>
  <si>
    <t>Сверло ц/х ср.сер 14,0 (кл.В) с прот.хв.12мм в ПВХ (l=108, L=160, Р6М5)</t>
  </si>
  <si>
    <t>Сверло ц/х ср.сер 14,5 (кл.В) с прот.хв.12мм в ПВХ (l=114, L=169, Р6М5)</t>
  </si>
  <si>
    <t>Сверло ц/х ср.сер 15,0 (кл.В) с прот.хв.12мм в ПВХ (l=114, L=169, Р6М5)</t>
  </si>
  <si>
    <t>Сверло ц/х ср.сер 15,5 (кл.В) с прот.хв.12мм в ПВХ (l=120, L=178, Р6М5)</t>
  </si>
  <si>
    <t>Сверло ц/х ср.сер 16,0 (кл.В) с прот.хв.12мм в ПВХ (l=120, L=178, Р6М5)</t>
  </si>
  <si>
    <t>Сверло ц/х ср.сер 16,5 (кл.В) с прот.хв.12мм в ПВХ (l=125, L=185, Р6М5)</t>
  </si>
  <si>
    <t>Сверло ц/х ср.сер 17,0 (кл.В) с прот.хв.12мм в ПВХ (l=130, L=195, Р6М5)</t>
  </si>
  <si>
    <t>Сверло ц/х ср.сер 18,0 (кл.В) с прот.хв.12мм в ПВХ (l=130, L=195, Р6М5)</t>
  </si>
  <si>
    <t>Сверло ц/х ср.сер 19,0 (кл.В) с прот.хв.12мм в ПВХ (l=135, L=200, Р6М5)</t>
  </si>
  <si>
    <t>Сверло ц/х ср.сер 20,0 (кл.В) с прот.хв.12мм в ПВХ (l=135, L=200, Р6М5)</t>
  </si>
  <si>
    <t>Сверло ц/х ср. сер  12,5    (кл.В) с проточ. хв.12 мм (l=101, L=151, Р6М5)</t>
  </si>
  <si>
    <t>Сверло ц/х ср. сер  13,0    (кл.В) с проточ. хв.12 мм (l=101, L=151, Р6М5)</t>
  </si>
  <si>
    <t>Сверло ц/х ср. сер  13,5    (кл.В) с проточ. хв.12 мм (l=108, L=160, Р6М5)</t>
  </si>
  <si>
    <t>Сверло ц/х ср. сер  13,8    (кл.В) с проточ. хв.12 мм (l=108, L=160, Р6М5)</t>
  </si>
  <si>
    <t>Сверло ц/х ср. сер  14,0    (кл.В) с проточ. хв.12 мм (l=108, L=160, Р6М5)</t>
  </si>
  <si>
    <t>Сверло ц/х ср. сер  14,5    (кл.В) с проточ. хв.12 мм (l=114, L=169, Р6М5)</t>
  </si>
  <si>
    <t>Сверло ц/х ср. сер  15,0    (кл.В) с проточ. хв.12 мм (l=114, L=169, Р6М5)</t>
  </si>
  <si>
    <t>Сверло ц/х ср. сер  15,5    (кл.В) с проточ. хв.12 мм (l=120, L=178, Р6М5)</t>
  </si>
  <si>
    <t>Сверло ц/х ср. сер  16,0    (кл.В) с проточ. хв.12 мм (l=120, L=178, Р6М5)</t>
  </si>
  <si>
    <t>Сверло ц/х ср. сер  16,5    (кл.В) с проточ. хв.12 мм (l=125, L=185, Р6М5)</t>
  </si>
  <si>
    <t>Сверло ц/х ср. сер  17,0    (кл.В) с проточ. хв.12 мм (l=130, L=195, Р6М5)</t>
  </si>
  <si>
    <t>Сверло ц/х ср. сер  17,5    (кл.В) с проточ. хв.12 мм (l=130, L=195, Р6М5)</t>
  </si>
  <si>
    <t>Сверло ц/х ср. сер  18,0    (кл.В) с проточ. хв.12 мм (l=130, L=195, Р6М5)</t>
  </si>
  <si>
    <t>Сверло ц/х ср. сер  18,5    (кл.В) с проточ. хв.12 мм (l=135, L=200, Р6М5)</t>
  </si>
  <si>
    <t>Сверло ц/х ср. сер  19,0    (кл.В) с проточ. хв.12 мм (l=135, L=200, Р6М5)</t>
  </si>
  <si>
    <t>Сверло ц/х ср. сер  20,0    (кл.В) с проточ. хв.12 мм (l=135, L=200, Р6М5)</t>
  </si>
  <si>
    <t>Сверло 2,0 двухстороннее в ПВХ-упаковке            (l=10, L=38, Р6М5)</t>
  </si>
  <si>
    <t>Сверло 2,5 двухстороннее в ПВХ-упаковке            (l=12, L=45, Р6М5)</t>
  </si>
  <si>
    <t>Сверло 2,7 двухстороннее в ПВХ-упаковке            (l=12, L=45, Р6М5)</t>
  </si>
  <si>
    <t>Сверло 2,9 двухстороннее в ПВХ-упаковке            (l=12, L=45, Р6М5)</t>
  </si>
  <si>
    <t>Сверло 3,0 двухстороннее в ПВХ-упаковке            (l=12, L=45, Р6М5)</t>
  </si>
  <si>
    <t>Сверло 3,2 двухстороннее в ПВХ-упаковке            (l=12, L=50, Р6М5)</t>
  </si>
  <si>
    <t>Сверло 3,5 двухстороннее в ПВХ-упаковке            (l=15, L=50, Р6М5)</t>
  </si>
  <si>
    <t>Сверло 3,8 двухстороннее в ПВХ-упаковке            (l=15, L=52, Р6М5)</t>
  </si>
  <si>
    <t>Сверло 4,0 двухстороннее в ПВХ-упаковке            (l=16, L=52, Р6М5)</t>
  </si>
  <si>
    <t>Сверло 4,5 двухстороннее в ПВХ-упаковке            (l=17, L=58, Р6М5)</t>
  </si>
  <si>
    <t>Сверло 5,0 двухстороннее в ПВХ-упаковке            (l=17, L=62, Р6М5)</t>
  </si>
  <si>
    <t>Сверло 5,2 двухстороннее в ПВХ-упаковке            (l=17, L=62, Р6М5)</t>
  </si>
  <si>
    <t>Сверло 5,5 двухстороннее в ПВХ-упаковке            (l=20, L=66, Р6М5)</t>
  </si>
  <si>
    <t>Сверло 6,6 двухстороннее в ПВХ-упаковке            (l=20, L=66, Р6М5)</t>
  </si>
  <si>
    <t>СВЕРЛО Ц/Х СРЕДНЕЙ СЕРИИ  КЛАСС А     СТАЛЬ Р6М5, ДВУХСТОРОННЕЕ</t>
  </si>
  <si>
    <t>СВЕРЛО Ц/Х СРЕДНЕЙ СЕРИИ  КЛАСС А     СТАЛЬ Р6М5, ДВУХСТОРОННЕЕ в ПВХ</t>
  </si>
  <si>
    <t>Бур 12 х 350 (SCHWERT)                                     (l=210, L=350, SDS-Max)</t>
  </si>
  <si>
    <t>Бур 12 х 800 (SCHWERT)                                     (l=660, L=800, SDS-Max)</t>
  </si>
  <si>
    <t>Бур 18 х 460 (SCHWERT)                                     (l=320, L=460, SDS-Max)</t>
  </si>
  <si>
    <t>Бур 25 х 460 (SCHWERT)                                     (l=320, L=460, SDS-Max)</t>
  </si>
  <si>
    <t>Бур 28 х 460 (SCHWERT)                                     (l=320, L=460, SDS-Max)</t>
  </si>
  <si>
    <t>Бур 30 х 460 (SCHWERT)                                     (l=320, L=460, SDS-Max)</t>
  </si>
  <si>
    <t>Бур 32 х 460 (SCHWERT)                                     (l=320, L=460,SDS-Max)</t>
  </si>
  <si>
    <t>Бур 35 х 460 (SCHWERT)                                     (l=320, L=460, SDS-Max)</t>
  </si>
  <si>
    <t>Бур 35 х 600 (SCHWERT)                                     (l=460, L=600, SDS-Max)</t>
  </si>
  <si>
    <t>Бур 38 х 400 (SCHWERT)                                   (l=260, L=400, SDS-Max)</t>
  </si>
  <si>
    <t>Бур 38 х 600 (SCHWERT)                                   (l=460, L=600, SDS-Max)</t>
  </si>
  <si>
    <t>Бур 38 х 800 (SCHWERT)                                   (l=660, L=800, SDS-Max)</t>
  </si>
  <si>
    <t>Бур 38 х1000 (SCHWERT)                                  (l=860, L=1000, SDS-Max)</t>
  </si>
  <si>
    <t>Бур 40 х 460 (SCHWERT)                                     (l=320, L=460, SDS-Max)</t>
  </si>
  <si>
    <t>Бур 40 х 600 (SCHWERT)                                     (l=460, L=600, SDS-Max)</t>
  </si>
  <si>
    <t>Сверло ц/х ср. сер  5,0 (кл.В) с пласт. ВК8                        (l=52, L=86)</t>
  </si>
  <si>
    <t>Сверло ц/х ср. сер  5,5 (кл.В) с пласт. ВК8                        (l=57, L=93)</t>
  </si>
  <si>
    <t>Сверло ц/х ср. сер  6,0 (кл.В) с пласт. ВК8                        (l=57, L=93)</t>
  </si>
  <si>
    <t>Сверло ц/х ср. сер  6,5 (кл.В) с пласт. ВК8                      (l=63, L=101)</t>
  </si>
  <si>
    <t>Сверло ц/х ср. сер  7,0 (кл.В) с пласт. ВК8                      (l=69, L=109)</t>
  </si>
  <si>
    <t>Сверло ц/х ср. сер  7,5 (кл.В) с пласт. ВК8                      (l=69, L=109)</t>
  </si>
  <si>
    <t>Сверло ц/х ср. сер  8,0 (кл.В) с пласт. ВК8                      (l=75, L=117)</t>
  </si>
  <si>
    <t>Сверло ц/х ср. сер  8,5 (кл.В) с пласт. ВК8                      (l=75, L=117)</t>
  </si>
  <si>
    <t>Сверло ц/х ср. сер  9,0 (кл.В) с пласт. ВК8                      (l=81, L=125)</t>
  </si>
  <si>
    <t>Сверло ц/х ср. сер  9,5 (кл.В) с пласт. ВК8                      (l=81, L=125)</t>
  </si>
  <si>
    <t>Сверло ц/х ср. сер 10,0 (кл.В) с пласт. ВК8                     (l=87, L=133)</t>
  </si>
  <si>
    <t>Сверло ц/х ср. сер 10,2 (кл.В) с пласт. ВК8                     (l=87, L=133)</t>
  </si>
  <si>
    <t>Сверло ц/х ср. сер 10,5 (кл.В) с пласт. ВК8                     (l=87, L=133)</t>
  </si>
  <si>
    <t>Сверло ц/х ср. сер 11,0 (кл.В) с пласт. ВК8                     (l=94, L=142)</t>
  </si>
  <si>
    <t>Сверло ц/х ср. сер 12,0 (кл.В) с пласт. ВК8                   (l=101, L=151)</t>
  </si>
  <si>
    <t>Сверло ц/х ср. сер 12,5 (кл.В) с пласт. ВК8                   (l=101, L=151)</t>
  </si>
  <si>
    <t>Сверло ц/х ср. сер 13,0 (кл.В) с пласт. ВК8                   (l=101, L=151)</t>
  </si>
  <si>
    <t>Сверло ц/х ср. сер 13,5 (кл.В) с пласт. ВК8                   (l=108, L=160)</t>
  </si>
  <si>
    <t>Сверло ц/х ср. сер 15,0 (кл.В) с пласт. ВК8                   (l=114, L=169)</t>
  </si>
  <si>
    <t>Сверло ц/х ср. сер 16,0 (кл.В) с пласт. ВК8                   (l=120, L=178)</t>
  </si>
  <si>
    <r>
      <t xml:space="preserve">Бур 12 х 350 (SCHWERT)                                     (l=210, L=350, </t>
    </r>
    <r>
      <rPr>
        <sz val="8"/>
        <color rgb="FFC00000"/>
        <rFont val="Arial"/>
        <family val="2"/>
        <charset val="204"/>
      </rPr>
      <t>SDS-Max</t>
    </r>
    <r>
      <rPr>
        <sz val="8"/>
        <rFont val="Arial"/>
        <family val="2"/>
        <charset val="204"/>
      </rPr>
      <t>)</t>
    </r>
  </si>
  <si>
    <r>
      <t xml:space="preserve">Бур 12 х 800 (SCHWERT)                                     (l=660, L=800, </t>
    </r>
    <r>
      <rPr>
        <sz val="8"/>
        <color rgb="FFC00000"/>
        <rFont val="Arial"/>
        <family val="2"/>
        <charset val="204"/>
      </rPr>
      <t>SDS-Max</t>
    </r>
    <r>
      <rPr>
        <sz val="8"/>
        <rFont val="Arial"/>
        <family val="2"/>
        <charset val="204"/>
      </rPr>
      <t>)</t>
    </r>
  </si>
  <si>
    <r>
      <t xml:space="preserve">Бур 18 х 460 (SCHWERT)                                     (l=320, L=460, </t>
    </r>
    <r>
      <rPr>
        <sz val="8"/>
        <color rgb="FFC00000"/>
        <rFont val="Arial"/>
        <family val="2"/>
        <charset val="204"/>
      </rPr>
      <t>SDS-Max</t>
    </r>
    <r>
      <rPr>
        <sz val="8"/>
        <rFont val="Arial"/>
        <family val="2"/>
        <charset val="204"/>
      </rPr>
      <t>)</t>
    </r>
  </si>
  <si>
    <r>
      <t xml:space="preserve">Бур 25 х 460 (SCHWERT)                                     (l=320, L=460, </t>
    </r>
    <r>
      <rPr>
        <sz val="8"/>
        <color rgb="FFC00000"/>
        <rFont val="Arial"/>
        <family val="2"/>
        <charset val="204"/>
      </rPr>
      <t>SDS-Max</t>
    </r>
    <r>
      <rPr>
        <sz val="8"/>
        <rFont val="Arial"/>
        <family val="2"/>
        <charset val="204"/>
      </rPr>
      <t>)</t>
    </r>
  </si>
  <si>
    <r>
      <t xml:space="preserve">Бур 28 х 460 (SCHWERT)                                     (l=320, L=460, </t>
    </r>
    <r>
      <rPr>
        <sz val="8"/>
        <color rgb="FFC00000"/>
        <rFont val="Arial"/>
        <family val="2"/>
        <charset val="204"/>
      </rPr>
      <t>SDS-Max</t>
    </r>
    <r>
      <rPr>
        <sz val="8"/>
        <rFont val="Arial"/>
        <family val="2"/>
        <charset val="204"/>
      </rPr>
      <t>)</t>
    </r>
  </si>
  <si>
    <r>
      <t xml:space="preserve">Бур 30 х 460 (SCHWERT)                                     (l=320, L=460, </t>
    </r>
    <r>
      <rPr>
        <sz val="8"/>
        <color rgb="FFC00000"/>
        <rFont val="Arial"/>
        <family val="2"/>
        <charset val="204"/>
      </rPr>
      <t>SDS-Max</t>
    </r>
    <r>
      <rPr>
        <sz val="8"/>
        <rFont val="Arial"/>
        <family val="2"/>
        <charset val="204"/>
      </rPr>
      <t>)</t>
    </r>
  </si>
  <si>
    <r>
      <t xml:space="preserve">Бур 32 х 460 (SCHWERT)                                     (l=320, L=460, </t>
    </r>
    <r>
      <rPr>
        <sz val="8"/>
        <color rgb="FFC00000"/>
        <rFont val="Arial"/>
        <family val="2"/>
        <charset val="204"/>
      </rPr>
      <t>SDS-Max</t>
    </r>
    <r>
      <rPr>
        <sz val="8"/>
        <rFont val="Arial"/>
        <family val="2"/>
        <charset val="204"/>
      </rPr>
      <t>)</t>
    </r>
  </si>
  <si>
    <r>
      <t xml:space="preserve">Бур 35 х 460 (SCHWERT)                                     (l=320, L=460, </t>
    </r>
    <r>
      <rPr>
        <sz val="8"/>
        <color rgb="FFC00000"/>
        <rFont val="Arial"/>
        <family val="2"/>
        <charset val="204"/>
      </rPr>
      <t>SDS-Max</t>
    </r>
    <r>
      <rPr>
        <sz val="8"/>
        <rFont val="Arial"/>
        <family val="2"/>
        <charset val="204"/>
      </rPr>
      <t>)</t>
    </r>
  </si>
  <si>
    <r>
      <t xml:space="preserve">Бур 35 х 600 (SCHWERT)                                     (l=460, L=600, </t>
    </r>
    <r>
      <rPr>
        <sz val="8"/>
        <color rgb="FFC00000"/>
        <rFont val="Arial"/>
        <family val="2"/>
        <charset val="204"/>
      </rPr>
      <t>SDS-Max</t>
    </r>
    <r>
      <rPr>
        <sz val="8"/>
        <rFont val="Arial"/>
        <family val="2"/>
        <charset val="204"/>
      </rPr>
      <t>)</t>
    </r>
  </si>
  <si>
    <r>
      <t xml:space="preserve">Бур 38 х1000 (SCHWERT)                                  (l=860, L=1000, </t>
    </r>
    <r>
      <rPr>
        <sz val="8"/>
        <color rgb="FFC00000"/>
        <rFont val="Arial"/>
        <family val="2"/>
        <charset val="204"/>
      </rPr>
      <t>SDS-Max</t>
    </r>
    <r>
      <rPr>
        <sz val="8"/>
        <rFont val="Arial"/>
        <family val="2"/>
        <charset val="204"/>
      </rPr>
      <t>)</t>
    </r>
  </si>
  <si>
    <r>
      <t xml:space="preserve">Бур 38 х 400 (SCHWERT)                                     (l=260, L=400, </t>
    </r>
    <r>
      <rPr>
        <sz val="8"/>
        <color rgb="FFC00000"/>
        <rFont val="Arial"/>
        <family val="2"/>
        <charset val="204"/>
      </rPr>
      <t>SDS-Max</t>
    </r>
    <r>
      <rPr>
        <sz val="8"/>
        <rFont val="Arial"/>
        <family val="2"/>
        <charset val="204"/>
      </rPr>
      <t>)</t>
    </r>
  </si>
  <si>
    <r>
      <t xml:space="preserve">Бур 38 х 600 (SCHWERT)                                     (l=460, L=600, </t>
    </r>
    <r>
      <rPr>
        <sz val="8"/>
        <color rgb="FFC00000"/>
        <rFont val="Arial"/>
        <family val="2"/>
        <charset val="204"/>
      </rPr>
      <t>SDS-Max</t>
    </r>
    <r>
      <rPr>
        <sz val="8"/>
        <rFont val="Arial"/>
        <family val="2"/>
        <charset val="204"/>
      </rPr>
      <t>)</t>
    </r>
  </si>
  <si>
    <r>
      <t xml:space="preserve">Бур 38 х 800 (SCHWERT)                                     (l=660, L=800, </t>
    </r>
    <r>
      <rPr>
        <sz val="8"/>
        <color rgb="FFC00000"/>
        <rFont val="Arial"/>
        <family val="2"/>
        <charset val="204"/>
      </rPr>
      <t>SDS-Max</t>
    </r>
    <r>
      <rPr>
        <sz val="8"/>
        <rFont val="Arial"/>
        <family val="2"/>
        <charset val="204"/>
      </rPr>
      <t>)</t>
    </r>
  </si>
  <si>
    <r>
      <t xml:space="preserve">Бур 40 х 460 (SCHWERT)                                     (l=320, L=460, </t>
    </r>
    <r>
      <rPr>
        <sz val="8"/>
        <color rgb="FFC00000"/>
        <rFont val="Arial"/>
        <family val="2"/>
        <charset val="204"/>
      </rPr>
      <t>SDS-Max</t>
    </r>
    <r>
      <rPr>
        <sz val="8"/>
        <rFont val="Arial"/>
        <family val="2"/>
        <charset val="204"/>
      </rPr>
      <t>)</t>
    </r>
  </si>
  <si>
    <r>
      <t xml:space="preserve">Бур 40 х 600 (SCHWERT)                                     (l=460, L=600, </t>
    </r>
    <r>
      <rPr>
        <sz val="8"/>
        <color rgb="FFC00000"/>
        <rFont val="Arial"/>
        <family val="2"/>
        <charset val="204"/>
      </rPr>
      <t>SDS-Max</t>
    </r>
    <r>
      <rPr>
        <sz val="8"/>
        <rFont val="Arial"/>
        <family val="2"/>
        <charset val="204"/>
      </rPr>
      <t>)</t>
    </r>
  </si>
  <si>
    <t>Круг зачистной тип1 115х6,0х22,23 А 24 R BF 2 (5шт)</t>
  </si>
  <si>
    <t>Круг зачистной тип1 125х6,0х22,23 А 24 R BF 2 (5шт)</t>
  </si>
  <si>
    <t>Круг зачистной тип1 150х6,0х22,23 А 24 R BF 2 (5шт)</t>
  </si>
  <si>
    <t>Круг зачистной тип1 230х6,0х22,23 А 24 R BF 2 (5шт)</t>
  </si>
  <si>
    <t xml:space="preserve">Круг зачистной тип1 115 6 22.23 А 24 R BF 80 2 (ЛУГА) (10 шт)        </t>
  </si>
  <si>
    <t xml:space="preserve">Круг зачистной тип1 125 6 22.23 А 24 R BF 80 2 (ЛУГА) (10 шт)        </t>
  </si>
  <si>
    <t xml:space="preserve">Круг зачистной тип1 150 6 22.23 А 24 R BF 80 2 (ЛУГА) (10 шт)        </t>
  </si>
  <si>
    <t xml:space="preserve">Круг зачистной тип1 180 6 22.23 А 24 R BF 80 2 (ЛУГА) (10 шт)        </t>
  </si>
  <si>
    <t>Круг зачистной тип1 230 6 22.23 А 24 R BF 80 2 (ЛУГА) (10 шт)</t>
  </si>
  <si>
    <t>Круг отрезной тип 41 115 1 22.23 A 54 S BF 80 2 мет. + нерж. (ЛУГА)</t>
  </si>
  <si>
    <t>Круг отрезной тип 41 115 1,6 22.23 A 40 S BF 80 2 мет. + нерж. (ЛУГА)</t>
  </si>
  <si>
    <t>Круг отрезной тип 41 125 1 22.23 A 54 S BF 80 2 мет. + нерж. (ЛУГА)</t>
  </si>
  <si>
    <t>Круг отрезной тип 41 125 1,6 22.23 A 54 S BF 80 2 мет. + нерж. (ЛУГА)</t>
  </si>
  <si>
    <t>Круг отрезной тип 41 230 1,6 22.23 A 40 S BF 80 2 мет. + нерж. (ЛУГА)</t>
  </si>
  <si>
    <t>Круг отрезной тип 41 115х1,0х22,23 А 60 T BF 2</t>
  </si>
  <si>
    <t>Круг отрезной тип 41 115х1,2х22,23 А 60 T BF 2</t>
  </si>
  <si>
    <t>Круг отрезной тип 41 115х1,6х22,23 А 46 T BF 2</t>
  </si>
  <si>
    <t>Круг отрезной тип 41 115х2,5х22,23 А 36 R BF 2</t>
  </si>
  <si>
    <t>Круг отрезной тип 41 125х1,0х22,23 А 60 T BF 2</t>
  </si>
  <si>
    <t>Круг отрезной тип 41 125х1,2х22,23 А 60 T BF 2</t>
  </si>
  <si>
    <t>Круг отрезной тип 41 125х1,6х22,23 А 46 T BF 2</t>
  </si>
  <si>
    <t>Круг отрезной тип 41 125х2,5х22,23 А 36 R BF 2</t>
  </si>
  <si>
    <t>Круг отрезной тип 41 150х2,5х22,23 А 36 R BF 2</t>
  </si>
  <si>
    <t>Круг отрезной тип 41 180х2,5х22,23 А 36 R BF 2</t>
  </si>
  <si>
    <t>Круг отрезной тип 41 230х1,6х22,23 А 46 T BF 2</t>
  </si>
  <si>
    <t>Круг отрезной тип 41 230х2,0х22,23 А 40 R BF 2</t>
  </si>
  <si>
    <t>Круг отрезной тип 41 230х2,5х22,23 А 36 R BF 2</t>
  </si>
  <si>
    <t>Коронка алмазная по керамике  16 мм, KROTEC</t>
  </si>
  <si>
    <t>Коронка алмазная по керамике  18 мм, KROTEC</t>
  </si>
  <si>
    <t>Коронка алмазная по керамике  20 мм, KROTEC</t>
  </si>
  <si>
    <t>Коронка алмазная по керамике  22 мм, KROTEC</t>
  </si>
  <si>
    <t>Коронка алмазная по керамике  25 мм, KROTEC</t>
  </si>
  <si>
    <t>Коронка алмазная по керамике  28 мм, KROTEC</t>
  </si>
  <si>
    <t>Коронка алмазная по керамике  30 мм, KROTEC</t>
  </si>
  <si>
    <t>Коронка алмазная по керамике  32 мм, KROTEC</t>
  </si>
  <si>
    <t>Коронка алмазная по керамике  35 мм, KROTEC</t>
  </si>
  <si>
    <t>Коронка алмазная по керамике  40 мм, KROTEC</t>
  </si>
  <si>
    <t>Коронка алмазная по керамике  45 мм, KROTEC</t>
  </si>
  <si>
    <t>Коронка алмазная по керамике  50 мм, KROTEC</t>
  </si>
  <si>
    <t>Коронка алмазная по керамике  55 мм, KROTEC</t>
  </si>
  <si>
    <t>Коронка алмазная по керамике  60 мм, KROTEC</t>
  </si>
  <si>
    <t>Коронка алмазная по керамике  65 мм, KROTEC</t>
  </si>
  <si>
    <t>Коронка алмазная по керамике  68 мм, KROTEC</t>
  </si>
  <si>
    <t>Коронка алмазная по керамике  70 мм, KROTEC</t>
  </si>
  <si>
    <t>Коронка алмазная по керамике  75 мм, KROTEC</t>
  </si>
  <si>
    <t>Коронка алмазная по керамике  80 мм, KROTEC</t>
  </si>
  <si>
    <t>Коронка алмазная по керамике 100 мм, KROTEC</t>
  </si>
  <si>
    <t>Коронка алмазная по керамике 110 мм, KROTEC</t>
  </si>
  <si>
    <t>Коронка алмазная по керамике 120 мм, KROTEC</t>
  </si>
  <si>
    <t xml:space="preserve">КОРОНКА ПО КЕРАМИКЕ АЛМАЗНАЯ ТОРГОВОЙ МАРКИ KROTEC (ЧЕХИЯ)                       </t>
  </si>
  <si>
    <t>КОРОНКА ПО КЕРАМИКЕ  АЛМАЗНАЯ                                                                                       (KROTEC)</t>
  </si>
  <si>
    <t xml:space="preserve">МЕТЧИК МАШИННО-РУЧНОЙ      СТАЛЬ Р6М5, ТРУБН.РЕЗЬБЫ ОДИНАР.(G)  </t>
  </si>
  <si>
    <t>Метчик маш/руч   3 х 0,5  гл. DIN 371 винтовой       (утолщ.хвост., Р6М5)</t>
  </si>
  <si>
    <t>Метчик маш/руч   4 х 0,7 гл. DIN 371 винтовой        (утолщ.хвост., Р6М5)</t>
  </si>
  <si>
    <t>Метчик маш/руч   5 х 0,8 гл. DIN 371 винтовой        (утолщ.хвост., Р6М5)</t>
  </si>
  <si>
    <t>Метчик маш/руч   6 х 1,0 гл. DIN 371 винтовой        (утолщ.хвост., Р6М5)</t>
  </si>
  <si>
    <t>Метчик маш/руч   8 х 1,0 гл. DIN 371 винтовой        (утолщ.хвост., Р6М5)</t>
  </si>
  <si>
    <t>Метчик маш/руч   8 х 1,25 гл. DIN 371 винтовой      (утолщ.хвост., Р6М5)</t>
  </si>
  <si>
    <t>Метчик маш/руч  10 х 1,25 гл. DIN 371 винтовой     (утолщ.хвост., Р6М5)</t>
  </si>
  <si>
    <t>Метчик маш/руч  10 х 1,5 гл. DIN 371 винтовой       (утолщ.хвост., Р6М5)</t>
  </si>
  <si>
    <t>Метчик маш/руч  12 х 1,75 гл. DIN 371 винтовой     (утолщ.хвост., Р6М5)</t>
  </si>
  <si>
    <t>Метчик маш/руч   3 х 0,5 гл. DIN 376 винтовой                                  (Р6М5)</t>
  </si>
  <si>
    <t>Метчик маш/руч   4 х 0,7 гл. DIN 376 винтовой                                  (Р6М5)</t>
  </si>
  <si>
    <t>Метчик маш/руч   5 х 0,8 гл. DIN 376 винтовой                                  (Р6М5)</t>
  </si>
  <si>
    <t>Метчик маш/руч   6 х 1,0 гл. DIN 376 винтовой                                  (Р6М5)</t>
  </si>
  <si>
    <t>Метчик маш/руч   8 х 1,25 гл. DIN 376 винтовой                                (Р6М5)</t>
  </si>
  <si>
    <t>Метчик маш/руч   10 х 1,5 гл. DIN 376 винтовой                                (Р6М5)</t>
  </si>
  <si>
    <t>Метчик маш/руч   12 х 1,75 гл. DIN 376 винтовой                              (Р6М5)</t>
  </si>
  <si>
    <t>Метчик маш/руч   14 х 2,0 гл. DIN 376 винтовой                                (Р6М5)</t>
  </si>
  <si>
    <t>Метчик маш/руч   16 х 2,0 гл. DIN 376 винтовой                                (Р6М5)</t>
  </si>
  <si>
    <t>Метчик маш/руч   18 х 2,5 гл. DIN 376 винтовой                                (Р6М5)</t>
  </si>
  <si>
    <t>Метчик маш/руч   20 х 2,5 гл. DIN 376 винтовой                                (Р6М5)</t>
  </si>
  <si>
    <t>Метчик маш/руч   22 х 2,5 гл. DIN 376 винтовой                                (Р6М5)</t>
  </si>
  <si>
    <t>Метчик маш/руч   24 х 3,0 гл. DIN 376 винтовой                                (Р6М5)</t>
  </si>
  <si>
    <t>Метчик маш/руч   27 х 3,0 гл. DIN 376 винтовой                                (Р6М5)</t>
  </si>
  <si>
    <t>Метчик маш/руч   30 х 3,5 гл. DIN 376 винтовой                                (Р6М5)</t>
  </si>
  <si>
    <t>Метчик маш/руч   33 х 3,5 гл. DIN 376 винтовой                                (Р6М5)</t>
  </si>
  <si>
    <t>Метчик маш/руч   36 х 4,0 гл. DIN 376 винтовой                                (Р6М5)</t>
  </si>
  <si>
    <t>Метчик маш/руч   8 х 1,0 гл. DIN 374 винтовой                                  (Р6М5)</t>
  </si>
  <si>
    <t>Метчик маш/руч   10 х 1,25 гл. DIN 374 винтовой                              (Р6М5)</t>
  </si>
  <si>
    <t>Метчик маш/руч   12 х 1,25 гл. DIN 374 винтовой                              (Р6М5)</t>
  </si>
  <si>
    <t>Метчик маш/руч   12 х 1,5 гл. DIN 374 винтовой                                (Р6М5)</t>
  </si>
  <si>
    <t>Метчик маш/руч   14 х 1,5 гл. DIN 374 винтовой                                (Р6М5)</t>
  </si>
  <si>
    <t>Метчик маш/руч   16 х 1,5 гл. DIN 374 винтовой                                (Р6М5)</t>
  </si>
  <si>
    <t>Метчик маш/руч   18 х 1,5 гл. DIN 374 винтовой                                (Р6М5)</t>
  </si>
  <si>
    <t>Метчик маш/руч   20 х 1,5 гл. DIN 374 винтовой                                (Р6М5)</t>
  </si>
  <si>
    <t>Метчик маш/руч   22 х 1,5 гл. DIN 374 винтовой                                (Р6М5)</t>
  </si>
  <si>
    <t>Метчик маш/руч   24 х 1,5 гл. DIN 374 винтовой                                (Р6М5)</t>
  </si>
  <si>
    <t xml:space="preserve">МЕТЧИК МАШИННО-РУЧНОЙ      СТАЛЬ Р6М5, ВИНТОВОЙ ГЛ. ОТВ. DIN (М)                          </t>
  </si>
  <si>
    <t>Сверло ц/х ср. сер 13,0 (кл.А) TiN с прот.хв. в ПВХ (l=101, L=151, Р6М5)</t>
  </si>
  <si>
    <t>Сверло ц/х ср. сер 14,0 (кл.А) TiN с прот.хв. в ПВХ (l=108, L=160, Р6М5)</t>
  </si>
  <si>
    <t>Сверло ц/х ср. сер 14,5 (кл.А) TiN с прот.хв. в ПВХ (l=114, L=169, Р6М5)</t>
  </si>
  <si>
    <t>Сверло ц/х ср. сер 15,0 (кл.А) TiN с прот.хв. в ПВХ (l=114, L=169, Р6М5)</t>
  </si>
  <si>
    <t>Сверло ц/х ср. сер 16,0 (кл.А) TiN с прот.хв. в ПВХ (l=120, L=178, Р6М5)</t>
  </si>
  <si>
    <t>Сверло ц/х ср. сер 17,0 (кл.А) TiN с прот.хв. в ПВХ (l=130, L=195, Р6М5)</t>
  </si>
  <si>
    <t>Сверло ц/х ср. сер 18,0 (кл.А) TiN с прот.хв. в ПВХ (l=130, L=195, Р6М5)</t>
  </si>
  <si>
    <t>Сверло ц/х ср. сер 19,0 (кл.А) TiN с прот.хв. в ПВХ (l=135, L=200, Р6М5)</t>
  </si>
  <si>
    <t>Сверло ц/х ср. сер 20,0 (кл.А) TiN с прот.хв. в ПВХ (l=135, L=200, Р6М5)</t>
  </si>
  <si>
    <t>Сверло ц/х ср. сер 16,5 (кл.А) TiN с прот.хв. в ПВХ (l=125, L=185, Р6М5)</t>
  </si>
  <si>
    <r>
      <t xml:space="preserve">СВЕРЛО СПИРАЛЬНОЕ С ЦИЛИНДРИЧЕСКИМ ХВОСТОВИКОМ СРЕДНЕЙ СЕРИИ  КЛАСС В, СТАЛЬ Р6М5, ГОСТ 10902-77
</t>
    </r>
    <r>
      <rPr>
        <sz val="8"/>
        <color theme="1"/>
        <rFont val="Bahnschrift"/>
        <family val="2"/>
        <charset val="204"/>
      </rPr>
      <t>Упаковка: вакуумная полиэтиленовая
Фасовка: от 0,5 до 8,0 по 10 шт, от 8,1 по 5 шт</t>
    </r>
  </si>
  <si>
    <r>
      <t xml:space="preserve">СВЕРЛО СПИРАЛЬНОЕ С ЦИЛИНДРИЧЕСКИМ ХВОСТОВИКОМ СРЕДНЕЙ СЕРИИ  КЛАСС В,  ПРОТОЧЕН. ХВОСТОВИК, СТАЛЬ Р6М5, ГОСТ 10902 
</t>
    </r>
    <r>
      <rPr>
        <sz val="8"/>
        <color theme="1"/>
        <rFont val="Bahnschrift"/>
        <family val="2"/>
        <charset val="204"/>
      </rPr>
      <t>Упаковка: вакуумная полиэтиленовая
Фасовка: от 12,5 до 20 по 5 шт, от 21 до 25 по 1 шт</t>
    </r>
  </si>
  <si>
    <r>
      <t>СВЕРЛО СПИРАЛЬНОЕ С ЦИЛИНДРИЧЕСКИМ  ХВОСТОВИКОМ  СРЕДНЕЙ СЕРИИ КЛАСС А, СТАЛЬ Р6М5, ГОСТ 10902-77</t>
    </r>
    <r>
      <rPr>
        <sz val="8"/>
        <color theme="1"/>
        <rFont val="Bahnschrift"/>
        <family val="2"/>
        <charset val="204"/>
      </rPr>
      <t xml:space="preserve">
Упаковка: вакуумная полиэтиленовая
Фасовка: от 0,5 до 8,0 по 10 шт, от 8,1 по 5 шт</t>
    </r>
  </si>
  <si>
    <r>
      <t xml:space="preserve">СВЕРЛО СПИРАЛЬНОЕ С ЦИЛИНДРИЧЕСКИМ  ХВОСТОВИКОМ  СРЕДНЕЙ СЕРИИ КЛАСС А, С ИЗНОСОСТОЙКИМ ПОКРЫТИЕМ ИЗ НИТРИД ТИТАНА , СТАЛЬ Р6М5, ГОСТ 10902-77
</t>
    </r>
    <r>
      <rPr>
        <sz val="8"/>
        <color theme="1"/>
        <rFont val="Bahnschrift"/>
        <family val="2"/>
        <charset val="204"/>
      </rPr>
      <t>Упаковка: вакуумная полиэтиленовая
Фасовка: от 0,5 до 8,0 по 10 шт, от 8,1 по 5 шт</t>
    </r>
  </si>
  <si>
    <r>
      <t xml:space="preserve">СВЕРЛО СПИРАЛЬНОЕ С ЦИЛИНДРИЧЕСКИМ  ПРОТОЧЕННЫМ ХВОСТОВИКОМ (12 мм)  СРЕДНЕЙ СЕРИИ КЛАСС А, С ИЗНОСОСТОЙКИМ ПОКРЫТИЕМ ИЗ НИТРИД ТИТАНА , СТАЛЬ Р6М5, ГОСТ 10902-77
</t>
    </r>
    <r>
      <rPr>
        <sz val="8"/>
        <color theme="1"/>
        <rFont val="Bahnschrift"/>
        <family val="2"/>
        <charset val="204"/>
      </rPr>
      <t>Упаковка: вакуумная полиэтиленовая
Фасовка: по 5 шт</t>
    </r>
  </si>
  <si>
    <r>
      <t xml:space="preserve">СВЕРЛО СПИРАЛЬНОЕ С ЦИЛИНДРИЧЕСКИМ ХВОСТОВИКОМ  СРЕДНЕЙ СЕРИИ КЛАСС А, ЛЕГИРОВ. КОБАЛЬТОМ , СТАЛЬ Р6М5К5, ГОСТ 10902-77
</t>
    </r>
    <r>
      <rPr>
        <sz val="8"/>
        <color theme="1"/>
        <rFont val="Bahnschrift"/>
        <family val="2"/>
        <charset val="204"/>
      </rPr>
      <t>Упаковка: вакуумная полиэтиленовая</t>
    </r>
    <r>
      <rPr>
        <sz val="10.5"/>
        <color theme="1"/>
        <rFont val="Bahnschrift"/>
        <family val="2"/>
        <charset val="204"/>
      </rPr>
      <t xml:space="preserve">
</t>
    </r>
    <r>
      <rPr>
        <sz val="8"/>
        <color theme="1"/>
        <rFont val="Bahnschrift"/>
        <family val="2"/>
        <charset val="204"/>
      </rPr>
      <t>Фасовка: от 0,5 до 8,0 по 10 шт, от 8,1 по 5 шт</t>
    </r>
  </si>
  <si>
    <r>
      <t xml:space="preserve">СВЕРЛО СПИРАЛЬНОЕ С ЦИЛИНДРИЧЕСКИМ ПРОТОЧЕННЫМ ХВОСТОВИКОМ  (12мм) СРЕДНЕЙ СЕРИИ КЛАСС А, ЛЕГИРОВАНО КОБАЛЬТОМ , СТАЛЬ Р6М5К5, ГОСТ 10902-77
</t>
    </r>
    <r>
      <rPr>
        <sz val="8"/>
        <color theme="1"/>
        <rFont val="Bahnschrift"/>
        <family val="2"/>
        <charset val="204"/>
      </rPr>
      <t>Упаковка: вакуумная полиэтиленовая
Фасовка: по 5 шт</t>
    </r>
  </si>
  <si>
    <r>
      <t xml:space="preserve">СВЕРЛО СПИРАЛЬНОЕ С ЦИЛИНДРИЧЕСКИМ  ХВОСТОВИКОМ  СРЕДНЕЙ СЕРИИ КЛАСС А, СТАЛЬ Р9, ГОСТ 10902-77
</t>
    </r>
    <r>
      <rPr>
        <sz val="8"/>
        <color theme="1"/>
        <rFont val="Bahnschrift"/>
        <family val="2"/>
        <charset val="204"/>
      </rPr>
      <t>Упаковка: вакуумная полиэтиленовая
Фасовка: от 0,5 до 8,0 по 10 шт, от 8,1 по 5 шт</t>
    </r>
  </si>
  <si>
    <r>
      <t xml:space="preserve">СВЕРЛО СПИРАЛЬНОЕ С ЦИЛИНДРИЧЕСКИМ  ХВОСТОВИКОМ  СРЕДНЕЙ СЕРИИ КЛАСС А, СТАЛЬ Р18, ГОСТ 10902-77
</t>
    </r>
    <r>
      <rPr>
        <sz val="8"/>
        <color theme="1"/>
        <rFont val="Bahnschrift"/>
        <family val="2"/>
        <charset val="204"/>
      </rPr>
      <t>Упаковка: вакуумная полиэтиленовая
Фасовка: от 0,5 до 8,0 по 10 шт, от 8,1 по 5 шт</t>
    </r>
  </si>
  <si>
    <r>
      <t xml:space="preserve">СВЕРЛО СПИРАЛЬНОЕ С ЦИЛИНДРИЧЕСКИМ  ХВОСТОВИКОМ  СРЕДНЕЙ СЕРИИ КЛАСС А, ЛЕВОГО ВРАЩЕНИЯ, СТАЛЬ Р6М5, ГОСТ 10902-77
</t>
    </r>
    <r>
      <rPr>
        <sz val="8"/>
        <color theme="1"/>
        <rFont val="Bahnschrift"/>
        <family val="2"/>
        <charset val="204"/>
      </rPr>
      <t>Упаковка: вакуумная полиэтиленовая
Фасовка: от 0,5 до 8,0 по 10 шт, от 8,1 по 5 шт</t>
    </r>
  </si>
  <si>
    <r>
      <t xml:space="preserve">СВЕРЛО ДЛЯ ТОЧЕЧНОЙ СВАРКИ, СТАЛЬ Р6М5К5
</t>
    </r>
    <r>
      <rPr>
        <sz val="8"/>
        <color theme="1"/>
        <rFont val="Bahnschrift"/>
        <family val="2"/>
        <charset val="204"/>
      </rPr>
      <t>Упаковка: промасленная бумага
Фасовка: кратно по 1 шт</t>
    </r>
  </si>
  <si>
    <r>
      <t xml:space="preserve">СВЕРЛО СПИРАЛЬНОЕ  С ЦИЛИНДРИЧЕСКИМ  ХВОСТОВИКОМ  СРЕДНЕЙ СЕРИИ КЛАСС А, ДВУХСТОРОННЕЕ, СТАЛЬ Р6М5, ГОСТ 10902-77
</t>
    </r>
    <r>
      <rPr>
        <sz val="8"/>
        <color theme="1"/>
        <rFont val="Bahnschrift"/>
        <family val="2"/>
        <charset val="204"/>
      </rPr>
      <t>Упаковка: промасленная бумага
Фасовка: кратно по 1 шт</t>
    </r>
  </si>
  <si>
    <r>
      <t xml:space="preserve">СВЕРЛО СПИРАЛЬНОЕ  СРЕДНЕЙ СЕРИИ КЛАСС А, С ШЕСТИГРАННЫМ (1/4) ХВОСТОВИКОМ, СТАЛЬ Р6М5
</t>
    </r>
    <r>
      <rPr>
        <sz val="8"/>
        <color theme="1"/>
        <rFont val="Bahnschrift"/>
        <family val="2"/>
        <charset val="204"/>
      </rPr>
      <t>Упаковка: вакуумная полиэтиленовая
Фасовка: от 0,5 до 8,0 по 10 шт, от 8,1 по 5 шт</t>
    </r>
  </si>
  <si>
    <r>
      <t xml:space="preserve">СВЕРЛО СТУПЕНЧАТОЕ, УГОЛ 118, СТАЛЬ Р6М5 И СТАЛЬ Р6М5К5 (5% КОБАЛЬТ)
</t>
    </r>
    <r>
      <rPr>
        <sz val="8"/>
        <color theme="1"/>
        <rFont val="Bahnschrift"/>
        <family val="2"/>
        <charset val="204"/>
      </rPr>
      <t>Упаковка: пластиковый тубус
Фасовка: кратно 1 шт</t>
    </r>
  </si>
  <si>
    <r>
      <t xml:space="preserve">СВЕРЛО СПИРАЛЬНОЕ С ЦИЛИНДРИЧЕСКИМ  ХВОСТОВИКОМ  СРЕДНЕЙ  СЕРИИ  ТВЕРДОСПЛАВНОЕ ЦЕЛЬНОЕ, СПЛАВ ВК8, ГОСТ 17275
</t>
    </r>
    <r>
      <rPr>
        <sz val="8"/>
        <color theme="1"/>
        <rFont val="Bahnschrift"/>
        <family val="2"/>
        <charset val="204"/>
      </rPr>
      <t>Упаковка: пластиковый тубус
Фасовка: кратно 1 шт</t>
    </r>
  </si>
  <si>
    <r>
      <t xml:space="preserve">СВЕРЛО СПИРАЛЬНОЕ С ЦИЛИНДРИЧЕСКИМ ХВОСТОВИКОМ СРЕДНЕЙ СЕРИИ С ТВЕРДОСПЛАВНОЙ ПЛАСТИНОЙ ИЗ СПЛАВА ВК8, ГОСТ 22735-77
</t>
    </r>
    <r>
      <rPr>
        <sz val="8"/>
        <color theme="1"/>
        <rFont val="Bahnschrift"/>
        <family val="2"/>
        <charset val="204"/>
      </rPr>
      <t>Упаковка: промасленная бумага
Фасовка: кратно по 1 шт</t>
    </r>
  </si>
  <si>
    <r>
      <t xml:space="preserve">СВЕРЛО СПИРАЛЬНОЕ С ЦИЛИНДРИЧЕСКИМ ХВОСТОВИК ДЛИННОЙ СЕРИИ КЛ. А, СТАЛЬ Р6М5, ГОСТ 886
</t>
    </r>
    <r>
      <rPr>
        <sz val="8"/>
        <color theme="1"/>
        <rFont val="Bahnschrift"/>
        <family val="2"/>
        <charset val="204"/>
      </rPr>
      <t>Упаковка: полиэтиленовая
Фасовка: до 8,0 по 10, от 8,1 по 5</t>
    </r>
  </si>
  <si>
    <r>
      <t xml:space="preserve">СВЕРЛО СПИРАЛЬНОЕ С ЦИЛИНДРИЧЕСКИМ ХВОСТОВИКОМ СВЕРХДЛИННОЙ СЕРИИ, СТАЛЬ Р6М5
</t>
    </r>
    <r>
      <rPr>
        <sz val="8"/>
        <color theme="1"/>
        <rFont val="Bahnschrift"/>
        <family val="2"/>
        <charset val="204"/>
      </rPr>
      <t>Упаковка: пластиковый тубус
Фасовка: кратно по 1 шт</t>
    </r>
  </si>
  <si>
    <r>
      <t xml:space="preserve">СВЕРЛО СПИРАЛЬНОЕ С КОНИЧЕСКИМ  ХВОСТОВИКОМ СРЕДНЕЙ СЕРИИ КЛАСС В, СТАЛЬ Р6М5, ГОСТ 10903
</t>
    </r>
    <r>
      <rPr>
        <sz val="8"/>
        <color theme="1"/>
        <rFont val="Bahnschrift"/>
        <family val="2"/>
        <charset val="204"/>
      </rPr>
      <t>Упаковка: промасленная бумага
Фасовка: кратно по 1 шт</t>
    </r>
  </si>
  <si>
    <r>
      <t xml:space="preserve">СВЕРЛО СПИРАЛЬНОЕ С КОНИЧЕСКИМ  ХВОСТОВИКОМ СРЕДНЕЙ СЕРИИ КЛАСС В1, СТАЛЬ Р6М5К5, ГОСТ 10903
</t>
    </r>
    <r>
      <rPr>
        <sz val="8"/>
        <color theme="1"/>
        <rFont val="Bahnschrift"/>
        <family val="2"/>
        <charset val="204"/>
      </rPr>
      <t>Упаковка: промасленная бумага
Фасовка: кратно по 1 шт</t>
    </r>
  </si>
  <si>
    <r>
      <t xml:space="preserve">СВЕРЛО СПИРАЛЬНОЕ С  КОНИЧЕСКИМ  ХВОСТОВИКОМ  С ТВЕРДОСПЛАВНОЙ ПЛАСТИНОЙ ИЗ СПЛАВА ВК8
</t>
    </r>
    <r>
      <rPr>
        <sz val="8"/>
        <color theme="1"/>
        <rFont val="Bahnschrift"/>
        <family val="2"/>
        <charset val="204"/>
      </rPr>
      <t>Упаковка: промасленная бумага
Фасовка: кратно по 1 шт</t>
    </r>
  </si>
  <si>
    <r>
      <t xml:space="preserve">СВЕРЛО СПИРАЛЬНОЕ С КОНИЧЕСКИМ  ХВОСТОВИКОМ  ДЛИННОЙ СЕРИИ КЛАСС В, СТАЛЬ Р6М5, ГОСТ 12121
</t>
    </r>
    <r>
      <rPr>
        <sz val="8"/>
        <color theme="1"/>
        <rFont val="Bahnschrift"/>
        <family val="2"/>
        <charset val="204"/>
      </rPr>
      <t>Упаковка: промасленная бумага
Фасовка: кратно по 1 шт</t>
    </r>
  </si>
  <si>
    <r>
      <t xml:space="preserve">СВЕРЛО СПИРАЛЬНОЕ С КОНИЧЕСКИМ  ХВОСТОВИКОМ  УДЛИННЕННОЙ СЕРИИ КЛАСС А, СТАЛЬ Р6М5, ГОСТ 2092-77
</t>
    </r>
    <r>
      <rPr>
        <sz val="8"/>
        <color theme="1"/>
        <rFont val="Bahnschrift"/>
        <family val="2"/>
        <charset val="204"/>
      </rPr>
      <t>Упаковка: промасленная бумага
Фасовка: кратно по 1 шт</t>
    </r>
  </si>
  <si>
    <r>
      <t xml:space="preserve">КОРОНЧАТОЕ СВЕРЛО С ХВОСТОВИКОМ WELDON, СТАЛЬ Р6М5, ГЛУБИНА СВЕРЛЕНИЯ 50 мм
</t>
    </r>
    <r>
      <rPr>
        <sz val="8"/>
        <color theme="1"/>
        <rFont val="Bahnschrift"/>
        <family val="2"/>
        <charset val="204"/>
      </rPr>
      <t>Упаковка: пластиковый тубус
Фасовка: кратно по 1 шт</t>
    </r>
  </si>
  <si>
    <r>
      <t xml:space="preserve">КОРОНКА БИМЕТАЛЛИЧЕСКАЯ ПО МЕТАЛЛУ
</t>
    </r>
    <r>
      <rPr>
        <sz val="8"/>
        <color theme="1"/>
        <rFont val="Bahnschrift"/>
        <family val="2"/>
        <charset val="204"/>
      </rPr>
      <t>Упаковка: пластиковый тубус
Фасовка: кратно по 1 шт</t>
    </r>
  </si>
  <si>
    <r>
      <t xml:space="preserve">СВЕРЛО ЦЕНТРОВОЧНОЕ КОМБИНИРОВАННОЕ БЕЗ ПРЕДОХРАН. КОНУСА (ТИП А), СТАЛЬ Р6М5, ГОСТ 14952-75
</t>
    </r>
    <r>
      <rPr>
        <sz val="8"/>
        <color theme="1"/>
        <rFont val="Bahnschrift"/>
        <family val="2"/>
        <charset val="204"/>
      </rPr>
      <t>Упаковка: пластиковый тубус
Фасовка: кратно 1 шт</t>
    </r>
  </si>
  <si>
    <r>
      <t xml:space="preserve">СВЕРЛО ЦЕНТРОВОЧНОЕ С ПРЕДОХРАНИТЕЛЬНЫМ КОНУСОМ (ТИП В), СТАЛЬ Р6М5, ГОСТ 14952-75
</t>
    </r>
    <r>
      <rPr>
        <sz val="8"/>
        <color theme="1"/>
        <rFont val="Bahnschrift"/>
        <family val="2"/>
        <charset val="204"/>
      </rPr>
      <t>Упаковка: пластиковый тубус
Фасовка: кратно 1 шт</t>
    </r>
  </si>
  <si>
    <r>
      <t xml:space="preserve">НАБОРЫ БУРОВ, ПИК, ЗУБИЛ, АДАПТЕРОВ
</t>
    </r>
    <r>
      <rPr>
        <sz val="8"/>
        <color theme="1"/>
        <rFont val="Bahnschrift"/>
        <family val="2"/>
        <charset val="204"/>
      </rPr>
      <t>Упаковка: ткань
Фасовка: кратно 1 шт</t>
    </r>
  </si>
  <si>
    <r>
      <t xml:space="preserve">НАБОРЫ СВЕРЛ ПО ДЕРЕВУ
</t>
    </r>
    <r>
      <rPr>
        <sz val="8"/>
        <color theme="1"/>
        <rFont val="Bahnschrift"/>
        <family val="2"/>
        <charset val="204"/>
      </rPr>
      <t>Упаковка: ткань
Фасовка: кратно 1 шт</t>
    </r>
  </si>
  <si>
    <r>
      <t xml:space="preserve">НАБОРЫ СВЕРЛ ПО БЕТОНУ 
</t>
    </r>
    <r>
      <rPr>
        <sz val="8"/>
        <color theme="1"/>
        <rFont val="Bahnschrift"/>
        <family val="2"/>
        <charset val="204"/>
      </rPr>
      <t>Упаковка: блистер
Фасовка: кратно 1 шт</t>
    </r>
  </si>
  <si>
    <r>
      <t xml:space="preserve">НАБОРЫ СВЕРЛ ПО СТЕКЛУ И КЕРАМИКЕ
</t>
    </r>
    <r>
      <rPr>
        <sz val="8"/>
        <color theme="1"/>
        <rFont val="Bahnschrift"/>
        <family val="2"/>
        <charset val="204"/>
      </rPr>
      <t>Упаковка: ткань
Фасовка: кратно 1 шт</t>
    </r>
  </si>
  <si>
    <r>
      <t xml:space="preserve">НАБОРЫ СВЕРЛ ПО МЕТАЛЛУ С 5% КОБАЛЬТОМ
</t>
    </r>
    <r>
      <rPr>
        <sz val="8"/>
        <color theme="1"/>
        <rFont val="Bahnschrift"/>
        <family val="2"/>
        <charset val="204"/>
      </rPr>
      <t>Упаковка: ткань/пластик/блистер
Фасовка: кратно 1 шт</t>
    </r>
  </si>
  <si>
    <r>
      <t xml:space="preserve">НАБОРЫ СВЕРЛ ПО МЕТАЛЛУ 
С ПОКРЫТИЕМ НИТРИД-ТИТАНА
</t>
    </r>
    <r>
      <rPr>
        <sz val="8"/>
        <color theme="1"/>
        <rFont val="Bahnschrift"/>
        <family val="2"/>
        <charset val="204"/>
      </rPr>
      <t>Упаковка: ткань/пластик/блистер
Фасовка: кратно 1 шт</t>
    </r>
  </si>
  <si>
    <r>
      <t xml:space="preserve">НАБОРЫ СВЕРЛ ПО МЕТАЛЛУ ИЗ СТАЛИ Р6М5
</t>
    </r>
    <r>
      <rPr>
        <sz val="8"/>
        <color theme="1"/>
        <rFont val="Bahnschrift"/>
        <family val="2"/>
        <charset val="204"/>
      </rPr>
      <t>Упаковка: ткань/пластик/блистер
Фасовка: кратно 1 шт</t>
    </r>
  </si>
  <si>
    <r>
      <t xml:space="preserve">НАБОРЫ СВЕРЛ ПО МЕТАЛЛУ ПРОЧИЕ
</t>
    </r>
    <r>
      <rPr>
        <sz val="8"/>
        <color theme="1"/>
        <rFont val="Bahnschrift"/>
        <family val="2"/>
        <charset val="204"/>
      </rPr>
      <t>Упаковка: ткань/пластик/блистер
Фасовка: кратно 1 шт</t>
    </r>
  </si>
  <si>
    <r>
      <t xml:space="preserve">НАБОРЫ СВЕРЛ ПО МЕТАЛЛУ УНИКАЛЬНЫЕ
</t>
    </r>
    <r>
      <rPr>
        <sz val="8"/>
        <color theme="1"/>
        <rFont val="Bahnschrift"/>
        <family val="2"/>
        <charset val="204"/>
      </rPr>
      <t>Упаковка: ткань/пластик/блистер
Фасовка: кратно 1 шт</t>
    </r>
  </si>
  <si>
    <r>
      <t xml:space="preserve">НАБОРЫ СВЕРЛ КОМБИНИРОВАННЫЕ
</t>
    </r>
    <r>
      <rPr>
        <sz val="8"/>
        <color theme="1"/>
        <rFont val="Bahnschrift"/>
        <family val="2"/>
        <charset val="204"/>
      </rPr>
      <t>Упаковка: ткань/блистер
Фасовка: кратно 1 шт</t>
    </r>
  </si>
  <si>
    <r>
      <t xml:space="preserve">НАБОРЫ МЕТЧИКОВ
</t>
    </r>
    <r>
      <rPr>
        <sz val="8"/>
        <color theme="1"/>
        <rFont val="Bahnschrift"/>
        <family val="2"/>
        <charset val="204"/>
      </rPr>
      <t>Упаковка: ткань/пластик/ложем.
Фасовка: кратно 1 шт</t>
    </r>
  </si>
  <si>
    <r>
      <t xml:space="preserve">НАБОРЫ ПЛАШЕК
</t>
    </r>
    <r>
      <rPr>
        <sz val="8"/>
        <color theme="1"/>
        <rFont val="Bahnschrift"/>
        <family val="2"/>
        <charset val="204"/>
      </rPr>
      <t>Упаковка: блистер/ложемент
Фасовка: кратно 1 шт</t>
    </r>
  </si>
  <si>
    <r>
      <t xml:space="preserve">НАБОРЫ МЕТЧИКОВ И ПЛАШЕК КОМБИНИРОВАННЫЕ
</t>
    </r>
    <r>
      <rPr>
        <sz val="8"/>
        <color theme="1"/>
        <rFont val="Bahnschrift"/>
        <family val="2"/>
        <charset val="204"/>
      </rPr>
      <t>Упаковка: ткань/пласт/лож./блист
Фасовка: кратно 1 шт</t>
    </r>
  </si>
  <si>
    <r>
      <t xml:space="preserve">НАБОРЫ ЗЕНКОВОК
</t>
    </r>
    <r>
      <rPr>
        <sz val="8"/>
        <color theme="1"/>
        <rFont val="Bahnschrift"/>
        <family val="2"/>
        <charset val="204"/>
      </rPr>
      <t>Упаковка: ткань
Фасовка: кратно 1 шт</t>
    </r>
  </si>
  <si>
    <r>
      <t xml:space="preserve">НАБОРЫ БОРФРЕЗ
</t>
    </r>
    <r>
      <rPr>
        <sz val="8"/>
        <color theme="1"/>
        <rFont val="Bahnschrift"/>
        <family val="2"/>
        <charset val="204"/>
      </rPr>
      <t>Упаковка: ткань
Фасовка: кратно 1 шт</t>
    </r>
  </si>
  <si>
    <r>
      <t xml:space="preserve">НАБОРЫ НАПИЛЬНИКОВ, РАШПИЛЕЙ
</t>
    </r>
    <r>
      <rPr>
        <sz val="8"/>
        <color theme="1"/>
        <rFont val="Bahnschrift"/>
        <family val="2"/>
        <charset val="204"/>
      </rPr>
      <t>Упаковка: ткань
Фасовка: кратно 1 шт</t>
    </r>
  </si>
  <si>
    <r>
      <t xml:space="preserve">НАБОРЫ НАДФИЛЕЙ АЛМАЗНЫХ
</t>
    </r>
    <r>
      <rPr>
        <sz val="8"/>
        <color theme="1"/>
        <rFont val="Bahnschrift"/>
        <family val="2"/>
        <charset val="204"/>
      </rPr>
      <t>Упаковка: ткань
Фасовка: кратно 1 шт</t>
    </r>
  </si>
  <si>
    <r>
      <t xml:space="preserve">НАБОРЫ НАДФИЛЕЙ, СТАЛЬ У12
</t>
    </r>
    <r>
      <rPr>
        <sz val="8"/>
        <color theme="1"/>
        <rFont val="Bahnschrift"/>
        <family val="2"/>
        <charset val="204"/>
      </rPr>
      <t>Упаковка: блистер
Фасовка: кратно 1 шт</t>
    </r>
  </si>
  <si>
    <r>
      <t xml:space="preserve">НАБОРЫ ОТВЕРТОК
</t>
    </r>
    <r>
      <rPr>
        <sz val="8"/>
        <color theme="1"/>
        <rFont val="Bahnschrift"/>
        <family val="2"/>
        <charset val="204"/>
      </rPr>
      <t>Упаковка: ткань
Фасовка: кратно 1 шт</t>
    </r>
  </si>
  <si>
    <r>
      <t xml:space="preserve">НАБОРЫ РУЧНОГО ИНСТРУМЕНТА
</t>
    </r>
    <r>
      <rPr>
        <sz val="8"/>
        <color theme="1"/>
        <rFont val="Bahnschrift"/>
        <family val="2"/>
        <charset val="204"/>
      </rPr>
      <t>Упаковка: ткань
Фасовка: кратно 1 шт</t>
    </r>
  </si>
  <si>
    <r>
      <t xml:space="preserve">НАБОРЫ КЛЮЧЕЙ РАЗВОДНЫХ
</t>
    </r>
    <r>
      <rPr>
        <sz val="8"/>
        <color theme="1"/>
        <rFont val="Bahnschrift"/>
        <family val="2"/>
        <charset val="204"/>
      </rPr>
      <t>Упаковка: ткань
Фасовка: кратно 1 шт</t>
    </r>
  </si>
  <si>
    <r>
      <t xml:space="preserve">НАБОРЫ КЛЮЧЕЙ ГАЕЧНЫХ ДВУСТОРОННИХ С ОТКРЫТЫМ ЗЕВОМ, СТАЛЬ 40Х, ТУ 3926-030-53581936-2013 (КАМЫШИН)
</t>
    </r>
    <r>
      <rPr>
        <sz val="8"/>
        <color theme="1"/>
        <rFont val="Bahnschrift"/>
        <family val="2"/>
        <charset val="204"/>
      </rPr>
      <t>Упаковка: ткань
Фасовка: кратно 1 шт</t>
    </r>
  </si>
  <si>
    <r>
      <t xml:space="preserve">НАБОРЫ КЛЮЧЕЙ КОЛЬЦЕВЫХ ДВУСТОРОННИХ КОЛЕНЧАТЫХ, СТАЛЬ 40Х, ТУ 3926-031(051)-53581936-2013 (КАМЫШИН)
</t>
    </r>
    <r>
      <rPr>
        <sz val="8"/>
        <color theme="1"/>
        <rFont val="Bahnschrift"/>
        <family val="2"/>
        <charset val="204"/>
      </rPr>
      <t>Упаковка: ткань
Фасовка: кратно 1 шт</t>
    </r>
  </si>
  <si>
    <r>
      <t xml:space="preserve">НАБОРЫ КЛЮЧЕЙ ГАЕЧНЫХ С ОТКРЫТЫМ И КОЛЬЦЕВЫМ ЗЕВОМ КОМБИНИРОВАННЫХ, СТАЛЬ 40Х (КАМЫШИН)
</t>
    </r>
    <r>
      <rPr>
        <sz val="8"/>
        <color theme="1"/>
        <rFont val="Bahnschrift"/>
        <family val="2"/>
        <charset val="204"/>
      </rPr>
      <t>Упаковка: ткань
Фасовка: кратно 1 шт</t>
    </r>
  </si>
  <si>
    <r>
      <t xml:space="preserve">НАБОР КЛЮЧЕЙ ДЛЯ ВИНТОВ С ВНУТРЕННИМ ШЕСТИГРАННИКОМ  (КАМЫШИН)
</t>
    </r>
    <r>
      <rPr>
        <sz val="8"/>
        <color theme="1"/>
        <rFont val="Bahnschrift"/>
        <family val="2"/>
        <charset val="204"/>
      </rPr>
      <t>Упаковка: полиэтиленовая
Фасовка: кратно 1 шт</t>
    </r>
  </si>
  <si>
    <r>
      <t xml:space="preserve">НАБОР ШОФЕРСКОГО ИНСТРУМЕНТА/ГОЛОВОК (НИЗ)
</t>
    </r>
    <r>
      <rPr>
        <sz val="8"/>
        <color theme="1"/>
        <rFont val="Bahnschrift"/>
        <family val="2"/>
        <charset val="204"/>
      </rPr>
      <t>Упаковка: пластиковый бокс
Фасовка: кратно 1 шт</t>
    </r>
  </si>
  <si>
    <r>
      <t xml:space="preserve">НАБОРЫ ДЛЯ ВЫПИЛИВАНИЯ ЛОБЗИКОМ (ДЕЛЬТА)
</t>
    </r>
    <r>
      <rPr>
        <sz val="8"/>
        <color theme="1"/>
        <rFont val="Bahnschrift"/>
        <family val="2"/>
        <charset val="204"/>
      </rPr>
      <t>Упаковка: пластиковый кейс
Фасовка: кратно 1 шт</t>
    </r>
  </si>
  <si>
    <r>
      <t xml:space="preserve">НАБОР ПЛАСТИКОВЫХ ШПАТЕЛЕЙ, ГОСТ 10778-83 (ДЕЛЬТА)
</t>
    </r>
    <r>
      <rPr>
        <sz val="8"/>
        <color theme="1"/>
        <rFont val="Bahnschrift"/>
        <family val="2"/>
        <charset val="204"/>
      </rPr>
      <t>Упаковка: блистер
Фасовка: кратно 1 шт</t>
    </r>
  </si>
  <si>
    <r>
      <t xml:space="preserve">СТЕНДЫ ДЛЯ СВЕРЛ, БУРОВ, ПЛАШЕК, МЕТЧИКОВ, А ТАКЖЕ РУЧНОГО ИНСТРУМЕНТА (ПЛОСКОГУБЦЕВ, ОТВЕРТОК, НОЖНИЦ, КУСАЧЕК, КЛЮЧЕЙ И Т.П.)
</t>
    </r>
    <r>
      <rPr>
        <sz val="8"/>
        <color theme="1"/>
        <rFont val="Bahnschrift"/>
        <family val="2"/>
        <charset val="204"/>
      </rPr>
      <t>Упаковка: пленка
Фасовка: кратно 1 шт</t>
    </r>
  </si>
  <si>
    <r>
      <t xml:space="preserve">ПОДСТАВКА ПОД СВЕРЛА ПО МЕТАЛЛУ С ЦИЛИНДРИЧЕСКИМ ХВОСТОВИКОМ
</t>
    </r>
    <r>
      <rPr>
        <sz val="8"/>
        <color theme="1"/>
        <rFont val="Bahnschrift"/>
        <family val="2"/>
        <charset val="204"/>
      </rPr>
      <t>Упаковка: картонная коробка
Фасовка: кратно 1 шт</t>
    </r>
  </si>
  <si>
    <r>
      <t xml:space="preserve">ПОДСТАВКА ПОД СВЕРЛА ПО МЕТАЛЛУ С ЦИЛИНДРИЧЕСКИМ ХВОСТОВИКОМ КОМБИНИРОВАННАЯ
</t>
    </r>
    <r>
      <rPr>
        <sz val="8"/>
        <color theme="1"/>
        <rFont val="Bahnschrift"/>
        <family val="2"/>
        <charset val="204"/>
      </rPr>
      <t>Упаковка: картонная коробка
Фасовка: кратно 1 шт</t>
    </r>
  </si>
  <si>
    <r>
      <t xml:space="preserve">ПОДСТАВКА ПОД ПЛАШКИ МЕТРИЧЕСКИЕ
</t>
    </r>
    <r>
      <rPr>
        <sz val="8"/>
        <color theme="1"/>
        <rFont val="Bahnschrift"/>
        <family val="2"/>
        <charset val="204"/>
      </rPr>
      <t>Упаковка: картонная коробка
Фасовка: кратно 1 шт</t>
    </r>
  </si>
  <si>
    <r>
      <t xml:space="preserve">ПОДСТАВКА ПОД МЕТЧИКИ МЕТРИЧЕСКИЕ
</t>
    </r>
    <r>
      <rPr>
        <sz val="8"/>
        <color theme="1"/>
        <rFont val="Bahnschrift"/>
        <family val="2"/>
        <charset val="204"/>
      </rPr>
      <t>Упаковка: картонная коробка
Фасовка: кратно 1 шт</t>
    </r>
  </si>
  <si>
    <r>
      <t xml:space="preserve">ПОДСТАВКА ПОД МЕТЧИКИ И ПЛАШКИ МЕТРИЧЕСКИЕ КОМБИНИРОВАННАЯ
</t>
    </r>
    <r>
      <rPr>
        <sz val="8"/>
        <color theme="1"/>
        <rFont val="Bahnschrift"/>
        <family val="2"/>
        <charset val="204"/>
      </rPr>
      <t>Упаковка: картонная коробка
Фасовка: кратно 1 шт</t>
    </r>
  </si>
  <si>
    <r>
      <t xml:space="preserve">ЛОТОК ДЛЯ ИНСТРУМЕНТОВ
</t>
    </r>
    <r>
      <rPr>
        <sz val="8"/>
        <color theme="1"/>
        <rFont val="Bahnschrift"/>
        <family val="2"/>
        <charset val="204"/>
      </rPr>
      <t>Упаковка: полиэтиленовая
Фасовка: кратно по 1 шт</t>
    </r>
  </si>
  <si>
    <r>
      <t xml:space="preserve">СВЕРЛО СПИРАЛЬНОЕ С ЦИЛИНДРИЧЕСКИМ ХВОСТОВИКОМ СРЕДНЕЙ СЕРИИ КЛ. В, В ИНДИВИД. УПАКОВКЕ, СТАЛЬ Р6М5, ГОСТ 10902
</t>
    </r>
    <r>
      <rPr>
        <sz val="8"/>
        <color theme="1"/>
        <rFont val="Bahnschrift"/>
        <family val="2"/>
        <charset val="204"/>
      </rPr>
      <t>Упаковка: блистер/ПВХ
Фасовка: кратно 1 шт</t>
    </r>
  </si>
  <si>
    <r>
      <t xml:space="preserve">СВЕРЛО СПИРАЛЬНОЕ С ЦИЛ ХВОСТОВИКОМ СРЕДНЕЙ СЕРИИ  КЛ. В,  ПРОТОЧ. ХВОСТОВИК (12 мм), В ИНДИВИД. ПВХ УПАКОВКЕ, СТАЛЬ Р6М5, ГОСТ 10902
</t>
    </r>
    <r>
      <rPr>
        <sz val="8"/>
        <color theme="1"/>
        <rFont val="Bahnschrift"/>
        <family val="2"/>
        <charset val="204"/>
      </rPr>
      <t>Упаковка: индивидуал. ПВХ
Фасовка: кратно 1 шт</t>
    </r>
  </si>
  <si>
    <r>
      <t xml:space="preserve">СВЕРЛО СПИРАЛЬНОЕ С ЦИЛИНДРИЧЕСКИМ  ХВОСТОВИКОМ  СРЕДНЕЙ СЕРИИ КЛАСС А, С ИЗНОСОСТОЙКИМ ПОКРЫТИЕМ ИЗ НИТРИТ ТИТАНА В ИНДИВИДУАЛЬНОЙ ПВХ УПАКОВКЕ, СТАЛЬ Р6М5, ГОСТ 10902
</t>
    </r>
    <r>
      <rPr>
        <sz val="8"/>
        <color theme="1"/>
        <rFont val="Bahnschrift"/>
        <family val="2"/>
        <charset val="204"/>
      </rPr>
      <t>Упаковка: индивидуал. ПВХ
Фасовка: кратно 1 шт</t>
    </r>
  </si>
  <si>
    <r>
      <t xml:space="preserve">СВЕРЛО СПИРАЛЬНОЕ С ЦИЛИНДРИЧЕСКИМ ХВОСТОВИКОМ  СРЕДНЕЙ СЕРИИ КЛАСС А, ЛЕГИРОВАНО КОБАЛЬТОМ , В ИНДИВИДУАЛЬНОЙ ПВХ УПАКОВКЕ,СТАЛЬ Р6М5К5, ГОСТ 10902
</t>
    </r>
    <r>
      <rPr>
        <sz val="8"/>
        <color theme="1"/>
        <rFont val="Bahnschrift"/>
        <family val="2"/>
        <charset val="204"/>
      </rPr>
      <t>Упаковка: индивидуал. ПВХ
Фасовка: кратно 1 шт</t>
    </r>
  </si>
  <si>
    <r>
      <t xml:space="preserve">СВЕРЛО СПИРАЛЬНОЕ С ЦИЛИНДРИЧЕСКИМ ХВОСТОВИК ДЛИННОЙ СЕРИИ КЛ. А, В ИНДИВИД. ПВХ УПАКОВКЕ, СТАЛЬ Р6М5, ГОСТ 886
</t>
    </r>
    <r>
      <rPr>
        <sz val="8"/>
        <color theme="1"/>
        <rFont val="Bahnschrift"/>
        <family val="2"/>
        <charset val="204"/>
      </rPr>
      <t>Упаковка: индивидуал. ПВХ
Фасовка: кратно 1 шт</t>
    </r>
  </si>
  <si>
    <r>
      <t xml:space="preserve">СВЕРЛО СПИРАЛЬНОЕ С ЦИЛИНДРИЧЕСКИМ  ХВОСТОВИКОМ  СРЕДНЕЙ СЕРИИ КЛАСС А, ЛЕВОГО ВРАЩЕНИЯ, В ИНДИВИДУАЛЬНОЙ ПВХ УПАКОВКЕ, СТАЛЬ Р6М5,ГОСТ 10902
</t>
    </r>
    <r>
      <rPr>
        <sz val="8"/>
        <color theme="1"/>
        <rFont val="Bahnschrift"/>
        <family val="2"/>
        <charset val="204"/>
      </rPr>
      <t>Упаковка: индивидуал. ПВХ
Фасовка: кратно 1 шт</t>
    </r>
  </si>
  <si>
    <r>
      <t xml:space="preserve">СВЕРЛО СПИРАЛЬНОЕ  СРЕДНЕЙ СЕРИИ КЛАСС А, С ШЕСТИГРАННЫМ (1/4) ХВОСТОВИКОМ, В ИНДИВИДУАЛЬНОЙ ПВХ УПАКОВКЕ,СТАЛЬ Р6М5, ГОСТ 10902
</t>
    </r>
    <r>
      <rPr>
        <sz val="8"/>
        <color theme="1"/>
        <rFont val="Bahnschrift"/>
        <family val="2"/>
        <charset val="204"/>
      </rPr>
      <t>Упаковка: индивидуал. ПВХ
Фасовка: кратно 1 шт</t>
    </r>
  </si>
  <si>
    <r>
      <t xml:space="preserve">СВЕРЛО ПО БЕТОНУ СПИРАЛЬНОЕ С ТВЕРДОСПЛАВНОЙ ПЛАСТИНОЙ ВК8 В ИНДИВИДУАЛЬНОЙ УПАКОВКЕ (ПВХ и БЛИСТЕР)
</t>
    </r>
    <r>
      <rPr>
        <sz val="8"/>
        <color theme="1"/>
        <rFont val="Bahnschrift"/>
        <family val="2"/>
        <charset val="204"/>
      </rPr>
      <t>Упаковка: блистер/ПВХ
Фасовка: кратно 1 шт</t>
    </r>
  </si>
  <si>
    <r>
      <t xml:space="preserve">СВЕРЛО ПО СТЕКЛУ И КЕРАМИКЕ В ИНДИВИДУАЛЬНОЙ УПАКОВКЕ (ПВХ и БЛИСТЕР)
</t>
    </r>
    <r>
      <rPr>
        <sz val="8"/>
        <color theme="1"/>
        <rFont val="Bahnschrift"/>
        <family val="2"/>
        <charset val="204"/>
      </rPr>
      <t>Упаковка: блистер/ПВХ
Фасовка: кратно 1 шт</t>
    </r>
  </si>
  <si>
    <r>
      <t xml:space="preserve">СВЕРЛО ПО ДЕРЕВУ С ПОДРЕЗАТЕЛЕМ В ИНДИВИДУАЛЬНОЙ УПАКОВКЕ (ПВХ и БЛИСТЕР)
</t>
    </r>
    <r>
      <rPr>
        <sz val="8"/>
        <color theme="1"/>
        <rFont val="Bahnschrift"/>
        <family val="2"/>
        <charset val="204"/>
      </rPr>
      <t>Упаковка: блистер/ПВХ
Фасовка: кратно 1 шт</t>
    </r>
  </si>
  <si>
    <r>
      <t xml:space="preserve">СВЕРЛО ПО ДЕРЕВУ ПЕРОВОЕ, L=152 ММ, В ИНДИВИДУАЛЬНОЙ УПАКОВКЕ (ПВХ и БЛИСТЕР)
</t>
    </r>
    <r>
      <rPr>
        <sz val="8"/>
        <color theme="1"/>
        <rFont val="Bahnschrift"/>
        <family val="2"/>
        <charset val="204"/>
      </rPr>
      <t>Упаковка: блистер/ПВХ
Фасовка: кратно 1 шт</t>
    </r>
  </si>
  <si>
    <r>
      <t xml:space="preserve">СВЕРЛО ПО ДЕРЕВУ СПИРАЛЬНОЕ В БЛИСТЕРНОЙ УПАКОВКЕ
</t>
    </r>
    <r>
      <rPr>
        <sz val="8"/>
        <color theme="1"/>
        <rFont val="Bahnschrift"/>
        <family val="2"/>
        <charset val="204"/>
      </rPr>
      <t>Упаковка: блистер/ПВХ
Фасовка: кратно 1 шт</t>
    </r>
  </si>
  <si>
    <r>
      <t xml:space="preserve">МЕТЧИКИ И ВОРОТКИ ДЛЯ МЕТЧИКОВ В ИНДИВИДУАЛЬНОЙ ПВХ УПАКОВКЕ
</t>
    </r>
    <r>
      <rPr>
        <sz val="8"/>
        <color theme="1"/>
        <rFont val="Bahnschrift"/>
        <family val="2"/>
        <charset val="204"/>
      </rPr>
      <t>Упаковка: индивидуал. ПВХ
Фасовка: кратно 1 шт</t>
    </r>
  </si>
  <si>
    <r>
      <t xml:space="preserve">ПЛАШКИ И ВОРОТКИ ДЛЯ ПЛАШЕК В ИНДИВИДУАЛЬНОЙ ПВХ УПАКОВКЕ
</t>
    </r>
    <r>
      <rPr>
        <sz val="8"/>
        <color theme="1"/>
        <rFont val="Bahnschrift"/>
        <family val="2"/>
        <charset val="204"/>
      </rPr>
      <t>Упаковка: индивидуал. ПВХ
Фасовка: кратно 1 шт</t>
    </r>
  </si>
  <si>
    <r>
      <t xml:space="preserve">ПОЛОТНО НОЖОВОЧНОЕ БИМЕТАЛЛИЧЕСКОЕ (BIМЕТАLL) ПО МЕТАЛЛУ (ФАСОВКА ПО 10 шт), СТАЛЬ Р6М5 В ИНДИВИДУАЛЬНОЙ ПВХ УПАКОВКЕ
</t>
    </r>
    <r>
      <rPr>
        <sz val="8"/>
        <color theme="1"/>
        <rFont val="Bahnschrift"/>
        <family val="2"/>
        <charset val="204"/>
      </rPr>
      <t>Упаковка: индивидуал. ПВХ
Фасовка: кратно 1 шт</t>
    </r>
  </si>
  <si>
    <r>
      <t xml:space="preserve">БУР ПО БЕТОНУ С ХВОСТОВИКОМ SDS-PLUS С УСИЛЕННОЙ СПИРАЛЬЮ В ИНДИВИДУАЛЬНОЙ УПАКОВКЕ С ЕВРОПЕТЛЕЙ, SCHWERT
</t>
    </r>
    <r>
      <rPr>
        <sz val="8"/>
        <color theme="1"/>
        <rFont val="Bahnschrift"/>
        <family val="2"/>
        <charset val="204"/>
      </rPr>
      <t>Упаковка: пластиковый подвес
Фасовка: кратно 1 шт</t>
    </r>
  </si>
  <si>
    <r>
      <t xml:space="preserve">БУР ПО БЕТОНУ С ХВОСТОВИКОМ SDS-PLUS С ЦЕНТРИРУЮЩИМ НАКОНЕЧНИКОМ В ИНДИВИДУАЛЬНОЙ УПАКОВКЕ, KROTEC
</t>
    </r>
    <r>
      <rPr>
        <sz val="8"/>
        <color theme="1"/>
        <rFont val="Bahnschrift"/>
        <family val="2"/>
        <charset val="204"/>
      </rPr>
      <t>Упаковка: пластиковый подвес
Фасовка: кратно 1 шт</t>
    </r>
  </si>
  <si>
    <r>
      <t xml:space="preserve">БУР ПО БЕТОНУ С ХВОСТОВИКОМ SDS-PLUS С КРЕСТООБРАЗНЫМ НАКОНЕЧНИКОМ В ИНДИВИДУАЛЬНОЙ УПАКОВКЕ, KROTEC
</t>
    </r>
    <r>
      <rPr>
        <sz val="8"/>
        <color theme="1"/>
        <rFont val="Bahnschrift"/>
        <family val="2"/>
        <charset val="204"/>
      </rPr>
      <t>Упаковка: пластиковый подвес
Фасовка: кратно 1 шт</t>
    </r>
  </si>
  <si>
    <r>
      <t xml:space="preserve">БУР ПО БЕТОНУ С ХВОСТОВИКОМ SDS-MAX С ЦЕНТРИРУЮЩИМ НАКОНЕЧНИКОМ В ИНДИВИДУАЛЬНОЙ УПАКОВКЕ, SCHWERT
</t>
    </r>
    <r>
      <rPr>
        <sz val="8"/>
        <color theme="1"/>
        <rFont val="Bahnschrift"/>
        <family val="2"/>
        <charset val="204"/>
      </rPr>
      <t>Упаковка: пластиковый подвес
Фасовка: кратно 1 шт</t>
    </r>
  </si>
  <si>
    <r>
      <t xml:space="preserve">ПЕРЕХОДНИКИ-АДАПТЕРЫ, SCHWERT
</t>
    </r>
    <r>
      <rPr>
        <sz val="8"/>
        <color theme="1"/>
        <rFont val="Bahnschrift"/>
        <family val="2"/>
        <charset val="204"/>
      </rPr>
      <t xml:space="preserve">Упаковка: пластиковый подвес
Фасовка: кратно 1 шт </t>
    </r>
  </si>
  <si>
    <r>
      <t xml:space="preserve">ПИКА ПО БЕТОНУ С ХВОСТОВИКАМИ SDS-PLUS И SDS-MAX, SCHWERT 
</t>
    </r>
    <r>
      <rPr>
        <sz val="8"/>
        <color theme="1"/>
        <rFont val="Bahnschrift"/>
        <family val="2"/>
        <charset val="204"/>
      </rPr>
      <t>Упаковка: пластиковый подвес
Фасовка: кратно 1 шт</t>
    </r>
  </si>
  <si>
    <r>
      <t xml:space="preserve">КОРОНКА ПО БЕТОНУ С ХВОСТОВИКОМ SDS-PLUS, В СБОРЕ СО СВЕРЛОМ  ВК8,  SCHWERT 
</t>
    </r>
    <r>
      <rPr>
        <sz val="8"/>
        <color theme="1"/>
        <rFont val="Bahnschrift"/>
        <family val="2"/>
        <charset val="204"/>
      </rPr>
      <t>Упаковка: пластиковый подвес
Фасовка: кратно 1 шт</t>
    </r>
  </si>
  <si>
    <r>
      <t xml:space="preserve">КОРОНКА ПО БЕТОНУ АЛМАЗНАЯ В СБОРЕ СО СВЕРЛОМ ВК8, KROTEC
</t>
    </r>
    <r>
      <rPr>
        <sz val="8"/>
        <color theme="1"/>
        <rFont val="Bahnschrift"/>
        <family val="2"/>
        <charset val="204"/>
      </rPr>
      <t>Упаковка: пластиковый тубус
Фасовка: кратно 1 шт</t>
    </r>
  </si>
  <si>
    <r>
      <t xml:space="preserve">КОРОНКА ПО КЕРАМИКЕ АЛМАЗНАЯ В СБОРЕ СО СВЕРЛОМ ВК8, KROTEC
</t>
    </r>
    <r>
      <rPr>
        <sz val="8"/>
        <color theme="1"/>
        <rFont val="Bahnschrift"/>
        <family val="2"/>
        <charset val="204"/>
      </rPr>
      <t>Упаковка: пластиковый тубус
Фасовка: кратно по 1 шт</t>
    </r>
  </si>
  <si>
    <r>
      <t xml:space="preserve">ЗУБИЛО ПО БЕТОНУ КАНАВОЧНОЕ С ХВОСТОВИКОМ SDS-PLUS, SCHWERT 
</t>
    </r>
    <r>
      <rPr>
        <sz val="8"/>
        <color theme="1"/>
        <rFont val="Bahnschrift"/>
        <family val="2"/>
        <charset val="204"/>
      </rPr>
      <t>Упаковка: пластиковый подвес
Фасовка: кратно 1 шт</t>
    </r>
  </si>
  <si>
    <r>
      <t xml:space="preserve">ЗУБИЛО ПО БЕТОНУ ПЛОСКОЕ С ХВОСТОВИКАМИ SDS-PLUS И SDS-MAX, SCHWERT 
</t>
    </r>
    <r>
      <rPr>
        <sz val="8"/>
        <color theme="1"/>
        <rFont val="Bahnschrift"/>
        <family val="2"/>
        <charset val="204"/>
      </rPr>
      <t>Упаковка: пластиковый подвес
Фасовка: кратно 1 шт</t>
    </r>
  </si>
  <si>
    <r>
      <t xml:space="preserve">СВЕРЛО ПО БЕТОНУ СПИРАЛЬНОЕ С ТВЕРДОСПЛАВНОЙ ПЛАСТИНОЙ ВК8
</t>
    </r>
    <r>
      <rPr>
        <sz val="8"/>
        <color theme="1"/>
        <rFont val="Bahnschrift"/>
        <family val="2"/>
        <charset val="204"/>
      </rPr>
      <t>Упаковка: полиэтиленовая
Фасовка: кратно 10 шт</t>
    </r>
  </si>
  <si>
    <r>
      <t xml:space="preserve">СВЕРЛО ПО СТЕКЛУ И КЕРАМИКЕ С ОДИНАРНОЙ И ДВОЙНОЙ ПЛАСТИНОЙ
</t>
    </r>
    <r>
      <rPr>
        <sz val="8"/>
        <color theme="1"/>
        <rFont val="Bahnschrift"/>
        <family val="2"/>
        <charset val="204"/>
      </rPr>
      <t>Упаковка: полиэтиленовая
Фасовка: кратно 10 шт</t>
    </r>
  </si>
  <si>
    <r>
      <t xml:space="preserve">СВЕРЛО ПО ДЕРЕВУ ФОРСТНЕРА
</t>
    </r>
    <r>
      <rPr>
        <sz val="8"/>
        <color theme="1"/>
        <rFont val="Bahnschrift"/>
        <family val="2"/>
        <charset val="204"/>
      </rPr>
      <t>Упаковка: полиэтиленовая
Фасовка: кратно 1 шт</t>
    </r>
  </si>
  <si>
    <r>
      <t xml:space="preserve">СВЕРЛО ПО ДЕРЕВУ СПИРАЛЬНОЕ
</t>
    </r>
    <r>
      <rPr>
        <sz val="8"/>
        <color theme="1"/>
        <rFont val="Bahnschrift"/>
        <family val="2"/>
        <charset val="204"/>
      </rPr>
      <t>Упаковка: полиэтиленовая
Фасовка: кратно 1 шт</t>
    </r>
  </si>
  <si>
    <r>
      <t xml:space="preserve">СВЕРЛО ПО ДЕРЕВУ С ПОДРЕЗАТЕЛЕМ
</t>
    </r>
    <r>
      <rPr>
        <sz val="8"/>
        <color theme="1"/>
        <rFont val="Bahnschrift"/>
        <family val="2"/>
        <charset val="204"/>
      </rPr>
      <t>Упаковка: полиэтиленовая
Фасовка: кратно 10 шт</t>
    </r>
  </si>
  <si>
    <r>
      <t xml:space="preserve">СВЕРЛО ПО ДЕРЕВУ ПЕРОВОЕ, L=152 ММ
</t>
    </r>
    <r>
      <rPr>
        <sz val="8"/>
        <color theme="1"/>
        <rFont val="Bahnschrift"/>
        <family val="2"/>
        <charset val="204"/>
      </rPr>
      <t>Упаковка: полиэтиленовая
Фасовка: кратно 1 шт</t>
    </r>
  </si>
  <si>
    <r>
      <t xml:space="preserve">КЛЮЧ ТРУБНЫЙ РЫЧАЖНЫЙ/ГАЗОВЫЙ ЛИТОЙ,ХРОМ-ВАНАДИЕВАЯ СТАЛЬ, ГОСТ 18981-73
</t>
    </r>
    <r>
      <rPr>
        <sz val="8"/>
        <color theme="1"/>
        <rFont val="Bahnschrift"/>
        <family val="2"/>
        <charset val="204"/>
      </rPr>
      <t>Упаковка: полиэтиленовая
Фасовка: кратно 1 шт</t>
    </r>
  </si>
  <si>
    <r>
      <t xml:space="preserve">КЛЮЧ ГАЕЧНЫЙ РАЗВОДНОЙ ЦЕЛЬНОМЕТАЛЛИЧЕСКИЙ,ХРОМВАНАДИЕВАЯ СТАЛЬ, ГОСТ 7275-75
</t>
    </r>
    <r>
      <rPr>
        <sz val="8"/>
        <color theme="1"/>
        <rFont val="Bahnschrift"/>
        <family val="2"/>
        <charset val="204"/>
      </rPr>
      <t>Упаковка: полиэтиленовая
Фасовка: кратно 1 шт</t>
    </r>
  </si>
  <si>
    <r>
      <t xml:space="preserve">КЛЮЧ ГАЕЧНЫЙ РАЗВОДНОЙ С ПРОРЕЗИНЕННОЙ РУЧКОЙ,ХРОМВАНАДИЕВАЯ СТАЛЬ, ГОСТ 7275-75
</t>
    </r>
    <r>
      <rPr>
        <sz val="8"/>
        <color theme="1"/>
        <rFont val="Bahnschrift"/>
        <family val="2"/>
        <charset val="204"/>
      </rPr>
      <t>Упаковка: полиэтиленовая
Фасовка: кратно 1 шт</t>
    </r>
  </si>
  <si>
    <r>
      <t xml:space="preserve">ГОЛОВКИ СМЕННЫЕ ТОРЦОВЫЕ С ШЕСТИГРАННЫМ ЗЕВОМ, ГОСТ 57977-2017  (НИЗ)
</t>
    </r>
    <r>
      <rPr>
        <sz val="8"/>
        <color theme="1"/>
        <rFont val="Bahnschrift"/>
        <family val="2"/>
        <charset val="204"/>
      </rPr>
      <t>Упаковка: промасленная бумага
Фасовка: кратно по 1 шт</t>
    </r>
  </si>
  <si>
    <r>
      <t xml:space="preserve">КЛЮЧ ГАЕЧНЫЙ С ОТКРЫТЫМ ЗЕВОМ ДВУСТОРОННИЙ,СТАЛЬ 40Х, ТУ 3926-030-53581936-2013 (КАМЫШИН)
</t>
    </r>
    <r>
      <rPr>
        <sz val="8"/>
        <color theme="1"/>
        <rFont val="Bahnschrift"/>
        <family val="2"/>
        <charset val="204"/>
      </rPr>
      <t>Упаковка: полиэтиленовая
Фасовка: кратно 1 шт</t>
    </r>
  </si>
  <si>
    <r>
      <t xml:space="preserve">КЛЮЧ ГАЕЧНЫЙ С ОТКРЫТЫМ И КОЛЬЦЕВЫМ ЗЕВОМ ПРЯМОЙ КОМБИНИРОВАННЫЙ,СТАЛЬ 40Х, ТУ 3926-048-53581936-2013 (КАМЫШИН)
</t>
    </r>
    <r>
      <rPr>
        <sz val="8"/>
        <color theme="1"/>
        <rFont val="Bahnschrift"/>
        <family val="2"/>
        <charset val="204"/>
      </rPr>
      <t>Упаковка: полиэтиленовая
Фасовка: кратно 1 шт</t>
    </r>
  </si>
  <si>
    <r>
      <t xml:space="preserve">КЛЮЧ ГАЕЧНЫЙ КОЛЬЦЕВОЙ ДВУСТОРОННИЙ КОЛЕНЧАТЫЙ,СТАЛЬ 40Х, ТУ 3926-031(051)-53581936-2013 (КАМЫШИН)
</t>
    </r>
    <r>
      <rPr>
        <sz val="8"/>
        <color theme="1"/>
        <rFont val="Bahnschrift"/>
        <family val="2"/>
        <charset val="204"/>
      </rPr>
      <t>Упаковка: полиэтиленовая
Фасовка: кратно 1 шт</t>
    </r>
  </si>
  <si>
    <r>
      <t xml:space="preserve">КЛЮЧ ДЛЯ ВИНТОВ С ВНУТРЕННИМ ШЕСТИГРАННИКОМ, СТАЛЬ 40Х, ГОСТ Р 57981-2017 (КАМЫШИН)
</t>
    </r>
    <r>
      <rPr>
        <sz val="8"/>
        <color theme="1"/>
        <rFont val="Bahnschrift"/>
        <family val="2"/>
        <charset val="204"/>
      </rPr>
      <t>Упаковка: полиэтиленовая
Фасовка: кратно 1 шт</t>
    </r>
  </si>
  <si>
    <r>
      <t xml:space="preserve">КОСТЮМ МАЛЯРНЫЙ ОДНОРАЗОВЫЙ "КАСПЕР", БЕЛЫЙ, РАЗМЕР XXXL
</t>
    </r>
    <r>
      <rPr>
        <sz val="8"/>
        <color theme="1"/>
        <rFont val="Bahnschrift"/>
        <family val="2"/>
        <charset val="204"/>
      </rPr>
      <t>Упаковка: полиэтиленовая
Фасовка: кратно 1 шт</t>
    </r>
  </si>
  <si>
    <r>
      <t xml:space="preserve">КЛЕЙМА БУКВЕННЫЕ И ЦИФРОВЫЕ (CNIC, БМ)
</t>
    </r>
    <r>
      <rPr>
        <sz val="8"/>
        <color theme="1"/>
        <rFont val="Bahnschrift"/>
        <family val="2"/>
        <charset val="204"/>
      </rPr>
      <t>Упаковка: картонная коробка
Фасовка: кратно 1 шт</t>
    </r>
  </si>
  <si>
    <r>
      <t xml:space="preserve">РАМКА НОЖОВОЧНАЯ С МЕТАЛЛИЧЕСКОЙ РУЧКОЙ
</t>
    </r>
    <r>
      <rPr>
        <sz val="8"/>
        <color theme="1"/>
        <rFont val="Bahnschrift"/>
        <family val="2"/>
        <charset val="204"/>
      </rPr>
      <t>Упаковка: 
Фасовка: кратно 1 шт</t>
    </r>
  </si>
  <si>
    <r>
      <t xml:space="preserve">ПОЛОТНО НОЖОВОЧНОЕ РУЧНОЕ ПО МЕТАЛЛУ, СТАЛЬ Х6ВФ, ГОСТ 6645-86
</t>
    </r>
    <r>
      <rPr>
        <sz val="8"/>
        <color theme="1"/>
        <rFont val="Bahnschrift"/>
        <family val="2"/>
        <charset val="204"/>
      </rPr>
      <t>Упаковка: пластиковый тубус
Фасовка: кратно 100 шт</t>
    </r>
  </si>
  <si>
    <r>
      <t xml:space="preserve">ПОЛОТНО НОЖОВОЧНОЕ РУЧНОЕ ДВУХСТОРОННЕЕ ПО МЕТАЛЛУ СТАЛЬ Х6ВФ, ГОСТ 6645-86
</t>
    </r>
    <r>
      <rPr>
        <sz val="8"/>
        <color theme="1"/>
        <rFont val="Bahnschrift"/>
        <family val="2"/>
        <charset val="204"/>
      </rPr>
      <t>Упаковка: пластиковый тубус
Фасовка: кратно 100 шт</t>
    </r>
  </si>
  <si>
    <r>
      <t xml:space="preserve">ПОЛОТНО НОЖОВОЧНОЕ БИМЕТАЛЛИЧЕСКОЕ (BIМЕТАLL) ПО МЕТАЛЛУ, СТАЛЬ Р6М5 
</t>
    </r>
    <r>
      <rPr>
        <sz val="8"/>
        <color theme="1"/>
        <rFont val="Bahnschrift"/>
        <family val="2"/>
        <charset val="204"/>
      </rPr>
      <t>Упаковка: пластиковый тубус
Фасовка: кратно 10 шт</t>
    </r>
  </si>
  <si>
    <r>
      <t xml:space="preserve">ПОЛОТНО НОЖОВОЧНОЕ МАШИННОЕ ПО МЕТАЛЛУ, СТАЛЬ Р6М5, ГОСТ 6645-86
</t>
    </r>
    <r>
      <rPr>
        <sz val="8"/>
        <color theme="1"/>
        <rFont val="Bahnschrift"/>
        <family val="2"/>
        <charset val="204"/>
      </rPr>
      <t>Упаковка: пластиковый тубус
Фасовка: кратно 10 шт</t>
    </r>
  </si>
  <si>
    <r>
      <t xml:space="preserve">РУЧКИ К НАПИЛЬНИКАМ
</t>
    </r>
    <r>
      <rPr>
        <sz val="8"/>
        <color theme="1"/>
        <rFont val="Bahnschrift"/>
        <family val="2"/>
        <charset val="204"/>
      </rPr>
      <t>Упаковка: картонная коробка
Фасовка: кратно 1 шт</t>
    </r>
  </si>
  <si>
    <r>
      <t xml:space="preserve">НАПИЛЬНИКИ, СТАЛЬ У12, ГОСТ 1465-80
</t>
    </r>
    <r>
      <rPr>
        <sz val="8"/>
        <color theme="1"/>
        <rFont val="Bahnschrift"/>
        <family val="2"/>
        <charset val="204"/>
      </rPr>
      <t>Упаковка: промасленная бумага
Фасовка: кратно по 1 шт</t>
    </r>
  </si>
  <si>
    <r>
      <t xml:space="preserve">РАШПИЛИ, СТАЛЬ У12, ГОСТ 6876-79
</t>
    </r>
    <r>
      <rPr>
        <sz val="8"/>
        <color theme="1"/>
        <rFont val="Bahnschrift"/>
        <family val="2"/>
        <charset val="204"/>
      </rPr>
      <t>Упаковка: промасленная бумага
Фасовка: кратно по 1 шт</t>
    </r>
  </si>
  <si>
    <r>
      <t xml:space="preserve">НАДФИЛИ, СТАЛЬ У12,ГОСТ 1513-77 И НАДФИЛИ АЛМАЗНЫЕ С ОБРЕЗИНЕННОЙ РУЧКОЙ, АЛМАЗНЫЙ ПОРОШОК МАРКИ АС 4, ГОСТ 23461-84
</t>
    </r>
    <r>
      <rPr>
        <sz val="8"/>
        <color theme="1"/>
        <rFont val="Bahnschrift"/>
        <family val="2"/>
        <charset val="204"/>
      </rPr>
      <t>Упаковка: промасленная бумага
Фасовка: кратно по 1 шт</t>
    </r>
  </si>
  <si>
    <r>
      <t xml:space="preserve">МОЛОТОК СЛЕСАРНЫЙ СТАЛЬНОЙ, СТАЛЬ 50,
ГОСТ 2310-77
</t>
    </r>
    <r>
      <rPr>
        <sz val="8"/>
        <color theme="1"/>
        <rFont val="Bahnschrift"/>
        <family val="2"/>
        <charset val="204"/>
      </rPr>
      <t>Упаковка: промасленная бумага
Фасовка: кратно по 1 шт</t>
    </r>
  </si>
  <si>
    <r>
      <t xml:space="preserve">МОЛОТОК ПЕЧНИКОВЫЙ (КИРОЧКА), СТАЛЬ 50, ТУ 4833-008-02955281-97
</t>
    </r>
    <r>
      <rPr>
        <sz val="8"/>
        <color theme="1"/>
        <rFont val="Bahnschrift"/>
        <family val="2"/>
        <charset val="204"/>
      </rPr>
      <t>Упаковка: промасленная бумага
Фасовка: кратно по 1 шт</t>
    </r>
  </si>
  <si>
    <r>
      <t xml:space="preserve">КУВАЛДА КУЗНЕЧНАЯ ТУПОНОСАЯ, СТАЛЬ 50, ТУ 4833-029-02955281-05 (АРЕФИНО)
</t>
    </r>
    <r>
      <rPr>
        <sz val="8"/>
        <color theme="1"/>
        <rFont val="Bahnschrift"/>
        <family val="2"/>
        <charset val="204"/>
      </rPr>
      <t>Упаковка: промасленная бумага
Фасовка: кратно по 1 шт</t>
    </r>
  </si>
  <si>
    <r>
      <t xml:space="preserve">БИТА ОТВЕРТОЧНАЯ
</t>
    </r>
    <r>
      <rPr>
        <sz val="8"/>
        <color theme="1"/>
        <rFont val="Bahnschrift"/>
        <family val="2"/>
        <charset val="204"/>
      </rPr>
      <t>Упаковка: пластиковый бокс
Фасовка: кратно 10 и 20 шт</t>
    </r>
  </si>
  <si>
    <r>
      <t xml:space="preserve">ОТВЕРТКА С ПРЯМЫМ ШЛИЦЕМ В ИНДИВИДУАЛЬНОЙ УПАКОВКЕ
</t>
    </r>
    <r>
      <rPr>
        <sz val="8"/>
        <color theme="1"/>
        <rFont val="Bahnschrift"/>
        <family val="2"/>
        <charset val="204"/>
      </rPr>
      <t>Упаковка: пластиковый подвес
Фасовка: кратно 1 шт</t>
    </r>
  </si>
  <si>
    <r>
      <t xml:space="preserve">ОТВЕРТКА УДАРНАЯ С ПРЯМЫМ ШЛИЦЕМ В ИНДИВИДУАЛЬНОЙ УПАКОВКЕ
</t>
    </r>
    <r>
      <rPr>
        <sz val="8"/>
        <color theme="1"/>
        <rFont val="Bahnschrift"/>
        <family val="2"/>
        <charset val="204"/>
      </rPr>
      <t>Упаковка: пластиковый подвес
Фасовка: кратно 1 шт</t>
    </r>
  </si>
  <si>
    <r>
      <t xml:space="preserve">ОТВЕРТКА КРЕСТОВАЯ В ИНДИВИДУАЛЬНОЙ УПАКОВКЕ
</t>
    </r>
    <r>
      <rPr>
        <sz val="8"/>
        <color theme="1"/>
        <rFont val="Bahnschrift"/>
        <family val="2"/>
        <charset val="204"/>
      </rPr>
      <t>Упаковка: пластиковый подвес
Фасовка: кратно 1 шт</t>
    </r>
  </si>
  <si>
    <r>
      <t xml:space="preserve">ОТВЕРТКА TORX В ИНДИВИДУАЛЬНОЙ УПАКОВКЕ
</t>
    </r>
    <r>
      <rPr>
        <sz val="8"/>
        <color theme="1"/>
        <rFont val="Bahnschrift"/>
        <family val="2"/>
        <charset val="204"/>
      </rPr>
      <t>Упаковка: пластиковый подвес
Фасовка: кратно 1 шт</t>
    </r>
  </si>
  <si>
    <r>
      <t xml:space="preserve">ОТВЕРТКА ДИЭЛЕКТРИЧЕСКАЯ КРЕСТОВАЯ ИЛИ ПРЯМЫМ ШЛИЦЕМ В ИНДИВИДУАЛЬНОЙ УПАКОВКЕ
</t>
    </r>
    <r>
      <rPr>
        <sz val="8"/>
        <color theme="1"/>
        <rFont val="Bahnschrift"/>
        <family val="2"/>
        <charset val="204"/>
      </rPr>
      <t>Упаковка: пластиковый подвес
Фасовка: кратно 1 шт</t>
    </r>
  </si>
  <si>
    <r>
      <t xml:space="preserve">ИНДИКАТОР НАПРЯЖЕНИЯ
</t>
    </r>
    <r>
      <rPr>
        <sz val="8"/>
        <color theme="1"/>
        <rFont val="Bahnschrift"/>
        <family val="2"/>
        <charset val="204"/>
      </rPr>
      <t>Упаковка: промасленная бумага
Фасовка: кратно по 1 шт</t>
    </r>
  </si>
  <si>
    <r>
      <t xml:space="preserve">ДИСК АЛМАЗНЫЙ СПЛОШНОЙ, KROTEC
</t>
    </r>
    <r>
      <rPr>
        <sz val="8"/>
        <color theme="1"/>
        <rFont val="Bahnschrift"/>
        <family val="2"/>
        <charset val="204"/>
      </rPr>
      <t>Упаковка: картонная коробка
Фасовка: кратно 1 шт</t>
    </r>
  </si>
  <si>
    <r>
      <t xml:space="preserve">ДИСК АЛМАЗНЫЙ СЕГМЕНТНЫЙ, KROTEC
</t>
    </r>
    <r>
      <rPr>
        <sz val="8"/>
        <color theme="1"/>
        <rFont val="Bahnschrift"/>
        <family val="2"/>
        <charset val="204"/>
      </rPr>
      <t>Упаковка: картонная коробка
Фасовка: кратно 1 шт</t>
    </r>
  </si>
  <si>
    <r>
      <t xml:space="preserve">ДИСК АЛМАЗНЫЙ ТУРБО СЕГМЕНТНЫЙ, KROTEC
</t>
    </r>
    <r>
      <rPr>
        <sz val="8"/>
        <color theme="1"/>
        <rFont val="Bahnschrift"/>
        <family val="2"/>
        <charset val="204"/>
      </rPr>
      <t>Упаковка: картонная коробка
Фасовка: кратно 1 шт</t>
    </r>
  </si>
  <si>
    <r>
      <t xml:space="preserve">ДИСК АЛМАЗНЫЙ УНИВЕРСАЛЬНЫЙ, KROTEC
</t>
    </r>
    <r>
      <rPr>
        <sz val="8"/>
        <color theme="1"/>
        <rFont val="Bahnschrift"/>
        <family val="2"/>
        <charset val="204"/>
      </rPr>
      <t>Упаковка: картонная коробка
Фасовка: кратно 1 шт</t>
    </r>
  </si>
  <si>
    <r>
      <t xml:space="preserve">ЧАШКА АЛМАЗНАЯ ЗАЧИСТНАЯ ОДНОРЯДНАЯ, KROTEC
</t>
    </r>
    <r>
      <rPr>
        <sz val="8"/>
        <color theme="1"/>
        <rFont val="Bahnschrift"/>
        <family val="2"/>
        <charset val="204"/>
      </rPr>
      <t>Упаковка: картонная коробка
Фасовка: кратно 1 шт</t>
    </r>
  </si>
  <si>
    <r>
      <t xml:space="preserve">ЧАШКА АЛМАЗНАЯ ЗАЧИСТНАЯ ДВУХРЯДНАЯ, KROTEC
</t>
    </r>
    <r>
      <rPr>
        <sz val="8"/>
        <color theme="1"/>
        <rFont val="Bahnschrift"/>
        <family val="2"/>
        <charset val="204"/>
      </rPr>
      <t>Упаковка: картонная коробка
Фасовка: кратно 1 шт</t>
    </r>
  </si>
  <si>
    <r>
      <t xml:space="preserve">ЧАШКА АЛМАЗНАЯ ЗАЧИСТНАЯ ТУРБО, KROTEC
</t>
    </r>
    <r>
      <rPr>
        <sz val="8"/>
        <color theme="1"/>
        <rFont val="Bahnschrift"/>
        <family val="2"/>
        <charset val="204"/>
      </rPr>
      <t>Упаковка: картонная коробка
Фасовка: кратно 1 шт</t>
    </r>
  </si>
  <si>
    <r>
      <t xml:space="preserve">КОРДЩЕТКА ЧАШЕЧНАЯ ДЛЯ ДРЕЛИ И УШМ SCHWERT
</t>
    </r>
    <r>
      <rPr>
        <sz val="8"/>
        <color theme="1"/>
        <rFont val="Bahnschrift"/>
        <family val="2"/>
        <charset val="204"/>
      </rPr>
      <t>Упаковка: картонная коробка
Фасовка: кратно 1 шт</t>
    </r>
  </si>
  <si>
    <r>
      <t xml:space="preserve">КОРДЩЕТКА РАДИАЛЬНАЯ ДЛЯ ДРЕЛИ И УШМ SCHWERT
</t>
    </r>
    <r>
      <rPr>
        <sz val="8"/>
        <color theme="1"/>
        <rFont val="Bahnschrift"/>
        <family val="2"/>
        <charset val="204"/>
      </rPr>
      <t>Упаковка: картонная коробка
Фасовка: кратно 1 шт</t>
    </r>
  </si>
  <si>
    <r>
      <t xml:space="preserve">КОРДЩЕТКА КОНИЧЕСКАЯ ДЛЯ УШМ SCHWERT
</t>
    </r>
    <r>
      <rPr>
        <sz val="8"/>
        <color theme="1"/>
        <rFont val="Bahnschrift"/>
        <family val="2"/>
        <charset val="204"/>
      </rPr>
      <t>Упаковка: картонная коробка
Фасовка: кратно 1 шт</t>
    </r>
  </si>
  <si>
    <r>
      <t xml:space="preserve">СТЕПЛЕРЫ МЕХАНИЧЕСКИЕ, СКОБОУДАЛИТЕЛИ И СКОБЫ KROTEC
</t>
    </r>
    <r>
      <rPr>
        <sz val="8"/>
        <color theme="1"/>
        <rFont val="Bahnschrift"/>
        <family val="2"/>
        <charset val="204"/>
      </rPr>
      <t>Упаковка: картонная коробка
Фасовка: кратно 1 шт</t>
    </r>
  </si>
  <si>
    <r>
      <t xml:space="preserve">ПЛОСКОГУБЦЫ КОМБИНИРОВАННЫЕ
</t>
    </r>
    <r>
      <rPr>
        <sz val="8"/>
        <color theme="1"/>
        <rFont val="Bahnschrift"/>
        <family val="2"/>
        <charset val="204"/>
      </rPr>
      <t>Упаковка: пластиковый подвес
Фасовка: кратно 1 шт</t>
    </r>
  </si>
  <si>
    <r>
      <t xml:space="preserve">ПЛОСКОГУБЦЫ КОМБИНИРОВАННЫЕ С НИКЕЛЕВЫМ ПОКРЫТИЕМ
</t>
    </r>
    <r>
      <rPr>
        <sz val="8"/>
        <color theme="1"/>
        <rFont val="Bahnschrift"/>
        <family val="2"/>
        <charset val="204"/>
      </rPr>
      <t>Упаковка: пластиковый подвес
Фасовка: кратно 1 шт</t>
    </r>
  </si>
  <si>
    <r>
      <t xml:space="preserve">ПЛОСКОГУБЦЫ КОМБИНИРОВАННЫЕ ДИЭЛЕКТРИЧЕСКИЕ
</t>
    </r>
    <r>
      <rPr>
        <sz val="8"/>
        <color theme="1"/>
        <rFont val="Bahnschrift"/>
        <family val="2"/>
        <charset val="204"/>
      </rPr>
      <t>Упаковка: пластиковый подвес
Фасовка: кратно 1 шт</t>
    </r>
  </si>
  <si>
    <r>
      <t xml:space="preserve">ПЛОСКОГУБЦЫ РЕГУЛИРУЕМЫЕ
</t>
    </r>
    <r>
      <rPr>
        <sz val="8"/>
        <color theme="1"/>
        <rFont val="Bahnschrift"/>
        <family val="2"/>
        <charset val="204"/>
      </rPr>
      <t>Упаковка: пластиковый подвес
Фасовка: кратно 1 шт</t>
    </r>
  </si>
  <si>
    <r>
      <t xml:space="preserve">ПАССАТИЖИ ДЛЯ СНЯТИЯ ИЗОЛЯЦИИ
</t>
    </r>
    <r>
      <rPr>
        <sz val="8"/>
        <color theme="1"/>
        <rFont val="Bahnschrift"/>
        <family val="2"/>
        <charset val="204"/>
      </rPr>
      <t>Упаковка: пластиковый подвес
Фасовка: кратно 1 шт</t>
    </r>
  </si>
  <si>
    <r>
      <t xml:space="preserve">КРУГЛОГУБЦЫ
</t>
    </r>
    <r>
      <rPr>
        <sz val="8"/>
        <color theme="1"/>
        <rFont val="Bahnschrift"/>
        <family val="2"/>
        <charset val="204"/>
      </rPr>
      <t>Упаковка: пластиковый подвес
Фасовка: кратно 1 шт</t>
    </r>
  </si>
  <si>
    <r>
      <t xml:space="preserve">КУСАЧКИ БОКОВЫЕ
</t>
    </r>
    <r>
      <rPr>
        <sz val="8"/>
        <color theme="1"/>
        <rFont val="Bahnschrift"/>
        <family val="2"/>
        <charset val="204"/>
      </rPr>
      <t>Упаковка: пластиковый подвес
Фасовка: кратно 1 шт</t>
    </r>
  </si>
  <si>
    <r>
      <t xml:space="preserve">КУСАЧКИ БОКОВЫЕ ХРОМИРОВАННЫЕ, СТАЛЬ CR-V
</t>
    </r>
    <r>
      <rPr>
        <sz val="8"/>
        <color theme="1"/>
        <rFont val="Bahnschrift"/>
        <family val="2"/>
        <charset val="204"/>
      </rPr>
      <t>Упаковка: пластиковый подвес
Фасовка: кратно 1 шт</t>
    </r>
  </si>
  <si>
    <r>
      <t xml:space="preserve">КУСАЧКИ БОКОВЫЕ ДИЭЛЕКТРИЧЕСКИЕ
</t>
    </r>
    <r>
      <rPr>
        <sz val="8"/>
        <color theme="1"/>
        <rFont val="Bahnschrift"/>
        <family val="2"/>
        <charset val="204"/>
      </rPr>
      <t>Упаковка: пластиковый подвес
Фасовка: кратно 1 шт</t>
    </r>
  </si>
  <si>
    <r>
      <t xml:space="preserve">КУСАЧКИ ТОРЦОВЫЕ ХРОМИРОВАННЫЕ, СТАЛЬ CR-V
</t>
    </r>
    <r>
      <rPr>
        <sz val="8"/>
        <color theme="1"/>
        <rFont val="Bahnschrift"/>
        <family val="2"/>
        <charset val="204"/>
      </rPr>
      <t>Упаковка: пластиковый подвес
Фасовка: кратно 1 шт</t>
    </r>
  </si>
  <si>
    <r>
      <t xml:space="preserve">КУСАЧКИ ТОРЦОВЫЕ ДИЭЛЕКТРИЧЕСКИЕ
</t>
    </r>
    <r>
      <rPr>
        <sz val="8"/>
        <color theme="1"/>
        <rFont val="Bahnschrift"/>
        <family val="2"/>
        <charset val="204"/>
      </rPr>
      <t>Упаковка: пластиковый подвес
Фасовка: кратно 1 шт</t>
    </r>
  </si>
  <si>
    <r>
      <t xml:space="preserve">КЛЕЩИ СТРОИТЕЛЬНЫЕ, СТАЛЬ 50, ТУ 4833-027-02955281-2001 (АРЕФИНО)
</t>
    </r>
    <r>
      <rPr>
        <sz val="8"/>
        <color theme="1"/>
        <rFont val="Bahnschrift"/>
        <family val="2"/>
        <charset val="204"/>
      </rPr>
      <t>Упаковка: промасленная бумага
Фасовка: кратно по 1 шт</t>
    </r>
  </si>
  <si>
    <r>
      <t xml:space="preserve">НОЖНИЦЫ ПО МЕТАЛЛУ, ЛЕВЫЙ И ПРАВЫЙ РЕЗ
</t>
    </r>
    <r>
      <rPr>
        <sz val="8"/>
        <color theme="1"/>
        <rFont val="Bahnschrift"/>
        <family val="2"/>
        <charset val="204"/>
      </rPr>
      <t>Упаковка: пластиковый подвес
Фасовка: кратно 1 шт</t>
    </r>
  </si>
  <si>
    <r>
      <t xml:space="preserve">НОЖНИЦЫ ПО МЕТАЛЛУ УДЛИНЕННЫЕ
</t>
    </r>
    <r>
      <rPr>
        <sz val="8"/>
        <color theme="1"/>
        <rFont val="Bahnschrift"/>
        <family val="2"/>
        <charset val="204"/>
      </rPr>
      <t>Упаковка: пластиковый подвес
Фасовка: кратно 1 шт</t>
    </r>
  </si>
  <si>
    <r>
      <t xml:space="preserve">БОЛТОРЕЗЫ (НОЖНИЦЫ ПО МЕТАЛЛУ АРМАТУРНЫЕ)
</t>
    </r>
    <r>
      <rPr>
        <sz val="8"/>
        <color theme="1"/>
        <rFont val="Bahnschrift"/>
        <family val="2"/>
        <charset val="204"/>
      </rPr>
      <t>Упаковка: промасленная бумага
Фасовка: кратно по 1 шт</t>
    </r>
  </si>
  <si>
    <r>
      <t xml:space="preserve">НОЖОВКА ПО ДЕРЕВУ KROTEC (ЧЕХИЯ)
</t>
    </r>
    <r>
      <rPr>
        <sz val="8"/>
        <color theme="1"/>
        <rFont val="Bahnschrift"/>
        <family val="2"/>
        <charset val="204"/>
      </rPr>
      <t>Упаковка: картонная коробка
Фасовка: кратно 1 шт</t>
    </r>
  </si>
  <si>
    <r>
      <t xml:space="preserve">НОЖОВКА ПО ДЕРЕВУ "СТАНДАРТ", СТАЛЬ 65MN, ГОСТ 26215-84 (ДЕЛЬТА)
</t>
    </r>
    <r>
      <rPr>
        <sz val="8"/>
        <color theme="1"/>
        <rFont val="Bahnschrift"/>
        <family val="2"/>
        <charset val="204"/>
      </rPr>
      <t>Упаковка: картонная коробка
Фасовка: кратно 1 шт</t>
    </r>
  </si>
  <si>
    <r>
      <t xml:space="preserve">НОЖОВКА ПО ДЕРЕВУ ВЫКРУЖНАЯ, СТАЛЬ 65MN, ГОСТ 26215-84 (ДЕЛЬТА)
</t>
    </r>
    <r>
      <rPr>
        <sz val="8"/>
        <color theme="1"/>
        <rFont val="Bahnschrift"/>
        <family val="2"/>
        <charset val="204"/>
      </rPr>
      <t>Упаковка: картонная коробка
Фасовка: кратно 1 шт</t>
    </r>
  </si>
  <si>
    <r>
      <t xml:space="preserve">НОЖОВКА ПО ДЕРЕВУ САДОВАЯ, СТАЛЬ 65Г, ГОСТ 26215-84 (ДЕЛЬТА)
</t>
    </r>
    <r>
      <rPr>
        <sz val="8"/>
        <color theme="1"/>
        <rFont val="Bahnschrift"/>
        <family val="2"/>
        <charset val="204"/>
      </rPr>
      <t>Упаковка: картонная коробка
Фасовка: кратно 1 шт</t>
    </r>
  </si>
  <si>
    <r>
      <t xml:space="preserve">СТАМЕСКА ПЛОСКАЯ (АРЕФИНО)
</t>
    </r>
    <r>
      <rPr>
        <sz val="8"/>
        <color theme="1"/>
        <rFont val="Bahnschrift"/>
        <family val="2"/>
        <charset val="204"/>
      </rPr>
      <t>Упаковка: промасленная бумага
Фасовка: кратно по 1 шт</t>
    </r>
  </si>
  <si>
    <r>
      <t xml:space="preserve">СТАМЕСКА-ДОЛОТО (АРЕФИНО)
</t>
    </r>
    <r>
      <rPr>
        <sz val="8"/>
        <color theme="1"/>
        <rFont val="Bahnschrift"/>
        <family val="2"/>
        <charset val="204"/>
      </rPr>
      <t>Упаковка: промасленная бумага
Фасовка: кратно по 1 шт</t>
    </r>
  </si>
  <si>
    <r>
      <t xml:space="preserve">ШПАТЕЛЬ, СТАЛЬ 65Г, ГОСТ 10778-83 (ДЕЛЬТА)
</t>
    </r>
    <r>
      <rPr>
        <sz val="8"/>
        <color theme="1"/>
        <rFont val="Bahnschrift"/>
        <family val="2"/>
        <charset val="204"/>
      </rPr>
      <t>Упаковка: промасленная бумага
Фасовка: кратно по 1 шт</t>
    </r>
  </si>
  <si>
    <r>
      <t xml:space="preserve">ШПАТЕЛЬ ФАСАДНЫЙ С ИЗОГНУТОЙ РУЧКОЙ И АНТИКОРРОЗИЙНЫМ ПОКРЫТИЕМ, СТАЛЬ 65Г, ГОСТ 10778-83 (ДЕЛЬТА)
</t>
    </r>
    <r>
      <rPr>
        <sz val="8"/>
        <color theme="1"/>
        <rFont val="Bahnschrift"/>
        <family val="2"/>
        <charset val="204"/>
      </rPr>
      <t>Упаковка: промасленная бумага
Фасовка: кратно по 1 шт</t>
    </r>
  </si>
  <si>
    <r>
      <t xml:space="preserve">ШПАТЕЛЬ С ПЛАСТИКОВОЙ РУЧКОЙ, СТАЛЬ 65Г, ГОСТ 10778-83 (ДЕЛЬТА)
</t>
    </r>
    <r>
      <rPr>
        <sz val="8"/>
        <color theme="1"/>
        <rFont val="Bahnschrift"/>
        <family val="2"/>
        <charset val="204"/>
      </rPr>
      <t>Упаковка: промасленная бумага
Фасовка: кратно по 1 шт</t>
    </r>
  </si>
  <si>
    <r>
      <t xml:space="preserve">ШПАТЕЛЬ ПЛИТОЧНИКА, СТАЛЬ 65Г, ГОСТ 10778-83 (ДЕЛЬТА)
</t>
    </r>
    <r>
      <rPr>
        <sz val="8"/>
        <color theme="1"/>
        <rFont val="Bahnschrift"/>
        <family val="2"/>
        <charset val="204"/>
      </rPr>
      <t>Упаковка: промасленная бумага
Фасовка: кратно по 1 шт</t>
    </r>
  </si>
  <si>
    <r>
      <t xml:space="preserve">КЕЛЬМА КАМЕНЩИКА, СТАЛЬ 65Г, ТУ 3926-024-02955281-97 (АРЕФИНО)
</t>
    </r>
    <r>
      <rPr>
        <sz val="8"/>
        <color theme="1"/>
        <rFont val="Bahnschrift"/>
        <family val="2"/>
        <charset val="204"/>
      </rPr>
      <t>Упаковка: промасленная бумага
Фасовка: кратно по 1 шт</t>
    </r>
  </si>
  <si>
    <r>
      <t xml:space="preserve">КЕЛЬМА ШТУКАТУРНАЯ, СТАЛЬ 65Г, ТУ 3926-024-02955281-2000 (АРЕФИНО)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</si>
  <si>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ОДИНАРНЫЙ ДЛЯ СКВОЗНЫХ ОТВЕРСТИЙ, СТАЛЬ Р6М5, ГОСТ 3266-81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</si>
  <si>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ОДИНАРНЫЙ ДЛЯ СКВОЗНЫХ ОТВЕРСТИЙ, СТАЛЬ Р6М5, DIN 371, 374, 376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</si>
  <si>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ОДИНАРНЫЙ ДЛЯ ГЛУХИХ ОТВЕРСТИЙ, СТАЛЬ Р6М5, ГОСТ 3266-81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</si>
  <si>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ОДИНАРНЫЙ ДЛЯ ГЛУХИХ ОТВЕРСТИЙ С ВИНТОВОЙ КАНАВКОЙ, СТАЛЬ Р6М5, DIN 371, 374, 376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</si>
  <si>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КОМПЛЕКТНЫЙ ИЗ 2-Х ШТУК, СТАЛЬ Р6М5 И Р6М5К5 (5% КОБАЛЬТ),  ГОСТ 3266-81
</t>
    </r>
    <r>
      <rPr>
        <sz val="8"/>
        <color theme="1"/>
        <rFont val="Bahnschrift"/>
        <family val="2"/>
        <charset val="204"/>
      </rPr>
      <t>Упаковка: промасленная бумага
Фасовка: кратно по 1 шт</t>
    </r>
  </si>
  <si>
    <r>
      <t xml:space="preserve">МЕТЧИК РУЧНОЙ ДЛЯ МЕТРИЧЕСКОЙ РЕЗЬБЫ КОМПЛЕКТНЫЙ ИЗ 2-Х ШТУК, СТАЛЬ 9ХС,  ГОСТ 3266-81
</t>
    </r>
    <r>
      <rPr>
        <sz val="8"/>
        <color theme="1"/>
        <rFont val="Bahnschrift"/>
        <family val="2"/>
        <charset val="204"/>
      </rPr>
      <t>Упаковка: промасленная бумага
Фасовка: кратно по 1 шт</t>
    </r>
  </si>
  <si>
    <r>
      <t xml:space="preserve">МЕТЧИКИ №1 (ЧЕРНОВОЙ) И №2 (ЧИСТОВОЙ) ДЛЯ КОМПЛЕКТОВ МАШИННО-РУЧНЫХ, РУЧНЫХ МЕТРИЧЕСКИХ И ТРУБНЫХ МЕТЧИКОВ
</t>
    </r>
    <r>
      <rPr>
        <sz val="8"/>
        <color theme="1"/>
        <rFont val="Bahnschrift"/>
        <family val="2"/>
        <charset val="204"/>
      </rPr>
      <t>Упаковка: промасленная бумага
Фасовка: кратно по 1 шт</t>
    </r>
  </si>
  <si>
    <r>
      <t xml:space="preserve">МЕТЧИК МАШИННО-РУЧНОЙ ДЛЯ ЛЕВОЙ МЕТРИЧЕСКОЙ РЕЗЬБЫ В ГЛУХИХ ОТВЕРСТ., СТАЛЬ Р6М5,  ГОСТ 3266-81
</t>
    </r>
    <r>
      <rPr>
        <sz val="8"/>
        <color theme="1"/>
        <rFont val="Bahnschrift"/>
        <family val="2"/>
        <charset val="204"/>
      </rPr>
      <t>Упаковка: промасленная бумага
Фасовка: кратно по 1 шт</t>
    </r>
  </si>
  <si>
    <r>
      <t xml:space="preserve">МЕТЧИК МАШИННО-РУЧНОЙ ДЛЯ ЛЕВОЙ МЕТРИЧЕСКОЙ РЕЗЬБЫ КОМПЛЕКТНЫЙ, СТАЛЬ Р6М5,  ГОСТ 3266-81
</t>
    </r>
    <r>
      <rPr>
        <sz val="8"/>
        <color theme="1"/>
        <rFont val="Bahnschrift"/>
        <family val="2"/>
        <charset val="204"/>
      </rPr>
      <t>Упаковка: промасленная бумага
Фасовка: кратно по 1 шт</t>
    </r>
  </si>
  <si>
    <r>
      <t xml:space="preserve">МЕТЧИК  МАШИННО-РУЧНОЙ ДЛЯ ДЮЙМОВОЙ  КОНИЧЕСКОЙ РЕЗЬБЫ, СТАЛЬ Р6М5,ГОСТ 6227
</t>
    </r>
    <r>
      <rPr>
        <sz val="8"/>
        <color theme="1"/>
        <rFont val="Bahnschrift"/>
        <family val="2"/>
        <charset val="204"/>
      </rPr>
      <t>Упаковка: промасленная бумага
Фасовка: кратно по 1 шт</t>
    </r>
  </si>
  <si>
    <r>
      <t xml:space="preserve">МЕТЧИК МАШИННО-РУЧНОЙ ДЛЯ ТРУБНОЙ  КОНИЧЕСКОЙ РЕЗЬБЫ, СТАЛЬ Р6М5, ГОСТ 6227
</t>
    </r>
    <r>
      <rPr>
        <sz val="8"/>
        <color theme="1"/>
        <rFont val="Bahnschrift"/>
        <family val="2"/>
        <charset val="204"/>
      </rPr>
      <t>Упаковка: промасленная бумага
Фасовка: кратно по 1 шт</t>
    </r>
  </si>
  <si>
    <r>
      <t xml:space="preserve">МЕТЧИК МАШИННО-РУЧНОЙ ДЛЯ  ТРУБНОЙ РЕЗЬБЫ ОДИНАРНЫЙ СТАЛЬ Р6М5, ГОСТ 3266-81
</t>
    </r>
    <r>
      <rPr>
        <sz val="8"/>
        <color theme="1"/>
        <rFont val="Bahnschrift"/>
        <family val="2"/>
        <charset val="204"/>
      </rPr>
      <t>Упаковка: промасленная бумага
Фасовка: кратно по 1 шт</t>
    </r>
  </si>
  <si>
    <r>
      <t xml:space="preserve">МЕТЧИК МАШИННО-РУЧНОЙ ДЛЯ ТРУБНОЙ РЕЗЬБЫ КОМПЛЕКТНЫЙ ИЗ 2-Х ШТУК, СТАЛЬ Р6М5 , ГОСТ 3266-81
</t>
    </r>
    <r>
      <rPr>
        <sz val="8"/>
        <color theme="1"/>
        <rFont val="Bahnschrift"/>
        <family val="2"/>
        <charset val="204"/>
      </rPr>
      <t>Упаковка: промасленная бумага
Фасовка: кратно по 1 шт</t>
    </r>
  </si>
  <si>
    <r>
      <t xml:space="preserve">МЕТЧИК РУЧНОЙ ДЛЯ ТРУБНОЙ РЕЗЬБЫ КОМПЛЕКТНЫЙ ИЗ 2-Х ШТУК, СТАЛЬ 9ХС, ГОСТ 3266-81
</t>
    </r>
    <r>
      <rPr>
        <sz val="8"/>
        <color theme="1"/>
        <rFont val="Bahnschrift"/>
        <family val="2"/>
        <charset val="204"/>
      </rPr>
      <t>Упаковка: промасленная бумага
Фасовка: кратно по 1 шт</t>
    </r>
  </si>
  <si>
    <r>
      <t xml:space="preserve">МЕТЧИК  МАШИННО-РУЧНОЙ ДЛЯ МЕТРИЧЕСКОЙ РЕЗЬБЫ ГАЕЧНЫЙ ПРЯМОЙ, СТАЛЬ Р6М5, ГОСТ 1604-71
</t>
    </r>
    <r>
      <rPr>
        <sz val="8"/>
        <color theme="1"/>
        <rFont val="Bahnschrift"/>
        <family val="2"/>
        <charset val="204"/>
      </rPr>
      <t>Упаковка: промасленная бумага
Фасовка: кратно по 1 шт</t>
    </r>
  </si>
  <si>
    <r>
      <t xml:space="preserve">ВОРОТОК ДЛЯ МЕТЧИКОВ, СТАЛЬ 45, ГОСТ 22401-83
</t>
    </r>
    <r>
      <rPr>
        <sz val="8"/>
        <color theme="1"/>
        <rFont val="Bahnschrift"/>
        <family val="2"/>
        <charset val="204"/>
      </rPr>
      <t>Упаковка: полиэтиленовая
Фасовка: кратно 1 шт</t>
    </r>
  </si>
  <si>
    <r>
      <t xml:space="preserve">ПЛАШКА КРУГЛАЯ ДЛЯ МЕТРИЧЕСКОЙ РЕЗЬБЫ, КЛАСС ТОЧНОСТИ 6g, СТАЛЬ 9ХС, ГОСТ 9740-71
</t>
    </r>
    <r>
      <rPr>
        <sz val="8"/>
        <color theme="1"/>
        <rFont val="Bahnschrift"/>
        <family val="2"/>
        <charset val="204"/>
      </rPr>
      <t>Упаковка: промасленная бумага
Фасовка: кратно по 1 шт</t>
    </r>
  </si>
  <si>
    <r>
      <t xml:space="preserve">ПЛАШКА КРУГЛАЯ ДЛЯ МЕТРИЧЕСКОЙ РЕЗЬБЫ, КЛАСС ТОЧНОСТИ 6g, СТАЛЬ Р6М5, ГОСТ 9740-71
</t>
    </r>
    <r>
      <rPr>
        <sz val="8"/>
        <color theme="1"/>
        <rFont val="Bahnschrift"/>
        <family val="2"/>
        <charset val="204"/>
      </rPr>
      <t>Упаковка: промасленная бумага
Фасовка: кратно по 1 шт</t>
    </r>
  </si>
  <si>
    <r>
      <t xml:space="preserve">ПЛАШКА КРУГЛАЯ ДЛЯ ЛЕВОЙ МЕТРИЧЕСКОЙ РЕЗЬБЫ, КЛАСС ТОЧН. 6g, СТАЛЬ 9ХС, ГОСТ 9740-71
</t>
    </r>
    <r>
      <rPr>
        <sz val="8"/>
        <color theme="1"/>
        <rFont val="Bahnschrift"/>
        <family val="2"/>
        <charset val="204"/>
      </rPr>
      <t>Упаковка: промасленная бумага
Фасовка: кратно по 1 шт</t>
    </r>
  </si>
  <si>
    <r>
      <t xml:space="preserve">ПЛАШКА КРУГЛАЯ ДЛЯ КОНИЧЕСКОЙ ДЮЙМОВОЙ  РЕЗЬБЫ, СТАЛЬ 9ХС, ГОСТ 6228-80
</t>
    </r>
    <r>
      <rPr>
        <sz val="8"/>
        <color theme="1"/>
        <rFont val="Bahnschrift"/>
        <family val="2"/>
        <charset val="204"/>
      </rPr>
      <t>Упаковка: промасленная бумага
Фасовка: кратно по 1 шт</t>
    </r>
  </si>
  <si>
    <r>
      <t xml:space="preserve">ПЛАШКА КРУГЛАЯ  ДЛЯ ТРУБНОЙ КОНИЧЕСКОЙ РЕЗЬБЫ,СТАЛЬ 9ХС, ГОСТ 6228-80
</t>
    </r>
    <r>
      <rPr>
        <sz val="8"/>
        <color theme="1"/>
        <rFont val="Bahnschrift"/>
        <family val="2"/>
        <charset val="204"/>
      </rPr>
      <t>Упаковка: промасленная бумага
Фасовка: кратно по 1 шт</t>
    </r>
  </si>
  <si>
    <r>
      <t xml:space="preserve">ПЛАШКА КРУГЛАЯ ДЛЯ ТРУБНОЙ ЦИЛИНДРИЧЕСКОЙ РЕЗЬБЫ,СТАЛЬ 9ХС и Р6М5, ГОСТ 9740-71
</t>
    </r>
    <r>
      <rPr>
        <sz val="8"/>
        <color theme="1"/>
        <rFont val="Bahnschrift"/>
        <family val="2"/>
        <charset val="204"/>
      </rPr>
      <t>Упаковка: промасленная бумага
Фасовка: кратно по 1 шт</t>
    </r>
  </si>
  <si>
    <r>
      <t xml:space="preserve">ПЛАШКА КРУГЛАЯ ДЛЯ ДЮЙМОВОЙ РЕЗЬБЫ УИТВОРТА (BSF), УГОЛ 55°,СТАЛЬ 9ХС, DIN EN 22 568
</t>
    </r>
    <r>
      <rPr>
        <sz val="8"/>
        <color theme="1"/>
        <rFont val="Bahnschrift"/>
        <family val="2"/>
        <charset val="204"/>
      </rPr>
      <t>Упаковка: промасленная бумага
Фасовка: кратно по 1 шт</t>
    </r>
  </si>
  <si>
    <r>
      <t xml:space="preserve">ПЛАШКА КРУГЛАЯ ДЛЯ ДЮЙМОВОЙ РЕЗЬБЫ УИТВОРТА (BSW), УГОЛ 55°,СТАЛЬ 9ХС, DIN EN 22 568
</t>
    </r>
    <r>
      <rPr>
        <sz val="8"/>
        <color theme="1"/>
        <rFont val="Bahnschrift"/>
        <family val="2"/>
        <charset val="204"/>
      </rPr>
      <t>Упаковка: промасленная бумага
Фасовка: кратно по 1 шт</t>
    </r>
  </si>
  <si>
    <r>
      <t xml:space="preserve">ПЛАШКА КРУГЛАЯ ДЛЯ ДЮЙМОВОЙ РЕЗЬБЫ (UNС), УГОЛ 60°,СТАЛЬ 9ХС, DIN EN 22 568
</t>
    </r>
    <r>
      <rPr>
        <sz val="8"/>
        <color theme="1"/>
        <rFont val="Bahnschrift"/>
        <family val="2"/>
        <charset val="204"/>
      </rPr>
      <t>Упаковка: промасленная бумага
Фасовка: кратно по 1 шт</t>
    </r>
  </si>
  <si>
    <r>
      <t xml:space="preserve">ПЛАШКА КРУГЛАЯ ДЛЯ ДЮЙМОВОЙ РЕЗЬБЫ (UNF), УГОЛ 60°,СТАЛЬ 9ХС, DIN EN 22 568
</t>
    </r>
    <r>
      <rPr>
        <sz val="8"/>
        <color theme="1"/>
        <rFont val="Bahnschrift"/>
        <family val="2"/>
        <charset val="204"/>
      </rPr>
      <t>Упаковка: промасленная бумага
Фасовка: кратно по 1 шт</t>
    </r>
  </si>
  <si>
    <r>
      <t xml:space="preserve">ВОРОТОК ДЛЯ ПЛАШЕК ДВУХСТОРОННИЙ, ГОСТ 22395
</t>
    </r>
    <r>
      <rPr>
        <sz val="8"/>
        <color theme="1"/>
        <rFont val="Bahnschrift"/>
        <family val="2"/>
        <charset val="204"/>
      </rPr>
      <t>Упаковка: полиэтиленовая
Фасовка: кратно 1 шт</t>
    </r>
  </si>
  <si>
    <r>
      <t xml:space="preserve">РАЗВЕРТКА РУЧНАЯ ЦИЛИНДРИЧЕСКАЯ С ПРЯМЫМИ КАНАВКАМИ, ИСП.1, СТАЛЬ 9ХС, ГОСТ 7722-77
</t>
    </r>
    <r>
      <rPr>
        <sz val="8"/>
        <color theme="1"/>
        <rFont val="Bahnschrift"/>
        <family val="2"/>
        <charset val="204"/>
      </rPr>
      <t>Упаковка: промасленная бумага
Фасовка: кратно по 1 шт</t>
    </r>
  </si>
  <si>
    <r>
      <t xml:space="preserve">РАЗВЕРТКА РУЧНАЯ ЦИЛИНДРИЧЕСКАЯ РЕГУЛИРУЕМАЯ, СТАЛЬ 9ХС, ГОСТ 7722-77
</t>
    </r>
    <r>
      <rPr>
        <sz val="8"/>
        <color theme="1"/>
        <rFont val="Bahnschrift"/>
        <family val="2"/>
        <charset val="204"/>
      </rPr>
      <t>Упаковка: промасленная бумага
Фасовка: кратно по 1 шт</t>
    </r>
  </si>
  <si>
    <r>
      <t xml:space="preserve">РАЗВЕРТКА МАШИННАЯ С ЦИЛИНДРИЧЕСКИМ  ХВОСТОВИКОМ С ПРЯМЫМИ КАНАВКАМИ, ТИП 1,  СТАЛЬ Р6М5, ГОСТ 1672-80
</t>
    </r>
    <r>
      <rPr>
        <sz val="8"/>
        <color theme="1"/>
        <rFont val="Bahnschrift"/>
        <family val="2"/>
        <charset val="204"/>
      </rPr>
      <t>Упаковка: промасленная бумага
Фасовка: кратно по 1 шт</t>
    </r>
  </si>
  <si>
    <r>
      <t xml:space="preserve">РАЗВЕРТКА МАШИННАЯ  С КОНИЧЕСКИМ ХВОСТОВИКОМ,ТИП 2, СТАЛЬ Р6М5, ГОСТ 1672-80
</t>
    </r>
    <r>
      <rPr>
        <sz val="8"/>
        <color theme="1"/>
        <rFont val="Bahnschrift"/>
        <family val="2"/>
        <charset val="204"/>
      </rPr>
      <t>Упаковка: промасленная бумага
Фасовка: кратно по 1 шт</t>
    </r>
  </si>
  <si>
    <r>
      <t xml:space="preserve">РАЗВЕРТКА МАШИННАЯ С КОНИЧЕСКИМ ХВОСТОВИКОМ КОТЕЛЬНАЯ,СТАЛЬ Р6М5, ГОСТ 18121-72
</t>
    </r>
    <r>
      <rPr>
        <sz val="8"/>
        <color theme="1"/>
        <rFont val="Bahnschrift"/>
        <family val="2"/>
        <charset val="204"/>
      </rPr>
      <t>Упаковка: промасленная бумага
Фасовка: кратно по 1 шт</t>
    </r>
  </si>
  <si>
    <r>
      <t xml:space="preserve">ЗЕНКОВКА С ЦИЛИНДРИЧЕСКИМХВОСТОВИКОМ, УГОЛ 60, 90, 120, СТАЛЬ Р6М5, ГОСТ 14953-80
</t>
    </r>
    <r>
      <rPr>
        <sz val="8"/>
        <color theme="1"/>
        <rFont val="Bahnschrift"/>
        <family val="2"/>
        <charset val="204"/>
      </rPr>
      <t>Упаковка: пластиковый тубус
Фасовка: кратно 1 шт</t>
    </r>
  </si>
  <si>
    <r>
      <t xml:space="preserve">ЗЕНКОВКА КОНИЧЕСКАЯ  С КОНИЧЕСКИМ  ХВОСТОВИКОМ, УГОЛ 60, 90, 120, СТАЛЬ Р6М5,  ГОСТ 14953-80
</t>
    </r>
    <r>
      <rPr>
        <sz val="8"/>
        <color theme="1"/>
        <rFont val="Bahnschrift"/>
        <family val="2"/>
        <charset val="204"/>
      </rPr>
      <t>Упаковка: пластиковый тубус
Фасовка: кратно 1 шт</t>
    </r>
  </si>
  <si>
    <r>
      <t xml:space="preserve">ФРЕЗА КОНЦЕВАЯ С ЦИЛИНДРИЧЕСКИМ ХВОСТОВИКОМ,СТАЛЬ Р6М5, ГОСТ 17025-71
</t>
    </r>
    <r>
      <rPr>
        <sz val="8"/>
        <color theme="1"/>
        <rFont val="Bahnschrift"/>
        <family val="2"/>
        <charset val="204"/>
      </rPr>
      <t>Упаковка: промасленная бумага
Фасовка: кратно по 1 шт</t>
    </r>
  </si>
  <si>
    <r>
      <t xml:space="preserve">ФРЕЗА КОНЦЕВАЯ С ЦИЛИНДРИЧЕСКИМ ХВОСТОВИКОМ УДЛИНЕННАЯ,СТАЛЬ Р6М5
</t>
    </r>
    <r>
      <rPr>
        <sz val="8"/>
        <color theme="1"/>
        <rFont val="Bahnschrift"/>
        <family val="2"/>
        <charset val="204"/>
      </rPr>
      <t>Упаковка: промасленная бумага
Фасовка: кратно по 1 шт</t>
    </r>
  </si>
  <si>
    <r>
      <t xml:space="preserve">ФРЕЗА КОНЦЕВАЯ С ЦИЛИНДРИЧЕСКИМ ХВОСТОВИКОМ ДВУХСТОРОННЯЯ,СТАЛЬ Р6М5
</t>
    </r>
    <r>
      <rPr>
        <sz val="8"/>
        <color theme="1"/>
        <rFont val="Bahnschrift"/>
        <family val="2"/>
        <charset val="204"/>
      </rPr>
      <t>Упаковка: промасленная бумага
Фасовка: кратно по 1 шт</t>
    </r>
  </si>
  <si>
    <r>
      <t xml:space="preserve">ФРЕЗА КОНЦЕВАЯ С ЦИЛИНДРИЧЕСКИМ ХВОСТОВИКОМ ЦЕЛЬНАЯ ТВЕРДОСПЛАВ., СПЛАВ ВК8, ГОСТ 18372-73
</t>
    </r>
    <r>
      <rPr>
        <sz val="8"/>
        <color theme="1"/>
        <rFont val="Bahnschrift"/>
        <family val="2"/>
        <charset val="204"/>
      </rPr>
      <t>Упаковка: пластиковый тубус
Фасовка: кратно 1 шт</t>
    </r>
  </si>
  <si>
    <r>
      <t xml:space="preserve">ФРЕЗА КОНЦЕВАЯ С ЦИЛИНДРИЧЕСКИМ ХВОСТОВИКОМ,ОСНАЩЕННАЯ  ПРЯМЫМИ  ПЛАСТИНАМИ ИЗ ТВЕРДОГО СПЛАВА  ВК8, Т5К10, Т15К6
</t>
    </r>
    <r>
      <rPr>
        <sz val="8"/>
        <color theme="1"/>
        <rFont val="Bahnschrift"/>
        <family val="2"/>
        <charset val="204"/>
      </rPr>
      <t>Упаковка: пластиковый тубус
Фасовка: кратно 1 шт</t>
    </r>
  </si>
  <si>
    <r>
      <t xml:space="preserve">ФРЕЗА КОНЦЕВАЯ С КОНИЧЕСКИМ  ХВОСТОВИКОМ, СТАЛЬ Р6М5, ГОСТ 17026-71
</t>
    </r>
    <r>
      <rPr>
        <sz val="8"/>
        <color theme="1"/>
        <rFont val="Bahnschrift"/>
        <family val="2"/>
        <charset val="204"/>
      </rPr>
      <t>Упаковка: промасленная бумага
Фасовка: кратно по 1 шт</t>
    </r>
  </si>
  <si>
    <r>
      <t xml:space="preserve">ФРЕЗА КОНЦЕВАЯ С КОНИЧЕСКИМ  ХВОСТОВИКОМ ДЛИННАЯ, СТАЛЬ Р6М5, ГОСТ 32831-2014
</t>
    </r>
    <r>
      <rPr>
        <sz val="8"/>
        <color theme="1"/>
        <rFont val="Bahnschrift"/>
        <family val="2"/>
        <charset val="204"/>
      </rPr>
      <t>Упаковка: промасленная бумага
Фасовка: кратно по 1 шт</t>
    </r>
  </si>
  <si>
    <r>
      <t xml:space="preserve">ФРЕЗА КОНЦЕВАЯ С КОНИЧЕСКИМ ХВОСТОВИКОМ,ОСНАЩЕННАЯ ПРЯМЫМИ ПЛАСТИНАМИ ИЗ ТВЕРДОГО СПЛАВА ВК8, Т5К10,  Т15К6
</t>
    </r>
    <r>
      <rPr>
        <sz val="8"/>
        <color theme="1"/>
        <rFont val="Bahnschrift"/>
        <family val="2"/>
        <charset val="204"/>
      </rPr>
      <t>Упаковка: пластиковый тубус
Фасовка: кратно 1 шт</t>
    </r>
  </si>
  <si>
    <r>
      <t xml:space="preserve">ФРЕЗА КОНЦЕВАЯ С КОНИЧЕСКИМ ХВОСТОВИКОМ,ОСНАЩЕННАЯ ВИНТОВ. ПЛАСТ. ИЗ ТВЕРДОГО СПЛАВА ВК8, Т5К10, Т15К6, ГОСТ 20537-75
</t>
    </r>
    <r>
      <rPr>
        <sz val="8"/>
        <color theme="1"/>
        <rFont val="Bahnschrift"/>
        <family val="2"/>
        <charset val="204"/>
      </rPr>
      <t>Упаковка: пластиковый тубус
Фасовка: кратно 1 шт</t>
    </r>
  </si>
  <si>
    <r>
      <t xml:space="preserve">ФРЕЗА ШПОНОЧНАЯ С ЦИЛИНДРИЧЕСКИМ ХВОСТОВИКОМ,СТАЛЬ Р6М5, ГОСТ 9140-78
</t>
    </r>
    <r>
      <rPr>
        <sz val="8"/>
        <color theme="1"/>
        <rFont val="Bahnschrift"/>
        <family val="2"/>
        <charset val="204"/>
      </rPr>
      <t>Упаковка: промасленная бумага
Фасовка: кратно по 1 шт</t>
    </r>
  </si>
  <si>
    <r>
      <t xml:space="preserve">ФРЕЗА ШПОНОЧНАЯ С ЦИЛИНДРИЧЕСКИМ  ХВОСТОВИКОМ,ЦЕЛЬНАЯ ТВЕРДОСПЛАВНАЯ,  СТАЛЬ ВК8, ГОСТ 16463-80
</t>
    </r>
    <r>
      <rPr>
        <sz val="8"/>
        <color theme="1"/>
        <rFont val="Bahnschrift"/>
        <family val="2"/>
        <charset val="204"/>
      </rPr>
      <t>Упаковка: пластиковый тубус
Фасовка: кратно 1 шт</t>
    </r>
  </si>
  <si>
    <r>
      <t xml:space="preserve">ФРЕЗА ШПОНОЧНАЯ С ЦИЛИНДРИЧЕСКИМ ХВОСТОВИКОМ, С ПЛАСТИНАМИ ИЗ ТВЕРДОГО СПЛАВА ВК8, Т5К10, Т15К6,ТИП 1, ИСПОЛНЕНИЕ 1 ГОСТ 6396-78
</t>
    </r>
    <r>
      <rPr>
        <sz val="8"/>
        <color theme="1"/>
        <rFont val="Bahnschrift"/>
        <family val="2"/>
        <charset val="204"/>
      </rPr>
      <t>Упаковка: пластиковый тубус
Фасовка: кратно 1 шт</t>
    </r>
  </si>
  <si>
    <r>
      <t xml:space="preserve">ФРЕЗА ШПОНОЧНАЯ С КОНИЧЕСКИМ ХВОСТОВИКОМ, СТАЛЬ Р6М5, ГОСТ 9140-78
</t>
    </r>
    <r>
      <rPr>
        <sz val="8"/>
        <color theme="1"/>
        <rFont val="Bahnschrift"/>
        <family val="2"/>
        <charset val="204"/>
      </rPr>
      <t>Упаковка: промасленная бумага
Фасовка: кратно по 1 шт</t>
    </r>
  </si>
  <si>
    <r>
      <t xml:space="preserve">ФРЕЗА ШПОНОЧНАЯ С КОНИЧЕСКИМ ХВОСТОВИКОМ, ОСНАЩЕННАЯ ПЛАСТИНАМИ ИЗ ТВЕРДОГО СПЛАВА  ВК8, Т5К10, Т15К6, ТИП 2, ГОСТ 6396-78
</t>
    </r>
    <r>
      <rPr>
        <sz val="8"/>
        <color theme="1"/>
        <rFont val="Bahnschrift"/>
        <family val="2"/>
        <charset val="204"/>
      </rPr>
      <t>Упаковка: пластиковый тубус
Фасовка: кратно 1 шт</t>
    </r>
  </si>
  <si>
    <r>
      <t xml:space="preserve">ФРЕЗА ДИСКОВАЯ ПРОРЕЗНАЯ И ОТРЕЗНАЯ, ТИП 1,2, СТАЛЬ Р6М5, ГОСТ 2679-93
</t>
    </r>
    <r>
      <rPr>
        <sz val="8"/>
        <color theme="1"/>
        <rFont val="Bahnschrift"/>
        <family val="2"/>
        <charset val="204"/>
      </rPr>
      <t>Упаковка: промасленная бумага
Фасовка: кратно по 1 шт</t>
    </r>
  </si>
  <si>
    <r>
      <t xml:space="preserve">БОРФРЕЗА ЦИЛИНДРИЧЕСКАЯ  С ГЛАДКИМ ТОРЦОМ, ТИП А , СПЛАВ ВК8, ГОСТ Р 52780-2007
</t>
    </r>
    <r>
      <rPr>
        <sz val="8"/>
        <color theme="1"/>
        <rFont val="Bahnschrift"/>
        <family val="2"/>
        <charset val="204"/>
      </rPr>
      <t>Упаковка: пластиковый тубус
Фасовка: кратно 1 шт</t>
    </r>
  </si>
  <si>
    <r>
      <t xml:space="preserve">БОРФРЕЗА ЦИЛИНДРИЧЕСКАЯ  С ТОРЦЕВЫМИ ЗУБЬЯМИ, ТИП В , СПЛАВ ВК8, ГОСТ Р 52780-2007
</t>
    </r>
    <r>
      <rPr>
        <sz val="8"/>
        <color theme="1"/>
        <rFont val="Bahnschrift"/>
        <family val="2"/>
        <charset val="204"/>
      </rPr>
      <t>Упаковка: пластиковый тубус
Фасовка: кратно 1 шт</t>
    </r>
  </si>
  <si>
    <r>
      <t xml:space="preserve">БОРФРЕЗА СФЕРОЦИЛИНДРИЧЕСКАЯ , ТИП С , СПЛАВ ВК8, ГОСТ Р 52780-2007
</t>
    </r>
    <r>
      <rPr>
        <sz val="8"/>
        <color theme="1"/>
        <rFont val="Bahnschrift"/>
        <family val="2"/>
        <charset val="204"/>
      </rPr>
      <t>Упаковка: пластиковый тубус
Фасовка: кратно 1 шт</t>
    </r>
  </si>
  <si>
    <r>
      <t xml:space="preserve">БОРФРЕЗА  СФЕРИЧЕСКАЯ, ТИП D, СПЛАВ ВК 8, ГОСТ Р 52780-2007
</t>
    </r>
    <r>
      <rPr>
        <sz val="8"/>
        <color theme="1"/>
        <rFont val="Bahnschrift"/>
        <family val="2"/>
        <charset val="204"/>
      </rPr>
      <t>Упаковка: пластиковый тубус
Фасовка: кратно 1 шт</t>
    </r>
  </si>
  <si>
    <r>
      <t xml:space="preserve"> БОРФРЕЗА  ОВАЛЬНАЯ, ТИП Е , СПЛАВ ВК 8, ГОСТ Р 52780-2007
</t>
    </r>
    <r>
      <rPr>
        <sz val="8"/>
        <color theme="1"/>
        <rFont val="Bahnschrift"/>
        <family val="2"/>
        <charset val="204"/>
      </rPr>
      <t>Упаковка: пластиковый тубус
Фасовка: кратно 1 шт</t>
    </r>
  </si>
  <si>
    <r>
      <t xml:space="preserve">БОРФРЕЗА СФЕРОКОНИЧЕСКАЯ, ТИП  F, СПЛАВ ВК8, ГОСТ Р 52780-2007
</t>
    </r>
    <r>
      <rPr>
        <sz val="8"/>
        <color theme="1"/>
        <rFont val="Bahnschrift"/>
        <family val="2"/>
        <charset val="204"/>
      </rPr>
      <t>Упаковка: пластиковый тубус
Фасовка: кратно 1 шт</t>
    </r>
  </si>
  <si>
    <r>
      <t xml:space="preserve">БОРФРЕЗА СФЕРОКОНИЧЕСКАЯ С ЗАОСТРЕННЫМ КОНЦОМ, ТИП G, СПЛАВ ВК 8, ГОСТ Р 52780-2007
</t>
    </r>
    <r>
      <rPr>
        <sz val="8"/>
        <color theme="1"/>
        <rFont val="Bahnschrift"/>
        <family val="2"/>
        <charset val="204"/>
      </rPr>
      <t>Упаковка: пластиковый тубус
Фасовка: кратно 1 шт</t>
    </r>
  </si>
  <si>
    <r>
      <t xml:space="preserve">БОРФРЕЗА ПЛАМЕВИДНАЯ, ТИП Н , СПЛАВ ВК8, ГОСТ Р 52780-2007
</t>
    </r>
    <r>
      <rPr>
        <sz val="8"/>
        <color theme="1"/>
        <rFont val="Bahnschrift"/>
        <family val="2"/>
        <charset val="204"/>
      </rPr>
      <t>Упаковка: пластиковый тубус
Фасовка: кратно 1 шт</t>
    </r>
  </si>
  <si>
    <r>
      <t xml:space="preserve">БОРФРЕЗА КОНИЧЕСКАЯ 60⁰, ТИП J , СПЛАВ ВК8, ГОСТ Р 52780-2007
</t>
    </r>
    <r>
      <rPr>
        <sz val="8"/>
        <color theme="1"/>
        <rFont val="Bahnschrift"/>
        <family val="2"/>
        <charset val="204"/>
      </rPr>
      <t>Упаковка: пластиковый тубус
Фасовка: кратно 1 шт</t>
    </r>
  </si>
  <si>
    <r>
      <t xml:space="preserve">БОРФРЕЗА КОНИЧЕСКАЯ 90⁰, ТИП К, СПЛАВ ВК8, ГОСТ Р 52780-2007
</t>
    </r>
    <r>
      <rPr>
        <sz val="8"/>
        <color theme="1"/>
        <rFont val="Bahnschrift"/>
        <family val="2"/>
        <charset val="204"/>
      </rPr>
      <t>Упаковка: пластиковый тубус
Фасовка: кратно 1 шт</t>
    </r>
  </si>
  <si>
    <r>
      <t xml:space="preserve">БОРФРЕЗА КОНИЧЕСКАЯ С ЗАКРУГЛЕННЫМ КОНЦОМ , ТИП L , СПЛАВ ВК8, ГОСТ Р 52780-2007
</t>
    </r>
    <r>
      <rPr>
        <sz val="8"/>
        <color theme="1"/>
        <rFont val="Bahnschrift"/>
        <family val="2"/>
        <charset val="204"/>
      </rPr>
      <t>Упаковка: пластиковый тубус
Фасовка: кратно 1 шт</t>
    </r>
  </si>
  <si>
    <r>
      <t xml:space="preserve">БОРФРЕЗА КОНИЧЕСКАЯ С ЗАОСТРЕННЫМ КОНЦОМ, ТИП М, СПЛАВ ВК 8, ГОСТ Р 52780-2007
</t>
    </r>
    <r>
      <rPr>
        <sz val="8"/>
        <color theme="1"/>
        <rFont val="Bahnschrift"/>
        <family val="2"/>
        <charset val="204"/>
      </rPr>
      <t>Упаковка: пластиковый тубус
Фасовка: кратно 1 шт</t>
    </r>
  </si>
  <si>
    <r>
      <t xml:space="preserve">БОРФРЕЗА КОНИЧЕСКАЯ В ФОРМЕ ОБРАТНОГО КОНУСА , ТИП N , СПЛАВ ВК8, ГОСТ Р 52780-2007
</t>
    </r>
    <r>
      <rPr>
        <sz val="8"/>
        <color theme="1"/>
        <rFont val="Bahnschrift"/>
        <family val="2"/>
        <charset val="204"/>
      </rPr>
      <t>Упаковка: пластиковый тубус
Фасовка: кратно 1 шт</t>
    </r>
  </si>
  <si>
    <r>
      <t xml:space="preserve">БОРФРЕЗА , ТИП Т , СПЛАВ ВК8, ГОСТ Р 52780-2007
</t>
    </r>
    <r>
      <rPr>
        <sz val="8"/>
        <color theme="1"/>
        <rFont val="Bahnschrift"/>
        <family val="2"/>
        <charset val="204"/>
      </rPr>
      <t>Упаковка: пластиковый тубус
Фасовка: кратно 1 шт</t>
    </r>
  </si>
  <si>
    <r>
      <t xml:space="preserve">БОРФРЕЗА  ДИСКОВАЯ, ТИП Y, СПЛАВ ВК 8, ГОСТ Р 52780-2007
</t>
    </r>
    <r>
      <rPr>
        <sz val="8"/>
        <color theme="1"/>
        <rFont val="Bahnschrift"/>
        <family val="2"/>
        <charset val="204"/>
      </rPr>
      <t>Упаковка: пластиковый тубус
Фасовка: кратно 1 шт</t>
    </r>
  </si>
  <si>
    <r>
      <t xml:space="preserve">ШТАНГЕНЦИРКУЛЬ, ГОСТ 166-89
</t>
    </r>
    <r>
      <rPr>
        <sz val="8"/>
        <color theme="1"/>
        <rFont val="Bahnschrift"/>
        <family val="2"/>
        <charset val="204"/>
      </rPr>
      <t>Упаковка: полиэтиленовая
Фасовка: кратно 1 шт</t>
    </r>
  </si>
  <si>
    <r>
      <t xml:space="preserve">ЛИНЕЙКА ИЗМЕРИТЕЛЬНАЯ МЕТАЛЛИЧЕСКАЯ, ГОСТ 427-75, НЕРЖАВЕЙЩАЯ СТАЛЬ
</t>
    </r>
    <r>
      <rPr>
        <sz val="8"/>
        <color theme="1"/>
        <rFont val="Bahnschrift"/>
        <family val="2"/>
        <charset val="204"/>
      </rPr>
      <t>Упаковка: полиэтиленовая
Фасовка: кратно 1 шт</t>
    </r>
  </si>
  <si>
    <r>
      <t xml:space="preserve">РУЛЕТКА ИЗМЕРИТЕЛЬНАЯ МЕТАЛЛИЧЕСКАЯ С ОБРЕЗИНЕННЫМ КОРПУСОМ, ГОСТ 7502-98
</t>
    </r>
    <r>
      <rPr>
        <sz val="8"/>
        <color theme="1"/>
        <rFont val="Bahnschrift"/>
        <family val="2"/>
        <charset val="204"/>
      </rPr>
      <t>Упаковка: полиэтиленовая
Фасовка: кратно 1 шт</t>
    </r>
  </si>
  <si>
    <r>
      <t xml:space="preserve">НОЖ С ВЫДВИЖНЫМ ЛЕЗВИЕМ СТРОИТЕЛЬНЫЙ
</t>
    </r>
    <r>
      <rPr>
        <sz val="8"/>
        <color theme="1"/>
        <rFont val="Bahnschrift"/>
        <family val="2"/>
        <charset val="204"/>
      </rPr>
      <t>Упаковка: полиэтиленовая
Фасовка: кратно 1 шт</t>
    </r>
  </si>
  <si>
    <r>
      <t xml:space="preserve">ПОДШИПНИК ШАРИКОВЫЙ РАДИАЛЬНЫЙ ОДНОРЯДНЫЙ, ГОСТ 8338-75
</t>
    </r>
    <r>
      <rPr>
        <sz val="8"/>
        <color theme="1"/>
        <rFont val="Bahnschrift"/>
        <family val="2"/>
        <charset val="204"/>
      </rPr>
      <t>Упаковка: пластиковый тубус/бумага
Фасовка: кратно 1 шт</t>
    </r>
  </si>
  <si>
    <r>
      <t xml:space="preserve">ПОДШИПНИК ШАРИКОВЫЙ РАДИАЛЬНЫЙ ОДНОРЯДНЫЙ С УПЛОТНЕНИЯМИ, ГОСТ 8882-2021
</t>
    </r>
    <r>
      <rPr>
        <sz val="8"/>
        <color theme="1"/>
        <rFont val="Bahnschrift"/>
        <family val="2"/>
        <charset val="204"/>
      </rPr>
      <t>Упаковка: пластиковый тубус/бумага
Фасовка: кратно 1 шт</t>
    </r>
  </si>
  <si>
    <r>
      <t xml:space="preserve">ПОДШИПНИК РОЛИКОВЫЙ КОНИЧЕСКИЙ ОДНОРЯДНЫЙ, ГОСТ 27365-87
</t>
    </r>
    <r>
      <rPr>
        <sz val="8"/>
        <color theme="1"/>
        <rFont val="Bahnschrift"/>
        <family val="2"/>
        <charset val="204"/>
      </rPr>
      <t>Упаковка: пластиковый тубус/бумага
Фасовка: кратно 1 шт</t>
    </r>
  </si>
  <si>
    <r>
      <t xml:space="preserve">ПОДШИПНИК ШАРИКОВЫЙ РАДИАЛЬНЫЙ ОДНОРЯДНЫЙ С ЗАЩИТНЫМИ ШАЙБАМИ, ГОСТ 7242-81
</t>
    </r>
    <r>
      <rPr>
        <sz val="8"/>
        <color theme="1"/>
        <rFont val="Bahnschrift"/>
        <family val="2"/>
        <charset val="204"/>
      </rPr>
      <t>Упаковка: пластиковый тубус/бумага
Фасовка: кратно 1 шт</t>
    </r>
  </si>
  <si>
    <r>
      <t xml:space="preserve">ПОДШИПНИК УПОРНЫЙ ШАРИКОВЫЙ ОДИНАРНЫЙ, ГОСТ 7872-89
</t>
    </r>
    <r>
      <rPr>
        <sz val="8"/>
        <color theme="1"/>
        <rFont val="Bahnschrift"/>
        <family val="2"/>
        <charset val="204"/>
      </rPr>
      <t>Упаковка: пластиковый тубус/бумага
Фасовка: кратно 1 шт</t>
    </r>
  </si>
  <si>
    <r>
      <t xml:space="preserve">КРУГИ АБРАЗИВНЫЕ ОТРЕЗНЫЕ ПО МЕТАЛЛУ И НЕРЖ. СТАЛИ, АРМИРОВАННЫЕ НА БАКЕЛИТОВОЙ СВЯЗКЕ (ФАСОВКА ПО 25 ШТУК), ГОСТ 21963-02 
</t>
    </r>
    <r>
      <rPr>
        <sz val="8"/>
        <color theme="1"/>
        <rFont val="Bahnschrift"/>
        <family val="2"/>
        <charset val="204"/>
      </rPr>
      <t>Упаковка: картонная коробка
Фасовка: кратно 25 шт</t>
    </r>
  </si>
  <si>
    <r>
      <t xml:space="preserve">КРУГИ АБРАЗИВНЫЕ ЗАЧИСТНЫЕ ПО СТАЛИ, АРМИРОВАННЫЕ НА БАКЕЛИТ СВЯЗКЕ
</t>
    </r>
    <r>
      <rPr>
        <sz val="8"/>
        <color theme="1"/>
        <rFont val="Bahnschrift"/>
        <family val="2"/>
        <charset val="204"/>
      </rPr>
      <t>Упаковка: картонная коробка
Фасовка: кратно 10 шт</t>
    </r>
  </si>
  <si>
    <r>
      <t xml:space="preserve">КРУГИ АБРАЗИВНЫЕ ОТРЕЗНЫЕ ПО СТАЛИ, АРМИРОВАННЫЕ НА БАКЕЛИТОВОЙ СВЯЗКЕ (ФАСОВКА ПО 25 ШТУК), ГОСТ 21963-02 (ЛУГА)
</t>
    </r>
    <r>
      <rPr>
        <sz val="8"/>
        <color theme="1"/>
        <rFont val="Bahnschrift"/>
        <family val="2"/>
        <charset val="204"/>
      </rPr>
      <t>Упаковка: картонная коробка
Фасовка: кратно 25 шт</t>
    </r>
  </si>
  <si>
    <r>
      <t xml:space="preserve">РЕЗЦЫ ТОКАРНЫЙ ОТРЕЗНОЙ, ГОСТ 18884-73 (КАНАШ)
</t>
    </r>
    <r>
      <rPr>
        <sz val="8"/>
        <color theme="1"/>
        <rFont val="Bahnschrift"/>
        <family val="2"/>
        <charset val="204"/>
      </rPr>
      <t>Упаковка: промасленная бумага
Фасовка: кратно по 1 шт</t>
    </r>
  </si>
  <si>
    <r>
      <t xml:space="preserve"> РЕЗЕЦ ТОКАРНЫЙ РАСТОЧНОЙ ДЛЯ СКВОЗНЫХ ОТВЕРСТИЙ, ГОСТ 18882-73 (КАНАШ)
</t>
    </r>
    <r>
      <rPr>
        <sz val="8"/>
        <color theme="1"/>
        <rFont val="Bahnschrift"/>
        <family val="2"/>
        <charset val="204"/>
      </rPr>
      <t>Упаковка: промасленная бумага
Фасовка: кратно по 1 шт</t>
    </r>
  </si>
  <si>
    <r>
      <t xml:space="preserve">РЕЗЦЫ ТОКАРНЫЙ РАСТОЧНОЙ ДЛЯ ГЛУХИХ ОТВЕРСТИЙ, ГОСТ 18883-73 (КАНАШ)
</t>
    </r>
    <r>
      <rPr>
        <sz val="8"/>
        <color theme="1"/>
        <rFont val="Bahnschrift"/>
        <family val="2"/>
        <charset val="204"/>
      </rPr>
      <t>Упаковка: промасленная бумага
Фасовка: кратно по 1 шт</t>
    </r>
  </si>
  <si>
    <r>
      <t xml:space="preserve">РЕЗЦЫ ТОКАРНЫЙ ПРОХОДНОЙ ПРЯМОЙ, ГОСТ 18878-73 (КАНАШ)
</t>
    </r>
    <r>
      <rPr>
        <sz val="8"/>
        <color theme="1"/>
        <rFont val="Bahnschrift"/>
        <family val="2"/>
        <charset val="204"/>
      </rPr>
      <t>Упаковка: промасленная бумага
Фасовка: кратно по 1 шт</t>
    </r>
  </si>
  <si>
    <r>
      <t xml:space="preserve">РЕЗЦЫ ТОКАРНЫЙ ПРОХОДНОЙ УПОРНЫЙ, ГОСТ 18879-73 (КАНАШ)
</t>
    </r>
    <r>
      <rPr>
        <sz val="8"/>
        <color theme="1"/>
        <rFont val="Bahnschrift"/>
        <family val="2"/>
        <charset val="204"/>
      </rPr>
      <t>Упаковка: промасленная бумага
Фасовка: кратно по 1 шт</t>
    </r>
  </si>
  <si>
    <r>
      <t xml:space="preserve">РЕЗЦЫ ТОКАРНЫЙ ПРОХОДНОЙ ОТОГНУТЫЙ, ГОСТ 18877-73 (КАНАШ)
</t>
    </r>
    <r>
      <rPr>
        <sz val="8"/>
        <color theme="1"/>
        <rFont val="Bahnschrift"/>
        <family val="2"/>
        <charset val="204"/>
      </rPr>
      <t>Упаковка: промасленная бумага
Фасовка: кратно по 1 шт</t>
    </r>
  </si>
  <si>
    <r>
      <t xml:space="preserve">РЕЗЦЫ ТОКАРНЫЙ ПРОХОДНОЙ УПОРНЫЙ ИЗОГНУТЫЙ, ГОСТ 18879-73 (КАНАШ)
</t>
    </r>
    <r>
      <rPr>
        <sz val="8"/>
        <color theme="1"/>
        <rFont val="Bahnschrift"/>
        <family val="2"/>
        <charset val="204"/>
      </rPr>
      <t>Упаковка: промасленная бумага
Фасовка: кратно по 1 шт</t>
    </r>
  </si>
  <si>
    <r>
      <t xml:space="preserve">РЕЗЦЫ ТОКАРНЫЙ ПОДРЕЗНОЙ ОТОГНУТЫЙ, ГОСТ 18880-73 (КАНАШ)
</t>
    </r>
    <r>
      <rPr>
        <sz val="8"/>
        <color theme="1"/>
        <rFont val="Bahnschrift"/>
        <family val="2"/>
        <charset val="204"/>
      </rPr>
      <t>Упаковка: промасленная бумага
Фасовка: кратно по 1 шт</t>
    </r>
  </si>
  <si>
    <r>
      <t xml:space="preserve">РЕЗЦЫ ТОКАРНЫЙ РЕЗЬБОВОЙ ДЛЯ ВНУТРЕННЕЙ РЕЗЬБЫ, ГОСТ 18885-73 (КАНАШ)
</t>
    </r>
    <r>
      <rPr>
        <sz val="8"/>
        <color theme="1"/>
        <rFont val="Bahnschrift"/>
        <family val="2"/>
        <charset val="204"/>
      </rPr>
      <t>Упаковка: промасленная бумага
Фасовка: кратно по 1 шт</t>
    </r>
  </si>
  <si>
    <r>
      <t xml:space="preserve">РЕЗЕЦ ТОКАРНЫЙ РЕЗЬБОВОЙ ДЛЯ НАРУЖНОЙ РЕЗЬБЫ, ГОСТ 18885-73 (КАНАШ)
</t>
    </r>
    <r>
      <rPr>
        <sz val="8"/>
        <color theme="1"/>
        <rFont val="Bahnschrift"/>
        <family val="2"/>
        <charset val="204"/>
      </rPr>
      <t>Упаковка: промасленная бумага
Фасовка: кратно по 1 шт</t>
    </r>
  </si>
  <si>
    <r>
      <t xml:space="preserve">ВТУЛКА ПЕРЕХОДНАЯ ДЛЯ КРЕПЛЕНИЯ ИНСТРУМЕНТА С КОНИЧЕСКИМ ХВОСТОВИКОМ КОРОТКАЯ,  БИЕНИЕ 0,01 мм, СТАЛЬ 40Х,  ГОСТ 13598-85
</t>
    </r>
    <r>
      <rPr>
        <sz val="8"/>
        <color theme="1"/>
        <rFont val="Bahnschrift"/>
        <family val="2"/>
        <charset val="204"/>
      </rPr>
      <t>Упаковка: промасленная бумага
Фасовка: кратно по 1 шт</t>
    </r>
  </si>
  <si>
    <r>
      <t xml:space="preserve">ВТУЛКА ПЕРЕХОДНАЯ ДЛЯ КРЕПЛЕНИЯ ИНСТРУМЕНТА С КОНИЧЕСКИМ ХВОСТОВИКОМ ДЛИННАЯ,  БИЕНИЕ 0,01 мм, СТАЛЬ 40Х, ГОСТ 13598-85
</t>
    </r>
    <r>
      <rPr>
        <sz val="8"/>
        <color theme="1"/>
        <rFont val="Bahnschrift"/>
        <family val="2"/>
        <charset val="204"/>
      </rPr>
      <t>Упаковка: промасленная бумага
Фасовка: кратно по 1 шт</t>
    </r>
  </si>
  <si>
    <r>
      <t xml:space="preserve">ЦЕНТР УПОРНЫЙ, БИЕНИЕ 0,010 мм, КОНУС 60 ГРАДУСОВ, ГОСТ13214-79
</t>
    </r>
    <r>
      <rPr>
        <sz val="8"/>
        <color theme="1"/>
        <rFont val="Bahnschrift"/>
        <family val="2"/>
        <charset val="204"/>
      </rPr>
      <t>Упаковка: картонная коробка
Фасовка: кратно 1 шт</t>
    </r>
  </si>
  <si>
    <r>
      <t xml:space="preserve">ЦЕНТР УПОРНЫЙ ТВЕРДОСПЛАВНЫЙ (ВК8),БИЕНИЕ 0,010 ММ., КОНУС 60 ГРАДУСОВ, ГОСТ 13214-79
</t>
    </r>
    <r>
      <rPr>
        <sz val="8"/>
        <color theme="1"/>
        <rFont val="Bahnschrift"/>
        <family val="2"/>
        <charset val="204"/>
      </rPr>
      <t>Упаковка: картонная коробка
Фасовка: кратно 1 шт</t>
    </r>
  </si>
  <si>
    <r>
      <t xml:space="preserve">ЦЕНТР СТАНОЧНЫЙ ВРАЩАЮЩИЙСЯ,НОРМАЛЬНОЙ ТОЧНОСТИ, ГОСТ 8742-75
</t>
    </r>
    <r>
      <rPr>
        <sz val="8"/>
        <color theme="1"/>
        <rFont val="Bahnschrift"/>
        <family val="2"/>
        <charset val="204"/>
      </rPr>
      <t>Упаковка: картонная коробка
Фасовка: кратно 1 шт</t>
    </r>
  </si>
  <si>
    <r>
      <t xml:space="preserve">ЦЕНТР СТАНОЧНЫЙ ВРАЩАЮЩИЙСЯ УСИЛЕННЫЙ, НОРМАЛЬНОЙ ТОЧНОСТИ, ГОСТ 8742-75
</t>
    </r>
    <r>
      <rPr>
        <sz val="8"/>
        <color theme="1"/>
        <rFont val="Bahnschrift"/>
        <family val="2"/>
        <charset val="204"/>
      </rPr>
      <t>Упаковка: картонная коробка
Фасовка: кратно 1 шт</t>
    </r>
  </si>
  <si>
    <r>
      <t xml:space="preserve">ОПРАВКА С КОНУСОМ МОРЗЕ ДЛЯ СВЕРЛИЛЬНЫХ ПАТРОНОВ С ЛАПКОЙ, СТАЛЬ 40Х, ГОСТ 2682-86
</t>
    </r>
    <r>
      <rPr>
        <sz val="8"/>
        <color theme="1"/>
        <rFont val="Bahnschrift"/>
        <family val="2"/>
        <charset val="204"/>
      </rPr>
      <t>Упаковка: картонная коробка
Фасовка: кратно 1 шт</t>
    </r>
  </si>
  <si>
    <r>
      <t xml:space="preserve">ОПРАВКА С КОНУСОМ МОРЗЕ ДЛЯ СВЕРЛИЛЬНЫХ ПАТРОНОВ БЕЗ  ЛАПКИ С МЕТРИЧЕСКОЙ РЕЗЬБОЙ,СТАЛЬ 40Х, ГОСТ 2682-86
</t>
    </r>
    <r>
      <rPr>
        <sz val="8"/>
        <color theme="1"/>
        <rFont val="Bahnschrift"/>
        <family val="2"/>
        <charset val="204"/>
      </rPr>
      <t>Упаковка: картонная коробка
Фасовка: кратно 1 шт</t>
    </r>
  </si>
  <si>
    <r>
      <t xml:space="preserve">ПАТРОН СВЕРЛИЛЬНЫЙ ТРЕХКУЛАЧКОВЫЙ С КЛЮЧОМ, SCHWERT
</t>
    </r>
    <r>
      <rPr>
        <sz val="8"/>
        <color theme="1"/>
        <rFont val="Bahnschrift"/>
        <family val="2"/>
        <charset val="204"/>
      </rPr>
      <t>Упаковка: картонная коробка
Фасовка: кратно 1 шт</t>
    </r>
  </si>
  <si>
    <r>
      <t xml:space="preserve">ПАТРОН СВЕРЛИЛЬНЫЙ САМОЗАЖИМНОЙ БЕСКЛЮЧЕВОЙ, SCHWERT
</t>
    </r>
    <r>
      <rPr>
        <sz val="8"/>
        <color theme="1"/>
        <rFont val="Bahnschrift"/>
        <family val="2"/>
        <charset val="204"/>
      </rPr>
      <t>Упаковка: картонная коробка
Фасовка: кратно 1 шт</t>
    </r>
  </si>
  <si>
    <r>
      <t xml:space="preserve">ПАТРОН ТОКАРНЫЙ САМОЦЕНТРИРУЮЩИЙ ТРЕХКУЛАЧКОВЫЙ,МАТЕРИАЛ КОРПУСА: СТАЛЬ (ГРОДНО)
</t>
    </r>
    <r>
      <rPr>
        <sz val="8"/>
        <color theme="1"/>
        <rFont val="Bahnschrift"/>
        <family val="2"/>
        <charset val="204"/>
      </rPr>
      <t>Упаковка: картонная коробка
Фасовка: кратно 1 шт</t>
    </r>
  </si>
  <si>
    <r>
      <t xml:space="preserve">КУЛАЧКИ К ПАТРОНУ ТОКАРНОМУ (ГРОДНО)
</t>
    </r>
    <r>
      <rPr>
        <sz val="8"/>
        <color theme="1"/>
        <rFont val="Bahnschrift"/>
        <family val="2"/>
        <charset val="204"/>
      </rPr>
      <t>Упаковка: картонная коробка
Фасовка: кратно 1 шт</t>
    </r>
  </si>
  <si>
    <r>
      <t xml:space="preserve">РЕЗЦЫ С МЕХАНИЧЕСКИМ КРЕПЛЕНИЕМ ТВЕРДОСПЛАВНЫХ ПЛАСТИН
</t>
    </r>
    <r>
      <rPr>
        <sz val="8"/>
        <color theme="1"/>
        <rFont val="Bahnschrift"/>
        <family val="2"/>
        <charset val="204"/>
      </rPr>
      <t>Упаковка: картонная коробка
Фасовка: кратно 1 шт</t>
    </r>
  </si>
  <si>
    <r>
      <t xml:space="preserve">ПЛАСТИНЫ ТВЕРДОСПЛАВНЫЕ СМЕННЫЕ (КЗТС, KORLOY, MITSYBISHI)
</t>
    </r>
    <r>
      <rPr>
        <sz val="8"/>
        <color theme="1"/>
        <rFont val="Bahnschrift"/>
        <family val="2"/>
        <charset val="204"/>
      </rPr>
      <t>Упаковка: пластиковый бокс
Фасовка: кратно 10 шт</t>
    </r>
  </si>
  <si>
    <t>Коронка биметаллическая по металлу  16 мм                      (посадка 1/2)</t>
  </si>
  <si>
    <t>Коронка биметаллическая по металлу  20 мм                      (посадка 1/2)</t>
  </si>
  <si>
    <t>Коронка биметаллическая по металлу  22 мм                      (посадка 1/2)</t>
  </si>
  <si>
    <t>Коронка биметаллическая по металлу  25 мм                      (посадка 1/2)</t>
  </si>
  <si>
    <t>Коронка биметаллическая по металлу  30 мм                      (посадка 5/8)</t>
  </si>
  <si>
    <t>Коронка биметаллическая по металлу  32 мм                      (посадка 5/8)</t>
  </si>
  <si>
    <t>Коронка биметаллическая по металлу  35 мм                      (посадка 5/8)</t>
  </si>
  <si>
    <t>Коронка биметаллическая по металлу  40 мм                      (посадка 5/8)</t>
  </si>
  <si>
    <t>Коронка биметаллическая по металлу  45 мм                      (посадка 5/8)</t>
  </si>
  <si>
    <t>Коронка биметаллическая по металлу  50 мм                      (посадка 5/8)</t>
  </si>
  <si>
    <t>Коронка биметаллическая по металлу  60 мм                      (посадка 5/8)</t>
  </si>
  <si>
    <t>Коронка биметаллическая по металлу  65 мм                      (посадка 5/8)</t>
  </si>
  <si>
    <t>Коронка биметаллическая по металлу  68 мм                      (посадка 5/8)</t>
  </si>
  <si>
    <t>Коронка биметаллическая по металлу  70 мм                      (посадка 5/8)</t>
  </si>
  <si>
    <t>Коронка биметаллическая по металлу  76 мм                      (посадка 5/8)</t>
  </si>
  <si>
    <t>Коронка биметаллическая по металлу 100 мм                     (посадка 5/8)</t>
  </si>
  <si>
    <t>Коронка биметаллическая по металлу 111 мм                     (посадка 5/8)</t>
  </si>
  <si>
    <r>
      <rPr>
        <b/>
        <sz val="14"/>
        <color rgb="FFC00000"/>
        <rFont val="Bahnschrift"/>
        <family val="2"/>
        <charset val="204"/>
      </rPr>
      <t>ПРОДЛЕНИЕ АКЦИИ (09.01.24-31.06.24)</t>
    </r>
    <r>
      <rPr>
        <b/>
        <sz val="9"/>
        <color theme="1"/>
        <rFont val="Bahnschrift"/>
        <family val="2"/>
        <charset val="204"/>
      </rPr>
      <t xml:space="preserve">
</t>
    </r>
    <r>
      <rPr>
        <b/>
        <sz val="12"/>
        <color theme="1"/>
        <rFont val="Bahnschrift"/>
        <family val="2"/>
        <charset val="204"/>
      </rPr>
      <t xml:space="preserve">Снижены цены на ряд размеров инструмента. Обращайте внимание на </t>
    </r>
    <r>
      <rPr>
        <b/>
        <u/>
        <sz val="11"/>
        <color theme="1"/>
        <rFont val="Bahnschrift"/>
        <family val="2"/>
        <charset val="204"/>
      </rPr>
      <t>желтые ценники</t>
    </r>
    <r>
      <rPr>
        <b/>
        <sz val="12"/>
        <color theme="1"/>
        <rFont val="Bahnschrift"/>
        <family val="2"/>
        <charset val="204"/>
      </rPr>
      <t>. Скидки на эти позиции не распространяются. Срок проведения акции ограничен</t>
    </r>
  </si>
  <si>
    <r>
      <t>аналоги</t>
    </r>
    <r>
      <rPr>
        <sz val="10"/>
        <color theme="0"/>
        <rFont val="Bahnschrift"/>
        <family val="2"/>
        <charset val="204"/>
      </rPr>
      <t xml:space="preserve"> (нажимайте)
СВЕРЛА К/Х СРЕДНИЕ</t>
    </r>
  </si>
  <si>
    <r>
      <t>переход</t>
    </r>
    <r>
      <rPr>
        <sz val="10"/>
        <color theme="0"/>
        <rFont val="Bahnschrift"/>
        <family val="2"/>
        <charset val="204"/>
      </rPr>
      <t xml:space="preserve"> (нажимайте)
БУРЫ SCHWERT</t>
    </r>
  </si>
  <si>
    <r>
      <t>видео</t>
    </r>
    <r>
      <rPr>
        <sz val="10"/>
        <color theme="0"/>
        <rFont val="Bahnschrift"/>
        <family val="2"/>
        <charset val="204"/>
      </rPr>
      <t xml:space="preserve"> (нажимайте)
подставки</t>
    </r>
  </si>
  <si>
    <r>
      <rPr>
        <b/>
        <sz val="10"/>
        <color theme="0"/>
        <rFont val="Bahnschrift"/>
        <family val="2"/>
        <charset val="204"/>
      </rPr>
      <t>видео</t>
    </r>
    <r>
      <rPr>
        <sz val="10"/>
        <color theme="0"/>
        <rFont val="Bahnschrift"/>
        <family val="2"/>
        <charset val="204"/>
      </rPr>
      <t xml:space="preserve"> (нажимайте)
сверла с индивид. упаковке</t>
    </r>
  </si>
  <si>
    <r>
      <t>аналог</t>
    </r>
    <r>
      <rPr>
        <sz val="10"/>
        <color theme="0"/>
        <rFont val="Bahnschrift"/>
        <family val="2"/>
        <charset val="204"/>
      </rPr>
      <t xml:space="preserve"> (нажимайте)
СВЕРЛА КЛ.В Р6М5</t>
    </r>
  </si>
  <si>
    <r>
      <t>аналог</t>
    </r>
    <r>
      <rPr>
        <sz val="10"/>
        <color theme="0"/>
        <rFont val="Bahnschrift"/>
        <family val="2"/>
        <charset val="204"/>
      </rPr>
      <t xml:space="preserve"> (нажимайте)
СВЕРЛА С ПРОТОЧ.ХВОСТ.</t>
    </r>
  </si>
  <si>
    <r>
      <t>переход</t>
    </r>
    <r>
      <rPr>
        <sz val="10"/>
        <color theme="0"/>
        <rFont val="Bahnschrift"/>
        <family val="2"/>
        <charset val="204"/>
      </rPr>
      <t xml:space="preserve"> (нажимайте)
ЗУБИЛА</t>
    </r>
  </si>
  <si>
    <r>
      <t>переход</t>
    </r>
    <r>
      <rPr>
        <sz val="10"/>
        <color theme="0"/>
        <rFont val="Bahnschrift"/>
        <family val="2"/>
        <charset val="204"/>
      </rPr>
      <t xml:space="preserve"> (нажимайте)
ПЕРЕХОДНИКИ</t>
    </r>
  </si>
  <si>
    <r>
      <t>переход</t>
    </r>
    <r>
      <rPr>
        <sz val="10"/>
        <color theme="0"/>
        <rFont val="Bahnschrift"/>
        <family val="2"/>
        <charset val="204"/>
      </rPr>
      <t xml:space="preserve"> (нажимайте)
БУРЫ SDS-Plus SCHWERT</t>
    </r>
  </si>
  <si>
    <r>
      <t>видео</t>
    </r>
    <r>
      <rPr>
        <sz val="10"/>
        <color theme="0"/>
        <rFont val="Bahnschrift"/>
        <family val="2"/>
        <charset val="204"/>
      </rPr>
      <t xml:space="preserve"> (нажимайте)
анализ буров Schw. и Krotec</t>
    </r>
  </si>
  <si>
    <r>
      <t>видео</t>
    </r>
    <r>
      <rPr>
        <sz val="10"/>
        <color theme="0"/>
        <rFont val="Bahnschrift"/>
        <family val="2"/>
        <charset val="204"/>
      </rPr>
      <t xml:space="preserve"> (нажимайте)
буры, пики, коронки и т.п.</t>
    </r>
  </si>
  <si>
    <r>
      <t>видео</t>
    </r>
    <r>
      <rPr>
        <sz val="10"/>
        <color theme="0"/>
        <rFont val="Bahnschrift"/>
        <family val="2"/>
        <charset val="204"/>
      </rPr>
      <t xml:space="preserve"> (нажимайте)
ассортимент марки Krotec</t>
    </r>
  </si>
  <si>
    <r>
      <t>видео</t>
    </r>
    <r>
      <rPr>
        <sz val="10"/>
        <color theme="0"/>
        <rFont val="Bahnschrift"/>
        <family val="2"/>
        <charset val="204"/>
      </rPr>
      <t xml:space="preserve"> (нажимайте)
диски алмазные Krotec</t>
    </r>
  </si>
  <si>
    <r>
      <t>переход</t>
    </r>
    <r>
      <rPr>
        <sz val="10"/>
        <color theme="0"/>
        <rFont val="Bahnschrift"/>
        <family val="2"/>
        <charset val="204"/>
      </rPr>
      <t xml:space="preserve"> (нажимайте)
СТЕНДЫ С КРЮЧКАМИ</t>
    </r>
  </si>
  <si>
    <r>
      <t>аналог</t>
    </r>
    <r>
      <rPr>
        <sz val="10"/>
        <color theme="0"/>
        <rFont val="Bahnschrift"/>
        <family val="2"/>
        <charset val="204"/>
      </rPr>
      <t xml:space="preserve"> (нажимайте)
БУРЫ SDS-Plus SCHWERT</t>
    </r>
  </si>
  <si>
    <r>
      <t>аналог</t>
    </r>
    <r>
      <rPr>
        <sz val="10"/>
        <color theme="0"/>
        <rFont val="Bahnschrift"/>
        <family val="2"/>
        <charset val="204"/>
      </rPr>
      <t xml:space="preserve"> (нажимайте)
БУРЫ SDS-Max SCHWERT</t>
    </r>
  </si>
  <si>
    <r>
      <t>переход</t>
    </r>
    <r>
      <rPr>
        <sz val="10"/>
        <color theme="0"/>
        <rFont val="Bahnschrift"/>
        <family val="2"/>
        <charset val="204"/>
      </rPr>
      <t xml:space="preserve"> (нажимайте)
КОРОНКИ</t>
    </r>
  </si>
  <si>
    <r>
      <t>переход</t>
    </r>
    <r>
      <rPr>
        <sz val="10"/>
        <color theme="0"/>
        <rFont val="Bahnschrift"/>
        <family val="2"/>
        <charset val="204"/>
      </rPr>
      <t xml:space="preserve"> (нажимайте)
ПИКИ</t>
    </r>
  </si>
  <si>
    <r>
      <t>переход</t>
    </r>
    <r>
      <rPr>
        <sz val="10"/>
        <color theme="0"/>
        <rFont val="Bahnschrift"/>
        <family val="2"/>
        <charset val="204"/>
      </rPr>
      <t xml:space="preserve"> (нажимайте)
АЛМАЗНЫЕ ДИСКИ</t>
    </r>
  </si>
  <si>
    <r>
      <t>переход</t>
    </r>
    <r>
      <rPr>
        <sz val="10"/>
        <color theme="0"/>
        <rFont val="Bahnschrift"/>
        <family val="2"/>
        <charset val="204"/>
      </rPr>
      <t xml:space="preserve"> (нажимайте)
АЛМАЗНЫЕ ЧАШКИ</t>
    </r>
  </si>
  <si>
    <r>
      <t>переход</t>
    </r>
    <r>
      <rPr>
        <sz val="10"/>
        <color theme="0"/>
        <rFont val="Bahnschrift"/>
        <family val="2"/>
        <charset val="204"/>
      </rPr>
      <t xml:space="preserve"> (нажимайте)
НОЖОВКИ ПО ДЕРЕВУ</t>
    </r>
  </si>
  <si>
    <r>
      <t>переход</t>
    </r>
    <r>
      <rPr>
        <sz val="10"/>
        <color theme="0"/>
        <rFont val="Bahnschrift"/>
        <family val="2"/>
        <charset val="204"/>
      </rPr>
      <t xml:space="preserve"> (нажимайте)
СТЕПЛЕРЫ И СКОБЫ К НИМ</t>
    </r>
  </si>
  <si>
    <r>
      <t>видео</t>
    </r>
    <r>
      <rPr>
        <sz val="10"/>
        <color theme="0"/>
        <rFont val="Bahnschrift"/>
        <family val="2"/>
        <charset val="204"/>
      </rPr>
      <t xml:space="preserve"> (нажимайте)
буры Krotec с крест.пласт.</t>
    </r>
  </si>
  <si>
    <r>
      <t>переход</t>
    </r>
    <r>
      <rPr>
        <sz val="10"/>
        <color theme="0"/>
        <rFont val="Bahnschrift"/>
        <family val="2"/>
        <charset val="204"/>
      </rPr>
      <t xml:space="preserve"> (нажимайте)
К НАБОРАМ</t>
    </r>
  </si>
  <si>
    <r>
      <t>видео</t>
    </r>
    <r>
      <rPr>
        <sz val="10"/>
        <color theme="0"/>
        <rFont val="Bahnschrift"/>
        <family val="2"/>
        <charset val="204"/>
      </rPr>
      <t xml:space="preserve"> (нажимайте)
наборы</t>
    </r>
  </si>
  <si>
    <r>
      <t>видео</t>
    </r>
    <r>
      <rPr>
        <sz val="10"/>
        <color theme="0"/>
        <rFont val="Bahnschrift"/>
        <family val="2"/>
        <charset val="204"/>
      </rPr>
      <t xml:space="preserve"> (нажимайте)
торговое оборудование</t>
    </r>
  </si>
  <si>
    <r>
      <t>видео</t>
    </r>
    <r>
      <rPr>
        <sz val="10"/>
        <color theme="0"/>
        <rFont val="Bahnschrift"/>
        <family val="2"/>
        <charset val="204"/>
      </rPr>
      <t xml:space="preserve"> (нажимайте)
кордщетки Schwert</t>
    </r>
  </si>
  <si>
    <r>
      <t>видео</t>
    </r>
    <r>
      <rPr>
        <sz val="10"/>
        <color theme="0"/>
        <rFont val="Bahnschrift"/>
        <family val="2"/>
        <charset val="204"/>
      </rPr>
      <t xml:space="preserve"> (нажимайте)
чашки алмазные Krotec</t>
    </r>
  </si>
  <si>
    <r>
      <t>переход</t>
    </r>
    <r>
      <rPr>
        <sz val="10"/>
        <color theme="0"/>
        <rFont val="Bahnschrift"/>
        <family val="2"/>
        <charset val="204"/>
      </rPr>
      <t xml:space="preserve"> (нажимайте)
БУРЫ SDS-Plus KROTEC</t>
    </r>
  </si>
  <si>
    <r>
      <t>переход</t>
    </r>
    <r>
      <rPr>
        <sz val="10"/>
        <color theme="0"/>
        <rFont val="Bahnschrift"/>
        <family val="2"/>
        <charset val="204"/>
      </rPr>
      <t xml:space="preserve"> (нажимайте)
БУР SDS-Plus SCHWERT</t>
    </r>
  </si>
  <si>
    <r>
      <t>аналог</t>
    </r>
    <r>
      <rPr>
        <sz val="10"/>
        <color theme="0"/>
        <rFont val="Bahnschrift"/>
        <family val="2"/>
        <charset val="204"/>
      </rPr>
      <t xml:space="preserve"> (нажимайте)
БУРЫ SDS-Plus KROTEC</t>
    </r>
  </si>
  <si>
    <r>
      <t>аналог</t>
    </r>
    <r>
      <rPr>
        <sz val="10"/>
        <color theme="0"/>
        <rFont val="Bahnschrift"/>
        <family val="2"/>
        <charset val="204"/>
      </rPr>
      <t xml:space="preserve"> (нажимайте)
СВЕРЛА В ПВХ</t>
    </r>
  </si>
  <si>
    <r>
      <t>видео</t>
    </r>
    <r>
      <rPr>
        <sz val="10"/>
        <color theme="0"/>
        <rFont val="Bahnschrift"/>
        <family val="2"/>
        <charset val="204"/>
      </rPr>
      <t xml:space="preserve"> (нажимайте)
сверла по стеклу и керам.</t>
    </r>
  </si>
  <si>
    <r>
      <t>переход</t>
    </r>
    <r>
      <rPr>
        <sz val="10"/>
        <color theme="0"/>
        <rFont val="Bahnschrift"/>
        <family val="2"/>
        <charset val="204"/>
      </rPr>
      <t xml:space="preserve"> (нажимайте)
СВЕРЛА ПЕРОВЫЕ</t>
    </r>
  </si>
  <si>
    <r>
      <t>переход</t>
    </r>
    <r>
      <rPr>
        <sz val="10"/>
        <color theme="0"/>
        <rFont val="Bahnschrift"/>
        <family val="2"/>
        <charset val="204"/>
      </rPr>
      <t xml:space="preserve"> (нажимайте)
СВЕРЛА С ПОДРЕЗАТЕЛЕМ</t>
    </r>
  </si>
  <si>
    <r>
      <t>переход</t>
    </r>
    <r>
      <rPr>
        <sz val="10"/>
        <color theme="0"/>
        <rFont val="Bahnschrift"/>
        <family val="2"/>
        <charset val="204"/>
      </rPr>
      <t xml:space="preserve"> (нажимайте)
СВЕРЛА ФОРСТНЕРА</t>
    </r>
  </si>
  <si>
    <r>
      <t>видео</t>
    </r>
    <r>
      <rPr>
        <sz val="10"/>
        <color theme="0"/>
        <rFont val="Bahnschrift"/>
        <family val="2"/>
        <charset val="204"/>
      </rPr>
      <t xml:space="preserve"> (нажимайте)
сверла по дереву</t>
    </r>
  </si>
  <si>
    <r>
      <t>переход</t>
    </r>
    <r>
      <rPr>
        <sz val="10"/>
        <color theme="0"/>
        <rFont val="Bahnschrift"/>
        <family val="2"/>
        <charset val="204"/>
      </rPr>
      <t xml:space="preserve"> (нажимайте)
СВЕРЛА СПИРАЛЬНЫЕ</t>
    </r>
  </si>
  <si>
    <r>
      <t>переход</t>
    </r>
    <r>
      <rPr>
        <sz val="10"/>
        <color theme="0"/>
        <rFont val="Bahnschrift"/>
        <family val="2"/>
        <charset val="204"/>
      </rPr>
      <t xml:space="preserve"> (нажимайте)
КЛЮЧИ РАЗВОДНЫЕ</t>
    </r>
  </si>
  <si>
    <r>
      <t>переход</t>
    </r>
    <r>
      <rPr>
        <sz val="10"/>
        <color theme="0"/>
        <rFont val="Bahnschrift"/>
        <family val="2"/>
        <charset val="204"/>
      </rPr>
      <t xml:space="preserve"> (нажимайте)
КЛЮЧИ ГАЕЧНЫЕ ДВУХСТОР.</t>
    </r>
  </si>
  <si>
    <r>
      <t>переход</t>
    </r>
    <r>
      <rPr>
        <sz val="10"/>
        <color theme="0"/>
        <rFont val="Bahnschrift"/>
        <family val="2"/>
        <charset val="204"/>
      </rPr>
      <t xml:space="preserve"> (нажимайте)
КЛЮЧИ ГАЕЧНЫЕ НАКИДНЫЕ</t>
    </r>
  </si>
  <si>
    <r>
      <t>аналог</t>
    </r>
    <r>
      <rPr>
        <sz val="10"/>
        <color theme="0"/>
        <rFont val="Bahnschrift"/>
        <family val="2"/>
        <charset val="204"/>
      </rPr>
      <t xml:space="preserve"> (нажимайте)
КЛЮЧИ РАЗВОДНЫЕ</t>
    </r>
  </si>
  <si>
    <r>
      <t>переход</t>
    </r>
    <r>
      <rPr>
        <sz val="10"/>
        <color theme="0"/>
        <rFont val="Bahnschrift"/>
        <family val="2"/>
        <charset val="204"/>
      </rPr>
      <t xml:space="preserve"> (нажимайте)
КЛЮЧИ ТРУБНЫЕ</t>
    </r>
  </si>
  <si>
    <r>
      <t>переход</t>
    </r>
    <r>
      <rPr>
        <sz val="10"/>
        <color theme="0"/>
        <rFont val="Bahnschrift"/>
        <family val="2"/>
        <charset val="204"/>
      </rPr>
      <t xml:space="preserve"> (нажимайте)
КЛЮЧИ ГАЕЧНЫЕ КОМБИН.</t>
    </r>
  </si>
  <si>
    <r>
      <t>видео</t>
    </r>
    <r>
      <rPr>
        <sz val="10"/>
        <color theme="0"/>
        <rFont val="Bahnschrift"/>
        <family val="2"/>
        <charset val="204"/>
      </rPr>
      <t xml:space="preserve"> (нажимайте)
все виды ключей</t>
    </r>
  </si>
  <si>
    <r>
      <t>видео</t>
    </r>
    <r>
      <rPr>
        <sz val="10"/>
        <color theme="0"/>
        <rFont val="Bahnschrift"/>
        <family val="2"/>
        <charset val="204"/>
      </rPr>
      <t xml:space="preserve"> (нажимайте)
ключи разводные</t>
    </r>
  </si>
  <si>
    <r>
      <t>видео</t>
    </r>
    <r>
      <rPr>
        <sz val="10"/>
        <color theme="0"/>
        <rFont val="Bahnschrift"/>
        <family val="2"/>
        <charset val="204"/>
      </rPr>
      <t xml:space="preserve"> (нажимайте)
ключи трубные</t>
    </r>
  </si>
  <si>
    <r>
      <t>видео</t>
    </r>
    <r>
      <rPr>
        <sz val="10"/>
        <color theme="0"/>
        <rFont val="Bahnschrift"/>
        <family val="2"/>
        <charset val="204"/>
      </rPr>
      <t xml:space="preserve"> (нажимайте)
полотна ножовочные</t>
    </r>
  </si>
  <si>
    <r>
      <t>переход</t>
    </r>
    <r>
      <rPr>
        <sz val="10"/>
        <color theme="0"/>
        <rFont val="Bahnschrift"/>
        <family val="2"/>
        <charset val="204"/>
      </rPr>
      <t xml:space="preserve"> (нажимайте)
НАПИЛЬНИКИ</t>
    </r>
  </si>
  <si>
    <r>
      <t>переход</t>
    </r>
    <r>
      <rPr>
        <sz val="10"/>
        <color theme="0"/>
        <rFont val="Bahnschrift"/>
        <family val="2"/>
        <charset val="204"/>
      </rPr>
      <t xml:space="preserve"> (нажимайте)
РУЧКИ К НАПИЛЬНИКАМ</t>
    </r>
  </si>
  <si>
    <r>
      <t>переход</t>
    </r>
    <r>
      <rPr>
        <sz val="10"/>
        <color theme="0"/>
        <rFont val="Bahnschrift"/>
        <family val="2"/>
        <charset val="204"/>
      </rPr>
      <t xml:space="preserve"> (нажимайте)
РАШПИЛИ</t>
    </r>
  </si>
  <si>
    <r>
      <t>переход</t>
    </r>
    <r>
      <rPr>
        <sz val="10"/>
        <color theme="0"/>
        <rFont val="Bahnschrift"/>
        <family val="2"/>
        <charset val="204"/>
      </rPr>
      <t xml:space="preserve"> (нажимайте)
НАДФИЛИ</t>
    </r>
  </si>
  <si>
    <r>
      <t>видео</t>
    </r>
    <r>
      <rPr>
        <sz val="10"/>
        <color theme="0"/>
        <rFont val="Bahnschrift"/>
        <family val="2"/>
        <charset val="204"/>
      </rPr>
      <t xml:space="preserve"> (нажимайте)
напильники, надфили</t>
    </r>
  </si>
  <si>
    <r>
      <t>видео</t>
    </r>
    <r>
      <rPr>
        <sz val="10"/>
        <color theme="0"/>
        <rFont val="Bahnschrift"/>
        <family val="2"/>
        <charset val="204"/>
      </rPr>
      <t xml:space="preserve"> (нажимайте)
проверка качества напил.</t>
    </r>
  </si>
  <si>
    <r>
      <t>переход</t>
    </r>
    <r>
      <rPr>
        <sz val="10"/>
        <color theme="0"/>
        <rFont val="Bahnschrift"/>
        <family val="2"/>
        <charset val="204"/>
      </rPr>
      <t xml:space="preserve"> (нажимайте)
РУЧКИ ДЛЯ МОЛОТКА</t>
    </r>
  </si>
  <si>
    <r>
      <t>переход</t>
    </r>
    <r>
      <rPr>
        <sz val="10"/>
        <color theme="0"/>
        <rFont val="Bahnschrift"/>
        <family val="2"/>
        <charset val="204"/>
      </rPr>
      <t xml:space="preserve"> (нажимайте)
КИРОЧКИ</t>
    </r>
  </si>
  <si>
    <r>
      <t>переход</t>
    </r>
    <r>
      <rPr>
        <sz val="10"/>
        <color theme="0"/>
        <rFont val="Bahnschrift"/>
        <family val="2"/>
        <charset val="204"/>
      </rPr>
      <t xml:space="preserve"> (нажимайте)
ПЛОСКОГУБЦЫ</t>
    </r>
  </si>
  <si>
    <r>
      <t>переход</t>
    </r>
    <r>
      <rPr>
        <sz val="10"/>
        <color theme="0"/>
        <rFont val="Bahnschrift"/>
        <family val="2"/>
        <charset val="204"/>
      </rPr>
      <t xml:space="preserve"> (нажимайте)
КУВАЛДЫ</t>
    </r>
  </si>
  <si>
    <r>
      <t>переход</t>
    </r>
    <r>
      <rPr>
        <sz val="10"/>
        <color theme="0"/>
        <rFont val="Bahnschrift"/>
        <family val="2"/>
        <charset val="204"/>
      </rPr>
      <t xml:space="preserve"> (нажимайте)
НОЖНИЦЫ</t>
    </r>
  </si>
  <si>
    <r>
      <t>видео</t>
    </r>
    <r>
      <rPr>
        <sz val="10"/>
        <color theme="0"/>
        <rFont val="Bahnschrift"/>
        <family val="2"/>
        <charset val="204"/>
      </rPr>
      <t xml:space="preserve"> (нажимайте)
молотки</t>
    </r>
  </si>
  <si>
    <r>
      <t>видео</t>
    </r>
    <r>
      <rPr>
        <sz val="10"/>
        <color theme="0"/>
        <rFont val="Bahnschrift"/>
        <family val="2"/>
        <charset val="204"/>
      </rPr>
      <t xml:space="preserve"> (нажимайте)
ручной инструмент</t>
    </r>
  </si>
  <si>
    <r>
      <t>переход</t>
    </r>
    <r>
      <rPr>
        <sz val="10"/>
        <color theme="0"/>
        <rFont val="Bahnschrift"/>
        <family val="2"/>
        <charset val="204"/>
      </rPr>
      <t xml:space="preserve"> (нажимайте)
РУЧКИ ДЛЯ КУВАЛДЫ</t>
    </r>
  </si>
  <si>
    <r>
      <t>переход</t>
    </r>
    <r>
      <rPr>
        <sz val="10"/>
        <color theme="0"/>
        <rFont val="Bahnschrift"/>
        <family val="2"/>
        <charset val="204"/>
      </rPr>
      <t xml:space="preserve"> (нажимайте)
МОЛОТКИ</t>
    </r>
  </si>
  <si>
    <r>
      <t>переход</t>
    </r>
    <r>
      <rPr>
        <sz val="10"/>
        <color theme="0"/>
        <rFont val="Bahnschrift"/>
        <family val="2"/>
        <charset val="204"/>
      </rPr>
      <t xml:space="preserve"> (нажимайте)
ОТВЕРТКИ С ПРЯМ. ШЛИЦ.</t>
    </r>
  </si>
  <si>
    <r>
      <t>переход</t>
    </r>
    <r>
      <rPr>
        <sz val="10"/>
        <color theme="0"/>
        <rFont val="Bahnschrift"/>
        <family val="2"/>
        <charset val="204"/>
      </rPr>
      <t xml:space="preserve"> (нажимайте)
ОТВЕРТКИ С КРЕСТ. ШЛИЦ.</t>
    </r>
  </si>
  <si>
    <r>
      <t>переход</t>
    </r>
    <r>
      <rPr>
        <sz val="10"/>
        <color theme="0"/>
        <rFont val="Bahnschrift"/>
        <family val="2"/>
        <charset val="204"/>
      </rPr>
      <t xml:space="preserve"> (нажимайте)
ОТВЕРТКИ TORX</t>
    </r>
  </si>
  <si>
    <r>
      <t>переход</t>
    </r>
    <r>
      <rPr>
        <sz val="10"/>
        <color theme="0"/>
        <rFont val="Bahnschrift"/>
        <family val="2"/>
        <charset val="204"/>
      </rPr>
      <t xml:space="preserve"> (нажимайте)
ОТВЕРТКИ ДИЭЛЕКТРИЧ.</t>
    </r>
  </si>
  <si>
    <r>
      <t>переход</t>
    </r>
    <r>
      <rPr>
        <sz val="10"/>
        <color theme="0"/>
        <rFont val="Bahnschrift"/>
        <family val="2"/>
        <charset val="204"/>
      </rPr>
      <t xml:space="preserve"> (нажимайте)
БИТЫ ОТВЕРТОЧНЫЕ</t>
    </r>
  </si>
  <si>
    <r>
      <t>переход</t>
    </r>
    <r>
      <rPr>
        <sz val="10"/>
        <color theme="0"/>
        <rFont val="Bahnschrift"/>
        <family val="2"/>
        <charset val="204"/>
      </rPr>
      <t xml:space="preserve"> (нажимайте)
ОТВЕРТКИ УДАРНЫЕ</t>
    </r>
  </si>
  <si>
    <r>
      <t>переход</t>
    </r>
    <r>
      <rPr>
        <sz val="10"/>
        <color theme="0"/>
        <rFont val="Bahnschrift"/>
        <family val="2"/>
        <charset val="204"/>
      </rPr>
      <t xml:space="preserve"> (нажимайте)
ИНДИКАТОРЫ НАПРЯЖ.</t>
    </r>
  </si>
  <si>
    <r>
      <t>переход</t>
    </r>
    <r>
      <rPr>
        <sz val="10"/>
        <color theme="0"/>
        <rFont val="Bahnschrift"/>
        <family val="2"/>
        <charset val="204"/>
      </rPr>
      <t xml:space="preserve"> (нажимайте)
ЧАШКИ АЛМАЗНЫЕ KROTEC</t>
    </r>
  </si>
  <si>
    <r>
      <t>переход</t>
    </r>
    <r>
      <rPr>
        <sz val="10"/>
        <color theme="0"/>
        <rFont val="Bahnschrift"/>
        <family val="2"/>
        <charset val="204"/>
      </rPr>
      <t xml:space="preserve"> (нажимайте)
ДИСКИ АЛМАЗНЫЕ KROTEC</t>
    </r>
  </si>
  <si>
    <r>
      <t>переход</t>
    </r>
    <r>
      <rPr>
        <sz val="10"/>
        <color theme="0"/>
        <rFont val="Bahnschrift"/>
        <family val="2"/>
        <charset val="204"/>
      </rPr>
      <t xml:space="preserve"> (нажимайте)
ЩЕТКА РАДИАЛЬНАЯ</t>
    </r>
  </si>
  <si>
    <r>
      <t>переход</t>
    </r>
    <r>
      <rPr>
        <sz val="10"/>
        <color theme="0"/>
        <rFont val="Bahnschrift"/>
        <family val="2"/>
        <charset val="204"/>
      </rPr>
      <t xml:space="preserve"> (нажимайте)
ЩЕТКА КОНИЧЕСКАЯ</t>
    </r>
  </si>
  <si>
    <r>
      <t>переход</t>
    </r>
    <r>
      <rPr>
        <sz val="10"/>
        <color theme="0"/>
        <rFont val="Bahnschrift"/>
        <family val="2"/>
        <charset val="204"/>
      </rPr>
      <t xml:space="preserve"> (нажимайте)
ЩЕТКА ЧАШЕЧНАЯ</t>
    </r>
  </si>
  <si>
    <r>
      <t>переход</t>
    </r>
    <r>
      <rPr>
        <sz val="10"/>
        <color theme="0"/>
        <rFont val="Bahnschrift"/>
        <family val="2"/>
        <charset val="204"/>
      </rPr>
      <t xml:space="preserve"> (нажимайте)
БУРЫ</t>
    </r>
  </si>
  <si>
    <r>
      <t>переход</t>
    </r>
    <r>
      <rPr>
        <sz val="10"/>
        <color theme="0"/>
        <rFont val="Bahnschrift"/>
        <family val="2"/>
        <charset val="204"/>
      </rPr>
      <t xml:space="preserve"> (нажимайте)
ДИСКИ АЛМАЗНЫЕ</t>
    </r>
  </si>
  <si>
    <r>
      <t>переход</t>
    </r>
    <r>
      <rPr>
        <sz val="10"/>
        <color theme="0"/>
        <rFont val="Bahnschrift"/>
        <family val="2"/>
        <charset val="204"/>
      </rPr>
      <t xml:space="preserve"> (нажимайте)
ЧАШКИ АЛМАЗНЫЕ</t>
    </r>
  </si>
  <si>
    <r>
      <t>переход</t>
    </r>
    <r>
      <rPr>
        <sz val="10"/>
        <color theme="0"/>
        <rFont val="Bahnschrift"/>
        <family val="2"/>
        <charset val="204"/>
      </rPr>
      <t xml:space="preserve"> (нажимайте)
ПЛОСКОГУБЦЫ С НИКЕЛ.</t>
    </r>
  </si>
  <si>
    <r>
      <t>переход</t>
    </r>
    <r>
      <rPr>
        <sz val="10"/>
        <color theme="0"/>
        <rFont val="Bahnschrift"/>
        <family val="2"/>
        <charset val="204"/>
      </rPr>
      <t xml:space="preserve"> (нажимайте)
ПЛОСКОГУБЦЫ ДИЭЛ.</t>
    </r>
  </si>
  <si>
    <r>
      <t>переход</t>
    </r>
    <r>
      <rPr>
        <sz val="10"/>
        <color theme="0"/>
        <rFont val="Bahnschrift"/>
        <family val="2"/>
        <charset val="204"/>
      </rPr>
      <t xml:space="preserve"> (нажимайте)
ОТВЕРТКИ ДИЭЛ.</t>
    </r>
  </si>
  <si>
    <r>
      <t>переход</t>
    </r>
    <r>
      <rPr>
        <sz val="10"/>
        <color theme="0"/>
        <rFont val="Bahnschrift"/>
        <family val="2"/>
        <charset val="204"/>
      </rPr>
      <t xml:space="preserve"> (нажимайте)
КУСАЧКИ БОКОВЫЕ</t>
    </r>
  </si>
  <si>
    <r>
      <t>переход</t>
    </r>
    <r>
      <rPr>
        <sz val="10"/>
        <color theme="0"/>
        <rFont val="Bahnschrift"/>
        <family val="2"/>
        <charset val="204"/>
      </rPr>
      <t xml:space="preserve"> (нажимайте)
ПЛОСКОГУБЦЫ РЕГУЛИР.</t>
    </r>
  </si>
  <si>
    <r>
      <t>переход</t>
    </r>
    <r>
      <rPr>
        <sz val="10"/>
        <color theme="0"/>
        <rFont val="Bahnschrift"/>
        <family val="2"/>
        <charset val="204"/>
      </rPr>
      <t xml:space="preserve"> (нажимайте)
КУСАЧКИ ТОРЦЕВЫЕ</t>
    </r>
  </si>
  <si>
    <r>
      <t>переход</t>
    </r>
    <r>
      <rPr>
        <sz val="10"/>
        <color theme="0"/>
        <rFont val="Bahnschrift"/>
        <family val="2"/>
        <charset val="204"/>
      </rPr>
      <t xml:space="preserve"> (нажимайте)
КУСАЧКИ БОКОВЫЕ ХРОМ.</t>
    </r>
  </si>
  <si>
    <r>
      <t>переход</t>
    </r>
    <r>
      <rPr>
        <sz val="10"/>
        <color theme="0"/>
        <rFont val="Bahnschrift"/>
        <family val="2"/>
        <charset val="204"/>
      </rPr>
      <t xml:space="preserve"> (нажимайте)
БОЛТОРЕЗЫ</t>
    </r>
  </si>
  <si>
    <r>
      <t>переход</t>
    </r>
    <r>
      <rPr>
        <sz val="10"/>
        <color theme="0"/>
        <rFont val="Bahnschrift"/>
        <family val="2"/>
        <charset val="204"/>
      </rPr>
      <t xml:space="preserve"> (нажимайте)
НОЖНИЦЫ ПО МЕТАЛЛУ</t>
    </r>
  </si>
  <si>
    <r>
      <t>переход</t>
    </r>
    <r>
      <rPr>
        <sz val="10"/>
        <color theme="0"/>
        <rFont val="Bahnschrift"/>
        <family val="2"/>
        <charset val="204"/>
      </rPr>
      <t xml:space="preserve"> (нажимайте)
СТАМЕСКИ</t>
    </r>
  </si>
  <si>
    <r>
      <t>переход</t>
    </r>
    <r>
      <rPr>
        <sz val="10"/>
        <color theme="0"/>
        <rFont val="Bahnschrift"/>
        <family val="2"/>
        <charset val="204"/>
      </rPr>
      <t xml:space="preserve"> (нажимайте)
КЕЛЬМА КАМЕНЬЩИКА</t>
    </r>
  </si>
  <si>
    <r>
      <t>переход</t>
    </r>
    <r>
      <rPr>
        <sz val="10"/>
        <color theme="0"/>
        <rFont val="Bahnschrift"/>
        <family val="2"/>
        <charset val="204"/>
      </rPr>
      <t xml:space="preserve"> (нажимайте)
КЕЛЬМА ШТУКАТУРНЫЕ</t>
    </r>
  </si>
  <si>
    <r>
      <t>аналог</t>
    </r>
    <r>
      <rPr>
        <sz val="10"/>
        <color theme="0"/>
        <rFont val="Bahnschrift"/>
        <family val="2"/>
        <charset val="204"/>
      </rPr>
      <t xml:space="preserve"> (нажимайте)
ШПАТЕЛИ МИНИ</t>
    </r>
  </si>
  <si>
    <r>
      <t>аналог</t>
    </r>
    <r>
      <rPr>
        <sz val="10"/>
        <color theme="0"/>
        <rFont val="Bahnschrift"/>
        <family val="2"/>
        <charset val="204"/>
      </rPr>
      <t xml:space="preserve"> (нажимайте)
ШПАТЕЛИ С ИЗОГН.РУЧ.</t>
    </r>
  </si>
  <si>
    <r>
      <t>аналог</t>
    </r>
    <r>
      <rPr>
        <sz val="10"/>
        <color theme="0"/>
        <rFont val="Bahnschrift"/>
        <family val="2"/>
        <charset val="204"/>
      </rPr>
      <t xml:space="preserve"> (нажимайте)
ШПАТЕЛИ ПЛИТОЧНИКА</t>
    </r>
  </si>
  <si>
    <r>
      <t>аналог</t>
    </r>
    <r>
      <rPr>
        <sz val="10"/>
        <color theme="0"/>
        <rFont val="Bahnschrift"/>
        <family val="2"/>
        <charset val="204"/>
      </rPr>
      <t xml:space="preserve"> (нажимайте)
МЕТЧИКИ М/Р М ГЛУХИЕ</t>
    </r>
  </si>
  <si>
    <r>
      <rPr>
        <b/>
        <sz val="10"/>
        <color theme="0"/>
        <rFont val="Bahnschrift"/>
        <family val="2"/>
        <charset val="204"/>
      </rPr>
      <t>видео</t>
    </r>
    <r>
      <rPr>
        <sz val="10"/>
        <color theme="0"/>
        <rFont val="Bahnschrift"/>
        <family val="2"/>
        <charset val="204"/>
      </rPr>
      <t xml:space="preserve"> (нажимайте)
отличие метчиков руч от маш</t>
    </r>
  </si>
  <si>
    <r>
      <t>аналог</t>
    </r>
    <r>
      <rPr>
        <sz val="10"/>
        <color theme="0"/>
        <rFont val="Bahnschrift"/>
        <family val="2"/>
        <charset val="204"/>
      </rPr>
      <t xml:space="preserve"> (нажимайте)
МЕТЧИКИ М/Р М К-Т</t>
    </r>
  </si>
  <si>
    <r>
      <t>аналог</t>
    </r>
    <r>
      <rPr>
        <sz val="10"/>
        <color theme="0"/>
        <rFont val="Bahnschrift"/>
        <family val="2"/>
        <charset val="204"/>
      </rPr>
      <t xml:space="preserve"> (нажимайте)
МЕТЧИКИ РУЧНЫЕ М К-Т</t>
    </r>
  </si>
  <si>
    <r>
      <t>переход</t>
    </r>
    <r>
      <rPr>
        <sz val="10"/>
        <color theme="0"/>
        <rFont val="Bahnschrift"/>
        <family val="2"/>
        <charset val="204"/>
      </rPr>
      <t xml:space="preserve"> (нажимайте)
ВОРОТКИ ДЛЯ МЕТЧИКОВ</t>
    </r>
  </si>
  <si>
    <r>
      <t>переход</t>
    </r>
    <r>
      <rPr>
        <sz val="10"/>
        <color theme="0"/>
        <rFont val="Bahnschrift"/>
        <family val="2"/>
        <charset val="204"/>
      </rPr>
      <t xml:space="preserve"> (нажимайте)
МЕТЧИКИ РУЧНЫЕ G К-Т</t>
    </r>
  </si>
  <si>
    <r>
      <t>переход</t>
    </r>
    <r>
      <rPr>
        <sz val="10"/>
        <color theme="0"/>
        <rFont val="Bahnschrift"/>
        <family val="2"/>
        <charset val="204"/>
      </rPr>
      <t xml:space="preserve"> (нажимайте)
МЕТЧИКИ М/Р G ГЛУХИЕ</t>
    </r>
  </si>
  <si>
    <r>
      <t>переход</t>
    </r>
    <r>
      <rPr>
        <sz val="10"/>
        <color theme="0"/>
        <rFont val="Bahnschrift"/>
        <family val="2"/>
        <charset val="204"/>
      </rPr>
      <t xml:space="preserve"> (нажимайте)
МЕТЧИКИ М/Р G К-Т</t>
    </r>
  </si>
  <si>
    <r>
      <t>переход</t>
    </r>
    <r>
      <rPr>
        <sz val="10"/>
        <color theme="0"/>
        <rFont val="Bahnschrift"/>
        <family val="2"/>
        <charset val="204"/>
      </rPr>
      <t xml:space="preserve"> (нажимайте)
МЕТЧИКИ М/Р М ЛЕВЫЕ</t>
    </r>
  </si>
  <si>
    <r>
      <t>переход</t>
    </r>
    <r>
      <rPr>
        <sz val="10"/>
        <color theme="0"/>
        <rFont val="Bahnschrift"/>
        <family val="2"/>
        <charset val="204"/>
      </rPr>
      <t xml:space="preserve"> (нажимайте)
МЕТЧИКИ М/Р М ЛЕВЫЕ К-Т</t>
    </r>
  </si>
  <si>
    <r>
      <t>переход</t>
    </r>
    <r>
      <rPr>
        <sz val="10"/>
        <color theme="0"/>
        <rFont val="Bahnschrift"/>
        <family val="2"/>
        <charset val="204"/>
      </rPr>
      <t xml:space="preserve"> (нажимайте)
МЕТЧИКИ М/Р К</t>
    </r>
  </si>
  <si>
    <r>
      <t>переход</t>
    </r>
    <r>
      <rPr>
        <sz val="10"/>
        <color theme="0"/>
        <rFont val="Bahnschrift"/>
        <family val="2"/>
        <charset val="204"/>
      </rPr>
      <t xml:space="preserve"> (нажимайте)
МЕТЧИКИ М/Р Rс</t>
    </r>
  </si>
  <si>
    <r>
      <t>переход</t>
    </r>
    <r>
      <rPr>
        <sz val="10"/>
        <color theme="0"/>
        <rFont val="Bahnschrift"/>
        <family val="2"/>
        <charset val="204"/>
      </rPr>
      <t xml:space="preserve"> (нажимайте)
МЕТЧИКИ ГАЕЧНЫЕ</t>
    </r>
  </si>
  <si>
    <r>
      <t>видео</t>
    </r>
    <r>
      <rPr>
        <sz val="10"/>
        <color theme="0"/>
        <rFont val="Bahnschrift"/>
        <family val="2"/>
        <charset val="204"/>
      </rPr>
      <t xml:space="preserve"> (нажимайте)
метчики</t>
    </r>
  </si>
  <si>
    <r>
      <t>видео</t>
    </r>
    <r>
      <rPr>
        <sz val="10"/>
        <color theme="0"/>
        <rFont val="Bahnschrift"/>
        <family val="2"/>
        <charset val="204"/>
      </rPr>
      <t xml:space="preserve"> (нажимайте)
отличия метчиков</t>
    </r>
  </si>
  <si>
    <r>
      <t>переход</t>
    </r>
    <r>
      <rPr>
        <sz val="10"/>
        <color theme="0"/>
        <rFont val="Bahnschrift"/>
        <family val="2"/>
        <charset val="204"/>
      </rPr>
      <t xml:space="preserve"> (нажимайте)
ПОДСТАВКИ</t>
    </r>
  </si>
  <si>
    <r>
      <t>аналог</t>
    </r>
    <r>
      <rPr>
        <sz val="10"/>
        <color theme="0"/>
        <rFont val="Bahnschrift"/>
        <family val="2"/>
        <charset val="204"/>
      </rPr>
      <t xml:space="preserve"> (нажимайте)
МЕТЧИКИ М/Р СКВОЗНЫЕ</t>
    </r>
  </si>
  <si>
    <r>
      <t>аналог</t>
    </r>
    <r>
      <rPr>
        <sz val="10"/>
        <color theme="0"/>
        <rFont val="Bahnschrift"/>
        <family val="2"/>
        <charset val="204"/>
      </rPr>
      <t xml:space="preserve"> (нажимайте)
МЕТЧИКИ М/Р М СКВОЗНЫЕ</t>
    </r>
  </si>
  <si>
    <r>
      <t>аналог</t>
    </r>
    <r>
      <rPr>
        <sz val="10"/>
        <color theme="0"/>
        <rFont val="Bahnschrift"/>
        <family val="2"/>
        <charset val="204"/>
      </rPr>
      <t xml:space="preserve"> (нажимайте)
МЕТЧИКИ М В ПВХ</t>
    </r>
  </si>
  <si>
    <r>
      <t>переход</t>
    </r>
    <r>
      <rPr>
        <sz val="10"/>
        <color theme="0"/>
        <rFont val="Bahnschrift"/>
        <family val="2"/>
        <charset val="204"/>
      </rPr>
      <t xml:space="preserve"> (нажимайте)
МЕТЧИКИ М/Р Rc</t>
    </r>
  </si>
  <si>
    <r>
      <t>аналог</t>
    </r>
    <r>
      <rPr>
        <sz val="10"/>
        <color theme="0"/>
        <rFont val="Bahnschrift"/>
        <family val="2"/>
        <charset val="204"/>
      </rPr>
      <t xml:space="preserve"> (нажимайте)
МЕТЧИКИ РУЧНЫЕ М</t>
    </r>
  </si>
  <si>
    <r>
      <t>аналог</t>
    </r>
    <r>
      <rPr>
        <sz val="10"/>
        <color theme="0"/>
        <rFont val="Bahnschrift"/>
        <family val="2"/>
        <charset val="204"/>
      </rPr>
      <t xml:space="preserve"> (нажимайте)
МЕТЧИКИ М/Р М ЛЕВЫЕ</t>
    </r>
  </si>
  <si>
    <r>
      <t>переход</t>
    </r>
    <r>
      <rPr>
        <sz val="10"/>
        <color theme="0"/>
        <rFont val="Bahnschrift"/>
        <family val="2"/>
        <charset val="204"/>
      </rPr>
      <t xml:space="preserve"> (нажимайте)
МЕТЧИКИ М/Р М ГЛУХИЕ</t>
    </r>
  </si>
  <si>
    <r>
      <t>аналог</t>
    </r>
    <r>
      <rPr>
        <sz val="10"/>
        <color theme="0"/>
        <rFont val="Bahnschrift"/>
        <family val="2"/>
        <charset val="204"/>
      </rPr>
      <t xml:space="preserve"> (нажимайте)
МЕТЧИКИ М/Р G К-Т</t>
    </r>
  </si>
  <si>
    <r>
      <t>аналог</t>
    </r>
    <r>
      <rPr>
        <sz val="10"/>
        <color theme="0"/>
        <rFont val="Bahnschrift"/>
        <family val="2"/>
        <charset val="204"/>
      </rPr>
      <t xml:space="preserve"> (нажимайте)
МЕТЧИКИ РУЧНЫЕ G К-Т</t>
    </r>
  </si>
  <si>
    <r>
      <t>аналог</t>
    </r>
    <r>
      <rPr>
        <sz val="10"/>
        <color theme="0"/>
        <rFont val="Bahnschrift"/>
        <family val="2"/>
        <charset val="204"/>
      </rPr>
      <t xml:space="preserve"> (нажимайте)
МЕТЧИКИ М/Р G</t>
    </r>
  </si>
  <si>
    <r>
      <t>аналог</t>
    </r>
    <r>
      <rPr>
        <sz val="10"/>
        <color theme="0"/>
        <rFont val="Bahnschrift"/>
        <family val="2"/>
        <charset val="204"/>
      </rPr>
      <t xml:space="preserve"> (нажимайте)
МЕТЧИКИ М/Р G ГЛУХИЕ</t>
    </r>
  </si>
  <si>
    <r>
      <t>видео</t>
    </r>
    <r>
      <rPr>
        <sz val="10"/>
        <color theme="0"/>
        <rFont val="Bahnschrift"/>
        <family val="2"/>
        <charset val="204"/>
      </rPr>
      <t xml:space="preserve"> (нажимайте)
наборы плашек и метчиков</t>
    </r>
  </si>
  <si>
    <r>
      <t>переход</t>
    </r>
    <r>
      <rPr>
        <sz val="10"/>
        <color theme="0"/>
        <rFont val="Bahnschrift"/>
        <family val="2"/>
        <charset val="204"/>
      </rPr>
      <t xml:space="preserve"> (нажимайте)
МЕТЧИКИ РУЧНЫЕ М К-Т</t>
    </r>
  </si>
  <si>
    <r>
      <t>видео</t>
    </r>
    <r>
      <rPr>
        <sz val="10"/>
        <color theme="0"/>
        <rFont val="Bahnschrift"/>
        <family val="2"/>
        <charset val="204"/>
      </rPr>
      <t xml:space="preserve"> (нажимайте)
плашки</t>
    </r>
  </si>
  <si>
    <r>
      <t>аналог</t>
    </r>
    <r>
      <rPr>
        <sz val="10"/>
        <color theme="0"/>
        <rFont val="Bahnschrift"/>
        <family val="2"/>
        <charset val="204"/>
      </rPr>
      <t xml:space="preserve"> (нажимайте)
ПЛАШКИ М Р6М5</t>
    </r>
  </si>
  <si>
    <r>
      <t>переход</t>
    </r>
    <r>
      <rPr>
        <sz val="10"/>
        <color theme="0"/>
        <rFont val="Bahnschrift"/>
        <family val="2"/>
        <charset val="204"/>
      </rPr>
      <t xml:space="preserve"> (нажимайте)
ПЛАШКИ  G</t>
    </r>
  </si>
  <si>
    <r>
      <t>переход</t>
    </r>
    <r>
      <rPr>
        <sz val="10"/>
        <color theme="0"/>
        <rFont val="Bahnschrift"/>
        <family val="2"/>
        <charset val="204"/>
      </rPr>
      <t xml:space="preserve"> (нажимайте)
ПЛАШКОДЕРЖАТЕЛИ</t>
    </r>
  </si>
  <si>
    <r>
      <t>переход</t>
    </r>
    <r>
      <rPr>
        <sz val="10"/>
        <color theme="0"/>
        <rFont val="Bahnschrift"/>
        <family val="2"/>
        <charset val="204"/>
      </rPr>
      <t xml:space="preserve"> (нажимайте)
ПЛАШКИ М ЛЕВЫЕ</t>
    </r>
  </si>
  <si>
    <r>
      <t>переход</t>
    </r>
    <r>
      <rPr>
        <sz val="10"/>
        <color theme="0"/>
        <rFont val="Bahnschrift"/>
        <family val="2"/>
        <charset val="204"/>
      </rPr>
      <t xml:space="preserve"> (нажимайте)
ПЛАШКИ К</t>
    </r>
  </si>
  <si>
    <r>
      <t>переход</t>
    </r>
    <r>
      <rPr>
        <sz val="10"/>
        <color theme="0"/>
        <rFont val="Bahnschrift"/>
        <family val="2"/>
        <charset val="204"/>
      </rPr>
      <t xml:space="preserve"> (нажимайте)
ПЛАШКИ Rc</t>
    </r>
  </si>
  <si>
    <r>
      <t>переход</t>
    </r>
    <r>
      <rPr>
        <sz val="10"/>
        <color theme="0"/>
        <rFont val="Bahnschrift"/>
        <family val="2"/>
        <charset val="204"/>
      </rPr>
      <t xml:space="preserve"> (нажимайте)
ПЛАШКИ BSF</t>
    </r>
  </si>
  <si>
    <r>
      <t>аналог</t>
    </r>
    <r>
      <rPr>
        <sz val="10"/>
        <color theme="0"/>
        <rFont val="Bahnschrift"/>
        <family val="2"/>
        <charset val="204"/>
      </rPr>
      <t xml:space="preserve"> (нажимайте)
ПЛАШКИ В ПВХ</t>
    </r>
  </si>
  <si>
    <r>
      <t>аналог</t>
    </r>
    <r>
      <rPr>
        <sz val="10"/>
        <color theme="0"/>
        <rFont val="Bahnschrift"/>
        <family val="2"/>
        <charset val="204"/>
      </rPr>
      <t xml:space="preserve"> (нажимайте)
ПЛАШКИ М</t>
    </r>
  </si>
  <si>
    <r>
      <t>аналог</t>
    </r>
    <r>
      <rPr>
        <sz val="10"/>
        <color theme="0"/>
        <rFont val="Bahnschrift"/>
        <family val="2"/>
        <charset val="204"/>
      </rPr>
      <t xml:space="preserve"> (нажимайте)
ПЛАШКИ М ИЗ 9ХС</t>
    </r>
  </si>
  <si>
    <r>
      <t>переход</t>
    </r>
    <r>
      <rPr>
        <sz val="10"/>
        <color theme="0"/>
        <rFont val="Bahnschrift"/>
        <family val="2"/>
        <charset val="204"/>
      </rPr>
      <t xml:space="preserve"> (нажимайте)
ПЛАШКИ М</t>
    </r>
  </si>
  <si>
    <r>
      <t>переход</t>
    </r>
    <r>
      <rPr>
        <sz val="10"/>
        <color theme="0"/>
        <rFont val="Bahnschrift"/>
        <family val="2"/>
        <charset val="204"/>
      </rPr>
      <t xml:space="preserve"> (нажимайте)
СВЕРЛА ЛЕВЫЕ</t>
    </r>
  </si>
  <si>
    <r>
      <t>переход</t>
    </r>
    <r>
      <rPr>
        <sz val="10"/>
        <color theme="0"/>
        <rFont val="Bahnschrift"/>
        <family val="2"/>
        <charset val="204"/>
      </rPr>
      <t xml:space="preserve"> (нажимайте)
МЕТЧИКИ ЛЕВЫЕ</t>
    </r>
  </si>
  <si>
    <r>
      <t>переход</t>
    </r>
    <r>
      <rPr>
        <sz val="10"/>
        <color theme="0"/>
        <rFont val="Bahnschrift"/>
        <family val="2"/>
        <charset val="204"/>
      </rPr>
      <t xml:space="preserve"> (нажимайте)
ПЛАШКИ М 9ХС</t>
    </r>
  </si>
  <si>
    <r>
      <t>переход</t>
    </r>
    <r>
      <rPr>
        <sz val="10"/>
        <color theme="0"/>
        <rFont val="Bahnschrift"/>
        <family val="2"/>
        <charset val="204"/>
      </rPr>
      <t xml:space="preserve"> (нажимайте)
ПЛАШКИ М Р6М5</t>
    </r>
  </si>
  <si>
    <r>
      <t>переход</t>
    </r>
    <r>
      <rPr>
        <sz val="10"/>
        <color theme="0"/>
        <rFont val="Bahnschrift"/>
        <family val="2"/>
        <charset val="204"/>
      </rPr>
      <t xml:space="preserve"> (нажимайте)
ПЛАШКИ G</t>
    </r>
  </si>
  <si>
    <r>
      <t>переход</t>
    </r>
    <r>
      <rPr>
        <sz val="10"/>
        <color theme="0"/>
        <rFont val="Bahnschrift"/>
        <family val="2"/>
        <charset val="204"/>
      </rPr>
      <t xml:space="preserve"> (нажимайте)
ПЛАШКИ R</t>
    </r>
  </si>
  <si>
    <r>
      <t>переход</t>
    </r>
    <r>
      <rPr>
        <sz val="10"/>
        <color theme="0"/>
        <rFont val="Bahnschrift"/>
        <family val="2"/>
        <charset val="204"/>
      </rPr>
      <t xml:space="preserve"> (нажимайте)
ЗЕНКОВКИ Ц/Х</t>
    </r>
  </si>
  <si>
    <r>
      <t>аналог</t>
    </r>
    <r>
      <rPr>
        <sz val="10"/>
        <color theme="0"/>
        <rFont val="Bahnschrift"/>
        <family val="2"/>
        <charset val="204"/>
      </rPr>
      <t xml:space="preserve"> (нажимайте)
РАЗВЕРТКИ РУЧНЫЕ</t>
    </r>
  </si>
  <si>
    <r>
      <t>аналог</t>
    </r>
    <r>
      <rPr>
        <sz val="10"/>
        <color theme="0"/>
        <rFont val="Bahnschrift"/>
        <family val="2"/>
        <charset val="204"/>
      </rPr>
      <t xml:space="preserve"> (нажимайте)
РАЗВЕРТКИ МАШИННЫЕ К/Х</t>
    </r>
  </si>
  <si>
    <r>
      <t>переход</t>
    </r>
    <r>
      <rPr>
        <sz val="10"/>
        <color theme="0"/>
        <rFont val="Bahnschrift"/>
        <family val="2"/>
        <charset val="204"/>
      </rPr>
      <t xml:space="preserve"> (нажимайте)
РАЗВЕРТКИ КОТЕЛЬНЫЕ</t>
    </r>
  </si>
  <si>
    <r>
      <t>аналог</t>
    </r>
    <r>
      <rPr>
        <sz val="10"/>
        <color theme="0"/>
        <rFont val="Bahnschrift"/>
        <family val="2"/>
        <charset val="204"/>
      </rPr>
      <t xml:space="preserve"> (нажимайте)
РАЗВЕРТКИ МАШИННЫЕ Ц/Х</t>
    </r>
  </si>
  <si>
    <r>
      <t>переход</t>
    </r>
    <r>
      <rPr>
        <sz val="10"/>
        <color theme="0"/>
        <rFont val="Bahnschrift"/>
        <family val="2"/>
        <charset val="204"/>
      </rPr>
      <t xml:space="preserve"> (нажимайте)
РАЗВЕРТКИ МАШИННЫЕ Ц/Х</t>
    </r>
  </si>
  <si>
    <r>
      <t>переход</t>
    </r>
    <r>
      <rPr>
        <sz val="10"/>
        <color theme="0"/>
        <rFont val="Bahnschrift"/>
        <family val="2"/>
        <charset val="204"/>
      </rPr>
      <t xml:space="preserve"> (нажимайте)
РАЗВЕРТКИ МАШИННЫЕ К/Х</t>
    </r>
  </si>
  <si>
    <r>
      <t>аналог</t>
    </r>
    <r>
      <rPr>
        <sz val="10"/>
        <color theme="0"/>
        <rFont val="Bahnschrift"/>
        <family val="2"/>
        <charset val="204"/>
      </rPr>
      <t xml:space="preserve"> (нажимайте)
ЗЕНКОВКИ К/Х</t>
    </r>
  </si>
  <si>
    <r>
      <t>переход</t>
    </r>
    <r>
      <rPr>
        <sz val="10"/>
        <color theme="0"/>
        <rFont val="Bahnschrift"/>
        <family val="2"/>
        <charset val="204"/>
      </rPr>
      <t xml:space="preserve"> (нажимайте)
РАЗВЕРТКИ Ц/Х</t>
    </r>
  </si>
  <si>
    <r>
      <t>переход</t>
    </r>
    <r>
      <rPr>
        <sz val="10"/>
        <color theme="0"/>
        <rFont val="Bahnschrift"/>
        <family val="2"/>
        <charset val="204"/>
      </rPr>
      <t xml:space="preserve"> (нажимайте)
РАЗВЕРТКИ РЕГУЛИРУЕМЫЕ</t>
    </r>
  </si>
  <si>
    <r>
      <t>аналог</t>
    </r>
    <r>
      <rPr>
        <sz val="10"/>
        <color theme="0"/>
        <rFont val="Bahnschrift"/>
        <family val="2"/>
        <charset val="204"/>
      </rPr>
      <t xml:space="preserve"> (нажимайте)
ЗЕНКОВКИ Ц/Х</t>
    </r>
  </si>
  <si>
    <r>
      <t>аналог</t>
    </r>
    <r>
      <rPr>
        <sz val="10"/>
        <color theme="0"/>
        <rFont val="Bahnschrift"/>
        <family val="2"/>
        <charset val="204"/>
      </rPr>
      <t xml:space="preserve"> (нажимайте)
ФРЕЗЫ КОНЦ. Ц/Х ДЛИННЫЕ</t>
    </r>
  </si>
  <si>
    <r>
      <t>аналог</t>
    </r>
    <r>
      <rPr>
        <sz val="10"/>
        <color theme="0"/>
        <rFont val="Bahnschrift"/>
        <family val="2"/>
        <charset val="204"/>
      </rPr>
      <t xml:space="preserve"> (нажимайте)
ФРЕЗЫ КОНЦ Ц/Х С ТВ.ПЛАС.</t>
    </r>
  </si>
  <si>
    <r>
      <t>аналог</t>
    </r>
    <r>
      <rPr>
        <sz val="10"/>
        <color theme="0"/>
        <rFont val="Bahnschrift"/>
        <family val="2"/>
        <charset val="204"/>
      </rPr>
      <t xml:space="preserve"> (нажимайте)
ФРЕЗЫ КОНЦ. Ц/Х ТВЕРД.</t>
    </r>
  </si>
  <si>
    <r>
      <t>аналог</t>
    </r>
    <r>
      <rPr>
        <sz val="10"/>
        <color theme="0"/>
        <rFont val="Bahnschrift"/>
        <family val="2"/>
        <charset val="204"/>
      </rPr>
      <t xml:space="preserve"> (нажимайте)
ФРЕЗЫ КОНЦ ДВУХСТОРОН</t>
    </r>
  </si>
  <si>
    <r>
      <t>аналог</t>
    </r>
    <r>
      <rPr>
        <sz val="10"/>
        <color theme="0"/>
        <rFont val="Bahnschrift"/>
        <family val="2"/>
        <charset val="204"/>
      </rPr>
      <t xml:space="preserve"> (нажимайте)
ФРЕЗЫ КОНЦЕВЫЕ К/Х</t>
    </r>
  </si>
  <si>
    <r>
      <t>аналог</t>
    </r>
    <r>
      <rPr>
        <sz val="10"/>
        <color theme="0"/>
        <rFont val="Bahnschrift"/>
        <family val="2"/>
        <charset val="204"/>
      </rPr>
      <t xml:space="preserve"> (нажимайте)
ФРЕЗЫ КОНЦ. К/Х ДЛИН</t>
    </r>
  </si>
  <si>
    <r>
      <t>аналог</t>
    </r>
    <r>
      <rPr>
        <sz val="10"/>
        <color theme="0"/>
        <rFont val="Bahnschrift"/>
        <family val="2"/>
        <charset val="204"/>
      </rPr>
      <t xml:space="preserve"> (нажимайте)
ФРЕЗЫ КОНЦ.К/Х С ПРЯМ.ПЛ.</t>
    </r>
  </si>
  <si>
    <r>
      <t>аналог</t>
    </r>
    <r>
      <rPr>
        <sz val="10"/>
        <color theme="0"/>
        <rFont val="Bahnschrift"/>
        <family val="2"/>
        <charset val="204"/>
      </rPr>
      <t xml:space="preserve"> (нажимайте)
ФРЕЗЫ КОНЦ.К/Х С ВИНТ.ПЛ.</t>
    </r>
  </si>
  <si>
    <r>
      <t>аналог</t>
    </r>
    <r>
      <rPr>
        <sz val="10"/>
        <color theme="0"/>
        <rFont val="Bahnschrift"/>
        <family val="2"/>
        <charset val="204"/>
      </rPr>
      <t xml:space="preserve"> (нажимайте)
ФРЕЗЫ КОНЦЕВЫЕ Ц/Х</t>
    </r>
  </si>
  <si>
    <r>
      <t>аналог</t>
    </r>
    <r>
      <rPr>
        <sz val="10"/>
        <color theme="0"/>
        <rFont val="Bahnschrift"/>
        <family val="2"/>
        <charset val="204"/>
      </rPr>
      <t xml:space="preserve"> (нажимайте)
ФРЕЗЫ КОНЦ. Ц/Х С ПЛАСТ</t>
    </r>
  </si>
  <si>
    <r>
      <t>аналог</t>
    </r>
    <r>
      <rPr>
        <sz val="10"/>
        <color theme="0"/>
        <rFont val="Bahnschrift"/>
        <family val="2"/>
        <charset val="204"/>
      </rPr>
      <t xml:space="preserve"> (нажимайте)
ФРЕЗЫ КОНЦ. Ц/Х ДЛИН</t>
    </r>
  </si>
  <si>
    <r>
      <t>аналог</t>
    </r>
    <r>
      <rPr>
        <sz val="10"/>
        <color theme="0"/>
        <rFont val="Bahnschrift"/>
        <family val="2"/>
        <charset val="204"/>
      </rPr>
      <t xml:space="preserve"> (нажимайте)
ФРЕЗЫ ШПОНОЧНАЯ К/Х</t>
    </r>
  </si>
  <si>
    <r>
      <t>аналог</t>
    </r>
    <r>
      <rPr>
        <sz val="10"/>
        <color theme="0"/>
        <rFont val="Bahnschrift"/>
        <family val="2"/>
        <charset val="204"/>
      </rPr>
      <t xml:space="preserve"> (нажимайте)
ФРЕЗЫ ШПОН. Ц/Х ТВЕРД.</t>
    </r>
  </si>
  <si>
    <r>
      <t>аналог</t>
    </r>
    <r>
      <rPr>
        <sz val="10"/>
        <color theme="0"/>
        <rFont val="Bahnschrift"/>
        <family val="2"/>
        <charset val="204"/>
      </rPr>
      <t xml:space="preserve"> (нажимайте)
ФРЕЗЫ ШПОН. Ц/Х С ПЛАСТ.</t>
    </r>
  </si>
  <si>
    <r>
      <t>аналог</t>
    </r>
    <r>
      <rPr>
        <sz val="10"/>
        <color theme="0"/>
        <rFont val="Bahnschrift"/>
        <family val="2"/>
        <charset val="204"/>
      </rPr>
      <t xml:space="preserve"> (нажимайте)
ФРЕЗЫ ШПОН. К/Х С ПЛАСТ</t>
    </r>
  </si>
  <si>
    <r>
      <t>аналог</t>
    </r>
    <r>
      <rPr>
        <sz val="10"/>
        <color theme="0"/>
        <rFont val="Bahnschrift"/>
        <family val="2"/>
        <charset val="204"/>
      </rPr>
      <t xml:space="preserve"> (нажимайте)
ФРЕЗЫ КОНЦЕВАЯ Ц/Х</t>
    </r>
  </si>
  <si>
    <r>
      <t>аналог</t>
    </r>
    <r>
      <rPr>
        <sz val="10"/>
        <color theme="0"/>
        <rFont val="Bahnschrift"/>
        <family val="2"/>
        <charset val="204"/>
      </rPr>
      <t xml:space="preserve"> (нажимайте)
ФРЕЗЫ ШПОНОЧНАЯ Ц/Х</t>
    </r>
  </si>
  <si>
    <r>
      <t>аналог</t>
    </r>
    <r>
      <rPr>
        <sz val="10"/>
        <color theme="0"/>
        <rFont val="Bahnschrift"/>
        <family val="2"/>
        <charset val="204"/>
      </rPr>
      <t xml:space="preserve"> (нажимайте)
ФРЕЗЫ ШПОН. Ц/Х С ПЛАСТ</t>
    </r>
  </si>
  <si>
    <r>
      <t>переход</t>
    </r>
    <r>
      <rPr>
        <sz val="10"/>
        <color theme="0"/>
        <rFont val="Bahnschrift"/>
        <family val="2"/>
        <charset val="204"/>
      </rPr>
      <t xml:space="preserve"> (нажимайте)
РЕЗЦЫ ТОКАРНЫЕ</t>
    </r>
  </si>
  <si>
    <r>
      <t>переход</t>
    </r>
    <r>
      <rPr>
        <sz val="10"/>
        <color theme="0"/>
        <rFont val="Bahnschrift"/>
        <family val="2"/>
        <charset val="204"/>
      </rPr>
      <t xml:space="preserve"> (нажимайте)
ВТУЛКИ</t>
    </r>
  </si>
  <si>
    <r>
      <t>переход</t>
    </r>
    <r>
      <rPr>
        <sz val="10"/>
        <color theme="0"/>
        <rFont val="Bahnschrift"/>
        <family val="2"/>
        <charset val="204"/>
      </rPr>
      <t xml:space="preserve"> (нажимайте)
ЦЕНТРА ВРАЩЕНИЯ</t>
    </r>
  </si>
  <si>
    <r>
      <t>переход</t>
    </r>
    <r>
      <rPr>
        <sz val="10"/>
        <color theme="0"/>
        <rFont val="Bahnschrift"/>
        <family val="2"/>
        <charset val="204"/>
      </rPr>
      <t xml:space="preserve"> (нажимайте)
ЦЕНТРА УПОРНЫЕ</t>
    </r>
  </si>
  <si>
    <r>
      <t>переход</t>
    </r>
    <r>
      <rPr>
        <sz val="10"/>
        <color theme="0"/>
        <rFont val="Bahnschrift"/>
        <family val="2"/>
        <charset val="204"/>
      </rPr>
      <t xml:space="preserve"> (нажимайте)
ПАТРОНЫ ТОКАРНЫЕ</t>
    </r>
  </si>
  <si>
    <r>
      <t>видео</t>
    </r>
    <r>
      <rPr>
        <sz val="10"/>
        <color theme="0"/>
        <rFont val="Bahnschrift"/>
        <family val="2"/>
        <charset val="204"/>
      </rPr>
      <t xml:space="preserve"> (нажимайте)
качественные борфрезы</t>
    </r>
  </si>
  <si>
    <r>
      <t>переход</t>
    </r>
    <r>
      <rPr>
        <sz val="10"/>
        <color theme="0"/>
        <rFont val="Bahnschrift"/>
        <family val="2"/>
        <charset val="204"/>
      </rPr>
      <t xml:space="preserve"> (нажимайте)
ЛИНЕЙКИ</t>
    </r>
  </si>
  <si>
    <r>
      <t>переход</t>
    </r>
    <r>
      <rPr>
        <sz val="10"/>
        <color theme="0"/>
        <rFont val="Bahnschrift"/>
        <family val="2"/>
        <charset val="204"/>
      </rPr>
      <t xml:space="preserve"> (нажимайте)
КРУГИ ОТРЕЗНЫЕ ПО СТАЛИ</t>
    </r>
  </si>
  <si>
    <r>
      <t>переход</t>
    </r>
    <r>
      <rPr>
        <sz val="10"/>
        <color theme="0"/>
        <rFont val="Bahnschrift"/>
        <family val="2"/>
        <charset val="204"/>
      </rPr>
      <t xml:space="preserve"> (нажимайте)
КРУГИ ЗАЧИСТНЫЕ</t>
    </r>
  </si>
  <si>
    <r>
      <t>переход</t>
    </r>
    <r>
      <rPr>
        <sz val="10"/>
        <color theme="0"/>
        <rFont val="Bahnschrift"/>
        <family val="2"/>
        <charset val="204"/>
      </rPr>
      <t xml:space="preserve"> (нажимайте)
КРУГИ ОТРЕЗНЫЕ ПО НЕРЖ.</t>
    </r>
  </si>
  <si>
    <r>
      <t>переход</t>
    </r>
    <r>
      <rPr>
        <sz val="10"/>
        <color theme="0"/>
        <rFont val="Bahnschrift"/>
        <family val="2"/>
        <charset val="204"/>
      </rPr>
      <t xml:space="preserve"> (нажимайте)
РЕЗЦЫ С МЕХ. КРЕПЛЕНИЕМ</t>
    </r>
  </si>
  <si>
    <r>
      <t>переход</t>
    </r>
    <r>
      <rPr>
        <sz val="10"/>
        <color theme="0"/>
        <rFont val="Bahnschrift"/>
        <family val="2"/>
        <charset val="204"/>
      </rPr>
      <t xml:space="preserve"> (нажимайте)
ПЛАСТИНЫ ТВЕРДОСПЛАВ.</t>
    </r>
  </si>
  <si>
    <r>
      <t>аналог</t>
    </r>
    <r>
      <rPr>
        <sz val="10"/>
        <color theme="0"/>
        <rFont val="Bahnschrift"/>
        <family val="2"/>
        <charset val="204"/>
      </rPr>
      <t xml:space="preserve"> (нажимайте)
ЦЕНТРА УПОРНЫЙ ТВЕРД.</t>
    </r>
  </si>
  <si>
    <r>
      <t>аналог</t>
    </r>
    <r>
      <rPr>
        <sz val="10"/>
        <color theme="0"/>
        <rFont val="Bahnschrift"/>
        <family val="2"/>
        <charset val="204"/>
      </rPr>
      <t xml:space="preserve"> (нажимайте)
ЦЕНТРА УПОРНЫЙ</t>
    </r>
  </si>
  <si>
    <r>
      <t>аналог</t>
    </r>
    <r>
      <rPr>
        <sz val="10"/>
        <color theme="0"/>
        <rFont val="Bahnschrift"/>
        <family val="2"/>
        <charset val="204"/>
      </rPr>
      <t xml:space="preserve"> (нажимайте)
ЦЕНТРА ВРАЩЕНИЯ УСИЛ.</t>
    </r>
  </si>
  <si>
    <r>
      <t>аналог</t>
    </r>
    <r>
      <rPr>
        <sz val="10"/>
        <color theme="0"/>
        <rFont val="Bahnschrift"/>
        <family val="2"/>
        <charset val="204"/>
      </rPr>
      <t xml:space="preserve"> (нажимайте)
ЦЕНТРА ВРАЩЕНИЯ НОРМ.</t>
    </r>
  </si>
  <si>
    <r>
      <t>аналог</t>
    </r>
    <r>
      <rPr>
        <sz val="10"/>
        <color theme="0"/>
        <rFont val="Bahnschrift"/>
        <family val="2"/>
        <charset val="204"/>
      </rPr>
      <t xml:space="preserve"> (нажимайте)
ОПРАВКА С РЕЗЬБОЙ</t>
    </r>
  </si>
  <si>
    <r>
      <t>переход</t>
    </r>
    <r>
      <rPr>
        <sz val="10"/>
        <color theme="0"/>
        <rFont val="Bahnschrift"/>
        <family val="2"/>
        <charset val="204"/>
      </rPr>
      <t xml:space="preserve"> (нажимайте)
ПАТРОНЫ СВЕРЛ.С КЛЮЧОМ</t>
    </r>
  </si>
  <si>
    <r>
      <t>переход</t>
    </r>
    <r>
      <rPr>
        <sz val="10"/>
        <color theme="0"/>
        <rFont val="Bahnschrift"/>
        <family val="2"/>
        <charset val="204"/>
      </rPr>
      <t xml:space="preserve"> (нажимайте)
ПАТРОНЫ СВЕРЛ.САМОЗАЖ.</t>
    </r>
  </si>
  <si>
    <r>
      <t>видео</t>
    </r>
    <r>
      <rPr>
        <sz val="10"/>
        <color theme="0"/>
        <rFont val="Bahnschrift"/>
        <family val="2"/>
        <charset val="204"/>
      </rPr>
      <t xml:space="preserve"> (нажимайте)
патроны и оправки</t>
    </r>
  </si>
  <si>
    <r>
      <t>аналог</t>
    </r>
    <r>
      <rPr>
        <sz val="10"/>
        <color theme="0"/>
        <rFont val="Bahnschrift"/>
        <family val="2"/>
        <charset val="204"/>
      </rPr>
      <t xml:space="preserve"> (нажимайте)
ОПРАВКА С ЛАПКОЙ</t>
    </r>
  </si>
  <si>
    <r>
      <t>аналог</t>
    </r>
    <r>
      <rPr>
        <sz val="10"/>
        <color theme="0"/>
        <rFont val="Bahnschrift"/>
        <family val="2"/>
        <charset val="204"/>
      </rPr>
      <t xml:space="preserve"> (нажимайте)
ПАТРОНЫ САМОЗАЖИМН.</t>
    </r>
  </si>
  <si>
    <r>
      <t>переход</t>
    </r>
    <r>
      <rPr>
        <sz val="10"/>
        <color theme="0"/>
        <rFont val="Bahnschrift"/>
        <family val="2"/>
        <charset val="204"/>
      </rPr>
      <t xml:space="preserve"> (нажимайте)
ОПРАВКИ С ЛАПКОЙ</t>
    </r>
  </si>
  <si>
    <r>
      <t>аналог</t>
    </r>
    <r>
      <rPr>
        <sz val="10"/>
        <color theme="0"/>
        <rFont val="Bahnschrift"/>
        <family val="2"/>
        <charset val="204"/>
      </rPr>
      <t xml:space="preserve"> (нажимайте)
ПАТРОНЫ С КЛЮЧОМ</t>
    </r>
  </si>
  <si>
    <r>
      <t>переход</t>
    </r>
    <r>
      <rPr>
        <sz val="10"/>
        <color theme="0"/>
        <rFont val="Bahnschrift"/>
        <family val="2"/>
        <charset val="204"/>
      </rPr>
      <t xml:space="preserve"> (нажимайте)
РЕЗЦЫ</t>
    </r>
  </si>
  <si>
    <r>
      <t>видео</t>
    </r>
    <r>
      <rPr>
        <b/>
        <sz val="10"/>
        <color theme="0"/>
        <rFont val="Bahnschrift"/>
        <family val="2"/>
        <charset val="204"/>
      </rPr>
      <t xml:space="preserve"> </t>
    </r>
    <r>
      <rPr>
        <sz val="10"/>
        <color theme="0"/>
        <rFont val="Bahnschrift"/>
        <family val="2"/>
        <charset val="204"/>
      </rPr>
      <t>(нажимайте)</t>
    </r>
    <r>
      <rPr>
        <b/>
        <sz val="10"/>
        <color theme="0"/>
        <rFont val="Bahnschrift"/>
        <family val="2"/>
        <charset val="204"/>
      </rPr>
      <t xml:space="preserve">
</t>
    </r>
    <r>
      <rPr>
        <sz val="10"/>
        <color theme="0"/>
        <rFont val="Bahnschrift"/>
        <family val="2"/>
        <charset val="204"/>
      </rPr>
      <t>5 ошибок при сверлении</t>
    </r>
  </si>
  <si>
    <r>
      <t>видео (нажимайте)</t>
    </r>
    <r>
      <rPr>
        <b/>
        <sz val="10"/>
        <color theme="0"/>
        <rFont val="Bahnschrift"/>
        <family val="2"/>
        <charset val="204"/>
      </rPr>
      <t xml:space="preserve">
</t>
    </r>
    <r>
      <rPr>
        <sz val="10"/>
        <color theme="0"/>
        <rFont val="Bahnschrift"/>
        <family val="2"/>
        <charset val="204"/>
      </rPr>
      <t>о сверлах по металлу</t>
    </r>
  </si>
  <si>
    <t>видео (нажимайте)
как выбрать сверл.под резьб</t>
  </si>
  <si>
    <r>
      <rPr>
        <b/>
        <sz val="10"/>
        <color theme="0"/>
        <rFont val="Bahnschrift"/>
        <family val="2"/>
        <charset val="204"/>
      </rPr>
      <t xml:space="preserve">видео </t>
    </r>
    <r>
      <rPr>
        <sz val="10"/>
        <color theme="0"/>
        <rFont val="Bahnschrift"/>
        <family val="2"/>
        <charset val="204"/>
      </rPr>
      <t>(нажимайте)
почему горят сверла</t>
    </r>
  </si>
  <si>
    <r>
      <t>видео (нажимайте)</t>
    </r>
    <r>
      <rPr>
        <b/>
        <sz val="10"/>
        <color theme="0"/>
        <rFont val="Bahnschrift"/>
        <family val="2"/>
        <charset val="204"/>
      </rPr>
      <t xml:space="preserve">
</t>
    </r>
    <r>
      <rPr>
        <sz val="10"/>
        <color theme="0"/>
        <rFont val="Bahnschrift"/>
        <family val="2"/>
        <charset val="204"/>
      </rPr>
      <t>качественные сверла</t>
    </r>
  </si>
  <si>
    <r>
      <rPr>
        <b/>
        <sz val="10"/>
        <color theme="0"/>
        <rFont val="Bahnschrift"/>
        <family val="2"/>
        <charset val="204"/>
      </rPr>
      <t>видео</t>
    </r>
    <r>
      <rPr>
        <sz val="10"/>
        <color theme="0"/>
        <rFont val="Bahnschrift"/>
        <family val="2"/>
        <charset val="204"/>
      </rPr>
      <t xml:space="preserve"> (нажимайте)
сверла с проточ. хвостовиком</t>
    </r>
  </si>
  <si>
    <r>
      <rPr>
        <b/>
        <sz val="10"/>
        <color theme="0"/>
        <rFont val="Bahnschrift"/>
        <family val="2"/>
        <charset val="204"/>
      </rPr>
      <t>видео</t>
    </r>
    <r>
      <rPr>
        <sz val="10"/>
        <color theme="0"/>
        <rFont val="Bahnschrift"/>
        <family val="2"/>
        <charset val="204"/>
      </rPr>
      <t xml:space="preserve"> (нажимайте)
лучшие сверла по металлу</t>
    </r>
  </si>
  <si>
    <r>
      <t xml:space="preserve">аналоги (нажимайте)
</t>
    </r>
    <r>
      <rPr>
        <sz val="9"/>
        <color theme="0"/>
        <rFont val="Bahnschrift"/>
        <family val="2"/>
        <charset val="204"/>
      </rPr>
      <t>СВЕРЛА КЛ.А Р6М5</t>
    </r>
  </si>
  <si>
    <r>
      <t>аналоги</t>
    </r>
    <r>
      <rPr>
        <sz val="9"/>
        <color theme="0"/>
        <rFont val="Bahnschrift"/>
        <family val="2"/>
        <charset val="204"/>
      </rPr>
      <t xml:space="preserve"> (нажимайте)
СВЕРЛА КЛ.А Р9</t>
    </r>
  </si>
  <si>
    <r>
      <t xml:space="preserve">аналоги (нажимайте)
</t>
    </r>
    <r>
      <rPr>
        <sz val="9"/>
        <color theme="0"/>
        <rFont val="Bahnschrift"/>
        <family val="2"/>
        <charset val="204"/>
      </rPr>
      <t>СВЕРЛА КЛ.А Р18</t>
    </r>
  </si>
  <si>
    <r>
      <t xml:space="preserve">аналоги (нажимайте)
</t>
    </r>
    <r>
      <rPr>
        <sz val="9"/>
        <color theme="0"/>
        <rFont val="Bahnschrift"/>
        <family val="2"/>
        <charset val="204"/>
      </rPr>
      <t>СВЕРЛА КЛ.А Р6М5 ТИТАН</t>
    </r>
  </si>
  <si>
    <r>
      <t xml:space="preserve">аналоги (нажимайте)
</t>
    </r>
    <r>
      <rPr>
        <sz val="9"/>
        <color theme="0"/>
        <rFont val="Bahnschrift"/>
        <family val="2"/>
        <charset val="204"/>
      </rPr>
      <t>СВЕРЛА КЛ.А Р6М5К5</t>
    </r>
  </si>
  <si>
    <t>видео (нажимайте)
сверла из стали Р6М5К5</t>
  </si>
  <si>
    <t>переход (нажимайте)
К НАБОРАМ</t>
  </si>
  <si>
    <t>видео (нажимайте)
наборы</t>
  </si>
  <si>
    <r>
      <t>переход</t>
    </r>
    <r>
      <rPr>
        <b/>
        <sz val="10"/>
        <color theme="0"/>
        <rFont val="Bahnschrift"/>
        <family val="2"/>
        <charset val="204"/>
      </rPr>
      <t xml:space="preserve"> </t>
    </r>
    <r>
      <rPr>
        <sz val="10"/>
        <color theme="0"/>
        <rFont val="Bahnschrift"/>
        <family val="2"/>
        <charset val="204"/>
      </rPr>
      <t>(нажимайте)
ПОДСТАВКИ</t>
    </r>
  </si>
  <si>
    <t>видео (нажимайте)
подставки</t>
  </si>
  <si>
    <t>видео (нажимайте)
торговое оборудование</t>
  </si>
  <si>
    <t>переход (нажимайте)
СВЕРЛА В ПВХ</t>
  </si>
  <si>
    <t>аналоги (нажимайте)
СВЕРЛА С ПРОТОЧ. ХВОСТ.</t>
  </si>
  <si>
    <t>видео (нажимайте)
сверла с проточ. хвостовик.</t>
  </si>
  <si>
    <t>аналоги (нажимайте)
СВЕРЛА КЛ.В Р6М5</t>
  </si>
  <si>
    <t>аналоги (нажимайте)
СВЕРЛА КЛ.А Р9</t>
  </si>
  <si>
    <t>аналоги (нажимайте)
СВЕРЛА КЛ.А Р18</t>
  </si>
  <si>
    <t>аналоги (нажимайте)
СВЕРЛА КЛ.А Р6М5 ТИТАН</t>
  </si>
  <si>
    <t>аналоги (нажимайте)
СВЕРЛА КЛ.А Р6М5К5</t>
  </si>
  <si>
    <t>видео (нажимайте)
ошибки при сравнен. сверл</t>
  </si>
  <si>
    <t>видео (нажимайте)
сверла Р6М5 классов А и В</t>
  </si>
  <si>
    <t>видео (нажимайте)
сверла с шестигран. хвост.</t>
  </si>
  <si>
    <t>видео (нажимайте)
сверла из Р6М5 с покрыт.</t>
  </si>
  <si>
    <t>видео (нажимайте)
сверла ц/х длинной серии</t>
  </si>
  <si>
    <t>видео (нажимайте)
сверла Р6М5К5 против Р18</t>
  </si>
  <si>
    <t>переход (нажимайте)
ПОДСТАВКИ</t>
  </si>
  <si>
    <t>видео (нажимайте)
сверл Р6М5 с NiT и Р6М5К5</t>
  </si>
  <si>
    <t>видео (нажимайте)
скорость сверл. и качество</t>
  </si>
  <si>
    <t>видео (нажимайте)
как выбирать сверла</t>
  </si>
  <si>
    <t>видео (нажимайте)
сверла ступенчатые</t>
  </si>
  <si>
    <t>аналоги (нажимайте)
СВЕРЛА С ПРОТОЧ.ХВОСТ.</t>
  </si>
  <si>
    <t>аналоги (нажимайте)
СВЕРЛА КЛ.А Р6М5</t>
  </si>
  <si>
    <t>видео (нажимайте)
лучшие сверла по металлу</t>
  </si>
  <si>
    <r>
      <t>видео</t>
    </r>
    <r>
      <rPr>
        <b/>
        <sz val="10"/>
        <color theme="0"/>
        <rFont val="Bahnschrift"/>
        <family val="2"/>
        <charset val="204"/>
      </rPr>
      <t xml:space="preserve"> </t>
    </r>
    <r>
      <rPr>
        <sz val="10"/>
        <color theme="0"/>
        <rFont val="Bahnschrift"/>
        <family val="2"/>
        <charset val="204"/>
      </rPr>
      <t>(нажимайте)</t>
    </r>
    <r>
      <rPr>
        <b/>
        <sz val="10"/>
        <color theme="0"/>
        <rFont val="Bahnschrift"/>
        <family val="2"/>
        <charset val="204"/>
      </rPr>
      <t xml:space="preserve">
</t>
    </r>
    <r>
      <rPr>
        <sz val="10"/>
        <color theme="0"/>
        <rFont val="Bahnschrift"/>
        <family val="2"/>
        <charset val="204"/>
      </rPr>
      <t>о сверлах по металлу</t>
    </r>
  </si>
  <si>
    <r>
      <t>видео</t>
    </r>
    <r>
      <rPr>
        <b/>
        <sz val="10"/>
        <color theme="0"/>
        <rFont val="Bahnschrift"/>
        <family val="2"/>
        <charset val="204"/>
      </rPr>
      <t xml:space="preserve"> </t>
    </r>
    <r>
      <rPr>
        <sz val="10"/>
        <color theme="0"/>
        <rFont val="Bahnschrift"/>
        <family val="2"/>
        <charset val="204"/>
      </rPr>
      <t>(нажимайте)</t>
    </r>
    <r>
      <rPr>
        <b/>
        <sz val="10"/>
        <color theme="0"/>
        <rFont val="Bahnschrift"/>
        <family val="2"/>
        <charset val="204"/>
      </rPr>
      <t xml:space="preserve">
</t>
    </r>
    <r>
      <rPr>
        <sz val="10"/>
        <color theme="0"/>
        <rFont val="Bahnschrift"/>
        <family val="2"/>
        <charset val="204"/>
      </rPr>
      <t>качественные сверла</t>
    </r>
  </si>
  <si>
    <t>видео (нажимайте)
особенности покрытия NiT</t>
  </si>
  <si>
    <t>видео (нажимайте)
сверла с покрытием NiT</t>
  </si>
  <si>
    <t>видео (нажимайте)
параметры сверл</t>
  </si>
  <si>
    <t>видео (нажимайте)
почему горят сверла</t>
  </si>
  <si>
    <r>
      <rPr>
        <b/>
        <sz val="10"/>
        <color theme="0"/>
        <rFont val="Bahnschrift"/>
        <family val="2"/>
        <charset val="204"/>
      </rPr>
      <t>видео</t>
    </r>
    <r>
      <rPr>
        <sz val="10"/>
        <color theme="0"/>
        <rFont val="Bahnschrift"/>
        <family val="2"/>
        <charset val="204"/>
      </rPr>
      <t xml:space="preserve"> (нажимайте)
режимы резания</t>
    </r>
  </si>
  <si>
    <t>видео (нажимайте)
сверла с тверд. пластиной</t>
  </si>
  <si>
    <t>видео (нажимайте)
сверла цельные твердосл</t>
  </si>
  <si>
    <t>видео (нажимайте)
как выбрать сверл. под резьб</t>
  </si>
  <si>
    <t>переход (нажимайте)
СВЕРЛА С ПРОТОЧ.ХВОСТ.</t>
  </si>
  <si>
    <t>переход (нажимайте)
СВЕРЛА ЛЕВЫЕ В ПВХ</t>
  </si>
  <si>
    <t>видео (нажимайте)
сверла левого вращения</t>
  </si>
  <si>
    <t>видео (нажимайте)
сравнение сверл прав.и лев.</t>
  </si>
  <si>
    <t>переход (нажимайте)
СВЕРЛА 6-ГРАН. В ПВХ</t>
  </si>
  <si>
    <t>аналоги (нажимайте)
СВЕРЛА С ПЛАСТИН ВК8</t>
  </si>
  <si>
    <t>аналоги (нажимайте)
СВЕРЛА ЦЕЛЬНЫЕ ВК8</t>
  </si>
  <si>
    <t>переход (нажимайте)
СВЕРЛА ДЛИН. В ПВХ</t>
  </si>
  <si>
    <t>аналоги (нажимайте)
СВЕРЛА К/Х ДЛИННЫЕ</t>
  </si>
  <si>
    <t>переход (нажимайте)
РЕЗЦЫ ТОКАРНЫЕ</t>
  </si>
  <si>
    <t>переход (нажимайте)
ЦЕНТРА ВРАЩЕНИЯ</t>
  </si>
  <si>
    <t>переход (нажимайте)
ЦЕНТРА УПОРНЫЕ</t>
  </si>
  <si>
    <t>переход (нажимайте)
ПАТРОНЫ ТОКАРНЫЕ</t>
  </si>
  <si>
    <t>переход (нажимайте)
ВТУЛКИ</t>
  </si>
  <si>
    <r>
      <t>аналоги</t>
    </r>
    <r>
      <rPr>
        <sz val="10"/>
        <color theme="0"/>
        <rFont val="Bahnschrift"/>
        <family val="2"/>
        <charset val="204"/>
      </rPr>
      <t xml:space="preserve"> (нажимайте)
СВЕРЛА С ПЛАСТИН ВК8</t>
    </r>
  </si>
  <si>
    <r>
      <t>аналоги</t>
    </r>
    <r>
      <rPr>
        <sz val="10"/>
        <color theme="0"/>
        <rFont val="Bahnschrift"/>
        <family val="2"/>
        <charset val="204"/>
      </rPr>
      <t xml:space="preserve"> (нажимайте)
СВЕРЛА К/Х ДЛИННЫЕ</t>
    </r>
  </si>
  <si>
    <r>
      <t>аналоги</t>
    </r>
    <r>
      <rPr>
        <sz val="10"/>
        <color theme="0"/>
        <rFont val="Bahnschrift"/>
        <family val="2"/>
        <charset val="204"/>
      </rPr>
      <t xml:space="preserve"> (нажимайте)
СВЕРЛА С ПЛАСТИН. ВК8</t>
    </r>
  </si>
  <si>
    <r>
      <t>аналоги</t>
    </r>
    <r>
      <rPr>
        <sz val="10"/>
        <color theme="0"/>
        <rFont val="Bahnschrift"/>
        <family val="2"/>
        <charset val="204"/>
      </rPr>
      <t xml:space="preserve"> (нажимайте)
ЦЕНТРОВОЧНОЕ ТИП В</t>
    </r>
  </si>
  <si>
    <r>
      <t>видео</t>
    </r>
    <r>
      <rPr>
        <sz val="10"/>
        <color theme="0"/>
        <rFont val="Bahnschrift"/>
        <family val="2"/>
        <charset val="204"/>
      </rPr>
      <t xml:space="preserve"> (нажимайте)
сверла центровочные</t>
    </r>
  </si>
  <si>
    <r>
      <t>аналоги</t>
    </r>
    <r>
      <rPr>
        <sz val="10"/>
        <color theme="0"/>
        <rFont val="Bahnschrift"/>
        <family val="2"/>
        <charset val="204"/>
      </rPr>
      <t xml:space="preserve"> (нажимайте)
ЦЕНТРОВОЧНОЕ ТИП А</t>
    </r>
  </si>
  <si>
    <r>
      <t>переход</t>
    </r>
    <r>
      <rPr>
        <sz val="10"/>
        <color theme="0"/>
        <rFont val="Bahnschrift"/>
        <family val="2"/>
        <charset val="204"/>
      </rPr>
      <t xml:space="preserve"> (нажимайте)
НАБОРЫ СВЕРЛ ПО МЕТАЛЛУ</t>
    </r>
  </si>
  <si>
    <r>
      <t>переход</t>
    </r>
    <r>
      <rPr>
        <sz val="10"/>
        <color theme="0"/>
        <rFont val="Bahnschrift"/>
        <family val="2"/>
        <charset val="204"/>
      </rPr>
      <t xml:space="preserve"> (нажимайте)
НАБОРЫ СВЕРЛ ПО БЕТОНУ</t>
    </r>
  </si>
  <si>
    <r>
      <t>переход</t>
    </r>
    <r>
      <rPr>
        <sz val="10"/>
        <color theme="0"/>
        <rFont val="Bahnschrift"/>
        <family val="2"/>
        <charset val="204"/>
      </rPr>
      <t xml:space="preserve"> (нажимайте)
НАБОРЫ СВЕРЛ ПО ДЕРЕВУ</t>
    </r>
  </si>
  <si>
    <r>
      <t>переход</t>
    </r>
    <r>
      <rPr>
        <sz val="10"/>
        <color theme="0"/>
        <rFont val="Bahnschrift"/>
        <family val="2"/>
        <charset val="204"/>
      </rPr>
      <t xml:space="preserve"> (нажимайте)
НАБОРЫ СВЕРЛ ПО СТЕКЛУ</t>
    </r>
  </si>
  <si>
    <r>
      <t>переход</t>
    </r>
    <r>
      <rPr>
        <sz val="10"/>
        <color theme="0"/>
        <rFont val="Bahnschrift"/>
        <family val="2"/>
        <charset val="204"/>
      </rPr>
      <t xml:space="preserve"> (нажимайте)
НАБОРЫ МЕТЧИКОВ</t>
    </r>
  </si>
  <si>
    <r>
      <t>переход</t>
    </r>
    <r>
      <rPr>
        <sz val="10"/>
        <color theme="0"/>
        <rFont val="Bahnschrift"/>
        <family val="2"/>
        <charset val="204"/>
      </rPr>
      <t xml:space="preserve"> (нажимайте)
НАБОРЫ ПЛАШЕК</t>
    </r>
  </si>
  <si>
    <r>
      <t>переход</t>
    </r>
    <r>
      <rPr>
        <sz val="10"/>
        <color theme="0"/>
        <rFont val="Bahnschrift"/>
        <family val="2"/>
        <charset val="204"/>
      </rPr>
      <t xml:space="preserve"> (нажимайте)
НАБОРЫ ПЛАШЕК И МЕТЧ.</t>
    </r>
  </si>
  <si>
    <r>
      <t>переход</t>
    </r>
    <r>
      <rPr>
        <sz val="10"/>
        <color theme="0"/>
        <rFont val="Bahnschrift"/>
        <family val="2"/>
        <charset val="204"/>
      </rPr>
      <t xml:space="preserve"> (нажимайте)
НАБОРЫ ЗЕНКОВОК</t>
    </r>
  </si>
  <si>
    <r>
      <t>переход</t>
    </r>
    <r>
      <rPr>
        <sz val="10"/>
        <color theme="0"/>
        <rFont val="Bahnschrift"/>
        <family val="2"/>
        <charset val="204"/>
      </rPr>
      <t xml:space="preserve"> (нажимайте)
НАБОРЫ НАПИЛЬНИКОВ</t>
    </r>
  </si>
  <si>
    <r>
      <t>переход</t>
    </r>
    <r>
      <rPr>
        <sz val="10"/>
        <color theme="0"/>
        <rFont val="Bahnschrift"/>
        <family val="2"/>
        <charset val="204"/>
      </rPr>
      <t xml:space="preserve"> (нажимайте)
НАБОРЫ НАДФИЛЕЙ</t>
    </r>
  </si>
  <si>
    <r>
      <t>переход</t>
    </r>
    <r>
      <rPr>
        <sz val="10"/>
        <color theme="0"/>
        <rFont val="Bahnschrift"/>
        <family val="2"/>
        <charset val="204"/>
      </rPr>
      <t xml:space="preserve"> (нажимайте)
НАБОРЫ ОТВЕРТОК</t>
    </r>
  </si>
  <si>
    <r>
      <t>переход</t>
    </r>
    <r>
      <rPr>
        <sz val="10"/>
        <color theme="0"/>
        <rFont val="Bahnschrift"/>
        <family val="2"/>
        <charset val="204"/>
      </rPr>
      <t xml:space="preserve"> (нажимайте)
НАБОРЫ КЛЮЧЕЙ</t>
    </r>
  </si>
  <si>
    <r>
      <t>переход</t>
    </r>
    <r>
      <rPr>
        <sz val="10"/>
        <color theme="0"/>
        <rFont val="Bahnschrift"/>
        <family val="2"/>
        <charset val="204"/>
      </rPr>
      <t xml:space="preserve"> (нажимайте)
НАБОРЫ БОРФРЕЗ</t>
    </r>
  </si>
  <si>
    <r>
      <t>переход</t>
    </r>
    <r>
      <rPr>
        <sz val="10"/>
        <color theme="0"/>
        <rFont val="Bahnschrift"/>
        <family val="2"/>
        <charset val="204"/>
      </rPr>
      <t xml:space="preserve"> (нажимайте)
НАБОРЫ БУРОВ</t>
    </r>
  </si>
  <si>
    <r>
      <t>переход</t>
    </r>
    <r>
      <rPr>
        <sz val="10"/>
        <color theme="0"/>
        <rFont val="Bahnschrift"/>
        <family val="2"/>
        <charset val="204"/>
      </rPr>
      <t xml:space="preserve"> (нажимайте)
СВЕРЛА ПО БЕТОНУ</t>
    </r>
  </si>
  <si>
    <r>
      <t>переход</t>
    </r>
    <r>
      <rPr>
        <sz val="10"/>
        <color theme="0"/>
        <rFont val="Bahnschrift"/>
        <family val="2"/>
        <charset val="204"/>
      </rPr>
      <t xml:space="preserve"> (нажимайте)
СВЕРЛА ПО СТЕКЛУ</t>
    </r>
  </si>
  <si>
    <r>
      <t>переход</t>
    </r>
    <r>
      <rPr>
        <sz val="10"/>
        <color theme="0"/>
        <rFont val="Bahnschrift"/>
        <family val="2"/>
        <charset val="204"/>
      </rPr>
      <t xml:space="preserve"> (нажимайте)
НАБОРЫ МЕТЧИКОВ И ПЛАШ</t>
    </r>
  </si>
  <si>
    <r>
      <t>переход</t>
    </r>
    <r>
      <rPr>
        <sz val="10"/>
        <color theme="0"/>
        <rFont val="Bahnschrift"/>
        <family val="2"/>
        <charset val="204"/>
      </rPr>
      <t xml:space="preserve"> (нажимайте)
НАБОРЫ СВЕРЛ КОМБИНИР.</t>
    </r>
  </si>
  <si>
    <r>
      <t>переход</t>
    </r>
    <r>
      <rPr>
        <sz val="10"/>
        <color theme="0"/>
        <rFont val="Bahnschrift"/>
        <family val="2"/>
        <charset val="204"/>
      </rPr>
      <t xml:space="preserve"> (нажимайте)
СВЕРЛА ПО МЕТАЛЛУ</t>
    </r>
  </si>
  <si>
    <r>
      <t>переход</t>
    </r>
    <r>
      <rPr>
        <sz val="10"/>
        <color theme="0"/>
        <rFont val="Bahnschrift"/>
        <family val="2"/>
        <charset val="204"/>
      </rPr>
      <t xml:space="preserve"> (нажимайте)
НАБОРЫ НАДФИЛЕЙ АЛМАЗ</t>
    </r>
  </si>
  <si>
    <r>
      <t>переход</t>
    </r>
    <r>
      <rPr>
        <sz val="10"/>
        <color theme="0"/>
        <rFont val="Bahnschrift"/>
        <family val="2"/>
        <charset val="204"/>
      </rPr>
      <t xml:space="preserve"> (нажимайте)
НАБОРЫ ГАЕЧНЫХ КЛЮЧЕЙ</t>
    </r>
  </si>
  <si>
    <r>
      <t>переход</t>
    </r>
    <r>
      <rPr>
        <sz val="10"/>
        <color theme="0"/>
        <rFont val="Bahnschrift"/>
        <family val="2"/>
        <charset val="204"/>
      </rPr>
      <t xml:space="preserve"> (нажимайте)
НАБОРЫ РУЧНОГО ИНСТР.</t>
    </r>
  </si>
  <si>
    <r>
      <t>переход</t>
    </r>
    <r>
      <rPr>
        <sz val="10"/>
        <color theme="0"/>
        <rFont val="Bahnschrift"/>
        <family val="2"/>
        <charset val="204"/>
      </rPr>
      <t xml:space="preserve"> (нажимайте)
НАБОРЫ РАЗВОД.КЛЮЧЕЙ</t>
    </r>
  </si>
  <si>
    <r>
      <t>переход</t>
    </r>
    <r>
      <rPr>
        <sz val="10"/>
        <color theme="0"/>
        <rFont val="Bahnschrift"/>
        <family val="2"/>
        <charset val="204"/>
      </rPr>
      <t xml:space="preserve"> (нажимайте)
НАБОРЫ ВЫПИЛ.ЛОБЗИКОМ</t>
    </r>
  </si>
  <si>
    <r>
      <t>переход</t>
    </r>
    <r>
      <rPr>
        <sz val="10"/>
        <color theme="0"/>
        <rFont val="Bahnschrift"/>
        <family val="2"/>
        <charset val="204"/>
      </rPr>
      <t xml:space="preserve"> (нажимайте)
НАБОРЫ КОМБИНИР.КЛЮЧ.</t>
    </r>
  </si>
  <si>
    <r>
      <t>переход</t>
    </r>
    <r>
      <rPr>
        <sz val="10"/>
        <color theme="0"/>
        <rFont val="Bahnschrift"/>
        <family val="2"/>
        <charset val="204"/>
      </rPr>
      <t xml:space="preserve"> (нажимайте)
НАБОРЫ НАКИДНЫХ КЛЮЧ.</t>
    </r>
  </si>
  <si>
    <r>
      <t>переход</t>
    </r>
    <r>
      <rPr>
        <sz val="10"/>
        <color theme="0"/>
        <rFont val="Bahnschrift"/>
        <family val="2"/>
        <charset val="204"/>
      </rPr>
      <t xml:space="preserve"> (нажимайте)
НАБОРЫ ШПАТЕЛЕЙ</t>
    </r>
  </si>
  <si>
    <r>
      <t>переход</t>
    </r>
    <r>
      <rPr>
        <sz val="10"/>
        <color theme="0"/>
        <rFont val="Bahnschrift"/>
        <family val="2"/>
        <charset val="204"/>
      </rPr>
      <t xml:space="preserve"> (нажимайте)
НАБОРЫ МЕТЧИКОВ И ПЛ.</t>
    </r>
  </si>
  <si>
    <r>
      <t>переход</t>
    </r>
    <r>
      <rPr>
        <sz val="10"/>
        <color theme="0"/>
        <rFont val="Bahnschrift"/>
        <family val="2"/>
        <charset val="204"/>
      </rPr>
      <t xml:space="preserve"> (нажимайте)
ЗЕНКОВКИ</t>
    </r>
  </si>
  <si>
    <r>
      <t>переход</t>
    </r>
    <r>
      <rPr>
        <sz val="10"/>
        <color theme="0"/>
        <rFont val="Bahnschrift"/>
        <family val="2"/>
        <charset val="204"/>
      </rPr>
      <t xml:space="preserve"> (нажимайте)
НАБОРЫ АЛМАЗНЫХ НАДФ.</t>
    </r>
  </si>
  <si>
    <r>
      <t>переход</t>
    </r>
    <r>
      <rPr>
        <sz val="10"/>
        <color theme="0"/>
        <rFont val="Bahnschrift"/>
        <family val="2"/>
        <charset val="204"/>
      </rPr>
      <t xml:space="preserve"> (нажимайте)
НАДФИЛИ АЛМАЗНЫЕ</t>
    </r>
  </si>
  <si>
    <r>
      <t>переход</t>
    </r>
    <r>
      <rPr>
        <sz val="10"/>
        <color theme="0"/>
        <rFont val="Bahnschrift"/>
        <family val="2"/>
        <charset val="204"/>
      </rPr>
      <t xml:space="preserve"> (нажимайте)
ОТВЕРТКИ</t>
    </r>
  </si>
  <si>
    <r>
      <t>переход</t>
    </r>
    <r>
      <rPr>
        <sz val="10"/>
        <color theme="0"/>
        <rFont val="Bahnschrift"/>
        <family val="2"/>
        <charset val="204"/>
      </rPr>
      <t xml:space="preserve"> (нажимайте)
НАБОРЫ НАКИД. КЛЮЧЕЙ</t>
    </r>
  </si>
  <si>
    <r>
      <t>переход</t>
    </r>
    <r>
      <rPr>
        <sz val="10"/>
        <color theme="0"/>
        <rFont val="Bahnschrift"/>
        <family val="2"/>
        <charset val="204"/>
      </rPr>
      <t xml:space="preserve"> (нажимайте)
БОРФРЕЗЫ</t>
    </r>
  </si>
  <si>
    <r>
      <t>переход</t>
    </r>
    <r>
      <rPr>
        <sz val="10"/>
        <color theme="0"/>
        <rFont val="Bahnschrift"/>
        <family val="2"/>
        <charset val="204"/>
      </rPr>
      <t xml:space="preserve"> (нажимайте)
НАБОРЫ КОМБИН.КЛЮЧЕЙ</t>
    </r>
  </si>
  <si>
    <r>
      <t>переход</t>
    </r>
    <r>
      <rPr>
        <sz val="10"/>
        <color theme="0"/>
        <rFont val="Bahnschrift"/>
        <family val="2"/>
        <charset val="204"/>
      </rPr>
      <t xml:space="preserve"> (нажимайте)
КЛЮЧИ ГАЕЧНЫЕ</t>
    </r>
  </si>
  <si>
    <r>
      <t>переход</t>
    </r>
    <r>
      <rPr>
        <sz val="10"/>
        <color theme="0"/>
        <rFont val="Bahnschrift"/>
        <family val="2"/>
        <charset val="204"/>
      </rPr>
      <t xml:space="preserve"> (нажимайте)
НАБОРЫ РАЗВОДН.КЛЮЧЕЙ</t>
    </r>
  </si>
  <si>
    <r>
      <t>переход</t>
    </r>
    <r>
      <rPr>
        <sz val="10"/>
        <color theme="0"/>
        <rFont val="Bahnschrift"/>
        <family val="2"/>
        <charset val="204"/>
      </rPr>
      <t xml:space="preserve"> (нажимайте)
КЛЮЧИ НАКИДНЫЕ</t>
    </r>
  </si>
  <si>
    <r>
      <t>переход</t>
    </r>
    <r>
      <rPr>
        <sz val="10"/>
        <color theme="0"/>
        <rFont val="Bahnschrift"/>
        <family val="2"/>
        <charset val="204"/>
      </rPr>
      <t xml:space="preserve"> (нажимайте)
КЛЮЧИ КОМБИНИРОВ.</t>
    </r>
  </si>
  <si>
    <r>
      <t>переход</t>
    </r>
    <r>
      <rPr>
        <sz val="10"/>
        <color theme="0"/>
        <rFont val="Bahnschrift"/>
        <family val="2"/>
        <charset val="204"/>
      </rPr>
      <t xml:space="preserve"> (нажимайте)
ЛОБЗИКИ</t>
    </r>
  </si>
  <si>
    <t>видео (нажимайте)
описание сверл кл.В</t>
  </si>
  <si>
    <t>аналог (нажимайте)
СВЕРЛА КЛ.А Р6М5 ТИТАН</t>
  </si>
  <si>
    <t>аналог (нажимайте)
СВЕРЛА КЛ.А Р6М5К5</t>
  </si>
  <si>
    <t>аналог (нажимайте)
СВЕРЛА КЛ.А ДЛИННЫЕ</t>
  </si>
  <si>
    <t>аналог (нажимайте)
СВЕРЛА КЛ.А ЛЕВЫЕ</t>
  </si>
  <si>
    <t>аналог (нажимайте)
СВЕРЛА КЛ.А ШЕСТИГРАНН.</t>
  </si>
  <si>
    <t>аналог (нажимайте)
СВЕРЛА ПО БЕТОНУ</t>
  </si>
  <si>
    <t>аналог (нажимайте)
БУРЫ SDS-Plus SCHWERT</t>
  </si>
  <si>
    <t>аналог (нажимайте)
БУРЫ SDS-Plus KROTEC</t>
  </si>
  <si>
    <t>аналог (нажимайте)
СВЕРЛА ПО СТЕКЛУ</t>
  </si>
  <si>
    <t>аналог (нажимайте)
СВЕРЛА С ПОДРЕЗАТЕЛЕМ</t>
  </si>
  <si>
    <t>аналог (нажимайте)
СВЕРЛА ПЕРОВЫЕ</t>
  </si>
  <si>
    <t>аналог (нажимайте)
СВЕРЛА СПИРАЛЬНЫЕ</t>
  </si>
  <si>
    <t>аналог (нажимайте)
МЕТЧИКИ М/Р СКВОЗНЫЕ</t>
  </si>
  <si>
    <t>аналог (нажимайте)
МЕТЧИКИ РУЧНЫЕ М</t>
  </si>
  <si>
    <t>переход (нажимайте)
ВОРОТКИ ДЛЯ МЕТЧИКОВ</t>
  </si>
  <si>
    <t>аналог (нажимайте)
ПЛАШКИ М</t>
  </si>
  <si>
    <t>аналог (нажимайте)
ПЛАШКИ G</t>
  </si>
  <si>
    <t>аналог (нажимайте)
ВОРОТКИ ДЛЯ ПЛАШЕК</t>
  </si>
  <si>
    <t>видео (нажимайте)
анализ буров Schw. и Krotec</t>
  </si>
  <si>
    <t>переход (нажимайте)
БУРЫ SDS-Max SCHWERT</t>
  </si>
  <si>
    <t>переход (нажимайте)
КОРОНКИ</t>
  </si>
  <si>
    <t>переход (нажимайте)
ПИКИ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</si>
</sst>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quot; руб.&quot;"/>
    <numFmt numFmtId="165" formatCode="#,##0.00&quot; руб.&quot;"/>
    <numFmt numFmtId="166" formatCode="0.000"/>
  </numFmts>
  <fonts count="10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8"/>
      <name val="Arial"/>
      <family val="2"/>
      <charset val="204"/>
    </font>
    <font>
      <sz val="8"/>
      <name val="Arial"/>
      <family val="2"/>
      <charset val="204"/>
    </font>
    <font>
      <sz val="10"/>
      <name val="Arial Cyr"/>
      <charset val="204"/>
    </font>
    <font>
      <b/>
      <sz val="8"/>
      <color indexed="8"/>
      <name val="Arial"/>
      <family val="2"/>
      <charset val="204"/>
    </font>
    <font>
      <sz val="8"/>
      <color indexed="8"/>
      <name val="Arial"/>
      <family val="2"/>
      <charset val="204"/>
    </font>
    <font>
      <b/>
      <sz val="7"/>
      <color indexed="8"/>
      <name val="Calibri"/>
      <family val="2"/>
      <charset val="204"/>
    </font>
    <font>
      <sz val="8"/>
      <color indexed="60"/>
      <name val="Arial"/>
      <family val="2"/>
      <charset val="204"/>
    </font>
    <font>
      <b/>
      <sz val="8"/>
      <color indexed="60"/>
      <name val="Arial"/>
      <family val="2"/>
      <charset val="204"/>
    </font>
    <font>
      <b/>
      <sz val="8"/>
      <color indexed="30"/>
      <name val="Arial"/>
      <family val="2"/>
      <charset val="204"/>
    </font>
    <font>
      <b/>
      <sz val="8"/>
      <color indexed="17"/>
      <name val="Arial"/>
      <family val="2"/>
      <charset val="204"/>
    </font>
    <font>
      <sz val="11"/>
      <color theme="1"/>
      <name val="Calibri"/>
      <family val="2"/>
      <scheme val="minor"/>
    </font>
    <font>
      <sz val="11"/>
      <color theme="1"/>
      <name val="Calibri"/>
      <family val="2"/>
      <charset val="204"/>
      <scheme val="minor"/>
    </font>
    <font>
      <u/>
      <sz val="11"/>
      <color theme="10"/>
      <name val="Calibri"/>
      <family val="2"/>
      <scheme val="minor"/>
    </font>
    <font>
      <b/>
      <sz val="11"/>
      <color theme="1"/>
      <name val="Calibri"/>
      <family val="2"/>
      <charset val="204"/>
      <scheme val="minor"/>
    </font>
    <font>
      <b/>
      <sz val="11"/>
      <color theme="0"/>
      <name val="Calibri"/>
      <family val="2"/>
      <charset val="204"/>
      <scheme val="minor"/>
    </font>
    <font>
      <sz val="8"/>
      <color theme="1"/>
      <name val="Arial"/>
      <family val="2"/>
      <charset val="204"/>
    </font>
    <font>
      <sz val="22"/>
      <color theme="1"/>
      <name val="Calibri"/>
      <family val="2"/>
      <scheme val="minor"/>
    </font>
    <font>
      <sz val="11"/>
      <color rgb="FF000000"/>
      <name val="Calibri"/>
      <family val="2"/>
      <charset val="204"/>
    </font>
    <font>
      <sz val="11"/>
      <color theme="0"/>
      <name val="Calibri"/>
      <family val="2"/>
      <scheme val="minor"/>
    </font>
    <font>
      <b/>
      <sz val="11"/>
      <color theme="0"/>
      <name val="Calibri"/>
      <family val="2"/>
      <charset val="204"/>
    </font>
    <font>
      <sz val="8"/>
      <color rgb="FF000000"/>
      <name val="Arial"/>
      <family val="2"/>
      <charset val="204"/>
    </font>
    <font>
      <sz val="22"/>
      <color rgb="FFC00000"/>
      <name val="Calibri"/>
      <family val="2"/>
      <scheme val="minor"/>
    </font>
    <font>
      <b/>
      <sz val="11"/>
      <color theme="1"/>
      <name val="Calibri"/>
      <family val="2"/>
      <scheme val="minor"/>
    </font>
    <font>
      <b/>
      <sz val="11"/>
      <color theme="0"/>
      <name val="Calibri"/>
      <family val="2"/>
      <scheme val="minor"/>
    </font>
    <font>
      <sz val="22"/>
      <color theme="1"/>
      <name val="Arial"/>
      <family val="2"/>
      <charset val="204"/>
    </font>
    <font>
      <sz val="22"/>
      <color theme="0"/>
      <name val="Calibri"/>
      <family val="2"/>
      <scheme val="minor"/>
    </font>
    <font>
      <b/>
      <sz val="22"/>
      <color theme="0"/>
      <name val="Calibri"/>
      <family val="2"/>
      <charset val="204"/>
      <scheme val="minor"/>
    </font>
    <font>
      <b/>
      <sz val="8"/>
      <color theme="0"/>
      <name val="Arial"/>
      <family val="2"/>
      <charset val="204"/>
    </font>
    <font>
      <b/>
      <sz val="8"/>
      <color theme="0"/>
      <name val="Verdana"/>
      <family val="2"/>
      <charset val="204"/>
    </font>
    <font>
      <sz val="18"/>
      <color theme="1"/>
      <name val="Calibri"/>
      <family val="2"/>
      <charset val="204"/>
      <scheme val="minor"/>
    </font>
    <font>
      <sz val="8"/>
      <color theme="0"/>
      <name val="Arial"/>
      <family val="2"/>
      <charset val="204"/>
    </font>
    <font>
      <b/>
      <sz val="8"/>
      <color theme="1"/>
      <name val="Arial"/>
      <family val="2"/>
      <charset val="204"/>
    </font>
    <font>
      <sz val="8"/>
      <color rgb="FFC00000"/>
      <name val="Arial"/>
      <family val="2"/>
      <charset val="204"/>
    </font>
    <font>
      <sz val="11"/>
      <color rgb="FFC00000"/>
      <name val="Calibri"/>
      <family val="2"/>
      <scheme val="minor"/>
    </font>
    <font>
      <b/>
      <sz val="7"/>
      <color theme="1"/>
      <name val="Arial"/>
      <family val="2"/>
      <charset val="204"/>
    </font>
    <font>
      <sz val="9"/>
      <color theme="1"/>
      <name val="Arial"/>
      <family val="2"/>
      <charset val="204"/>
    </font>
    <font>
      <sz val="7"/>
      <color theme="1"/>
      <name val="Arial"/>
      <family val="2"/>
      <charset val="204"/>
    </font>
    <font>
      <sz val="7"/>
      <color theme="1"/>
      <name val="Calibri"/>
      <family val="2"/>
      <scheme val="minor"/>
    </font>
    <font>
      <sz val="7"/>
      <color theme="0"/>
      <name val="Calibri"/>
      <family val="2"/>
      <scheme val="minor"/>
    </font>
    <font>
      <b/>
      <sz val="7"/>
      <color theme="0"/>
      <name val="Calibri"/>
      <family val="2"/>
      <charset val="204"/>
      <scheme val="minor"/>
    </font>
    <font>
      <sz val="8"/>
      <color rgb="FFFF0000"/>
      <name val="Arial"/>
      <family val="2"/>
      <charset val="204"/>
    </font>
    <font>
      <sz val="11"/>
      <color rgb="FFFF0000"/>
      <name val="Calibri"/>
      <family val="2"/>
      <scheme val="minor"/>
    </font>
    <font>
      <b/>
      <sz val="8"/>
      <color rgb="FF000000"/>
      <name val="Arial"/>
      <family val="2"/>
      <charset val="204"/>
    </font>
    <font>
      <sz val="11"/>
      <color theme="0" tint="-0.499984740745262"/>
      <name val="Calibri"/>
      <family val="2"/>
      <scheme val="minor"/>
    </font>
    <font>
      <b/>
      <sz val="7"/>
      <color theme="1"/>
      <name val="Calibri"/>
      <family val="2"/>
      <charset val="204"/>
      <scheme val="minor"/>
    </font>
    <font>
      <b/>
      <sz val="8"/>
      <color theme="1"/>
      <name val="Calibri"/>
      <family val="2"/>
      <charset val="204"/>
      <scheme val="minor"/>
    </font>
    <font>
      <b/>
      <sz val="9"/>
      <color theme="1"/>
      <name val="Calibri"/>
      <family val="2"/>
      <charset val="204"/>
      <scheme val="minor"/>
    </font>
    <font>
      <sz val="9"/>
      <color theme="1"/>
      <name val="Calibri"/>
      <family val="2"/>
      <charset val="204"/>
      <scheme val="minor"/>
    </font>
    <font>
      <b/>
      <sz val="8"/>
      <color rgb="FFC00000"/>
      <name val="Calibri"/>
      <family val="2"/>
      <charset val="204"/>
      <scheme val="minor"/>
    </font>
    <font>
      <b/>
      <sz val="8"/>
      <color theme="0" tint="-0.499984740745262"/>
      <name val="Calibri"/>
      <family val="2"/>
      <charset val="204"/>
      <scheme val="minor"/>
    </font>
    <font>
      <sz val="9"/>
      <color rgb="FFC00000"/>
      <name val="Arial"/>
      <family val="2"/>
      <charset val="204"/>
    </font>
    <font>
      <sz val="9"/>
      <color theme="0" tint="-0.34998626667073579"/>
      <name val="Arial"/>
      <family val="2"/>
      <charset val="204"/>
    </font>
    <font>
      <u/>
      <sz val="11"/>
      <color theme="2"/>
      <name val="Calibri"/>
      <family val="2"/>
      <scheme val="minor"/>
    </font>
    <font>
      <b/>
      <sz val="8"/>
      <color theme="1"/>
      <name val="Verdana"/>
      <family val="2"/>
      <charset val="204"/>
    </font>
    <font>
      <b/>
      <sz val="8"/>
      <color theme="1"/>
      <name val="Calibri"/>
      <family val="2"/>
      <scheme val="minor"/>
    </font>
    <font>
      <b/>
      <sz val="14"/>
      <color theme="1"/>
      <name val="Times New Roman"/>
      <family val="1"/>
      <charset val="204"/>
    </font>
    <font>
      <b/>
      <sz val="8"/>
      <color rgb="FFAC0000"/>
      <name val="Arial"/>
      <family val="2"/>
      <charset val="204"/>
    </font>
    <font>
      <b/>
      <sz val="15"/>
      <color theme="0"/>
      <name val="Verdana"/>
      <family val="2"/>
      <charset val="204"/>
    </font>
    <font>
      <b/>
      <sz val="12"/>
      <color theme="0"/>
      <name val="Verdana"/>
      <family val="2"/>
      <charset val="204"/>
    </font>
    <font>
      <u/>
      <sz val="8"/>
      <color theme="10"/>
      <name val="Arial"/>
      <family val="2"/>
      <charset val="204"/>
    </font>
    <font>
      <u/>
      <sz val="11"/>
      <color rgb="FFC00000"/>
      <name val="Calibri"/>
      <family val="2"/>
      <scheme val="minor"/>
    </font>
    <font>
      <sz val="11"/>
      <color rgb="FFC00000"/>
      <name val="Calibri"/>
      <family val="2"/>
      <charset val="204"/>
      <scheme val="minor"/>
    </font>
    <font>
      <sz val="11"/>
      <color theme="1"/>
      <name val="Calibri"/>
      <family val="2"/>
    </font>
    <font>
      <sz val="11"/>
      <color theme="1"/>
      <name val="Calibri"/>
      <family val="2"/>
      <charset val="204"/>
    </font>
    <font>
      <sz val="8"/>
      <color theme="1"/>
      <name val="Times New Roman"/>
      <family val="1"/>
      <charset val="204"/>
    </font>
    <font>
      <sz val="8"/>
      <color theme="1"/>
      <name val="Calibri"/>
      <family val="2"/>
      <charset val="204"/>
    </font>
    <font>
      <b/>
      <sz val="11"/>
      <color theme="1"/>
      <name val="Calibri"/>
      <family val="2"/>
      <charset val="204"/>
    </font>
    <font>
      <sz val="8"/>
      <color theme="0"/>
      <name val="Times New Roman"/>
      <family val="1"/>
      <charset val="204"/>
    </font>
    <font>
      <sz val="8"/>
      <color theme="0"/>
      <name val="Calibri"/>
      <family val="2"/>
      <charset val="204"/>
    </font>
    <font>
      <b/>
      <sz val="7.5"/>
      <color theme="1"/>
      <name val="Verdana"/>
      <family val="2"/>
      <charset val="204"/>
    </font>
    <font>
      <b/>
      <sz val="7.5"/>
      <color theme="1"/>
      <name val="Calibri"/>
      <family val="2"/>
      <charset val="204"/>
      <scheme val="minor"/>
    </font>
    <font>
      <b/>
      <sz val="15"/>
      <color theme="1"/>
      <name val="Verdana"/>
      <family val="2"/>
      <charset val="204"/>
    </font>
    <font>
      <sz val="11"/>
      <color theme="1"/>
      <name val="Verdana"/>
      <family val="2"/>
      <charset val="204"/>
    </font>
    <font>
      <u/>
      <sz val="11"/>
      <color theme="1"/>
      <name val="Calibri"/>
      <family val="2"/>
      <scheme val="minor"/>
    </font>
    <font>
      <sz val="8"/>
      <color rgb="FF0000FF"/>
      <name val="Calibri"/>
      <family val="2"/>
      <charset val="204"/>
      <scheme val="minor"/>
    </font>
    <font>
      <b/>
      <sz val="14"/>
      <color theme="1"/>
      <name val="Calibri"/>
      <family val="2"/>
      <charset val="204"/>
      <scheme val="minor"/>
    </font>
    <font>
      <b/>
      <sz val="8"/>
      <color rgb="FFC00000"/>
      <name val="Arial"/>
      <family val="2"/>
      <charset val="204"/>
    </font>
    <font>
      <b/>
      <sz val="14"/>
      <color rgb="FFC00000"/>
      <name val="Bahnschrift"/>
      <family val="2"/>
      <charset val="204"/>
    </font>
    <font>
      <b/>
      <sz val="9"/>
      <color theme="1"/>
      <name val="Bahnschrift"/>
      <family val="2"/>
      <charset val="204"/>
    </font>
    <font>
      <b/>
      <sz val="10.5"/>
      <color theme="1"/>
      <name val="Bahnschrift"/>
      <family val="2"/>
      <charset val="204"/>
    </font>
    <font>
      <sz val="8"/>
      <color theme="1"/>
      <name val="Calibri"/>
      <family val="2"/>
      <charset val="204"/>
      <scheme val="minor"/>
    </font>
    <font>
      <sz val="11"/>
      <color theme="0"/>
      <name val="Calibri"/>
      <family val="2"/>
      <charset val="204"/>
      <scheme val="minor"/>
    </font>
    <font>
      <sz val="8"/>
      <color theme="1"/>
      <name val="Verdana"/>
      <family val="2"/>
      <charset val="204"/>
    </font>
    <font>
      <sz val="7"/>
      <color theme="0"/>
      <name val="Calibri"/>
      <family val="2"/>
      <charset val="204"/>
      <scheme val="minor"/>
    </font>
    <font>
      <sz val="10.5"/>
      <color theme="1"/>
      <name val="Bahnschrift"/>
      <family val="2"/>
      <charset val="204"/>
    </font>
    <font>
      <b/>
      <sz val="11"/>
      <color rgb="FFC00000"/>
      <name val="Calibri"/>
      <family val="2"/>
      <scheme val="minor"/>
    </font>
    <font>
      <sz val="10"/>
      <color theme="1"/>
      <name val="Bahnschrift"/>
      <family val="2"/>
      <charset val="204"/>
    </font>
    <font>
      <b/>
      <sz val="8"/>
      <color theme="1"/>
      <name val="Bahnschrift"/>
      <family val="2"/>
      <charset val="204"/>
    </font>
    <font>
      <sz val="8"/>
      <color theme="1"/>
      <name val="Bahnschrift"/>
      <family val="2"/>
      <charset val="204"/>
    </font>
    <font>
      <sz val="8"/>
      <color theme="9" tint="-0.499984740745262"/>
      <name val="Arial"/>
      <family val="2"/>
      <charset val="204"/>
    </font>
    <font>
      <sz val="8"/>
      <color theme="0"/>
      <name val="Calibri"/>
      <family val="2"/>
      <scheme val="minor"/>
    </font>
    <font>
      <sz val="8"/>
      <color theme="0"/>
      <name val="Calibri"/>
      <family val="2"/>
      <charset val="204"/>
      <scheme val="minor"/>
    </font>
    <font>
      <b/>
      <u/>
      <sz val="11"/>
      <color theme="1"/>
      <name val="Bahnschrift"/>
      <family val="2"/>
      <charset val="204"/>
    </font>
    <font>
      <b/>
      <sz val="12"/>
      <color theme="1"/>
      <name val="Bahnschrift"/>
      <family val="2"/>
      <charset val="204"/>
    </font>
    <font>
      <sz val="8"/>
      <color theme="1"/>
      <name val="Calibri"/>
      <family val="2"/>
      <scheme val="minor"/>
    </font>
    <font>
      <sz val="8"/>
      <color theme="0" tint="-0.14999847407452621"/>
      <name val="Arial"/>
      <family val="2"/>
      <charset val="204"/>
    </font>
    <font>
      <sz val="10"/>
      <color theme="0"/>
      <name val="Bahnschrift"/>
      <family val="2"/>
      <charset val="204"/>
    </font>
    <font>
      <b/>
      <sz val="10"/>
      <color theme="0"/>
      <name val="Bahnschrift"/>
      <family val="2"/>
      <charset val="204"/>
    </font>
    <font>
      <sz val="9"/>
      <color theme="0"/>
      <name val="Bahnschrift"/>
      <family val="2"/>
      <charset val="204"/>
    </font>
  </fonts>
  <fills count="21">
    <fill>
      <patternFill patternType="none"/>
    </fill>
    <fill>
      <patternFill patternType="gray125"/>
    </fill>
    <fill>
      <patternFill patternType="solid">
        <fgColor rgb="FFFBFBFB"/>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rgb="FF000000"/>
      </patternFill>
    </fill>
    <fill>
      <patternFill patternType="solid">
        <fgColor theme="0" tint="-0.499984740745262"/>
        <bgColor indexed="64"/>
      </patternFill>
    </fill>
    <fill>
      <patternFill patternType="solid">
        <fgColor rgb="FFFFFFCC"/>
        <bgColor indexed="64"/>
      </patternFill>
    </fill>
    <fill>
      <gradientFill degree="90">
        <stop position="0">
          <color theme="0"/>
        </stop>
        <stop position="1">
          <color theme="0" tint="-0.1490218817712943"/>
        </stop>
      </gradient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gradientFill>
        <stop position="0">
          <color theme="1"/>
        </stop>
        <stop position="0.5">
          <color rgb="FFC00000"/>
        </stop>
        <stop position="1">
          <color theme="1"/>
        </stop>
      </gradientFill>
    </fill>
    <fill>
      <gradientFill degree="90">
        <stop position="0">
          <color theme="1"/>
        </stop>
        <stop position="1">
          <color rgb="FFC00000"/>
        </stop>
      </gradientFill>
    </fill>
    <fill>
      <patternFill patternType="solid">
        <fgColor theme="0"/>
        <bgColor auto="1"/>
      </patternFill>
    </fill>
    <fill>
      <gradientFill>
        <stop position="0">
          <color theme="0" tint="-0.1490218817712943"/>
        </stop>
        <stop position="0.5">
          <color theme="0"/>
        </stop>
        <stop position="1">
          <color theme="0" tint="-0.1490218817712943"/>
        </stop>
      </gradientFill>
    </fill>
    <fill>
      <gradientFill type="path" left="0.5" right="0.5" top="0.5" bottom="0.5">
        <stop position="0">
          <color theme="0" tint="-0.1490218817712943"/>
        </stop>
        <stop position="1">
          <color theme="0"/>
        </stop>
      </gradientFill>
    </fill>
    <fill>
      <patternFill patternType="solid">
        <fgColor rgb="FFFFFF00"/>
        <bgColor indexed="64"/>
      </patternFill>
    </fill>
    <fill>
      <gradientFill type="path" left="0.5" right="0.5" top="0.5" bottom="0.5">
        <stop position="0">
          <color theme="5" tint="0.59999389629810485"/>
        </stop>
        <stop position="1">
          <color theme="0"/>
        </stop>
      </gradientFill>
    </fill>
    <fill>
      <patternFill patternType="solid">
        <fgColor theme="4" tint="-0.499984740745262"/>
        <bgColor indexed="64"/>
      </patternFill>
    </fill>
    <fill>
      <patternFill patternType="solid">
        <fgColor theme="4" tint="-0.499984740745262"/>
        <bgColor auto="1"/>
      </patternFill>
    </fill>
  </fills>
  <borders count="56">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right/>
      <top style="thin">
        <color theme="0" tint="-0.34998626667073579"/>
      </top>
      <bottom/>
      <diagonal/>
    </border>
    <border>
      <left/>
      <right/>
      <top/>
      <bottom style="thin">
        <color theme="0" tint="-0.249977111117893"/>
      </bottom>
      <diagonal/>
    </border>
    <border>
      <left style="thin">
        <color theme="0" tint="-0.34998626667073579"/>
      </left>
      <right/>
      <top style="thin">
        <color theme="0" tint="-0.34998626667073579"/>
      </top>
      <bottom/>
      <diagonal/>
    </border>
    <border>
      <left/>
      <right style="thin">
        <color theme="0" tint="-0.249977111117893"/>
      </right>
      <top/>
      <bottom style="thin">
        <color theme="0" tint="-0.249977111117893"/>
      </bottom>
      <diagonal/>
    </border>
    <border>
      <left style="thin">
        <color theme="0" tint="-0.34998626667073579"/>
      </left>
      <right style="thin">
        <color theme="0" tint="-0.34998626667073579"/>
      </right>
      <top/>
      <bottom style="thin">
        <color theme="0" tint="-0.249977111117893"/>
      </bottom>
      <diagonal/>
    </border>
    <border>
      <left/>
      <right/>
      <top style="thin">
        <color theme="0" tint="-0.499984740745262"/>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right style="thin">
        <color theme="0" tint="-0.14999847407452621"/>
      </right>
      <top/>
      <bottom/>
      <diagonal/>
    </border>
    <border>
      <left/>
      <right/>
      <top style="thin">
        <color theme="0" tint="-0.14999847407452621"/>
      </top>
      <bottom style="thin">
        <color indexed="64"/>
      </bottom>
      <diagonal/>
    </border>
    <border>
      <left/>
      <right/>
      <top style="thin">
        <color indexed="64"/>
      </top>
      <bottom style="thin">
        <color theme="0" tint="-0.14999847407452621"/>
      </bottom>
      <diagonal/>
    </border>
    <border>
      <left style="thin">
        <color theme="0" tint="-0.34998626667073579"/>
      </left>
      <right/>
      <top style="thin">
        <color theme="0" tint="-0.34998626667073579"/>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bottom style="thin">
        <color theme="0" tint="-0.14999847407452621"/>
      </bottom>
      <diagonal/>
    </border>
    <border>
      <left/>
      <right/>
      <top style="thin">
        <color theme="0" tint="-0.34998626667073579"/>
      </top>
      <bottom style="thin">
        <color theme="0" tint="-0.14999847407452621"/>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499984740745262"/>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499984740745262"/>
      </right>
      <top style="thin">
        <color theme="0" tint="-0.14999847407452621"/>
      </top>
      <bottom/>
      <diagonal/>
    </border>
    <border>
      <left/>
      <right style="thin">
        <color theme="0" tint="-0.499984740745262"/>
      </right>
      <top/>
      <bottom/>
      <diagonal/>
    </border>
    <border>
      <left style="thin">
        <color theme="0" tint="-0.14996795556505021"/>
      </left>
      <right/>
      <top/>
      <bottom/>
      <diagonal/>
    </border>
    <border>
      <left style="thin">
        <color theme="0" tint="-0.14999847407452621"/>
      </left>
      <right style="thin">
        <color theme="0" tint="-0.14999847407452621"/>
      </right>
      <top/>
      <bottom style="thin">
        <color theme="0" tint="-0.499984740745262"/>
      </bottom>
      <diagonal/>
    </border>
  </borders>
  <cellStyleXfs count="6">
    <xf numFmtId="0" fontId="0" fillId="0" borderId="0"/>
    <xf numFmtId="0" fontId="17" fillId="0" borderId="0" applyNumberFormat="0" applyFill="0" applyBorder="0" applyAlignment="0" applyProtection="0"/>
    <xf numFmtId="0" fontId="7" fillId="0" borderId="0"/>
    <xf numFmtId="0" fontId="15" fillId="0" borderId="0"/>
    <xf numFmtId="0" fontId="4" fillId="0" borderId="0"/>
    <xf numFmtId="0" fontId="64" fillId="0" borderId="0" applyNumberFormat="0" applyFill="0" applyBorder="0" applyAlignment="0" applyProtection="0">
      <alignment horizontal="left"/>
    </xf>
  </cellStyleXfs>
  <cellXfs count="411">
    <xf numFmtId="0" fontId="0" fillId="0" borderId="0" xfId="0"/>
    <xf numFmtId="0" fontId="20" fillId="0" borderId="0" xfId="0" applyFont="1"/>
    <xf numFmtId="0" fontId="20" fillId="0" borderId="0" xfId="0" applyFont="1" applyAlignment="1">
      <alignment horizontal="center" vertical="center"/>
    </xf>
    <xf numFmtId="2" fontId="20" fillId="0" borderId="0" xfId="0" applyNumberFormat="1" applyFont="1" applyAlignment="1">
      <alignment horizontal="center"/>
    </xf>
    <xf numFmtId="2" fontId="0" fillId="0" borderId="0" xfId="0" applyNumberFormat="1" applyAlignment="1">
      <alignment horizontal="center"/>
    </xf>
    <xf numFmtId="1" fontId="20" fillId="0" borderId="0" xfId="0" applyNumberFormat="1" applyFont="1" applyAlignment="1">
      <alignment horizontal="center" vertical="center"/>
    </xf>
    <xf numFmtId="0" fontId="21" fillId="0" borderId="0" xfId="0" applyFont="1"/>
    <xf numFmtId="0" fontId="22" fillId="0" borderId="0" xfId="0" applyFont="1" applyAlignment="1">
      <alignment vertical="center"/>
    </xf>
    <xf numFmtId="9" fontId="20" fillId="0" borderId="0" xfId="0" applyNumberFormat="1" applyFont="1" applyAlignment="1">
      <alignment horizontal="center"/>
    </xf>
    <xf numFmtId="0" fontId="0" fillId="0" borderId="0" xfId="0" applyAlignment="1">
      <alignment horizontal="center"/>
    </xf>
    <xf numFmtId="0" fontId="23" fillId="0" borderId="0" xfId="0" applyFont="1"/>
    <xf numFmtId="0" fontId="19" fillId="0" borderId="0" xfId="0" applyFont="1"/>
    <xf numFmtId="0" fontId="19" fillId="0" borderId="0" xfId="0" applyFont="1" applyAlignment="1">
      <alignment horizontal="center" vertical="top" wrapText="1"/>
    </xf>
    <xf numFmtId="0" fontId="24" fillId="0" borderId="0" xfId="0" applyFont="1" applyAlignment="1">
      <alignment horizontal="center" vertical="center"/>
    </xf>
    <xf numFmtId="2" fontId="25" fillId="0" borderId="0" xfId="0" applyNumberFormat="1" applyFont="1" applyAlignment="1">
      <alignment horizontal="center"/>
    </xf>
    <xf numFmtId="2" fontId="25" fillId="0" borderId="0" xfId="0" applyNumberFormat="1" applyFont="1" applyAlignment="1">
      <alignment horizontal="center" vertical="center"/>
    </xf>
    <xf numFmtId="0" fontId="21" fillId="2" borderId="0" xfId="0" applyFont="1" applyFill="1"/>
    <xf numFmtId="0" fontId="21" fillId="2" borderId="0" xfId="0" applyFont="1" applyFill="1" applyAlignment="1">
      <alignment vertical="center"/>
    </xf>
    <xf numFmtId="0" fontId="21" fillId="0" borderId="0" xfId="0" applyFont="1" applyAlignment="1">
      <alignment vertical="center"/>
    </xf>
    <xf numFmtId="0" fontId="5" fillId="0" borderId="0" xfId="0" applyFont="1" applyAlignment="1">
      <alignment vertical="center" wrapText="1"/>
    </xf>
    <xf numFmtId="0" fontId="25" fillId="0" borderId="0" xfId="0" applyFont="1" applyAlignment="1">
      <alignment horizontal="center" vertical="center" wrapText="1"/>
    </xf>
    <xf numFmtId="0" fontId="16" fillId="0" borderId="0" xfId="0" applyFont="1" applyAlignment="1">
      <alignment horizontal="left" vertical="center"/>
    </xf>
    <xf numFmtId="0" fontId="20" fillId="0" borderId="0" xfId="0" applyFont="1" applyAlignment="1">
      <alignment horizontal="center" vertical="center" wrapText="1"/>
    </xf>
    <xf numFmtId="0" fontId="20" fillId="0" borderId="0" xfId="0" applyFont="1" applyAlignment="1">
      <alignment horizontal="center"/>
    </xf>
    <xf numFmtId="0" fontId="0" fillId="0" borderId="0" xfId="0" applyAlignment="1">
      <alignment horizontal="center" vertical="center"/>
    </xf>
    <xf numFmtId="0" fontId="0" fillId="3" borderId="0" xfId="0" applyFill="1"/>
    <xf numFmtId="0" fontId="21" fillId="3" borderId="0" xfId="0" applyFont="1" applyFill="1" applyAlignment="1">
      <alignment vertical="center"/>
    </xf>
    <xf numFmtId="0" fontId="20" fillId="3" borderId="0" xfId="0" applyFont="1" applyFill="1" applyAlignment="1">
      <alignment horizontal="center" vertical="center"/>
    </xf>
    <xf numFmtId="2" fontId="0" fillId="0" borderId="0" xfId="0" applyNumberFormat="1"/>
    <xf numFmtId="2" fontId="20" fillId="0" borderId="0" xfId="0" applyNumberFormat="1" applyFont="1" applyAlignment="1">
      <alignment horizontal="center" vertical="center"/>
    </xf>
    <xf numFmtId="0" fontId="15" fillId="0" borderId="0" xfId="3" applyAlignment="1">
      <alignment horizontal="center"/>
    </xf>
    <xf numFmtId="49" fontId="20" fillId="0" borderId="0" xfId="3" applyNumberFormat="1" applyFont="1" applyAlignment="1">
      <alignment horizontal="center"/>
    </xf>
    <xf numFmtId="0" fontId="20" fillId="0" borderId="0" xfId="3" applyFont="1" applyAlignment="1">
      <alignment horizontal="center"/>
    </xf>
    <xf numFmtId="0" fontId="20" fillId="0" borderId="0" xfId="3" applyFont="1" applyAlignment="1">
      <alignment horizontal="center" vertical="center"/>
    </xf>
    <xf numFmtId="0" fontId="9" fillId="0" borderId="0" xfId="3" applyFont="1" applyAlignment="1">
      <alignment horizontal="center"/>
    </xf>
    <xf numFmtId="1" fontId="0" fillId="0" borderId="0" xfId="0" applyNumberFormat="1"/>
    <xf numFmtId="0" fontId="15" fillId="0" borderId="0" xfId="1" applyFont="1" applyFill="1" applyBorder="1" applyAlignment="1">
      <alignment horizontal="center" vertical="center" wrapText="1"/>
    </xf>
    <xf numFmtId="0" fontId="19" fillId="0" borderId="0" xfId="1" applyFont="1" applyFill="1" applyBorder="1" applyAlignment="1">
      <alignment horizontal="center" vertical="center" wrapText="1"/>
    </xf>
    <xf numFmtId="1" fontId="0" fillId="0" borderId="0" xfId="0" applyNumberFormat="1" applyAlignment="1">
      <alignment horizontal="center"/>
    </xf>
    <xf numFmtId="0" fontId="19" fillId="0" borderId="0" xfId="0" applyFont="1" applyAlignment="1">
      <alignment horizontal="center"/>
    </xf>
    <xf numFmtId="0" fontId="16" fillId="0" borderId="0" xfId="0" applyFont="1" applyAlignment="1">
      <alignment horizontal="center"/>
    </xf>
    <xf numFmtId="0" fontId="16" fillId="0" borderId="0" xfId="1" applyFont="1" applyFill="1" applyBorder="1" applyAlignment="1">
      <alignment horizontal="center" vertical="center" wrapText="1"/>
    </xf>
    <xf numFmtId="0" fontId="27" fillId="0" borderId="0" xfId="0" applyFont="1" applyAlignment="1">
      <alignment horizontal="center"/>
    </xf>
    <xf numFmtId="0" fontId="28" fillId="0" borderId="0" xfId="0" applyFont="1" applyAlignment="1">
      <alignment horizontal="center"/>
    </xf>
    <xf numFmtId="2" fontId="29" fillId="0" borderId="0" xfId="0" applyNumberFormat="1" applyFont="1" applyAlignment="1">
      <alignment horizontal="center" vertical="center"/>
    </xf>
    <xf numFmtId="0" fontId="21" fillId="0" borderId="0" xfId="0" applyFont="1" applyAlignment="1">
      <alignment horizontal="center" vertical="center"/>
    </xf>
    <xf numFmtId="0" fontId="30" fillId="0" borderId="0" xfId="0" applyFont="1" applyAlignment="1">
      <alignment vertical="center"/>
    </xf>
    <xf numFmtId="0" fontId="31" fillId="0" borderId="0" xfId="0" applyFont="1" applyAlignment="1">
      <alignment vertical="center"/>
    </xf>
    <xf numFmtId="1" fontId="21" fillId="0" borderId="0" xfId="0" applyNumberFormat="1" applyFont="1" applyAlignment="1">
      <alignment vertical="center"/>
    </xf>
    <xf numFmtId="2" fontId="29" fillId="0" borderId="0" xfId="0" applyNumberFormat="1" applyFont="1" applyAlignment="1">
      <alignment horizontal="center"/>
    </xf>
    <xf numFmtId="0" fontId="21" fillId="0" borderId="0" xfId="0" applyFont="1" applyAlignment="1">
      <alignment horizontal="center"/>
    </xf>
    <xf numFmtId="0" fontId="30" fillId="0" borderId="0" xfId="0" applyFont="1"/>
    <xf numFmtId="0" fontId="31" fillId="0" borderId="0" xfId="0" applyFont="1"/>
    <xf numFmtId="1" fontId="21" fillId="0" borderId="0" xfId="0" applyNumberFormat="1" applyFont="1"/>
    <xf numFmtId="0" fontId="23" fillId="0" borderId="0" xfId="0" applyFont="1" applyAlignment="1">
      <alignment horizontal="center" vertical="center"/>
    </xf>
    <xf numFmtId="0" fontId="19" fillId="0" borderId="0" xfId="0" applyFont="1" applyAlignment="1">
      <alignment horizontal="center" vertical="center"/>
    </xf>
    <xf numFmtId="0" fontId="28" fillId="0" borderId="0" xfId="0" applyFont="1" applyAlignment="1">
      <alignment horizontal="left" vertical="center"/>
    </xf>
    <xf numFmtId="1" fontId="22" fillId="0" borderId="0" xfId="0" applyNumberFormat="1" applyFont="1" applyAlignment="1">
      <alignment vertical="center"/>
    </xf>
    <xf numFmtId="0" fontId="32" fillId="0" borderId="0" xfId="0" applyFont="1" applyAlignment="1">
      <alignment horizontal="center" vertical="center" wrapText="1"/>
    </xf>
    <xf numFmtId="0" fontId="33" fillId="0" borderId="0" xfId="0" applyFont="1" applyAlignment="1">
      <alignment horizontal="center"/>
    </xf>
    <xf numFmtId="0" fontId="34" fillId="0" borderId="0" xfId="0" applyFont="1" applyAlignment="1">
      <alignment vertical="center"/>
    </xf>
    <xf numFmtId="0" fontId="35" fillId="0" borderId="0" xfId="0" applyFont="1"/>
    <xf numFmtId="1" fontId="39" fillId="0" borderId="0" xfId="0" applyNumberFormat="1" applyFont="1" applyAlignment="1">
      <alignment horizontal="center" vertical="top" wrapText="1"/>
    </xf>
    <xf numFmtId="2" fontId="40" fillId="0" borderId="0" xfId="0" applyNumberFormat="1" applyFont="1" applyAlignment="1">
      <alignment horizontal="center" vertical="center"/>
    </xf>
    <xf numFmtId="0" fontId="41" fillId="0" borderId="0" xfId="0" applyFont="1" applyAlignment="1">
      <alignment horizontal="center" vertical="top"/>
    </xf>
    <xf numFmtId="2" fontId="41" fillId="0" borderId="0" xfId="0" applyNumberFormat="1" applyFont="1" applyAlignment="1">
      <alignment horizontal="center" vertical="top"/>
    </xf>
    <xf numFmtId="0" fontId="42" fillId="0" borderId="0" xfId="0" applyFont="1" applyAlignment="1">
      <alignment horizontal="center" vertical="top"/>
    </xf>
    <xf numFmtId="0" fontId="43" fillId="0" borderId="0" xfId="0" applyFont="1" applyAlignment="1">
      <alignment horizontal="center" vertical="top"/>
    </xf>
    <xf numFmtId="0" fontId="44" fillId="0" borderId="0" xfId="0" applyFont="1" applyAlignment="1">
      <alignment horizontal="center" vertical="top"/>
    </xf>
    <xf numFmtId="1" fontId="42" fillId="0" borderId="0" xfId="0" applyNumberFormat="1" applyFont="1" applyAlignment="1">
      <alignment horizontal="center" vertical="top"/>
    </xf>
    <xf numFmtId="2" fontId="41" fillId="0" borderId="0" xfId="0" applyNumberFormat="1" applyFont="1" applyAlignment="1">
      <alignment horizontal="center" vertical="center"/>
    </xf>
    <xf numFmtId="0" fontId="42" fillId="0" borderId="0" xfId="0" applyFont="1"/>
    <xf numFmtId="0" fontId="0" fillId="0" borderId="0" xfId="0" applyAlignment="1">
      <alignment horizontal="center" wrapText="1"/>
    </xf>
    <xf numFmtId="0" fontId="20" fillId="4" borderId="6" xfId="0" applyFont="1" applyFill="1" applyBorder="1" applyAlignment="1">
      <alignment horizontal="center" vertical="center"/>
    </xf>
    <xf numFmtId="0" fontId="25" fillId="5" borderId="7" xfId="0" applyFont="1" applyFill="1" applyBorder="1" applyAlignment="1">
      <alignment horizontal="center" vertical="center" wrapText="1"/>
    </xf>
    <xf numFmtId="2" fontId="25" fillId="0" borderId="7" xfId="0" applyNumberFormat="1" applyFont="1" applyBorder="1" applyAlignment="1">
      <alignment horizontal="center" vertical="center"/>
    </xf>
    <xf numFmtId="0" fontId="20" fillId="4" borderId="8" xfId="0" applyFont="1" applyFill="1" applyBorder="1" applyAlignment="1">
      <alignment horizontal="center" vertical="center"/>
    </xf>
    <xf numFmtId="0" fontId="25" fillId="5" borderId="9" xfId="0" applyFont="1" applyFill="1" applyBorder="1" applyAlignment="1">
      <alignment horizontal="center" vertical="center" wrapText="1"/>
    </xf>
    <xf numFmtId="2" fontId="25" fillId="0" borderId="9" xfId="0" applyNumberFormat="1" applyFont="1" applyBorder="1" applyAlignment="1">
      <alignment horizontal="center" vertical="center"/>
    </xf>
    <xf numFmtId="0" fontId="35" fillId="6" borderId="12" xfId="0" applyFont="1" applyFill="1" applyBorder="1" applyAlignment="1">
      <alignment horizontal="center" vertical="center"/>
    </xf>
    <xf numFmtId="0" fontId="35" fillId="6" borderId="13" xfId="0" applyFont="1" applyFill="1" applyBorder="1" applyAlignment="1">
      <alignment horizontal="center" vertical="center"/>
    </xf>
    <xf numFmtId="1" fontId="25" fillId="0" borderId="0" xfId="0" applyNumberFormat="1" applyFont="1" applyAlignment="1">
      <alignment horizontal="center" vertical="center"/>
    </xf>
    <xf numFmtId="0" fontId="20" fillId="4" borderId="16" xfId="0" applyFont="1" applyFill="1" applyBorder="1" applyAlignment="1">
      <alignment horizontal="center" vertical="center"/>
    </xf>
    <xf numFmtId="0" fontId="20" fillId="4" borderId="6" xfId="0" applyFont="1" applyFill="1" applyBorder="1" applyAlignment="1">
      <alignment horizontal="center" vertical="top"/>
    </xf>
    <xf numFmtId="0" fontId="25" fillId="5" borderId="11" xfId="0" applyFont="1" applyFill="1" applyBorder="1" applyAlignment="1">
      <alignment horizontal="center" vertical="center" wrapText="1"/>
    </xf>
    <xf numFmtId="0" fontId="25" fillId="5" borderId="17" xfId="0" applyFont="1" applyFill="1" applyBorder="1" applyAlignment="1">
      <alignment horizontal="center" vertical="center" wrapText="1"/>
    </xf>
    <xf numFmtId="2" fontId="25" fillId="0" borderId="17" xfId="0" applyNumberFormat="1" applyFont="1" applyBorder="1" applyAlignment="1">
      <alignment horizontal="center" vertical="center"/>
    </xf>
    <xf numFmtId="0" fontId="35" fillId="6" borderId="18" xfId="0" applyFont="1" applyFill="1" applyBorder="1" applyAlignment="1">
      <alignment horizontal="center" vertical="center"/>
    </xf>
    <xf numFmtId="0" fontId="20" fillId="7" borderId="7" xfId="0" applyFont="1" applyFill="1" applyBorder="1" applyAlignment="1">
      <alignment horizontal="center" vertical="center"/>
    </xf>
    <xf numFmtId="0" fontId="0" fillId="0" borderId="7" xfId="0" applyBorder="1" applyAlignment="1">
      <alignment horizontal="center" vertical="center"/>
    </xf>
    <xf numFmtId="0" fontId="35" fillId="6" borderId="7" xfId="0" applyFont="1" applyFill="1" applyBorder="1" applyAlignment="1">
      <alignment horizontal="center" vertical="center"/>
    </xf>
    <xf numFmtId="0" fontId="47" fillId="0" borderId="7" xfId="0" applyFont="1" applyBorder="1" applyAlignment="1">
      <alignment vertical="center" wrapText="1"/>
    </xf>
    <xf numFmtId="0" fontId="20" fillId="0" borderId="7" xfId="0" applyFont="1" applyBorder="1" applyAlignment="1">
      <alignment horizontal="center" vertical="center"/>
    </xf>
    <xf numFmtId="0" fontId="0" fillId="0" borderId="19" xfId="0" applyBorder="1" applyAlignment="1">
      <alignment vertical="center" wrapText="1"/>
    </xf>
    <xf numFmtId="0" fontId="0" fillId="0" borderId="0" xfId="0" applyAlignment="1">
      <alignment horizontal="left" vertical="center"/>
    </xf>
    <xf numFmtId="2" fontId="25" fillId="0" borderId="7" xfId="0" applyNumberFormat="1" applyFont="1" applyBorder="1" applyAlignment="1">
      <alignment horizontal="center" vertical="center" wrapText="1"/>
    </xf>
    <xf numFmtId="0" fontId="0" fillId="0" borderId="4" xfId="0" applyBorder="1" applyAlignment="1">
      <alignment vertical="center"/>
    </xf>
    <xf numFmtId="0" fontId="0" fillId="0" borderId="0" xfId="0" applyAlignment="1">
      <alignment vertical="center"/>
    </xf>
    <xf numFmtId="0" fontId="6" fillId="0" borderId="7" xfId="0" applyFont="1" applyBorder="1" applyAlignment="1">
      <alignment horizontal="left" vertical="center" wrapText="1"/>
    </xf>
    <xf numFmtId="0" fontId="6" fillId="0" borderId="7" xfId="0" applyFont="1" applyBorder="1" applyAlignment="1">
      <alignment horizontal="left" vertical="top" wrapText="1"/>
    </xf>
    <xf numFmtId="0" fontId="6" fillId="0" borderId="17" xfId="0" applyFont="1" applyBorder="1" applyAlignment="1">
      <alignment horizontal="left" vertical="center" wrapText="1"/>
    </xf>
    <xf numFmtId="0" fontId="25" fillId="0" borderId="7" xfId="0" applyFont="1" applyBorder="1" applyAlignment="1">
      <alignment vertical="center" wrapText="1"/>
    </xf>
    <xf numFmtId="0" fontId="37" fillId="0" borderId="7" xfId="0" applyFont="1" applyBorder="1" applyAlignment="1">
      <alignment horizontal="left" vertical="center" wrapText="1"/>
    </xf>
    <xf numFmtId="0" fontId="18" fillId="8" borderId="22" xfId="0" applyFont="1" applyFill="1" applyBorder="1" applyAlignment="1">
      <alignment vertical="center" wrapText="1"/>
    </xf>
    <xf numFmtId="0" fontId="16" fillId="8" borderId="1" xfId="0" applyFont="1" applyFill="1" applyBorder="1" applyAlignment="1">
      <alignment horizontal="left" vertical="center"/>
    </xf>
    <xf numFmtId="0" fontId="25" fillId="0" borderId="7" xfId="0" applyFont="1" applyBorder="1" applyAlignment="1">
      <alignment horizontal="left" vertical="center" wrapText="1"/>
    </xf>
    <xf numFmtId="166" fontId="25" fillId="0" borderId="0" xfId="0" applyNumberFormat="1" applyFont="1" applyAlignment="1">
      <alignment horizontal="center"/>
    </xf>
    <xf numFmtId="166" fontId="35" fillId="0" borderId="0" xfId="0" applyNumberFormat="1" applyFont="1" applyAlignment="1">
      <alignment horizontal="center"/>
    </xf>
    <xf numFmtId="2" fontId="55" fillId="0" borderId="0" xfId="0" applyNumberFormat="1" applyFont="1" applyAlignment="1">
      <alignment horizontal="left" vertical="center"/>
    </xf>
    <xf numFmtId="4" fontId="55" fillId="0" borderId="0" xfId="0" applyNumberFormat="1" applyFont="1" applyAlignment="1">
      <alignment horizontal="left" vertical="center"/>
    </xf>
    <xf numFmtId="2" fontId="56" fillId="0" borderId="0" xfId="0" applyNumberFormat="1" applyFont="1" applyAlignment="1">
      <alignment horizontal="left" vertical="top"/>
    </xf>
    <xf numFmtId="4" fontId="56" fillId="0" borderId="0" xfId="0" applyNumberFormat="1" applyFont="1" applyAlignment="1">
      <alignment horizontal="left" vertical="top"/>
    </xf>
    <xf numFmtId="2" fontId="20" fillId="0" borderId="9" xfId="0" applyNumberFormat="1" applyFont="1" applyBorder="1" applyAlignment="1">
      <alignment horizontal="center"/>
    </xf>
    <xf numFmtId="0" fontId="9" fillId="0" borderId="7" xfId="0" applyFont="1" applyBorder="1" applyAlignment="1">
      <alignment horizontal="left" vertical="center" wrapText="1"/>
    </xf>
    <xf numFmtId="0" fontId="15" fillId="8" borderId="0" xfId="1" applyFont="1" applyFill="1" applyBorder="1" applyAlignment="1">
      <alignment horizontal="left" vertical="center"/>
    </xf>
    <xf numFmtId="2" fontId="25" fillId="11" borderId="9" xfId="0" applyNumberFormat="1" applyFont="1" applyFill="1" applyBorder="1" applyAlignment="1">
      <alignment horizontal="center" vertical="center"/>
    </xf>
    <xf numFmtId="2" fontId="20" fillId="0" borderId="9" xfId="0" applyNumberFormat="1" applyFont="1" applyBorder="1" applyAlignment="1">
      <alignment horizontal="center" vertical="center"/>
    </xf>
    <xf numFmtId="9" fontId="35" fillId="0" borderId="0" xfId="0" applyNumberFormat="1" applyFont="1" applyAlignment="1">
      <alignment horizont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23" fillId="0" borderId="0" xfId="0" applyFont="1" applyAlignment="1">
      <alignment horizontal="center"/>
    </xf>
    <xf numFmtId="2" fontId="23" fillId="0" borderId="0" xfId="0" applyNumberFormat="1" applyFont="1" applyAlignment="1">
      <alignment horizontal="center"/>
    </xf>
    <xf numFmtId="2" fontId="23" fillId="0" borderId="0" xfId="0" applyNumberFormat="1" applyFont="1"/>
    <xf numFmtId="4" fontId="58" fillId="3" borderId="0" xfId="0" applyNumberFormat="1" applyFont="1" applyFill="1" applyAlignment="1">
      <alignment horizontal="left"/>
    </xf>
    <xf numFmtId="0" fontId="59" fillId="0" borderId="0" xfId="0" applyFont="1" applyAlignment="1">
      <alignment horizontal="left"/>
    </xf>
    <xf numFmtId="2" fontId="58" fillId="0" borderId="0" xfId="0" applyNumberFormat="1" applyFont="1" applyAlignment="1">
      <alignment horizontal="center" vertical="center"/>
    </xf>
    <xf numFmtId="0" fontId="58" fillId="0" borderId="0" xfId="0" applyFont="1" applyAlignment="1">
      <alignment horizontal="center" vertical="center"/>
    </xf>
    <xf numFmtId="0" fontId="58" fillId="0" borderId="0" xfId="0" applyFont="1"/>
    <xf numFmtId="0" fontId="0" fillId="0" borderId="0" xfId="0" applyAlignment="1">
      <alignment horizontal="center" vertical="center" wrapText="1"/>
    </xf>
    <xf numFmtId="0" fontId="62" fillId="12" borderId="0" xfId="0" applyFont="1" applyFill="1" applyAlignment="1">
      <alignment horizontal="center" vertical="center" wrapText="1"/>
    </xf>
    <xf numFmtId="0" fontId="63" fillId="12" borderId="0" xfId="0" applyFont="1" applyFill="1" applyAlignment="1">
      <alignment horizontal="center" vertical="center" wrapText="1"/>
    </xf>
    <xf numFmtId="0" fontId="0" fillId="0" borderId="2" xfId="0" applyBorder="1"/>
    <xf numFmtId="0" fontId="17" fillId="0" borderId="2" xfId="1" applyBorder="1"/>
    <xf numFmtId="0" fontId="4" fillId="0" borderId="2" xfId="4" applyBorder="1"/>
    <xf numFmtId="0" fontId="17" fillId="0" borderId="2" xfId="1" applyBorder="1" applyAlignment="1" applyProtection="1"/>
    <xf numFmtId="0" fontId="64" fillId="0" borderId="2" xfId="5" applyBorder="1" applyAlignment="1" applyProtection="1"/>
    <xf numFmtId="0" fontId="51" fillId="0" borderId="0" xfId="0" applyFont="1" applyAlignment="1">
      <alignment horizontal="center" vertical="center"/>
    </xf>
    <xf numFmtId="0" fontId="52" fillId="0" borderId="0" xfId="0" applyFont="1" applyAlignment="1">
      <alignment horizontal="center" vertical="center"/>
    </xf>
    <xf numFmtId="0" fontId="18" fillId="0" borderId="0" xfId="0" applyFont="1"/>
    <xf numFmtId="0" fontId="65" fillId="8" borderId="0" xfId="1" applyFont="1" applyFill="1" applyBorder="1" applyAlignment="1">
      <alignment horizontal="left" vertical="center"/>
    </xf>
    <xf numFmtId="0" fontId="65" fillId="0" borderId="0" xfId="1" applyFont="1" applyFill="1" applyBorder="1" applyAlignment="1">
      <alignment horizontal="left" vertical="center"/>
    </xf>
    <xf numFmtId="0" fontId="65" fillId="0" borderId="5" xfId="1" applyFont="1" applyFill="1" applyBorder="1" applyAlignment="1">
      <alignment horizontal="left" vertical="center"/>
    </xf>
    <xf numFmtId="0" fontId="65" fillId="0" borderId="4" xfId="1" applyFont="1" applyFill="1" applyBorder="1" applyAlignment="1">
      <alignment horizontal="left" vertical="center"/>
    </xf>
    <xf numFmtId="0" fontId="66" fillId="0" borderId="0" xfId="0" applyFont="1" applyAlignment="1">
      <alignment horizontal="left" vertical="center"/>
    </xf>
    <xf numFmtId="0" fontId="67" fillId="0" borderId="0" xfId="0" applyFont="1" applyAlignment="1">
      <alignment vertical="center"/>
    </xf>
    <xf numFmtId="0" fontId="69" fillId="0" borderId="0" xfId="0" applyFont="1" applyAlignment="1">
      <alignment horizontal="center" vertical="center"/>
    </xf>
    <xf numFmtId="0" fontId="70"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xf>
    <xf numFmtId="0" fontId="67" fillId="0" borderId="0" xfId="0" applyFont="1" applyAlignment="1">
      <alignment horizontal="center" vertical="center"/>
    </xf>
    <xf numFmtId="0" fontId="68" fillId="9" borderId="0" xfId="0" applyFont="1" applyFill="1" applyAlignment="1">
      <alignment horizontal="center" vertical="center"/>
    </xf>
    <xf numFmtId="0" fontId="0" fillId="9" borderId="0" xfId="0" applyFill="1" applyAlignment="1">
      <alignment horizontal="center"/>
    </xf>
    <xf numFmtId="0" fontId="68" fillId="10" borderId="0" xfId="0" applyFont="1" applyFill="1" applyAlignment="1">
      <alignment horizontal="center" vertical="center"/>
    </xf>
    <xf numFmtId="0" fontId="0" fillId="10" borderId="0" xfId="0" applyFill="1" applyAlignment="1">
      <alignment horizontal="center"/>
    </xf>
    <xf numFmtId="0" fontId="70" fillId="0" borderId="0" xfId="0" applyFont="1" applyAlignment="1">
      <alignment horizontal="left" vertical="center"/>
    </xf>
    <xf numFmtId="0" fontId="68" fillId="0" borderId="0" xfId="0" applyFont="1" applyAlignment="1">
      <alignment horizontal="left" vertical="center"/>
    </xf>
    <xf numFmtId="0" fontId="71" fillId="0" borderId="0" xfId="0" applyFont="1" applyAlignment="1">
      <alignment horizontal="center" vertical="center"/>
    </xf>
    <xf numFmtId="0" fontId="17" fillId="0" borderId="0" xfId="1" applyAlignment="1">
      <alignment vertical="center"/>
    </xf>
    <xf numFmtId="2" fontId="49" fillId="14" borderId="0" xfId="0" applyNumberFormat="1" applyFont="1" applyFill="1" applyAlignment="1">
      <alignment horizontal="center" vertical="top" wrapText="1"/>
    </xf>
    <xf numFmtId="0" fontId="78" fillId="8" borderId="0" xfId="1" applyFont="1" applyFill="1" applyBorder="1" applyAlignment="1">
      <alignment horizontal="left" vertical="center"/>
    </xf>
    <xf numFmtId="0" fontId="78" fillId="0" borderId="0" xfId="1" applyFont="1" applyFill="1" applyBorder="1" applyAlignment="1">
      <alignment horizontal="left" vertical="center"/>
    </xf>
    <xf numFmtId="0" fontId="78" fillId="0" borderId="0" xfId="1" applyFont="1" applyFill="1" applyBorder="1" applyAlignment="1">
      <alignment vertical="center"/>
    </xf>
    <xf numFmtId="2" fontId="25" fillId="0" borderId="10" xfId="0" applyNumberFormat="1" applyFont="1" applyBorder="1" applyAlignment="1">
      <alignment horizontal="center" vertical="center"/>
    </xf>
    <xf numFmtId="0" fontId="35" fillId="6" borderId="0" xfId="0" applyFont="1" applyFill="1" applyAlignment="1">
      <alignment horizontal="center" vertical="center"/>
    </xf>
    <xf numFmtId="0" fontId="2" fillId="0" borderId="0" xfId="0" applyFont="1" applyAlignment="1">
      <alignment horizontal="left" vertical="center"/>
    </xf>
    <xf numFmtId="0" fontId="38" fillId="0" borderId="0" xfId="0" applyFont="1" applyAlignment="1">
      <alignment horizontal="center"/>
    </xf>
    <xf numFmtId="0" fontId="48" fillId="0" borderId="3" xfId="0" applyFont="1" applyBorder="1" applyAlignment="1">
      <alignment horizontal="center" vertical="center"/>
    </xf>
    <xf numFmtId="0" fontId="48" fillId="0" borderId="0" xfId="0" applyFont="1" applyAlignment="1">
      <alignment horizontal="center" vertical="center"/>
    </xf>
    <xf numFmtId="0" fontId="19" fillId="0" borderId="0" xfId="0" applyFont="1" applyAlignment="1">
      <alignment horizontal="left" vertical="center"/>
    </xf>
    <xf numFmtId="0" fontId="48" fillId="0" borderId="3" xfId="0" applyFont="1" applyBorder="1" applyAlignment="1">
      <alignment horizontal="center"/>
    </xf>
    <xf numFmtId="0" fontId="5" fillId="0" borderId="0" xfId="0" applyFont="1" applyAlignment="1">
      <alignment wrapText="1"/>
    </xf>
    <xf numFmtId="0" fontId="25" fillId="0" borderId="0" xfId="0" applyFont="1" applyAlignment="1">
      <alignment horizontal="center" wrapText="1"/>
    </xf>
    <xf numFmtId="0" fontId="51" fillId="0" borderId="0" xfId="0" applyFont="1" applyAlignment="1">
      <alignment horizontal="center"/>
    </xf>
    <xf numFmtId="0" fontId="26" fillId="0" borderId="0" xfId="0" applyFont="1"/>
    <xf numFmtId="0" fontId="20" fillId="3" borderId="0" xfId="0" applyFont="1" applyFill="1" applyAlignment="1">
      <alignment horizontal="center"/>
    </xf>
    <xf numFmtId="0" fontId="18" fillId="0" borderId="0" xfId="0" applyFont="1" applyAlignment="1">
      <alignment horizontal="left"/>
    </xf>
    <xf numFmtId="0" fontId="23" fillId="0" borderId="0" xfId="0" applyFont="1" applyAlignment="1">
      <alignment horizontal="left"/>
    </xf>
    <xf numFmtId="0" fontId="38" fillId="0" borderId="0" xfId="0" applyFont="1" applyAlignment="1">
      <alignment horizontal="left"/>
    </xf>
    <xf numFmtId="0" fontId="38" fillId="0" borderId="0" xfId="0" applyFont="1" applyAlignment="1">
      <alignment horizontal="left" vertical="center"/>
    </xf>
    <xf numFmtId="0" fontId="50" fillId="0" borderId="0" xfId="0" applyFont="1" applyAlignment="1">
      <alignment horizontal="center" vertical="top" wrapText="1"/>
    </xf>
    <xf numFmtId="1" fontId="53" fillId="0" borderId="0" xfId="0" applyNumberFormat="1" applyFont="1" applyAlignment="1">
      <alignment horizontal="center" wrapText="1"/>
    </xf>
    <xf numFmtId="2" fontId="54" fillId="0" borderId="0" xfId="0" applyNumberFormat="1" applyFont="1" applyAlignment="1">
      <alignment horizontal="center" vertical="top" wrapText="1"/>
    </xf>
    <xf numFmtId="2" fontId="50" fillId="0" borderId="0" xfId="0" applyNumberFormat="1" applyFont="1" applyAlignment="1">
      <alignment horizontal="center" wrapText="1"/>
    </xf>
    <xf numFmtId="2" fontId="50" fillId="0" borderId="0" xfId="0" applyNumberFormat="1" applyFont="1" applyAlignment="1">
      <alignment horizontal="center" vertical="top" wrapText="1"/>
    </xf>
    <xf numFmtId="0" fontId="50" fillId="0" borderId="0" xfId="0" applyFont="1" applyAlignment="1">
      <alignment horizontal="center" wrapText="1"/>
    </xf>
    <xf numFmtId="0" fontId="76" fillId="0" borderId="0" xfId="0" applyFont="1" applyAlignment="1">
      <alignment horizontal="center" vertical="center" wrapText="1"/>
    </xf>
    <xf numFmtId="0" fontId="38" fillId="0" borderId="0" xfId="0" applyFont="1"/>
    <xf numFmtId="0" fontId="38" fillId="0" borderId="0" xfId="0" applyFont="1" applyAlignment="1">
      <alignment vertical="center"/>
    </xf>
    <xf numFmtId="0" fontId="17" fillId="8" borderId="26" xfId="1" applyFill="1" applyBorder="1"/>
    <xf numFmtId="0" fontId="0" fillId="0" borderId="26" xfId="0" applyBorder="1"/>
    <xf numFmtId="0" fontId="0" fillId="8" borderId="26" xfId="0" applyFill="1" applyBorder="1" applyAlignment="1">
      <alignment horizontal="left" vertical="center"/>
    </xf>
    <xf numFmtId="0" fontId="0" fillId="8" borderId="27" xfId="0" applyFill="1" applyBorder="1" applyAlignment="1">
      <alignment horizontal="left" vertical="center"/>
    </xf>
    <xf numFmtId="0" fontId="0" fillId="8" borderId="29" xfId="0" applyFill="1" applyBorder="1" applyAlignment="1">
      <alignment horizontal="left" vertical="center"/>
    </xf>
    <xf numFmtId="0" fontId="0" fillId="0" borderId="29" xfId="0" applyBorder="1"/>
    <xf numFmtId="0" fontId="0" fillId="8" borderId="0" xfId="0" applyFill="1" applyAlignment="1">
      <alignment horizontal="left" vertical="center"/>
    </xf>
    <xf numFmtId="0" fontId="38" fillId="8" borderId="0" xfId="0" applyFont="1" applyFill="1" applyAlignment="1">
      <alignment horizontal="left" vertical="center"/>
    </xf>
    <xf numFmtId="0" fontId="57" fillId="8" borderId="32" xfId="1" applyFont="1" applyFill="1" applyBorder="1" applyAlignment="1">
      <alignment horizontal="left" vertical="center"/>
    </xf>
    <xf numFmtId="0" fontId="0" fillId="0" borderId="32" xfId="0" applyBorder="1"/>
    <xf numFmtId="0" fontId="0" fillId="8" borderId="32" xfId="0" applyFill="1" applyBorder="1" applyAlignment="1">
      <alignment horizontal="left" vertical="center"/>
    </xf>
    <xf numFmtId="0" fontId="0" fillId="0" borderId="29" xfId="0" applyBorder="1" applyAlignment="1">
      <alignment vertical="center"/>
    </xf>
    <xf numFmtId="0" fontId="16" fillId="8" borderId="0" xfId="0" applyFont="1" applyFill="1" applyAlignment="1">
      <alignment horizontal="left" vertical="center"/>
    </xf>
    <xf numFmtId="0" fontId="0" fillId="0" borderId="32" xfId="0" applyBorder="1" applyAlignment="1">
      <alignment vertical="center"/>
    </xf>
    <xf numFmtId="0" fontId="0" fillId="8" borderId="33" xfId="0" applyFill="1" applyBorder="1" applyAlignment="1">
      <alignment horizontal="left" vertical="center"/>
    </xf>
    <xf numFmtId="0" fontId="0" fillId="8" borderId="34" xfId="0" applyFill="1" applyBorder="1" applyAlignment="1">
      <alignment horizontal="left" vertical="center"/>
    </xf>
    <xf numFmtId="0" fontId="0" fillId="0" borderId="26" xfId="0" applyBorder="1" applyAlignment="1">
      <alignment vertical="center"/>
    </xf>
    <xf numFmtId="0" fontId="38" fillId="8" borderId="32" xfId="0" applyFont="1" applyFill="1" applyBorder="1" applyAlignment="1">
      <alignment horizontal="left" vertical="center"/>
    </xf>
    <xf numFmtId="0" fontId="38" fillId="0" borderId="32" xfId="0" applyFont="1" applyBorder="1" applyAlignment="1">
      <alignment horizontal="left" vertical="center"/>
    </xf>
    <xf numFmtId="0" fontId="38" fillId="8" borderId="26" xfId="0" applyFont="1" applyFill="1" applyBorder="1" applyAlignment="1">
      <alignment horizontal="left" vertical="center"/>
    </xf>
    <xf numFmtId="0" fontId="38" fillId="0" borderId="26" xfId="0" applyFont="1" applyBorder="1" applyAlignment="1">
      <alignment vertical="center"/>
    </xf>
    <xf numFmtId="0" fontId="16" fillId="8" borderId="29" xfId="0" applyFont="1" applyFill="1" applyBorder="1" applyAlignment="1">
      <alignment horizontal="left" vertical="center"/>
    </xf>
    <xf numFmtId="0" fontId="16" fillId="0" borderId="29" xfId="0" applyFont="1" applyBorder="1" applyAlignment="1">
      <alignment horizontal="left" vertical="center"/>
    </xf>
    <xf numFmtId="0" fontId="16" fillId="8" borderId="32" xfId="0" applyFont="1" applyFill="1" applyBorder="1" applyAlignment="1">
      <alignment horizontal="left" vertical="center"/>
    </xf>
    <xf numFmtId="0" fontId="16" fillId="0" borderId="32" xfId="0" applyFont="1" applyBorder="1" applyAlignment="1">
      <alignment horizontal="left" vertical="center"/>
    </xf>
    <xf numFmtId="0" fontId="0" fillId="8" borderId="35" xfId="0" applyFill="1" applyBorder="1" applyAlignment="1">
      <alignment horizontal="left" vertical="center"/>
    </xf>
    <xf numFmtId="0" fontId="38" fillId="0" borderId="32" xfId="0" applyFont="1" applyBorder="1" applyAlignment="1">
      <alignment vertical="center"/>
    </xf>
    <xf numFmtId="0" fontId="0" fillId="0" borderId="29" xfId="0" applyBorder="1" applyAlignment="1">
      <alignment horizontal="left" vertical="center"/>
    </xf>
    <xf numFmtId="0" fontId="2" fillId="8" borderId="0" xfId="0" applyFont="1" applyFill="1" applyAlignment="1">
      <alignment horizontal="left" vertical="center"/>
    </xf>
    <xf numFmtId="0" fontId="2" fillId="8" borderId="35" xfId="0" applyFont="1" applyFill="1" applyBorder="1" applyAlignment="1">
      <alignment horizontal="left" vertical="center"/>
    </xf>
    <xf numFmtId="0" fontId="15" fillId="8" borderId="29" xfId="1" applyFont="1" applyFill="1" applyBorder="1" applyAlignment="1">
      <alignment horizontal="left" vertical="center"/>
    </xf>
    <xf numFmtId="0" fontId="65" fillId="8" borderId="32" xfId="1" applyFont="1" applyFill="1" applyBorder="1" applyAlignment="1">
      <alignment horizontal="left" vertical="center"/>
    </xf>
    <xf numFmtId="0" fontId="65" fillId="0" borderId="32" xfId="1" applyFont="1" applyFill="1" applyBorder="1" applyAlignment="1">
      <alignment vertical="center"/>
    </xf>
    <xf numFmtId="0" fontId="65" fillId="8" borderId="29" xfId="1" applyFont="1" applyFill="1" applyBorder="1" applyAlignment="1">
      <alignment horizontal="left" vertical="center"/>
    </xf>
    <xf numFmtId="0" fontId="65" fillId="0" borderId="36" xfId="1" applyFont="1" applyFill="1" applyBorder="1" applyAlignment="1">
      <alignment vertical="center"/>
    </xf>
    <xf numFmtId="0" fontId="38" fillId="8" borderId="29" xfId="0" applyFont="1" applyFill="1" applyBorder="1" applyAlignment="1">
      <alignment horizontal="left" vertical="center"/>
    </xf>
    <xf numFmtId="0" fontId="0" fillId="0" borderId="37" xfId="0" applyBorder="1" applyAlignment="1">
      <alignment vertical="center"/>
    </xf>
    <xf numFmtId="0" fontId="3" fillId="8" borderId="29" xfId="0" applyFont="1" applyFill="1" applyBorder="1" applyAlignment="1">
      <alignment horizontal="left" vertical="center"/>
    </xf>
    <xf numFmtId="0" fontId="48" fillId="4" borderId="29" xfId="0" applyFont="1" applyFill="1" applyBorder="1" applyAlignment="1">
      <alignment horizontal="left" vertical="center"/>
    </xf>
    <xf numFmtId="0" fontId="16" fillId="8" borderId="33" xfId="0" applyFont="1" applyFill="1" applyBorder="1" applyAlignment="1">
      <alignment horizontal="left" vertical="center"/>
    </xf>
    <xf numFmtId="0" fontId="66" fillId="8" borderId="0" xfId="0" applyFont="1" applyFill="1" applyAlignment="1">
      <alignment horizontal="left" vertical="center"/>
    </xf>
    <xf numFmtId="0" fontId="16" fillId="8" borderId="35" xfId="0" applyFont="1" applyFill="1" applyBorder="1" applyAlignment="1">
      <alignment horizontal="left" vertical="center"/>
    </xf>
    <xf numFmtId="0" fontId="16" fillId="0" borderId="36" xfId="0" applyFont="1" applyBorder="1" applyAlignment="1">
      <alignment horizontal="left" vertical="center"/>
    </xf>
    <xf numFmtId="0" fontId="65" fillId="0" borderId="37" xfId="1" applyFont="1" applyFill="1" applyBorder="1" applyAlignment="1">
      <alignment horizontal="left" vertical="center"/>
    </xf>
    <xf numFmtId="0" fontId="65" fillId="0" borderId="32" xfId="1" applyFont="1" applyFill="1" applyBorder="1" applyAlignment="1">
      <alignment horizontal="left" vertical="center"/>
    </xf>
    <xf numFmtId="0" fontId="65" fillId="8" borderId="26" xfId="1" applyFont="1" applyFill="1" applyBorder="1" applyAlignment="1">
      <alignment horizontal="left" vertical="center"/>
    </xf>
    <xf numFmtId="0" fontId="65" fillId="0" borderId="26" xfId="1" applyFont="1" applyFill="1" applyBorder="1" applyAlignment="1">
      <alignment horizontal="left" vertical="center"/>
    </xf>
    <xf numFmtId="0" fontId="16" fillId="8" borderId="34" xfId="0" applyFont="1" applyFill="1" applyBorder="1" applyAlignment="1">
      <alignment horizontal="left" vertical="center"/>
    </xf>
    <xf numFmtId="0" fontId="16" fillId="8" borderId="26" xfId="0" applyFont="1" applyFill="1" applyBorder="1" applyAlignment="1">
      <alignment horizontal="left" vertical="center"/>
    </xf>
    <xf numFmtId="0" fontId="16" fillId="0" borderId="26" xfId="0" applyFont="1" applyBorder="1" applyAlignment="1">
      <alignment horizontal="left" vertical="center"/>
    </xf>
    <xf numFmtId="0" fontId="16" fillId="8" borderId="27" xfId="0" applyFont="1" applyFill="1" applyBorder="1" applyAlignment="1">
      <alignment horizontal="left" vertical="center"/>
    </xf>
    <xf numFmtId="0" fontId="44" fillId="13" borderId="24" xfId="0" applyFont="1" applyFill="1" applyBorder="1" applyAlignment="1">
      <alignment horizontal="center" vertical="center"/>
    </xf>
    <xf numFmtId="0" fontId="72" fillId="0" borderId="0" xfId="0" applyFont="1" applyAlignment="1">
      <alignment horizontal="center" vertical="center"/>
    </xf>
    <xf numFmtId="0" fontId="0" fillId="0" borderId="3" xfId="0" applyBorder="1" applyAlignment="1">
      <alignment horizontal="center" vertical="center"/>
    </xf>
    <xf numFmtId="0" fontId="80" fillId="0" borderId="0" xfId="0" applyFont="1" applyAlignment="1">
      <alignment horizontal="left" vertical="center"/>
    </xf>
    <xf numFmtId="0" fontId="20" fillId="4" borderId="38" xfId="0" applyFont="1" applyFill="1" applyBorder="1" applyAlignment="1">
      <alignment horizontal="center" vertical="center"/>
    </xf>
    <xf numFmtId="0" fontId="6" fillId="0" borderId="39" xfId="0" applyFont="1" applyBorder="1" applyAlignment="1">
      <alignment horizontal="left" vertical="center" wrapText="1"/>
    </xf>
    <xf numFmtId="0" fontId="25" fillId="5" borderId="39" xfId="0" applyFont="1" applyFill="1" applyBorder="1" applyAlignment="1">
      <alignment horizontal="center" vertical="center" wrapText="1"/>
    </xf>
    <xf numFmtId="2" fontId="25" fillId="0" borderId="39" xfId="0" applyNumberFormat="1" applyFont="1" applyBorder="1" applyAlignment="1">
      <alignment horizontal="center" vertical="center"/>
    </xf>
    <xf numFmtId="2" fontId="20" fillId="0" borderId="40" xfId="0" applyNumberFormat="1" applyFont="1" applyBorder="1" applyAlignment="1">
      <alignment horizontal="center"/>
    </xf>
    <xf numFmtId="0" fontId="35" fillId="6" borderId="41" xfId="0" applyFont="1" applyFill="1" applyBorder="1" applyAlignment="1">
      <alignment horizontal="center" vertical="center"/>
    </xf>
    <xf numFmtId="0" fontId="83" fillId="0" borderId="0" xfId="0" applyFont="1" applyAlignment="1">
      <alignment horizontal="center" vertical="center" wrapText="1"/>
    </xf>
    <xf numFmtId="0" fontId="85" fillId="0" borderId="0" xfId="0" applyFont="1" applyAlignment="1">
      <alignment horizontal="center"/>
    </xf>
    <xf numFmtId="0" fontId="87" fillId="15" borderId="24" xfId="0" applyFont="1" applyFill="1" applyBorder="1" applyAlignment="1">
      <alignment horizontal="center" vertical="center"/>
    </xf>
    <xf numFmtId="0" fontId="86" fillId="0" borderId="0" xfId="0" applyFont="1" applyAlignment="1">
      <alignment horizontal="center"/>
    </xf>
    <xf numFmtId="0" fontId="66" fillId="0" borderId="0" xfId="0" applyFont="1" applyAlignment="1">
      <alignment horizontal="center"/>
    </xf>
    <xf numFmtId="0" fontId="1" fillId="0" borderId="0" xfId="0" applyFont="1" applyAlignment="1">
      <alignment horizontal="center"/>
    </xf>
    <xf numFmtId="0" fontId="88" fillId="13" borderId="24" xfId="0" applyFont="1" applyFill="1" applyBorder="1" applyAlignment="1">
      <alignment horizontal="center" vertical="center"/>
    </xf>
    <xf numFmtId="0" fontId="1" fillId="0" borderId="0" xfId="0" applyFont="1" applyAlignment="1">
      <alignment horizontal="center" vertical="center"/>
    </xf>
    <xf numFmtId="0" fontId="89" fillId="8" borderId="28" xfId="0" applyFont="1" applyFill="1" applyBorder="1" applyAlignment="1">
      <alignment horizontal="left" vertical="center"/>
    </xf>
    <xf numFmtId="0" fontId="89" fillId="8" borderId="30" xfId="0" applyFont="1" applyFill="1" applyBorder="1" applyAlignment="1">
      <alignment horizontal="left" vertical="center"/>
    </xf>
    <xf numFmtId="0" fontId="89" fillId="8" borderId="31" xfId="0" applyFont="1" applyFill="1" applyBorder="1" applyAlignment="1">
      <alignment horizontal="left" vertical="center"/>
    </xf>
    <xf numFmtId="0" fontId="89" fillId="8" borderId="25" xfId="0" applyFont="1" applyFill="1" applyBorder="1" applyAlignment="1">
      <alignment horizontal="left" vertical="center"/>
    </xf>
    <xf numFmtId="0" fontId="89" fillId="8" borderId="28" xfId="1" applyFont="1" applyFill="1" applyBorder="1" applyAlignment="1">
      <alignment horizontal="left" vertical="center"/>
    </xf>
    <xf numFmtId="0" fontId="89" fillId="8" borderId="30" xfId="1" applyFont="1" applyFill="1" applyBorder="1" applyAlignment="1">
      <alignment horizontal="left" vertical="center"/>
    </xf>
    <xf numFmtId="0" fontId="89" fillId="8" borderId="31" xfId="1" applyFont="1" applyFill="1" applyBorder="1" applyAlignment="1">
      <alignment horizontal="left" vertical="center"/>
    </xf>
    <xf numFmtId="0" fontId="90" fillId="0" borderId="0" xfId="0" applyFont="1" applyAlignment="1">
      <alignment horizontal="left"/>
    </xf>
    <xf numFmtId="2" fontId="49" fillId="0" borderId="0" xfId="0" applyNumberFormat="1" applyFont="1" applyAlignment="1">
      <alignment horizontal="center" vertical="top" wrapText="1"/>
    </xf>
    <xf numFmtId="0" fontId="0" fillId="0" borderId="25" xfId="0" applyBorder="1" applyAlignment="1">
      <alignment vertical="center" wrapText="1"/>
    </xf>
    <xf numFmtId="0" fontId="0" fillId="0" borderId="26" xfId="0" applyBorder="1" applyAlignment="1">
      <alignment vertical="center" wrapText="1"/>
    </xf>
    <xf numFmtId="2" fontId="0" fillId="0" borderId="26" xfId="0" applyNumberFormat="1" applyBorder="1" applyAlignment="1">
      <alignment vertical="center" wrapText="1"/>
    </xf>
    <xf numFmtId="0" fontId="0" fillId="8" borderId="24" xfId="0" applyFill="1" applyBorder="1" applyAlignment="1">
      <alignment horizontal="center" vertical="center"/>
    </xf>
    <xf numFmtId="0" fontId="6" fillId="0" borderId="9" xfId="0" applyFont="1" applyBorder="1" applyAlignment="1">
      <alignment horizontal="left" vertical="center" wrapText="1"/>
    </xf>
    <xf numFmtId="0" fontId="20" fillId="4" borderId="20" xfId="0" applyFont="1" applyFill="1" applyBorder="1" applyAlignment="1">
      <alignment horizontal="center" vertical="center"/>
    </xf>
    <xf numFmtId="0" fontId="6" fillId="0" borderId="17" xfId="0" applyFont="1" applyBorder="1" applyAlignment="1">
      <alignment horizontal="left" vertical="top" wrapText="1"/>
    </xf>
    <xf numFmtId="0" fontId="20" fillId="4" borderId="20" xfId="0" applyFont="1" applyFill="1" applyBorder="1" applyAlignment="1">
      <alignment horizontal="center" vertical="top"/>
    </xf>
    <xf numFmtId="0" fontId="9" fillId="0" borderId="17" xfId="0" applyFont="1" applyBorder="1" applyAlignment="1">
      <alignment horizontal="left" vertical="center" wrapText="1"/>
    </xf>
    <xf numFmtId="0" fontId="47" fillId="0" borderId="17" xfId="0" applyFont="1" applyBorder="1" applyAlignment="1">
      <alignment vertical="center" wrapText="1"/>
    </xf>
    <xf numFmtId="0" fontId="25" fillId="0" borderId="17" xfId="0" applyFont="1" applyBorder="1" applyAlignment="1">
      <alignment vertical="center" wrapText="1"/>
    </xf>
    <xf numFmtId="0" fontId="20" fillId="4" borderId="45" xfId="0" applyFont="1" applyFill="1" applyBorder="1" applyAlignment="1">
      <alignment horizontal="center" vertical="center"/>
    </xf>
    <xf numFmtId="0" fontId="6" fillId="0" borderId="9" xfId="0" applyFont="1" applyBorder="1" applyAlignment="1">
      <alignment horizontal="left" vertical="top" wrapText="1"/>
    </xf>
    <xf numFmtId="0" fontId="20" fillId="4" borderId="8" xfId="0" applyFont="1" applyFill="1" applyBorder="1" applyAlignment="1">
      <alignment horizontal="center" vertical="top"/>
    </xf>
    <xf numFmtId="0" fontId="9" fillId="0" borderId="46" xfId="0" applyFont="1" applyBorder="1" applyAlignment="1">
      <alignment horizontal="left" vertical="center" wrapText="1"/>
    </xf>
    <xf numFmtId="0" fontId="20" fillId="4" borderId="45" xfId="0" applyFont="1" applyFill="1" applyBorder="1" applyAlignment="1">
      <alignment horizontal="center" vertical="top"/>
    </xf>
    <xf numFmtId="0" fontId="6" fillId="0" borderId="46" xfId="0" applyFont="1" applyBorder="1" applyAlignment="1">
      <alignment horizontal="left" vertical="center" wrapText="1"/>
    </xf>
    <xf numFmtId="0" fontId="47" fillId="0" borderId="9" xfId="0" applyFont="1" applyBorder="1" applyAlignment="1">
      <alignment vertical="center" wrapText="1"/>
    </xf>
    <xf numFmtId="0" fontId="84" fillId="8" borderId="24" xfId="0" applyFont="1" applyFill="1" applyBorder="1" applyAlignment="1">
      <alignment vertical="center" wrapText="1"/>
    </xf>
    <xf numFmtId="0" fontId="84" fillId="8" borderId="24" xfId="0" applyFont="1" applyFill="1" applyBorder="1" applyAlignment="1">
      <alignment vertical="top" wrapText="1"/>
    </xf>
    <xf numFmtId="0" fontId="84" fillId="8" borderId="25" xfId="0" applyFont="1" applyFill="1" applyBorder="1" applyAlignment="1">
      <alignment vertical="center" wrapText="1"/>
    </xf>
    <xf numFmtId="2" fontId="25" fillId="0" borderId="9" xfId="0" applyNumberFormat="1" applyFont="1" applyBorder="1" applyAlignment="1">
      <alignment horizontal="center" vertical="center" wrapText="1"/>
    </xf>
    <xf numFmtId="0" fontId="25" fillId="5" borderId="21" xfId="0" applyFont="1" applyFill="1" applyBorder="1" applyAlignment="1">
      <alignment horizontal="center" vertical="center" wrapText="1"/>
    </xf>
    <xf numFmtId="0" fontId="25" fillId="5" borderId="46" xfId="0" applyFont="1" applyFill="1" applyBorder="1" applyAlignment="1">
      <alignment horizontal="center" vertical="center" wrapText="1"/>
    </xf>
    <xf numFmtId="2" fontId="25" fillId="0" borderId="46" xfId="0" applyNumberFormat="1" applyFont="1" applyBorder="1" applyAlignment="1">
      <alignment horizontal="center" vertical="center"/>
    </xf>
    <xf numFmtId="2" fontId="25" fillId="0" borderId="17" xfId="0" applyNumberFormat="1" applyFont="1" applyBorder="1" applyAlignment="1">
      <alignment horizontal="center" vertical="center" wrapText="1"/>
    </xf>
    <xf numFmtId="2" fontId="20" fillId="0" borderId="46" xfId="0" applyNumberFormat="1" applyFont="1" applyBorder="1" applyAlignment="1">
      <alignment horizontal="center"/>
    </xf>
    <xf numFmtId="2" fontId="20" fillId="0" borderId="46" xfId="0" applyNumberFormat="1" applyFont="1" applyBorder="1" applyAlignment="1">
      <alignment horizontal="center" vertical="center"/>
    </xf>
    <xf numFmtId="2" fontId="25" fillId="0" borderId="46" xfId="0" applyNumberFormat="1" applyFont="1" applyBorder="1" applyAlignment="1">
      <alignment horizontal="center" vertical="center" wrapText="1"/>
    </xf>
    <xf numFmtId="0" fontId="25" fillId="5" borderId="14" xfId="0" applyFont="1" applyFill="1" applyBorder="1" applyAlignment="1">
      <alignment horizontal="center" vertical="center" wrapText="1"/>
    </xf>
    <xf numFmtId="0" fontId="0" fillId="0" borderId="17" xfId="0" applyBorder="1" applyAlignment="1">
      <alignment horizontal="center" vertical="center"/>
    </xf>
    <xf numFmtId="0" fontId="35" fillId="6" borderId="17" xfId="0" applyFont="1" applyFill="1" applyBorder="1" applyAlignment="1">
      <alignment horizontal="center" vertical="center"/>
    </xf>
    <xf numFmtId="2" fontId="20" fillId="0" borderId="26" xfId="0" applyNumberFormat="1" applyFont="1" applyBorder="1" applyAlignment="1">
      <alignment horizontal="center"/>
    </xf>
    <xf numFmtId="2" fontId="20" fillId="0" borderId="26" xfId="0" applyNumberFormat="1" applyFont="1" applyBorder="1" applyAlignment="1">
      <alignment horizontal="center" vertical="center"/>
    </xf>
    <xf numFmtId="0" fontId="95" fillId="0" borderId="0" xfId="0" applyFont="1"/>
    <xf numFmtId="0" fontId="35" fillId="0" borderId="0" xfId="0" applyFont="1" applyAlignment="1">
      <alignment horizontal="center" vertical="center" wrapText="1"/>
    </xf>
    <xf numFmtId="2" fontId="35" fillId="0" borderId="0" xfId="0" applyNumberFormat="1" applyFont="1" applyAlignment="1">
      <alignment horizontal="center" vertical="center"/>
    </xf>
    <xf numFmtId="4" fontId="35" fillId="0" borderId="0" xfId="0" applyNumberFormat="1" applyFont="1" applyAlignment="1">
      <alignment horizontal="center" vertical="center"/>
    </xf>
    <xf numFmtId="2" fontId="35" fillId="0" borderId="0" xfId="0" applyNumberFormat="1" applyFont="1" applyAlignment="1">
      <alignment horizontal="center"/>
    </xf>
    <xf numFmtId="0" fontId="73" fillId="0" borderId="0" xfId="0" applyFont="1" applyAlignment="1">
      <alignment horizontal="center" vertical="center"/>
    </xf>
    <xf numFmtId="2" fontId="95" fillId="0" borderId="0" xfId="0" applyNumberFormat="1" applyFont="1"/>
    <xf numFmtId="0" fontId="73" fillId="0" borderId="0" xfId="0" applyFont="1" applyAlignment="1">
      <alignment horizontal="center" vertical="center" wrapText="1"/>
    </xf>
    <xf numFmtId="0" fontId="96" fillId="0" borderId="0" xfId="1" applyFont="1" applyFill="1" applyBorder="1" applyAlignment="1"/>
    <xf numFmtId="2" fontId="20" fillId="17" borderId="9" xfId="0" applyNumberFormat="1" applyFont="1" applyFill="1" applyBorder="1" applyAlignment="1">
      <alignment horizontal="center"/>
    </xf>
    <xf numFmtId="2" fontId="20" fillId="17" borderId="46" xfId="0" applyNumberFormat="1" applyFont="1" applyFill="1" applyBorder="1" applyAlignment="1">
      <alignment horizontal="center"/>
    </xf>
    <xf numFmtId="1" fontId="20" fillId="0" borderId="0" xfId="0" applyNumberFormat="1" applyFont="1" applyAlignment="1">
      <alignment horizontal="center"/>
    </xf>
    <xf numFmtId="0" fontId="23" fillId="0" borderId="0" xfId="0" applyFont="1" applyAlignment="1">
      <alignment horizontal="left" vertical="center"/>
    </xf>
    <xf numFmtId="2" fontId="25" fillId="11" borderId="47" xfId="0" applyNumberFormat="1" applyFont="1" applyFill="1" applyBorder="1" applyAlignment="1">
      <alignment horizontal="center" vertical="center"/>
    </xf>
    <xf numFmtId="0" fontId="0" fillId="0" borderId="32" xfId="0" applyBorder="1" applyAlignment="1">
      <alignment vertical="center" wrapText="1"/>
    </xf>
    <xf numFmtId="2" fontId="20" fillId="0" borderId="32" xfId="0" applyNumberFormat="1" applyFont="1" applyBorder="1" applyAlignment="1">
      <alignment horizontal="center"/>
    </xf>
    <xf numFmtId="2" fontId="25" fillId="0" borderId="24" xfId="0" applyNumberFormat="1" applyFont="1" applyBorder="1" applyAlignment="1">
      <alignment horizontal="center" vertical="center"/>
    </xf>
    <xf numFmtId="2" fontId="20" fillId="17" borderId="24" xfId="0" applyNumberFormat="1" applyFont="1" applyFill="1" applyBorder="1" applyAlignment="1">
      <alignment horizontal="center"/>
    </xf>
    <xf numFmtId="2" fontId="25" fillId="0" borderId="24" xfId="0" applyNumberFormat="1" applyFont="1" applyBorder="1" applyAlignment="1">
      <alignment horizontal="center" vertical="center" wrapText="1"/>
    </xf>
    <xf numFmtId="0" fontId="99" fillId="0" borderId="0" xfId="0" applyFont="1"/>
    <xf numFmtId="0" fontId="99" fillId="0" borderId="0" xfId="0" applyFont="1" applyAlignment="1">
      <alignment horizontal="center" vertical="center"/>
    </xf>
    <xf numFmtId="0" fontId="99" fillId="0" borderId="0" xfId="0" applyFont="1" applyAlignment="1">
      <alignment horizontal="center" vertical="center" wrapText="1"/>
    </xf>
    <xf numFmtId="0" fontId="70" fillId="0" borderId="0" xfId="0" applyFont="1" applyAlignment="1">
      <alignment horizontal="center" vertical="center" wrapText="1"/>
    </xf>
    <xf numFmtId="0" fontId="85" fillId="0" borderId="0" xfId="1" applyFont="1" applyFill="1" applyBorder="1" applyAlignment="1"/>
    <xf numFmtId="0" fontId="85" fillId="0" borderId="0" xfId="0" applyFont="1" applyAlignment="1">
      <alignment horizontal="center" vertical="center"/>
    </xf>
    <xf numFmtId="0" fontId="35" fillId="0" borderId="15" xfId="0" applyFont="1" applyBorder="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wrapText="1"/>
    </xf>
    <xf numFmtId="0" fontId="20" fillId="0" borderId="23" xfId="0" applyFont="1" applyBorder="1" applyAlignment="1">
      <alignment horizontal="center" vertical="center"/>
    </xf>
    <xf numFmtId="0" fontId="0" fillId="0" borderId="25" xfId="0" applyBorder="1"/>
    <xf numFmtId="0" fontId="0" fillId="0" borderId="30" xfId="0" applyBorder="1"/>
    <xf numFmtId="0" fontId="92" fillId="0" borderId="0" xfId="0" applyFont="1" applyAlignment="1">
      <alignment horizontal="left" vertical="center" wrapText="1"/>
    </xf>
    <xf numFmtId="0" fontId="0" fillId="0" borderId="0" xfId="0" applyAlignment="1">
      <alignment vertical="center" wrapText="1"/>
    </xf>
    <xf numFmtId="0" fontId="0" fillId="0" borderId="0" xfId="0" applyAlignment="1">
      <alignment wrapText="1"/>
    </xf>
    <xf numFmtId="0" fontId="15" fillId="0" borderId="0" xfId="1" applyFont="1" applyFill="1" applyBorder="1" applyAlignment="1">
      <alignment horizontal="center" vertical="center"/>
    </xf>
    <xf numFmtId="0" fontId="38" fillId="0" borderId="0" xfId="0" applyFont="1" applyAlignment="1">
      <alignment horizontal="center" vertical="center" wrapText="1"/>
    </xf>
    <xf numFmtId="0" fontId="20" fillId="0" borderId="0" xfId="0" applyFont="1" applyAlignment="1">
      <alignment horizontal="center"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horizontal="left" vertical="top"/>
    </xf>
    <xf numFmtId="0" fontId="45" fillId="0" borderId="0" xfId="0" applyFont="1" applyAlignment="1">
      <alignment horizontal="center" vertical="center" wrapText="1"/>
    </xf>
    <xf numFmtId="0" fontId="45" fillId="0" borderId="0" xfId="0" applyFont="1" applyAlignment="1">
      <alignment horizontal="center" vertical="center"/>
    </xf>
    <xf numFmtId="2" fontId="45" fillId="0" borderId="0" xfId="0" applyNumberFormat="1" applyFont="1" applyAlignment="1">
      <alignment horizontal="center" vertical="center"/>
    </xf>
    <xf numFmtId="0" fontId="46" fillId="0" borderId="0" xfId="0" applyFont="1" applyAlignment="1">
      <alignment horizontal="center" vertical="center"/>
    </xf>
    <xf numFmtId="0" fontId="0" fillId="0" borderId="0" xfId="1" applyFont="1" applyFill="1" applyBorder="1" applyAlignment="1">
      <alignment horizontal="center" vertical="center"/>
    </xf>
    <xf numFmtId="164" fontId="20" fillId="0" borderId="0" xfId="0" applyNumberFormat="1" applyFont="1" applyAlignment="1">
      <alignment horizontal="center" vertical="center"/>
    </xf>
    <xf numFmtId="165" fontId="20" fillId="0" borderId="0" xfId="0" applyNumberFormat="1" applyFont="1" applyAlignment="1">
      <alignment horizontal="center" vertical="center"/>
    </xf>
    <xf numFmtId="0" fontId="36" fillId="0" borderId="0" xfId="0" applyFont="1" applyAlignment="1">
      <alignment horizontal="left" vertical="center" wrapText="1"/>
    </xf>
    <xf numFmtId="0" fontId="0" fillId="0" borderId="26" xfId="0" applyBorder="1" applyAlignment="1">
      <alignment horizontal="center" wrapText="1"/>
    </xf>
    <xf numFmtId="0" fontId="100" fillId="3" borderId="0" xfId="0" applyFont="1" applyFill="1" applyAlignment="1">
      <alignment horizontal="center" vertical="top" wrapText="1"/>
    </xf>
    <xf numFmtId="0" fontId="100" fillId="0" borderId="0" xfId="0" applyFont="1" applyAlignment="1">
      <alignment horizontal="center"/>
    </xf>
    <xf numFmtId="0" fontId="100" fillId="0" borderId="0" xfId="0" applyFont="1" applyAlignment="1">
      <alignment horizontal="center" vertical="top"/>
    </xf>
    <xf numFmtId="4" fontId="89" fillId="16" borderId="0" xfId="0" applyNumberFormat="1" applyFont="1" applyFill="1" applyAlignment="1">
      <alignment horizontal="center" vertical="center" wrapText="1"/>
    </xf>
    <xf numFmtId="3" fontId="91" fillId="18" borderId="0" xfId="0" applyNumberFormat="1" applyFont="1" applyFill="1" applyAlignment="1">
      <alignment horizontal="center" vertical="center" wrapText="1"/>
    </xf>
    <xf numFmtId="0" fontId="92" fillId="0" borderId="32" xfId="0" applyFont="1" applyBorder="1" applyAlignment="1">
      <alignment horizontal="left" vertical="center" wrapText="1"/>
    </xf>
    <xf numFmtId="164" fontId="25" fillId="0" borderId="0" xfId="0" applyNumberFormat="1" applyFont="1" applyAlignment="1">
      <alignment horizontal="center" vertical="center"/>
    </xf>
    <xf numFmtId="1" fontId="20" fillId="4" borderId="6" xfId="0" applyNumberFormat="1" applyFont="1" applyFill="1" applyBorder="1" applyAlignment="1">
      <alignment horizontal="center" vertical="center"/>
    </xf>
    <xf numFmtId="0" fontId="87" fillId="15" borderId="27" xfId="0" applyFont="1" applyFill="1" applyBorder="1" applyAlignment="1">
      <alignment horizontal="center" vertical="center"/>
    </xf>
    <xf numFmtId="0" fontId="0" fillId="0" borderId="54" xfId="0" applyBorder="1"/>
    <xf numFmtId="0" fontId="102" fillId="20" borderId="24" xfId="1" applyFont="1" applyFill="1" applyBorder="1" applyAlignment="1">
      <alignment horizontal="center" vertical="center" wrapText="1"/>
    </xf>
    <xf numFmtId="0" fontId="102" fillId="20" borderId="33" xfId="1" applyFont="1" applyFill="1" applyBorder="1" applyAlignment="1">
      <alignment horizontal="center" vertical="center" wrapText="1"/>
    </xf>
    <xf numFmtId="0" fontId="102" fillId="20" borderId="34" xfId="1" applyFont="1" applyFill="1" applyBorder="1" applyAlignment="1">
      <alignment horizontal="center" vertical="center" wrapText="1"/>
    </xf>
    <xf numFmtId="0" fontId="101" fillId="20" borderId="33" xfId="1" applyFont="1" applyFill="1" applyBorder="1" applyAlignment="1">
      <alignment horizontal="center" vertical="center" wrapText="1"/>
    </xf>
    <xf numFmtId="0" fontId="101" fillId="20" borderId="34" xfId="1" applyFont="1" applyFill="1" applyBorder="1" applyAlignment="1">
      <alignment horizontal="center" vertical="center" wrapText="1"/>
    </xf>
    <xf numFmtId="0" fontId="20" fillId="0" borderId="23" xfId="0" applyFont="1" applyBorder="1" applyAlignment="1">
      <alignment horizontal="center" vertical="center" wrapText="1"/>
    </xf>
    <xf numFmtId="0" fontId="20" fillId="0" borderId="0" xfId="0" applyFont="1" applyAlignment="1">
      <alignment horizontal="center" vertical="center" wrapText="1"/>
    </xf>
    <xf numFmtId="0" fontId="20" fillId="0" borderId="29" xfId="0" applyFont="1" applyBorder="1" applyAlignment="1">
      <alignment horizontal="center" vertical="center" wrapText="1"/>
    </xf>
    <xf numFmtId="0" fontId="102" fillId="20" borderId="35" xfId="1" applyFont="1" applyFill="1" applyBorder="1" applyAlignment="1">
      <alignment horizontal="center" vertical="center" wrapText="1"/>
    </xf>
    <xf numFmtId="1" fontId="74" fillId="0" borderId="0" xfId="0" applyNumberFormat="1" applyFont="1" applyAlignment="1">
      <alignment horizontal="center" vertical="center" wrapText="1"/>
    </xf>
    <xf numFmtId="1" fontId="75" fillId="0" borderId="0" xfId="0" applyNumberFormat="1" applyFont="1" applyAlignment="1">
      <alignment horizontal="center" vertical="center" wrapText="1"/>
    </xf>
    <xf numFmtId="0" fontId="79" fillId="0" borderId="0" xfId="0" applyFont="1" applyAlignment="1">
      <alignment horizontal="center" vertical="center" wrapText="1"/>
    </xf>
    <xf numFmtId="0" fontId="23" fillId="19" borderId="34" xfId="0" applyFont="1" applyFill="1" applyBorder="1" applyAlignment="1">
      <alignment horizontal="center" vertical="center"/>
    </xf>
    <xf numFmtId="0" fontId="102" fillId="20" borderId="52" xfId="1" applyFont="1" applyFill="1" applyBorder="1" applyAlignment="1">
      <alignment horizontal="center" vertical="center" wrapText="1"/>
    </xf>
    <xf numFmtId="0" fontId="102" fillId="20" borderId="53" xfId="1" applyFont="1" applyFill="1" applyBorder="1" applyAlignment="1">
      <alignment horizontal="center" vertical="center" wrapText="1"/>
    </xf>
    <xf numFmtId="0" fontId="45" fillId="0" borderId="0" xfId="0" applyFont="1" applyAlignment="1">
      <alignment horizontal="center" vertical="center" wrapText="1"/>
    </xf>
    <xf numFmtId="0" fontId="77" fillId="0" borderId="0" xfId="1" applyFont="1" applyFill="1" applyBorder="1" applyAlignment="1">
      <alignment horizontal="right" vertical="center" wrapText="1"/>
    </xf>
    <xf numFmtId="0" fontId="77" fillId="0" borderId="0" xfId="0" applyFont="1" applyAlignment="1">
      <alignment horizontal="right" vertical="center" wrapText="1"/>
    </xf>
    <xf numFmtId="0" fontId="101" fillId="19" borderId="49" xfId="1" applyFont="1" applyFill="1" applyBorder="1" applyAlignment="1">
      <alignment horizontal="center" vertical="center" wrapText="1"/>
    </xf>
    <xf numFmtId="0" fontId="101" fillId="19" borderId="50" xfId="1" applyFont="1" applyFill="1" applyBorder="1" applyAlignment="1">
      <alignment horizontal="center" vertical="center"/>
    </xf>
    <xf numFmtId="0" fontId="20" fillId="0" borderId="48" xfId="0" applyFont="1" applyBorder="1" applyAlignment="1">
      <alignment horizontal="center" vertical="center" wrapText="1"/>
    </xf>
    <xf numFmtId="0" fontId="101" fillId="20" borderId="49" xfId="1" applyFont="1" applyFill="1" applyBorder="1" applyAlignment="1">
      <alignment horizontal="center" vertical="center" wrapText="1"/>
    </xf>
    <xf numFmtId="0" fontId="101" fillId="20" borderId="55" xfId="1" applyFont="1" applyFill="1" applyBorder="1" applyAlignment="1">
      <alignment horizontal="center" vertical="center" wrapText="1"/>
    </xf>
    <xf numFmtId="0" fontId="101" fillId="20" borderId="50" xfId="1" applyFont="1" applyFill="1" applyBorder="1" applyAlignment="1">
      <alignment horizontal="center" vertical="center" wrapText="1"/>
    </xf>
    <xf numFmtId="0" fontId="60" fillId="0" borderId="42" xfId="0" applyFont="1" applyBorder="1" applyAlignment="1">
      <alignment horizontal="left" vertical="top" wrapText="1"/>
    </xf>
    <xf numFmtId="0" fontId="60" fillId="0" borderId="8" xfId="0" applyFont="1" applyBorder="1" applyAlignment="1">
      <alignment horizontal="left" vertical="top"/>
    </xf>
    <xf numFmtId="0" fontId="0" fillId="0" borderId="43" xfId="0" applyBorder="1" applyAlignment="1">
      <alignment horizontal="left" vertical="top"/>
    </xf>
    <xf numFmtId="0" fontId="0" fillId="0" borderId="6" xfId="0" applyBorder="1" applyAlignment="1">
      <alignment horizontal="left" vertical="top"/>
    </xf>
    <xf numFmtId="0" fontId="0" fillId="0" borderId="44" xfId="0" applyBorder="1" applyAlignment="1">
      <alignment horizontal="left" vertical="top"/>
    </xf>
    <xf numFmtId="0" fontId="0" fillId="0" borderId="20" xfId="0" applyBorder="1" applyAlignment="1">
      <alignment horizontal="left" vertical="top"/>
    </xf>
    <xf numFmtId="0" fontId="0" fillId="0" borderId="0" xfId="0" applyAlignment="1">
      <alignment horizontal="center" vertical="center" wrapText="1"/>
    </xf>
    <xf numFmtId="0" fontId="0" fillId="0" borderId="0" xfId="0" applyAlignment="1">
      <alignment vertical="center" wrapText="1"/>
    </xf>
    <xf numFmtId="0" fontId="102" fillId="20" borderId="49" xfId="1" applyFont="1" applyFill="1" applyBorder="1" applyAlignment="1">
      <alignment horizontal="center" vertical="center" wrapText="1"/>
    </xf>
    <xf numFmtId="0" fontId="102" fillId="20" borderId="50" xfId="1" applyFont="1" applyFill="1" applyBorder="1" applyAlignment="1">
      <alignment horizontal="center" vertical="center" wrapText="1"/>
    </xf>
    <xf numFmtId="0" fontId="101" fillId="20" borderId="51" xfId="1" applyFont="1" applyFill="1" applyBorder="1" applyAlignment="1">
      <alignment horizontal="center" vertical="center" wrapText="1"/>
    </xf>
    <xf numFmtId="0" fontId="102" fillId="20" borderId="51" xfId="1" applyFont="1" applyFill="1" applyBorder="1" applyAlignment="1">
      <alignment horizontal="center" vertical="center" wrapText="1"/>
    </xf>
    <xf numFmtId="0" fontId="102" fillId="19" borderId="49" xfId="1" applyFont="1" applyFill="1" applyBorder="1" applyAlignment="1">
      <alignment horizontal="center" vertical="center" wrapText="1"/>
    </xf>
    <xf numFmtId="0" fontId="102" fillId="19" borderId="51" xfId="1" applyFont="1" applyFill="1" applyBorder="1" applyAlignment="1">
      <alignment horizontal="center" vertical="center" wrapText="1"/>
    </xf>
    <xf numFmtId="0" fontId="102" fillId="19" borderId="50" xfId="1" applyFont="1" applyFill="1" applyBorder="1" applyAlignment="1">
      <alignment horizontal="center" vertical="center" wrapText="1"/>
    </xf>
    <xf numFmtId="0" fontId="20" fillId="0" borderId="0" xfId="0" applyFont="1" applyAlignment="1">
      <alignment horizontal="center" vertical="top" wrapText="1"/>
    </xf>
    <xf numFmtId="0" fontId="20" fillId="0" borderId="32" xfId="0" applyFont="1" applyBorder="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38" fillId="0" borderId="0" xfId="0" applyFont="1" applyAlignment="1">
      <alignment vertical="center" wrapText="1"/>
    </xf>
    <xf numFmtId="0" fontId="38" fillId="0" borderId="0" xfId="0" applyFont="1" applyAlignment="1">
      <alignment wrapText="1"/>
    </xf>
    <xf numFmtId="0" fontId="0" fillId="0" borderId="0" xfId="0" applyAlignment="1">
      <alignment wrapText="1"/>
    </xf>
    <xf numFmtId="0" fontId="0" fillId="0" borderId="0" xfId="0" applyAlignment="1">
      <alignment vertical="center"/>
    </xf>
    <xf numFmtId="0" fontId="101" fillId="20" borderId="29" xfId="1" applyFont="1" applyFill="1" applyBorder="1" applyAlignment="1">
      <alignment horizontal="center" vertical="center" wrapText="1"/>
    </xf>
    <xf numFmtId="0" fontId="101" fillId="20" borderId="0" xfId="1" applyFont="1" applyFill="1" applyBorder="1" applyAlignment="1">
      <alignment horizontal="center" vertical="center" wrapText="1"/>
    </xf>
    <xf numFmtId="0" fontId="0" fillId="0" borderId="0" xfId="0" applyAlignment="1">
      <alignment horizontal="center" vertical="center"/>
    </xf>
    <xf numFmtId="0" fontId="102" fillId="19" borderId="33" xfId="1" applyFont="1" applyFill="1" applyBorder="1" applyAlignment="1">
      <alignment horizontal="center" vertical="center" wrapText="1"/>
    </xf>
    <xf numFmtId="0" fontId="102" fillId="19" borderId="34" xfId="1" applyFont="1" applyFill="1" applyBorder="1" applyAlignment="1">
      <alignment horizontal="center" vertical="center" wrapText="1"/>
    </xf>
  </cellXfs>
  <cellStyles count="6">
    <cellStyle name="Гиперссылка" xfId="1" builtinId="8"/>
    <cellStyle name="Гиперссылка 2" xfId="5" xr:uid="{00000000-0005-0000-0000-000001000000}"/>
    <cellStyle name="Обычный" xfId="0" builtinId="0"/>
    <cellStyle name="Обычный 2" xfId="2" xr:uid="{00000000-0005-0000-0000-000003000000}"/>
    <cellStyle name="Обычный 2 3" xfId="4" xr:uid="{00000000-0005-0000-0000-000004000000}"/>
    <cellStyle name="Обычный 4" xfId="3" xr:uid="{00000000-0005-0000-0000-000005000000}"/>
  </cellStyles>
  <dxfs count="0"/>
  <tableStyles count="0" defaultTableStyle="TableStyleMedium2" defaultPivotStyle="PivotStyleMedium9"/>
  <colors>
    <mruColors>
      <color rgb="FFFF9393"/>
      <color rgb="FF00FF00"/>
      <color rgb="FF0000FF"/>
      <color rgb="FFFDDFDF"/>
      <color rgb="FFFAF0F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hyperlink" Target="#&#1055;"/><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8.jpeg"/><Relationship Id="rId170" Type="http://schemas.openxmlformats.org/officeDocument/2006/relationships/image" Target="../media/image169.jpeg"/><Relationship Id="rId226" Type="http://schemas.openxmlformats.org/officeDocument/2006/relationships/hyperlink" Target="https://youtu.be/FdiAXPeOevA" TargetMode="External"/><Relationship Id="rId268" Type="http://schemas.openxmlformats.org/officeDocument/2006/relationships/image" Target="../media/image219.jp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png"/><Relationship Id="rId5" Type="http://schemas.openxmlformats.org/officeDocument/2006/relationships/image" Target="../media/image5.jpeg"/><Relationship Id="rId181" Type="http://schemas.openxmlformats.org/officeDocument/2006/relationships/image" Target="../media/image178.jpeg"/><Relationship Id="rId237" Type="http://schemas.openxmlformats.org/officeDocument/2006/relationships/hyperlink" Target="https://youtu.be/BwrnHlKf9Q0" TargetMode="External"/><Relationship Id="rId279" Type="http://schemas.openxmlformats.org/officeDocument/2006/relationships/image" Target="../media/image230.jpeg"/><Relationship Id="rId43" Type="http://schemas.openxmlformats.org/officeDocument/2006/relationships/image" Target="../media/image43.png"/><Relationship Id="rId139" Type="http://schemas.openxmlformats.org/officeDocument/2006/relationships/image" Target="../media/image139.jpeg"/><Relationship Id="rId290" Type="http://schemas.openxmlformats.org/officeDocument/2006/relationships/hyperlink" Target="#&#1043;"/><Relationship Id="rId304" Type="http://schemas.openxmlformats.org/officeDocument/2006/relationships/hyperlink" Target="#&#1063;"/><Relationship Id="rId85" Type="http://schemas.openxmlformats.org/officeDocument/2006/relationships/image" Target="../media/image85.jpeg"/><Relationship Id="rId150" Type="http://schemas.openxmlformats.org/officeDocument/2006/relationships/hyperlink" Target="#&#1051;&#1048;&#1053;&#1045;&#1049;&#1050;&#1040;_&#1048;&#1047;&#1052;&#1045;&#1056;&#1048;&#1058;&#1045;&#1051;&#1068;&#1053;&#1040;&#1071;_&#1052;&#1045;&#1058;&#1040;&#1051;&#1051;&#1048;&#1063;&#1045;&#1057;&#1050;&#1040;&#1071;__&#1043;&#1054;&#1057;&#1058;_427_75__&#1053;&#1045;&#1056;&#1046;&#1040;&#1042;&#1045;&#1049;&#1065;&#1040;&#1071;_&#1057;&#1058;&#1040;&#1051;&#1068;"/><Relationship Id="rId192" Type="http://schemas.openxmlformats.org/officeDocument/2006/relationships/image" Target="../media/image188.jpeg"/><Relationship Id="rId206" Type="http://schemas.openxmlformats.org/officeDocument/2006/relationships/image" Target="../media/image202.jpeg"/><Relationship Id="rId248" Type="http://schemas.openxmlformats.org/officeDocument/2006/relationships/hyperlink" Target="https://youtu.be/xDRzcjH9ydg" TargetMode="External"/><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246.jpeg"/><Relationship Id="rId54" Type="http://schemas.openxmlformats.org/officeDocument/2006/relationships/image" Target="../media/image54.jpeg"/><Relationship Id="rId96" Type="http://schemas.openxmlformats.org/officeDocument/2006/relationships/image" Target="../media/image96.png"/><Relationship Id="rId161" Type="http://schemas.openxmlformats.org/officeDocument/2006/relationships/image" Target="../media/image160.jpeg"/><Relationship Id="rId217" Type="http://schemas.openxmlformats.org/officeDocument/2006/relationships/hyperlink" Target="https://youtu.be/rqOK57FuJkQ" TargetMode="External"/><Relationship Id="rId259" Type="http://schemas.openxmlformats.org/officeDocument/2006/relationships/image" Target="../media/image210.jp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21.jpeg"/><Relationship Id="rId65" Type="http://schemas.openxmlformats.org/officeDocument/2006/relationships/image" Target="../media/image65.png"/><Relationship Id="rId130" Type="http://schemas.openxmlformats.org/officeDocument/2006/relationships/image" Target="../media/image130.png"/><Relationship Id="rId172" Type="http://schemas.openxmlformats.org/officeDocument/2006/relationships/image" Target="../media/image171.png"/><Relationship Id="rId193" Type="http://schemas.openxmlformats.org/officeDocument/2006/relationships/image" Target="../media/image189.jpeg"/><Relationship Id="rId207" Type="http://schemas.openxmlformats.org/officeDocument/2006/relationships/image" Target="../media/image203.jpeg"/><Relationship Id="rId228" Type="http://schemas.openxmlformats.org/officeDocument/2006/relationships/hyperlink" Target="https://youtu.be/H9Ndqh37N8o" TargetMode="External"/><Relationship Id="rId249" Type="http://schemas.openxmlformats.org/officeDocument/2006/relationships/hyperlink" Target="https://youtu.be/Hq3O2KBOcCg" TargetMode="External"/><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11.jpeg"/><Relationship Id="rId281" Type="http://schemas.openxmlformats.org/officeDocument/2006/relationships/image" Target="../media/image232.jp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1.png"/><Relationship Id="rId183" Type="http://schemas.openxmlformats.org/officeDocument/2006/relationships/image" Target="../media/image179.jpeg"/><Relationship Id="rId218" Type="http://schemas.openxmlformats.org/officeDocument/2006/relationships/hyperlink" Target="https://youtu.be/I44RJv923Po" TargetMode="External"/><Relationship Id="rId239" Type="http://schemas.openxmlformats.org/officeDocument/2006/relationships/hyperlink" Target="https://youtu.be/JfTm1KG1S2c" TargetMode="External"/><Relationship Id="rId250" Type="http://schemas.openxmlformats.org/officeDocument/2006/relationships/hyperlink" Target="https://youtu.be/8OzYI6rTw-s" TargetMode="External"/><Relationship Id="rId271" Type="http://schemas.openxmlformats.org/officeDocument/2006/relationships/image" Target="../media/image222.jpeg"/><Relationship Id="rId292" Type="http://schemas.openxmlformats.org/officeDocument/2006/relationships/hyperlink" Target="#&#1047;"/><Relationship Id="rId306" Type="http://schemas.openxmlformats.org/officeDocument/2006/relationships/hyperlink" Target="#&#1051;&#1080;&#1089;&#1090;1!A7"/><Relationship Id="rId24" Type="http://schemas.openxmlformats.org/officeDocument/2006/relationships/image" Target="../media/image24.pn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png"/><Relationship Id="rId152" Type="http://schemas.openxmlformats.org/officeDocument/2006/relationships/image" Target="../media/image151.jpeg"/><Relationship Id="rId173" Type="http://schemas.openxmlformats.org/officeDocument/2006/relationships/image" Target="../media/image172.png"/><Relationship Id="rId194" Type="http://schemas.openxmlformats.org/officeDocument/2006/relationships/image" Target="../media/image190.jpeg"/><Relationship Id="rId208" Type="http://schemas.openxmlformats.org/officeDocument/2006/relationships/hyperlink" Target="#&#1057;&#1042;&#1045;&#1056;&#1051;&#1054;_&#1057;&#1055;&#1048;&#1056;&#1040;&#1051;&#1068;&#1053;&#1054;&#1045;__&#1057;&#1056;&#1045;&#1044;&#1053;&#1045;&#1049;_&#1057;&#1045;&#1056;&#1048;&#1048;_&#1050;&#1051;&#1040;&#1057;&#1057;_&#1040;__&#1057;_&#1064;&#1045;&#1057;&#1058;&#1048;&#1043;&#1056;&#1040;&#1053;&#1053;&#1067;&#1052;__1_4__&#1061;&#1042;&#1054;&#1057;&#1058;&#1054;&#1042;&#1048;&#1050;&#1054;&#1052;__&#1042;_&#1048;&#1053;&#1044;&#1048;&#1042;&#1048;&#1044;&#1059;&#1040;&#1051;&#1068;&#1053;&#1054;&#1049;_&#1055;&#1042;&#1061;_&#1059;&#1055;&#1040;&#1050;&#1054;&#1042;&#1050;&#1045;_&#1057;&#1058;&#1040;&#1051;&#1068;_&#1056;6&#1052;5__&#1043;&#1054;&#1057;&#1058;_10902"/><Relationship Id="rId229" Type="http://schemas.openxmlformats.org/officeDocument/2006/relationships/hyperlink" Target="https://youtu.be/GMfQCPwfHf0" TargetMode="External"/><Relationship Id="rId240" Type="http://schemas.openxmlformats.org/officeDocument/2006/relationships/hyperlink" Target="https://youtu.be/z63hYJa2ci4" TargetMode="External"/><Relationship Id="rId261" Type="http://schemas.openxmlformats.org/officeDocument/2006/relationships/image" Target="../media/image212.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png"/><Relationship Id="rId282" Type="http://schemas.openxmlformats.org/officeDocument/2006/relationships/image" Target="../media/image233.jpeg"/><Relationship Id="rId8" Type="http://schemas.openxmlformats.org/officeDocument/2006/relationships/image" Target="../media/image8.jpe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jpeg"/><Relationship Id="rId163" Type="http://schemas.openxmlformats.org/officeDocument/2006/relationships/image" Target="../media/image162.png"/><Relationship Id="rId184" Type="http://schemas.openxmlformats.org/officeDocument/2006/relationships/image" Target="../media/image180.jpeg"/><Relationship Id="rId219" Type="http://schemas.openxmlformats.org/officeDocument/2006/relationships/hyperlink" Target="https://youtu.be/7C7c3eQHbdA" TargetMode="External"/><Relationship Id="rId230" Type="http://schemas.openxmlformats.org/officeDocument/2006/relationships/hyperlink" Target="https://www.youtube.com/watch?v=T5x_vqPTsvw" TargetMode="External"/><Relationship Id="rId251" Type="http://schemas.openxmlformats.org/officeDocument/2006/relationships/hyperlink" Target="https://youtu.be/5P_K6T-14tM" TargetMode="External"/><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23.jpg"/><Relationship Id="rId293" Type="http://schemas.openxmlformats.org/officeDocument/2006/relationships/hyperlink" Target="#&#1048;"/><Relationship Id="rId307" Type="http://schemas.openxmlformats.org/officeDocument/2006/relationships/hyperlink" Target="#&#1057;&#1086;&#1076;&#1077;&#1088;&#1078;&#1072;&#1085;&#1080;&#1077;"/><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2.jpeg"/><Relationship Id="rId174" Type="http://schemas.openxmlformats.org/officeDocument/2006/relationships/image" Target="../media/image173.png"/><Relationship Id="rId195" Type="http://schemas.openxmlformats.org/officeDocument/2006/relationships/image" Target="../media/image191.jpeg"/><Relationship Id="rId209" Type="http://schemas.openxmlformats.org/officeDocument/2006/relationships/image" Target="../media/image204.jpeg"/><Relationship Id="rId220" Type="http://schemas.openxmlformats.org/officeDocument/2006/relationships/hyperlink" Target="https://youtu.be/qo8M7VMrM1g" TargetMode="External"/><Relationship Id="rId241" Type="http://schemas.openxmlformats.org/officeDocument/2006/relationships/hyperlink" Target="https://youtu.be/DcwSBKWayD8" TargetMode="External"/><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13.jpg"/><Relationship Id="rId283" Type="http://schemas.openxmlformats.org/officeDocument/2006/relationships/image" Target="../media/image234.jpeg"/><Relationship Id="rId78" Type="http://schemas.openxmlformats.org/officeDocument/2006/relationships/image" Target="../media/image78.jpe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jpeg"/><Relationship Id="rId164" Type="http://schemas.openxmlformats.org/officeDocument/2006/relationships/image" Target="../media/image163.png"/><Relationship Id="rId185" Type="http://schemas.openxmlformats.org/officeDocument/2006/relationships/image" Target="../media/image181.jpeg"/><Relationship Id="rId9" Type="http://schemas.openxmlformats.org/officeDocument/2006/relationships/image" Target="../media/image9.jpeg"/><Relationship Id="rId210" Type="http://schemas.openxmlformats.org/officeDocument/2006/relationships/hyperlink" Target="https://youtu.be/0WdN53FrNxc" TargetMode="External"/><Relationship Id="rId26" Type="http://schemas.openxmlformats.org/officeDocument/2006/relationships/image" Target="../media/image26.jpeg"/><Relationship Id="rId231" Type="http://schemas.openxmlformats.org/officeDocument/2006/relationships/hyperlink" Target="https://youtu.be/qy15RA930vw" TargetMode="External"/><Relationship Id="rId252" Type="http://schemas.openxmlformats.org/officeDocument/2006/relationships/hyperlink" Target="https://youtu.be/OzQM6F4bZP4" TargetMode="External"/><Relationship Id="rId273" Type="http://schemas.openxmlformats.org/officeDocument/2006/relationships/image" Target="../media/image224.jpeg"/><Relationship Id="rId294" Type="http://schemas.openxmlformats.org/officeDocument/2006/relationships/hyperlink" Target="#&#1050;"/><Relationship Id="rId308" Type="http://schemas.openxmlformats.org/officeDocument/2006/relationships/image" Target="../media/image239.jpe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3.jpeg"/><Relationship Id="rId175" Type="http://schemas.openxmlformats.org/officeDocument/2006/relationships/image" Target="../media/image174.png"/><Relationship Id="rId196" Type="http://schemas.openxmlformats.org/officeDocument/2006/relationships/image" Target="../media/image192.jpeg"/><Relationship Id="rId200" Type="http://schemas.openxmlformats.org/officeDocument/2006/relationships/image" Target="../media/image196.jpeg"/><Relationship Id="rId16" Type="http://schemas.openxmlformats.org/officeDocument/2006/relationships/image" Target="../media/image16.jpeg"/><Relationship Id="rId221" Type="http://schemas.openxmlformats.org/officeDocument/2006/relationships/hyperlink" Target="https://youtu.be/JnA6LQwWL4M" TargetMode="External"/><Relationship Id="rId242" Type="http://schemas.openxmlformats.org/officeDocument/2006/relationships/hyperlink" Target="https://youtu.be/Z9jaY5TT4aw" TargetMode="External"/><Relationship Id="rId263" Type="http://schemas.openxmlformats.org/officeDocument/2006/relationships/image" Target="../media/image214.jpg"/><Relationship Id="rId284" Type="http://schemas.openxmlformats.org/officeDocument/2006/relationships/image" Target="../media/image235.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png"/><Relationship Id="rId165" Type="http://schemas.openxmlformats.org/officeDocument/2006/relationships/image" Target="../media/image164.png"/><Relationship Id="rId186" Type="http://schemas.openxmlformats.org/officeDocument/2006/relationships/image" Target="../media/image182.jpeg"/><Relationship Id="rId211" Type="http://schemas.openxmlformats.org/officeDocument/2006/relationships/hyperlink" Target="https://youtu.be/3KpRm9Oz_M8" TargetMode="External"/><Relationship Id="rId232" Type="http://schemas.openxmlformats.org/officeDocument/2006/relationships/hyperlink" Target="https://youtu.be/5NmsqZBVFQA" TargetMode="External"/><Relationship Id="rId253" Type="http://schemas.openxmlformats.org/officeDocument/2006/relationships/hyperlink" Target="https://www.youtube.com/channel/UCJ5lL4hAHC92TJffSm2zmDA/videos" TargetMode="External"/><Relationship Id="rId274" Type="http://schemas.openxmlformats.org/officeDocument/2006/relationships/image" Target="../media/image225.jpeg"/><Relationship Id="rId295" Type="http://schemas.openxmlformats.org/officeDocument/2006/relationships/hyperlink" Target="#&#1051;"/><Relationship Id="rId309" Type="http://schemas.openxmlformats.org/officeDocument/2006/relationships/image" Target="../media/image240.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pn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4.jpeg"/><Relationship Id="rId176" Type="http://schemas.openxmlformats.org/officeDocument/2006/relationships/image" Target="../media/image175.png"/><Relationship Id="rId197" Type="http://schemas.openxmlformats.org/officeDocument/2006/relationships/image" Target="../media/image193.jpeg"/><Relationship Id="rId201" Type="http://schemas.openxmlformats.org/officeDocument/2006/relationships/image" Target="../media/image197.jpeg"/><Relationship Id="rId222" Type="http://schemas.openxmlformats.org/officeDocument/2006/relationships/hyperlink" Target="https://youtu.be/UxGNLX3Gm4c" TargetMode="External"/><Relationship Id="rId243" Type="http://schemas.openxmlformats.org/officeDocument/2006/relationships/image" Target="../media/image205.png"/><Relationship Id="rId264" Type="http://schemas.openxmlformats.org/officeDocument/2006/relationships/image" Target="../media/image215.jpg"/><Relationship Id="rId285" Type="http://schemas.openxmlformats.org/officeDocument/2006/relationships/image" Target="../media/image23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241.jpe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jpeg"/><Relationship Id="rId166" Type="http://schemas.openxmlformats.org/officeDocument/2006/relationships/image" Target="../media/image165.png"/><Relationship Id="rId187" Type="http://schemas.openxmlformats.org/officeDocument/2006/relationships/image" Target="../media/image183.jpeg"/><Relationship Id="rId1" Type="http://schemas.openxmlformats.org/officeDocument/2006/relationships/image" Target="../media/image1.jpeg"/><Relationship Id="rId212" Type="http://schemas.openxmlformats.org/officeDocument/2006/relationships/hyperlink" Target="https://youtu.be/0iwRBOhQ11c" TargetMode="External"/><Relationship Id="rId233" Type="http://schemas.openxmlformats.org/officeDocument/2006/relationships/hyperlink" Target="https://youtu.be/8lyoMzPp5eo" TargetMode="External"/><Relationship Id="rId254" Type="http://schemas.openxmlformats.org/officeDocument/2006/relationships/image" Target="../media/image206.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26.jpeg"/><Relationship Id="rId296" Type="http://schemas.openxmlformats.org/officeDocument/2006/relationships/hyperlink" Target="#&#1052;"/><Relationship Id="rId300" Type="http://schemas.openxmlformats.org/officeDocument/2006/relationships/hyperlink" Target="#&#1056;"/><Relationship Id="rId60" Type="http://schemas.openxmlformats.org/officeDocument/2006/relationships/image" Target="../media/image60.pn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5.jpeg"/><Relationship Id="rId177" Type="http://schemas.openxmlformats.org/officeDocument/2006/relationships/image" Target="../media/image176.jpe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hyperlink" Target="https://youtu.be/7_uHqXDpJOs" TargetMode="External"/><Relationship Id="rId244" Type="http://schemas.openxmlformats.org/officeDocument/2006/relationships/hyperlink" Target="https://youtu.be/woStPHr4GQE" TargetMode="External"/><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16.jpg"/><Relationship Id="rId286" Type="http://schemas.openxmlformats.org/officeDocument/2006/relationships/image" Target="../media/image237.jpeg"/><Relationship Id="rId50" Type="http://schemas.openxmlformats.org/officeDocument/2006/relationships/image" Target="../media/image50.jpe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jpeg"/><Relationship Id="rId167" Type="http://schemas.openxmlformats.org/officeDocument/2006/relationships/image" Target="../media/image166.png"/><Relationship Id="rId188" Type="http://schemas.openxmlformats.org/officeDocument/2006/relationships/image" Target="../media/image184.jpeg"/><Relationship Id="rId311" Type="http://schemas.openxmlformats.org/officeDocument/2006/relationships/image" Target="../media/image242.jpe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hyperlink" Target="https://youtu.be/3zRPOHJ6DsQ" TargetMode="External"/><Relationship Id="rId234" Type="http://schemas.openxmlformats.org/officeDocument/2006/relationships/hyperlink" Target="https://youtu.be/_T0iyOxg5Ss" TargetMode="External"/><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hyperlink" Target="https://youtu.be/wbLV5JZGZdQ" TargetMode="External"/><Relationship Id="rId276" Type="http://schemas.openxmlformats.org/officeDocument/2006/relationships/image" Target="../media/image227.jpeg"/><Relationship Id="rId297" Type="http://schemas.openxmlformats.org/officeDocument/2006/relationships/hyperlink" Target="#&#1053;"/><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6.jpeg"/><Relationship Id="rId178" Type="http://schemas.openxmlformats.org/officeDocument/2006/relationships/hyperlink" Target="#&#1065;&#1045;&#1058;&#1050;&#1040;_&#1063;&#1040;&#1064;&#1045;&#1063;&#1053;&#1040;&#1071;_&#1044;&#1051;&#1071;_&#1044;&#1056;&#1045;&#1051;&#1048;_&#1048;_&#1059;&#1064;&#1052;_SCHWERT"/><Relationship Id="rId301" Type="http://schemas.openxmlformats.org/officeDocument/2006/relationships/hyperlink" Target="#&#1057;"/><Relationship Id="rId61" Type="http://schemas.openxmlformats.org/officeDocument/2006/relationships/image" Target="../media/image61.png"/><Relationship Id="rId82" Type="http://schemas.openxmlformats.org/officeDocument/2006/relationships/image" Target="../media/image82.jpeg"/><Relationship Id="rId199" Type="http://schemas.openxmlformats.org/officeDocument/2006/relationships/image" Target="../media/image195.jpeg"/><Relationship Id="rId203" Type="http://schemas.openxmlformats.org/officeDocument/2006/relationships/image" Target="../media/image199.jpeg"/><Relationship Id="rId19" Type="http://schemas.openxmlformats.org/officeDocument/2006/relationships/image" Target="../media/image19.jpeg"/><Relationship Id="rId224" Type="http://schemas.openxmlformats.org/officeDocument/2006/relationships/hyperlink" Target="https://youtu.be/HcvxRl_2GOo" TargetMode="External"/><Relationship Id="rId245" Type="http://schemas.openxmlformats.org/officeDocument/2006/relationships/hyperlink" Target="https://youtu.be/8NQ5JkjKc3k" TargetMode="External"/><Relationship Id="rId266" Type="http://schemas.openxmlformats.org/officeDocument/2006/relationships/image" Target="../media/image217.jpg"/><Relationship Id="rId287" Type="http://schemas.openxmlformats.org/officeDocument/2006/relationships/image" Target="../media/image238.jpeg"/><Relationship Id="rId30" Type="http://schemas.openxmlformats.org/officeDocument/2006/relationships/image" Target="../media/image30.jpe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7.png"/><Relationship Id="rId312" Type="http://schemas.openxmlformats.org/officeDocument/2006/relationships/image" Target="../media/image243.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5.jpeg"/><Relationship Id="rId3" Type="http://schemas.openxmlformats.org/officeDocument/2006/relationships/image" Target="../media/image3.jpeg"/><Relationship Id="rId214" Type="http://schemas.openxmlformats.org/officeDocument/2006/relationships/hyperlink" Target="https://youtu.be/_HyL_PJKY80" TargetMode="External"/><Relationship Id="rId235" Type="http://schemas.openxmlformats.org/officeDocument/2006/relationships/hyperlink" Target="https://youtu.be/2R-0FPHf5Ug" TargetMode="External"/><Relationship Id="rId256" Type="http://schemas.openxmlformats.org/officeDocument/2006/relationships/image" Target="../media/image207.emf"/><Relationship Id="rId277" Type="http://schemas.openxmlformats.org/officeDocument/2006/relationships/image" Target="../media/image228.jpeg"/><Relationship Id="rId298" Type="http://schemas.openxmlformats.org/officeDocument/2006/relationships/hyperlink" Target="#&#1054;"/><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7.jpeg"/><Relationship Id="rId302" Type="http://schemas.openxmlformats.org/officeDocument/2006/relationships/hyperlink" Target="#&#1060;"/><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179" Type="http://schemas.openxmlformats.org/officeDocument/2006/relationships/image" Target="../media/image177.jpeg"/><Relationship Id="rId190" Type="http://schemas.openxmlformats.org/officeDocument/2006/relationships/image" Target="../media/image186.jpeg"/><Relationship Id="rId204" Type="http://schemas.openxmlformats.org/officeDocument/2006/relationships/image" Target="../media/image200.jpeg"/><Relationship Id="rId225" Type="http://schemas.openxmlformats.org/officeDocument/2006/relationships/hyperlink" Target="https://youtu.be/GRqKtMFobgE" TargetMode="External"/><Relationship Id="rId246" Type="http://schemas.openxmlformats.org/officeDocument/2006/relationships/hyperlink" Target="https://youtu.be/M5fJe0bQFXc" TargetMode="External"/><Relationship Id="rId267" Type="http://schemas.openxmlformats.org/officeDocument/2006/relationships/image" Target="../media/image218.jpg"/><Relationship Id="rId288" Type="http://schemas.openxmlformats.org/officeDocument/2006/relationships/hyperlink" Target="#&#1041;"/><Relationship Id="rId106" Type="http://schemas.openxmlformats.org/officeDocument/2006/relationships/image" Target="../media/image106.jpeg"/><Relationship Id="rId127" Type="http://schemas.openxmlformats.org/officeDocument/2006/relationships/image" Target="../media/image127.png"/><Relationship Id="rId313" Type="http://schemas.openxmlformats.org/officeDocument/2006/relationships/image" Target="../media/image244.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png"/><Relationship Id="rId148" Type="http://schemas.openxmlformats.org/officeDocument/2006/relationships/image" Target="../media/image148.jpeg"/><Relationship Id="rId169" Type="http://schemas.openxmlformats.org/officeDocument/2006/relationships/image" Target="../media/image168.jpeg"/><Relationship Id="rId4" Type="http://schemas.openxmlformats.org/officeDocument/2006/relationships/image" Target="../media/image4.jpeg"/><Relationship Id="rId180" Type="http://schemas.openxmlformats.org/officeDocument/2006/relationships/hyperlink" Target="#&#1065;&#1045;&#1058;&#1050;&#1040;_&#1056;&#1040;&#1044;&#1048;&#1040;&#1051;&#1068;&#1053;&#1040;&#1071;_&#1044;&#1051;&#1071;_&#1044;&#1056;&#1045;&#1051;&#1048;_&#1048;_&#1059;&#1064;&#1052;_SCHWERT"/><Relationship Id="rId215" Type="http://schemas.openxmlformats.org/officeDocument/2006/relationships/hyperlink" Target="https://youtu.be/coQHuxB7hbk" TargetMode="External"/><Relationship Id="rId236" Type="http://schemas.openxmlformats.org/officeDocument/2006/relationships/hyperlink" Target="https://youtu.be/4uTGE3kSovw" TargetMode="External"/><Relationship Id="rId257" Type="http://schemas.openxmlformats.org/officeDocument/2006/relationships/image" Target="../media/image208.jpeg"/><Relationship Id="rId278" Type="http://schemas.openxmlformats.org/officeDocument/2006/relationships/image" Target="../media/image229.jpeg"/><Relationship Id="rId303" Type="http://schemas.openxmlformats.org/officeDocument/2006/relationships/hyperlink" Target="#&#1062;"/><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191" Type="http://schemas.openxmlformats.org/officeDocument/2006/relationships/image" Target="../media/image187.jpeg"/><Relationship Id="rId205" Type="http://schemas.openxmlformats.org/officeDocument/2006/relationships/image" Target="../media/image201.jpeg"/><Relationship Id="rId247" Type="http://schemas.openxmlformats.org/officeDocument/2006/relationships/hyperlink" Target="https://youtu.be/ludvAEttYjI" TargetMode="External"/><Relationship Id="rId107" Type="http://schemas.openxmlformats.org/officeDocument/2006/relationships/image" Target="../media/image107.jpeg"/><Relationship Id="rId289" Type="http://schemas.openxmlformats.org/officeDocument/2006/relationships/hyperlink" Target="#&#1042;"/><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245.jpeg"/><Relationship Id="rId95" Type="http://schemas.openxmlformats.org/officeDocument/2006/relationships/image" Target="../media/image95.png"/><Relationship Id="rId160" Type="http://schemas.openxmlformats.org/officeDocument/2006/relationships/image" Target="../media/image159.jpeg"/><Relationship Id="rId216" Type="http://schemas.openxmlformats.org/officeDocument/2006/relationships/hyperlink" Target="https://youtu.be/bdrgMvXqZMs" TargetMode="External"/><Relationship Id="rId258" Type="http://schemas.openxmlformats.org/officeDocument/2006/relationships/image" Target="../media/image209.jp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171" Type="http://schemas.openxmlformats.org/officeDocument/2006/relationships/image" Target="../media/image170.png"/><Relationship Id="rId227" Type="http://schemas.openxmlformats.org/officeDocument/2006/relationships/hyperlink" Target="https://youtu.be/taFrFfFPhQM" TargetMode="External"/><Relationship Id="rId269" Type="http://schemas.openxmlformats.org/officeDocument/2006/relationships/image" Target="../media/image220.jpeg"/><Relationship Id="rId33" Type="http://schemas.openxmlformats.org/officeDocument/2006/relationships/image" Target="../media/image33.jpeg"/><Relationship Id="rId129" Type="http://schemas.openxmlformats.org/officeDocument/2006/relationships/image" Target="../media/image129.png"/><Relationship Id="rId280" Type="http://schemas.openxmlformats.org/officeDocument/2006/relationships/image" Target="../media/image231.jp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hyperlink" Target="#&#1065;&#1045;&#1058;&#1050;&#1040;_&#1050;&#1054;&#1053;&#1048;&#1063;&#1045;&#1057;&#1050;&#1040;&#1071;_&#1044;&#1051;&#1071;_&#1059;&#1064;&#1052;_SCHWERT"/><Relationship Id="rId6" Type="http://schemas.openxmlformats.org/officeDocument/2006/relationships/image" Target="../media/image6.png"/><Relationship Id="rId238" Type="http://schemas.openxmlformats.org/officeDocument/2006/relationships/hyperlink" Target="https://youtu.be/eO10a5oQYr4" TargetMode="External"/><Relationship Id="rId291" Type="http://schemas.openxmlformats.org/officeDocument/2006/relationships/hyperlink" Target="#&#1044;"/><Relationship Id="rId305" Type="http://schemas.openxmlformats.org/officeDocument/2006/relationships/hyperlink" Target="#&#1064;"/><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0.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73.jpg"/><Relationship Id="rId21" Type="http://schemas.openxmlformats.org/officeDocument/2006/relationships/image" Target="../media/image268.jpeg"/><Relationship Id="rId42" Type="http://schemas.openxmlformats.org/officeDocument/2006/relationships/image" Target="../media/image289.jpeg"/><Relationship Id="rId47" Type="http://schemas.openxmlformats.org/officeDocument/2006/relationships/image" Target="../media/image294.jpg"/><Relationship Id="rId63" Type="http://schemas.openxmlformats.org/officeDocument/2006/relationships/image" Target="../media/image310.jpg"/><Relationship Id="rId68" Type="http://schemas.openxmlformats.org/officeDocument/2006/relationships/image" Target="../media/image315.jpeg"/><Relationship Id="rId16" Type="http://schemas.openxmlformats.org/officeDocument/2006/relationships/image" Target="../media/image263.jpg"/><Relationship Id="rId11" Type="http://schemas.openxmlformats.org/officeDocument/2006/relationships/image" Target="../media/image258.jpeg"/><Relationship Id="rId32" Type="http://schemas.openxmlformats.org/officeDocument/2006/relationships/image" Target="../media/image279.png"/><Relationship Id="rId37" Type="http://schemas.openxmlformats.org/officeDocument/2006/relationships/image" Target="../media/image284.jpg"/><Relationship Id="rId53" Type="http://schemas.openxmlformats.org/officeDocument/2006/relationships/image" Target="../media/image300.jpeg"/><Relationship Id="rId58" Type="http://schemas.openxmlformats.org/officeDocument/2006/relationships/image" Target="../media/image305.jpeg"/><Relationship Id="rId74" Type="http://schemas.openxmlformats.org/officeDocument/2006/relationships/image" Target="../media/image321.jpeg"/><Relationship Id="rId79" Type="http://schemas.openxmlformats.org/officeDocument/2006/relationships/hyperlink" Target="https://youtu.be/wbLV5JZGZdQ" TargetMode="External"/><Relationship Id="rId5" Type="http://schemas.openxmlformats.org/officeDocument/2006/relationships/image" Target="../media/image252.jpeg"/><Relationship Id="rId61" Type="http://schemas.openxmlformats.org/officeDocument/2006/relationships/image" Target="../media/image308.jpeg"/><Relationship Id="rId82" Type="http://schemas.openxmlformats.org/officeDocument/2006/relationships/image" Target="../media/image328.jpeg"/><Relationship Id="rId19" Type="http://schemas.openxmlformats.org/officeDocument/2006/relationships/image" Target="../media/image266.jpg"/><Relationship Id="rId14" Type="http://schemas.openxmlformats.org/officeDocument/2006/relationships/image" Target="../media/image261.jpeg"/><Relationship Id="rId22" Type="http://schemas.openxmlformats.org/officeDocument/2006/relationships/image" Target="../media/image269.jpg"/><Relationship Id="rId27" Type="http://schemas.openxmlformats.org/officeDocument/2006/relationships/image" Target="../media/image274.jpg"/><Relationship Id="rId30" Type="http://schemas.openxmlformats.org/officeDocument/2006/relationships/image" Target="../media/image277.jpeg"/><Relationship Id="rId35" Type="http://schemas.openxmlformats.org/officeDocument/2006/relationships/image" Target="../media/image282.jpeg"/><Relationship Id="rId43" Type="http://schemas.openxmlformats.org/officeDocument/2006/relationships/image" Target="../media/image290.jpeg"/><Relationship Id="rId48" Type="http://schemas.openxmlformats.org/officeDocument/2006/relationships/image" Target="../media/image295.jpg"/><Relationship Id="rId56" Type="http://schemas.openxmlformats.org/officeDocument/2006/relationships/image" Target="../media/image303.png"/><Relationship Id="rId64" Type="http://schemas.openxmlformats.org/officeDocument/2006/relationships/image" Target="../media/image311.jpg"/><Relationship Id="rId69" Type="http://schemas.openxmlformats.org/officeDocument/2006/relationships/image" Target="../media/image316.jpg"/><Relationship Id="rId77" Type="http://schemas.openxmlformats.org/officeDocument/2006/relationships/image" Target="../media/image324.png"/><Relationship Id="rId8" Type="http://schemas.openxmlformats.org/officeDocument/2006/relationships/image" Target="../media/image255.jpeg"/><Relationship Id="rId51" Type="http://schemas.openxmlformats.org/officeDocument/2006/relationships/image" Target="../media/image298.jpeg"/><Relationship Id="rId72" Type="http://schemas.openxmlformats.org/officeDocument/2006/relationships/image" Target="../media/image319.jpg"/><Relationship Id="rId80" Type="http://schemas.openxmlformats.org/officeDocument/2006/relationships/image" Target="../media/image326.jpg"/><Relationship Id="rId3" Type="http://schemas.openxmlformats.org/officeDocument/2006/relationships/image" Target="../media/image250.jpeg"/><Relationship Id="rId12" Type="http://schemas.openxmlformats.org/officeDocument/2006/relationships/image" Target="../media/image259.jpeg"/><Relationship Id="rId17" Type="http://schemas.openxmlformats.org/officeDocument/2006/relationships/image" Target="../media/image264.jpg"/><Relationship Id="rId25" Type="http://schemas.openxmlformats.org/officeDocument/2006/relationships/image" Target="../media/image272.jpg"/><Relationship Id="rId33" Type="http://schemas.openxmlformats.org/officeDocument/2006/relationships/image" Target="../media/image280.jpeg"/><Relationship Id="rId38" Type="http://schemas.openxmlformats.org/officeDocument/2006/relationships/image" Target="../media/image285.jpeg"/><Relationship Id="rId46" Type="http://schemas.openxmlformats.org/officeDocument/2006/relationships/image" Target="../media/image293.png"/><Relationship Id="rId59" Type="http://schemas.openxmlformats.org/officeDocument/2006/relationships/image" Target="../media/image306.jpeg"/><Relationship Id="rId67" Type="http://schemas.openxmlformats.org/officeDocument/2006/relationships/image" Target="../media/image314.jpg"/><Relationship Id="rId20" Type="http://schemas.openxmlformats.org/officeDocument/2006/relationships/image" Target="../media/image267.jpeg"/><Relationship Id="rId41" Type="http://schemas.openxmlformats.org/officeDocument/2006/relationships/image" Target="../media/image288.jpeg"/><Relationship Id="rId54" Type="http://schemas.openxmlformats.org/officeDocument/2006/relationships/image" Target="../media/image301.jpeg"/><Relationship Id="rId62" Type="http://schemas.openxmlformats.org/officeDocument/2006/relationships/image" Target="../media/image309.jpg"/><Relationship Id="rId70" Type="http://schemas.openxmlformats.org/officeDocument/2006/relationships/image" Target="../media/image317.jpg"/><Relationship Id="rId75" Type="http://schemas.openxmlformats.org/officeDocument/2006/relationships/image" Target="../media/image322.jpeg"/><Relationship Id="rId83" Type="http://schemas.openxmlformats.org/officeDocument/2006/relationships/image" Target="../media/image329.jpeg"/><Relationship Id="rId1" Type="http://schemas.openxmlformats.org/officeDocument/2006/relationships/image" Target="../media/image248.jpeg"/><Relationship Id="rId6" Type="http://schemas.openxmlformats.org/officeDocument/2006/relationships/image" Target="../media/image253.jpeg"/><Relationship Id="rId15" Type="http://schemas.openxmlformats.org/officeDocument/2006/relationships/image" Target="../media/image262.jpeg"/><Relationship Id="rId23" Type="http://schemas.openxmlformats.org/officeDocument/2006/relationships/image" Target="../media/image270.JPG"/><Relationship Id="rId28" Type="http://schemas.openxmlformats.org/officeDocument/2006/relationships/image" Target="../media/image275.jpeg"/><Relationship Id="rId36" Type="http://schemas.openxmlformats.org/officeDocument/2006/relationships/image" Target="../media/image283.jpeg"/><Relationship Id="rId49" Type="http://schemas.openxmlformats.org/officeDocument/2006/relationships/image" Target="../media/image296.jpg"/><Relationship Id="rId57" Type="http://schemas.openxmlformats.org/officeDocument/2006/relationships/image" Target="../media/image304.png"/><Relationship Id="rId10" Type="http://schemas.openxmlformats.org/officeDocument/2006/relationships/image" Target="../media/image257.jpeg"/><Relationship Id="rId31" Type="http://schemas.openxmlformats.org/officeDocument/2006/relationships/image" Target="../media/image278.jpg"/><Relationship Id="rId44" Type="http://schemas.openxmlformats.org/officeDocument/2006/relationships/image" Target="../media/image291.jpeg"/><Relationship Id="rId52" Type="http://schemas.openxmlformats.org/officeDocument/2006/relationships/image" Target="../media/image299.jpeg"/><Relationship Id="rId60" Type="http://schemas.openxmlformats.org/officeDocument/2006/relationships/image" Target="../media/image307.png"/><Relationship Id="rId65" Type="http://schemas.openxmlformats.org/officeDocument/2006/relationships/image" Target="../media/image312.jpg"/><Relationship Id="rId73" Type="http://schemas.openxmlformats.org/officeDocument/2006/relationships/image" Target="../media/image320.jpg"/><Relationship Id="rId78" Type="http://schemas.openxmlformats.org/officeDocument/2006/relationships/image" Target="../media/image325.png"/><Relationship Id="rId81" Type="http://schemas.openxmlformats.org/officeDocument/2006/relationships/image" Target="../media/image327.jpg"/><Relationship Id="rId4" Type="http://schemas.openxmlformats.org/officeDocument/2006/relationships/image" Target="../media/image251.jpeg"/><Relationship Id="rId9" Type="http://schemas.openxmlformats.org/officeDocument/2006/relationships/image" Target="../media/image256.jpeg"/><Relationship Id="rId13" Type="http://schemas.openxmlformats.org/officeDocument/2006/relationships/image" Target="../media/image260.jpeg"/><Relationship Id="rId18" Type="http://schemas.openxmlformats.org/officeDocument/2006/relationships/image" Target="../media/image265.jpeg"/><Relationship Id="rId39" Type="http://schemas.openxmlformats.org/officeDocument/2006/relationships/image" Target="../media/image286.jpeg"/><Relationship Id="rId34" Type="http://schemas.openxmlformats.org/officeDocument/2006/relationships/image" Target="../media/image281.jpeg"/><Relationship Id="rId50" Type="http://schemas.openxmlformats.org/officeDocument/2006/relationships/image" Target="../media/image297.jpg"/><Relationship Id="rId55" Type="http://schemas.openxmlformats.org/officeDocument/2006/relationships/image" Target="../media/image302.jpeg"/><Relationship Id="rId76" Type="http://schemas.openxmlformats.org/officeDocument/2006/relationships/image" Target="../media/image323.png"/><Relationship Id="rId7" Type="http://schemas.openxmlformats.org/officeDocument/2006/relationships/image" Target="../media/image254.jpeg"/><Relationship Id="rId71" Type="http://schemas.openxmlformats.org/officeDocument/2006/relationships/image" Target="../media/image318.jpg"/><Relationship Id="rId2" Type="http://schemas.openxmlformats.org/officeDocument/2006/relationships/image" Target="../media/image249.jpeg"/><Relationship Id="rId29" Type="http://schemas.openxmlformats.org/officeDocument/2006/relationships/image" Target="../media/image276.jpeg"/><Relationship Id="rId24" Type="http://schemas.openxmlformats.org/officeDocument/2006/relationships/image" Target="../media/image271.JPG"/><Relationship Id="rId40" Type="http://schemas.openxmlformats.org/officeDocument/2006/relationships/image" Target="../media/image287.jpeg"/><Relationship Id="rId45" Type="http://schemas.openxmlformats.org/officeDocument/2006/relationships/image" Target="../media/image292.png"/><Relationship Id="rId66" Type="http://schemas.openxmlformats.org/officeDocument/2006/relationships/image" Target="../media/image3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7.png"/></Relationships>
</file>

<file path=xl/drawings/drawing1.xml><?xml version="1.0" encoding="utf-8"?>
<xdr:wsDr xmlns:xdr="http://schemas.openxmlformats.org/drawingml/2006/spreadsheetDrawing" xmlns:a="http://schemas.openxmlformats.org/drawingml/2006/main">
  <xdr:twoCellAnchor>
    <xdr:from>
      <xdr:col>2</xdr:col>
      <xdr:colOff>619125</xdr:colOff>
      <xdr:row>2044</xdr:row>
      <xdr:rowOff>257175</xdr:rowOff>
    </xdr:from>
    <xdr:to>
      <xdr:col>5</xdr:col>
      <xdr:colOff>204788</xdr:colOff>
      <xdr:row>2044</xdr:row>
      <xdr:rowOff>657225</xdr:rowOff>
    </xdr:to>
    <xdr:pic>
      <xdr:nvPicPr>
        <xdr:cNvPr id="1428" name="Рисунок 511">
          <a:extLst>
            <a:ext uri="{FF2B5EF4-FFF2-40B4-BE49-F238E27FC236}">
              <a16:creationId xmlns:a16="http://schemas.microsoft.com/office/drawing/2014/main" id="{0C430338-A15A-4414-BD49-4852AC34F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8200" y="46910625"/>
          <a:ext cx="77628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2053</xdr:row>
      <xdr:rowOff>190500</xdr:rowOff>
    </xdr:from>
    <xdr:to>
      <xdr:col>5</xdr:col>
      <xdr:colOff>166688</xdr:colOff>
      <xdr:row>2053</xdr:row>
      <xdr:rowOff>600075</xdr:rowOff>
    </xdr:to>
    <xdr:pic>
      <xdr:nvPicPr>
        <xdr:cNvPr id="1429" name="Рисунок 515">
          <a:extLst>
            <a:ext uri="{FF2B5EF4-FFF2-40B4-BE49-F238E27FC236}">
              <a16:creationId xmlns:a16="http://schemas.microsoft.com/office/drawing/2014/main" id="{72C5F52D-ED60-4392-B564-E3B039C59C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6775" y="47796450"/>
          <a:ext cx="709613"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2062</xdr:row>
      <xdr:rowOff>190500</xdr:rowOff>
    </xdr:from>
    <xdr:to>
      <xdr:col>5</xdr:col>
      <xdr:colOff>147638</xdr:colOff>
      <xdr:row>2062</xdr:row>
      <xdr:rowOff>595313</xdr:rowOff>
    </xdr:to>
    <xdr:pic>
      <xdr:nvPicPr>
        <xdr:cNvPr id="1430" name="Рисунок 504">
          <a:extLst>
            <a:ext uri="{FF2B5EF4-FFF2-40B4-BE49-F238E27FC236}">
              <a16:creationId xmlns:a16="http://schemas.microsoft.com/office/drawing/2014/main" id="{75937FE8-8C67-4070-B6F2-86C5D516DA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67250" y="49320450"/>
          <a:ext cx="700088" cy="404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2037</xdr:row>
      <xdr:rowOff>180974</xdr:rowOff>
    </xdr:from>
    <xdr:to>
      <xdr:col>5</xdr:col>
      <xdr:colOff>185738</xdr:colOff>
      <xdr:row>2037</xdr:row>
      <xdr:rowOff>600074</xdr:rowOff>
    </xdr:to>
    <xdr:pic>
      <xdr:nvPicPr>
        <xdr:cNvPr id="1431" name="Рисунок 1">
          <a:extLst>
            <a:ext uri="{FF2B5EF4-FFF2-40B4-BE49-F238E27FC236}">
              <a16:creationId xmlns:a16="http://schemas.microsoft.com/office/drawing/2014/main" id="{A03DAEA9-17BE-4A43-A801-D6350EC134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0" y="46072424"/>
          <a:ext cx="73818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2057</xdr:row>
      <xdr:rowOff>180975</xdr:rowOff>
    </xdr:from>
    <xdr:to>
      <xdr:col>5</xdr:col>
      <xdr:colOff>129886</xdr:colOff>
      <xdr:row>2057</xdr:row>
      <xdr:rowOff>612198</xdr:rowOff>
    </xdr:to>
    <xdr:pic>
      <xdr:nvPicPr>
        <xdr:cNvPr id="1432" name="Рисунок 504">
          <a:extLst>
            <a:ext uri="{FF2B5EF4-FFF2-40B4-BE49-F238E27FC236}">
              <a16:creationId xmlns:a16="http://schemas.microsoft.com/office/drawing/2014/main" id="{0D508859-FFF0-4692-8A30-CC95A34A037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05350" y="48548925"/>
          <a:ext cx="644236" cy="431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2295</xdr:row>
      <xdr:rowOff>238125</xdr:rowOff>
    </xdr:from>
    <xdr:to>
      <xdr:col>5</xdr:col>
      <xdr:colOff>419100</xdr:colOff>
      <xdr:row>2295</xdr:row>
      <xdr:rowOff>552450</xdr:rowOff>
    </xdr:to>
    <xdr:pic>
      <xdr:nvPicPr>
        <xdr:cNvPr id="1434" name="Рисунок 843">
          <a:extLst>
            <a:ext uri="{FF2B5EF4-FFF2-40B4-BE49-F238E27FC236}">
              <a16:creationId xmlns:a16="http://schemas.microsoft.com/office/drawing/2014/main" id="{0FB2A6AC-2ECE-4D71-BC75-1F7BFE81AA9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33900" y="61560075"/>
          <a:ext cx="1104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2243</xdr:row>
      <xdr:rowOff>304800</xdr:rowOff>
    </xdr:from>
    <xdr:to>
      <xdr:col>5</xdr:col>
      <xdr:colOff>400050</xdr:colOff>
      <xdr:row>2243</xdr:row>
      <xdr:rowOff>628650</xdr:rowOff>
    </xdr:to>
    <xdr:pic>
      <xdr:nvPicPr>
        <xdr:cNvPr id="1435" name="Рисунок 833">
          <a:extLst>
            <a:ext uri="{FF2B5EF4-FFF2-40B4-BE49-F238E27FC236}">
              <a16:creationId xmlns:a16="http://schemas.microsoft.com/office/drawing/2014/main" id="{DFF34718-EA58-458A-8CCB-7FA094DCBEB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33900" y="58388250"/>
          <a:ext cx="1085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2261</xdr:row>
      <xdr:rowOff>228600</xdr:rowOff>
    </xdr:from>
    <xdr:to>
      <xdr:col>5</xdr:col>
      <xdr:colOff>419100</xdr:colOff>
      <xdr:row>2261</xdr:row>
      <xdr:rowOff>542925</xdr:rowOff>
    </xdr:to>
    <xdr:pic>
      <xdr:nvPicPr>
        <xdr:cNvPr id="1436" name="Рисунок 834">
          <a:extLst>
            <a:ext uri="{FF2B5EF4-FFF2-40B4-BE49-F238E27FC236}">
              <a16:creationId xmlns:a16="http://schemas.microsoft.com/office/drawing/2014/main" id="{C484F54D-9CAD-44A0-B208-B6C1F6BF2C3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43425" y="59264550"/>
          <a:ext cx="10953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2274</xdr:row>
      <xdr:rowOff>209550</xdr:rowOff>
    </xdr:from>
    <xdr:to>
      <xdr:col>5</xdr:col>
      <xdr:colOff>400050</xdr:colOff>
      <xdr:row>2274</xdr:row>
      <xdr:rowOff>552450</xdr:rowOff>
    </xdr:to>
    <xdr:pic>
      <xdr:nvPicPr>
        <xdr:cNvPr id="1437" name="Рисунок 842">
          <a:extLst>
            <a:ext uri="{FF2B5EF4-FFF2-40B4-BE49-F238E27FC236}">
              <a16:creationId xmlns:a16="http://schemas.microsoft.com/office/drawing/2014/main" id="{998001AA-2ABA-42C3-A8A9-E758D1B1EF9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33900" y="60007500"/>
          <a:ext cx="1085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xdr:colOff>
      <xdr:row>2284</xdr:row>
      <xdr:rowOff>219075</xdr:rowOff>
    </xdr:from>
    <xdr:to>
      <xdr:col>5</xdr:col>
      <xdr:colOff>428625</xdr:colOff>
      <xdr:row>2284</xdr:row>
      <xdr:rowOff>561975</xdr:rowOff>
    </xdr:to>
    <xdr:pic>
      <xdr:nvPicPr>
        <xdr:cNvPr id="1438" name="Рисунок 844">
          <a:extLst>
            <a:ext uri="{FF2B5EF4-FFF2-40B4-BE49-F238E27FC236}">
              <a16:creationId xmlns:a16="http://schemas.microsoft.com/office/drawing/2014/main" id="{10B99F89-43F7-46A6-B208-4ED3186A565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62475" y="60779025"/>
          <a:ext cx="1085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2124</xdr:row>
      <xdr:rowOff>495300</xdr:rowOff>
    </xdr:from>
    <xdr:to>
      <xdr:col>6</xdr:col>
      <xdr:colOff>38100</xdr:colOff>
      <xdr:row>2124</xdr:row>
      <xdr:rowOff>790575</xdr:rowOff>
    </xdr:to>
    <xdr:pic>
      <xdr:nvPicPr>
        <xdr:cNvPr id="1439" name="Рисунок 22">
          <a:extLst>
            <a:ext uri="{FF2B5EF4-FFF2-40B4-BE49-F238E27FC236}">
              <a16:creationId xmlns:a16="http://schemas.microsoft.com/office/drawing/2014/main" id="{BAC9F2DC-2265-4ECA-982D-E941029C999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2679" t="20155" r="3123" b="23129"/>
        <a:stretch>
          <a:fillRect/>
        </a:stretch>
      </xdr:blipFill>
      <xdr:spPr bwMode="auto">
        <a:xfrm>
          <a:off x="4400550" y="52863750"/>
          <a:ext cx="14001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2161</xdr:row>
      <xdr:rowOff>400050</xdr:rowOff>
    </xdr:from>
    <xdr:to>
      <xdr:col>5</xdr:col>
      <xdr:colOff>533400</xdr:colOff>
      <xdr:row>2161</xdr:row>
      <xdr:rowOff>695325</xdr:rowOff>
    </xdr:to>
    <xdr:pic>
      <xdr:nvPicPr>
        <xdr:cNvPr id="1440" name="Рисунок 23">
          <a:extLst>
            <a:ext uri="{FF2B5EF4-FFF2-40B4-BE49-F238E27FC236}">
              <a16:creationId xmlns:a16="http://schemas.microsoft.com/office/drawing/2014/main" id="{401D21A1-A3DD-47E4-8F9D-C8DC4C1BE4D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l="3406" t="18460" r="2620" b="24396"/>
        <a:stretch>
          <a:fillRect/>
        </a:stretch>
      </xdr:blipFill>
      <xdr:spPr bwMode="auto">
        <a:xfrm>
          <a:off x="4352925" y="54102000"/>
          <a:ext cx="14001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2577</xdr:row>
      <xdr:rowOff>361950</xdr:rowOff>
    </xdr:from>
    <xdr:to>
      <xdr:col>6</xdr:col>
      <xdr:colOff>9525</xdr:colOff>
      <xdr:row>2577</xdr:row>
      <xdr:rowOff>600075</xdr:rowOff>
    </xdr:to>
    <xdr:pic>
      <xdr:nvPicPr>
        <xdr:cNvPr id="1441" name="Рисунок 7">
          <a:extLst>
            <a:ext uri="{FF2B5EF4-FFF2-40B4-BE49-F238E27FC236}">
              <a16:creationId xmlns:a16="http://schemas.microsoft.com/office/drawing/2014/main" id="{6806E85D-8075-4B9E-B93E-4B7DE50DF15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57675" y="6396990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2300</xdr:row>
      <xdr:rowOff>200025</xdr:rowOff>
    </xdr:from>
    <xdr:to>
      <xdr:col>5</xdr:col>
      <xdr:colOff>352425</xdr:colOff>
      <xdr:row>2300</xdr:row>
      <xdr:rowOff>561975</xdr:rowOff>
    </xdr:to>
    <xdr:pic>
      <xdr:nvPicPr>
        <xdr:cNvPr id="1442" name="Рисунок 8">
          <a:extLst>
            <a:ext uri="{FF2B5EF4-FFF2-40B4-BE49-F238E27FC236}">
              <a16:creationId xmlns:a16="http://schemas.microsoft.com/office/drawing/2014/main" id="{AF6E40A2-4CCD-4D67-9D13-78910D3D3C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05325" y="62283975"/>
          <a:ext cx="1066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2473</xdr:row>
      <xdr:rowOff>209550</xdr:rowOff>
    </xdr:from>
    <xdr:to>
      <xdr:col>5</xdr:col>
      <xdr:colOff>209550</xdr:colOff>
      <xdr:row>2473</xdr:row>
      <xdr:rowOff>561975</xdr:rowOff>
    </xdr:to>
    <xdr:pic>
      <xdr:nvPicPr>
        <xdr:cNvPr id="1443" name="Рисунок 9">
          <a:extLst>
            <a:ext uri="{FF2B5EF4-FFF2-40B4-BE49-F238E27FC236}">
              <a16:creationId xmlns:a16="http://schemas.microsoft.com/office/drawing/2014/main" id="{24393A47-3114-4259-9D57-19694A873B2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67250" y="63055500"/>
          <a:ext cx="7620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2579</xdr:row>
      <xdr:rowOff>314325</xdr:rowOff>
    </xdr:from>
    <xdr:to>
      <xdr:col>5</xdr:col>
      <xdr:colOff>523875</xdr:colOff>
      <xdr:row>2579</xdr:row>
      <xdr:rowOff>628650</xdr:rowOff>
    </xdr:to>
    <xdr:pic>
      <xdr:nvPicPr>
        <xdr:cNvPr id="1444" name="Рисунок 2">
          <a:extLst>
            <a:ext uri="{FF2B5EF4-FFF2-40B4-BE49-F238E27FC236}">
              <a16:creationId xmlns:a16="http://schemas.microsoft.com/office/drawing/2014/main" id="{30A70F2D-B61C-4C33-84A9-C1B441F0EB2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67200" y="64874775"/>
          <a:ext cx="14763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2803</xdr:row>
      <xdr:rowOff>342900</xdr:rowOff>
    </xdr:from>
    <xdr:to>
      <xdr:col>5</xdr:col>
      <xdr:colOff>523875</xdr:colOff>
      <xdr:row>2803</xdr:row>
      <xdr:rowOff>628650</xdr:rowOff>
    </xdr:to>
    <xdr:pic>
      <xdr:nvPicPr>
        <xdr:cNvPr id="1445" name="Рисунок 2">
          <a:extLst>
            <a:ext uri="{FF2B5EF4-FFF2-40B4-BE49-F238E27FC236}">
              <a16:creationId xmlns:a16="http://schemas.microsoft.com/office/drawing/2014/main" id="{FBB64686-CA20-4F0B-A868-2166CFE6B60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52900" y="65855850"/>
          <a:ext cx="15906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2956</xdr:row>
      <xdr:rowOff>390525</xdr:rowOff>
    </xdr:from>
    <xdr:to>
      <xdr:col>6</xdr:col>
      <xdr:colOff>19050</xdr:colOff>
      <xdr:row>2956</xdr:row>
      <xdr:rowOff>600075</xdr:rowOff>
    </xdr:to>
    <xdr:pic>
      <xdr:nvPicPr>
        <xdr:cNvPr id="1446" name="Рисунок 837">
          <a:extLst>
            <a:ext uri="{FF2B5EF4-FFF2-40B4-BE49-F238E27FC236}">
              <a16:creationId xmlns:a16="http://schemas.microsoft.com/office/drawing/2014/main" id="{5D82D587-4237-4A8D-8ED7-5AD975FAF29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29100" y="67808475"/>
          <a:ext cx="15525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3026</xdr:row>
      <xdr:rowOff>209550</xdr:rowOff>
    </xdr:from>
    <xdr:to>
      <xdr:col>5</xdr:col>
      <xdr:colOff>523875</xdr:colOff>
      <xdr:row>3026</xdr:row>
      <xdr:rowOff>561975</xdr:rowOff>
    </xdr:to>
    <xdr:pic>
      <xdr:nvPicPr>
        <xdr:cNvPr id="1447" name="Рисунок 838">
          <a:extLst>
            <a:ext uri="{FF2B5EF4-FFF2-40B4-BE49-F238E27FC236}">
              <a16:creationId xmlns:a16="http://schemas.microsoft.com/office/drawing/2014/main" id="{979DF2F8-B18F-4102-BAA2-24C3A430CAA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248150" y="69342000"/>
          <a:ext cx="1495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3033</xdr:row>
      <xdr:rowOff>219075</xdr:rowOff>
    </xdr:from>
    <xdr:to>
      <xdr:col>5</xdr:col>
      <xdr:colOff>400050</xdr:colOff>
      <xdr:row>3033</xdr:row>
      <xdr:rowOff>552450</xdr:rowOff>
    </xdr:to>
    <xdr:pic>
      <xdr:nvPicPr>
        <xdr:cNvPr id="1448" name="Рисунок 839">
          <a:extLst>
            <a:ext uri="{FF2B5EF4-FFF2-40B4-BE49-F238E27FC236}">
              <a16:creationId xmlns:a16="http://schemas.microsoft.com/office/drawing/2014/main" id="{C1EA514A-BEA1-41F3-8360-1DAD4F745A4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57700" y="70113525"/>
          <a:ext cx="11620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3075</xdr:row>
      <xdr:rowOff>219075</xdr:rowOff>
    </xdr:from>
    <xdr:to>
      <xdr:col>5</xdr:col>
      <xdr:colOff>523875</xdr:colOff>
      <xdr:row>3075</xdr:row>
      <xdr:rowOff>533400</xdr:rowOff>
    </xdr:to>
    <xdr:pic>
      <xdr:nvPicPr>
        <xdr:cNvPr id="1449" name="Рисунок 840">
          <a:extLst>
            <a:ext uri="{FF2B5EF4-FFF2-40B4-BE49-F238E27FC236}">
              <a16:creationId xmlns:a16="http://schemas.microsoft.com/office/drawing/2014/main" id="{F3923DB8-78D8-4925-B5B4-467C6D52148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305300" y="73352025"/>
          <a:ext cx="1438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3072</xdr:row>
      <xdr:rowOff>219075</xdr:rowOff>
    </xdr:from>
    <xdr:to>
      <xdr:col>5</xdr:col>
      <xdr:colOff>523875</xdr:colOff>
      <xdr:row>3072</xdr:row>
      <xdr:rowOff>542925</xdr:rowOff>
    </xdr:to>
    <xdr:pic>
      <xdr:nvPicPr>
        <xdr:cNvPr id="1450" name="Рисунок 841">
          <a:extLst>
            <a:ext uri="{FF2B5EF4-FFF2-40B4-BE49-F238E27FC236}">
              <a16:creationId xmlns:a16="http://schemas.microsoft.com/office/drawing/2014/main" id="{71924BA6-AA00-4E4D-83DE-69092D7BCD0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52925" y="72590025"/>
          <a:ext cx="1390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3022</xdr:row>
      <xdr:rowOff>238125</xdr:rowOff>
    </xdr:from>
    <xdr:to>
      <xdr:col>5</xdr:col>
      <xdr:colOff>523875</xdr:colOff>
      <xdr:row>3022</xdr:row>
      <xdr:rowOff>523875</xdr:rowOff>
    </xdr:to>
    <xdr:pic>
      <xdr:nvPicPr>
        <xdr:cNvPr id="1451" name="Рисунок 425">
          <a:extLst>
            <a:ext uri="{FF2B5EF4-FFF2-40B4-BE49-F238E27FC236}">
              <a16:creationId xmlns:a16="http://schemas.microsoft.com/office/drawing/2014/main" id="{CC133A1E-43C8-44C7-9430-FE377E4AB73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295775" y="68608575"/>
          <a:ext cx="1447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3083</xdr:row>
      <xdr:rowOff>285750</xdr:rowOff>
    </xdr:from>
    <xdr:to>
      <xdr:col>6</xdr:col>
      <xdr:colOff>28575</xdr:colOff>
      <xdr:row>3083</xdr:row>
      <xdr:rowOff>523875</xdr:rowOff>
    </xdr:to>
    <xdr:pic>
      <xdr:nvPicPr>
        <xdr:cNvPr id="1452" name="Рисунок 415">
          <a:extLst>
            <a:ext uri="{FF2B5EF4-FFF2-40B4-BE49-F238E27FC236}">
              <a16:creationId xmlns:a16="http://schemas.microsoft.com/office/drawing/2014/main" id="{A54BC97C-CFF8-422C-8CEC-F1FB52DEBB8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210050" y="74180700"/>
          <a:ext cx="1581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3129</xdr:row>
      <xdr:rowOff>238125</xdr:rowOff>
    </xdr:from>
    <xdr:to>
      <xdr:col>6</xdr:col>
      <xdr:colOff>47625</xdr:colOff>
      <xdr:row>3129</xdr:row>
      <xdr:rowOff>523875</xdr:rowOff>
    </xdr:to>
    <xdr:pic>
      <xdr:nvPicPr>
        <xdr:cNvPr id="1453" name="Рисунок 15">
          <a:extLst>
            <a:ext uri="{FF2B5EF4-FFF2-40B4-BE49-F238E27FC236}">
              <a16:creationId xmlns:a16="http://schemas.microsoft.com/office/drawing/2014/main" id="{92342E5B-6314-446B-AF7A-2A4D617B095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191000" y="74895075"/>
          <a:ext cx="1619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3153</xdr:row>
      <xdr:rowOff>238125</xdr:rowOff>
    </xdr:from>
    <xdr:to>
      <xdr:col>5</xdr:col>
      <xdr:colOff>523875</xdr:colOff>
      <xdr:row>3153</xdr:row>
      <xdr:rowOff>552450</xdr:rowOff>
    </xdr:to>
    <xdr:pic>
      <xdr:nvPicPr>
        <xdr:cNvPr id="1454" name="Рисунок 426">
          <a:extLst>
            <a:ext uri="{FF2B5EF4-FFF2-40B4-BE49-F238E27FC236}">
              <a16:creationId xmlns:a16="http://schemas.microsoft.com/office/drawing/2014/main" id="{8F9E8EB0-F858-4013-A934-034A2851C86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457700" y="75657075"/>
          <a:ext cx="12858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3218</xdr:row>
      <xdr:rowOff>295275</xdr:rowOff>
    </xdr:from>
    <xdr:to>
      <xdr:col>6</xdr:col>
      <xdr:colOff>28575</xdr:colOff>
      <xdr:row>3218</xdr:row>
      <xdr:rowOff>514350</xdr:rowOff>
    </xdr:to>
    <xdr:pic>
      <xdr:nvPicPr>
        <xdr:cNvPr id="1455" name="Рисунок 21">
          <a:extLst>
            <a:ext uri="{FF2B5EF4-FFF2-40B4-BE49-F238E27FC236}">
              <a16:creationId xmlns:a16="http://schemas.microsoft.com/office/drawing/2014/main" id="{3C4F9E07-336F-4B43-99FC-0D3CDCADC8F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200525" y="77238225"/>
          <a:ext cx="15906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3237</xdr:row>
      <xdr:rowOff>257175</xdr:rowOff>
    </xdr:from>
    <xdr:to>
      <xdr:col>6</xdr:col>
      <xdr:colOff>47625</xdr:colOff>
      <xdr:row>3237</xdr:row>
      <xdr:rowOff>514350</xdr:rowOff>
    </xdr:to>
    <xdr:pic>
      <xdr:nvPicPr>
        <xdr:cNvPr id="1456" name="Рисунок 22">
          <a:extLst>
            <a:ext uri="{FF2B5EF4-FFF2-40B4-BE49-F238E27FC236}">
              <a16:creationId xmlns:a16="http://schemas.microsoft.com/office/drawing/2014/main" id="{A5FCCE18-6FAC-4D4B-8293-2CCEA894C512}"/>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229100" y="77962125"/>
          <a:ext cx="15811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3163</xdr:row>
      <xdr:rowOff>276225</xdr:rowOff>
    </xdr:from>
    <xdr:to>
      <xdr:col>6</xdr:col>
      <xdr:colOff>28575</xdr:colOff>
      <xdr:row>3163</xdr:row>
      <xdr:rowOff>485775</xdr:rowOff>
    </xdr:to>
    <xdr:pic>
      <xdr:nvPicPr>
        <xdr:cNvPr id="1458" name="Рисунок 20">
          <a:extLst>
            <a:ext uri="{FF2B5EF4-FFF2-40B4-BE49-F238E27FC236}">
              <a16:creationId xmlns:a16="http://schemas.microsoft.com/office/drawing/2014/main" id="{CB253E6A-BA47-4828-8A34-88E7B5580EA3}"/>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10050" y="76457175"/>
          <a:ext cx="1581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3314</xdr:row>
      <xdr:rowOff>352425</xdr:rowOff>
    </xdr:from>
    <xdr:to>
      <xdr:col>5</xdr:col>
      <xdr:colOff>314325</xdr:colOff>
      <xdr:row>3314</xdr:row>
      <xdr:rowOff>609600</xdr:rowOff>
    </xdr:to>
    <xdr:pic>
      <xdr:nvPicPr>
        <xdr:cNvPr id="1459" name="Рисунок 11">
          <a:extLst>
            <a:ext uri="{FF2B5EF4-FFF2-40B4-BE49-F238E27FC236}">
              <a16:creationId xmlns:a16="http://schemas.microsoft.com/office/drawing/2014/main" id="{3345E210-151A-44FE-BBF0-541106FE833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457700" y="82438875"/>
          <a:ext cx="1076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3343</xdr:row>
      <xdr:rowOff>352425</xdr:rowOff>
    </xdr:from>
    <xdr:to>
      <xdr:col>5</xdr:col>
      <xdr:colOff>352425</xdr:colOff>
      <xdr:row>3343</xdr:row>
      <xdr:rowOff>638175</xdr:rowOff>
    </xdr:to>
    <xdr:pic>
      <xdr:nvPicPr>
        <xdr:cNvPr id="1460" name="Рисунок 10">
          <a:extLst>
            <a:ext uri="{FF2B5EF4-FFF2-40B4-BE49-F238E27FC236}">
              <a16:creationId xmlns:a16="http://schemas.microsoft.com/office/drawing/2014/main" id="{0A691319-628B-4311-A880-EB27B2FDB14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381500" y="83391375"/>
          <a:ext cx="1190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xdr:colOff>
      <xdr:row>3365</xdr:row>
      <xdr:rowOff>323850</xdr:rowOff>
    </xdr:from>
    <xdr:to>
      <xdr:col>5</xdr:col>
      <xdr:colOff>381000</xdr:colOff>
      <xdr:row>3365</xdr:row>
      <xdr:rowOff>638175</xdr:rowOff>
    </xdr:to>
    <xdr:pic>
      <xdr:nvPicPr>
        <xdr:cNvPr id="1461" name="Рисунок 8">
          <a:extLst>
            <a:ext uri="{FF2B5EF4-FFF2-40B4-BE49-F238E27FC236}">
              <a16:creationId xmlns:a16="http://schemas.microsoft.com/office/drawing/2014/main" id="{4639B8A4-9270-4F07-BAC3-48146A79347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333875" y="84315300"/>
          <a:ext cx="12668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3281</xdr:row>
      <xdr:rowOff>314325</xdr:rowOff>
    </xdr:from>
    <xdr:to>
      <xdr:col>5</xdr:col>
      <xdr:colOff>285750</xdr:colOff>
      <xdr:row>3281</xdr:row>
      <xdr:rowOff>666750</xdr:rowOff>
    </xdr:to>
    <xdr:pic>
      <xdr:nvPicPr>
        <xdr:cNvPr id="1462" name="Рисунок 16">
          <a:extLst>
            <a:ext uri="{FF2B5EF4-FFF2-40B4-BE49-F238E27FC236}">
              <a16:creationId xmlns:a16="http://schemas.microsoft.com/office/drawing/2014/main" id="{DA2F1A3B-0BC6-438C-8F83-CC94EB05BEF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495800" y="80495775"/>
          <a:ext cx="1009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3265</xdr:row>
      <xdr:rowOff>228600</xdr:rowOff>
    </xdr:from>
    <xdr:to>
      <xdr:col>5</xdr:col>
      <xdr:colOff>276225</xdr:colOff>
      <xdr:row>3265</xdr:row>
      <xdr:rowOff>561975</xdr:rowOff>
    </xdr:to>
    <xdr:pic>
      <xdr:nvPicPr>
        <xdr:cNvPr id="1463" name="Рисунок 852">
          <a:extLst>
            <a:ext uri="{FF2B5EF4-FFF2-40B4-BE49-F238E27FC236}">
              <a16:creationId xmlns:a16="http://schemas.microsoft.com/office/drawing/2014/main" id="{73AC3550-AFEC-469A-8641-02947720C62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476750" y="78695550"/>
          <a:ext cx="1019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3276</xdr:row>
      <xdr:rowOff>314325</xdr:rowOff>
    </xdr:from>
    <xdr:to>
      <xdr:col>5</xdr:col>
      <xdr:colOff>257175</xdr:colOff>
      <xdr:row>3276</xdr:row>
      <xdr:rowOff>666750</xdr:rowOff>
    </xdr:to>
    <xdr:pic>
      <xdr:nvPicPr>
        <xdr:cNvPr id="1464" name="Рисунок 15">
          <a:extLst>
            <a:ext uri="{FF2B5EF4-FFF2-40B4-BE49-F238E27FC236}">
              <a16:creationId xmlns:a16="http://schemas.microsoft.com/office/drawing/2014/main" id="{7E54B1BA-0A22-4839-A878-BB0AC25B77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495800" y="79543275"/>
          <a:ext cx="981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3423</xdr:row>
      <xdr:rowOff>285750</xdr:rowOff>
    </xdr:from>
    <xdr:to>
      <xdr:col>6</xdr:col>
      <xdr:colOff>47625</xdr:colOff>
      <xdr:row>3423</xdr:row>
      <xdr:rowOff>495300</xdr:rowOff>
    </xdr:to>
    <xdr:pic>
      <xdr:nvPicPr>
        <xdr:cNvPr id="1467" name="Рисунок 28">
          <a:extLst>
            <a:ext uri="{FF2B5EF4-FFF2-40B4-BE49-F238E27FC236}">
              <a16:creationId xmlns:a16="http://schemas.microsoft.com/office/drawing/2014/main" id="{E2AC371B-A260-49FA-8556-E6A4E5D5BD0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267200" y="88849200"/>
          <a:ext cx="1543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3426</xdr:row>
      <xdr:rowOff>323850</xdr:rowOff>
    </xdr:from>
    <xdr:to>
      <xdr:col>6</xdr:col>
      <xdr:colOff>28575</xdr:colOff>
      <xdr:row>3426</xdr:row>
      <xdr:rowOff>485775</xdr:rowOff>
    </xdr:to>
    <xdr:pic>
      <xdr:nvPicPr>
        <xdr:cNvPr id="1468" name="Рисунок 29">
          <a:extLst>
            <a:ext uri="{FF2B5EF4-FFF2-40B4-BE49-F238E27FC236}">
              <a16:creationId xmlns:a16="http://schemas.microsoft.com/office/drawing/2014/main" id="{24A2C5A6-7D6D-4458-9D42-DBDDDF3D97D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276725" y="89649300"/>
          <a:ext cx="15144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3428</xdr:row>
      <xdr:rowOff>333375</xdr:rowOff>
    </xdr:from>
    <xdr:to>
      <xdr:col>6</xdr:col>
      <xdr:colOff>28575</xdr:colOff>
      <xdr:row>3428</xdr:row>
      <xdr:rowOff>466725</xdr:rowOff>
    </xdr:to>
    <xdr:pic>
      <xdr:nvPicPr>
        <xdr:cNvPr id="1469" name="Рисунок 850">
          <a:extLst>
            <a:ext uri="{FF2B5EF4-FFF2-40B4-BE49-F238E27FC236}">
              <a16:creationId xmlns:a16="http://schemas.microsoft.com/office/drawing/2014/main" id="{6EC9A620-79CF-4C72-887B-3503C37B17BE}"/>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324350" y="90420825"/>
          <a:ext cx="14668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3431</xdr:row>
      <xdr:rowOff>304800</xdr:rowOff>
    </xdr:from>
    <xdr:to>
      <xdr:col>6</xdr:col>
      <xdr:colOff>66675</xdr:colOff>
      <xdr:row>3431</xdr:row>
      <xdr:rowOff>495300</xdr:rowOff>
    </xdr:to>
    <xdr:pic>
      <xdr:nvPicPr>
        <xdr:cNvPr id="1470" name="Рисунок 108633">
          <a:extLst>
            <a:ext uri="{FF2B5EF4-FFF2-40B4-BE49-F238E27FC236}">
              <a16:creationId xmlns:a16="http://schemas.microsoft.com/office/drawing/2014/main" id="{59F55083-F03D-4AB6-B53A-CF92A48478F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4257675" y="91154250"/>
          <a:ext cx="15716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3393</xdr:row>
      <xdr:rowOff>219075</xdr:rowOff>
    </xdr:from>
    <xdr:to>
      <xdr:col>5</xdr:col>
      <xdr:colOff>38100</xdr:colOff>
      <xdr:row>3393</xdr:row>
      <xdr:rowOff>561975</xdr:rowOff>
    </xdr:to>
    <xdr:pic>
      <xdr:nvPicPr>
        <xdr:cNvPr id="1471" name="Рисунок 1">
          <a:extLst>
            <a:ext uri="{FF2B5EF4-FFF2-40B4-BE49-F238E27FC236}">
              <a16:creationId xmlns:a16="http://schemas.microsoft.com/office/drawing/2014/main" id="{46AC2F06-4EC9-4E15-B494-2637C8C099E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619625" y="8725852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3438</xdr:row>
      <xdr:rowOff>228600</xdr:rowOff>
    </xdr:from>
    <xdr:to>
      <xdr:col>5</xdr:col>
      <xdr:colOff>419100</xdr:colOff>
      <xdr:row>3438</xdr:row>
      <xdr:rowOff>533400</xdr:rowOff>
    </xdr:to>
    <xdr:pic>
      <xdr:nvPicPr>
        <xdr:cNvPr id="1472" name="Рисунок 17">
          <a:extLst>
            <a:ext uri="{FF2B5EF4-FFF2-40B4-BE49-F238E27FC236}">
              <a16:creationId xmlns:a16="http://schemas.microsoft.com/office/drawing/2014/main" id="{CF8B4832-8EA6-495D-9030-A4575A98D889}"/>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371975" y="91840050"/>
          <a:ext cx="12668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3441</xdr:row>
      <xdr:rowOff>238125</xdr:rowOff>
    </xdr:from>
    <xdr:to>
      <xdr:col>6</xdr:col>
      <xdr:colOff>47625</xdr:colOff>
      <xdr:row>3441</xdr:row>
      <xdr:rowOff>514350</xdr:rowOff>
    </xdr:to>
    <xdr:pic>
      <xdr:nvPicPr>
        <xdr:cNvPr id="1473" name="Рисунок 19">
          <a:extLst>
            <a:ext uri="{FF2B5EF4-FFF2-40B4-BE49-F238E27FC236}">
              <a16:creationId xmlns:a16="http://schemas.microsoft.com/office/drawing/2014/main" id="{9D36029B-C70F-495A-909A-E04D67C4BA9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314825" y="92611575"/>
          <a:ext cx="14954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3547</xdr:row>
      <xdr:rowOff>314325</xdr:rowOff>
    </xdr:from>
    <xdr:to>
      <xdr:col>6</xdr:col>
      <xdr:colOff>66675</xdr:colOff>
      <xdr:row>3547</xdr:row>
      <xdr:rowOff>466725</xdr:rowOff>
    </xdr:to>
    <xdr:pic>
      <xdr:nvPicPr>
        <xdr:cNvPr id="1474" name="Рисунок 390">
          <a:extLst>
            <a:ext uri="{FF2B5EF4-FFF2-40B4-BE49-F238E27FC236}">
              <a16:creationId xmlns:a16="http://schemas.microsoft.com/office/drawing/2014/main" id="{2A101E6F-0A6E-48AC-BD02-A808C2D71DF3}"/>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257675" y="93449775"/>
          <a:ext cx="1571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3568</xdr:row>
      <xdr:rowOff>438150</xdr:rowOff>
    </xdr:from>
    <xdr:to>
      <xdr:col>5</xdr:col>
      <xdr:colOff>190500</xdr:colOff>
      <xdr:row>3568</xdr:row>
      <xdr:rowOff>495300</xdr:rowOff>
    </xdr:to>
    <xdr:pic>
      <xdr:nvPicPr>
        <xdr:cNvPr id="1475" name="Рисунок 25">
          <a:extLst>
            <a:ext uri="{FF2B5EF4-FFF2-40B4-BE49-F238E27FC236}">
              <a16:creationId xmlns:a16="http://schemas.microsoft.com/office/drawing/2014/main" id="{E0CF9A07-81EC-4E87-9352-25F1F893AC1E}"/>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610100" y="94335600"/>
          <a:ext cx="800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3568</xdr:row>
      <xdr:rowOff>561975</xdr:rowOff>
    </xdr:from>
    <xdr:to>
      <xdr:col>5</xdr:col>
      <xdr:colOff>209550</xdr:colOff>
      <xdr:row>3568</xdr:row>
      <xdr:rowOff>619125</xdr:rowOff>
    </xdr:to>
    <xdr:pic>
      <xdr:nvPicPr>
        <xdr:cNvPr id="1476" name="Рисунок 26">
          <a:extLst>
            <a:ext uri="{FF2B5EF4-FFF2-40B4-BE49-F238E27FC236}">
              <a16:creationId xmlns:a16="http://schemas.microsoft.com/office/drawing/2014/main" id="{10DE0C74-1673-4076-9DFE-BEF8E01D39A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610100" y="94459425"/>
          <a:ext cx="8191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3568</xdr:row>
      <xdr:rowOff>314325</xdr:rowOff>
    </xdr:from>
    <xdr:to>
      <xdr:col>5</xdr:col>
      <xdr:colOff>209550</xdr:colOff>
      <xdr:row>3568</xdr:row>
      <xdr:rowOff>381000</xdr:rowOff>
    </xdr:to>
    <xdr:pic>
      <xdr:nvPicPr>
        <xdr:cNvPr id="1477" name="Рисунок 3">
          <a:extLst>
            <a:ext uri="{FF2B5EF4-FFF2-40B4-BE49-F238E27FC236}">
              <a16:creationId xmlns:a16="http://schemas.microsoft.com/office/drawing/2014/main" id="{5A1103CB-AD31-4421-B90C-1D94A9962E9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581525" y="94211775"/>
          <a:ext cx="847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3683</xdr:row>
      <xdr:rowOff>228600</xdr:rowOff>
    </xdr:from>
    <xdr:to>
      <xdr:col>5</xdr:col>
      <xdr:colOff>323850</xdr:colOff>
      <xdr:row>3683</xdr:row>
      <xdr:rowOff>552450</xdr:rowOff>
    </xdr:to>
    <xdr:pic>
      <xdr:nvPicPr>
        <xdr:cNvPr id="1478" name="Рисунок 855">
          <a:extLst>
            <a:ext uri="{FF2B5EF4-FFF2-40B4-BE49-F238E27FC236}">
              <a16:creationId xmlns:a16="http://schemas.microsoft.com/office/drawing/2014/main" id="{751D3D71-DCB4-4739-AC36-C40BE5910C4D}"/>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457700" y="96602550"/>
          <a:ext cx="1085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3638</xdr:row>
      <xdr:rowOff>228600</xdr:rowOff>
    </xdr:from>
    <xdr:to>
      <xdr:col>5</xdr:col>
      <xdr:colOff>114300</xdr:colOff>
      <xdr:row>3638</xdr:row>
      <xdr:rowOff>552450</xdr:rowOff>
    </xdr:to>
    <xdr:pic>
      <xdr:nvPicPr>
        <xdr:cNvPr id="1479" name="Рисунок 2">
          <a:extLst>
            <a:ext uri="{FF2B5EF4-FFF2-40B4-BE49-F238E27FC236}">
              <a16:creationId xmlns:a16="http://schemas.microsoft.com/office/drawing/2014/main" id="{40B68BF7-9BAA-4519-9E08-95BCF5F9628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619625" y="95078550"/>
          <a:ext cx="7143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3677</xdr:row>
      <xdr:rowOff>228600</xdr:rowOff>
    </xdr:from>
    <xdr:to>
      <xdr:col>5</xdr:col>
      <xdr:colOff>85725</xdr:colOff>
      <xdr:row>3677</xdr:row>
      <xdr:rowOff>542925</xdr:rowOff>
    </xdr:to>
    <xdr:pic>
      <xdr:nvPicPr>
        <xdr:cNvPr id="1480" name="Рисунок 3">
          <a:extLst>
            <a:ext uri="{FF2B5EF4-FFF2-40B4-BE49-F238E27FC236}">
              <a16:creationId xmlns:a16="http://schemas.microsoft.com/office/drawing/2014/main" id="{5CAB455C-FFE3-4CB4-BEBD-C0363C8DACC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4629150" y="958405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3695</xdr:row>
      <xdr:rowOff>257175</xdr:rowOff>
    </xdr:from>
    <xdr:to>
      <xdr:col>4</xdr:col>
      <xdr:colOff>504825</xdr:colOff>
      <xdr:row>3695</xdr:row>
      <xdr:rowOff>342900</xdr:rowOff>
    </xdr:to>
    <xdr:pic>
      <xdr:nvPicPr>
        <xdr:cNvPr id="1481" name="Рисунок 2">
          <a:extLst>
            <a:ext uri="{FF2B5EF4-FFF2-40B4-BE49-F238E27FC236}">
              <a16:creationId xmlns:a16="http://schemas.microsoft.com/office/drawing/2014/main" id="{161EF09D-576E-483A-A725-4FB4F45FAEC4}"/>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714875" y="97393125"/>
          <a:ext cx="4667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3695</xdr:row>
      <xdr:rowOff>419100</xdr:rowOff>
    </xdr:from>
    <xdr:to>
      <xdr:col>4</xdr:col>
      <xdr:colOff>504825</xdr:colOff>
      <xdr:row>3695</xdr:row>
      <xdr:rowOff>504825</xdr:rowOff>
    </xdr:to>
    <xdr:pic>
      <xdr:nvPicPr>
        <xdr:cNvPr id="1482" name="Рисунок 3">
          <a:extLst>
            <a:ext uri="{FF2B5EF4-FFF2-40B4-BE49-F238E27FC236}">
              <a16:creationId xmlns:a16="http://schemas.microsoft.com/office/drawing/2014/main" id="{038F3E43-194A-43F3-B8EF-024F43A52D37}"/>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714875" y="97555050"/>
          <a:ext cx="4667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3743</xdr:row>
      <xdr:rowOff>219075</xdr:rowOff>
    </xdr:from>
    <xdr:to>
      <xdr:col>5</xdr:col>
      <xdr:colOff>533400</xdr:colOff>
      <xdr:row>3743</xdr:row>
      <xdr:rowOff>523875</xdr:rowOff>
    </xdr:to>
    <xdr:pic>
      <xdr:nvPicPr>
        <xdr:cNvPr id="1483" name="Рисунок 4">
          <a:extLst>
            <a:ext uri="{FF2B5EF4-FFF2-40B4-BE49-F238E27FC236}">
              <a16:creationId xmlns:a16="http://schemas.microsoft.com/office/drawing/2014/main" id="{14B14BA2-ABBA-481B-AF2D-1B90C0DAA962}"/>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276725" y="98879025"/>
          <a:ext cx="14763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3827</xdr:row>
      <xdr:rowOff>209550</xdr:rowOff>
    </xdr:from>
    <xdr:to>
      <xdr:col>5</xdr:col>
      <xdr:colOff>276225</xdr:colOff>
      <xdr:row>3827</xdr:row>
      <xdr:rowOff>533400</xdr:rowOff>
    </xdr:to>
    <xdr:pic>
      <xdr:nvPicPr>
        <xdr:cNvPr id="1485" name="Рисунок 12">
          <a:extLst>
            <a:ext uri="{FF2B5EF4-FFF2-40B4-BE49-F238E27FC236}">
              <a16:creationId xmlns:a16="http://schemas.microsoft.com/office/drawing/2014/main" id="{4E3C0E81-91D0-4D2E-9742-46069CAD2A59}"/>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400550" y="101917500"/>
          <a:ext cx="10953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3812</xdr:row>
      <xdr:rowOff>209550</xdr:rowOff>
    </xdr:from>
    <xdr:to>
      <xdr:col>5</xdr:col>
      <xdr:colOff>466725</xdr:colOff>
      <xdr:row>3812</xdr:row>
      <xdr:rowOff>533400</xdr:rowOff>
    </xdr:to>
    <xdr:pic>
      <xdr:nvPicPr>
        <xdr:cNvPr id="1486" name="Рисунок 6">
          <a:extLst>
            <a:ext uri="{FF2B5EF4-FFF2-40B4-BE49-F238E27FC236}">
              <a16:creationId xmlns:a16="http://schemas.microsoft.com/office/drawing/2014/main" id="{D89C8C36-68CE-4C50-91B7-C2A9D16E8699}"/>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352925" y="101155500"/>
          <a:ext cx="13335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3750</xdr:row>
      <xdr:rowOff>209550</xdr:rowOff>
    </xdr:from>
    <xdr:to>
      <xdr:col>5</xdr:col>
      <xdr:colOff>438150</xdr:colOff>
      <xdr:row>3750</xdr:row>
      <xdr:rowOff>542925</xdr:rowOff>
    </xdr:to>
    <xdr:pic>
      <xdr:nvPicPr>
        <xdr:cNvPr id="1487" name="Рисунок 7">
          <a:extLst>
            <a:ext uri="{FF2B5EF4-FFF2-40B4-BE49-F238E27FC236}">
              <a16:creationId xmlns:a16="http://schemas.microsoft.com/office/drawing/2014/main" id="{963C39FE-8F03-4F6A-826D-E466D0643D95}"/>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362450" y="99631500"/>
          <a:ext cx="1295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3716</xdr:row>
      <xdr:rowOff>247650</xdr:rowOff>
    </xdr:from>
    <xdr:to>
      <xdr:col>5</xdr:col>
      <xdr:colOff>381000</xdr:colOff>
      <xdr:row>3716</xdr:row>
      <xdr:rowOff>552450</xdr:rowOff>
    </xdr:to>
    <xdr:pic>
      <xdr:nvPicPr>
        <xdr:cNvPr id="1488" name="Рисунок 10">
          <a:extLst>
            <a:ext uri="{FF2B5EF4-FFF2-40B4-BE49-F238E27FC236}">
              <a16:creationId xmlns:a16="http://schemas.microsoft.com/office/drawing/2014/main" id="{83B7D56C-6EC4-44AA-BE98-383BB2E1464C}"/>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476750" y="98145600"/>
          <a:ext cx="1123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3807</xdr:row>
      <xdr:rowOff>209550</xdr:rowOff>
    </xdr:from>
    <xdr:to>
      <xdr:col>5</xdr:col>
      <xdr:colOff>514350</xdr:colOff>
      <xdr:row>3807</xdr:row>
      <xdr:rowOff>542925</xdr:rowOff>
    </xdr:to>
    <xdr:pic>
      <xdr:nvPicPr>
        <xdr:cNvPr id="1489" name="Рисунок 9">
          <a:extLst>
            <a:ext uri="{FF2B5EF4-FFF2-40B4-BE49-F238E27FC236}">
              <a16:creationId xmlns:a16="http://schemas.microsoft.com/office/drawing/2014/main" id="{EED1318E-E8DA-4B0D-86CC-CE280B292F6B}"/>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295775" y="100393500"/>
          <a:ext cx="1438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3966</xdr:row>
      <xdr:rowOff>257175</xdr:rowOff>
    </xdr:from>
    <xdr:to>
      <xdr:col>5</xdr:col>
      <xdr:colOff>419100</xdr:colOff>
      <xdr:row>3966</xdr:row>
      <xdr:rowOff>542925</xdr:rowOff>
    </xdr:to>
    <xdr:pic>
      <xdr:nvPicPr>
        <xdr:cNvPr id="1491" name="Рисунок 21">
          <a:extLst>
            <a:ext uri="{FF2B5EF4-FFF2-40B4-BE49-F238E27FC236}">
              <a16:creationId xmlns:a16="http://schemas.microsoft.com/office/drawing/2014/main" id="{837B0CD1-4071-4A2C-A46F-682C341DDB67}"/>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371975" y="119491125"/>
          <a:ext cx="12668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3992</xdr:row>
      <xdr:rowOff>200025</xdr:rowOff>
    </xdr:from>
    <xdr:to>
      <xdr:col>5</xdr:col>
      <xdr:colOff>314325</xdr:colOff>
      <xdr:row>3992</xdr:row>
      <xdr:rowOff>533400</xdr:rowOff>
    </xdr:to>
    <xdr:pic>
      <xdr:nvPicPr>
        <xdr:cNvPr id="1493" name="Рисунок 508">
          <a:extLst>
            <a:ext uri="{FF2B5EF4-FFF2-40B4-BE49-F238E27FC236}">
              <a16:creationId xmlns:a16="http://schemas.microsoft.com/office/drawing/2014/main" id="{832CF66C-7E59-488C-91E3-C401C87DA5F2}"/>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505325" y="123243975"/>
          <a:ext cx="1028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3997</xdr:row>
      <xdr:rowOff>228600</xdr:rowOff>
    </xdr:from>
    <xdr:to>
      <xdr:col>5</xdr:col>
      <xdr:colOff>228600</xdr:colOff>
      <xdr:row>3997</xdr:row>
      <xdr:rowOff>523875</xdr:rowOff>
    </xdr:to>
    <xdr:pic>
      <xdr:nvPicPr>
        <xdr:cNvPr id="1496" name="Рисунок 617">
          <a:extLst>
            <a:ext uri="{FF2B5EF4-FFF2-40B4-BE49-F238E27FC236}">
              <a16:creationId xmlns:a16="http://schemas.microsoft.com/office/drawing/2014/main" id="{AFDD5DA8-636B-4398-92EE-835404AC6265}"/>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524375" y="124034550"/>
          <a:ext cx="92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4000</xdr:row>
      <xdr:rowOff>209550</xdr:rowOff>
    </xdr:from>
    <xdr:to>
      <xdr:col>5</xdr:col>
      <xdr:colOff>285750</xdr:colOff>
      <xdr:row>4000</xdr:row>
      <xdr:rowOff>533400</xdr:rowOff>
    </xdr:to>
    <xdr:pic>
      <xdr:nvPicPr>
        <xdr:cNvPr id="1497" name="Рисунок 40">
          <a:extLst>
            <a:ext uri="{FF2B5EF4-FFF2-40B4-BE49-F238E27FC236}">
              <a16:creationId xmlns:a16="http://schemas.microsoft.com/office/drawing/2014/main" id="{9331F1D5-5DF1-4661-B8D5-CD15A161F4D2}"/>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467225" y="124777500"/>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4007</xdr:row>
      <xdr:rowOff>285750</xdr:rowOff>
    </xdr:from>
    <xdr:to>
      <xdr:col>5</xdr:col>
      <xdr:colOff>419100</xdr:colOff>
      <xdr:row>4007</xdr:row>
      <xdr:rowOff>504825</xdr:rowOff>
    </xdr:to>
    <xdr:pic>
      <xdr:nvPicPr>
        <xdr:cNvPr id="1498" name="Рисунок 505">
          <a:extLst>
            <a:ext uri="{FF2B5EF4-FFF2-40B4-BE49-F238E27FC236}">
              <a16:creationId xmlns:a16="http://schemas.microsoft.com/office/drawing/2014/main" id="{3A5A6B99-5BF3-433E-9FD3-41CB2814ED8A}"/>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267200" y="126377700"/>
          <a:ext cx="13716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4002</xdr:row>
      <xdr:rowOff>219075</xdr:rowOff>
    </xdr:from>
    <xdr:to>
      <xdr:col>4</xdr:col>
      <xdr:colOff>95250</xdr:colOff>
      <xdr:row>4002</xdr:row>
      <xdr:rowOff>571500</xdr:rowOff>
    </xdr:to>
    <xdr:pic>
      <xdr:nvPicPr>
        <xdr:cNvPr id="1499" name="Picture 11">
          <a:extLst>
            <a:ext uri="{FF2B5EF4-FFF2-40B4-BE49-F238E27FC236}">
              <a16:creationId xmlns:a16="http://schemas.microsoft.com/office/drawing/2014/main" id="{27865AE5-C01B-4A8E-AA6C-B41108FA815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4400550" y="125549025"/>
          <a:ext cx="371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171450</xdr:colOff>
      <xdr:row>4002</xdr:row>
      <xdr:rowOff>247650</xdr:rowOff>
    </xdr:from>
    <xdr:to>
      <xdr:col>4</xdr:col>
      <xdr:colOff>409575</xdr:colOff>
      <xdr:row>4002</xdr:row>
      <xdr:rowOff>533400</xdr:rowOff>
    </xdr:to>
    <xdr:pic>
      <xdr:nvPicPr>
        <xdr:cNvPr id="1500" name="Рисунок 600">
          <a:extLst>
            <a:ext uri="{FF2B5EF4-FFF2-40B4-BE49-F238E27FC236}">
              <a16:creationId xmlns:a16="http://schemas.microsoft.com/office/drawing/2014/main" id="{9FEB60A9-3029-4D3E-8878-1EAD4CDB6597}"/>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4848225" y="125577600"/>
          <a:ext cx="2381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4002</xdr:row>
      <xdr:rowOff>228600</xdr:rowOff>
    </xdr:from>
    <xdr:to>
      <xdr:col>5</xdr:col>
      <xdr:colOff>304800</xdr:colOff>
      <xdr:row>4002</xdr:row>
      <xdr:rowOff>542925</xdr:rowOff>
    </xdr:to>
    <xdr:pic>
      <xdr:nvPicPr>
        <xdr:cNvPr id="1501" name="Рисунок 601">
          <a:extLst>
            <a:ext uri="{FF2B5EF4-FFF2-40B4-BE49-F238E27FC236}">
              <a16:creationId xmlns:a16="http://schemas.microsoft.com/office/drawing/2014/main" id="{B430AF78-02BC-4489-A331-A7B27796DBA4}"/>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5229225" y="125558550"/>
          <a:ext cx="295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4020</xdr:row>
      <xdr:rowOff>257175</xdr:rowOff>
    </xdr:from>
    <xdr:to>
      <xdr:col>5</xdr:col>
      <xdr:colOff>428625</xdr:colOff>
      <xdr:row>4020</xdr:row>
      <xdr:rowOff>504825</xdr:rowOff>
    </xdr:to>
    <xdr:pic>
      <xdr:nvPicPr>
        <xdr:cNvPr id="1502" name="Рисунок 506">
          <a:extLst>
            <a:ext uri="{FF2B5EF4-FFF2-40B4-BE49-F238E27FC236}">
              <a16:creationId xmlns:a16="http://schemas.microsoft.com/office/drawing/2014/main" id="{18882A8F-1EA7-4CA5-80FE-97C8CED110B4}"/>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4152900" y="127111125"/>
          <a:ext cx="14954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4033</xdr:row>
      <xdr:rowOff>228600</xdr:rowOff>
    </xdr:from>
    <xdr:to>
      <xdr:col>5</xdr:col>
      <xdr:colOff>161925</xdr:colOff>
      <xdr:row>4033</xdr:row>
      <xdr:rowOff>542925</xdr:rowOff>
    </xdr:to>
    <xdr:pic>
      <xdr:nvPicPr>
        <xdr:cNvPr id="1503" name="Рисунок 504">
          <a:extLst>
            <a:ext uri="{FF2B5EF4-FFF2-40B4-BE49-F238E27FC236}">
              <a16:creationId xmlns:a16="http://schemas.microsoft.com/office/drawing/2014/main" id="{C9F1B935-FC4C-4187-91C8-87B0161A9EFD}"/>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619625" y="127844550"/>
          <a:ext cx="7620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4040</xdr:row>
      <xdr:rowOff>295275</xdr:rowOff>
    </xdr:from>
    <xdr:to>
      <xdr:col>4</xdr:col>
      <xdr:colOff>495300</xdr:colOff>
      <xdr:row>4040</xdr:row>
      <xdr:rowOff>619125</xdr:rowOff>
    </xdr:to>
    <xdr:pic>
      <xdr:nvPicPr>
        <xdr:cNvPr id="1504" name="Picture 5">
          <a:extLst>
            <a:ext uri="{FF2B5EF4-FFF2-40B4-BE49-F238E27FC236}">
              <a16:creationId xmlns:a16="http://schemas.microsoft.com/office/drawing/2014/main" id="{51E06DC4-40BE-47C7-B9A6-2E332D3D413C}"/>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743450" y="128673225"/>
          <a:ext cx="428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638175</xdr:colOff>
      <xdr:row>4069</xdr:row>
      <xdr:rowOff>200025</xdr:rowOff>
    </xdr:from>
    <xdr:to>
      <xdr:col>4</xdr:col>
      <xdr:colOff>504825</xdr:colOff>
      <xdr:row>4069</xdr:row>
      <xdr:rowOff>542925</xdr:rowOff>
    </xdr:to>
    <xdr:pic>
      <xdr:nvPicPr>
        <xdr:cNvPr id="1505" name="Рисунок 609">
          <a:extLst>
            <a:ext uri="{FF2B5EF4-FFF2-40B4-BE49-F238E27FC236}">
              <a16:creationId xmlns:a16="http://schemas.microsoft.com/office/drawing/2014/main" id="{1A96CFD0-8CE0-4741-B517-8ACF3EB0D11F}"/>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4667250" y="131054475"/>
          <a:ext cx="514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4066</xdr:row>
      <xdr:rowOff>200025</xdr:rowOff>
    </xdr:from>
    <xdr:to>
      <xdr:col>4</xdr:col>
      <xdr:colOff>476250</xdr:colOff>
      <xdr:row>4066</xdr:row>
      <xdr:rowOff>533400</xdr:rowOff>
    </xdr:to>
    <xdr:pic>
      <xdr:nvPicPr>
        <xdr:cNvPr id="1506" name="Picture 2">
          <a:extLst>
            <a:ext uri="{FF2B5EF4-FFF2-40B4-BE49-F238E27FC236}">
              <a16:creationId xmlns:a16="http://schemas.microsoft.com/office/drawing/2014/main" id="{79FAB969-C7AD-4EDB-A462-3DA93238823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4752975" y="130292475"/>
          <a:ext cx="4000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4054</xdr:row>
      <xdr:rowOff>219075</xdr:rowOff>
    </xdr:from>
    <xdr:to>
      <xdr:col>5</xdr:col>
      <xdr:colOff>123825</xdr:colOff>
      <xdr:row>4054</xdr:row>
      <xdr:rowOff>542925</xdr:rowOff>
    </xdr:to>
    <xdr:pic>
      <xdr:nvPicPr>
        <xdr:cNvPr id="1507" name="Рисунок 611">
          <a:extLst>
            <a:ext uri="{FF2B5EF4-FFF2-40B4-BE49-F238E27FC236}">
              <a16:creationId xmlns:a16="http://schemas.microsoft.com/office/drawing/2014/main" id="{D371B456-E8B1-4A84-A0D0-6DA3CB5C270B}"/>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4619625" y="129549525"/>
          <a:ext cx="723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4071</xdr:row>
      <xdr:rowOff>219075</xdr:rowOff>
    </xdr:from>
    <xdr:to>
      <xdr:col>5</xdr:col>
      <xdr:colOff>285750</xdr:colOff>
      <xdr:row>4071</xdr:row>
      <xdr:rowOff>561975</xdr:rowOff>
    </xdr:to>
    <xdr:pic>
      <xdr:nvPicPr>
        <xdr:cNvPr id="1508" name="Рисунок 485">
          <a:extLst>
            <a:ext uri="{FF2B5EF4-FFF2-40B4-BE49-F238E27FC236}">
              <a16:creationId xmlns:a16="http://schemas.microsoft.com/office/drawing/2014/main" id="{E2EBE18D-87E3-455D-9B23-986B046EDB23}"/>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4486275" y="131835525"/>
          <a:ext cx="1019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4074</xdr:row>
      <xdr:rowOff>238125</xdr:rowOff>
    </xdr:from>
    <xdr:to>
      <xdr:col>5</xdr:col>
      <xdr:colOff>200025</xdr:colOff>
      <xdr:row>4074</xdr:row>
      <xdr:rowOff>552450</xdr:rowOff>
    </xdr:to>
    <xdr:pic>
      <xdr:nvPicPr>
        <xdr:cNvPr id="1509" name="Рисунок 486">
          <a:extLst>
            <a:ext uri="{FF2B5EF4-FFF2-40B4-BE49-F238E27FC236}">
              <a16:creationId xmlns:a16="http://schemas.microsoft.com/office/drawing/2014/main" id="{78A5BA95-49CB-49C9-B878-FE8B9F49BC07}"/>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4457700" y="132616575"/>
          <a:ext cx="9620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6212</xdr:row>
      <xdr:rowOff>219075</xdr:rowOff>
    </xdr:from>
    <xdr:to>
      <xdr:col>5</xdr:col>
      <xdr:colOff>342900</xdr:colOff>
      <xdr:row>6212</xdr:row>
      <xdr:rowOff>561975</xdr:rowOff>
    </xdr:to>
    <xdr:pic>
      <xdr:nvPicPr>
        <xdr:cNvPr id="1510" name="Рисунок 22">
          <a:extLst>
            <a:ext uri="{FF2B5EF4-FFF2-40B4-BE49-F238E27FC236}">
              <a16:creationId xmlns:a16="http://schemas.microsoft.com/office/drawing/2014/main" id="{DE6BB9E7-DC67-4A6D-A45D-E3D2EC58D505}"/>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4391025" y="176793525"/>
          <a:ext cx="1171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6195</xdr:row>
      <xdr:rowOff>200025</xdr:rowOff>
    </xdr:from>
    <xdr:to>
      <xdr:col>5</xdr:col>
      <xdr:colOff>342900</xdr:colOff>
      <xdr:row>6195</xdr:row>
      <xdr:rowOff>552450</xdr:rowOff>
    </xdr:to>
    <xdr:pic>
      <xdr:nvPicPr>
        <xdr:cNvPr id="1511" name="Рисунок 23">
          <a:extLst>
            <a:ext uri="{FF2B5EF4-FFF2-40B4-BE49-F238E27FC236}">
              <a16:creationId xmlns:a16="http://schemas.microsoft.com/office/drawing/2014/main" id="{285FDD4F-8193-4A41-8AB6-70F2CEA87E72}"/>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4362450" y="176012475"/>
          <a:ext cx="12001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6178</xdr:row>
      <xdr:rowOff>190500</xdr:rowOff>
    </xdr:from>
    <xdr:to>
      <xdr:col>5</xdr:col>
      <xdr:colOff>352425</xdr:colOff>
      <xdr:row>6178</xdr:row>
      <xdr:rowOff>533400</xdr:rowOff>
    </xdr:to>
    <xdr:pic>
      <xdr:nvPicPr>
        <xdr:cNvPr id="1512" name="Рисунок 28">
          <a:extLst>
            <a:ext uri="{FF2B5EF4-FFF2-40B4-BE49-F238E27FC236}">
              <a16:creationId xmlns:a16="http://schemas.microsoft.com/office/drawing/2014/main" id="{069A4B2E-FD25-4431-8A31-669594070C48}"/>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4352925" y="175240950"/>
          <a:ext cx="12192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6229</xdr:row>
      <xdr:rowOff>200025</xdr:rowOff>
    </xdr:from>
    <xdr:to>
      <xdr:col>5</xdr:col>
      <xdr:colOff>266700</xdr:colOff>
      <xdr:row>6229</xdr:row>
      <xdr:rowOff>542925</xdr:rowOff>
    </xdr:to>
    <xdr:pic>
      <xdr:nvPicPr>
        <xdr:cNvPr id="1513" name="Рисунок 7">
          <a:extLst>
            <a:ext uri="{FF2B5EF4-FFF2-40B4-BE49-F238E27FC236}">
              <a16:creationId xmlns:a16="http://schemas.microsoft.com/office/drawing/2014/main" id="{360A1768-666D-48A3-8A32-C64C83728A2C}"/>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4476750" y="177536475"/>
          <a:ext cx="1009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6246</xdr:row>
      <xdr:rowOff>247650</xdr:rowOff>
    </xdr:from>
    <xdr:to>
      <xdr:col>5</xdr:col>
      <xdr:colOff>295275</xdr:colOff>
      <xdr:row>6246</xdr:row>
      <xdr:rowOff>533400</xdr:rowOff>
    </xdr:to>
    <xdr:pic>
      <xdr:nvPicPr>
        <xdr:cNvPr id="1514" name="Рисунок 9">
          <a:extLst>
            <a:ext uri="{FF2B5EF4-FFF2-40B4-BE49-F238E27FC236}">
              <a16:creationId xmlns:a16="http://schemas.microsoft.com/office/drawing/2014/main" id="{BA706F5A-FB15-4102-9D25-E0C56C61F83A}"/>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4495800" y="178346100"/>
          <a:ext cx="1019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6255</xdr:row>
      <xdr:rowOff>209550</xdr:rowOff>
    </xdr:from>
    <xdr:to>
      <xdr:col>5</xdr:col>
      <xdr:colOff>333375</xdr:colOff>
      <xdr:row>6255</xdr:row>
      <xdr:rowOff>514350</xdr:rowOff>
    </xdr:to>
    <xdr:pic>
      <xdr:nvPicPr>
        <xdr:cNvPr id="1515" name="Рисунок 26">
          <a:extLst>
            <a:ext uri="{FF2B5EF4-FFF2-40B4-BE49-F238E27FC236}">
              <a16:creationId xmlns:a16="http://schemas.microsoft.com/office/drawing/2014/main" id="{883C9D7A-A73F-4A5E-A59E-B3589A2C51D5}"/>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4476750" y="179070000"/>
          <a:ext cx="1076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6272</xdr:row>
      <xdr:rowOff>219075</xdr:rowOff>
    </xdr:from>
    <xdr:to>
      <xdr:col>5</xdr:col>
      <xdr:colOff>371475</xdr:colOff>
      <xdr:row>6272</xdr:row>
      <xdr:rowOff>542925</xdr:rowOff>
    </xdr:to>
    <xdr:pic>
      <xdr:nvPicPr>
        <xdr:cNvPr id="1516" name="Рисунок 2">
          <a:extLst>
            <a:ext uri="{FF2B5EF4-FFF2-40B4-BE49-F238E27FC236}">
              <a16:creationId xmlns:a16="http://schemas.microsoft.com/office/drawing/2014/main" id="{83B56BD7-5525-42F3-9D1A-AC311E7038DC}"/>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4476750" y="179841525"/>
          <a:ext cx="11144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6289</xdr:row>
      <xdr:rowOff>209550</xdr:rowOff>
    </xdr:from>
    <xdr:to>
      <xdr:col>5</xdr:col>
      <xdr:colOff>352425</xdr:colOff>
      <xdr:row>6289</xdr:row>
      <xdr:rowOff>514350</xdr:rowOff>
    </xdr:to>
    <xdr:pic>
      <xdr:nvPicPr>
        <xdr:cNvPr id="1517" name="Рисунок 13">
          <a:extLst>
            <a:ext uri="{FF2B5EF4-FFF2-40B4-BE49-F238E27FC236}">
              <a16:creationId xmlns:a16="http://schemas.microsoft.com/office/drawing/2014/main" id="{DE2A14D7-4A26-411A-80C8-A3F326E1FA4C}"/>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4486275" y="180594000"/>
          <a:ext cx="10858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6302</xdr:row>
      <xdr:rowOff>219075</xdr:rowOff>
    </xdr:from>
    <xdr:to>
      <xdr:col>5</xdr:col>
      <xdr:colOff>314325</xdr:colOff>
      <xdr:row>6302</xdr:row>
      <xdr:rowOff>552450</xdr:rowOff>
    </xdr:to>
    <xdr:pic>
      <xdr:nvPicPr>
        <xdr:cNvPr id="1518" name="Рисунок 12">
          <a:extLst>
            <a:ext uri="{FF2B5EF4-FFF2-40B4-BE49-F238E27FC236}">
              <a16:creationId xmlns:a16="http://schemas.microsoft.com/office/drawing/2014/main" id="{13C8981F-A501-40E1-93BF-B83736E18B8C}"/>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4505325" y="181365525"/>
          <a:ext cx="1028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6306</xdr:row>
      <xdr:rowOff>209550</xdr:rowOff>
    </xdr:from>
    <xdr:to>
      <xdr:col>5</xdr:col>
      <xdr:colOff>238125</xdr:colOff>
      <xdr:row>6306</xdr:row>
      <xdr:rowOff>533400</xdr:rowOff>
    </xdr:to>
    <xdr:pic>
      <xdr:nvPicPr>
        <xdr:cNvPr id="1519" name="Рисунок 2">
          <a:extLst>
            <a:ext uri="{FF2B5EF4-FFF2-40B4-BE49-F238E27FC236}">
              <a16:creationId xmlns:a16="http://schemas.microsoft.com/office/drawing/2014/main" id="{9C32B98A-5071-42B6-A10B-7A137E7097BC}"/>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4514850" y="182118000"/>
          <a:ext cx="9429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6327</xdr:row>
      <xdr:rowOff>238125</xdr:rowOff>
    </xdr:from>
    <xdr:to>
      <xdr:col>5</xdr:col>
      <xdr:colOff>419100</xdr:colOff>
      <xdr:row>6327</xdr:row>
      <xdr:rowOff>533400</xdr:rowOff>
    </xdr:to>
    <xdr:pic>
      <xdr:nvPicPr>
        <xdr:cNvPr id="1520" name="Рисунок 4">
          <a:extLst>
            <a:ext uri="{FF2B5EF4-FFF2-40B4-BE49-F238E27FC236}">
              <a16:creationId xmlns:a16="http://schemas.microsoft.com/office/drawing/2014/main" id="{99F574DC-8E27-4561-895F-C418401FA71E}"/>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4324350" y="183670575"/>
          <a:ext cx="13144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xdr:colOff>
      <xdr:row>6310</xdr:row>
      <xdr:rowOff>190500</xdr:rowOff>
    </xdr:from>
    <xdr:to>
      <xdr:col>5</xdr:col>
      <xdr:colOff>419100</xdr:colOff>
      <xdr:row>6310</xdr:row>
      <xdr:rowOff>533400</xdr:rowOff>
    </xdr:to>
    <xdr:pic>
      <xdr:nvPicPr>
        <xdr:cNvPr id="1521" name="Рисунок 20">
          <a:extLst>
            <a:ext uri="{FF2B5EF4-FFF2-40B4-BE49-F238E27FC236}">
              <a16:creationId xmlns:a16="http://schemas.microsoft.com/office/drawing/2014/main" id="{C4568519-C716-448E-994F-930CD35BA878}"/>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4333875" y="182860950"/>
          <a:ext cx="13049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390525</xdr:colOff>
      <xdr:row>6340</xdr:row>
      <xdr:rowOff>200025</xdr:rowOff>
    </xdr:from>
    <xdr:to>
      <xdr:col>5</xdr:col>
      <xdr:colOff>323850</xdr:colOff>
      <xdr:row>6340</xdr:row>
      <xdr:rowOff>542925</xdr:rowOff>
    </xdr:to>
    <xdr:pic>
      <xdr:nvPicPr>
        <xdr:cNvPr id="1522" name="Рисунок 18">
          <a:extLst>
            <a:ext uri="{FF2B5EF4-FFF2-40B4-BE49-F238E27FC236}">
              <a16:creationId xmlns:a16="http://schemas.microsoft.com/office/drawing/2014/main" id="{ADB5C89C-3ACE-49A8-8714-73EBFDBD8883}"/>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4419600" y="184394475"/>
          <a:ext cx="11239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6343</xdr:row>
      <xdr:rowOff>219075</xdr:rowOff>
    </xdr:from>
    <xdr:to>
      <xdr:col>5</xdr:col>
      <xdr:colOff>152400</xdr:colOff>
      <xdr:row>6343</xdr:row>
      <xdr:rowOff>533400</xdr:rowOff>
    </xdr:to>
    <xdr:pic>
      <xdr:nvPicPr>
        <xdr:cNvPr id="1523" name="Рисунок 16">
          <a:extLst>
            <a:ext uri="{FF2B5EF4-FFF2-40B4-BE49-F238E27FC236}">
              <a16:creationId xmlns:a16="http://schemas.microsoft.com/office/drawing/2014/main" id="{A376B9B2-EBD7-48C8-8D73-9ABA41BDFA9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4600575" y="185175525"/>
          <a:ext cx="771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6348</xdr:row>
      <xdr:rowOff>238125</xdr:rowOff>
    </xdr:from>
    <xdr:to>
      <xdr:col>5</xdr:col>
      <xdr:colOff>152400</xdr:colOff>
      <xdr:row>6348</xdr:row>
      <xdr:rowOff>552450</xdr:rowOff>
    </xdr:to>
    <xdr:pic>
      <xdr:nvPicPr>
        <xdr:cNvPr id="1524" name="Рисунок 2">
          <a:extLst>
            <a:ext uri="{FF2B5EF4-FFF2-40B4-BE49-F238E27FC236}">
              <a16:creationId xmlns:a16="http://schemas.microsoft.com/office/drawing/2014/main" id="{55434514-2B94-4B67-B425-07B400D3527F}"/>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4533900" y="185956575"/>
          <a:ext cx="8382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6</xdr:row>
      <xdr:rowOff>361950</xdr:rowOff>
    </xdr:from>
    <xdr:to>
      <xdr:col>6</xdr:col>
      <xdr:colOff>19050</xdr:colOff>
      <xdr:row>6</xdr:row>
      <xdr:rowOff>514350</xdr:rowOff>
    </xdr:to>
    <xdr:pic>
      <xdr:nvPicPr>
        <xdr:cNvPr id="1525" name="Рисунок 425">
          <a:extLst>
            <a:ext uri="{FF2B5EF4-FFF2-40B4-BE49-F238E27FC236}">
              <a16:creationId xmlns:a16="http://schemas.microsoft.com/office/drawing/2014/main" id="{707E70CF-B8F6-4CE9-814C-47C0D0EEA207}"/>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4238625" y="2247900"/>
          <a:ext cx="1543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236</xdr:row>
      <xdr:rowOff>381000</xdr:rowOff>
    </xdr:from>
    <xdr:to>
      <xdr:col>6</xdr:col>
      <xdr:colOff>9525</xdr:colOff>
      <xdr:row>236</xdr:row>
      <xdr:rowOff>514350</xdr:rowOff>
    </xdr:to>
    <xdr:pic>
      <xdr:nvPicPr>
        <xdr:cNvPr id="1526" name="Рисунок 426">
          <a:extLst>
            <a:ext uri="{FF2B5EF4-FFF2-40B4-BE49-F238E27FC236}">
              <a16:creationId xmlns:a16="http://schemas.microsoft.com/office/drawing/2014/main" id="{2FD2A155-0E65-4C1E-990F-60BA7B8908E3}"/>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4267200" y="3219450"/>
          <a:ext cx="15049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272</xdr:row>
      <xdr:rowOff>409575</xdr:rowOff>
    </xdr:from>
    <xdr:to>
      <xdr:col>6</xdr:col>
      <xdr:colOff>38100</xdr:colOff>
      <xdr:row>272</xdr:row>
      <xdr:rowOff>581025</xdr:rowOff>
    </xdr:to>
    <xdr:pic>
      <xdr:nvPicPr>
        <xdr:cNvPr id="1527" name="Рисунок 446">
          <a:extLst>
            <a:ext uri="{FF2B5EF4-FFF2-40B4-BE49-F238E27FC236}">
              <a16:creationId xmlns:a16="http://schemas.microsoft.com/office/drawing/2014/main" id="{A81847A3-F487-4BC2-BC1C-13D3E42BB851}"/>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4267200" y="4200525"/>
          <a:ext cx="1533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463</xdr:row>
      <xdr:rowOff>476250</xdr:rowOff>
    </xdr:from>
    <xdr:to>
      <xdr:col>6</xdr:col>
      <xdr:colOff>57150</xdr:colOff>
      <xdr:row>463</xdr:row>
      <xdr:rowOff>628650</xdr:rowOff>
    </xdr:to>
    <xdr:pic>
      <xdr:nvPicPr>
        <xdr:cNvPr id="1528" name="Рисунок 453">
          <a:extLst>
            <a:ext uri="{FF2B5EF4-FFF2-40B4-BE49-F238E27FC236}">
              <a16:creationId xmlns:a16="http://schemas.microsoft.com/office/drawing/2014/main" id="{EA0709CC-B8D5-489F-9701-FFF9CC91D5D4}"/>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4267200" y="5219700"/>
          <a:ext cx="15525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651</xdr:row>
      <xdr:rowOff>381000</xdr:rowOff>
    </xdr:from>
    <xdr:to>
      <xdr:col>6</xdr:col>
      <xdr:colOff>76200</xdr:colOff>
      <xdr:row>651</xdr:row>
      <xdr:rowOff>552450</xdr:rowOff>
    </xdr:to>
    <xdr:pic>
      <xdr:nvPicPr>
        <xdr:cNvPr id="1529" name="Рисунок 108638">
          <a:extLst>
            <a:ext uri="{FF2B5EF4-FFF2-40B4-BE49-F238E27FC236}">
              <a16:creationId xmlns:a16="http://schemas.microsoft.com/office/drawing/2014/main" id="{7C97310C-9970-4290-BC4C-E5847A47CC52}"/>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4219575" y="7410450"/>
          <a:ext cx="1619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1169</xdr:row>
      <xdr:rowOff>438150</xdr:rowOff>
    </xdr:from>
    <xdr:to>
      <xdr:col>6</xdr:col>
      <xdr:colOff>9525</xdr:colOff>
      <xdr:row>1169</xdr:row>
      <xdr:rowOff>581025</xdr:rowOff>
    </xdr:to>
    <xdr:pic>
      <xdr:nvPicPr>
        <xdr:cNvPr id="1530" name="Рисунок 457">
          <a:extLst>
            <a:ext uri="{FF2B5EF4-FFF2-40B4-BE49-F238E27FC236}">
              <a16:creationId xmlns:a16="http://schemas.microsoft.com/office/drawing/2014/main" id="{25A16738-BA19-4FC2-B6E2-A8A05E2D6F54}"/>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4219575" y="13944600"/>
          <a:ext cx="1552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1097</xdr:row>
      <xdr:rowOff>409575</xdr:rowOff>
    </xdr:from>
    <xdr:to>
      <xdr:col>6</xdr:col>
      <xdr:colOff>38100</xdr:colOff>
      <xdr:row>1097</xdr:row>
      <xdr:rowOff>571500</xdr:rowOff>
    </xdr:to>
    <xdr:pic>
      <xdr:nvPicPr>
        <xdr:cNvPr id="1531" name="Рисунок 455">
          <a:extLst>
            <a:ext uri="{FF2B5EF4-FFF2-40B4-BE49-F238E27FC236}">
              <a16:creationId xmlns:a16="http://schemas.microsoft.com/office/drawing/2014/main" id="{03E8C590-2B97-4422-AE81-237D6AFB0991}"/>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4200525" y="11439525"/>
          <a:ext cx="1600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1256</xdr:row>
      <xdr:rowOff>438150</xdr:rowOff>
    </xdr:from>
    <xdr:to>
      <xdr:col>6</xdr:col>
      <xdr:colOff>28575</xdr:colOff>
      <xdr:row>1256</xdr:row>
      <xdr:rowOff>552450</xdr:rowOff>
    </xdr:to>
    <xdr:pic>
      <xdr:nvPicPr>
        <xdr:cNvPr id="1532" name="Рисунок 461">
          <a:extLst>
            <a:ext uri="{FF2B5EF4-FFF2-40B4-BE49-F238E27FC236}">
              <a16:creationId xmlns:a16="http://schemas.microsoft.com/office/drawing/2014/main" id="{6FFDD1C1-3C4B-4EC6-BAEE-952000DDD7A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181475" y="17564100"/>
          <a:ext cx="1609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1235</xdr:row>
      <xdr:rowOff>409575</xdr:rowOff>
    </xdr:from>
    <xdr:to>
      <xdr:col>6</xdr:col>
      <xdr:colOff>28575</xdr:colOff>
      <xdr:row>1235</xdr:row>
      <xdr:rowOff>581025</xdr:rowOff>
    </xdr:to>
    <xdr:pic>
      <xdr:nvPicPr>
        <xdr:cNvPr id="1533" name="Рисунок 460">
          <a:extLst>
            <a:ext uri="{FF2B5EF4-FFF2-40B4-BE49-F238E27FC236}">
              <a16:creationId xmlns:a16="http://schemas.microsoft.com/office/drawing/2014/main" id="{60432F11-10C2-4FD0-9621-AC4AECF5A7F4}"/>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4229100" y="16583025"/>
          <a:ext cx="1562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1218</xdr:row>
      <xdr:rowOff>409575</xdr:rowOff>
    </xdr:from>
    <xdr:to>
      <xdr:col>6</xdr:col>
      <xdr:colOff>19050</xdr:colOff>
      <xdr:row>1218</xdr:row>
      <xdr:rowOff>561975</xdr:rowOff>
    </xdr:to>
    <xdr:pic>
      <xdr:nvPicPr>
        <xdr:cNvPr id="1534" name="Рисунок 459">
          <a:extLst>
            <a:ext uri="{FF2B5EF4-FFF2-40B4-BE49-F238E27FC236}">
              <a16:creationId xmlns:a16="http://schemas.microsoft.com/office/drawing/2014/main" id="{0976B03B-B1F0-48BC-BF5E-E35C392B4D72}"/>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4219575" y="15630525"/>
          <a:ext cx="1562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1196</xdr:row>
      <xdr:rowOff>238125</xdr:rowOff>
    </xdr:from>
    <xdr:to>
      <xdr:col>5</xdr:col>
      <xdr:colOff>390525</xdr:colOff>
      <xdr:row>1196</xdr:row>
      <xdr:rowOff>571500</xdr:rowOff>
    </xdr:to>
    <xdr:pic>
      <xdr:nvPicPr>
        <xdr:cNvPr id="1535" name="Рисунок 831">
          <a:extLst>
            <a:ext uri="{FF2B5EF4-FFF2-40B4-BE49-F238E27FC236}">
              <a16:creationId xmlns:a16="http://schemas.microsoft.com/office/drawing/2014/main" id="{B901D2B7-4A0D-4C12-A55C-D90C24518F6A}"/>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4514850" y="14697075"/>
          <a:ext cx="1095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1592</xdr:row>
      <xdr:rowOff>409575</xdr:rowOff>
    </xdr:from>
    <xdr:to>
      <xdr:col>6</xdr:col>
      <xdr:colOff>0</xdr:colOff>
      <xdr:row>1592</xdr:row>
      <xdr:rowOff>542925</xdr:rowOff>
    </xdr:to>
    <xdr:pic>
      <xdr:nvPicPr>
        <xdr:cNvPr id="1536" name="Рисунок 464">
          <a:extLst>
            <a:ext uri="{FF2B5EF4-FFF2-40B4-BE49-F238E27FC236}">
              <a16:creationId xmlns:a16="http://schemas.microsoft.com/office/drawing/2014/main" id="{91ADD10F-F6E0-4D37-B190-80B423AC44FE}"/>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4238625" y="22107525"/>
          <a:ext cx="15240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1138</xdr:row>
      <xdr:rowOff>409575</xdr:rowOff>
    </xdr:from>
    <xdr:to>
      <xdr:col>6</xdr:col>
      <xdr:colOff>28575</xdr:colOff>
      <xdr:row>1138</xdr:row>
      <xdr:rowOff>571500</xdr:rowOff>
    </xdr:to>
    <xdr:pic>
      <xdr:nvPicPr>
        <xdr:cNvPr id="1537" name="Рисунок 456">
          <a:extLst>
            <a:ext uri="{FF2B5EF4-FFF2-40B4-BE49-F238E27FC236}">
              <a16:creationId xmlns:a16="http://schemas.microsoft.com/office/drawing/2014/main" id="{5879E0C1-6F00-47E1-9418-06F2F38631CD}"/>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4200525" y="12963525"/>
          <a:ext cx="15906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1369</xdr:row>
      <xdr:rowOff>419100</xdr:rowOff>
    </xdr:from>
    <xdr:to>
      <xdr:col>6</xdr:col>
      <xdr:colOff>0</xdr:colOff>
      <xdr:row>1369</xdr:row>
      <xdr:rowOff>561975</xdr:rowOff>
    </xdr:to>
    <xdr:pic>
      <xdr:nvPicPr>
        <xdr:cNvPr id="1538" name="Рисунок 462">
          <a:extLst>
            <a:ext uri="{FF2B5EF4-FFF2-40B4-BE49-F238E27FC236}">
              <a16:creationId xmlns:a16="http://schemas.microsoft.com/office/drawing/2014/main" id="{B935E6DC-D741-47A8-B0B4-8DDD3423DE3B}"/>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4229100" y="19259550"/>
          <a:ext cx="15335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1567</xdr:row>
      <xdr:rowOff>400050</xdr:rowOff>
    </xdr:from>
    <xdr:to>
      <xdr:col>6</xdr:col>
      <xdr:colOff>28575</xdr:colOff>
      <xdr:row>1567</xdr:row>
      <xdr:rowOff>542925</xdr:rowOff>
    </xdr:to>
    <xdr:pic>
      <xdr:nvPicPr>
        <xdr:cNvPr id="1539" name="Рисунок 463">
          <a:extLst>
            <a:ext uri="{FF2B5EF4-FFF2-40B4-BE49-F238E27FC236}">
              <a16:creationId xmlns:a16="http://schemas.microsoft.com/office/drawing/2014/main" id="{0675F2A8-B415-4268-9F7D-B3D69C7BE167}"/>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4219575" y="21145500"/>
          <a:ext cx="15716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1763</xdr:row>
      <xdr:rowOff>333375</xdr:rowOff>
    </xdr:from>
    <xdr:to>
      <xdr:col>5</xdr:col>
      <xdr:colOff>419100</xdr:colOff>
      <xdr:row>1763</xdr:row>
      <xdr:rowOff>657225</xdr:rowOff>
    </xdr:to>
    <xdr:pic>
      <xdr:nvPicPr>
        <xdr:cNvPr id="1540" name="Рисунок 465">
          <a:extLst>
            <a:ext uri="{FF2B5EF4-FFF2-40B4-BE49-F238E27FC236}">
              <a16:creationId xmlns:a16="http://schemas.microsoft.com/office/drawing/2014/main" id="{F513D015-EACE-45C4-9AF3-30826F9BFAFD}"/>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4495800" y="25269825"/>
          <a:ext cx="11430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1772</xdr:row>
      <xdr:rowOff>219075</xdr:rowOff>
    </xdr:from>
    <xdr:to>
      <xdr:col>5</xdr:col>
      <xdr:colOff>447675</xdr:colOff>
      <xdr:row>1772</xdr:row>
      <xdr:rowOff>552450</xdr:rowOff>
    </xdr:to>
    <xdr:pic>
      <xdr:nvPicPr>
        <xdr:cNvPr id="1541" name="Рисунок 466">
          <a:extLst>
            <a:ext uri="{FF2B5EF4-FFF2-40B4-BE49-F238E27FC236}">
              <a16:creationId xmlns:a16="http://schemas.microsoft.com/office/drawing/2014/main" id="{6639849A-9E28-4E00-8710-4F3F34AA2451}"/>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4486275" y="26108025"/>
          <a:ext cx="11811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4077</xdr:row>
      <xdr:rowOff>371475</xdr:rowOff>
    </xdr:from>
    <xdr:to>
      <xdr:col>6</xdr:col>
      <xdr:colOff>9525</xdr:colOff>
      <xdr:row>4077</xdr:row>
      <xdr:rowOff>590550</xdr:rowOff>
    </xdr:to>
    <xdr:pic>
      <xdr:nvPicPr>
        <xdr:cNvPr id="1542" name="Рисунок 1056">
          <a:extLst>
            <a:ext uri="{FF2B5EF4-FFF2-40B4-BE49-F238E27FC236}">
              <a16:creationId xmlns:a16="http://schemas.microsoft.com/office/drawing/2014/main" id="{DBB82302-B95E-46E9-B11C-F28546D6523D}"/>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t="35390" b="37709"/>
        <a:stretch>
          <a:fillRect/>
        </a:stretch>
      </xdr:blipFill>
      <xdr:spPr bwMode="auto">
        <a:xfrm>
          <a:off x="4352925" y="133511925"/>
          <a:ext cx="1419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4258</xdr:row>
      <xdr:rowOff>371475</xdr:rowOff>
    </xdr:from>
    <xdr:to>
      <xdr:col>6</xdr:col>
      <xdr:colOff>9525</xdr:colOff>
      <xdr:row>4258</xdr:row>
      <xdr:rowOff>590550</xdr:rowOff>
    </xdr:to>
    <xdr:pic>
      <xdr:nvPicPr>
        <xdr:cNvPr id="1543" name="Рисунок 1059">
          <a:extLst>
            <a:ext uri="{FF2B5EF4-FFF2-40B4-BE49-F238E27FC236}">
              <a16:creationId xmlns:a16="http://schemas.microsoft.com/office/drawing/2014/main" id="{D4BBF23A-2A02-4EF8-AD7E-A973BA4952DF}"/>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t="35583" b="36810"/>
        <a:stretch>
          <a:fillRect/>
        </a:stretch>
      </xdr:blipFill>
      <xdr:spPr bwMode="auto">
        <a:xfrm>
          <a:off x="4343400" y="135416925"/>
          <a:ext cx="1428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xdr:colOff>
      <xdr:row>4977</xdr:row>
      <xdr:rowOff>381000</xdr:rowOff>
    </xdr:from>
    <xdr:to>
      <xdr:col>6</xdr:col>
      <xdr:colOff>0</xdr:colOff>
      <xdr:row>4977</xdr:row>
      <xdr:rowOff>561975</xdr:rowOff>
    </xdr:to>
    <xdr:pic>
      <xdr:nvPicPr>
        <xdr:cNvPr id="1544" name="Рисунок 485">
          <a:extLst>
            <a:ext uri="{FF2B5EF4-FFF2-40B4-BE49-F238E27FC236}">
              <a16:creationId xmlns:a16="http://schemas.microsoft.com/office/drawing/2014/main" id="{629C0FD0-0E3C-410E-A039-0916EBBD8E04}"/>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4333875" y="140188950"/>
          <a:ext cx="1428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4439</xdr:row>
      <xdr:rowOff>314325</xdr:rowOff>
    </xdr:from>
    <xdr:to>
      <xdr:col>5</xdr:col>
      <xdr:colOff>342900</xdr:colOff>
      <xdr:row>4439</xdr:row>
      <xdr:rowOff>647700</xdr:rowOff>
    </xdr:to>
    <xdr:pic>
      <xdr:nvPicPr>
        <xdr:cNvPr id="1545" name="Рисунок 468">
          <a:extLst>
            <a:ext uri="{FF2B5EF4-FFF2-40B4-BE49-F238E27FC236}">
              <a16:creationId xmlns:a16="http://schemas.microsoft.com/office/drawing/2014/main" id="{277A9D8A-5F1E-40F8-BB01-959081FC5313}"/>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4448175" y="137264775"/>
          <a:ext cx="1114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4560</xdr:row>
      <xdr:rowOff>295275</xdr:rowOff>
    </xdr:from>
    <xdr:to>
      <xdr:col>5</xdr:col>
      <xdr:colOff>342900</xdr:colOff>
      <xdr:row>4560</xdr:row>
      <xdr:rowOff>638175</xdr:rowOff>
    </xdr:to>
    <xdr:pic>
      <xdr:nvPicPr>
        <xdr:cNvPr id="1546" name="Рисунок 484">
          <a:extLst>
            <a:ext uri="{FF2B5EF4-FFF2-40B4-BE49-F238E27FC236}">
              <a16:creationId xmlns:a16="http://schemas.microsoft.com/office/drawing/2014/main" id="{36608E7A-B1CE-4C5B-BD21-F465458F2F6C}"/>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4438650" y="138198225"/>
          <a:ext cx="11239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4658</xdr:row>
      <xdr:rowOff>295275</xdr:rowOff>
    </xdr:from>
    <xdr:to>
      <xdr:col>5</xdr:col>
      <xdr:colOff>333375</xdr:colOff>
      <xdr:row>4658</xdr:row>
      <xdr:rowOff>628650</xdr:rowOff>
    </xdr:to>
    <xdr:pic>
      <xdr:nvPicPr>
        <xdr:cNvPr id="1547" name="Рисунок 468">
          <a:extLst>
            <a:ext uri="{FF2B5EF4-FFF2-40B4-BE49-F238E27FC236}">
              <a16:creationId xmlns:a16="http://schemas.microsoft.com/office/drawing/2014/main" id="{9F7EC9A0-16BE-47AB-9FF7-AE460B25C574}"/>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4438650" y="139150725"/>
          <a:ext cx="1114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5071</xdr:row>
      <xdr:rowOff>342900</xdr:rowOff>
    </xdr:from>
    <xdr:to>
      <xdr:col>6</xdr:col>
      <xdr:colOff>28575</xdr:colOff>
      <xdr:row>5071</xdr:row>
      <xdr:rowOff>600075</xdr:rowOff>
    </xdr:to>
    <xdr:pic>
      <xdr:nvPicPr>
        <xdr:cNvPr id="1548" name="Рисунок 508">
          <a:extLst>
            <a:ext uri="{FF2B5EF4-FFF2-40B4-BE49-F238E27FC236}">
              <a16:creationId xmlns:a16="http://schemas.microsoft.com/office/drawing/2014/main" id="{53B8CDFE-E708-4FBE-B794-19676C1511E5}"/>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4314825" y="143960850"/>
          <a:ext cx="1476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5083</xdr:row>
      <xdr:rowOff>295275</xdr:rowOff>
    </xdr:from>
    <xdr:to>
      <xdr:col>5</xdr:col>
      <xdr:colOff>247650</xdr:colOff>
      <xdr:row>5083</xdr:row>
      <xdr:rowOff>619125</xdr:rowOff>
    </xdr:to>
    <xdr:pic>
      <xdr:nvPicPr>
        <xdr:cNvPr id="1549" name="Рисунок 509">
          <a:extLst>
            <a:ext uri="{FF2B5EF4-FFF2-40B4-BE49-F238E27FC236}">
              <a16:creationId xmlns:a16="http://schemas.microsoft.com/office/drawing/2014/main" id="{2EEB8E30-AB8C-4191-BC06-FE2A79F26CC5}"/>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4505325" y="144865725"/>
          <a:ext cx="962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5097</xdr:row>
      <xdr:rowOff>219075</xdr:rowOff>
    </xdr:from>
    <xdr:to>
      <xdr:col>5</xdr:col>
      <xdr:colOff>219075</xdr:colOff>
      <xdr:row>5097</xdr:row>
      <xdr:rowOff>542925</xdr:rowOff>
    </xdr:to>
    <xdr:pic>
      <xdr:nvPicPr>
        <xdr:cNvPr id="1550" name="Рисунок 510">
          <a:extLst>
            <a:ext uri="{FF2B5EF4-FFF2-40B4-BE49-F238E27FC236}">
              <a16:creationId xmlns:a16="http://schemas.microsoft.com/office/drawing/2014/main" id="{99F84EB3-5B1B-4E04-A77A-80DD60913439}"/>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4467225" y="145361025"/>
          <a:ext cx="971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5051</xdr:row>
      <xdr:rowOff>228600</xdr:rowOff>
    </xdr:from>
    <xdr:to>
      <xdr:col>5</xdr:col>
      <xdr:colOff>447675</xdr:colOff>
      <xdr:row>5051</xdr:row>
      <xdr:rowOff>533400</xdr:rowOff>
    </xdr:to>
    <xdr:pic>
      <xdr:nvPicPr>
        <xdr:cNvPr id="1551" name="Рисунок 486">
          <a:extLst>
            <a:ext uri="{FF2B5EF4-FFF2-40B4-BE49-F238E27FC236}">
              <a16:creationId xmlns:a16="http://schemas.microsoft.com/office/drawing/2014/main" id="{72FB7AB4-96AC-4D72-B3CC-07B7E7679CB7}"/>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4381500" y="141941550"/>
          <a:ext cx="12858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xdr:colOff>
      <xdr:row>5061</xdr:row>
      <xdr:rowOff>228600</xdr:rowOff>
    </xdr:from>
    <xdr:to>
      <xdr:col>5</xdr:col>
      <xdr:colOff>533400</xdr:colOff>
      <xdr:row>5061</xdr:row>
      <xdr:rowOff>552450</xdr:rowOff>
    </xdr:to>
    <xdr:pic>
      <xdr:nvPicPr>
        <xdr:cNvPr id="1552" name="Рисунок 507">
          <a:extLst>
            <a:ext uri="{FF2B5EF4-FFF2-40B4-BE49-F238E27FC236}">
              <a16:creationId xmlns:a16="http://schemas.microsoft.com/office/drawing/2014/main" id="{4C4A1C82-3825-417D-B3F8-FD0FABBD9202}"/>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333875" y="142703550"/>
          <a:ext cx="1419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5108</xdr:row>
      <xdr:rowOff>323850</xdr:rowOff>
    </xdr:from>
    <xdr:to>
      <xdr:col>6</xdr:col>
      <xdr:colOff>114300</xdr:colOff>
      <xdr:row>5108</xdr:row>
      <xdr:rowOff>447675</xdr:rowOff>
    </xdr:to>
    <xdr:pic>
      <xdr:nvPicPr>
        <xdr:cNvPr id="1553" name="Рисунок 511">
          <a:extLst>
            <a:ext uri="{FF2B5EF4-FFF2-40B4-BE49-F238E27FC236}">
              <a16:creationId xmlns:a16="http://schemas.microsoft.com/office/drawing/2014/main" id="{D5B7C05E-DC2E-467D-9488-E6676BAB6D2D}"/>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4305300" y="146227800"/>
          <a:ext cx="1571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5161</xdr:row>
      <xdr:rowOff>171450</xdr:rowOff>
    </xdr:from>
    <xdr:to>
      <xdr:col>6</xdr:col>
      <xdr:colOff>9525</xdr:colOff>
      <xdr:row>5161</xdr:row>
      <xdr:rowOff>438150</xdr:rowOff>
    </xdr:to>
    <xdr:pic>
      <xdr:nvPicPr>
        <xdr:cNvPr id="1554" name="Рисунок 512">
          <a:extLst>
            <a:ext uri="{FF2B5EF4-FFF2-40B4-BE49-F238E27FC236}">
              <a16:creationId xmlns:a16="http://schemas.microsoft.com/office/drawing/2014/main" id="{6E46EE2F-4633-415B-9B4C-4CA928BDFB21}"/>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4305300" y="146837400"/>
          <a:ext cx="1466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5169</xdr:row>
      <xdr:rowOff>238125</xdr:rowOff>
    </xdr:from>
    <xdr:to>
      <xdr:col>4</xdr:col>
      <xdr:colOff>533400</xdr:colOff>
      <xdr:row>5169</xdr:row>
      <xdr:rowOff>571500</xdr:rowOff>
    </xdr:to>
    <xdr:pic>
      <xdr:nvPicPr>
        <xdr:cNvPr id="1555" name="Рисунок 513">
          <a:extLst>
            <a:ext uri="{FF2B5EF4-FFF2-40B4-BE49-F238E27FC236}">
              <a16:creationId xmlns:a16="http://schemas.microsoft.com/office/drawing/2014/main" id="{8693D114-F706-4D13-ACCE-C75323D3529D}"/>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4886325" y="148428075"/>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5298</xdr:row>
      <xdr:rowOff>228600</xdr:rowOff>
    </xdr:from>
    <xdr:to>
      <xdr:col>4</xdr:col>
      <xdr:colOff>523875</xdr:colOff>
      <xdr:row>5298</xdr:row>
      <xdr:rowOff>561975</xdr:rowOff>
    </xdr:to>
    <xdr:pic>
      <xdr:nvPicPr>
        <xdr:cNvPr id="1556" name="Рисунок 400">
          <a:extLst>
            <a:ext uri="{FF2B5EF4-FFF2-40B4-BE49-F238E27FC236}">
              <a16:creationId xmlns:a16="http://schemas.microsoft.com/office/drawing/2014/main" id="{0F432585-EF7A-4F05-A6BB-6CF38AC5BA76}"/>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4867275" y="1491805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228600</xdr:colOff>
      <xdr:row>5390</xdr:row>
      <xdr:rowOff>257175</xdr:rowOff>
    </xdr:from>
    <xdr:to>
      <xdr:col>5</xdr:col>
      <xdr:colOff>0</xdr:colOff>
      <xdr:row>5390</xdr:row>
      <xdr:rowOff>581025</xdr:rowOff>
    </xdr:to>
    <xdr:pic>
      <xdr:nvPicPr>
        <xdr:cNvPr id="1557" name="Рисунок 399">
          <a:extLst>
            <a:ext uri="{FF2B5EF4-FFF2-40B4-BE49-F238E27FC236}">
              <a16:creationId xmlns:a16="http://schemas.microsoft.com/office/drawing/2014/main" id="{F9A76D00-115B-4365-A1AE-CBDFFE2C6F86}"/>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4905375" y="149971125"/>
          <a:ext cx="314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5493</xdr:row>
      <xdr:rowOff>266700</xdr:rowOff>
    </xdr:from>
    <xdr:to>
      <xdr:col>4</xdr:col>
      <xdr:colOff>523875</xdr:colOff>
      <xdr:row>5493</xdr:row>
      <xdr:rowOff>571500</xdr:rowOff>
    </xdr:to>
    <xdr:pic>
      <xdr:nvPicPr>
        <xdr:cNvPr id="1558" name="Рисунок 401">
          <a:extLst>
            <a:ext uri="{FF2B5EF4-FFF2-40B4-BE49-F238E27FC236}">
              <a16:creationId xmlns:a16="http://schemas.microsoft.com/office/drawing/2014/main" id="{F87446A7-0018-4AF9-ABB8-3E0C21A60338}"/>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4895850" y="1530286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228600</xdr:colOff>
      <xdr:row>5470</xdr:row>
      <xdr:rowOff>247650</xdr:rowOff>
    </xdr:from>
    <xdr:to>
      <xdr:col>5</xdr:col>
      <xdr:colOff>0</xdr:colOff>
      <xdr:row>5470</xdr:row>
      <xdr:rowOff>581025</xdr:rowOff>
    </xdr:to>
    <xdr:pic>
      <xdr:nvPicPr>
        <xdr:cNvPr id="1559" name="Рисунок 403">
          <a:extLst>
            <a:ext uri="{FF2B5EF4-FFF2-40B4-BE49-F238E27FC236}">
              <a16:creationId xmlns:a16="http://schemas.microsoft.com/office/drawing/2014/main" id="{10D8457A-987E-48BF-A79A-F59D2C5F78E1}"/>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4905375" y="1522476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238125</xdr:colOff>
      <xdr:row>5507</xdr:row>
      <xdr:rowOff>228600</xdr:rowOff>
    </xdr:from>
    <xdr:to>
      <xdr:col>5</xdr:col>
      <xdr:colOff>0</xdr:colOff>
      <xdr:row>5507</xdr:row>
      <xdr:rowOff>542925</xdr:rowOff>
    </xdr:to>
    <xdr:pic>
      <xdr:nvPicPr>
        <xdr:cNvPr id="1560" name="Рисунок 402">
          <a:extLst>
            <a:ext uri="{FF2B5EF4-FFF2-40B4-BE49-F238E27FC236}">
              <a16:creationId xmlns:a16="http://schemas.microsoft.com/office/drawing/2014/main" id="{680388AA-D0DE-4B49-91B5-0684C23F55B6}"/>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4914900" y="1537525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5532</xdr:row>
      <xdr:rowOff>247650</xdr:rowOff>
    </xdr:from>
    <xdr:to>
      <xdr:col>4</xdr:col>
      <xdr:colOff>523875</xdr:colOff>
      <xdr:row>5532</xdr:row>
      <xdr:rowOff>552450</xdr:rowOff>
    </xdr:to>
    <xdr:pic>
      <xdr:nvPicPr>
        <xdr:cNvPr id="1561" name="Рисунок 408">
          <a:extLst>
            <a:ext uri="{FF2B5EF4-FFF2-40B4-BE49-F238E27FC236}">
              <a16:creationId xmlns:a16="http://schemas.microsoft.com/office/drawing/2014/main" id="{E5E022EE-0265-4C75-A8F7-195207B9B86B}"/>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4886325" y="155295600"/>
          <a:ext cx="3143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352425</xdr:colOff>
      <xdr:row>5543</xdr:row>
      <xdr:rowOff>123825</xdr:rowOff>
    </xdr:from>
    <xdr:to>
      <xdr:col>5</xdr:col>
      <xdr:colOff>476250</xdr:colOff>
      <xdr:row>5543</xdr:row>
      <xdr:rowOff>447675</xdr:rowOff>
    </xdr:to>
    <xdr:pic>
      <xdr:nvPicPr>
        <xdr:cNvPr id="1562" name="Рисунок 409">
          <a:extLst>
            <a:ext uri="{FF2B5EF4-FFF2-40B4-BE49-F238E27FC236}">
              <a16:creationId xmlns:a16="http://schemas.microsoft.com/office/drawing/2014/main" id="{A41CA4CA-A690-4364-9D7C-7C47BA17174E}"/>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4381500" y="154981275"/>
          <a:ext cx="1314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228600</xdr:colOff>
      <xdr:row>5522</xdr:row>
      <xdr:rowOff>228600</xdr:rowOff>
    </xdr:from>
    <xdr:to>
      <xdr:col>5</xdr:col>
      <xdr:colOff>9525</xdr:colOff>
      <xdr:row>5522</xdr:row>
      <xdr:rowOff>552450</xdr:rowOff>
    </xdr:to>
    <xdr:pic>
      <xdr:nvPicPr>
        <xdr:cNvPr id="1563" name="Рисунок 407">
          <a:extLst>
            <a:ext uri="{FF2B5EF4-FFF2-40B4-BE49-F238E27FC236}">
              <a16:creationId xmlns:a16="http://schemas.microsoft.com/office/drawing/2014/main" id="{09A6F3C7-9586-4048-A702-76097BA912BE}"/>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4905375" y="154514550"/>
          <a:ext cx="323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5562</xdr:row>
      <xdr:rowOff>304800</xdr:rowOff>
    </xdr:from>
    <xdr:to>
      <xdr:col>6</xdr:col>
      <xdr:colOff>19050</xdr:colOff>
      <xdr:row>5562</xdr:row>
      <xdr:rowOff>447675</xdr:rowOff>
    </xdr:to>
    <xdr:pic>
      <xdr:nvPicPr>
        <xdr:cNvPr id="1564" name="Рисунок 529">
          <a:extLst>
            <a:ext uri="{FF2B5EF4-FFF2-40B4-BE49-F238E27FC236}">
              <a16:creationId xmlns:a16="http://schemas.microsoft.com/office/drawing/2014/main" id="{D76A0AFB-1482-4069-85A5-632306A51CC8}"/>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4295775" y="156876750"/>
          <a:ext cx="14859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5656</xdr:row>
      <xdr:rowOff>295275</xdr:rowOff>
    </xdr:from>
    <xdr:to>
      <xdr:col>6</xdr:col>
      <xdr:colOff>19050</xdr:colOff>
      <xdr:row>5656</xdr:row>
      <xdr:rowOff>466725</xdr:rowOff>
    </xdr:to>
    <xdr:pic>
      <xdr:nvPicPr>
        <xdr:cNvPr id="1565" name="Рисунок 530">
          <a:extLst>
            <a:ext uri="{FF2B5EF4-FFF2-40B4-BE49-F238E27FC236}">
              <a16:creationId xmlns:a16="http://schemas.microsoft.com/office/drawing/2014/main" id="{5309B785-50CF-49EE-8905-C74DA511F4F3}"/>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4238625" y="157629225"/>
          <a:ext cx="15430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5679</xdr:row>
      <xdr:rowOff>409575</xdr:rowOff>
    </xdr:from>
    <xdr:to>
      <xdr:col>6</xdr:col>
      <xdr:colOff>0</xdr:colOff>
      <xdr:row>5679</xdr:row>
      <xdr:rowOff>552450</xdr:rowOff>
    </xdr:to>
    <xdr:pic>
      <xdr:nvPicPr>
        <xdr:cNvPr id="1566" name="Рисунок 531">
          <a:extLst>
            <a:ext uri="{FF2B5EF4-FFF2-40B4-BE49-F238E27FC236}">
              <a16:creationId xmlns:a16="http://schemas.microsoft.com/office/drawing/2014/main" id="{E9CADCA9-CBB1-438E-A160-4C13049185B1}"/>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4295775" y="158505525"/>
          <a:ext cx="1466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5698</xdr:row>
      <xdr:rowOff>323850</xdr:rowOff>
    </xdr:from>
    <xdr:to>
      <xdr:col>6</xdr:col>
      <xdr:colOff>47625</xdr:colOff>
      <xdr:row>5698</xdr:row>
      <xdr:rowOff>457200</xdr:rowOff>
    </xdr:to>
    <xdr:pic>
      <xdr:nvPicPr>
        <xdr:cNvPr id="1567" name="Рисунок 532">
          <a:extLst>
            <a:ext uri="{FF2B5EF4-FFF2-40B4-BE49-F238E27FC236}">
              <a16:creationId xmlns:a16="http://schemas.microsoft.com/office/drawing/2014/main" id="{FB3A7D36-E42C-498F-AB5A-CD4A2622D57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4238625" y="159372300"/>
          <a:ext cx="15716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5714</xdr:row>
      <xdr:rowOff>304800</xdr:rowOff>
    </xdr:from>
    <xdr:to>
      <xdr:col>6</xdr:col>
      <xdr:colOff>114300</xdr:colOff>
      <xdr:row>5714</xdr:row>
      <xdr:rowOff>447675</xdr:rowOff>
    </xdr:to>
    <xdr:pic>
      <xdr:nvPicPr>
        <xdr:cNvPr id="1568" name="Рисунок 533">
          <a:extLst>
            <a:ext uri="{FF2B5EF4-FFF2-40B4-BE49-F238E27FC236}">
              <a16:creationId xmlns:a16="http://schemas.microsoft.com/office/drawing/2014/main" id="{DF38EFDE-DAE6-4B53-80C6-FDA8DCB2C188}"/>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4248150" y="160115250"/>
          <a:ext cx="16287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5731</xdr:row>
      <xdr:rowOff>238125</xdr:rowOff>
    </xdr:from>
    <xdr:to>
      <xdr:col>5</xdr:col>
      <xdr:colOff>476250</xdr:colOff>
      <xdr:row>5731</xdr:row>
      <xdr:rowOff>542925</xdr:rowOff>
    </xdr:to>
    <xdr:pic>
      <xdr:nvPicPr>
        <xdr:cNvPr id="1569" name="Рисунок 534">
          <a:extLst>
            <a:ext uri="{FF2B5EF4-FFF2-40B4-BE49-F238E27FC236}">
              <a16:creationId xmlns:a16="http://schemas.microsoft.com/office/drawing/2014/main" id="{390344D4-5AB9-481B-8049-20E858EBA681}"/>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4505325" y="160810575"/>
          <a:ext cx="11906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5753</xdr:row>
      <xdr:rowOff>342900</xdr:rowOff>
    </xdr:from>
    <xdr:to>
      <xdr:col>6</xdr:col>
      <xdr:colOff>0</xdr:colOff>
      <xdr:row>5753</xdr:row>
      <xdr:rowOff>657225</xdr:rowOff>
    </xdr:to>
    <xdr:pic>
      <xdr:nvPicPr>
        <xdr:cNvPr id="1570" name="Рисунок 535">
          <a:extLst>
            <a:ext uri="{FF2B5EF4-FFF2-40B4-BE49-F238E27FC236}">
              <a16:creationId xmlns:a16="http://schemas.microsoft.com/office/drawing/2014/main" id="{9A68751C-AE3B-44A7-B328-23F12556BD9A}"/>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4371975" y="161677350"/>
          <a:ext cx="1390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5771</xdr:row>
      <xdr:rowOff>257175</xdr:rowOff>
    </xdr:from>
    <xdr:to>
      <xdr:col>6</xdr:col>
      <xdr:colOff>38100</xdr:colOff>
      <xdr:row>5771</xdr:row>
      <xdr:rowOff>514350</xdr:rowOff>
    </xdr:to>
    <xdr:pic>
      <xdr:nvPicPr>
        <xdr:cNvPr id="1571" name="Рисунок 514">
          <a:extLst>
            <a:ext uri="{FF2B5EF4-FFF2-40B4-BE49-F238E27FC236}">
              <a16:creationId xmlns:a16="http://schemas.microsoft.com/office/drawing/2014/main" id="{0BA36848-99C2-434E-B0D0-2A2443F8B341}"/>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4314825" y="162544125"/>
          <a:ext cx="14859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5806</xdr:row>
      <xdr:rowOff>238125</xdr:rowOff>
    </xdr:from>
    <xdr:to>
      <xdr:col>6</xdr:col>
      <xdr:colOff>38100</xdr:colOff>
      <xdr:row>5806</xdr:row>
      <xdr:rowOff>514350</xdr:rowOff>
    </xdr:to>
    <xdr:pic>
      <xdr:nvPicPr>
        <xdr:cNvPr id="1572" name="Рисунок 515">
          <a:extLst>
            <a:ext uri="{FF2B5EF4-FFF2-40B4-BE49-F238E27FC236}">
              <a16:creationId xmlns:a16="http://schemas.microsoft.com/office/drawing/2014/main" id="{6E4C7E12-06DE-4FF9-96C8-F6EF7A7DBE07}"/>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4238625" y="163287075"/>
          <a:ext cx="15621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5819</xdr:row>
      <xdr:rowOff>247650</xdr:rowOff>
    </xdr:from>
    <xdr:to>
      <xdr:col>6</xdr:col>
      <xdr:colOff>38100</xdr:colOff>
      <xdr:row>5819</xdr:row>
      <xdr:rowOff>495300</xdr:rowOff>
    </xdr:to>
    <xdr:pic>
      <xdr:nvPicPr>
        <xdr:cNvPr id="1573" name="Рисунок 516">
          <a:extLst>
            <a:ext uri="{FF2B5EF4-FFF2-40B4-BE49-F238E27FC236}">
              <a16:creationId xmlns:a16="http://schemas.microsoft.com/office/drawing/2014/main" id="{77793B43-4807-4116-B11D-58B149B9331F}"/>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4257675" y="164058600"/>
          <a:ext cx="15430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5852</xdr:row>
      <xdr:rowOff>333375</xdr:rowOff>
    </xdr:from>
    <xdr:to>
      <xdr:col>6</xdr:col>
      <xdr:colOff>0</xdr:colOff>
      <xdr:row>5852</xdr:row>
      <xdr:rowOff>600075</xdr:rowOff>
    </xdr:to>
    <xdr:pic>
      <xdr:nvPicPr>
        <xdr:cNvPr id="1574" name="Рисунок 518">
          <a:extLst>
            <a:ext uri="{FF2B5EF4-FFF2-40B4-BE49-F238E27FC236}">
              <a16:creationId xmlns:a16="http://schemas.microsoft.com/office/drawing/2014/main" id="{92A405D9-234F-41CA-9B8C-4009A430F7DD}"/>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4324350" y="165858825"/>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5884</xdr:row>
      <xdr:rowOff>219075</xdr:rowOff>
    </xdr:from>
    <xdr:to>
      <xdr:col>6</xdr:col>
      <xdr:colOff>38100</xdr:colOff>
      <xdr:row>5884</xdr:row>
      <xdr:rowOff>523875</xdr:rowOff>
    </xdr:to>
    <xdr:pic>
      <xdr:nvPicPr>
        <xdr:cNvPr id="1575" name="Рисунок 519">
          <a:extLst>
            <a:ext uri="{FF2B5EF4-FFF2-40B4-BE49-F238E27FC236}">
              <a16:creationId xmlns:a16="http://schemas.microsoft.com/office/drawing/2014/main" id="{65EB1084-1388-426D-AC7E-A113589BFFB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4238625" y="166697025"/>
          <a:ext cx="15621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5833</xdr:row>
      <xdr:rowOff>285750</xdr:rowOff>
    </xdr:from>
    <xdr:to>
      <xdr:col>5</xdr:col>
      <xdr:colOff>523875</xdr:colOff>
      <xdr:row>5833</xdr:row>
      <xdr:rowOff>609600</xdr:rowOff>
    </xdr:to>
    <xdr:pic>
      <xdr:nvPicPr>
        <xdr:cNvPr id="1576" name="Рисунок 406">
          <a:extLst>
            <a:ext uri="{FF2B5EF4-FFF2-40B4-BE49-F238E27FC236}">
              <a16:creationId xmlns:a16="http://schemas.microsoft.com/office/drawing/2014/main" id="{BDF80BD6-3C7C-4E29-BA19-2F154CE7BCD8}"/>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4295775" y="164858700"/>
          <a:ext cx="1447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5922</xdr:row>
      <xdr:rowOff>228600</xdr:rowOff>
    </xdr:from>
    <xdr:to>
      <xdr:col>6</xdr:col>
      <xdr:colOff>38100</xdr:colOff>
      <xdr:row>5922</xdr:row>
      <xdr:rowOff>514350</xdr:rowOff>
    </xdr:to>
    <xdr:pic>
      <xdr:nvPicPr>
        <xdr:cNvPr id="1577" name="Рисунок 520">
          <a:extLst>
            <a:ext uri="{FF2B5EF4-FFF2-40B4-BE49-F238E27FC236}">
              <a16:creationId xmlns:a16="http://schemas.microsoft.com/office/drawing/2014/main" id="{E634A17A-C872-435F-811A-B56EBEEE56BE}"/>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4286250" y="167468550"/>
          <a:ext cx="15144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5936</xdr:row>
      <xdr:rowOff>352425</xdr:rowOff>
    </xdr:from>
    <xdr:to>
      <xdr:col>6</xdr:col>
      <xdr:colOff>0</xdr:colOff>
      <xdr:row>5936</xdr:row>
      <xdr:rowOff>638175</xdr:rowOff>
    </xdr:to>
    <xdr:pic>
      <xdr:nvPicPr>
        <xdr:cNvPr id="1578" name="Рисунок 521">
          <a:extLst>
            <a:ext uri="{FF2B5EF4-FFF2-40B4-BE49-F238E27FC236}">
              <a16:creationId xmlns:a16="http://schemas.microsoft.com/office/drawing/2014/main" id="{AD15630A-224F-47DF-A2C8-459D192B7985}"/>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4286250" y="168354375"/>
          <a:ext cx="14763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5972</xdr:row>
      <xdr:rowOff>352425</xdr:rowOff>
    </xdr:from>
    <xdr:to>
      <xdr:col>6</xdr:col>
      <xdr:colOff>9525</xdr:colOff>
      <xdr:row>5972</xdr:row>
      <xdr:rowOff>609600</xdr:rowOff>
    </xdr:to>
    <xdr:pic>
      <xdr:nvPicPr>
        <xdr:cNvPr id="1579" name="Рисунок 522">
          <a:extLst>
            <a:ext uri="{FF2B5EF4-FFF2-40B4-BE49-F238E27FC236}">
              <a16:creationId xmlns:a16="http://schemas.microsoft.com/office/drawing/2014/main" id="{68B9C969-4D1F-42A5-9713-7CB83880F0E6}"/>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4305300" y="169306875"/>
          <a:ext cx="1466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6019</xdr:row>
      <xdr:rowOff>342900</xdr:rowOff>
    </xdr:from>
    <xdr:to>
      <xdr:col>6</xdr:col>
      <xdr:colOff>0</xdr:colOff>
      <xdr:row>6019</xdr:row>
      <xdr:rowOff>638175</xdr:rowOff>
    </xdr:to>
    <xdr:pic>
      <xdr:nvPicPr>
        <xdr:cNvPr id="1580" name="Рисунок 524">
          <a:extLst>
            <a:ext uri="{FF2B5EF4-FFF2-40B4-BE49-F238E27FC236}">
              <a16:creationId xmlns:a16="http://schemas.microsoft.com/office/drawing/2014/main" id="{C807106C-F78D-422A-9A42-4FBB6FAC4759}"/>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4457700" y="171011850"/>
          <a:ext cx="1304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6002</xdr:row>
      <xdr:rowOff>238125</xdr:rowOff>
    </xdr:from>
    <xdr:to>
      <xdr:col>6</xdr:col>
      <xdr:colOff>9525</xdr:colOff>
      <xdr:row>6002</xdr:row>
      <xdr:rowOff>533400</xdr:rowOff>
    </xdr:to>
    <xdr:pic>
      <xdr:nvPicPr>
        <xdr:cNvPr id="1581" name="Рисунок 523">
          <a:extLst>
            <a:ext uri="{FF2B5EF4-FFF2-40B4-BE49-F238E27FC236}">
              <a16:creationId xmlns:a16="http://schemas.microsoft.com/office/drawing/2014/main" id="{91553409-C14E-4AF2-BA0B-2A284B93AB03}"/>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4257675" y="170145075"/>
          <a:ext cx="15144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6027</xdr:row>
      <xdr:rowOff>333375</xdr:rowOff>
    </xdr:from>
    <xdr:to>
      <xdr:col>6</xdr:col>
      <xdr:colOff>28575</xdr:colOff>
      <xdr:row>6027</xdr:row>
      <xdr:rowOff>638175</xdr:rowOff>
    </xdr:to>
    <xdr:pic>
      <xdr:nvPicPr>
        <xdr:cNvPr id="1582" name="Рисунок 525">
          <a:extLst>
            <a:ext uri="{FF2B5EF4-FFF2-40B4-BE49-F238E27FC236}">
              <a16:creationId xmlns:a16="http://schemas.microsoft.com/office/drawing/2014/main" id="{69385995-6162-42EB-8228-C1BEA0A07F07}"/>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4276725" y="171954825"/>
          <a:ext cx="15144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6047</xdr:row>
      <xdr:rowOff>238125</xdr:rowOff>
    </xdr:from>
    <xdr:to>
      <xdr:col>6</xdr:col>
      <xdr:colOff>9525</xdr:colOff>
      <xdr:row>6047</xdr:row>
      <xdr:rowOff>523875</xdr:rowOff>
    </xdr:to>
    <xdr:pic>
      <xdr:nvPicPr>
        <xdr:cNvPr id="1583" name="Рисунок 526">
          <a:extLst>
            <a:ext uri="{FF2B5EF4-FFF2-40B4-BE49-F238E27FC236}">
              <a16:creationId xmlns:a16="http://schemas.microsoft.com/office/drawing/2014/main" id="{36F9945A-40FB-4931-BF2C-46B8E6A79BCF}"/>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4257675" y="172812075"/>
          <a:ext cx="15144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6060</xdr:row>
      <xdr:rowOff>352425</xdr:rowOff>
    </xdr:from>
    <xdr:to>
      <xdr:col>6</xdr:col>
      <xdr:colOff>0</xdr:colOff>
      <xdr:row>6060</xdr:row>
      <xdr:rowOff>647700</xdr:rowOff>
    </xdr:to>
    <xdr:pic>
      <xdr:nvPicPr>
        <xdr:cNvPr id="1584" name="Рисунок 527">
          <a:extLst>
            <a:ext uri="{FF2B5EF4-FFF2-40B4-BE49-F238E27FC236}">
              <a16:creationId xmlns:a16="http://schemas.microsoft.com/office/drawing/2014/main" id="{96FD7599-4D87-4199-8751-9518261B5A7B}"/>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4324350" y="173688375"/>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6089</xdr:row>
      <xdr:rowOff>238125</xdr:rowOff>
    </xdr:from>
    <xdr:to>
      <xdr:col>4</xdr:col>
      <xdr:colOff>438150</xdr:colOff>
      <xdr:row>6089</xdr:row>
      <xdr:rowOff>552450</xdr:rowOff>
    </xdr:to>
    <xdr:pic>
      <xdr:nvPicPr>
        <xdr:cNvPr id="1585" name="Рисунок 528">
          <a:extLst>
            <a:ext uri="{FF2B5EF4-FFF2-40B4-BE49-F238E27FC236}">
              <a16:creationId xmlns:a16="http://schemas.microsoft.com/office/drawing/2014/main" id="{0E189012-446A-467F-BAB8-FE62A8AF9CF6}"/>
            </a:ext>
          </a:extLst>
        </xdr:cNvPr>
        <xdr:cNvPicPr>
          <a:picLocks noChangeAspect="1"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4800600" y="174526575"/>
          <a:ext cx="314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6352</xdr:row>
      <xdr:rowOff>238125</xdr:rowOff>
    </xdr:from>
    <xdr:to>
      <xdr:col>5</xdr:col>
      <xdr:colOff>190500</xdr:colOff>
      <xdr:row>6352</xdr:row>
      <xdr:rowOff>552450</xdr:rowOff>
    </xdr:to>
    <xdr:pic>
      <xdr:nvPicPr>
        <xdr:cNvPr id="1586" name="Рисунок 2">
          <a:extLst>
            <a:ext uri="{FF2B5EF4-FFF2-40B4-BE49-F238E27FC236}">
              <a16:creationId xmlns:a16="http://schemas.microsoft.com/office/drawing/2014/main" id="{C9E8BE1F-DD6D-4331-B338-CC202E5D3EAB}"/>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4667250" y="186718575"/>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6359</xdr:row>
      <xdr:rowOff>209550</xdr:rowOff>
    </xdr:from>
    <xdr:to>
      <xdr:col>5</xdr:col>
      <xdr:colOff>228600</xdr:colOff>
      <xdr:row>6359</xdr:row>
      <xdr:rowOff>552450</xdr:rowOff>
    </xdr:to>
    <xdr:pic>
      <xdr:nvPicPr>
        <xdr:cNvPr id="1587" name="Рисунок 3">
          <a:hlinkClick xmlns:r="http://schemas.openxmlformats.org/officeDocument/2006/relationships" r:id="rId150"/>
          <a:extLst>
            <a:ext uri="{FF2B5EF4-FFF2-40B4-BE49-F238E27FC236}">
              <a16:creationId xmlns:a16="http://schemas.microsoft.com/office/drawing/2014/main" id="{4ED6696A-A3C7-4713-8DA3-9E1E3D59A8E9}"/>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4476750" y="187452000"/>
          <a:ext cx="9715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85725</xdr:colOff>
      <xdr:row>6615</xdr:row>
      <xdr:rowOff>219075</xdr:rowOff>
    </xdr:from>
    <xdr:to>
      <xdr:col>5</xdr:col>
      <xdr:colOff>57150</xdr:colOff>
      <xdr:row>6615</xdr:row>
      <xdr:rowOff>704034</xdr:rowOff>
    </xdr:to>
    <xdr:pic>
      <xdr:nvPicPr>
        <xdr:cNvPr id="1589" name="Рисунок 12">
          <a:extLst>
            <a:ext uri="{FF2B5EF4-FFF2-40B4-BE49-F238E27FC236}">
              <a16:creationId xmlns:a16="http://schemas.microsoft.com/office/drawing/2014/main" id="{8E237DF9-DBBC-4B7B-8CDB-8A250CCBD7E7}"/>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4762500" y="196415025"/>
          <a:ext cx="514350" cy="48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6642</xdr:row>
      <xdr:rowOff>219075</xdr:rowOff>
    </xdr:from>
    <xdr:to>
      <xdr:col>6</xdr:col>
      <xdr:colOff>19050</xdr:colOff>
      <xdr:row>6642</xdr:row>
      <xdr:rowOff>504825</xdr:rowOff>
    </xdr:to>
    <xdr:pic>
      <xdr:nvPicPr>
        <xdr:cNvPr id="1593" name="Picture 64" descr="1">
          <a:extLst>
            <a:ext uri="{FF2B5EF4-FFF2-40B4-BE49-F238E27FC236}">
              <a16:creationId xmlns:a16="http://schemas.microsoft.com/office/drawing/2014/main" id="{A9B46C6E-C9CF-4073-BB3C-1EC20BCCE415}"/>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4276725" y="198129525"/>
          <a:ext cx="15049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6655</xdr:row>
      <xdr:rowOff>238125</xdr:rowOff>
    </xdr:from>
    <xdr:to>
      <xdr:col>6</xdr:col>
      <xdr:colOff>28575</xdr:colOff>
      <xdr:row>6655</xdr:row>
      <xdr:rowOff>533400</xdr:rowOff>
    </xdr:to>
    <xdr:pic>
      <xdr:nvPicPr>
        <xdr:cNvPr id="1594" name="Picture 65" descr="2">
          <a:extLst>
            <a:ext uri="{FF2B5EF4-FFF2-40B4-BE49-F238E27FC236}">
              <a16:creationId xmlns:a16="http://schemas.microsoft.com/office/drawing/2014/main" id="{91710B7D-68D9-4ABC-BF22-B44B106E4CDA}"/>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4267200" y="198910575"/>
          <a:ext cx="15240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6668</xdr:row>
      <xdr:rowOff>228600</xdr:rowOff>
    </xdr:from>
    <xdr:to>
      <xdr:col>5</xdr:col>
      <xdr:colOff>523875</xdr:colOff>
      <xdr:row>6668</xdr:row>
      <xdr:rowOff>542925</xdr:rowOff>
    </xdr:to>
    <xdr:pic>
      <xdr:nvPicPr>
        <xdr:cNvPr id="1595" name="Picture 58" descr="2">
          <a:extLst>
            <a:ext uri="{FF2B5EF4-FFF2-40B4-BE49-F238E27FC236}">
              <a16:creationId xmlns:a16="http://schemas.microsoft.com/office/drawing/2014/main" id="{B8B0FC6F-A93E-4EFE-8147-812A7D58673B}"/>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4400550" y="199663050"/>
          <a:ext cx="13430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6684</xdr:row>
      <xdr:rowOff>209550</xdr:rowOff>
    </xdr:from>
    <xdr:to>
      <xdr:col>6</xdr:col>
      <xdr:colOff>0</xdr:colOff>
      <xdr:row>6684</xdr:row>
      <xdr:rowOff>542925</xdr:rowOff>
    </xdr:to>
    <xdr:pic>
      <xdr:nvPicPr>
        <xdr:cNvPr id="1596" name="Picture 61" descr="3">
          <a:extLst>
            <a:ext uri="{FF2B5EF4-FFF2-40B4-BE49-F238E27FC236}">
              <a16:creationId xmlns:a16="http://schemas.microsoft.com/office/drawing/2014/main" id="{6C533F05-2F7C-4F12-A7B0-139FADF47CBA}"/>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4371975" y="200406000"/>
          <a:ext cx="1390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390525</xdr:colOff>
      <xdr:row>6710</xdr:row>
      <xdr:rowOff>228600</xdr:rowOff>
    </xdr:from>
    <xdr:to>
      <xdr:col>5</xdr:col>
      <xdr:colOff>476250</xdr:colOff>
      <xdr:row>6710</xdr:row>
      <xdr:rowOff>552450</xdr:rowOff>
    </xdr:to>
    <xdr:pic>
      <xdr:nvPicPr>
        <xdr:cNvPr id="1597" name="Picture 62" descr="4">
          <a:extLst>
            <a:ext uri="{FF2B5EF4-FFF2-40B4-BE49-F238E27FC236}">
              <a16:creationId xmlns:a16="http://schemas.microsoft.com/office/drawing/2014/main" id="{487273CA-0FEC-4837-B2E2-BF69F84AF111}"/>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4419600" y="201949050"/>
          <a:ext cx="1276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6694</xdr:row>
      <xdr:rowOff>219075</xdr:rowOff>
    </xdr:from>
    <xdr:to>
      <xdr:col>6</xdr:col>
      <xdr:colOff>0</xdr:colOff>
      <xdr:row>6694</xdr:row>
      <xdr:rowOff>552450</xdr:rowOff>
    </xdr:to>
    <xdr:pic>
      <xdr:nvPicPr>
        <xdr:cNvPr id="1598" name="Picture 59" descr="1">
          <a:extLst>
            <a:ext uri="{FF2B5EF4-FFF2-40B4-BE49-F238E27FC236}">
              <a16:creationId xmlns:a16="http://schemas.microsoft.com/office/drawing/2014/main" id="{C54C2681-1D18-414E-9885-C22C1693AD3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4352925" y="201177525"/>
          <a:ext cx="1409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6762</xdr:row>
      <xdr:rowOff>200025</xdr:rowOff>
    </xdr:from>
    <xdr:to>
      <xdr:col>6</xdr:col>
      <xdr:colOff>0</xdr:colOff>
      <xdr:row>6762</xdr:row>
      <xdr:rowOff>523875</xdr:rowOff>
    </xdr:to>
    <xdr:pic>
      <xdr:nvPicPr>
        <xdr:cNvPr id="1599" name="Picture 70" descr="Безымянный">
          <a:extLst>
            <a:ext uri="{FF2B5EF4-FFF2-40B4-BE49-F238E27FC236}">
              <a16:creationId xmlns:a16="http://schemas.microsoft.com/office/drawing/2014/main" id="{A6D1F98F-BA62-48B7-897E-71947A015C5B}"/>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4362450" y="204206475"/>
          <a:ext cx="14001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6749</xdr:row>
      <xdr:rowOff>247650</xdr:rowOff>
    </xdr:from>
    <xdr:to>
      <xdr:col>6</xdr:col>
      <xdr:colOff>0</xdr:colOff>
      <xdr:row>6749</xdr:row>
      <xdr:rowOff>561975</xdr:rowOff>
    </xdr:to>
    <xdr:pic>
      <xdr:nvPicPr>
        <xdr:cNvPr id="1600" name="Picture 72" descr="5">
          <a:extLst>
            <a:ext uri="{FF2B5EF4-FFF2-40B4-BE49-F238E27FC236}">
              <a16:creationId xmlns:a16="http://schemas.microsoft.com/office/drawing/2014/main" id="{C01A8DBC-48D0-488E-8C1B-9E302611FBF6}"/>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4295775" y="203492100"/>
          <a:ext cx="14668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6732</xdr:row>
      <xdr:rowOff>219075</xdr:rowOff>
    </xdr:from>
    <xdr:to>
      <xdr:col>5</xdr:col>
      <xdr:colOff>495300</xdr:colOff>
      <xdr:row>6732</xdr:row>
      <xdr:rowOff>542925</xdr:rowOff>
    </xdr:to>
    <xdr:pic>
      <xdr:nvPicPr>
        <xdr:cNvPr id="1601" name="Picture 63" descr="5">
          <a:extLst>
            <a:ext uri="{FF2B5EF4-FFF2-40B4-BE49-F238E27FC236}">
              <a16:creationId xmlns:a16="http://schemas.microsoft.com/office/drawing/2014/main" id="{BCFA06E0-7EB7-49EA-875A-685BC23356D9}"/>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4457700" y="202701525"/>
          <a:ext cx="1257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628650</xdr:colOff>
      <xdr:row>6899</xdr:row>
      <xdr:rowOff>228600</xdr:rowOff>
    </xdr:from>
    <xdr:to>
      <xdr:col>5</xdr:col>
      <xdr:colOff>266700</xdr:colOff>
      <xdr:row>6899</xdr:row>
      <xdr:rowOff>542925</xdr:rowOff>
    </xdr:to>
    <xdr:pic>
      <xdr:nvPicPr>
        <xdr:cNvPr id="1602" name="Рисунок 421">
          <a:extLst>
            <a:ext uri="{FF2B5EF4-FFF2-40B4-BE49-F238E27FC236}">
              <a16:creationId xmlns:a16="http://schemas.microsoft.com/office/drawing/2014/main" id="{A85A940B-D054-49D8-8F05-124D4EAE96FD}"/>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4657725" y="214903050"/>
          <a:ext cx="8286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533400</xdr:colOff>
      <xdr:row>7652</xdr:row>
      <xdr:rowOff>238125</xdr:rowOff>
    </xdr:from>
    <xdr:to>
      <xdr:col>5</xdr:col>
      <xdr:colOff>361950</xdr:colOff>
      <xdr:row>7652</xdr:row>
      <xdr:rowOff>533400</xdr:rowOff>
    </xdr:to>
    <xdr:pic>
      <xdr:nvPicPr>
        <xdr:cNvPr id="1603" name="Рисунок 846">
          <a:extLst>
            <a:ext uri="{FF2B5EF4-FFF2-40B4-BE49-F238E27FC236}">
              <a16:creationId xmlns:a16="http://schemas.microsoft.com/office/drawing/2014/main" id="{F24D4965-9577-4941-823C-0B9BA5344316}"/>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4562475" y="215674575"/>
          <a:ext cx="10191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6872</xdr:row>
      <xdr:rowOff>209550</xdr:rowOff>
    </xdr:from>
    <xdr:to>
      <xdr:col>5</xdr:col>
      <xdr:colOff>28575</xdr:colOff>
      <xdr:row>6872</xdr:row>
      <xdr:rowOff>552450</xdr:rowOff>
    </xdr:to>
    <xdr:pic>
      <xdr:nvPicPr>
        <xdr:cNvPr id="1604" name="Рисунок 1161">
          <a:extLst>
            <a:ext uri="{FF2B5EF4-FFF2-40B4-BE49-F238E27FC236}">
              <a16:creationId xmlns:a16="http://schemas.microsoft.com/office/drawing/2014/main" id="{691E7374-1226-4669-9C6C-9BB774A800BB}"/>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4714875" y="2116455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xdr:colOff>
      <xdr:row>6886</xdr:row>
      <xdr:rowOff>200025</xdr:rowOff>
    </xdr:from>
    <xdr:to>
      <xdr:col>5</xdr:col>
      <xdr:colOff>9525</xdr:colOff>
      <xdr:row>6886</xdr:row>
      <xdr:rowOff>523875</xdr:rowOff>
    </xdr:to>
    <xdr:pic>
      <xdr:nvPicPr>
        <xdr:cNvPr id="1605" name="Рисунок 1162">
          <a:extLst>
            <a:ext uri="{FF2B5EF4-FFF2-40B4-BE49-F238E27FC236}">
              <a16:creationId xmlns:a16="http://schemas.microsoft.com/office/drawing/2014/main" id="{D299EB23-3025-4F83-BA09-AA96C57D1E2F}"/>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4733925" y="212397975"/>
          <a:ext cx="4953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6892</xdr:row>
      <xdr:rowOff>285750</xdr:rowOff>
    </xdr:from>
    <xdr:to>
      <xdr:col>5</xdr:col>
      <xdr:colOff>0</xdr:colOff>
      <xdr:row>6892</xdr:row>
      <xdr:rowOff>619125</xdr:rowOff>
    </xdr:to>
    <xdr:pic>
      <xdr:nvPicPr>
        <xdr:cNvPr id="1606" name="Рисунок 1163">
          <a:extLst>
            <a:ext uri="{FF2B5EF4-FFF2-40B4-BE49-F238E27FC236}">
              <a16:creationId xmlns:a16="http://schemas.microsoft.com/office/drawing/2014/main" id="{1012D565-6182-4F5A-8590-E7DCEC4A837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4781550" y="2132457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6896</xdr:row>
      <xdr:rowOff>228600</xdr:rowOff>
    </xdr:from>
    <xdr:to>
      <xdr:col>5</xdr:col>
      <xdr:colOff>123825</xdr:colOff>
      <xdr:row>6896</xdr:row>
      <xdr:rowOff>561975</xdr:rowOff>
    </xdr:to>
    <xdr:pic>
      <xdr:nvPicPr>
        <xdr:cNvPr id="1607" name="Рисунок 1164">
          <a:extLst>
            <a:ext uri="{FF2B5EF4-FFF2-40B4-BE49-F238E27FC236}">
              <a16:creationId xmlns:a16="http://schemas.microsoft.com/office/drawing/2014/main" id="{BA9864E3-BE01-415F-B1B0-70FFE2461ED9}"/>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4695825" y="2141410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6772</xdr:row>
      <xdr:rowOff>295275</xdr:rowOff>
    </xdr:from>
    <xdr:to>
      <xdr:col>5</xdr:col>
      <xdr:colOff>400050</xdr:colOff>
      <xdr:row>6772</xdr:row>
      <xdr:rowOff>609600</xdr:rowOff>
    </xdr:to>
    <xdr:pic>
      <xdr:nvPicPr>
        <xdr:cNvPr id="1608" name="Рисунок 1176">
          <a:extLst>
            <a:ext uri="{FF2B5EF4-FFF2-40B4-BE49-F238E27FC236}">
              <a16:creationId xmlns:a16="http://schemas.microsoft.com/office/drawing/2014/main" id="{A26268E9-E3F5-4AE3-82BD-002EAB6BA742}"/>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4448175" y="205063725"/>
          <a:ext cx="11715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323850</xdr:colOff>
      <xdr:row>6785</xdr:row>
      <xdr:rowOff>323850</xdr:rowOff>
    </xdr:from>
    <xdr:to>
      <xdr:col>5</xdr:col>
      <xdr:colOff>419100</xdr:colOff>
      <xdr:row>6785</xdr:row>
      <xdr:rowOff>571500</xdr:rowOff>
    </xdr:to>
    <xdr:pic>
      <xdr:nvPicPr>
        <xdr:cNvPr id="1609" name="Рисунок 391">
          <a:extLst>
            <a:ext uri="{FF2B5EF4-FFF2-40B4-BE49-F238E27FC236}">
              <a16:creationId xmlns:a16="http://schemas.microsoft.com/office/drawing/2014/main" id="{193F649B-4722-4344-8106-AE5E9741179B}"/>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4352925" y="206044800"/>
          <a:ext cx="12858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6802</xdr:row>
      <xdr:rowOff>238125</xdr:rowOff>
    </xdr:from>
    <xdr:to>
      <xdr:col>5</xdr:col>
      <xdr:colOff>419100</xdr:colOff>
      <xdr:row>6802</xdr:row>
      <xdr:rowOff>523875</xdr:rowOff>
    </xdr:to>
    <xdr:pic>
      <xdr:nvPicPr>
        <xdr:cNvPr id="1610" name="Рисунок 392">
          <a:extLst>
            <a:ext uri="{FF2B5EF4-FFF2-40B4-BE49-F238E27FC236}">
              <a16:creationId xmlns:a16="http://schemas.microsoft.com/office/drawing/2014/main" id="{D551EDF0-986A-436D-8DA3-2788EA27B571}"/>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4295775" y="206911575"/>
          <a:ext cx="1343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6813</xdr:row>
      <xdr:rowOff>238125</xdr:rowOff>
    </xdr:from>
    <xdr:to>
      <xdr:col>5</xdr:col>
      <xdr:colOff>419100</xdr:colOff>
      <xdr:row>6813</xdr:row>
      <xdr:rowOff>514350</xdr:rowOff>
    </xdr:to>
    <xdr:pic>
      <xdr:nvPicPr>
        <xdr:cNvPr id="1611" name="Рисунок 1179">
          <a:extLst>
            <a:ext uri="{FF2B5EF4-FFF2-40B4-BE49-F238E27FC236}">
              <a16:creationId xmlns:a16="http://schemas.microsoft.com/office/drawing/2014/main" id="{CE279017-496B-48F4-8737-63ED2EC9DAB3}"/>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4314825" y="207673575"/>
          <a:ext cx="13239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6824</xdr:row>
      <xdr:rowOff>209550</xdr:rowOff>
    </xdr:from>
    <xdr:to>
      <xdr:col>5</xdr:col>
      <xdr:colOff>247650</xdr:colOff>
      <xdr:row>6824</xdr:row>
      <xdr:rowOff>533400</xdr:rowOff>
    </xdr:to>
    <xdr:pic>
      <xdr:nvPicPr>
        <xdr:cNvPr id="1612" name="Рисунок 1180">
          <a:extLst>
            <a:ext uri="{FF2B5EF4-FFF2-40B4-BE49-F238E27FC236}">
              <a16:creationId xmlns:a16="http://schemas.microsoft.com/office/drawing/2014/main" id="{BBBDF274-5EA2-49A6-9B0F-8897D8219687}"/>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4572000" y="208407000"/>
          <a:ext cx="895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6829</xdr:row>
      <xdr:rowOff>200025</xdr:rowOff>
    </xdr:from>
    <xdr:to>
      <xdr:col>5</xdr:col>
      <xdr:colOff>247650</xdr:colOff>
      <xdr:row>6829</xdr:row>
      <xdr:rowOff>542925</xdr:rowOff>
    </xdr:to>
    <xdr:pic>
      <xdr:nvPicPr>
        <xdr:cNvPr id="1613" name="Рисунок 411">
          <a:extLst>
            <a:ext uri="{FF2B5EF4-FFF2-40B4-BE49-F238E27FC236}">
              <a16:creationId xmlns:a16="http://schemas.microsoft.com/office/drawing/2014/main" id="{611BE344-0618-4271-B67D-E391BB23340D}"/>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4552950" y="20915947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6833</xdr:row>
      <xdr:rowOff>247650</xdr:rowOff>
    </xdr:from>
    <xdr:to>
      <xdr:col>5</xdr:col>
      <xdr:colOff>419100</xdr:colOff>
      <xdr:row>6833</xdr:row>
      <xdr:rowOff>476250</xdr:rowOff>
    </xdr:to>
    <xdr:pic>
      <xdr:nvPicPr>
        <xdr:cNvPr id="1614" name="Рисунок 1182">
          <a:extLst>
            <a:ext uri="{FF2B5EF4-FFF2-40B4-BE49-F238E27FC236}">
              <a16:creationId xmlns:a16="http://schemas.microsoft.com/office/drawing/2014/main" id="{3347418C-71D8-4811-A436-31EECE0D2DC9}"/>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4238625" y="209969100"/>
          <a:ext cx="14001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6857</xdr:row>
      <xdr:rowOff>314325</xdr:rowOff>
    </xdr:from>
    <xdr:to>
      <xdr:col>5</xdr:col>
      <xdr:colOff>419100</xdr:colOff>
      <xdr:row>6857</xdr:row>
      <xdr:rowOff>619125</xdr:rowOff>
    </xdr:to>
    <xdr:pic>
      <xdr:nvPicPr>
        <xdr:cNvPr id="1615" name="Рисунок 1183">
          <a:extLst>
            <a:ext uri="{FF2B5EF4-FFF2-40B4-BE49-F238E27FC236}">
              <a16:creationId xmlns:a16="http://schemas.microsoft.com/office/drawing/2014/main" id="{5B4FB0EE-9027-4BFA-9560-6217CADF3BB2}"/>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4286250" y="210797775"/>
          <a:ext cx="13525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5450</xdr:row>
      <xdr:rowOff>257175</xdr:rowOff>
    </xdr:from>
    <xdr:to>
      <xdr:col>4</xdr:col>
      <xdr:colOff>523875</xdr:colOff>
      <xdr:row>5450</xdr:row>
      <xdr:rowOff>571500</xdr:rowOff>
    </xdr:to>
    <xdr:pic>
      <xdr:nvPicPr>
        <xdr:cNvPr id="1616" name="Рисунок 401">
          <a:extLst>
            <a:ext uri="{FF2B5EF4-FFF2-40B4-BE49-F238E27FC236}">
              <a16:creationId xmlns:a16="http://schemas.microsoft.com/office/drawing/2014/main" id="{E2400A2D-42E4-4F54-A63F-373819CC0DB1}"/>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4886325" y="150733125"/>
          <a:ext cx="314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228600</xdr:colOff>
      <xdr:row>5460</xdr:row>
      <xdr:rowOff>247650</xdr:rowOff>
    </xdr:from>
    <xdr:to>
      <xdr:col>4</xdr:col>
      <xdr:colOff>533400</xdr:colOff>
      <xdr:row>5460</xdr:row>
      <xdr:rowOff>561975</xdr:rowOff>
    </xdr:to>
    <xdr:pic>
      <xdr:nvPicPr>
        <xdr:cNvPr id="1617" name="Рисунок 402">
          <a:extLst>
            <a:ext uri="{FF2B5EF4-FFF2-40B4-BE49-F238E27FC236}">
              <a16:creationId xmlns:a16="http://schemas.microsoft.com/office/drawing/2014/main" id="{A13A314F-AE19-4ADE-8D85-57D24288C996}"/>
            </a:ext>
          </a:extLst>
        </xdr:cNvPr>
        <xdr:cNvPicPr>
          <a:picLocks noChangeAspect="1"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4905375" y="1514856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3875</xdr:row>
      <xdr:rowOff>200025</xdr:rowOff>
    </xdr:from>
    <xdr:to>
      <xdr:col>4</xdr:col>
      <xdr:colOff>457200</xdr:colOff>
      <xdr:row>3875</xdr:row>
      <xdr:rowOff>561975</xdr:rowOff>
    </xdr:to>
    <xdr:pic>
      <xdr:nvPicPr>
        <xdr:cNvPr id="1618" name="Рисунок 13">
          <a:hlinkClick xmlns:r="http://schemas.openxmlformats.org/officeDocument/2006/relationships" r:id="rId178"/>
          <a:extLst>
            <a:ext uri="{FF2B5EF4-FFF2-40B4-BE49-F238E27FC236}">
              <a16:creationId xmlns:a16="http://schemas.microsoft.com/office/drawing/2014/main" id="{2402C65B-9006-49DA-BC3D-FD717A2326CA}"/>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4705350" y="108003975"/>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3896</xdr:row>
      <xdr:rowOff>209550</xdr:rowOff>
    </xdr:from>
    <xdr:to>
      <xdr:col>4</xdr:col>
      <xdr:colOff>504825</xdr:colOff>
      <xdr:row>3896</xdr:row>
      <xdr:rowOff>552450</xdr:rowOff>
    </xdr:to>
    <xdr:pic>
      <xdr:nvPicPr>
        <xdr:cNvPr id="1619" name="Рисунок 28">
          <a:hlinkClick xmlns:r="http://schemas.openxmlformats.org/officeDocument/2006/relationships" r:id="rId180"/>
          <a:extLst>
            <a:ext uri="{FF2B5EF4-FFF2-40B4-BE49-F238E27FC236}">
              <a16:creationId xmlns:a16="http://schemas.microsoft.com/office/drawing/2014/main" id="{D907E8AA-643B-41E5-88AC-4F5E3CE48A6E}"/>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4695825" y="108775500"/>
          <a:ext cx="4857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3911</xdr:row>
      <xdr:rowOff>209550</xdr:rowOff>
    </xdr:from>
    <xdr:to>
      <xdr:col>4</xdr:col>
      <xdr:colOff>514350</xdr:colOff>
      <xdr:row>3911</xdr:row>
      <xdr:rowOff>552450</xdr:rowOff>
    </xdr:to>
    <xdr:pic>
      <xdr:nvPicPr>
        <xdr:cNvPr id="1620" name="Рисунок 14">
          <a:hlinkClick xmlns:r="http://schemas.openxmlformats.org/officeDocument/2006/relationships" r:id="rId182"/>
          <a:extLst>
            <a:ext uri="{FF2B5EF4-FFF2-40B4-BE49-F238E27FC236}">
              <a16:creationId xmlns:a16="http://schemas.microsoft.com/office/drawing/2014/main" id="{F33E18F3-D7EE-4C85-BA5B-DC5AB7535A2B}"/>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4686300" y="109537500"/>
          <a:ext cx="5048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3918</xdr:row>
      <xdr:rowOff>209550</xdr:rowOff>
    </xdr:from>
    <xdr:to>
      <xdr:col>4</xdr:col>
      <xdr:colOff>438150</xdr:colOff>
      <xdr:row>3918</xdr:row>
      <xdr:rowOff>542925</xdr:rowOff>
    </xdr:to>
    <xdr:pic>
      <xdr:nvPicPr>
        <xdr:cNvPr id="1621" name="Рисунок 1037">
          <a:extLst>
            <a:ext uri="{FF2B5EF4-FFF2-40B4-BE49-F238E27FC236}">
              <a16:creationId xmlns:a16="http://schemas.microsoft.com/office/drawing/2014/main" id="{6B79CC41-A676-48B1-9691-B65C2FF47E8A}"/>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l="19189" r="18979"/>
        <a:stretch>
          <a:fillRect/>
        </a:stretch>
      </xdr:blipFill>
      <xdr:spPr bwMode="auto">
        <a:xfrm>
          <a:off x="4705350" y="110299500"/>
          <a:ext cx="409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3870</xdr:row>
      <xdr:rowOff>200025</xdr:rowOff>
    </xdr:from>
    <xdr:to>
      <xdr:col>4</xdr:col>
      <xdr:colOff>427383</xdr:colOff>
      <xdr:row>3870</xdr:row>
      <xdr:rowOff>553927</xdr:rowOff>
    </xdr:to>
    <xdr:pic>
      <xdr:nvPicPr>
        <xdr:cNvPr id="1622" name="Рисунок 1090">
          <a:extLst>
            <a:ext uri="{FF2B5EF4-FFF2-40B4-BE49-F238E27FC236}">
              <a16:creationId xmlns:a16="http://schemas.microsoft.com/office/drawing/2014/main" id="{C92105D4-6C22-46BD-9F2F-457DC487C2AC}"/>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l="27959" t="4019" r="27098" b="5399"/>
        <a:stretch>
          <a:fillRect/>
        </a:stretch>
      </xdr:blipFill>
      <xdr:spPr bwMode="auto">
        <a:xfrm>
          <a:off x="4752975" y="107241975"/>
          <a:ext cx="351183" cy="35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3860</xdr:row>
      <xdr:rowOff>228600</xdr:rowOff>
    </xdr:from>
    <xdr:to>
      <xdr:col>4</xdr:col>
      <xdr:colOff>428625</xdr:colOff>
      <xdr:row>3860</xdr:row>
      <xdr:rowOff>571500</xdr:rowOff>
    </xdr:to>
    <xdr:pic>
      <xdr:nvPicPr>
        <xdr:cNvPr id="1623" name="Рисунок 1091">
          <a:extLst>
            <a:ext uri="{FF2B5EF4-FFF2-40B4-BE49-F238E27FC236}">
              <a16:creationId xmlns:a16="http://schemas.microsoft.com/office/drawing/2014/main" id="{CC1F2707-69F8-479C-A4AE-14BB6D326C29}"/>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l="27525" t="5241" r="26486" b="5568"/>
        <a:stretch>
          <a:fillRect/>
        </a:stretch>
      </xdr:blipFill>
      <xdr:spPr bwMode="auto">
        <a:xfrm>
          <a:off x="4743450" y="105746550"/>
          <a:ext cx="3619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xdr:colOff>
      <xdr:row>3865</xdr:row>
      <xdr:rowOff>228600</xdr:rowOff>
    </xdr:from>
    <xdr:to>
      <xdr:col>4</xdr:col>
      <xdr:colOff>419100</xdr:colOff>
      <xdr:row>3865</xdr:row>
      <xdr:rowOff>561975</xdr:rowOff>
    </xdr:to>
    <xdr:pic>
      <xdr:nvPicPr>
        <xdr:cNvPr id="1624" name="Рисунок 1092">
          <a:extLst>
            <a:ext uri="{FF2B5EF4-FFF2-40B4-BE49-F238E27FC236}">
              <a16:creationId xmlns:a16="http://schemas.microsoft.com/office/drawing/2014/main" id="{4FC376FE-C300-4C35-8559-32228CCE71BF}"/>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l="27789" t="7272" r="26224" b="6458"/>
        <a:stretch>
          <a:fillRect/>
        </a:stretch>
      </xdr:blipFill>
      <xdr:spPr bwMode="auto">
        <a:xfrm>
          <a:off x="4733925" y="106508550"/>
          <a:ext cx="3619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3830</xdr:row>
      <xdr:rowOff>219075</xdr:rowOff>
    </xdr:from>
    <xdr:to>
      <xdr:col>4</xdr:col>
      <xdr:colOff>419100</xdr:colOff>
      <xdr:row>3830</xdr:row>
      <xdr:rowOff>571500</xdr:rowOff>
    </xdr:to>
    <xdr:pic>
      <xdr:nvPicPr>
        <xdr:cNvPr id="1625" name="Рисунок 1093">
          <a:extLst>
            <a:ext uri="{FF2B5EF4-FFF2-40B4-BE49-F238E27FC236}">
              <a16:creationId xmlns:a16="http://schemas.microsoft.com/office/drawing/2014/main" id="{8006CA9C-4918-4EB0-BD4F-C39B5469A4F6}"/>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l="25961" t="2" r="27005" b="4515"/>
        <a:stretch>
          <a:fillRect/>
        </a:stretch>
      </xdr:blipFill>
      <xdr:spPr bwMode="auto">
        <a:xfrm>
          <a:off x="4743450" y="10268902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3854</xdr:row>
      <xdr:rowOff>219075</xdr:rowOff>
    </xdr:from>
    <xdr:to>
      <xdr:col>4</xdr:col>
      <xdr:colOff>438150</xdr:colOff>
      <xdr:row>3854</xdr:row>
      <xdr:rowOff>571500</xdr:rowOff>
    </xdr:to>
    <xdr:pic>
      <xdr:nvPicPr>
        <xdr:cNvPr id="1626" name="Рисунок 1094">
          <a:extLst>
            <a:ext uri="{FF2B5EF4-FFF2-40B4-BE49-F238E27FC236}">
              <a16:creationId xmlns:a16="http://schemas.microsoft.com/office/drawing/2014/main" id="{5F4E07D2-DFE4-409C-A360-C84112F16426}"/>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l="26486" t="5949" r="25436"/>
        <a:stretch>
          <a:fillRect/>
        </a:stretch>
      </xdr:blipFill>
      <xdr:spPr bwMode="auto">
        <a:xfrm>
          <a:off x="4752975" y="104975025"/>
          <a:ext cx="3619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3844</xdr:row>
      <xdr:rowOff>219075</xdr:rowOff>
    </xdr:from>
    <xdr:to>
      <xdr:col>4</xdr:col>
      <xdr:colOff>429724</xdr:colOff>
      <xdr:row>3844</xdr:row>
      <xdr:rowOff>580027</xdr:rowOff>
    </xdr:to>
    <xdr:pic>
      <xdr:nvPicPr>
        <xdr:cNvPr id="1627" name="Рисунок 1095">
          <a:extLst>
            <a:ext uri="{FF2B5EF4-FFF2-40B4-BE49-F238E27FC236}">
              <a16:creationId xmlns:a16="http://schemas.microsoft.com/office/drawing/2014/main" id="{6620E791-A8EE-438C-8373-16375CD36908}"/>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rcRect l="26312" t="5605" r="25957"/>
        <a:stretch>
          <a:fillRect/>
        </a:stretch>
      </xdr:blipFill>
      <xdr:spPr bwMode="auto">
        <a:xfrm>
          <a:off x="4743450" y="104213025"/>
          <a:ext cx="363049" cy="360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66676</xdr:colOff>
      <xdr:row>3838</xdr:row>
      <xdr:rowOff>209550</xdr:rowOff>
    </xdr:from>
    <xdr:to>
      <xdr:col>4</xdr:col>
      <xdr:colOff>423471</xdr:colOff>
      <xdr:row>3838</xdr:row>
      <xdr:rowOff>568898</xdr:rowOff>
    </xdr:to>
    <xdr:pic>
      <xdr:nvPicPr>
        <xdr:cNvPr id="1628" name="Рисунок 1097">
          <a:extLst>
            <a:ext uri="{FF2B5EF4-FFF2-40B4-BE49-F238E27FC236}">
              <a16:creationId xmlns:a16="http://schemas.microsoft.com/office/drawing/2014/main" id="{4C609F66-9FFE-4AFE-BCE7-2F6E3A830F7A}"/>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l="28230" t="4562" r="26826" b="3462"/>
        <a:stretch>
          <a:fillRect/>
        </a:stretch>
      </xdr:blipFill>
      <xdr:spPr bwMode="auto">
        <a:xfrm>
          <a:off x="4743451" y="103441500"/>
          <a:ext cx="356795" cy="359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295275</xdr:colOff>
      <xdr:row>3976</xdr:row>
      <xdr:rowOff>190500</xdr:rowOff>
    </xdr:from>
    <xdr:to>
      <xdr:col>5</xdr:col>
      <xdr:colOff>361950</xdr:colOff>
      <xdr:row>3976</xdr:row>
      <xdr:rowOff>552450</xdr:rowOff>
    </xdr:to>
    <xdr:pic>
      <xdr:nvPicPr>
        <xdr:cNvPr id="1630" name="Рисунок 1">
          <a:extLst>
            <a:ext uri="{FF2B5EF4-FFF2-40B4-BE49-F238E27FC236}">
              <a16:creationId xmlns:a16="http://schemas.microsoft.com/office/drawing/2014/main" id="{35DB5E8F-D393-4ABA-93B6-5F440943F358}"/>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rcRect t="33063" b="25510"/>
        <a:stretch>
          <a:fillRect/>
        </a:stretch>
      </xdr:blipFill>
      <xdr:spPr bwMode="auto">
        <a:xfrm>
          <a:off x="4324350" y="120948450"/>
          <a:ext cx="1257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3969</xdr:row>
      <xdr:rowOff>209550</xdr:rowOff>
    </xdr:from>
    <xdr:to>
      <xdr:col>5</xdr:col>
      <xdr:colOff>285750</xdr:colOff>
      <xdr:row>3969</xdr:row>
      <xdr:rowOff>561975</xdr:rowOff>
    </xdr:to>
    <xdr:pic>
      <xdr:nvPicPr>
        <xdr:cNvPr id="1631" name="Рисунок 2">
          <a:extLst>
            <a:ext uri="{FF2B5EF4-FFF2-40B4-BE49-F238E27FC236}">
              <a16:creationId xmlns:a16="http://schemas.microsoft.com/office/drawing/2014/main" id="{E5004194-46B9-4ADC-AB28-AAE58375E95B}"/>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rcRect t="26956" b="28177"/>
        <a:stretch>
          <a:fillRect/>
        </a:stretch>
      </xdr:blipFill>
      <xdr:spPr bwMode="auto">
        <a:xfrm>
          <a:off x="4400550" y="120205500"/>
          <a:ext cx="11049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3936</xdr:row>
      <xdr:rowOff>200025</xdr:rowOff>
    </xdr:from>
    <xdr:to>
      <xdr:col>5</xdr:col>
      <xdr:colOff>276225</xdr:colOff>
      <xdr:row>3936</xdr:row>
      <xdr:rowOff>552450</xdr:rowOff>
    </xdr:to>
    <xdr:pic>
      <xdr:nvPicPr>
        <xdr:cNvPr id="1632" name="Рисунок 3">
          <a:extLst>
            <a:ext uri="{FF2B5EF4-FFF2-40B4-BE49-F238E27FC236}">
              <a16:creationId xmlns:a16="http://schemas.microsoft.com/office/drawing/2014/main" id="{F69FBD81-BFFB-4787-9D84-3C268C445DB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rcRect t="27734" b="28012"/>
        <a:stretch>
          <a:fillRect/>
        </a:stretch>
      </xdr:blipFill>
      <xdr:spPr bwMode="auto">
        <a:xfrm>
          <a:off x="4362450" y="112575975"/>
          <a:ext cx="11334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3956</xdr:row>
      <xdr:rowOff>228600</xdr:rowOff>
    </xdr:from>
    <xdr:to>
      <xdr:col>5</xdr:col>
      <xdr:colOff>295275</xdr:colOff>
      <xdr:row>3956</xdr:row>
      <xdr:rowOff>581025</xdr:rowOff>
    </xdr:to>
    <xdr:pic>
      <xdr:nvPicPr>
        <xdr:cNvPr id="1633" name="Рисунок 4">
          <a:extLst>
            <a:ext uri="{FF2B5EF4-FFF2-40B4-BE49-F238E27FC236}">
              <a16:creationId xmlns:a16="http://schemas.microsoft.com/office/drawing/2014/main" id="{869CD00D-93F7-4862-863C-48A88AFED709}"/>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t="29677" b="29601"/>
        <a:stretch>
          <a:fillRect/>
        </a:stretch>
      </xdr:blipFill>
      <xdr:spPr bwMode="auto">
        <a:xfrm>
          <a:off x="4295775" y="11717655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3952</xdr:row>
      <xdr:rowOff>219075</xdr:rowOff>
    </xdr:from>
    <xdr:to>
      <xdr:col>5</xdr:col>
      <xdr:colOff>257175</xdr:colOff>
      <xdr:row>3952</xdr:row>
      <xdr:rowOff>542925</xdr:rowOff>
    </xdr:to>
    <xdr:pic>
      <xdr:nvPicPr>
        <xdr:cNvPr id="1634" name="Рисунок 6">
          <a:extLst>
            <a:ext uri="{FF2B5EF4-FFF2-40B4-BE49-F238E27FC236}">
              <a16:creationId xmlns:a16="http://schemas.microsoft.com/office/drawing/2014/main" id="{B82B7637-B1B8-459D-A4B4-E2A7C26EEBF4}"/>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t="29324" b="29482"/>
        <a:stretch>
          <a:fillRect/>
        </a:stretch>
      </xdr:blipFill>
      <xdr:spPr bwMode="auto">
        <a:xfrm>
          <a:off x="4371975" y="116405025"/>
          <a:ext cx="1104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3932</xdr:row>
      <xdr:rowOff>200025</xdr:rowOff>
    </xdr:from>
    <xdr:to>
      <xdr:col>5</xdr:col>
      <xdr:colOff>219075</xdr:colOff>
      <xdr:row>3932</xdr:row>
      <xdr:rowOff>542925</xdr:rowOff>
    </xdr:to>
    <xdr:pic>
      <xdr:nvPicPr>
        <xdr:cNvPr id="1635" name="Рисунок 7">
          <a:extLst>
            <a:ext uri="{FF2B5EF4-FFF2-40B4-BE49-F238E27FC236}">
              <a16:creationId xmlns:a16="http://schemas.microsoft.com/office/drawing/2014/main" id="{5FF3EA23-B591-4AC5-BE0C-68C88C9F76D2}"/>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t="27501" b="27303"/>
        <a:stretch>
          <a:fillRect/>
        </a:stretch>
      </xdr:blipFill>
      <xdr:spPr bwMode="auto">
        <a:xfrm>
          <a:off x="4362450" y="111813975"/>
          <a:ext cx="1076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3946</xdr:row>
      <xdr:rowOff>209550</xdr:rowOff>
    </xdr:from>
    <xdr:to>
      <xdr:col>5</xdr:col>
      <xdr:colOff>276225</xdr:colOff>
      <xdr:row>3946</xdr:row>
      <xdr:rowOff>561975</xdr:rowOff>
    </xdr:to>
    <xdr:pic>
      <xdr:nvPicPr>
        <xdr:cNvPr id="1636" name="Рисунок 8">
          <a:extLst>
            <a:ext uri="{FF2B5EF4-FFF2-40B4-BE49-F238E27FC236}">
              <a16:creationId xmlns:a16="http://schemas.microsoft.com/office/drawing/2014/main" id="{B8E09336-2CEC-403C-BC2F-BE07B46D2C5B}"/>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rcRect t="27795" b="27716"/>
        <a:stretch>
          <a:fillRect/>
        </a:stretch>
      </xdr:blipFill>
      <xdr:spPr bwMode="auto">
        <a:xfrm>
          <a:off x="4391025" y="114871500"/>
          <a:ext cx="11049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3928</xdr:row>
      <xdr:rowOff>200025</xdr:rowOff>
    </xdr:from>
    <xdr:to>
      <xdr:col>5</xdr:col>
      <xdr:colOff>219075</xdr:colOff>
      <xdr:row>3928</xdr:row>
      <xdr:rowOff>552450</xdr:rowOff>
    </xdr:to>
    <xdr:pic>
      <xdr:nvPicPr>
        <xdr:cNvPr id="1637" name="Рисунок 10">
          <a:extLst>
            <a:ext uri="{FF2B5EF4-FFF2-40B4-BE49-F238E27FC236}">
              <a16:creationId xmlns:a16="http://schemas.microsoft.com/office/drawing/2014/main" id="{317B90E9-D8F4-4271-B371-02BC364CADA2}"/>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rcRect t="26736" b="26891"/>
        <a:stretch>
          <a:fillRect/>
        </a:stretch>
      </xdr:blipFill>
      <xdr:spPr bwMode="auto">
        <a:xfrm>
          <a:off x="4362450" y="111051975"/>
          <a:ext cx="10763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3960</xdr:row>
      <xdr:rowOff>219075</xdr:rowOff>
    </xdr:from>
    <xdr:to>
      <xdr:col>5</xdr:col>
      <xdr:colOff>238125</xdr:colOff>
      <xdr:row>3960</xdr:row>
      <xdr:rowOff>552450</xdr:rowOff>
    </xdr:to>
    <xdr:pic>
      <xdr:nvPicPr>
        <xdr:cNvPr id="1638" name="Рисунок 12">
          <a:extLst>
            <a:ext uri="{FF2B5EF4-FFF2-40B4-BE49-F238E27FC236}">
              <a16:creationId xmlns:a16="http://schemas.microsoft.com/office/drawing/2014/main" id="{3E284971-4732-4933-B815-00AF66C3CF49}"/>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rcRect t="26385" b="28889"/>
        <a:stretch>
          <a:fillRect/>
        </a:stretch>
      </xdr:blipFill>
      <xdr:spPr bwMode="auto">
        <a:xfrm>
          <a:off x="4410075" y="117929025"/>
          <a:ext cx="1047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3944</xdr:row>
      <xdr:rowOff>228600</xdr:rowOff>
    </xdr:from>
    <xdr:to>
      <xdr:col>5</xdr:col>
      <xdr:colOff>247650</xdr:colOff>
      <xdr:row>3944</xdr:row>
      <xdr:rowOff>561975</xdr:rowOff>
    </xdr:to>
    <xdr:pic>
      <xdr:nvPicPr>
        <xdr:cNvPr id="1639" name="Рисунок 13">
          <a:extLst>
            <a:ext uri="{FF2B5EF4-FFF2-40B4-BE49-F238E27FC236}">
              <a16:creationId xmlns:a16="http://schemas.microsoft.com/office/drawing/2014/main" id="{C769E1FB-E602-44DE-9604-DF97E8931472}"/>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rcRect t="28091" b="28596"/>
        <a:stretch>
          <a:fillRect/>
        </a:stretch>
      </xdr:blipFill>
      <xdr:spPr bwMode="auto">
        <a:xfrm>
          <a:off x="4371975" y="114128550"/>
          <a:ext cx="1095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3940</xdr:row>
      <xdr:rowOff>219075</xdr:rowOff>
    </xdr:from>
    <xdr:to>
      <xdr:col>5</xdr:col>
      <xdr:colOff>266700</xdr:colOff>
      <xdr:row>3940</xdr:row>
      <xdr:rowOff>542925</xdr:rowOff>
    </xdr:to>
    <xdr:pic>
      <xdr:nvPicPr>
        <xdr:cNvPr id="1640" name="Рисунок 14">
          <a:extLst>
            <a:ext uri="{FF2B5EF4-FFF2-40B4-BE49-F238E27FC236}">
              <a16:creationId xmlns:a16="http://schemas.microsoft.com/office/drawing/2014/main" id="{A74774B5-1D82-4148-9716-5A2E36EA9E77}"/>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t="29327" b="28535"/>
        <a:stretch>
          <a:fillRect/>
        </a:stretch>
      </xdr:blipFill>
      <xdr:spPr bwMode="auto">
        <a:xfrm>
          <a:off x="4391025" y="113357025"/>
          <a:ext cx="10953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3985</xdr:row>
      <xdr:rowOff>219075</xdr:rowOff>
    </xdr:from>
    <xdr:to>
      <xdr:col>5</xdr:col>
      <xdr:colOff>276225</xdr:colOff>
      <xdr:row>3985</xdr:row>
      <xdr:rowOff>552450</xdr:rowOff>
    </xdr:to>
    <xdr:pic>
      <xdr:nvPicPr>
        <xdr:cNvPr id="1641" name="Рисунок 27">
          <a:extLst>
            <a:ext uri="{FF2B5EF4-FFF2-40B4-BE49-F238E27FC236}">
              <a16:creationId xmlns:a16="http://schemas.microsoft.com/office/drawing/2014/main" id="{BB8B6C51-34FE-4404-B08D-907480E5D89B}"/>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t="17432" b="18349"/>
        <a:stretch>
          <a:fillRect/>
        </a:stretch>
      </xdr:blipFill>
      <xdr:spPr bwMode="auto">
        <a:xfrm>
          <a:off x="4533900" y="122501025"/>
          <a:ext cx="9620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3948</xdr:row>
      <xdr:rowOff>200025</xdr:rowOff>
    </xdr:from>
    <xdr:to>
      <xdr:col>5</xdr:col>
      <xdr:colOff>266700</xdr:colOff>
      <xdr:row>3948</xdr:row>
      <xdr:rowOff>552450</xdr:rowOff>
    </xdr:to>
    <xdr:pic>
      <xdr:nvPicPr>
        <xdr:cNvPr id="1642" name="Рисунок 9">
          <a:extLst>
            <a:ext uri="{FF2B5EF4-FFF2-40B4-BE49-F238E27FC236}">
              <a16:creationId xmlns:a16="http://schemas.microsoft.com/office/drawing/2014/main" id="{E14D85EA-FF6E-48F7-AE1A-25303760990C}"/>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t="23750" b="16249"/>
        <a:stretch>
          <a:fillRect/>
        </a:stretch>
      </xdr:blipFill>
      <xdr:spPr bwMode="auto">
        <a:xfrm>
          <a:off x="4391025" y="115623975"/>
          <a:ext cx="10953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3978</xdr:row>
      <xdr:rowOff>200025</xdr:rowOff>
    </xdr:from>
    <xdr:to>
      <xdr:col>5</xdr:col>
      <xdr:colOff>323850</xdr:colOff>
      <xdr:row>3978</xdr:row>
      <xdr:rowOff>552450</xdr:rowOff>
    </xdr:to>
    <xdr:pic>
      <xdr:nvPicPr>
        <xdr:cNvPr id="1643" name="Рисунок 16">
          <a:extLst>
            <a:ext uri="{FF2B5EF4-FFF2-40B4-BE49-F238E27FC236}">
              <a16:creationId xmlns:a16="http://schemas.microsoft.com/office/drawing/2014/main" id="{17F340E7-A600-4EE8-833F-550859C36E8D}"/>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t="23750" b="21249"/>
        <a:stretch>
          <a:fillRect/>
        </a:stretch>
      </xdr:blipFill>
      <xdr:spPr bwMode="auto">
        <a:xfrm>
          <a:off x="4343400" y="121719975"/>
          <a:ext cx="12001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3962</xdr:row>
      <xdr:rowOff>200025</xdr:rowOff>
    </xdr:from>
    <xdr:to>
      <xdr:col>5</xdr:col>
      <xdr:colOff>361257</xdr:colOff>
      <xdr:row>3962</xdr:row>
      <xdr:rowOff>570206</xdr:rowOff>
    </xdr:to>
    <xdr:pic>
      <xdr:nvPicPr>
        <xdr:cNvPr id="1644" name="Рисунок 26">
          <a:extLst>
            <a:ext uri="{FF2B5EF4-FFF2-40B4-BE49-F238E27FC236}">
              <a16:creationId xmlns:a16="http://schemas.microsoft.com/office/drawing/2014/main" id="{46E65D5E-D70F-4A46-B92C-0740543CDBDE}"/>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rcRect t="13750" b="14999"/>
        <a:stretch>
          <a:fillRect/>
        </a:stretch>
      </xdr:blipFill>
      <xdr:spPr bwMode="auto">
        <a:xfrm>
          <a:off x="4400550" y="118671975"/>
          <a:ext cx="1180407" cy="37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847</xdr:row>
      <xdr:rowOff>390525</xdr:rowOff>
    </xdr:from>
    <xdr:to>
      <xdr:col>6</xdr:col>
      <xdr:colOff>19050</xdr:colOff>
      <xdr:row>847</xdr:row>
      <xdr:rowOff>561975</xdr:rowOff>
    </xdr:to>
    <xdr:pic>
      <xdr:nvPicPr>
        <xdr:cNvPr id="1645" name="Рисунок 446">
          <a:extLst>
            <a:ext uri="{FF2B5EF4-FFF2-40B4-BE49-F238E27FC236}">
              <a16:creationId xmlns:a16="http://schemas.microsoft.com/office/drawing/2014/main" id="{A1152142-9308-446C-8ABE-6708A9CDB29B}"/>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4248150" y="9515475"/>
          <a:ext cx="1533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980</xdr:row>
      <xdr:rowOff>381000</xdr:rowOff>
    </xdr:from>
    <xdr:to>
      <xdr:col>6</xdr:col>
      <xdr:colOff>0</xdr:colOff>
      <xdr:row>980</xdr:row>
      <xdr:rowOff>609600</xdr:rowOff>
    </xdr:to>
    <xdr:pic>
      <xdr:nvPicPr>
        <xdr:cNvPr id="1646" name="Рисунок 565">
          <a:extLst>
            <a:ext uri="{FF2B5EF4-FFF2-40B4-BE49-F238E27FC236}">
              <a16:creationId xmlns:a16="http://schemas.microsoft.com/office/drawing/2014/main" id="{59500A0B-385F-4A3D-A121-83B596D9D17C}"/>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l="6522" t="23354" r="4349" b="56886"/>
        <a:stretch>
          <a:fillRect/>
        </a:stretch>
      </xdr:blipFill>
      <xdr:spPr bwMode="auto">
        <a:xfrm>
          <a:off x="4238625" y="10458450"/>
          <a:ext cx="1524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1866900</xdr:colOff>
      <xdr:row>8376</xdr:row>
      <xdr:rowOff>0</xdr:rowOff>
    </xdr:from>
    <xdr:to>
      <xdr:col>1</xdr:col>
      <xdr:colOff>2658900</xdr:colOff>
      <xdr:row>8376</xdr:row>
      <xdr:rowOff>0</xdr:rowOff>
    </xdr:to>
    <xdr:sp macro="" textlink="">
      <xdr:nvSpPr>
        <xdr:cNvPr id="521" name="Прямоугольник 520">
          <a:hlinkClick xmlns:r="http://schemas.openxmlformats.org/officeDocument/2006/relationships" r:id="rId208"/>
          <a:extLst>
            <a:ext uri="{FF2B5EF4-FFF2-40B4-BE49-F238E27FC236}">
              <a16:creationId xmlns:a16="http://schemas.microsoft.com/office/drawing/2014/main" id="{A592344B-F709-4109-A168-CE501FF91945}"/>
            </a:ext>
          </a:extLst>
        </xdr:cNvPr>
        <xdr:cNvSpPr/>
      </xdr:nvSpPr>
      <xdr:spPr>
        <a:xfrm>
          <a:off x="2324100" y="118843425"/>
          <a:ext cx="792000" cy="0"/>
        </a:xfrm>
        <a:prstGeom prst="rect">
          <a:avLst/>
        </a:prstGeom>
        <a:solidFill>
          <a:srgbClr val="0070C0"/>
        </a:solidFill>
        <a:ln w="3175"/>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ru-RU" sz="1100" b="1"/>
            <a:t>НОВИНКА</a:t>
          </a:r>
        </a:p>
      </xdr:txBody>
    </xdr:sp>
    <xdr:clientData/>
  </xdr:twoCellAnchor>
  <xdr:twoCellAnchor>
    <xdr:from>
      <xdr:col>2</xdr:col>
      <xdr:colOff>390525</xdr:colOff>
      <xdr:row>5034</xdr:row>
      <xdr:rowOff>295275</xdr:rowOff>
    </xdr:from>
    <xdr:to>
      <xdr:col>5</xdr:col>
      <xdr:colOff>314325</xdr:colOff>
      <xdr:row>5034</xdr:row>
      <xdr:rowOff>628650</xdr:rowOff>
    </xdr:to>
    <xdr:pic>
      <xdr:nvPicPr>
        <xdr:cNvPr id="1648" name="Рисунок 468">
          <a:extLst>
            <a:ext uri="{FF2B5EF4-FFF2-40B4-BE49-F238E27FC236}">
              <a16:creationId xmlns:a16="http://schemas.microsoft.com/office/drawing/2014/main" id="{011588C6-E856-4665-BA81-8F7705D8DAA7}"/>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4419600" y="141055725"/>
          <a:ext cx="1114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304800</xdr:colOff>
      <xdr:row>6623</xdr:row>
      <xdr:rowOff>228600</xdr:rowOff>
    </xdr:from>
    <xdr:to>
      <xdr:col>5</xdr:col>
      <xdr:colOff>485775</xdr:colOff>
      <xdr:row>6623</xdr:row>
      <xdr:rowOff>552450</xdr:rowOff>
    </xdr:to>
    <xdr:pic>
      <xdr:nvPicPr>
        <xdr:cNvPr id="1649" name="Picture 66" descr="3">
          <a:extLst>
            <a:ext uri="{FF2B5EF4-FFF2-40B4-BE49-F238E27FC236}">
              <a16:creationId xmlns:a16="http://schemas.microsoft.com/office/drawing/2014/main" id="{431F8089-6D85-4DDF-99D2-26D6FD5D46DB}"/>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4333875" y="197377050"/>
          <a:ext cx="1371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2981325</xdr:colOff>
      <xdr:row>236</xdr:row>
      <xdr:rowOff>762000</xdr:rowOff>
    </xdr:from>
    <xdr:to>
      <xdr:col>1</xdr:col>
      <xdr:colOff>3562349</xdr:colOff>
      <xdr:row>236</xdr:row>
      <xdr:rowOff>933450</xdr:rowOff>
    </xdr:to>
    <xdr:sp macro="" textlink="">
      <xdr:nvSpPr>
        <xdr:cNvPr id="249" name="Прямоугольник 248">
          <a:hlinkClick xmlns:r="http://schemas.openxmlformats.org/officeDocument/2006/relationships" r:id="rId210"/>
          <a:extLst>
            <a:ext uri="{FF2B5EF4-FFF2-40B4-BE49-F238E27FC236}">
              <a16:creationId xmlns:a16="http://schemas.microsoft.com/office/drawing/2014/main" id="{554CF396-3772-4969-92C7-912D33DFA54C}"/>
            </a:ext>
          </a:extLst>
        </xdr:cNvPr>
        <xdr:cNvSpPr/>
      </xdr:nvSpPr>
      <xdr:spPr>
        <a:xfrm>
          <a:off x="3438525" y="36004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272</xdr:row>
      <xdr:rowOff>771525</xdr:rowOff>
    </xdr:from>
    <xdr:to>
      <xdr:col>1</xdr:col>
      <xdr:colOff>3562349</xdr:colOff>
      <xdr:row>272</xdr:row>
      <xdr:rowOff>942975</xdr:rowOff>
    </xdr:to>
    <xdr:sp macro="" textlink="">
      <xdr:nvSpPr>
        <xdr:cNvPr id="250" name="Прямоугольник 249">
          <a:hlinkClick xmlns:r="http://schemas.openxmlformats.org/officeDocument/2006/relationships" r:id="rId211"/>
          <a:extLst>
            <a:ext uri="{FF2B5EF4-FFF2-40B4-BE49-F238E27FC236}">
              <a16:creationId xmlns:a16="http://schemas.microsoft.com/office/drawing/2014/main" id="{C761C094-BDA3-4667-B0D7-2949053D66A0}"/>
            </a:ext>
          </a:extLst>
        </xdr:cNvPr>
        <xdr:cNvSpPr/>
      </xdr:nvSpPr>
      <xdr:spPr>
        <a:xfrm>
          <a:off x="3438525" y="4562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463</xdr:row>
      <xdr:rowOff>962025</xdr:rowOff>
    </xdr:from>
    <xdr:to>
      <xdr:col>1</xdr:col>
      <xdr:colOff>3562349</xdr:colOff>
      <xdr:row>463</xdr:row>
      <xdr:rowOff>1133475</xdr:rowOff>
    </xdr:to>
    <xdr:sp macro="" textlink="">
      <xdr:nvSpPr>
        <xdr:cNvPr id="251" name="Прямоугольник 250">
          <a:hlinkClick xmlns:r="http://schemas.openxmlformats.org/officeDocument/2006/relationships" r:id="rId212"/>
          <a:extLst>
            <a:ext uri="{FF2B5EF4-FFF2-40B4-BE49-F238E27FC236}">
              <a16:creationId xmlns:a16="http://schemas.microsoft.com/office/drawing/2014/main" id="{497D7951-D22D-43E6-BABB-7A35317D7ACF}"/>
            </a:ext>
          </a:extLst>
        </xdr:cNvPr>
        <xdr:cNvSpPr/>
      </xdr:nvSpPr>
      <xdr:spPr>
        <a:xfrm>
          <a:off x="3438525" y="570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651</xdr:row>
      <xdr:rowOff>771525</xdr:rowOff>
    </xdr:from>
    <xdr:to>
      <xdr:col>1</xdr:col>
      <xdr:colOff>3571874</xdr:colOff>
      <xdr:row>651</xdr:row>
      <xdr:rowOff>942975</xdr:rowOff>
    </xdr:to>
    <xdr:sp macro="" textlink="">
      <xdr:nvSpPr>
        <xdr:cNvPr id="252" name="Прямоугольник 251">
          <a:hlinkClick xmlns:r="http://schemas.openxmlformats.org/officeDocument/2006/relationships" r:id="rId213"/>
          <a:extLst>
            <a:ext uri="{FF2B5EF4-FFF2-40B4-BE49-F238E27FC236}">
              <a16:creationId xmlns:a16="http://schemas.microsoft.com/office/drawing/2014/main" id="{3B567921-D2AC-498E-8DDC-BB037DDD759D}"/>
            </a:ext>
          </a:extLst>
        </xdr:cNvPr>
        <xdr:cNvSpPr/>
      </xdr:nvSpPr>
      <xdr:spPr>
        <a:xfrm>
          <a:off x="3448050" y="7800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1097</xdr:row>
      <xdr:rowOff>771525</xdr:rowOff>
    </xdr:from>
    <xdr:to>
      <xdr:col>1</xdr:col>
      <xdr:colOff>3571874</xdr:colOff>
      <xdr:row>1097</xdr:row>
      <xdr:rowOff>944325</xdr:rowOff>
    </xdr:to>
    <xdr:sp macro="" textlink="">
      <xdr:nvSpPr>
        <xdr:cNvPr id="253" name="Прямоугольник 252">
          <a:hlinkClick xmlns:r="http://schemas.openxmlformats.org/officeDocument/2006/relationships" r:id="rId214"/>
          <a:extLst>
            <a:ext uri="{FF2B5EF4-FFF2-40B4-BE49-F238E27FC236}">
              <a16:creationId xmlns:a16="http://schemas.microsoft.com/office/drawing/2014/main" id="{1408A264-5DBB-4C9C-983D-936CD1F6F3A4}"/>
            </a:ext>
          </a:extLst>
        </xdr:cNvPr>
        <xdr:cNvSpPr/>
      </xdr:nvSpPr>
      <xdr:spPr>
        <a:xfrm>
          <a:off x="3448050" y="11801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1169</xdr:row>
      <xdr:rowOff>771525</xdr:rowOff>
    </xdr:from>
    <xdr:to>
      <xdr:col>1</xdr:col>
      <xdr:colOff>3571874</xdr:colOff>
      <xdr:row>1169</xdr:row>
      <xdr:rowOff>942975</xdr:rowOff>
    </xdr:to>
    <xdr:sp macro="" textlink="">
      <xdr:nvSpPr>
        <xdr:cNvPr id="254" name="Прямоугольник 253">
          <a:hlinkClick xmlns:r="http://schemas.openxmlformats.org/officeDocument/2006/relationships" r:id="rId215"/>
          <a:extLst>
            <a:ext uri="{FF2B5EF4-FFF2-40B4-BE49-F238E27FC236}">
              <a16:creationId xmlns:a16="http://schemas.microsoft.com/office/drawing/2014/main" id="{C217F0B3-90F7-4C6C-B0E6-EEF6FC303E8E}"/>
            </a:ext>
          </a:extLst>
        </xdr:cNvPr>
        <xdr:cNvSpPr/>
      </xdr:nvSpPr>
      <xdr:spPr>
        <a:xfrm>
          <a:off x="3448050" y="14277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1196</xdr:row>
      <xdr:rowOff>581025</xdr:rowOff>
    </xdr:from>
    <xdr:to>
      <xdr:col>1</xdr:col>
      <xdr:colOff>3571874</xdr:colOff>
      <xdr:row>1196</xdr:row>
      <xdr:rowOff>752475</xdr:rowOff>
    </xdr:to>
    <xdr:sp macro="" textlink="">
      <xdr:nvSpPr>
        <xdr:cNvPr id="255" name="Прямоугольник 254">
          <a:hlinkClick xmlns:r="http://schemas.openxmlformats.org/officeDocument/2006/relationships" r:id="rId216"/>
          <a:extLst>
            <a:ext uri="{FF2B5EF4-FFF2-40B4-BE49-F238E27FC236}">
              <a16:creationId xmlns:a16="http://schemas.microsoft.com/office/drawing/2014/main" id="{203B5418-D684-41EA-BCDA-477A5AFF7470}"/>
            </a:ext>
          </a:extLst>
        </xdr:cNvPr>
        <xdr:cNvSpPr/>
      </xdr:nvSpPr>
      <xdr:spPr>
        <a:xfrm>
          <a:off x="3448050" y="15039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1218</xdr:row>
      <xdr:rowOff>771525</xdr:rowOff>
    </xdr:from>
    <xdr:to>
      <xdr:col>1</xdr:col>
      <xdr:colOff>3562349</xdr:colOff>
      <xdr:row>1218</xdr:row>
      <xdr:rowOff>942975</xdr:rowOff>
    </xdr:to>
    <xdr:sp macro="" textlink="">
      <xdr:nvSpPr>
        <xdr:cNvPr id="256" name="Прямоугольник 255">
          <a:hlinkClick xmlns:r="http://schemas.openxmlformats.org/officeDocument/2006/relationships" r:id="rId217"/>
          <a:extLst>
            <a:ext uri="{FF2B5EF4-FFF2-40B4-BE49-F238E27FC236}">
              <a16:creationId xmlns:a16="http://schemas.microsoft.com/office/drawing/2014/main" id="{69860946-8320-4952-9D96-7C608E91D05F}"/>
            </a:ext>
          </a:extLst>
        </xdr:cNvPr>
        <xdr:cNvSpPr/>
      </xdr:nvSpPr>
      <xdr:spPr>
        <a:xfrm>
          <a:off x="3438525" y="15992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1235</xdr:row>
      <xdr:rowOff>771525</xdr:rowOff>
    </xdr:from>
    <xdr:to>
      <xdr:col>1</xdr:col>
      <xdr:colOff>3571874</xdr:colOff>
      <xdr:row>1235</xdr:row>
      <xdr:rowOff>942975</xdr:rowOff>
    </xdr:to>
    <xdr:sp macro="" textlink="">
      <xdr:nvSpPr>
        <xdr:cNvPr id="257" name="Прямоугольник 256">
          <a:hlinkClick xmlns:r="http://schemas.openxmlformats.org/officeDocument/2006/relationships" r:id="rId218"/>
          <a:extLst>
            <a:ext uri="{FF2B5EF4-FFF2-40B4-BE49-F238E27FC236}">
              <a16:creationId xmlns:a16="http://schemas.microsoft.com/office/drawing/2014/main" id="{AE413065-FB93-47BB-9E50-BFE99420B483}"/>
            </a:ext>
          </a:extLst>
        </xdr:cNvPr>
        <xdr:cNvSpPr/>
      </xdr:nvSpPr>
      <xdr:spPr>
        <a:xfrm>
          <a:off x="3448050" y="1694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1256</xdr:row>
      <xdr:rowOff>771525</xdr:rowOff>
    </xdr:from>
    <xdr:to>
      <xdr:col>1</xdr:col>
      <xdr:colOff>3571874</xdr:colOff>
      <xdr:row>1256</xdr:row>
      <xdr:rowOff>944325</xdr:rowOff>
    </xdr:to>
    <xdr:sp macro="" textlink="">
      <xdr:nvSpPr>
        <xdr:cNvPr id="258" name="Прямоугольник 257">
          <a:hlinkClick xmlns:r="http://schemas.openxmlformats.org/officeDocument/2006/relationships" r:id="rId219"/>
          <a:extLst>
            <a:ext uri="{FF2B5EF4-FFF2-40B4-BE49-F238E27FC236}">
              <a16:creationId xmlns:a16="http://schemas.microsoft.com/office/drawing/2014/main" id="{0B048FA5-0CF1-4839-9302-DFEA134C1724}"/>
            </a:ext>
          </a:extLst>
        </xdr:cNvPr>
        <xdr:cNvSpPr/>
      </xdr:nvSpPr>
      <xdr:spPr>
        <a:xfrm>
          <a:off x="3448050" y="17897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1763</xdr:row>
      <xdr:rowOff>771525</xdr:rowOff>
    </xdr:from>
    <xdr:to>
      <xdr:col>1</xdr:col>
      <xdr:colOff>3571874</xdr:colOff>
      <xdr:row>1763</xdr:row>
      <xdr:rowOff>942975</xdr:rowOff>
    </xdr:to>
    <xdr:sp macro="" textlink="">
      <xdr:nvSpPr>
        <xdr:cNvPr id="259" name="Прямоугольник 258">
          <a:hlinkClick xmlns:r="http://schemas.openxmlformats.org/officeDocument/2006/relationships" r:id="rId220"/>
          <a:extLst>
            <a:ext uri="{FF2B5EF4-FFF2-40B4-BE49-F238E27FC236}">
              <a16:creationId xmlns:a16="http://schemas.microsoft.com/office/drawing/2014/main" id="{1C18CE33-5578-4BFA-B33A-55A2BB188155}"/>
            </a:ext>
          </a:extLst>
        </xdr:cNvPr>
        <xdr:cNvSpPr/>
      </xdr:nvSpPr>
      <xdr:spPr>
        <a:xfrm>
          <a:off x="3448050" y="25707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1772</xdr:row>
      <xdr:rowOff>581025</xdr:rowOff>
    </xdr:from>
    <xdr:to>
      <xdr:col>1</xdr:col>
      <xdr:colOff>3571874</xdr:colOff>
      <xdr:row>1772</xdr:row>
      <xdr:rowOff>752475</xdr:rowOff>
    </xdr:to>
    <xdr:sp macro="" textlink="">
      <xdr:nvSpPr>
        <xdr:cNvPr id="260" name="Прямоугольник 259">
          <a:hlinkClick xmlns:r="http://schemas.openxmlformats.org/officeDocument/2006/relationships" r:id="rId220"/>
          <a:extLst>
            <a:ext uri="{FF2B5EF4-FFF2-40B4-BE49-F238E27FC236}">
              <a16:creationId xmlns:a16="http://schemas.microsoft.com/office/drawing/2014/main" id="{2728BBF6-BF29-41D6-8346-3992A6301DF1}"/>
            </a:ext>
          </a:extLst>
        </xdr:cNvPr>
        <xdr:cNvSpPr/>
      </xdr:nvSpPr>
      <xdr:spPr>
        <a:xfrm>
          <a:off x="3448050" y="26469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2124</xdr:row>
      <xdr:rowOff>1162050</xdr:rowOff>
    </xdr:from>
    <xdr:to>
      <xdr:col>1</xdr:col>
      <xdr:colOff>3562349</xdr:colOff>
      <xdr:row>2125</xdr:row>
      <xdr:rowOff>0</xdr:rowOff>
    </xdr:to>
    <xdr:sp macro="" textlink="">
      <xdr:nvSpPr>
        <xdr:cNvPr id="271" name="Прямоугольник 270">
          <a:hlinkClick xmlns:r="http://schemas.openxmlformats.org/officeDocument/2006/relationships" r:id="rId221"/>
          <a:extLst>
            <a:ext uri="{FF2B5EF4-FFF2-40B4-BE49-F238E27FC236}">
              <a16:creationId xmlns:a16="http://schemas.microsoft.com/office/drawing/2014/main" id="{2DA0A99E-8027-4896-8048-83376C8C23A3}"/>
            </a:ext>
          </a:extLst>
        </xdr:cNvPr>
        <xdr:cNvSpPr/>
      </xdr:nvSpPr>
      <xdr:spPr>
        <a:xfrm>
          <a:off x="3438525" y="53530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3009900</xdr:colOff>
      <xdr:row>2110</xdr:row>
      <xdr:rowOff>790575</xdr:rowOff>
    </xdr:from>
    <xdr:to>
      <xdr:col>2</xdr:col>
      <xdr:colOff>19049</xdr:colOff>
      <xdr:row>2111</xdr:row>
      <xdr:rowOff>10875</xdr:rowOff>
    </xdr:to>
    <xdr:sp macro="" textlink="">
      <xdr:nvSpPr>
        <xdr:cNvPr id="272" name="Прямоугольник 271">
          <a:hlinkClick xmlns:r="http://schemas.openxmlformats.org/officeDocument/2006/relationships" r:id="rId221"/>
          <a:extLst>
            <a:ext uri="{FF2B5EF4-FFF2-40B4-BE49-F238E27FC236}">
              <a16:creationId xmlns:a16="http://schemas.microsoft.com/office/drawing/2014/main" id="{7D09E976-F496-45EA-81FE-61FF0433A99D}"/>
            </a:ext>
          </a:extLst>
        </xdr:cNvPr>
        <xdr:cNvSpPr/>
      </xdr:nvSpPr>
      <xdr:spPr>
        <a:xfrm>
          <a:off x="3467100" y="54224872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2085</xdr:row>
      <xdr:rowOff>781050</xdr:rowOff>
    </xdr:from>
    <xdr:to>
      <xdr:col>1</xdr:col>
      <xdr:colOff>3571874</xdr:colOff>
      <xdr:row>2086</xdr:row>
      <xdr:rowOff>0</xdr:rowOff>
    </xdr:to>
    <xdr:sp macro="" textlink="">
      <xdr:nvSpPr>
        <xdr:cNvPr id="273" name="Прямоугольник 272">
          <a:hlinkClick xmlns:r="http://schemas.openxmlformats.org/officeDocument/2006/relationships" r:id="rId221"/>
          <a:extLst>
            <a:ext uri="{FF2B5EF4-FFF2-40B4-BE49-F238E27FC236}">
              <a16:creationId xmlns:a16="http://schemas.microsoft.com/office/drawing/2014/main" id="{CA20B5F7-31D6-439F-AD9B-49CC57125E1D}"/>
            </a:ext>
          </a:extLst>
        </xdr:cNvPr>
        <xdr:cNvSpPr/>
      </xdr:nvSpPr>
      <xdr:spPr>
        <a:xfrm>
          <a:off x="3448050" y="51244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2161</xdr:row>
      <xdr:rowOff>962025</xdr:rowOff>
    </xdr:from>
    <xdr:to>
      <xdr:col>1</xdr:col>
      <xdr:colOff>3562349</xdr:colOff>
      <xdr:row>2161</xdr:row>
      <xdr:rowOff>1133475</xdr:rowOff>
    </xdr:to>
    <xdr:sp macro="" textlink="">
      <xdr:nvSpPr>
        <xdr:cNvPr id="274" name="Прямоугольник 273">
          <a:hlinkClick xmlns:r="http://schemas.openxmlformats.org/officeDocument/2006/relationships" r:id="rId221"/>
          <a:extLst>
            <a:ext uri="{FF2B5EF4-FFF2-40B4-BE49-F238E27FC236}">
              <a16:creationId xmlns:a16="http://schemas.microsoft.com/office/drawing/2014/main" id="{6E4073FE-1526-45FA-8343-8DDE036F32D9}"/>
            </a:ext>
          </a:extLst>
        </xdr:cNvPr>
        <xdr:cNvSpPr/>
      </xdr:nvSpPr>
      <xdr:spPr>
        <a:xfrm>
          <a:off x="3438525" y="54663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2197</xdr:row>
      <xdr:rowOff>781050</xdr:rowOff>
    </xdr:from>
    <xdr:to>
      <xdr:col>1</xdr:col>
      <xdr:colOff>3562349</xdr:colOff>
      <xdr:row>2198</xdr:row>
      <xdr:rowOff>0</xdr:rowOff>
    </xdr:to>
    <xdr:sp macro="" textlink="">
      <xdr:nvSpPr>
        <xdr:cNvPr id="275" name="Прямоугольник 274">
          <a:hlinkClick xmlns:r="http://schemas.openxmlformats.org/officeDocument/2006/relationships" r:id="rId221"/>
          <a:extLst>
            <a:ext uri="{FF2B5EF4-FFF2-40B4-BE49-F238E27FC236}">
              <a16:creationId xmlns:a16="http://schemas.microsoft.com/office/drawing/2014/main" id="{5C574FAD-9874-40D8-B680-9641EE03B093}"/>
            </a:ext>
          </a:extLst>
        </xdr:cNvPr>
        <xdr:cNvSpPr/>
      </xdr:nvSpPr>
      <xdr:spPr>
        <a:xfrm>
          <a:off x="3438525" y="55626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2217</xdr:row>
      <xdr:rowOff>971550</xdr:rowOff>
    </xdr:from>
    <xdr:to>
      <xdr:col>1</xdr:col>
      <xdr:colOff>3571874</xdr:colOff>
      <xdr:row>2218</xdr:row>
      <xdr:rowOff>0</xdr:rowOff>
    </xdr:to>
    <xdr:sp macro="" textlink="">
      <xdr:nvSpPr>
        <xdr:cNvPr id="276" name="Прямоугольник 275">
          <a:hlinkClick xmlns:r="http://schemas.openxmlformats.org/officeDocument/2006/relationships" r:id="rId221"/>
          <a:extLst>
            <a:ext uri="{FF2B5EF4-FFF2-40B4-BE49-F238E27FC236}">
              <a16:creationId xmlns:a16="http://schemas.microsoft.com/office/drawing/2014/main" id="{8D364C6E-C562-4706-A44A-208DB253E3CC}"/>
            </a:ext>
          </a:extLst>
        </xdr:cNvPr>
        <xdr:cNvSpPr/>
      </xdr:nvSpPr>
      <xdr:spPr>
        <a:xfrm>
          <a:off x="3448050" y="56769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2229</xdr:row>
      <xdr:rowOff>962025</xdr:rowOff>
    </xdr:from>
    <xdr:to>
      <xdr:col>1</xdr:col>
      <xdr:colOff>3562349</xdr:colOff>
      <xdr:row>2229</xdr:row>
      <xdr:rowOff>1133475</xdr:rowOff>
    </xdr:to>
    <xdr:sp macro="" textlink="">
      <xdr:nvSpPr>
        <xdr:cNvPr id="277" name="Прямоугольник 276">
          <a:hlinkClick xmlns:r="http://schemas.openxmlformats.org/officeDocument/2006/relationships" r:id="rId215"/>
          <a:extLst>
            <a:ext uri="{FF2B5EF4-FFF2-40B4-BE49-F238E27FC236}">
              <a16:creationId xmlns:a16="http://schemas.microsoft.com/office/drawing/2014/main" id="{6ECE35E9-2EE0-49A9-88A9-87427E943A71}"/>
            </a:ext>
          </a:extLst>
        </xdr:cNvPr>
        <xdr:cNvSpPr/>
      </xdr:nvSpPr>
      <xdr:spPr>
        <a:xfrm>
          <a:off x="3438525" y="57902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2261</xdr:row>
      <xdr:rowOff>590550</xdr:rowOff>
    </xdr:from>
    <xdr:to>
      <xdr:col>1</xdr:col>
      <xdr:colOff>3562349</xdr:colOff>
      <xdr:row>2262</xdr:row>
      <xdr:rowOff>0</xdr:rowOff>
    </xdr:to>
    <xdr:sp macro="" textlink="">
      <xdr:nvSpPr>
        <xdr:cNvPr id="278" name="Прямоугольник 277">
          <a:hlinkClick xmlns:r="http://schemas.openxmlformats.org/officeDocument/2006/relationships" r:id="rId222"/>
          <a:extLst>
            <a:ext uri="{FF2B5EF4-FFF2-40B4-BE49-F238E27FC236}">
              <a16:creationId xmlns:a16="http://schemas.microsoft.com/office/drawing/2014/main" id="{0EB8ADDE-A1F0-4EA9-A167-A933DE7C6671}"/>
            </a:ext>
          </a:extLst>
        </xdr:cNvPr>
        <xdr:cNvSpPr/>
      </xdr:nvSpPr>
      <xdr:spPr>
        <a:xfrm>
          <a:off x="3438525" y="59626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2274</xdr:row>
      <xdr:rowOff>581025</xdr:rowOff>
    </xdr:from>
    <xdr:to>
      <xdr:col>1</xdr:col>
      <xdr:colOff>3562349</xdr:colOff>
      <xdr:row>2274</xdr:row>
      <xdr:rowOff>752475</xdr:rowOff>
    </xdr:to>
    <xdr:sp macro="" textlink="">
      <xdr:nvSpPr>
        <xdr:cNvPr id="279" name="Прямоугольник 278">
          <a:hlinkClick xmlns:r="http://schemas.openxmlformats.org/officeDocument/2006/relationships" r:id="rId223"/>
          <a:extLst>
            <a:ext uri="{FF2B5EF4-FFF2-40B4-BE49-F238E27FC236}">
              <a16:creationId xmlns:a16="http://schemas.microsoft.com/office/drawing/2014/main" id="{1E839163-A466-4679-AC9B-E1EA6F4D2AF8}"/>
            </a:ext>
          </a:extLst>
        </xdr:cNvPr>
        <xdr:cNvSpPr/>
      </xdr:nvSpPr>
      <xdr:spPr>
        <a:xfrm>
          <a:off x="3438525" y="6037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2284</xdr:row>
      <xdr:rowOff>590550</xdr:rowOff>
    </xdr:from>
    <xdr:to>
      <xdr:col>1</xdr:col>
      <xdr:colOff>3571874</xdr:colOff>
      <xdr:row>2285</xdr:row>
      <xdr:rowOff>0</xdr:rowOff>
    </xdr:to>
    <xdr:sp macro="" textlink="">
      <xdr:nvSpPr>
        <xdr:cNvPr id="289" name="Прямоугольник 288">
          <a:hlinkClick xmlns:r="http://schemas.openxmlformats.org/officeDocument/2006/relationships" r:id="rId223"/>
          <a:extLst>
            <a:ext uri="{FF2B5EF4-FFF2-40B4-BE49-F238E27FC236}">
              <a16:creationId xmlns:a16="http://schemas.microsoft.com/office/drawing/2014/main" id="{FD92D76A-F8BC-4D90-BF89-90F0A0940C87}"/>
            </a:ext>
          </a:extLst>
        </xdr:cNvPr>
        <xdr:cNvSpPr/>
      </xdr:nvSpPr>
      <xdr:spPr>
        <a:xfrm>
          <a:off x="3448050" y="61150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2295</xdr:row>
      <xdr:rowOff>590550</xdr:rowOff>
    </xdr:from>
    <xdr:to>
      <xdr:col>1</xdr:col>
      <xdr:colOff>3571874</xdr:colOff>
      <xdr:row>2296</xdr:row>
      <xdr:rowOff>0</xdr:rowOff>
    </xdr:to>
    <xdr:sp macro="" textlink="">
      <xdr:nvSpPr>
        <xdr:cNvPr id="290" name="Прямоугольник 289">
          <a:hlinkClick xmlns:r="http://schemas.openxmlformats.org/officeDocument/2006/relationships" r:id="rId223"/>
          <a:extLst>
            <a:ext uri="{FF2B5EF4-FFF2-40B4-BE49-F238E27FC236}">
              <a16:creationId xmlns:a16="http://schemas.microsoft.com/office/drawing/2014/main" id="{6259CA3A-BD5A-45CA-8877-BB7039B1635A}"/>
            </a:ext>
          </a:extLst>
        </xdr:cNvPr>
        <xdr:cNvSpPr/>
      </xdr:nvSpPr>
      <xdr:spPr>
        <a:xfrm>
          <a:off x="3448050" y="61912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3000375</xdr:colOff>
      <xdr:row>2579</xdr:row>
      <xdr:rowOff>781050</xdr:rowOff>
    </xdr:from>
    <xdr:to>
      <xdr:col>2</xdr:col>
      <xdr:colOff>9524</xdr:colOff>
      <xdr:row>2580</xdr:row>
      <xdr:rowOff>0</xdr:rowOff>
    </xdr:to>
    <xdr:sp macro="" textlink="">
      <xdr:nvSpPr>
        <xdr:cNvPr id="292" name="Прямоугольник 291">
          <a:hlinkClick xmlns:r="http://schemas.openxmlformats.org/officeDocument/2006/relationships" r:id="rId224"/>
          <a:extLst>
            <a:ext uri="{FF2B5EF4-FFF2-40B4-BE49-F238E27FC236}">
              <a16:creationId xmlns:a16="http://schemas.microsoft.com/office/drawing/2014/main" id="{481066FF-C52E-45E0-B471-07DEC2250A1F}"/>
            </a:ext>
          </a:extLst>
        </xdr:cNvPr>
        <xdr:cNvSpPr/>
      </xdr:nvSpPr>
      <xdr:spPr>
        <a:xfrm>
          <a:off x="3457575" y="65341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2803</xdr:row>
      <xdr:rowOff>790575</xdr:rowOff>
    </xdr:from>
    <xdr:to>
      <xdr:col>1</xdr:col>
      <xdr:colOff>3571874</xdr:colOff>
      <xdr:row>2804</xdr:row>
      <xdr:rowOff>10875</xdr:rowOff>
    </xdr:to>
    <xdr:sp macro="" textlink="">
      <xdr:nvSpPr>
        <xdr:cNvPr id="293" name="Прямоугольник 292">
          <a:hlinkClick xmlns:r="http://schemas.openxmlformats.org/officeDocument/2006/relationships" r:id="rId224"/>
          <a:extLst>
            <a:ext uri="{FF2B5EF4-FFF2-40B4-BE49-F238E27FC236}">
              <a16:creationId xmlns:a16="http://schemas.microsoft.com/office/drawing/2014/main" id="{9C4F9D08-778C-403D-9298-5C1C08F90A1B}"/>
            </a:ext>
          </a:extLst>
        </xdr:cNvPr>
        <xdr:cNvSpPr/>
      </xdr:nvSpPr>
      <xdr:spPr>
        <a:xfrm>
          <a:off x="3448050" y="72749092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2956</xdr:row>
      <xdr:rowOff>790575</xdr:rowOff>
    </xdr:from>
    <xdr:to>
      <xdr:col>1</xdr:col>
      <xdr:colOff>3562349</xdr:colOff>
      <xdr:row>2957</xdr:row>
      <xdr:rowOff>10875</xdr:rowOff>
    </xdr:to>
    <xdr:sp macro="" textlink="">
      <xdr:nvSpPr>
        <xdr:cNvPr id="294" name="Прямоугольник 293">
          <a:hlinkClick xmlns:r="http://schemas.openxmlformats.org/officeDocument/2006/relationships" r:id="rId225"/>
          <a:extLst>
            <a:ext uri="{FF2B5EF4-FFF2-40B4-BE49-F238E27FC236}">
              <a16:creationId xmlns:a16="http://schemas.microsoft.com/office/drawing/2014/main" id="{6EB3595B-BB80-4825-A709-66A45906D702}"/>
            </a:ext>
          </a:extLst>
        </xdr:cNvPr>
        <xdr:cNvSpPr/>
      </xdr:nvSpPr>
      <xdr:spPr>
        <a:xfrm>
          <a:off x="3438525" y="75240832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3022</xdr:row>
      <xdr:rowOff>581025</xdr:rowOff>
    </xdr:from>
    <xdr:to>
      <xdr:col>1</xdr:col>
      <xdr:colOff>3571874</xdr:colOff>
      <xdr:row>3022</xdr:row>
      <xdr:rowOff>752475</xdr:rowOff>
    </xdr:to>
    <xdr:sp macro="" textlink="">
      <xdr:nvSpPr>
        <xdr:cNvPr id="295" name="Прямоугольник 294">
          <a:hlinkClick xmlns:r="http://schemas.openxmlformats.org/officeDocument/2006/relationships" r:id="rId225"/>
          <a:extLst>
            <a:ext uri="{FF2B5EF4-FFF2-40B4-BE49-F238E27FC236}">
              <a16:creationId xmlns:a16="http://schemas.microsoft.com/office/drawing/2014/main" id="{A06778D5-F2E7-4297-8644-760121E99E88}"/>
            </a:ext>
          </a:extLst>
        </xdr:cNvPr>
        <xdr:cNvSpPr/>
      </xdr:nvSpPr>
      <xdr:spPr>
        <a:xfrm>
          <a:off x="3448050" y="68951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3026</xdr:row>
      <xdr:rowOff>590550</xdr:rowOff>
    </xdr:from>
    <xdr:to>
      <xdr:col>1</xdr:col>
      <xdr:colOff>3571874</xdr:colOff>
      <xdr:row>3027</xdr:row>
      <xdr:rowOff>0</xdr:rowOff>
    </xdr:to>
    <xdr:sp macro="" textlink="">
      <xdr:nvSpPr>
        <xdr:cNvPr id="296" name="Прямоугольник 295">
          <a:hlinkClick xmlns:r="http://schemas.openxmlformats.org/officeDocument/2006/relationships" r:id="rId225"/>
          <a:extLst>
            <a:ext uri="{FF2B5EF4-FFF2-40B4-BE49-F238E27FC236}">
              <a16:creationId xmlns:a16="http://schemas.microsoft.com/office/drawing/2014/main" id="{38BCF212-55B4-4286-9114-ED1AB1C90CFF}"/>
            </a:ext>
          </a:extLst>
        </xdr:cNvPr>
        <xdr:cNvSpPr/>
      </xdr:nvSpPr>
      <xdr:spPr>
        <a:xfrm>
          <a:off x="3448050" y="69723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3000375</xdr:colOff>
      <xdr:row>3033</xdr:row>
      <xdr:rowOff>581025</xdr:rowOff>
    </xdr:from>
    <xdr:to>
      <xdr:col>2</xdr:col>
      <xdr:colOff>9524</xdr:colOff>
      <xdr:row>3033</xdr:row>
      <xdr:rowOff>752475</xdr:rowOff>
    </xdr:to>
    <xdr:sp macro="" textlink="">
      <xdr:nvSpPr>
        <xdr:cNvPr id="297" name="Прямоугольник 296">
          <a:hlinkClick xmlns:r="http://schemas.openxmlformats.org/officeDocument/2006/relationships" r:id="rId225"/>
          <a:extLst>
            <a:ext uri="{FF2B5EF4-FFF2-40B4-BE49-F238E27FC236}">
              <a16:creationId xmlns:a16="http://schemas.microsoft.com/office/drawing/2014/main" id="{6E91E009-F6BB-489E-94F3-0AFC5767640D}"/>
            </a:ext>
          </a:extLst>
        </xdr:cNvPr>
        <xdr:cNvSpPr/>
      </xdr:nvSpPr>
      <xdr:spPr>
        <a:xfrm>
          <a:off x="3457575" y="7047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3072</xdr:row>
      <xdr:rowOff>581025</xdr:rowOff>
    </xdr:from>
    <xdr:to>
      <xdr:col>1</xdr:col>
      <xdr:colOff>3562349</xdr:colOff>
      <xdr:row>3072</xdr:row>
      <xdr:rowOff>753825</xdr:rowOff>
    </xdr:to>
    <xdr:sp macro="" textlink="">
      <xdr:nvSpPr>
        <xdr:cNvPr id="298" name="Прямоугольник 297">
          <a:hlinkClick xmlns:r="http://schemas.openxmlformats.org/officeDocument/2006/relationships" r:id="rId225"/>
          <a:extLst>
            <a:ext uri="{FF2B5EF4-FFF2-40B4-BE49-F238E27FC236}">
              <a16:creationId xmlns:a16="http://schemas.microsoft.com/office/drawing/2014/main" id="{AFCD8F04-E5AD-4339-A440-5DB4730F4BB8}"/>
            </a:ext>
          </a:extLst>
        </xdr:cNvPr>
        <xdr:cNvSpPr/>
      </xdr:nvSpPr>
      <xdr:spPr>
        <a:xfrm>
          <a:off x="3438525" y="72951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3075</xdr:row>
      <xdr:rowOff>590550</xdr:rowOff>
    </xdr:from>
    <xdr:to>
      <xdr:col>1</xdr:col>
      <xdr:colOff>3562349</xdr:colOff>
      <xdr:row>3076</xdr:row>
      <xdr:rowOff>0</xdr:rowOff>
    </xdr:to>
    <xdr:sp macro="" textlink="">
      <xdr:nvSpPr>
        <xdr:cNvPr id="299" name="Прямоугольник 298">
          <a:hlinkClick xmlns:r="http://schemas.openxmlformats.org/officeDocument/2006/relationships" r:id="rId225"/>
          <a:extLst>
            <a:ext uri="{FF2B5EF4-FFF2-40B4-BE49-F238E27FC236}">
              <a16:creationId xmlns:a16="http://schemas.microsoft.com/office/drawing/2014/main" id="{82434F8B-5CF0-4256-888A-67FFC0636C4F}"/>
            </a:ext>
          </a:extLst>
        </xdr:cNvPr>
        <xdr:cNvSpPr/>
      </xdr:nvSpPr>
      <xdr:spPr>
        <a:xfrm>
          <a:off x="3438525" y="73723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3083</xdr:row>
      <xdr:rowOff>581025</xdr:rowOff>
    </xdr:from>
    <xdr:to>
      <xdr:col>1</xdr:col>
      <xdr:colOff>3562349</xdr:colOff>
      <xdr:row>3083</xdr:row>
      <xdr:rowOff>753825</xdr:rowOff>
    </xdr:to>
    <xdr:sp macro="" textlink="">
      <xdr:nvSpPr>
        <xdr:cNvPr id="300" name="Прямоугольник 299">
          <a:hlinkClick xmlns:r="http://schemas.openxmlformats.org/officeDocument/2006/relationships" r:id="rId226"/>
          <a:extLst>
            <a:ext uri="{FF2B5EF4-FFF2-40B4-BE49-F238E27FC236}">
              <a16:creationId xmlns:a16="http://schemas.microsoft.com/office/drawing/2014/main" id="{9701FB16-842D-4CD1-A132-F617C9BC8309}"/>
            </a:ext>
          </a:extLst>
        </xdr:cNvPr>
        <xdr:cNvSpPr/>
      </xdr:nvSpPr>
      <xdr:spPr>
        <a:xfrm>
          <a:off x="3438525" y="7768113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3129</xdr:row>
      <xdr:rowOff>581025</xdr:rowOff>
    </xdr:from>
    <xdr:to>
      <xdr:col>1</xdr:col>
      <xdr:colOff>3571874</xdr:colOff>
      <xdr:row>3129</xdr:row>
      <xdr:rowOff>752475</xdr:rowOff>
    </xdr:to>
    <xdr:sp macro="" textlink="">
      <xdr:nvSpPr>
        <xdr:cNvPr id="301" name="Прямоугольник 300">
          <a:hlinkClick xmlns:r="http://schemas.openxmlformats.org/officeDocument/2006/relationships" r:id="rId222"/>
          <a:extLst>
            <a:ext uri="{FF2B5EF4-FFF2-40B4-BE49-F238E27FC236}">
              <a16:creationId xmlns:a16="http://schemas.microsoft.com/office/drawing/2014/main" id="{5FF4A8A3-26D4-4616-8242-9B753D9C3BB2}"/>
            </a:ext>
          </a:extLst>
        </xdr:cNvPr>
        <xdr:cNvSpPr/>
      </xdr:nvSpPr>
      <xdr:spPr>
        <a:xfrm>
          <a:off x="3448050" y="75237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3153</xdr:row>
      <xdr:rowOff>590550</xdr:rowOff>
    </xdr:from>
    <xdr:to>
      <xdr:col>1</xdr:col>
      <xdr:colOff>3571874</xdr:colOff>
      <xdr:row>3154</xdr:row>
      <xdr:rowOff>0</xdr:rowOff>
    </xdr:to>
    <xdr:sp macro="" textlink="">
      <xdr:nvSpPr>
        <xdr:cNvPr id="302" name="Прямоугольник 301">
          <a:hlinkClick xmlns:r="http://schemas.openxmlformats.org/officeDocument/2006/relationships" r:id="rId223"/>
          <a:extLst>
            <a:ext uri="{FF2B5EF4-FFF2-40B4-BE49-F238E27FC236}">
              <a16:creationId xmlns:a16="http://schemas.microsoft.com/office/drawing/2014/main" id="{8CEB5590-AE3D-48F0-8812-4255EB78A1BF}"/>
            </a:ext>
          </a:extLst>
        </xdr:cNvPr>
        <xdr:cNvSpPr/>
      </xdr:nvSpPr>
      <xdr:spPr>
        <a:xfrm>
          <a:off x="3448050" y="76009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3163</xdr:row>
      <xdr:rowOff>581025</xdr:rowOff>
    </xdr:from>
    <xdr:to>
      <xdr:col>1</xdr:col>
      <xdr:colOff>3562349</xdr:colOff>
      <xdr:row>3163</xdr:row>
      <xdr:rowOff>753825</xdr:rowOff>
    </xdr:to>
    <xdr:sp macro="" textlink="">
      <xdr:nvSpPr>
        <xdr:cNvPr id="303" name="Прямоугольник 302">
          <a:hlinkClick xmlns:r="http://schemas.openxmlformats.org/officeDocument/2006/relationships" r:id="rId223"/>
          <a:extLst>
            <a:ext uri="{FF2B5EF4-FFF2-40B4-BE49-F238E27FC236}">
              <a16:creationId xmlns:a16="http://schemas.microsoft.com/office/drawing/2014/main" id="{E057BAD3-6195-43B7-9F6C-5C238EA8E81D}"/>
            </a:ext>
          </a:extLst>
        </xdr:cNvPr>
        <xdr:cNvSpPr/>
      </xdr:nvSpPr>
      <xdr:spPr>
        <a:xfrm>
          <a:off x="3438525" y="7946421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3218</xdr:row>
      <xdr:rowOff>581025</xdr:rowOff>
    </xdr:from>
    <xdr:to>
      <xdr:col>1</xdr:col>
      <xdr:colOff>3571874</xdr:colOff>
      <xdr:row>3218</xdr:row>
      <xdr:rowOff>752475</xdr:rowOff>
    </xdr:to>
    <xdr:sp macro="" textlink="">
      <xdr:nvSpPr>
        <xdr:cNvPr id="304" name="Прямоугольник 303">
          <a:hlinkClick xmlns:r="http://schemas.openxmlformats.org/officeDocument/2006/relationships" r:id="rId223"/>
          <a:extLst>
            <a:ext uri="{FF2B5EF4-FFF2-40B4-BE49-F238E27FC236}">
              <a16:creationId xmlns:a16="http://schemas.microsoft.com/office/drawing/2014/main" id="{B0EDCE06-209B-45E5-9E1F-65F8217DCA74}"/>
            </a:ext>
          </a:extLst>
        </xdr:cNvPr>
        <xdr:cNvSpPr/>
      </xdr:nvSpPr>
      <xdr:spPr>
        <a:xfrm>
          <a:off x="3448050" y="77523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3237</xdr:row>
      <xdr:rowOff>590550</xdr:rowOff>
    </xdr:from>
    <xdr:to>
      <xdr:col>1</xdr:col>
      <xdr:colOff>3571874</xdr:colOff>
      <xdr:row>3238</xdr:row>
      <xdr:rowOff>0</xdr:rowOff>
    </xdr:to>
    <xdr:sp macro="" textlink="">
      <xdr:nvSpPr>
        <xdr:cNvPr id="305" name="Прямоугольник 304">
          <a:hlinkClick xmlns:r="http://schemas.openxmlformats.org/officeDocument/2006/relationships" r:id="rId223"/>
          <a:extLst>
            <a:ext uri="{FF2B5EF4-FFF2-40B4-BE49-F238E27FC236}">
              <a16:creationId xmlns:a16="http://schemas.microsoft.com/office/drawing/2014/main" id="{A8BE0F25-3CF8-4E43-A801-35AD750C1FC6}"/>
            </a:ext>
          </a:extLst>
        </xdr:cNvPr>
        <xdr:cNvSpPr/>
      </xdr:nvSpPr>
      <xdr:spPr>
        <a:xfrm>
          <a:off x="3448050" y="78295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3830</xdr:row>
      <xdr:rowOff>581025</xdr:rowOff>
    </xdr:from>
    <xdr:to>
      <xdr:col>1</xdr:col>
      <xdr:colOff>3571874</xdr:colOff>
      <xdr:row>3830</xdr:row>
      <xdr:rowOff>753825</xdr:rowOff>
    </xdr:to>
    <xdr:sp macro="" textlink="">
      <xdr:nvSpPr>
        <xdr:cNvPr id="306" name="Прямоугольник 305">
          <a:hlinkClick xmlns:r="http://schemas.openxmlformats.org/officeDocument/2006/relationships" r:id="rId227"/>
          <a:extLst>
            <a:ext uri="{FF2B5EF4-FFF2-40B4-BE49-F238E27FC236}">
              <a16:creationId xmlns:a16="http://schemas.microsoft.com/office/drawing/2014/main" id="{EFF8F1FD-BB0D-4EBB-91D3-466428B7E770}"/>
            </a:ext>
          </a:extLst>
        </xdr:cNvPr>
        <xdr:cNvSpPr/>
      </xdr:nvSpPr>
      <xdr:spPr>
        <a:xfrm>
          <a:off x="3448050" y="103050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3838</xdr:row>
      <xdr:rowOff>590550</xdr:rowOff>
    </xdr:from>
    <xdr:to>
      <xdr:col>1</xdr:col>
      <xdr:colOff>3562349</xdr:colOff>
      <xdr:row>3839</xdr:row>
      <xdr:rowOff>0</xdr:rowOff>
    </xdr:to>
    <xdr:sp macro="" textlink="">
      <xdr:nvSpPr>
        <xdr:cNvPr id="307" name="Прямоугольник 306">
          <a:hlinkClick xmlns:r="http://schemas.openxmlformats.org/officeDocument/2006/relationships" r:id="rId227"/>
          <a:extLst>
            <a:ext uri="{FF2B5EF4-FFF2-40B4-BE49-F238E27FC236}">
              <a16:creationId xmlns:a16="http://schemas.microsoft.com/office/drawing/2014/main" id="{57FB11ED-C274-4AF2-A7DE-B806381875B8}"/>
            </a:ext>
          </a:extLst>
        </xdr:cNvPr>
        <xdr:cNvSpPr/>
      </xdr:nvSpPr>
      <xdr:spPr>
        <a:xfrm>
          <a:off x="3438525" y="103822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3844</xdr:row>
      <xdr:rowOff>581025</xdr:rowOff>
    </xdr:from>
    <xdr:to>
      <xdr:col>1</xdr:col>
      <xdr:colOff>3562349</xdr:colOff>
      <xdr:row>3844</xdr:row>
      <xdr:rowOff>752475</xdr:rowOff>
    </xdr:to>
    <xdr:sp macro="" textlink="">
      <xdr:nvSpPr>
        <xdr:cNvPr id="308" name="Прямоугольник 307">
          <a:hlinkClick xmlns:r="http://schemas.openxmlformats.org/officeDocument/2006/relationships" r:id="rId227"/>
          <a:extLst>
            <a:ext uri="{FF2B5EF4-FFF2-40B4-BE49-F238E27FC236}">
              <a16:creationId xmlns:a16="http://schemas.microsoft.com/office/drawing/2014/main" id="{DF589305-4969-44BD-991E-E190727E31E8}"/>
            </a:ext>
          </a:extLst>
        </xdr:cNvPr>
        <xdr:cNvSpPr/>
      </xdr:nvSpPr>
      <xdr:spPr>
        <a:xfrm>
          <a:off x="3438525" y="10457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3854</xdr:row>
      <xdr:rowOff>581025</xdr:rowOff>
    </xdr:from>
    <xdr:to>
      <xdr:col>1</xdr:col>
      <xdr:colOff>3562349</xdr:colOff>
      <xdr:row>3854</xdr:row>
      <xdr:rowOff>752475</xdr:rowOff>
    </xdr:to>
    <xdr:sp macro="" textlink="">
      <xdr:nvSpPr>
        <xdr:cNvPr id="309" name="Прямоугольник 308">
          <a:hlinkClick xmlns:r="http://schemas.openxmlformats.org/officeDocument/2006/relationships" r:id="rId227"/>
          <a:extLst>
            <a:ext uri="{FF2B5EF4-FFF2-40B4-BE49-F238E27FC236}">
              <a16:creationId xmlns:a16="http://schemas.microsoft.com/office/drawing/2014/main" id="{2794C0FC-C5A4-46FB-B407-3681298DE9FE}"/>
            </a:ext>
          </a:extLst>
        </xdr:cNvPr>
        <xdr:cNvSpPr/>
      </xdr:nvSpPr>
      <xdr:spPr>
        <a:xfrm>
          <a:off x="3438525" y="10533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3860</xdr:row>
      <xdr:rowOff>581025</xdr:rowOff>
    </xdr:from>
    <xdr:to>
      <xdr:col>1</xdr:col>
      <xdr:colOff>3562349</xdr:colOff>
      <xdr:row>3860</xdr:row>
      <xdr:rowOff>752475</xdr:rowOff>
    </xdr:to>
    <xdr:sp macro="" textlink="">
      <xdr:nvSpPr>
        <xdr:cNvPr id="310" name="Прямоугольник 309">
          <a:hlinkClick xmlns:r="http://schemas.openxmlformats.org/officeDocument/2006/relationships" r:id="rId228"/>
          <a:extLst>
            <a:ext uri="{FF2B5EF4-FFF2-40B4-BE49-F238E27FC236}">
              <a16:creationId xmlns:a16="http://schemas.microsoft.com/office/drawing/2014/main" id="{16FCAF0F-A5CE-47EC-8053-CCC945327916}"/>
            </a:ext>
          </a:extLst>
        </xdr:cNvPr>
        <xdr:cNvSpPr/>
      </xdr:nvSpPr>
      <xdr:spPr>
        <a:xfrm>
          <a:off x="3438525" y="10609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3865</xdr:row>
      <xdr:rowOff>581025</xdr:rowOff>
    </xdr:from>
    <xdr:to>
      <xdr:col>1</xdr:col>
      <xdr:colOff>3562349</xdr:colOff>
      <xdr:row>3865</xdr:row>
      <xdr:rowOff>752475</xdr:rowOff>
    </xdr:to>
    <xdr:sp macro="" textlink="">
      <xdr:nvSpPr>
        <xdr:cNvPr id="311" name="Прямоугольник 310">
          <a:hlinkClick xmlns:r="http://schemas.openxmlformats.org/officeDocument/2006/relationships" r:id="rId228"/>
          <a:extLst>
            <a:ext uri="{FF2B5EF4-FFF2-40B4-BE49-F238E27FC236}">
              <a16:creationId xmlns:a16="http://schemas.microsoft.com/office/drawing/2014/main" id="{D3B09F55-1B44-420C-B91C-E36876B7D201}"/>
            </a:ext>
          </a:extLst>
        </xdr:cNvPr>
        <xdr:cNvSpPr/>
      </xdr:nvSpPr>
      <xdr:spPr>
        <a:xfrm>
          <a:off x="3438525" y="106860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3870</xdr:row>
      <xdr:rowOff>590550</xdr:rowOff>
    </xdr:from>
    <xdr:to>
      <xdr:col>1</xdr:col>
      <xdr:colOff>3571874</xdr:colOff>
      <xdr:row>3871</xdr:row>
      <xdr:rowOff>0</xdr:rowOff>
    </xdr:to>
    <xdr:sp macro="" textlink="">
      <xdr:nvSpPr>
        <xdr:cNvPr id="312" name="Прямоугольник 311">
          <a:hlinkClick xmlns:r="http://schemas.openxmlformats.org/officeDocument/2006/relationships" r:id="rId228"/>
          <a:extLst>
            <a:ext uri="{FF2B5EF4-FFF2-40B4-BE49-F238E27FC236}">
              <a16:creationId xmlns:a16="http://schemas.microsoft.com/office/drawing/2014/main" id="{F0B7EC1D-FBE4-44F8-86DB-31FA95EA67AD}"/>
            </a:ext>
          </a:extLst>
        </xdr:cNvPr>
        <xdr:cNvSpPr/>
      </xdr:nvSpPr>
      <xdr:spPr>
        <a:xfrm>
          <a:off x="3448050" y="107632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3875</xdr:row>
      <xdr:rowOff>590550</xdr:rowOff>
    </xdr:from>
    <xdr:to>
      <xdr:col>1</xdr:col>
      <xdr:colOff>3562349</xdr:colOff>
      <xdr:row>3876</xdr:row>
      <xdr:rowOff>0</xdr:rowOff>
    </xdr:to>
    <xdr:sp macro="" textlink="">
      <xdr:nvSpPr>
        <xdr:cNvPr id="313" name="Прямоугольник 312">
          <a:hlinkClick xmlns:r="http://schemas.openxmlformats.org/officeDocument/2006/relationships" r:id="rId229"/>
          <a:extLst>
            <a:ext uri="{FF2B5EF4-FFF2-40B4-BE49-F238E27FC236}">
              <a16:creationId xmlns:a16="http://schemas.microsoft.com/office/drawing/2014/main" id="{2ABB34DC-F001-4C0E-B12E-E1C4E497ECB9}"/>
            </a:ext>
          </a:extLst>
        </xdr:cNvPr>
        <xdr:cNvSpPr/>
      </xdr:nvSpPr>
      <xdr:spPr>
        <a:xfrm>
          <a:off x="3438525" y="108394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2971800</xdr:colOff>
      <xdr:row>3896</xdr:row>
      <xdr:rowOff>581025</xdr:rowOff>
    </xdr:from>
    <xdr:to>
      <xdr:col>1</xdr:col>
      <xdr:colOff>3552824</xdr:colOff>
      <xdr:row>3896</xdr:row>
      <xdr:rowOff>752475</xdr:rowOff>
    </xdr:to>
    <xdr:sp macro="" textlink="">
      <xdr:nvSpPr>
        <xdr:cNvPr id="314" name="Прямоугольник 313">
          <a:hlinkClick xmlns:r="http://schemas.openxmlformats.org/officeDocument/2006/relationships" r:id="rId229"/>
          <a:extLst>
            <a:ext uri="{FF2B5EF4-FFF2-40B4-BE49-F238E27FC236}">
              <a16:creationId xmlns:a16="http://schemas.microsoft.com/office/drawing/2014/main" id="{9651EA2B-FF63-4A3D-AF9C-4C9CA83A1C7A}"/>
            </a:ext>
          </a:extLst>
        </xdr:cNvPr>
        <xdr:cNvSpPr/>
      </xdr:nvSpPr>
      <xdr:spPr>
        <a:xfrm>
          <a:off x="3429000" y="10914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3911</xdr:row>
      <xdr:rowOff>581025</xdr:rowOff>
    </xdr:from>
    <xdr:to>
      <xdr:col>1</xdr:col>
      <xdr:colOff>3571874</xdr:colOff>
      <xdr:row>3911</xdr:row>
      <xdr:rowOff>753825</xdr:rowOff>
    </xdr:to>
    <xdr:sp macro="" textlink="">
      <xdr:nvSpPr>
        <xdr:cNvPr id="315" name="Прямоугольник 314">
          <a:hlinkClick xmlns:r="http://schemas.openxmlformats.org/officeDocument/2006/relationships" r:id="rId229"/>
          <a:extLst>
            <a:ext uri="{FF2B5EF4-FFF2-40B4-BE49-F238E27FC236}">
              <a16:creationId xmlns:a16="http://schemas.microsoft.com/office/drawing/2014/main" id="{65B7DCE7-9E9D-4B27-BB23-921287794440}"/>
            </a:ext>
          </a:extLst>
        </xdr:cNvPr>
        <xdr:cNvSpPr/>
      </xdr:nvSpPr>
      <xdr:spPr>
        <a:xfrm>
          <a:off x="3448050" y="109908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3918</xdr:row>
      <xdr:rowOff>581025</xdr:rowOff>
    </xdr:from>
    <xdr:to>
      <xdr:col>1</xdr:col>
      <xdr:colOff>3571874</xdr:colOff>
      <xdr:row>3918</xdr:row>
      <xdr:rowOff>752475</xdr:rowOff>
    </xdr:to>
    <xdr:sp macro="" textlink="">
      <xdr:nvSpPr>
        <xdr:cNvPr id="316" name="Прямоугольник 315">
          <a:hlinkClick xmlns:r="http://schemas.openxmlformats.org/officeDocument/2006/relationships" r:id="rId230"/>
          <a:extLst>
            <a:ext uri="{FF2B5EF4-FFF2-40B4-BE49-F238E27FC236}">
              <a16:creationId xmlns:a16="http://schemas.microsoft.com/office/drawing/2014/main" id="{FD023606-BBE4-4133-A3DF-D5457C36CBA0}"/>
            </a:ext>
          </a:extLst>
        </xdr:cNvPr>
        <xdr:cNvSpPr/>
      </xdr:nvSpPr>
      <xdr:spPr>
        <a:xfrm>
          <a:off x="3448050" y="110670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6178</xdr:row>
      <xdr:rowOff>581025</xdr:rowOff>
    </xdr:from>
    <xdr:to>
      <xdr:col>1</xdr:col>
      <xdr:colOff>3571874</xdr:colOff>
      <xdr:row>6178</xdr:row>
      <xdr:rowOff>752475</xdr:rowOff>
    </xdr:to>
    <xdr:sp macro="" textlink="">
      <xdr:nvSpPr>
        <xdr:cNvPr id="318" name="Прямоугольник 317">
          <a:hlinkClick xmlns:r="http://schemas.openxmlformats.org/officeDocument/2006/relationships" r:id="rId231"/>
          <a:extLst>
            <a:ext uri="{FF2B5EF4-FFF2-40B4-BE49-F238E27FC236}">
              <a16:creationId xmlns:a16="http://schemas.microsoft.com/office/drawing/2014/main" id="{BE465529-9EE1-4079-BDD5-B18499419E2E}"/>
            </a:ext>
          </a:extLst>
        </xdr:cNvPr>
        <xdr:cNvSpPr/>
      </xdr:nvSpPr>
      <xdr:spPr>
        <a:xfrm>
          <a:off x="3448050" y="175631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6195</xdr:row>
      <xdr:rowOff>590550</xdr:rowOff>
    </xdr:from>
    <xdr:to>
      <xdr:col>1</xdr:col>
      <xdr:colOff>3571874</xdr:colOff>
      <xdr:row>6196</xdr:row>
      <xdr:rowOff>0</xdr:rowOff>
    </xdr:to>
    <xdr:sp macro="" textlink="">
      <xdr:nvSpPr>
        <xdr:cNvPr id="319" name="Прямоугольник 318">
          <a:hlinkClick xmlns:r="http://schemas.openxmlformats.org/officeDocument/2006/relationships" r:id="rId231"/>
          <a:extLst>
            <a:ext uri="{FF2B5EF4-FFF2-40B4-BE49-F238E27FC236}">
              <a16:creationId xmlns:a16="http://schemas.microsoft.com/office/drawing/2014/main" id="{B9C0F611-AACA-4452-8377-5916878FFFD1}"/>
            </a:ext>
          </a:extLst>
        </xdr:cNvPr>
        <xdr:cNvSpPr/>
      </xdr:nvSpPr>
      <xdr:spPr>
        <a:xfrm>
          <a:off x="3448050" y="176403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6212</xdr:row>
      <xdr:rowOff>581025</xdr:rowOff>
    </xdr:from>
    <xdr:to>
      <xdr:col>1</xdr:col>
      <xdr:colOff>3571874</xdr:colOff>
      <xdr:row>6212</xdr:row>
      <xdr:rowOff>752475</xdr:rowOff>
    </xdr:to>
    <xdr:sp macro="" textlink="">
      <xdr:nvSpPr>
        <xdr:cNvPr id="320" name="Прямоугольник 319">
          <a:hlinkClick xmlns:r="http://schemas.openxmlformats.org/officeDocument/2006/relationships" r:id="rId231"/>
          <a:extLst>
            <a:ext uri="{FF2B5EF4-FFF2-40B4-BE49-F238E27FC236}">
              <a16:creationId xmlns:a16="http://schemas.microsoft.com/office/drawing/2014/main" id="{6F32D486-BCCB-48EC-B1E8-DC9585BF6EA6}"/>
            </a:ext>
          </a:extLst>
        </xdr:cNvPr>
        <xdr:cNvSpPr/>
      </xdr:nvSpPr>
      <xdr:spPr>
        <a:xfrm>
          <a:off x="3448050" y="17715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6229</xdr:row>
      <xdr:rowOff>581025</xdr:rowOff>
    </xdr:from>
    <xdr:to>
      <xdr:col>1</xdr:col>
      <xdr:colOff>3571874</xdr:colOff>
      <xdr:row>6229</xdr:row>
      <xdr:rowOff>752475</xdr:rowOff>
    </xdr:to>
    <xdr:sp macro="" textlink="">
      <xdr:nvSpPr>
        <xdr:cNvPr id="321" name="Прямоугольник 320">
          <a:hlinkClick xmlns:r="http://schemas.openxmlformats.org/officeDocument/2006/relationships" r:id="rId231"/>
          <a:extLst>
            <a:ext uri="{FF2B5EF4-FFF2-40B4-BE49-F238E27FC236}">
              <a16:creationId xmlns:a16="http://schemas.microsoft.com/office/drawing/2014/main" id="{123FF262-4350-468F-9744-C6DDF11BBD03}"/>
            </a:ext>
          </a:extLst>
        </xdr:cNvPr>
        <xdr:cNvSpPr/>
      </xdr:nvSpPr>
      <xdr:spPr>
        <a:xfrm>
          <a:off x="3448050" y="177917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6246</xdr:row>
      <xdr:rowOff>581025</xdr:rowOff>
    </xdr:from>
    <xdr:to>
      <xdr:col>1</xdr:col>
      <xdr:colOff>3562349</xdr:colOff>
      <xdr:row>6246</xdr:row>
      <xdr:rowOff>752475</xdr:rowOff>
    </xdr:to>
    <xdr:sp macro="" textlink="">
      <xdr:nvSpPr>
        <xdr:cNvPr id="322" name="Прямоугольник 321">
          <a:hlinkClick xmlns:r="http://schemas.openxmlformats.org/officeDocument/2006/relationships" r:id="rId231"/>
          <a:extLst>
            <a:ext uri="{FF2B5EF4-FFF2-40B4-BE49-F238E27FC236}">
              <a16:creationId xmlns:a16="http://schemas.microsoft.com/office/drawing/2014/main" id="{2888437E-7DDC-47E3-BA03-B95706E7951D}"/>
            </a:ext>
          </a:extLst>
        </xdr:cNvPr>
        <xdr:cNvSpPr/>
      </xdr:nvSpPr>
      <xdr:spPr>
        <a:xfrm>
          <a:off x="3438525" y="178679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6255</xdr:row>
      <xdr:rowOff>571500</xdr:rowOff>
    </xdr:from>
    <xdr:to>
      <xdr:col>1</xdr:col>
      <xdr:colOff>3571874</xdr:colOff>
      <xdr:row>6255</xdr:row>
      <xdr:rowOff>744300</xdr:rowOff>
    </xdr:to>
    <xdr:sp macro="" textlink="">
      <xdr:nvSpPr>
        <xdr:cNvPr id="323" name="Прямоугольник 322">
          <a:hlinkClick xmlns:r="http://schemas.openxmlformats.org/officeDocument/2006/relationships" r:id="rId231"/>
          <a:extLst>
            <a:ext uri="{FF2B5EF4-FFF2-40B4-BE49-F238E27FC236}">
              <a16:creationId xmlns:a16="http://schemas.microsoft.com/office/drawing/2014/main" id="{6E2217D2-0A97-4D96-8DC5-D5AE038B3FD4}"/>
            </a:ext>
          </a:extLst>
        </xdr:cNvPr>
        <xdr:cNvSpPr/>
      </xdr:nvSpPr>
      <xdr:spPr>
        <a:xfrm>
          <a:off x="3448050" y="17943195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6272</xdr:row>
      <xdr:rowOff>571500</xdr:rowOff>
    </xdr:from>
    <xdr:to>
      <xdr:col>1</xdr:col>
      <xdr:colOff>3562349</xdr:colOff>
      <xdr:row>6272</xdr:row>
      <xdr:rowOff>742950</xdr:rowOff>
    </xdr:to>
    <xdr:sp macro="" textlink="">
      <xdr:nvSpPr>
        <xdr:cNvPr id="324" name="Прямоугольник 323">
          <a:hlinkClick xmlns:r="http://schemas.openxmlformats.org/officeDocument/2006/relationships" r:id="rId231"/>
          <a:extLst>
            <a:ext uri="{FF2B5EF4-FFF2-40B4-BE49-F238E27FC236}">
              <a16:creationId xmlns:a16="http://schemas.microsoft.com/office/drawing/2014/main" id="{4A601561-16EC-4E0C-999F-9F324071860A}"/>
            </a:ext>
          </a:extLst>
        </xdr:cNvPr>
        <xdr:cNvSpPr/>
      </xdr:nvSpPr>
      <xdr:spPr>
        <a:xfrm>
          <a:off x="3438525" y="180193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6289</xdr:row>
      <xdr:rowOff>581025</xdr:rowOff>
    </xdr:from>
    <xdr:to>
      <xdr:col>1</xdr:col>
      <xdr:colOff>3562349</xdr:colOff>
      <xdr:row>6289</xdr:row>
      <xdr:rowOff>753825</xdr:rowOff>
    </xdr:to>
    <xdr:sp macro="" textlink="">
      <xdr:nvSpPr>
        <xdr:cNvPr id="325" name="Прямоугольник 324">
          <a:hlinkClick xmlns:r="http://schemas.openxmlformats.org/officeDocument/2006/relationships" r:id="rId231"/>
          <a:extLst>
            <a:ext uri="{FF2B5EF4-FFF2-40B4-BE49-F238E27FC236}">
              <a16:creationId xmlns:a16="http://schemas.microsoft.com/office/drawing/2014/main" id="{60CC88F2-F241-4122-B3E2-8C62E10B0F59}"/>
            </a:ext>
          </a:extLst>
        </xdr:cNvPr>
        <xdr:cNvSpPr/>
      </xdr:nvSpPr>
      <xdr:spPr>
        <a:xfrm>
          <a:off x="3438525" y="180965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6302</xdr:row>
      <xdr:rowOff>571500</xdr:rowOff>
    </xdr:from>
    <xdr:to>
      <xdr:col>1</xdr:col>
      <xdr:colOff>3562349</xdr:colOff>
      <xdr:row>6302</xdr:row>
      <xdr:rowOff>744300</xdr:rowOff>
    </xdr:to>
    <xdr:sp macro="" textlink="">
      <xdr:nvSpPr>
        <xdr:cNvPr id="326" name="Прямоугольник 325">
          <a:hlinkClick xmlns:r="http://schemas.openxmlformats.org/officeDocument/2006/relationships" r:id="rId231"/>
          <a:extLst>
            <a:ext uri="{FF2B5EF4-FFF2-40B4-BE49-F238E27FC236}">
              <a16:creationId xmlns:a16="http://schemas.microsoft.com/office/drawing/2014/main" id="{EF50B65D-1E97-4626-8D43-88FBAF8AC5FB}"/>
            </a:ext>
          </a:extLst>
        </xdr:cNvPr>
        <xdr:cNvSpPr/>
      </xdr:nvSpPr>
      <xdr:spPr>
        <a:xfrm>
          <a:off x="3438525" y="18171795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6306</xdr:row>
      <xdr:rowOff>590550</xdr:rowOff>
    </xdr:from>
    <xdr:to>
      <xdr:col>1</xdr:col>
      <xdr:colOff>3562349</xdr:colOff>
      <xdr:row>6307</xdr:row>
      <xdr:rowOff>1350</xdr:rowOff>
    </xdr:to>
    <xdr:sp macro="" textlink="">
      <xdr:nvSpPr>
        <xdr:cNvPr id="327" name="Прямоугольник 326">
          <a:hlinkClick xmlns:r="http://schemas.openxmlformats.org/officeDocument/2006/relationships" r:id="rId231"/>
          <a:extLst>
            <a:ext uri="{FF2B5EF4-FFF2-40B4-BE49-F238E27FC236}">
              <a16:creationId xmlns:a16="http://schemas.microsoft.com/office/drawing/2014/main" id="{138FC109-115E-4009-AA3E-756880FE6C2B}"/>
            </a:ext>
          </a:extLst>
        </xdr:cNvPr>
        <xdr:cNvSpPr/>
      </xdr:nvSpPr>
      <xdr:spPr>
        <a:xfrm>
          <a:off x="3438525" y="1824990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6310</xdr:row>
      <xdr:rowOff>571500</xdr:rowOff>
    </xdr:from>
    <xdr:to>
      <xdr:col>1</xdr:col>
      <xdr:colOff>3571874</xdr:colOff>
      <xdr:row>6310</xdr:row>
      <xdr:rowOff>742950</xdr:rowOff>
    </xdr:to>
    <xdr:sp macro="" textlink="">
      <xdr:nvSpPr>
        <xdr:cNvPr id="328" name="Прямоугольник 327">
          <a:hlinkClick xmlns:r="http://schemas.openxmlformats.org/officeDocument/2006/relationships" r:id="rId231"/>
          <a:extLst>
            <a:ext uri="{FF2B5EF4-FFF2-40B4-BE49-F238E27FC236}">
              <a16:creationId xmlns:a16="http://schemas.microsoft.com/office/drawing/2014/main" id="{513519A6-E93E-441E-BF72-E939DDEBDA3D}"/>
            </a:ext>
          </a:extLst>
        </xdr:cNvPr>
        <xdr:cNvSpPr/>
      </xdr:nvSpPr>
      <xdr:spPr>
        <a:xfrm>
          <a:off x="3448050" y="183241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6327</xdr:row>
      <xdr:rowOff>581025</xdr:rowOff>
    </xdr:from>
    <xdr:to>
      <xdr:col>1</xdr:col>
      <xdr:colOff>3562349</xdr:colOff>
      <xdr:row>6327</xdr:row>
      <xdr:rowOff>752475</xdr:rowOff>
    </xdr:to>
    <xdr:sp macro="" textlink="">
      <xdr:nvSpPr>
        <xdr:cNvPr id="329" name="Прямоугольник 328">
          <a:hlinkClick xmlns:r="http://schemas.openxmlformats.org/officeDocument/2006/relationships" r:id="rId231"/>
          <a:extLst>
            <a:ext uri="{FF2B5EF4-FFF2-40B4-BE49-F238E27FC236}">
              <a16:creationId xmlns:a16="http://schemas.microsoft.com/office/drawing/2014/main" id="{8007FFA7-CCB6-49C3-8886-140608B11527}"/>
            </a:ext>
          </a:extLst>
        </xdr:cNvPr>
        <xdr:cNvSpPr/>
      </xdr:nvSpPr>
      <xdr:spPr>
        <a:xfrm>
          <a:off x="3438525" y="184013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6340</xdr:row>
      <xdr:rowOff>571500</xdr:rowOff>
    </xdr:from>
    <xdr:to>
      <xdr:col>1</xdr:col>
      <xdr:colOff>3562349</xdr:colOff>
      <xdr:row>6340</xdr:row>
      <xdr:rowOff>742950</xdr:rowOff>
    </xdr:to>
    <xdr:sp macro="" textlink="">
      <xdr:nvSpPr>
        <xdr:cNvPr id="330" name="Прямоугольник 329">
          <a:hlinkClick xmlns:r="http://schemas.openxmlformats.org/officeDocument/2006/relationships" r:id="rId231"/>
          <a:extLst>
            <a:ext uri="{FF2B5EF4-FFF2-40B4-BE49-F238E27FC236}">
              <a16:creationId xmlns:a16="http://schemas.microsoft.com/office/drawing/2014/main" id="{C57A14F1-DC89-43F2-9F24-1CAC8F9851DB}"/>
            </a:ext>
          </a:extLst>
        </xdr:cNvPr>
        <xdr:cNvSpPr/>
      </xdr:nvSpPr>
      <xdr:spPr>
        <a:xfrm>
          <a:off x="3438525" y="184765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6343</xdr:row>
      <xdr:rowOff>581025</xdr:rowOff>
    </xdr:from>
    <xdr:to>
      <xdr:col>1</xdr:col>
      <xdr:colOff>3571874</xdr:colOff>
      <xdr:row>6343</xdr:row>
      <xdr:rowOff>753825</xdr:rowOff>
    </xdr:to>
    <xdr:sp macro="" textlink="">
      <xdr:nvSpPr>
        <xdr:cNvPr id="331" name="Прямоугольник 330">
          <a:hlinkClick xmlns:r="http://schemas.openxmlformats.org/officeDocument/2006/relationships" r:id="rId231"/>
          <a:extLst>
            <a:ext uri="{FF2B5EF4-FFF2-40B4-BE49-F238E27FC236}">
              <a16:creationId xmlns:a16="http://schemas.microsoft.com/office/drawing/2014/main" id="{689E143D-3BB8-4993-808A-6F644F15F9D6}"/>
            </a:ext>
          </a:extLst>
        </xdr:cNvPr>
        <xdr:cNvSpPr/>
      </xdr:nvSpPr>
      <xdr:spPr>
        <a:xfrm>
          <a:off x="3448050" y="185537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2971800</xdr:colOff>
      <xdr:row>6348</xdr:row>
      <xdr:rowOff>581025</xdr:rowOff>
    </xdr:from>
    <xdr:to>
      <xdr:col>1</xdr:col>
      <xdr:colOff>3552824</xdr:colOff>
      <xdr:row>6348</xdr:row>
      <xdr:rowOff>753825</xdr:rowOff>
    </xdr:to>
    <xdr:sp macro="" textlink="">
      <xdr:nvSpPr>
        <xdr:cNvPr id="332" name="Прямоугольник 331">
          <a:hlinkClick xmlns:r="http://schemas.openxmlformats.org/officeDocument/2006/relationships" r:id="rId231"/>
          <a:extLst>
            <a:ext uri="{FF2B5EF4-FFF2-40B4-BE49-F238E27FC236}">
              <a16:creationId xmlns:a16="http://schemas.microsoft.com/office/drawing/2014/main" id="{B405BF3D-2337-4F7E-83C7-A62BF1DE6185}"/>
            </a:ext>
          </a:extLst>
        </xdr:cNvPr>
        <xdr:cNvSpPr/>
      </xdr:nvSpPr>
      <xdr:spPr>
        <a:xfrm>
          <a:off x="3429000" y="186299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2</xdr:col>
      <xdr:colOff>142875</xdr:colOff>
      <xdr:row>2902</xdr:row>
      <xdr:rowOff>314325</xdr:rowOff>
    </xdr:from>
    <xdr:to>
      <xdr:col>6</xdr:col>
      <xdr:colOff>0</xdr:colOff>
      <xdr:row>2902</xdr:row>
      <xdr:rowOff>600075</xdr:rowOff>
    </xdr:to>
    <xdr:pic>
      <xdr:nvPicPr>
        <xdr:cNvPr id="1735" name="Рисунок 2">
          <a:extLst>
            <a:ext uri="{FF2B5EF4-FFF2-40B4-BE49-F238E27FC236}">
              <a16:creationId xmlns:a16="http://schemas.microsoft.com/office/drawing/2014/main" id="{C6884265-1F99-49DD-84C3-973807769A8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71950" y="66779775"/>
          <a:ext cx="15906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2990850</xdr:colOff>
      <xdr:row>1781</xdr:row>
      <xdr:rowOff>390525</xdr:rowOff>
    </xdr:from>
    <xdr:to>
      <xdr:col>1</xdr:col>
      <xdr:colOff>3571874</xdr:colOff>
      <xdr:row>1781</xdr:row>
      <xdr:rowOff>563325</xdr:rowOff>
    </xdr:to>
    <xdr:sp macro="" textlink="">
      <xdr:nvSpPr>
        <xdr:cNvPr id="333" name="Прямоугольник 332">
          <a:hlinkClick xmlns:r="http://schemas.openxmlformats.org/officeDocument/2006/relationships" r:id="rId232"/>
          <a:extLst>
            <a:ext uri="{FF2B5EF4-FFF2-40B4-BE49-F238E27FC236}">
              <a16:creationId xmlns:a16="http://schemas.microsoft.com/office/drawing/2014/main" id="{11DFBBA7-AB64-4E5F-813B-1C06DEC1BF33}"/>
            </a:ext>
          </a:extLst>
        </xdr:cNvPr>
        <xdr:cNvSpPr/>
      </xdr:nvSpPr>
      <xdr:spPr>
        <a:xfrm>
          <a:off x="3448050" y="27041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1796</xdr:row>
      <xdr:rowOff>400050</xdr:rowOff>
    </xdr:from>
    <xdr:to>
      <xdr:col>1</xdr:col>
      <xdr:colOff>3571874</xdr:colOff>
      <xdr:row>1797</xdr:row>
      <xdr:rowOff>1350</xdr:rowOff>
    </xdr:to>
    <xdr:sp macro="" textlink="">
      <xdr:nvSpPr>
        <xdr:cNvPr id="334" name="Прямоугольник 333">
          <a:hlinkClick xmlns:r="http://schemas.openxmlformats.org/officeDocument/2006/relationships" r:id="rId232"/>
          <a:extLst>
            <a:ext uri="{FF2B5EF4-FFF2-40B4-BE49-F238E27FC236}">
              <a16:creationId xmlns:a16="http://schemas.microsoft.com/office/drawing/2014/main" id="{86B35015-56C4-4302-BCAA-3FB3DED8CD2D}"/>
            </a:ext>
          </a:extLst>
        </xdr:cNvPr>
        <xdr:cNvSpPr/>
      </xdr:nvSpPr>
      <xdr:spPr>
        <a:xfrm>
          <a:off x="3448050" y="276225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1804</xdr:row>
      <xdr:rowOff>390525</xdr:rowOff>
    </xdr:from>
    <xdr:to>
      <xdr:col>1</xdr:col>
      <xdr:colOff>3571874</xdr:colOff>
      <xdr:row>1804</xdr:row>
      <xdr:rowOff>561975</xdr:rowOff>
    </xdr:to>
    <xdr:sp macro="" textlink="">
      <xdr:nvSpPr>
        <xdr:cNvPr id="335" name="Прямоугольник 334">
          <a:hlinkClick xmlns:r="http://schemas.openxmlformats.org/officeDocument/2006/relationships" r:id="rId232"/>
          <a:extLst>
            <a:ext uri="{FF2B5EF4-FFF2-40B4-BE49-F238E27FC236}">
              <a16:creationId xmlns:a16="http://schemas.microsoft.com/office/drawing/2014/main" id="{87F2CB6D-8401-4BEA-8E07-1E6D750107BB}"/>
            </a:ext>
          </a:extLst>
        </xdr:cNvPr>
        <xdr:cNvSpPr/>
      </xdr:nvSpPr>
      <xdr:spPr>
        <a:xfrm>
          <a:off x="3448050" y="28184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1806</xdr:row>
      <xdr:rowOff>400050</xdr:rowOff>
    </xdr:from>
    <xdr:to>
      <xdr:col>1</xdr:col>
      <xdr:colOff>3571874</xdr:colOff>
      <xdr:row>1807</xdr:row>
      <xdr:rowOff>0</xdr:rowOff>
    </xdr:to>
    <xdr:sp macro="" textlink="">
      <xdr:nvSpPr>
        <xdr:cNvPr id="336" name="Прямоугольник 335">
          <a:hlinkClick xmlns:r="http://schemas.openxmlformats.org/officeDocument/2006/relationships" r:id="rId232"/>
          <a:extLst>
            <a:ext uri="{FF2B5EF4-FFF2-40B4-BE49-F238E27FC236}">
              <a16:creationId xmlns:a16="http://schemas.microsoft.com/office/drawing/2014/main" id="{AF434D96-75D8-4A17-AA16-F273D007219C}"/>
            </a:ext>
          </a:extLst>
        </xdr:cNvPr>
        <xdr:cNvSpPr/>
      </xdr:nvSpPr>
      <xdr:spPr>
        <a:xfrm>
          <a:off x="3448050" y="28765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1808</xdr:row>
      <xdr:rowOff>409575</xdr:rowOff>
    </xdr:from>
    <xdr:to>
      <xdr:col>1</xdr:col>
      <xdr:colOff>3562349</xdr:colOff>
      <xdr:row>1809</xdr:row>
      <xdr:rowOff>10875</xdr:rowOff>
    </xdr:to>
    <xdr:sp macro="" textlink="">
      <xdr:nvSpPr>
        <xdr:cNvPr id="337" name="Прямоугольник 336">
          <a:hlinkClick xmlns:r="http://schemas.openxmlformats.org/officeDocument/2006/relationships" r:id="rId232"/>
          <a:extLst>
            <a:ext uri="{FF2B5EF4-FFF2-40B4-BE49-F238E27FC236}">
              <a16:creationId xmlns:a16="http://schemas.microsoft.com/office/drawing/2014/main" id="{FDD60807-A5C6-406B-8CD6-FFFDA9CC1712}"/>
            </a:ext>
          </a:extLst>
        </xdr:cNvPr>
        <xdr:cNvSpPr/>
      </xdr:nvSpPr>
      <xdr:spPr>
        <a:xfrm>
          <a:off x="3438525" y="3368325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1882</xdr:row>
      <xdr:rowOff>390525</xdr:rowOff>
    </xdr:from>
    <xdr:to>
      <xdr:col>1</xdr:col>
      <xdr:colOff>3562349</xdr:colOff>
      <xdr:row>1882</xdr:row>
      <xdr:rowOff>561975</xdr:rowOff>
    </xdr:to>
    <xdr:sp macro="" textlink="">
      <xdr:nvSpPr>
        <xdr:cNvPr id="338" name="Прямоугольник 337">
          <a:hlinkClick xmlns:r="http://schemas.openxmlformats.org/officeDocument/2006/relationships" r:id="rId232"/>
          <a:extLst>
            <a:ext uri="{FF2B5EF4-FFF2-40B4-BE49-F238E27FC236}">
              <a16:creationId xmlns:a16="http://schemas.microsoft.com/office/drawing/2014/main" id="{679CB7BD-72B0-432D-9C81-2AC00710982F}"/>
            </a:ext>
          </a:extLst>
        </xdr:cNvPr>
        <xdr:cNvSpPr/>
      </xdr:nvSpPr>
      <xdr:spPr>
        <a:xfrm>
          <a:off x="3438525" y="3237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1890</xdr:row>
      <xdr:rowOff>390525</xdr:rowOff>
    </xdr:from>
    <xdr:to>
      <xdr:col>1</xdr:col>
      <xdr:colOff>3562349</xdr:colOff>
      <xdr:row>1890</xdr:row>
      <xdr:rowOff>561975</xdr:rowOff>
    </xdr:to>
    <xdr:sp macro="" textlink="">
      <xdr:nvSpPr>
        <xdr:cNvPr id="339" name="Прямоугольник 338">
          <a:hlinkClick xmlns:r="http://schemas.openxmlformats.org/officeDocument/2006/relationships" r:id="rId232"/>
          <a:extLst>
            <a:ext uri="{FF2B5EF4-FFF2-40B4-BE49-F238E27FC236}">
              <a16:creationId xmlns:a16="http://schemas.microsoft.com/office/drawing/2014/main" id="{76C3DFE9-0BDD-47F5-BC9B-7D51A8A5792E}"/>
            </a:ext>
          </a:extLst>
        </xdr:cNvPr>
        <xdr:cNvSpPr/>
      </xdr:nvSpPr>
      <xdr:spPr>
        <a:xfrm>
          <a:off x="3438525" y="3294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1903</xdr:row>
      <xdr:rowOff>400050</xdr:rowOff>
    </xdr:from>
    <xdr:to>
      <xdr:col>1</xdr:col>
      <xdr:colOff>3571874</xdr:colOff>
      <xdr:row>1904</xdr:row>
      <xdr:rowOff>0</xdr:rowOff>
    </xdr:to>
    <xdr:sp macro="" textlink="">
      <xdr:nvSpPr>
        <xdr:cNvPr id="340" name="Прямоугольник 339">
          <a:hlinkClick xmlns:r="http://schemas.openxmlformats.org/officeDocument/2006/relationships" r:id="rId232"/>
          <a:extLst>
            <a:ext uri="{FF2B5EF4-FFF2-40B4-BE49-F238E27FC236}">
              <a16:creationId xmlns:a16="http://schemas.microsoft.com/office/drawing/2014/main" id="{E19C0AF1-0302-4A58-8E03-139D87E9BD3D}"/>
            </a:ext>
          </a:extLst>
        </xdr:cNvPr>
        <xdr:cNvSpPr/>
      </xdr:nvSpPr>
      <xdr:spPr>
        <a:xfrm>
          <a:off x="3448050" y="33528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1907</xdr:row>
      <xdr:rowOff>390525</xdr:rowOff>
    </xdr:from>
    <xdr:to>
      <xdr:col>1</xdr:col>
      <xdr:colOff>3571874</xdr:colOff>
      <xdr:row>1907</xdr:row>
      <xdr:rowOff>561975</xdr:rowOff>
    </xdr:to>
    <xdr:sp macro="" textlink="">
      <xdr:nvSpPr>
        <xdr:cNvPr id="341" name="Прямоугольник 340">
          <a:hlinkClick xmlns:r="http://schemas.openxmlformats.org/officeDocument/2006/relationships" r:id="rId232"/>
          <a:extLst>
            <a:ext uri="{FF2B5EF4-FFF2-40B4-BE49-F238E27FC236}">
              <a16:creationId xmlns:a16="http://schemas.microsoft.com/office/drawing/2014/main" id="{84103EB9-5ADB-47AE-9144-B56AF75910F3}"/>
            </a:ext>
          </a:extLst>
        </xdr:cNvPr>
        <xdr:cNvSpPr/>
      </xdr:nvSpPr>
      <xdr:spPr>
        <a:xfrm>
          <a:off x="3448050" y="34089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1917</xdr:row>
      <xdr:rowOff>390525</xdr:rowOff>
    </xdr:from>
    <xdr:to>
      <xdr:col>1</xdr:col>
      <xdr:colOff>3571874</xdr:colOff>
      <xdr:row>1917</xdr:row>
      <xdr:rowOff>561975</xdr:rowOff>
    </xdr:to>
    <xdr:sp macro="" textlink="">
      <xdr:nvSpPr>
        <xdr:cNvPr id="342" name="Прямоугольник 341">
          <a:hlinkClick xmlns:r="http://schemas.openxmlformats.org/officeDocument/2006/relationships" r:id="rId232"/>
          <a:extLst>
            <a:ext uri="{FF2B5EF4-FFF2-40B4-BE49-F238E27FC236}">
              <a16:creationId xmlns:a16="http://schemas.microsoft.com/office/drawing/2014/main" id="{01C55BEE-7CC6-4FAE-B6F1-D4E441A36DE8}"/>
            </a:ext>
          </a:extLst>
        </xdr:cNvPr>
        <xdr:cNvSpPr/>
      </xdr:nvSpPr>
      <xdr:spPr>
        <a:xfrm>
          <a:off x="3448050" y="34661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1921</xdr:row>
      <xdr:rowOff>381000</xdr:rowOff>
    </xdr:from>
    <xdr:to>
      <xdr:col>1</xdr:col>
      <xdr:colOff>3571874</xdr:colOff>
      <xdr:row>1921</xdr:row>
      <xdr:rowOff>552450</xdr:rowOff>
    </xdr:to>
    <xdr:sp macro="" textlink="">
      <xdr:nvSpPr>
        <xdr:cNvPr id="343" name="Прямоугольник 342">
          <a:hlinkClick xmlns:r="http://schemas.openxmlformats.org/officeDocument/2006/relationships" r:id="rId232"/>
          <a:extLst>
            <a:ext uri="{FF2B5EF4-FFF2-40B4-BE49-F238E27FC236}">
              <a16:creationId xmlns:a16="http://schemas.microsoft.com/office/drawing/2014/main" id="{0D798EE5-0863-496C-9ED3-C4C788EA8092}"/>
            </a:ext>
          </a:extLst>
        </xdr:cNvPr>
        <xdr:cNvSpPr/>
      </xdr:nvSpPr>
      <xdr:spPr>
        <a:xfrm>
          <a:off x="3448050" y="352234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1946</xdr:row>
      <xdr:rowOff>390525</xdr:rowOff>
    </xdr:from>
    <xdr:to>
      <xdr:col>1</xdr:col>
      <xdr:colOff>3571874</xdr:colOff>
      <xdr:row>1946</xdr:row>
      <xdr:rowOff>561975</xdr:rowOff>
    </xdr:to>
    <xdr:sp macro="" textlink="">
      <xdr:nvSpPr>
        <xdr:cNvPr id="344" name="Прямоугольник 343">
          <a:hlinkClick xmlns:r="http://schemas.openxmlformats.org/officeDocument/2006/relationships" r:id="rId232"/>
          <a:extLst>
            <a:ext uri="{FF2B5EF4-FFF2-40B4-BE49-F238E27FC236}">
              <a16:creationId xmlns:a16="http://schemas.microsoft.com/office/drawing/2014/main" id="{EC697A32-0070-4C79-8295-9B7F66D46B24}"/>
            </a:ext>
          </a:extLst>
        </xdr:cNvPr>
        <xdr:cNvSpPr/>
      </xdr:nvSpPr>
      <xdr:spPr>
        <a:xfrm>
          <a:off x="3448050" y="35804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1952</xdr:row>
      <xdr:rowOff>390525</xdr:rowOff>
    </xdr:from>
    <xdr:to>
      <xdr:col>1</xdr:col>
      <xdr:colOff>3571874</xdr:colOff>
      <xdr:row>1952</xdr:row>
      <xdr:rowOff>561975</xdr:rowOff>
    </xdr:to>
    <xdr:sp macro="" textlink="">
      <xdr:nvSpPr>
        <xdr:cNvPr id="345" name="Прямоугольник 344">
          <a:hlinkClick xmlns:r="http://schemas.openxmlformats.org/officeDocument/2006/relationships" r:id="rId232"/>
          <a:extLst>
            <a:ext uri="{FF2B5EF4-FFF2-40B4-BE49-F238E27FC236}">
              <a16:creationId xmlns:a16="http://schemas.microsoft.com/office/drawing/2014/main" id="{09C13CF1-175A-4A07-B7B0-664675C904DE}"/>
            </a:ext>
          </a:extLst>
        </xdr:cNvPr>
        <xdr:cNvSpPr/>
      </xdr:nvSpPr>
      <xdr:spPr>
        <a:xfrm>
          <a:off x="3448050" y="36375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1958</xdr:row>
      <xdr:rowOff>200025</xdr:rowOff>
    </xdr:from>
    <xdr:to>
      <xdr:col>1</xdr:col>
      <xdr:colOff>3562349</xdr:colOff>
      <xdr:row>1958</xdr:row>
      <xdr:rowOff>371475</xdr:rowOff>
    </xdr:to>
    <xdr:sp macro="" textlink="">
      <xdr:nvSpPr>
        <xdr:cNvPr id="346" name="Прямоугольник 345">
          <a:hlinkClick xmlns:r="http://schemas.openxmlformats.org/officeDocument/2006/relationships" r:id="rId232"/>
          <a:extLst>
            <a:ext uri="{FF2B5EF4-FFF2-40B4-BE49-F238E27FC236}">
              <a16:creationId xmlns:a16="http://schemas.microsoft.com/office/drawing/2014/main" id="{1D84A08F-313D-493D-AE08-C385516C99AF}"/>
            </a:ext>
          </a:extLst>
        </xdr:cNvPr>
        <xdr:cNvSpPr/>
      </xdr:nvSpPr>
      <xdr:spPr>
        <a:xfrm>
          <a:off x="3438525" y="163258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1962</xdr:row>
      <xdr:rowOff>400050</xdr:rowOff>
    </xdr:from>
    <xdr:to>
      <xdr:col>1</xdr:col>
      <xdr:colOff>3571874</xdr:colOff>
      <xdr:row>1963</xdr:row>
      <xdr:rowOff>0</xdr:rowOff>
    </xdr:to>
    <xdr:sp macro="" textlink="">
      <xdr:nvSpPr>
        <xdr:cNvPr id="347" name="Прямоугольник 346">
          <a:hlinkClick xmlns:r="http://schemas.openxmlformats.org/officeDocument/2006/relationships" r:id="rId232"/>
          <a:extLst>
            <a:ext uri="{FF2B5EF4-FFF2-40B4-BE49-F238E27FC236}">
              <a16:creationId xmlns:a16="http://schemas.microsoft.com/office/drawing/2014/main" id="{48E11C2E-418A-4C0C-8B77-DA56A4DA8C18}"/>
            </a:ext>
          </a:extLst>
        </xdr:cNvPr>
        <xdr:cNvSpPr/>
      </xdr:nvSpPr>
      <xdr:spPr>
        <a:xfrm>
          <a:off x="3448050" y="37528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1977</xdr:row>
      <xdr:rowOff>400050</xdr:rowOff>
    </xdr:from>
    <xdr:to>
      <xdr:col>1</xdr:col>
      <xdr:colOff>3571874</xdr:colOff>
      <xdr:row>1978</xdr:row>
      <xdr:rowOff>0</xdr:rowOff>
    </xdr:to>
    <xdr:sp macro="" textlink="">
      <xdr:nvSpPr>
        <xdr:cNvPr id="348" name="Прямоугольник 347">
          <a:hlinkClick xmlns:r="http://schemas.openxmlformats.org/officeDocument/2006/relationships" r:id="rId232"/>
          <a:extLst>
            <a:ext uri="{FF2B5EF4-FFF2-40B4-BE49-F238E27FC236}">
              <a16:creationId xmlns:a16="http://schemas.microsoft.com/office/drawing/2014/main" id="{642B6D27-2757-4EF9-83D2-82BE45D86E54}"/>
            </a:ext>
          </a:extLst>
        </xdr:cNvPr>
        <xdr:cNvSpPr/>
      </xdr:nvSpPr>
      <xdr:spPr>
        <a:xfrm>
          <a:off x="3448050" y="38100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1988</xdr:row>
      <xdr:rowOff>400050</xdr:rowOff>
    </xdr:from>
    <xdr:to>
      <xdr:col>1</xdr:col>
      <xdr:colOff>3571874</xdr:colOff>
      <xdr:row>1989</xdr:row>
      <xdr:rowOff>1350</xdr:rowOff>
    </xdr:to>
    <xdr:sp macro="" textlink="">
      <xdr:nvSpPr>
        <xdr:cNvPr id="349" name="Прямоугольник 348">
          <a:hlinkClick xmlns:r="http://schemas.openxmlformats.org/officeDocument/2006/relationships" r:id="rId232"/>
          <a:extLst>
            <a:ext uri="{FF2B5EF4-FFF2-40B4-BE49-F238E27FC236}">
              <a16:creationId xmlns:a16="http://schemas.microsoft.com/office/drawing/2014/main" id="{9196D41B-7C43-465D-BB02-81AB458A80C4}"/>
            </a:ext>
          </a:extLst>
        </xdr:cNvPr>
        <xdr:cNvSpPr/>
      </xdr:nvSpPr>
      <xdr:spPr>
        <a:xfrm>
          <a:off x="3448050" y="386715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1991</xdr:row>
      <xdr:rowOff>781050</xdr:rowOff>
    </xdr:from>
    <xdr:to>
      <xdr:col>1</xdr:col>
      <xdr:colOff>3571874</xdr:colOff>
      <xdr:row>1992</xdr:row>
      <xdr:rowOff>0</xdr:rowOff>
    </xdr:to>
    <xdr:sp macro="" textlink="">
      <xdr:nvSpPr>
        <xdr:cNvPr id="350" name="Прямоугольник 349">
          <a:hlinkClick xmlns:r="http://schemas.openxmlformats.org/officeDocument/2006/relationships" r:id="rId232"/>
          <a:extLst>
            <a:ext uri="{FF2B5EF4-FFF2-40B4-BE49-F238E27FC236}">
              <a16:creationId xmlns:a16="http://schemas.microsoft.com/office/drawing/2014/main" id="{90CD2964-34ED-4D47-B2FC-850098061D6B}"/>
            </a:ext>
          </a:extLst>
        </xdr:cNvPr>
        <xdr:cNvSpPr/>
      </xdr:nvSpPr>
      <xdr:spPr>
        <a:xfrm>
          <a:off x="3448050" y="39624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3000375</xdr:colOff>
      <xdr:row>1997</xdr:row>
      <xdr:rowOff>771525</xdr:rowOff>
    </xdr:from>
    <xdr:to>
      <xdr:col>2</xdr:col>
      <xdr:colOff>9524</xdr:colOff>
      <xdr:row>1997</xdr:row>
      <xdr:rowOff>942975</xdr:rowOff>
    </xdr:to>
    <xdr:sp macro="" textlink="">
      <xdr:nvSpPr>
        <xdr:cNvPr id="351" name="Прямоугольник 350">
          <a:hlinkClick xmlns:r="http://schemas.openxmlformats.org/officeDocument/2006/relationships" r:id="rId232"/>
          <a:extLst>
            <a:ext uri="{FF2B5EF4-FFF2-40B4-BE49-F238E27FC236}">
              <a16:creationId xmlns:a16="http://schemas.microsoft.com/office/drawing/2014/main" id="{09B0EC86-9248-4E2A-8775-39E1E33C385E}"/>
            </a:ext>
          </a:extLst>
        </xdr:cNvPr>
        <xdr:cNvSpPr/>
      </xdr:nvSpPr>
      <xdr:spPr>
        <a:xfrm>
          <a:off x="3457575" y="4056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2000</xdr:row>
      <xdr:rowOff>781050</xdr:rowOff>
    </xdr:from>
    <xdr:to>
      <xdr:col>1</xdr:col>
      <xdr:colOff>3571874</xdr:colOff>
      <xdr:row>2001</xdr:row>
      <xdr:rowOff>0</xdr:rowOff>
    </xdr:to>
    <xdr:sp macro="" textlink="">
      <xdr:nvSpPr>
        <xdr:cNvPr id="352" name="Прямоугольник 351">
          <a:hlinkClick xmlns:r="http://schemas.openxmlformats.org/officeDocument/2006/relationships" r:id="rId232"/>
          <a:extLst>
            <a:ext uri="{FF2B5EF4-FFF2-40B4-BE49-F238E27FC236}">
              <a16:creationId xmlns:a16="http://schemas.microsoft.com/office/drawing/2014/main" id="{EE75E1A1-FA1C-4629-B696-3D9BCAECE15C}"/>
            </a:ext>
          </a:extLst>
        </xdr:cNvPr>
        <xdr:cNvSpPr/>
      </xdr:nvSpPr>
      <xdr:spPr>
        <a:xfrm>
          <a:off x="3448050" y="41529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2011</xdr:row>
      <xdr:rowOff>581025</xdr:rowOff>
    </xdr:from>
    <xdr:to>
      <xdr:col>1</xdr:col>
      <xdr:colOff>3562349</xdr:colOff>
      <xdr:row>2011</xdr:row>
      <xdr:rowOff>752475</xdr:rowOff>
    </xdr:to>
    <xdr:sp macro="" textlink="">
      <xdr:nvSpPr>
        <xdr:cNvPr id="353" name="Прямоугольник 352">
          <a:hlinkClick xmlns:r="http://schemas.openxmlformats.org/officeDocument/2006/relationships" r:id="rId232"/>
          <a:extLst>
            <a:ext uri="{FF2B5EF4-FFF2-40B4-BE49-F238E27FC236}">
              <a16:creationId xmlns:a16="http://schemas.microsoft.com/office/drawing/2014/main" id="{3822CEC3-5F68-4A0C-8B8F-194BDA766B65}"/>
            </a:ext>
          </a:extLst>
        </xdr:cNvPr>
        <xdr:cNvSpPr/>
      </xdr:nvSpPr>
      <xdr:spPr>
        <a:xfrm>
          <a:off x="3438525" y="4380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2037</xdr:row>
      <xdr:rowOff>590550</xdr:rowOff>
    </xdr:from>
    <xdr:to>
      <xdr:col>1</xdr:col>
      <xdr:colOff>3571874</xdr:colOff>
      <xdr:row>2038</xdr:row>
      <xdr:rowOff>0</xdr:rowOff>
    </xdr:to>
    <xdr:sp macro="" textlink="">
      <xdr:nvSpPr>
        <xdr:cNvPr id="354" name="Прямоугольник 353">
          <a:hlinkClick xmlns:r="http://schemas.openxmlformats.org/officeDocument/2006/relationships" r:id="rId233"/>
          <a:extLst>
            <a:ext uri="{FF2B5EF4-FFF2-40B4-BE49-F238E27FC236}">
              <a16:creationId xmlns:a16="http://schemas.microsoft.com/office/drawing/2014/main" id="{077F7FD1-013A-4C15-93DD-B1C1117BBB42}"/>
            </a:ext>
          </a:extLst>
        </xdr:cNvPr>
        <xdr:cNvSpPr/>
      </xdr:nvSpPr>
      <xdr:spPr>
        <a:xfrm>
          <a:off x="3448050" y="46482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2044</xdr:row>
      <xdr:rowOff>771525</xdr:rowOff>
    </xdr:from>
    <xdr:to>
      <xdr:col>1</xdr:col>
      <xdr:colOff>3562349</xdr:colOff>
      <xdr:row>2044</xdr:row>
      <xdr:rowOff>942975</xdr:rowOff>
    </xdr:to>
    <xdr:sp macro="" textlink="">
      <xdr:nvSpPr>
        <xdr:cNvPr id="355" name="Прямоугольник 354">
          <a:hlinkClick xmlns:r="http://schemas.openxmlformats.org/officeDocument/2006/relationships" r:id="rId233"/>
          <a:extLst>
            <a:ext uri="{FF2B5EF4-FFF2-40B4-BE49-F238E27FC236}">
              <a16:creationId xmlns:a16="http://schemas.microsoft.com/office/drawing/2014/main" id="{369ADAB5-573D-4265-90E4-363464C5A2AD}"/>
            </a:ext>
          </a:extLst>
        </xdr:cNvPr>
        <xdr:cNvSpPr/>
      </xdr:nvSpPr>
      <xdr:spPr>
        <a:xfrm>
          <a:off x="3438525" y="4742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3000375</xdr:colOff>
      <xdr:row>2053</xdr:row>
      <xdr:rowOff>581025</xdr:rowOff>
    </xdr:from>
    <xdr:to>
      <xdr:col>2</xdr:col>
      <xdr:colOff>9524</xdr:colOff>
      <xdr:row>2053</xdr:row>
      <xdr:rowOff>752475</xdr:rowOff>
    </xdr:to>
    <xdr:sp macro="" textlink="">
      <xdr:nvSpPr>
        <xdr:cNvPr id="356" name="Прямоугольник 355">
          <a:hlinkClick xmlns:r="http://schemas.openxmlformats.org/officeDocument/2006/relationships" r:id="rId233"/>
          <a:extLst>
            <a:ext uri="{FF2B5EF4-FFF2-40B4-BE49-F238E27FC236}">
              <a16:creationId xmlns:a16="http://schemas.microsoft.com/office/drawing/2014/main" id="{19DBBDFD-59DF-4456-BB14-877AB08AC45D}"/>
            </a:ext>
          </a:extLst>
        </xdr:cNvPr>
        <xdr:cNvSpPr/>
      </xdr:nvSpPr>
      <xdr:spPr>
        <a:xfrm>
          <a:off x="3457575" y="4818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2057</xdr:row>
      <xdr:rowOff>581025</xdr:rowOff>
    </xdr:from>
    <xdr:to>
      <xdr:col>1</xdr:col>
      <xdr:colOff>3571874</xdr:colOff>
      <xdr:row>2057</xdr:row>
      <xdr:rowOff>752475</xdr:rowOff>
    </xdr:to>
    <xdr:sp macro="" textlink="">
      <xdr:nvSpPr>
        <xdr:cNvPr id="357" name="Прямоугольник 356">
          <a:hlinkClick xmlns:r="http://schemas.openxmlformats.org/officeDocument/2006/relationships" r:id="rId233"/>
          <a:extLst>
            <a:ext uri="{FF2B5EF4-FFF2-40B4-BE49-F238E27FC236}">
              <a16:creationId xmlns:a16="http://schemas.microsoft.com/office/drawing/2014/main" id="{94435807-992E-4B8D-A839-BD039264B3F9}"/>
            </a:ext>
          </a:extLst>
        </xdr:cNvPr>
        <xdr:cNvSpPr/>
      </xdr:nvSpPr>
      <xdr:spPr>
        <a:xfrm>
          <a:off x="3448050" y="4894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2062</xdr:row>
      <xdr:rowOff>581025</xdr:rowOff>
    </xdr:from>
    <xdr:to>
      <xdr:col>1</xdr:col>
      <xdr:colOff>3571874</xdr:colOff>
      <xdr:row>2062</xdr:row>
      <xdr:rowOff>752475</xdr:rowOff>
    </xdr:to>
    <xdr:sp macro="" textlink="">
      <xdr:nvSpPr>
        <xdr:cNvPr id="358" name="Прямоугольник 357">
          <a:hlinkClick xmlns:r="http://schemas.openxmlformats.org/officeDocument/2006/relationships" r:id="rId233"/>
          <a:extLst>
            <a:ext uri="{FF2B5EF4-FFF2-40B4-BE49-F238E27FC236}">
              <a16:creationId xmlns:a16="http://schemas.microsoft.com/office/drawing/2014/main" id="{466049F1-535C-41EB-A988-512DFCEFA49E}"/>
            </a:ext>
          </a:extLst>
        </xdr:cNvPr>
        <xdr:cNvSpPr/>
      </xdr:nvSpPr>
      <xdr:spPr>
        <a:xfrm>
          <a:off x="3448050" y="49710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2300</xdr:row>
      <xdr:rowOff>581025</xdr:rowOff>
    </xdr:from>
    <xdr:to>
      <xdr:col>1</xdr:col>
      <xdr:colOff>3571874</xdr:colOff>
      <xdr:row>2300</xdr:row>
      <xdr:rowOff>752475</xdr:rowOff>
    </xdr:to>
    <xdr:sp macro="" textlink="">
      <xdr:nvSpPr>
        <xdr:cNvPr id="359" name="Прямоугольник 358">
          <a:hlinkClick xmlns:r="http://schemas.openxmlformats.org/officeDocument/2006/relationships" r:id="rId234"/>
          <a:extLst>
            <a:ext uri="{FF2B5EF4-FFF2-40B4-BE49-F238E27FC236}">
              <a16:creationId xmlns:a16="http://schemas.microsoft.com/office/drawing/2014/main" id="{55E69C5B-F91C-49F6-83DE-79AE267F3A2A}"/>
            </a:ext>
          </a:extLst>
        </xdr:cNvPr>
        <xdr:cNvSpPr/>
      </xdr:nvSpPr>
      <xdr:spPr>
        <a:xfrm>
          <a:off x="3448050" y="6266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4002</xdr:row>
      <xdr:rowOff>590550</xdr:rowOff>
    </xdr:from>
    <xdr:to>
      <xdr:col>1</xdr:col>
      <xdr:colOff>3562349</xdr:colOff>
      <xdr:row>4003</xdr:row>
      <xdr:rowOff>0</xdr:rowOff>
    </xdr:to>
    <xdr:sp macro="" textlink="">
      <xdr:nvSpPr>
        <xdr:cNvPr id="361" name="Прямоугольник 360">
          <a:hlinkClick xmlns:r="http://schemas.openxmlformats.org/officeDocument/2006/relationships" r:id="rId232"/>
          <a:extLst>
            <a:ext uri="{FF2B5EF4-FFF2-40B4-BE49-F238E27FC236}">
              <a16:creationId xmlns:a16="http://schemas.microsoft.com/office/drawing/2014/main" id="{8F644BDD-8676-45EE-9B4C-8A8CC20FF920}"/>
            </a:ext>
          </a:extLst>
        </xdr:cNvPr>
        <xdr:cNvSpPr/>
      </xdr:nvSpPr>
      <xdr:spPr>
        <a:xfrm>
          <a:off x="3438525" y="125920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4077</xdr:row>
      <xdr:rowOff>781050</xdr:rowOff>
    </xdr:from>
    <xdr:to>
      <xdr:col>1</xdr:col>
      <xdr:colOff>3571874</xdr:colOff>
      <xdr:row>4078</xdr:row>
      <xdr:rowOff>0</xdr:rowOff>
    </xdr:to>
    <xdr:sp macro="" textlink="">
      <xdr:nvSpPr>
        <xdr:cNvPr id="362" name="Прямоугольник 361">
          <a:hlinkClick xmlns:r="http://schemas.openxmlformats.org/officeDocument/2006/relationships" r:id="rId234"/>
          <a:extLst>
            <a:ext uri="{FF2B5EF4-FFF2-40B4-BE49-F238E27FC236}">
              <a16:creationId xmlns:a16="http://schemas.microsoft.com/office/drawing/2014/main" id="{5A8E16AF-96F3-47E8-9F77-FCAC74F5C372}"/>
            </a:ext>
          </a:extLst>
        </xdr:cNvPr>
        <xdr:cNvSpPr/>
      </xdr:nvSpPr>
      <xdr:spPr>
        <a:xfrm>
          <a:off x="3448050" y="133921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4258</xdr:row>
      <xdr:rowOff>771525</xdr:rowOff>
    </xdr:from>
    <xdr:to>
      <xdr:col>1</xdr:col>
      <xdr:colOff>3562349</xdr:colOff>
      <xdr:row>4258</xdr:row>
      <xdr:rowOff>944325</xdr:rowOff>
    </xdr:to>
    <xdr:sp macro="" textlink="">
      <xdr:nvSpPr>
        <xdr:cNvPr id="363" name="Прямоугольник 362">
          <a:hlinkClick xmlns:r="http://schemas.openxmlformats.org/officeDocument/2006/relationships" r:id="rId234"/>
          <a:extLst>
            <a:ext uri="{FF2B5EF4-FFF2-40B4-BE49-F238E27FC236}">
              <a16:creationId xmlns:a16="http://schemas.microsoft.com/office/drawing/2014/main" id="{B383E7BF-3280-46B2-B0B8-C98BE0EB4526}"/>
            </a:ext>
          </a:extLst>
        </xdr:cNvPr>
        <xdr:cNvSpPr/>
      </xdr:nvSpPr>
      <xdr:spPr>
        <a:xfrm>
          <a:off x="3438525" y="135816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4439</xdr:row>
      <xdr:rowOff>771525</xdr:rowOff>
    </xdr:from>
    <xdr:to>
      <xdr:col>1</xdr:col>
      <xdr:colOff>3571874</xdr:colOff>
      <xdr:row>4439</xdr:row>
      <xdr:rowOff>942975</xdr:rowOff>
    </xdr:to>
    <xdr:sp macro="" textlink="">
      <xdr:nvSpPr>
        <xdr:cNvPr id="364" name="Прямоугольник 363">
          <a:hlinkClick xmlns:r="http://schemas.openxmlformats.org/officeDocument/2006/relationships" r:id="rId234"/>
          <a:extLst>
            <a:ext uri="{FF2B5EF4-FFF2-40B4-BE49-F238E27FC236}">
              <a16:creationId xmlns:a16="http://schemas.microsoft.com/office/drawing/2014/main" id="{3CD83B03-DB67-426D-8C22-18D1612FDBB0}"/>
            </a:ext>
          </a:extLst>
        </xdr:cNvPr>
        <xdr:cNvSpPr/>
      </xdr:nvSpPr>
      <xdr:spPr>
        <a:xfrm>
          <a:off x="3448050" y="137721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4560</xdr:row>
      <xdr:rowOff>781050</xdr:rowOff>
    </xdr:from>
    <xdr:to>
      <xdr:col>1</xdr:col>
      <xdr:colOff>3562349</xdr:colOff>
      <xdr:row>4561</xdr:row>
      <xdr:rowOff>0</xdr:rowOff>
    </xdr:to>
    <xdr:sp macro="" textlink="">
      <xdr:nvSpPr>
        <xdr:cNvPr id="365" name="Прямоугольник 364">
          <a:hlinkClick xmlns:r="http://schemas.openxmlformats.org/officeDocument/2006/relationships" r:id="rId234"/>
          <a:extLst>
            <a:ext uri="{FF2B5EF4-FFF2-40B4-BE49-F238E27FC236}">
              <a16:creationId xmlns:a16="http://schemas.microsoft.com/office/drawing/2014/main" id="{12E86B71-5FF1-4707-AA71-A1DCD95E7031}"/>
            </a:ext>
          </a:extLst>
        </xdr:cNvPr>
        <xdr:cNvSpPr/>
      </xdr:nvSpPr>
      <xdr:spPr>
        <a:xfrm>
          <a:off x="3438525" y="138684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4658</xdr:row>
      <xdr:rowOff>781050</xdr:rowOff>
    </xdr:from>
    <xdr:to>
      <xdr:col>1</xdr:col>
      <xdr:colOff>3571874</xdr:colOff>
      <xdr:row>4659</xdr:row>
      <xdr:rowOff>0</xdr:rowOff>
    </xdr:to>
    <xdr:sp macro="" textlink="">
      <xdr:nvSpPr>
        <xdr:cNvPr id="366" name="Прямоугольник 365">
          <a:hlinkClick xmlns:r="http://schemas.openxmlformats.org/officeDocument/2006/relationships" r:id="rId234"/>
          <a:extLst>
            <a:ext uri="{FF2B5EF4-FFF2-40B4-BE49-F238E27FC236}">
              <a16:creationId xmlns:a16="http://schemas.microsoft.com/office/drawing/2014/main" id="{3DDB186F-8326-4C65-86C3-F49A59D0132B}"/>
            </a:ext>
          </a:extLst>
        </xdr:cNvPr>
        <xdr:cNvSpPr/>
      </xdr:nvSpPr>
      <xdr:spPr>
        <a:xfrm>
          <a:off x="3448050" y="139636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4977</xdr:row>
      <xdr:rowOff>771525</xdr:rowOff>
    </xdr:from>
    <xdr:to>
      <xdr:col>1</xdr:col>
      <xdr:colOff>3562349</xdr:colOff>
      <xdr:row>4977</xdr:row>
      <xdr:rowOff>942975</xdr:rowOff>
    </xdr:to>
    <xdr:sp macro="" textlink="">
      <xdr:nvSpPr>
        <xdr:cNvPr id="367" name="Прямоугольник 366">
          <a:hlinkClick xmlns:r="http://schemas.openxmlformats.org/officeDocument/2006/relationships" r:id="rId234"/>
          <a:extLst>
            <a:ext uri="{FF2B5EF4-FFF2-40B4-BE49-F238E27FC236}">
              <a16:creationId xmlns:a16="http://schemas.microsoft.com/office/drawing/2014/main" id="{652EE7C9-9E21-49CF-A34A-C74E4A898B0C}"/>
            </a:ext>
          </a:extLst>
        </xdr:cNvPr>
        <xdr:cNvSpPr/>
      </xdr:nvSpPr>
      <xdr:spPr>
        <a:xfrm>
          <a:off x="3438525" y="140579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5034</xdr:row>
      <xdr:rowOff>771525</xdr:rowOff>
    </xdr:from>
    <xdr:to>
      <xdr:col>1</xdr:col>
      <xdr:colOff>3571874</xdr:colOff>
      <xdr:row>5034</xdr:row>
      <xdr:rowOff>942975</xdr:rowOff>
    </xdr:to>
    <xdr:sp macro="" textlink="">
      <xdr:nvSpPr>
        <xdr:cNvPr id="368" name="Прямоугольник 367">
          <a:hlinkClick xmlns:r="http://schemas.openxmlformats.org/officeDocument/2006/relationships" r:id="rId234"/>
          <a:extLst>
            <a:ext uri="{FF2B5EF4-FFF2-40B4-BE49-F238E27FC236}">
              <a16:creationId xmlns:a16="http://schemas.microsoft.com/office/drawing/2014/main" id="{C2EF295B-BC7B-475B-B4C4-A34CA830F1AE}"/>
            </a:ext>
          </a:extLst>
        </xdr:cNvPr>
        <xdr:cNvSpPr/>
      </xdr:nvSpPr>
      <xdr:spPr>
        <a:xfrm>
          <a:off x="3448050" y="141531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3000375</xdr:colOff>
      <xdr:row>5051</xdr:row>
      <xdr:rowOff>571500</xdr:rowOff>
    </xdr:from>
    <xdr:to>
      <xdr:col>2</xdr:col>
      <xdr:colOff>9524</xdr:colOff>
      <xdr:row>5051</xdr:row>
      <xdr:rowOff>742950</xdr:rowOff>
    </xdr:to>
    <xdr:sp macro="" textlink="">
      <xdr:nvSpPr>
        <xdr:cNvPr id="369" name="Прямоугольник 368">
          <a:hlinkClick xmlns:r="http://schemas.openxmlformats.org/officeDocument/2006/relationships" r:id="rId234"/>
          <a:extLst>
            <a:ext uri="{FF2B5EF4-FFF2-40B4-BE49-F238E27FC236}">
              <a16:creationId xmlns:a16="http://schemas.microsoft.com/office/drawing/2014/main" id="{CF3AB7E3-4C29-45E7-A3D2-A728AF7ACF43}"/>
            </a:ext>
          </a:extLst>
        </xdr:cNvPr>
        <xdr:cNvSpPr/>
      </xdr:nvSpPr>
      <xdr:spPr>
        <a:xfrm>
          <a:off x="3457575" y="1422844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2981325</xdr:colOff>
      <xdr:row>5061</xdr:row>
      <xdr:rowOff>581025</xdr:rowOff>
    </xdr:from>
    <xdr:to>
      <xdr:col>1</xdr:col>
      <xdr:colOff>3562349</xdr:colOff>
      <xdr:row>5061</xdr:row>
      <xdr:rowOff>752475</xdr:rowOff>
    </xdr:to>
    <xdr:sp macro="" textlink="">
      <xdr:nvSpPr>
        <xdr:cNvPr id="370" name="Прямоугольник 369">
          <a:hlinkClick xmlns:r="http://schemas.openxmlformats.org/officeDocument/2006/relationships" r:id="rId234"/>
          <a:extLst>
            <a:ext uri="{FF2B5EF4-FFF2-40B4-BE49-F238E27FC236}">
              <a16:creationId xmlns:a16="http://schemas.microsoft.com/office/drawing/2014/main" id="{A07FBD6A-A7C6-4E78-94A4-669211899DCB}"/>
            </a:ext>
          </a:extLst>
        </xdr:cNvPr>
        <xdr:cNvSpPr/>
      </xdr:nvSpPr>
      <xdr:spPr>
        <a:xfrm>
          <a:off x="3438525" y="143055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5071</xdr:row>
      <xdr:rowOff>771525</xdr:rowOff>
    </xdr:from>
    <xdr:to>
      <xdr:col>1</xdr:col>
      <xdr:colOff>3571874</xdr:colOff>
      <xdr:row>5071</xdr:row>
      <xdr:rowOff>944325</xdr:rowOff>
    </xdr:to>
    <xdr:sp macro="" textlink="">
      <xdr:nvSpPr>
        <xdr:cNvPr id="371" name="Прямоугольник 370">
          <a:hlinkClick xmlns:r="http://schemas.openxmlformats.org/officeDocument/2006/relationships" r:id="rId234"/>
          <a:extLst>
            <a:ext uri="{FF2B5EF4-FFF2-40B4-BE49-F238E27FC236}">
              <a16:creationId xmlns:a16="http://schemas.microsoft.com/office/drawing/2014/main" id="{4D080719-8446-4253-8873-E5C85C273602}"/>
            </a:ext>
          </a:extLst>
        </xdr:cNvPr>
        <xdr:cNvSpPr/>
      </xdr:nvSpPr>
      <xdr:spPr>
        <a:xfrm>
          <a:off x="3448050" y="1443894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5083</xdr:row>
      <xdr:rowOff>771525</xdr:rowOff>
    </xdr:from>
    <xdr:to>
      <xdr:col>1</xdr:col>
      <xdr:colOff>3571874</xdr:colOff>
      <xdr:row>5083</xdr:row>
      <xdr:rowOff>942975</xdr:rowOff>
    </xdr:to>
    <xdr:sp macro="" textlink="">
      <xdr:nvSpPr>
        <xdr:cNvPr id="372" name="Прямоугольник 371">
          <a:hlinkClick xmlns:r="http://schemas.openxmlformats.org/officeDocument/2006/relationships" r:id="rId234"/>
          <a:extLst>
            <a:ext uri="{FF2B5EF4-FFF2-40B4-BE49-F238E27FC236}">
              <a16:creationId xmlns:a16="http://schemas.microsoft.com/office/drawing/2014/main" id="{B24AF829-1745-4212-9D92-661568B59BBB}"/>
            </a:ext>
          </a:extLst>
        </xdr:cNvPr>
        <xdr:cNvSpPr/>
      </xdr:nvSpPr>
      <xdr:spPr>
        <a:xfrm>
          <a:off x="3448050" y="145341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5097</xdr:row>
      <xdr:rowOff>571500</xdr:rowOff>
    </xdr:from>
    <xdr:to>
      <xdr:col>1</xdr:col>
      <xdr:colOff>3571874</xdr:colOff>
      <xdr:row>5097</xdr:row>
      <xdr:rowOff>742950</xdr:rowOff>
    </xdr:to>
    <xdr:sp macro="" textlink="">
      <xdr:nvSpPr>
        <xdr:cNvPr id="373" name="Прямоугольник 372">
          <a:hlinkClick xmlns:r="http://schemas.openxmlformats.org/officeDocument/2006/relationships" r:id="rId234"/>
          <a:extLst>
            <a:ext uri="{FF2B5EF4-FFF2-40B4-BE49-F238E27FC236}">
              <a16:creationId xmlns:a16="http://schemas.microsoft.com/office/drawing/2014/main" id="{EB4353F0-FCFF-4463-A038-0940F48C2B5D}"/>
            </a:ext>
          </a:extLst>
        </xdr:cNvPr>
        <xdr:cNvSpPr/>
      </xdr:nvSpPr>
      <xdr:spPr>
        <a:xfrm>
          <a:off x="3448050" y="1457134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5108</xdr:row>
      <xdr:rowOff>581025</xdr:rowOff>
    </xdr:from>
    <xdr:to>
      <xdr:col>1</xdr:col>
      <xdr:colOff>3571874</xdr:colOff>
      <xdr:row>5108</xdr:row>
      <xdr:rowOff>752475</xdr:rowOff>
    </xdr:to>
    <xdr:sp macro="" textlink="">
      <xdr:nvSpPr>
        <xdr:cNvPr id="374" name="Прямоугольник 373">
          <a:hlinkClick xmlns:r="http://schemas.openxmlformats.org/officeDocument/2006/relationships" r:id="rId234"/>
          <a:extLst>
            <a:ext uri="{FF2B5EF4-FFF2-40B4-BE49-F238E27FC236}">
              <a16:creationId xmlns:a16="http://schemas.microsoft.com/office/drawing/2014/main" id="{63EADC4E-E27B-47FB-8681-9B448DB5D4F7}"/>
            </a:ext>
          </a:extLst>
        </xdr:cNvPr>
        <xdr:cNvSpPr/>
      </xdr:nvSpPr>
      <xdr:spPr>
        <a:xfrm>
          <a:off x="3448050" y="14648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5161</xdr:row>
      <xdr:rowOff>381000</xdr:rowOff>
    </xdr:from>
    <xdr:to>
      <xdr:col>1</xdr:col>
      <xdr:colOff>3571874</xdr:colOff>
      <xdr:row>5161</xdr:row>
      <xdr:rowOff>552450</xdr:rowOff>
    </xdr:to>
    <xdr:sp macro="" textlink="">
      <xdr:nvSpPr>
        <xdr:cNvPr id="375" name="Прямоугольник 374">
          <a:hlinkClick xmlns:r="http://schemas.openxmlformats.org/officeDocument/2006/relationships" r:id="rId234"/>
          <a:extLst>
            <a:ext uri="{FF2B5EF4-FFF2-40B4-BE49-F238E27FC236}">
              <a16:creationId xmlns:a16="http://schemas.microsoft.com/office/drawing/2014/main" id="{D98B6AD6-15FB-4F56-AD31-0314EF384D4C}"/>
            </a:ext>
          </a:extLst>
        </xdr:cNvPr>
        <xdr:cNvSpPr/>
      </xdr:nvSpPr>
      <xdr:spPr>
        <a:xfrm>
          <a:off x="3448050" y="147046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6623</xdr:row>
      <xdr:rowOff>571500</xdr:rowOff>
    </xdr:from>
    <xdr:to>
      <xdr:col>1</xdr:col>
      <xdr:colOff>3571874</xdr:colOff>
      <xdr:row>6623</xdr:row>
      <xdr:rowOff>742950</xdr:rowOff>
    </xdr:to>
    <xdr:sp macro="" textlink="">
      <xdr:nvSpPr>
        <xdr:cNvPr id="376" name="Прямоугольник 375">
          <a:hlinkClick xmlns:r="http://schemas.openxmlformats.org/officeDocument/2006/relationships" r:id="rId235"/>
          <a:extLst>
            <a:ext uri="{FF2B5EF4-FFF2-40B4-BE49-F238E27FC236}">
              <a16:creationId xmlns:a16="http://schemas.microsoft.com/office/drawing/2014/main" id="{D4F10BDF-F0AA-40EA-879B-8FCA74BC1CAC}"/>
            </a:ext>
          </a:extLst>
        </xdr:cNvPr>
        <xdr:cNvSpPr/>
      </xdr:nvSpPr>
      <xdr:spPr>
        <a:xfrm>
          <a:off x="3448050" y="197719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6642</xdr:row>
      <xdr:rowOff>571500</xdr:rowOff>
    </xdr:from>
    <xdr:to>
      <xdr:col>1</xdr:col>
      <xdr:colOff>3562349</xdr:colOff>
      <xdr:row>6642</xdr:row>
      <xdr:rowOff>742950</xdr:rowOff>
    </xdr:to>
    <xdr:sp macro="" textlink="">
      <xdr:nvSpPr>
        <xdr:cNvPr id="377" name="Прямоугольник 376">
          <a:hlinkClick xmlns:r="http://schemas.openxmlformats.org/officeDocument/2006/relationships" r:id="rId236"/>
          <a:extLst>
            <a:ext uri="{FF2B5EF4-FFF2-40B4-BE49-F238E27FC236}">
              <a16:creationId xmlns:a16="http://schemas.microsoft.com/office/drawing/2014/main" id="{6078520A-6ED6-4C5D-8E3F-E991232DBD74}"/>
            </a:ext>
          </a:extLst>
        </xdr:cNvPr>
        <xdr:cNvSpPr/>
      </xdr:nvSpPr>
      <xdr:spPr>
        <a:xfrm>
          <a:off x="3438525" y="198481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6655</xdr:row>
      <xdr:rowOff>581025</xdr:rowOff>
    </xdr:from>
    <xdr:to>
      <xdr:col>1</xdr:col>
      <xdr:colOff>3562349</xdr:colOff>
      <xdr:row>6655</xdr:row>
      <xdr:rowOff>752475</xdr:rowOff>
    </xdr:to>
    <xdr:sp macro="" textlink="">
      <xdr:nvSpPr>
        <xdr:cNvPr id="378" name="Прямоугольник 377">
          <a:hlinkClick xmlns:r="http://schemas.openxmlformats.org/officeDocument/2006/relationships" r:id="rId237"/>
          <a:extLst>
            <a:ext uri="{FF2B5EF4-FFF2-40B4-BE49-F238E27FC236}">
              <a16:creationId xmlns:a16="http://schemas.microsoft.com/office/drawing/2014/main" id="{8B049A17-6237-4A83-85F4-C55DC3703C46}"/>
            </a:ext>
          </a:extLst>
        </xdr:cNvPr>
        <xdr:cNvSpPr/>
      </xdr:nvSpPr>
      <xdr:spPr>
        <a:xfrm>
          <a:off x="3438525" y="199253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2971800</xdr:colOff>
      <xdr:row>6668</xdr:row>
      <xdr:rowOff>581025</xdr:rowOff>
    </xdr:from>
    <xdr:to>
      <xdr:col>1</xdr:col>
      <xdr:colOff>3552824</xdr:colOff>
      <xdr:row>6668</xdr:row>
      <xdr:rowOff>752475</xdr:rowOff>
    </xdr:to>
    <xdr:sp macro="" textlink="">
      <xdr:nvSpPr>
        <xdr:cNvPr id="379" name="Прямоугольник 378">
          <a:hlinkClick xmlns:r="http://schemas.openxmlformats.org/officeDocument/2006/relationships" r:id="rId238"/>
          <a:extLst>
            <a:ext uri="{FF2B5EF4-FFF2-40B4-BE49-F238E27FC236}">
              <a16:creationId xmlns:a16="http://schemas.microsoft.com/office/drawing/2014/main" id="{D417BCCD-A7B7-414F-BAC0-E0742B5A795B}"/>
            </a:ext>
          </a:extLst>
        </xdr:cNvPr>
        <xdr:cNvSpPr/>
      </xdr:nvSpPr>
      <xdr:spPr>
        <a:xfrm>
          <a:off x="3429000" y="200015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6684</xdr:row>
      <xdr:rowOff>571500</xdr:rowOff>
    </xdr:from>
    <xdr:to>
      <xdr:col>1</xdr:col>
      <xdr:colOff>3562349</xdr:colOff>
      <xdr:row>6684</xdr:row>
      <xdr:rowOff>744300</xdr:rowOff>
    </xdr:to>
    <xdr:sp macro="" textlink="">
      <xdr:nvSpPr>
        <xdr:cNvPr id="380" name="Прямоугольник 379">
          <a:hlinkClick xmlns:r="http://schemas.openxmlformats.org/officeDocument/2006/relationships" r:id="rId239"/>
          <a:extLst>
            <a:ext uri="{FF2B5EF4-FFF2-40B4-BE49-F238E27FC236}">
              <a16:creationId xmlns:a16="http://schemas.microsoft.com/office/drawing/2014/main" id="{C54282DF-0432-4401-BE86-783B2A109937}"/>
            </a:ext>
          </a:extLst>
        </xdr:cNvPr>
        <xdr:cNvSpPr/>
      </xdr:nvSpPr>
      <xdr:spPr>
        <a:xfrm>
          <a:off x="3438525" y="20076795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6694</xdr:row>
      <xdr:rowOff>571500</xdr:rowOff>
    </xdr:from>
    <xdr:to>
      <xdr:col>1</xdr:col>
      <xdr:colOff>3571874</xdr:colOff>
      <xdr:row>6694</xdr:row>
      <xdr:rowOff>744300</xdr:rowOff>
    </xdr:to>
    <xdr:sp macro="" textlink="">
      <xdr:nvSpPr>
        <xdr:cNvPr id="381" name="Прямоугольник 380">
          <a:hlinkClick xmlns:r="http://schemas.openxmlformats.org/officeDocument/2006/relationships" r:id="rId240"/>
          <a:extLst>
            <a:ext uri="{FF2B5EF4-FFF2-40B4-BE49-F238E27FC236}">
              <a16:creationId xmlns:a16="http://schemas.microsoft.com/office/drawing/2014/main" id="{2F9B641C-7570-472F-99DF-40A78F8F12FF}"/>
            </a:ext>
          </a:extLst>
        </xdr:cNvPr>
        <xdr:cNvSpPr/>
      </xdr:nvSpPr>
      <xdr:spPr>
        <a:xfrm>
          <a:off x="3448050" y="20152995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6710</xdr:row>
      <xdr:rowOff>571500</xdr:rowOff>
    </xdr:from>
    <xdr:to>
      <xdr:col>1</xdr:col>
      <xdr:colOff>3562349</xdr:colOff>
      <xdr:row>6710</xdr:row>
      <xdr:rowOff>742950</xdr:rowOff>
    </xdr:to>
    <xdr:sp macro="" textlink="">
      <xdr:nvSpPr>
        <xdr:cNvPr id="382" name="Прямоугольник 381">
          <a:hlinkClick xmlns:r="http://schemas.openxmlformats.org/officeDocument/2006/relationships" r:id="rId239"/>
          <a:extLst>
            <a:ext uri="{FF2B5EF4-FFF2-40B4-BE49-F238E27FC236}">
              <a16:creationId xmlns:a16="http://schemas.microsoft.com/office/drawing/2014/main" id="{64EBD9B7-8AE3-46DD-ADBD-8DED848C7692}"/>
            </a:ext>
          </a:extLst>
        </xdr:cNvPr>
        <xdr:cNvSpPr/>
      </xdr:nvSpPr>
      <xdr:spPr>
        <a:xfrm>
          <a:off x="3438525" y="202291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6732</xdr:row>
      <xdr:rowOff>590550</xdr:rowOff>
    </xdr:from>
    <xdr:to>
      <xdr:col>1</xdr:col>
      <xdr:colOff>3562349</xdr:colOff>
      <xdr:row>6733</xdr:row>
      <xdr:rowOff>1350</xdr:rowOff>
    </xdr:to>
    <xdr:sp macro="" textlink="">
      <xdr:nvSpPr>
        <xdr:cNvPr id="383" name="Прямоугольник 382">
          <a:hlinkClick xmlns:r="http://schemas.openxmlformats.org/officeDocument/2006/relationships" r:id="rId241"/>
          <a:extLst>
            <a:ext uri="{FF2B5EF4-FFF2-40B4-BE49-F238E27FC236}">
              <a16:creationId xmlns:a16="http://schemas.microsoft.com/office/drawing/2014/main" id="{6DA750A0-773D-4220-B5DB-4B47E71E4C0D}"/>
            </a:ext>
          </a:extLst>
        </xdr:cNvPr>
        <xdr:cNvSpPr/>
      </xdr:nvSpPr>
      <xdr:spPr>
        <a:xfrm>
          <a:off x="3438525" y="2030730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6749</xdr:row>
      <xdr:rowOff>571500</xdr:rowOff>
    </xdr:from>
    <xdr:to>
      <xdr:col>1</xdr:col>
      <xdr:colOff>3562349</xdr:colOff>
      <xdr:row>6749</xdr:row>
      <xdr:rowOff>744300</xdr:rowOff>
    </xdr:to>
    <xdr:sp macro="" textlink="">
      <xdr:nvSpPr>
        <xdr:cNvPr id="384" name="Прямоугольник 383">
          <a:hlinkClick xmlns:r="http://schemas.openxmlformats.org/officeDocument/2006/relationships" r:id="rId242"/>
          <a:extLst>
            <a:ext uri="{FF2B5EF4-FFF2-40B4-BE49-F238E27FC236}">
              <a16:creationId xmlns:a16="http://schemas.microsoft.com/office/drawing/2014/main" id="{3D57A4A4-D747-4506-90CB-A8F1AEB68AD1}"/>
            </a:ext>
          </a:extLst>
        </xdr:cNvPr>
        <xdr:cNvSpPr/>
      </xdr:nvSpPr>
      <xdr:spPr>
        <a:xfrm>
          <a:off x="3438525" y="20381595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6762</xdr:row>
      <xdr:rowOff>590550</xdr:rowOff>
    </xdr:from>
    <xdr:to>
      <xdr:col>1</xdr:col>
      <xdr:colOff>3571874</xdr:colOff>
      <xdr:row>6763</xdr:row>
      <xdr:rowOff>0</xdr:rowOff>
    </xdr:to>
    <xdr:sp macro="" textlink="">
      <xdr:nvSpPr>
        <xdr:cNvPr id="385" name="Прямоугольник 384">
          <a:hlinkClick xmlns:r="http://schemas.openxmlformats.org/officeDocument/2006/relationships" r:id="rId242"/>
          <a:extLst>
            <a:ext uri="{FF2B5EF4-FFF2-40B4-BE49-F238E27FC236}">
              <a16:creationId xmlns:a16="http://schemas.microsoft.com/office/drawing/2014/main" id="{EF37E337-FEE6-42B3-A3E9-CF55BC2D403C}"/>
            </a:ext>
          </a:extLst>
        </xdr:cNvPr>
        <xdr:cNvSpPr/>
      </xdr:nvSpPr>
      <xdr:spPr>
        <a:xfrm>
          <a:off x="3448050" y="204597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2</xdr:col>
      <xdr:colOff>485775</xdr:colOff>
      <xdr:row>3391</xdr:row>
      <xdr:rowOff>19050</xdr:rowOff>
    </xdr:from>
    <xdr:to>
      <xdr:col>5</xdr:col>
      <xdr:colOff>409575</xdr:colOff>
      <xdr:row>3391</xdr:row>
      <xdr:rowOff>1104900</xdr:rowOff>
    </xdr:to>
    <xdr:pic>
      <xdr:nvPicPr>
        <xdr:cNvPr id="1788" name="Рисунок 385">
          <a:extLst>
            <a:ext uri="{FF2B5EF4-FFF2-40B4-BE49-F238E27FC236}">
              <a16:creationId xmlns:a16="http://schemas.microsoft.com/office/drawing/2014/main" id="{B2A422B3-34C3-4AF7-AC5D-6883D121556B}"/>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4514850" y="637241550"/>
          <a:ext cx="11144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2990850</xdr:colOff>
      <xdr:row>2473</xdr:row>
      <xdr:rowOff>590550</xdr:rowOff>
    </xdr:from>
    <xdr:to>
      <xdr:col>1</xdr:col>
      <xdr:colOff>3571874</xdr:colOff>
      <xdr:row>2474</xdr:row>
      <xdr:rowOff>0</xdr:rowOff>
    </xdr:to>
    <xdr:sp macro="" textlink="">
      <xdr:nvSpPr>
        <xdr:cNvPr id="387" name="Прямоугольник 386">
          <a:hlinkClick xmlns:r="http://schemas.openxmlformats.org/officeDocument/2006/relationships" r:id="rId244"/>
          <a:extLst>
            <a:ext uri="{FF2B5EF4-FFF2-40B4-BE49-F238E27FC236}">
              <a16:creationId xmlns:a16="http://schemas.microsoft.com/office/drawing/2014/main" id="{3AFB1073-7834-4A24-8A2A-A18FA749842B}"/>
            </a:ext>
          </a:extLst>
        </xdr:cNvPr>
        <xdr:cNvSpPr/>
      </xdr:nvSpPr>
      <xdr:spPr>
        <a:xfrm>
          <a:off x="3448050" y="63436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2902</xdr:row>
      <xdr:rowOff>790575</xdr:rowOff>
    </xdr:from>
    <xdr:to>
      <xdr:col>1</xdr:col>
      <xdr:colOff>3571874</xdr:colOff>
      <xdr:row>2903</xdr:row>
      <xdr:rowOff>10875</xdr:rowOff>
    </xdr:to>
    <xdr:sp macro="" textlink="">
      <xdr:nvSpPr>
        <xdr:cNvPr id="388" name="Прямоугольник 387">
          <a:hlinkClick xmlns:r="http://schemas.openxmlformats.org/officeDocument/2006/relationships" r:id="rId245"/>
          <a:extLst>
            <a:ext uri="{FF2B5EF4-FFF2-40B4-BE49-F238E27FC236}">
              <a16:creationId xmlns:a16="http://schemas.microsoft.com/office/drawing/2014/main" id="{DA2E2FDB-D499-4682-B399-A65085E6C6E2}"/>
            </a:ext>
          </a:extLst>
        </xdr:cNvPr>
        <xdr:cNvSpPr/>
      </xdr:nvSpPr>
      <xdr:spPr>
        <a:xfrm>
          <a:off x="3448050" y="74337862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3265</xdr:row>
      <xdr:rowOff>590550</xdr:rowOff>
    </xdr:from>
    <xdr:to>
      <xdr:col>1</xdr:col>
      <xdr:colOff>3571874</xdr:colOff>
      <xdr:row>3266</xdr:row>
      <xdr:rowOff>1350</xdr:rowOff>
    </xdr:to>
    <xdr:sp macro="" textlink="">
      <xdr:nvSpPr>
        <xdr:cNvPr id="389" name="Прямоугольник 388">
          <a:hlinkClick xmlns:r="http://schemas.openxmlformats.org/officeDocument/2006/relationships" r:id="rId246"/>
          <a:extLst>
            <a:ext uri="{FF2B5EF4-FFF2-40B4-BE49-F238E27FC236}">
              <a16:creationId xmlns:a16="http://schemas.microsoft.com/office/drawing/2014/main" id="{1F583684-D384-47B0-87FF-2B3ECE7BB012}"/>
            </a:ext>
          </a:extLst>
        </xdr:cNvPr>
        <xdr:cNvSpPr/>
      </xdr:nvSpPr>
      <xdr:spPr>
        <a:xfrm>
          <a:off x="3448050" y="790575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3276</xdr:row>
      <xdr:rowOff>771525</xdr:rowOff>
    </xdr:from>
    <xdr:to>
      <xdr:col>1</xdr:col>
      <xdr:colOff>3571874</xdr:colOff>
      <xdr:row>3276</xdr:row>
      <xdr:rowOff>944325</xdr:rowOff>
    </xdr:to>
    <xdr:sp macro="" textlink="">
      <xdr:nvSpPr>
        <xdr:cNvPr id="390" name="Прямоугольник 389">
          <a:hlinkClick xmlns:r="http://schemas.openxmlformats.org/officeDocument/2006/relationships" r:id="rId247"/>
          <a:extLst>
            <a:ext uri="{FF2B5EF4-FFF2-40B4-BE49-F238E27FC236}">
              <a16:creationId xmlns:a16="http://schemas.microsoft.com/office/drawing/2014/main" id="{B0F01801-6284-4A01-998E-2C258C124E0D}"/>
            </a:ext>
          </a:extLst>
        </xdr:cNvPr>
        <xdr:cNvSpPr/>
      </xdr:nvSpPr>
      <xdr:spPr>
        <a:xfrm>
          <a:off x="3448050" y="8170830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3000375</xdr:colOff>
      <xdr:row>3281</xdr:row>
      <xdr:rowOff>781050</xdr:rowOff>
    </xdr:from>
    <xdr:to>
      <xdr:col>2</xdr:col>
      <xdr:colOff>9524</xdr:colOff>
      <xdr:row>3282</xdr:row>
      <xdr:rowOff>1350</xdr:rowOff>
    </xdr:to>
    <xdr:sp macro="" textlink="">
      <xdr:nvSpPr>
        <xdr:cNvPr id="391" name="Прямоугольник 390">
          <a:hlinkClick xmlns:r="http://schemas.openxmlformats.org/officeDocument/2006/relationships" r:id="rId247"/>
          <a:extLst>
            <a:ext uri="{FF2B5EF4-FFF2-40B4-BE49-F238E27FC236}">
              <a16:creationId xmlns:a16="http://schemas.microsoft.com/office/drawing/2014/main" id="{017BD62B-D98F-4448-AC86-C37C8DFFDDD5}"/>
            </a:ext>
          </a:extLst>
        </xdr:cNvPr>
        <xdr:cNvSpPr/>
      </xdr:nvSpPr>
      <xdr:spPr>
        <a:xfrm>
          <a:off x="3457575" y="809625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3314</xdr:row>
      <xdr:rowOff>781050</xdr:rowOff>
    </xdr:from>
    <xdr:to>
      <xdr:col>1</xdr:col>
      <xdr:colOff>3562349</xdr:colOff>
      <xdr:row>3315</xdr:row>
      <xdr:rowOff>0</xdr:rowOff>
    </xdr:to>
    <xdr:sp macro="" textlink="">
      <xdr:nvSpPr>
        <xdr:cNvPr id="392" name="Прямоугольник 391">
          <a:hlinkClick xmlns:r="http://schemas.openxmlformats.org/officeDocument/2006/relationships" r:id="rId246"/>
          <a:extLst>
            <a:ext uri="{FF2B5EF4-FFF2-40B4-BE49-F238E27FC236}">
              <a16:creationId xmlns:a16="http://schemas.microsoft.com/office/drawing/2014/main" id="{6818C82D-E64E-475C-8117-691C1DCA4398}"/>
            </a:ext>
          </a:extLst>
        </xdr:cNvPr>
        <xdr:cNvSpPr/>
      </xdr:nvSpPr>
      <xdr:spPr>
        <a:xfrm>
          <a:off x="3438525" y="82867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3343</xdr:row>
      <xdr:rowOff>781050</xdr:rowOff>
    </xdr:from>
    <xdr:to>
      <xdr:col>1</xdr:col>
      <xdr:colOff>3562349</xdr:colOff>
      <xdr:row>3344</xdr:row>
      <xdr:rowOff>0</xdr:rowOff>
    </xdr:to>
    <xdr:sp macro="" textlink="">
      <xdr:nvSpPr>
        <xdr:cNvPr id="393" name="Прямоугольник 392">
          <a:hlinkClick xmlns:r="http://schemas.openxmlformats.org/officeDocument/2006/relationships" r:id="rId246"/>
          <a:extLst>
            <a:ext uri="{FF2B5EF4-FFF2-40B4-BE49-F238E27FC236}">
              <a16:creationId xmlns:a16="http://schemas.microsoft.com/office/drawing/2014/main" id="{2DC960A4-1CE8-460F-9AEE-0BD86CB15D06}"/>
            </a:ext>
          </a:extLst>
        </xdr:cNvPr>
        <xdr:cNvSpPr/>
      </xdr:nvSpPr>
      <xdr:spPr>
        <a:xfrm>
          <a:off x="3438525" y="83820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3365</xdr:row>
      <xdr:rowOff>771525</xdr:rowOff>
    </xdr:from>
    <xdr:to>
      <xdr:col>1</xdr:col>
      <xdr:colOff>3571874</xdr:colOff>
      <xdr:row>3365</xdr:row>
      <xdr:rowOff>944325</xdr:rowOff>
    </xdr:to>
    <xdr:sp macro="" textlink="">
      <xdr:nvSpPr>
        <xdr:cNvPr id="395" name="Прямоугольник 394">
          <a:hlinkClick xmlns:r="http://schemas.openxmlformats.org/officeDocument/2006/relationships" r:id="rId246"/>
          <a:extLst>
            <a:ext uri="{FF2B5EF4-FFF2-40B4-BE49-F238E27FC236}">
              <a16:creationId xmlns:a16="http://schemas.microsoft.com/office/drawing/2014/main" id="{E0A1BEBC-7EBF-4E51-B887-65EC1687EA7C}"/>
            </a:ext>
          </a:extLst>
        </xdr:cNvPr>
        <xdr:cNvSpPr/>
      </xdr:nvSpPr>
      <xdr:spPr>
        <a:xfrm>
          <a:off x="3448050" y="8369331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3441</xdr:row>
      <xdr:rowOff>590550</xdr:rowOff>
    </xdr:from>
    <xdr:to>
      <xdr:col>1</xdr:col>
      <xdr:colOff>3562349</xdr:colOff>
      <xdr:row>3442</xdr:row>
      <xdr:rowOff>0</xdr:rowOff>
    </xdr:to>
    <xdr:sp macro="" textlink="">
      <xdr:nvSpPr>
        <xdr:cNvPr id="398" name="Прямоугольник 397">
          <a:hlinkClick xmlns:r="http://schemas.openxmlformats.org/officeDocument/2006/relationships" r:id="rId248"/>
          <a:extLst>
            <a:ext uri="{FF2B5EF4-FFF2-40B4-BE49-F238E27FC236}">
              <a16:creationId xmlns:a16="http://schemas.microsoft.com/office/drawing/2014/main" id="{054A64F9-C140-4292-8BD5-8621DDB28EA8}"/>
            </a:ext>
          </a:extLst>
        </xdr:cNvPr>
        <xdr:cNvSpPr/>
      </xdr:nvSpPr>
      <xdr:spPr>
        <a:xfrm>
          <a:off x="3438525" y="92964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3547</xdr:row>
      <xdr:rowOff>581025</xdr:rowOff>
    </xdr:from>
    <xdr:to>
      <xdr:col>1</xdr:col>
      <xdr:colOff>3571874</xdr:colOff>
      <xdr:row>3547</xdr:row>
      <xdr:rowOff>752475</xdr:rowOff>
    </xdr:to>
    <xdr:sp macro="" textlink="">
      <xdr:nvSpPr>
        <xdr:cNvPr id="399" name="Прямоугольник 398">
          <a:hlinkClick xmlns:r="http://schemas.openxmlformats.org/officeDocument/2006/relationships" r:id="rId248"/>
          <a:extLst>
            <a:ext uri="{FF2B5EF4-FFF2-40B4-BE49-F238E27FC236}">
              <a16:creationId xmlns:a16="http://schemas.microsoft.com/office/drawing/2014/main" id="{68DF4AF3-B9A6-478E-A432-81A79BED0C0E}"/>
            </a:ext>
          </a:extLst>
        </xdr:cNvPr>
        <xdr:cNvSpPr/>
      </xdr:nvSpPr>
      <xdr:spPr>
        <a:xfrm>
          <a:off x="3448050" y="93716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3568</xdr:row>
      <xdr:rowOff>771525</xdr:rowOff>
    </xdr:from>
    <xdr:to>
      <xdr:col>1</xdr:col>
      <xdr:colOff>3571874</xdr:colOff>
      <xdr:row>3568</xdr:row>
      <xdr:rowOff>942975</xdr:rowOff>
    </xdr:to>
    <xdr:sp macro="" textlink="">
      <xdr:nvSpPr>
        <xdr:cNvPr id="400" name="Прямоугольник 399">
          <a:hlinkClick xmlns:r="http://schemas.openxmlformats.org/officeDocument/2006/relationships" r:id="rId248"/>
          <a:extLst>
            <a:ext uri="{FF2B5EF4-FFF2-40B4-BE49-F238E27FC236}">
              <a16:creationId xmlns:a16="http://schemas.microsoft.com/office/drawing/2014/main" id="{2D0E5F91-E287-4285-B957-3B0A6DD8F5A6}"/>
            </a:ext>
          </a:extLst>
        </xdr:cNvPr>
        <xdr:cNvSpPr/>
      </xdr:nvSpPr>
      <xdr:spPr>
        <a:xfrm>
          <a:off x="3448050" y="9466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3638</xdr:row>
      <xdr:rowOff>581025</xdr:rowOff>
    </xdr:from>
    <xdr:to>
      <xdr:col>1</xdr:col>
      <xdr:colOff>3571874</xdr:colOff>
      <xdr:row>3638</xdr:row>
      <xdr:rowOff>752475</xdr:rowOff>
    </xdr:to>
    <xdr:sp macro="" textlink="">
      <xdr:nvSpPr>
        <xdr:cNvPr id="401" name="Прямоугольник 400">
          <a:hlinkClick xmlns:r="http://schemas.openxmlformats.org/officeDocument/2006/relationships" r:id="rId249"/>
          <a:extLst>
            <a:ext uri="{FF2B5EF4-FFF2-40B4-BE49-F238E27FC236}">
              <a16:creationId xmlns:a16="http://schemas.microsoft.com/office/drawing/2014/main" id="{6E3402B6-60AF-4119-8818-4BDA738D02AF}"/>
            </a:ext>
          </a:extLst>
        </xdr:cNvPr>
        <xdr:cNvSpPr/>
      </xdr:nvSpPr>
      <xdr:spPr>
        <a:xfrm>
          <a:off x="3448050" y="95430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3677</xdr:row>
      <xdr:rowOff>581025</xdr:rowOff>
    </xdr:from>
    <xdr:to>
      <xdr:col>1</xdr:col>
      <xdr:colOff>3562349</xdr:colOff>
      <xdr:row>3677</xdr:row>
      <xdr:rowOff>752475</xdr:rowOff>
    </xdr:to>
    <xdr:sp macro="" textlink="">
      <xdr:nvSpPr>
        <xdr:cNvPr id="402" name="Прямоугольник 401">
          <a:hlinkClick xmlns:r="http://schemas.openxmlformats.org/officeDocument/2006/relationships" r:id="rId249"/>
          <a:extLst>
            <a:ext uri="{FF2B5EF4-FFF2-40B4-BE49-F238E27FC236}">
              <a16:creationId xmlns:a16="http://schemas.microsoft.com/office/drawing/2014/main" id="{38AA730C-F709-4B17-A7DA-91FF51896D31}"/>
            </a:ext>
          </a:extLst>
        </xdr:cNvPr>
        <xdr:cNvSpPr/>
      </xdr:nvSpPr>
      <xdr:spPr>
        <a:xfrm>
          <a:off x="3438525" y="96192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5169</xdr:row>
      <xdr:rowOff>590550</xdr:rowOff>
    </xdr:from>
    <xdr:to>
      <xdr:col>1</xdr:col>
      <xdr:colOff>3562349</xdr:colOff>
      <xdr:row>5170</xdr:row>
      <xdr:rowOff>0</xdr:rowOff>
    </xdr:to>
    <xdr:sp macro="" textlink="">
      <xdr:nvSpPr>
        <xdr:cNvPr id="403" name="Прямоугольник 402">
          <a:hlinkClick xmlns:r="http://schemas.openxmlformats.org/officeDocument/2006/relationships" r:id="rId244"/>
          <a:extLst>
            <a:ext uri="{FF2B5EF4-FFF2-40B4-BE49-F238E27FC236}">
              <a16:creationId xmlns:a16="http://schemas.microsoft.com/office/drawing/2014/main" id="{ED5FAB3B-6CA8-4C64-9C17-BF601FF2527D}"/>
            </a:ext>
          </a:extLst>
        </xdr:cNvPr>
        <xdr:cNvSpPr/>
      </xdr:nvSpPr>
      <xdr:spPr>
        <a:xfrm>
          <a:off x="3438525" y="1487805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5298</xdr:row>
      <xdr:rowOff>581025</xdr:rowOff>
    </xdr:from>
    <xdr:to>
      <xdr:col>1</xdr:col>
      <xdr:colOff>3571874</xdr:colOff>
      <xdr:row>5298</xdr:row>
      <xdr:rowOff>753825</xdr:rowOff>
    </xdr:to>
    <xdr:sp macro="" textlink="">
      <xdr:nvSpPr>
        <xdr:cNvPr id="404" name="Прямоугольник 403">
          <a:hlinkClick xmlns:r="http://schemas.openxmlformats.org/officeDocument/2006/relationships" r:id="rId244"/>
          <a:extLst>
            <a:ext uri="{FF2B5EF4-FFF2-40B4-BE49-F238E27FC236}">
              <a16:creationId xmlns:a16="http://schemas.microsoft.com/office/drawing/2014/main" id="{0C7B3216-B0FB-4FDD-8600-42DBB138A872}"/>
            </a:ext>
          </a:extLst>
        </xdr:cNvPr>
        <xdr:cNvSpPr/>
      </xdr:nvSpPr>
      <xdr:spPr>
        <a:xfrm>
          <a:off x="3448050" y="149532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5390</xdr:row>
      <xdr:rowOff>581025</xdr:rowOff>
    </xdr:from>
    <xdr:to>
      <xdr:col>1</xdr:col>
      <xdr:colOff>3562349</xdr:colOff>
      <xdr:row>5390</xdr:row>
      <xdr:rowOff>753825</xdr:rowOff>
    </xdr:to>
    <xdr:sp macro="" textlink="">
      <xdr:nvSpPr>
        <xdr:cNvPr id="405" name="Прямоугольник 404">
          <a:hlinkClick xmlns:r="http://schemas.openxmlformats.org/officeDocument/2006/relationships" r:id="rId244"/>
          <a:extLst>
            <a:ext uri="{FF2B5EF4-FFF2-40B4-BE49-F238E27FC236}">
              <a16:creationId xmlns:a16="http://schemas.microsoft.com/office/drawing/2014/main" id="{D3D8CFA3-D666-43C3-A1D3-43B73E55BB54}"/>
            </a:ext>
          </a:extLst>
        </xdr:cNvPr>
        <xdr:cNvSpPr/>
      </xdr:nvSpPr>
      <xdr:spPr>
        <a:xfrm>
          <a:off x="3438525" y="150294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5450</xdr:row>
      <xdr:rowOff>581025</xdr:rowOff>
    </xdr:from>
    <xdr:to>
      <xdr:col>1</xdr:col>
      <xdr:colOff>3571874</xdr:colOff>
      <xdr:row>5450</xdr:row>
      <xdr:rowOff>752475</xdr:rowOff>
    </xdr:to>
    <xdr:sp macro="" textlink="">
      <xdr:nvSpPr>
        <xdr:cNvPr id="406" name="Прямоугольник 405">
          <a:hlinkClick xmlns:r="http://schemas.openxmlformats.org/officeDocument/2006/relationships" r:id="rId244"/>
          <a:extLst>
            <a:ext uri="{FF2B5EF4-FFF2-40B4-BE49-F238E27FC236}">
              <a16:creationId xmlns:a16="http://schemas.microsoft.com/office/drawing/2014/main" id="{080DD2D5-AD57-4FA0-90D1-5C0A8C4555B9}"/>
            </a:ext>
          </a:extLst>
        </xdr:cNvPr>
        <xdr:cNvSpPr/>
      </xdr:nvSpPr>
      <xdr:spPr>
        <a:xfrm>
          <a:off x="3448050" y="15105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5460</xdr:row>
      <xdr:rowOff>581025</xdr:rowOff>
    </xdr:from>
    <xdr:to>
      <xdr:col>1</xdr:col>
      <xdr:colOff>3562349</xdr:colOff>
      <xdr:row>5460</xdr:row>
      <xdr:rowOff>752475</xdr:rowOff>
    </xdr:to>
    <xdr:sp macro="" textlink="">
      <xdr:nvSpPr>
        <xdr:cNvPr id="407" name="Прямоугольник 406">
          <a:hlinkClick xmlns:r="http://schemas.openxmlformats.org/officeDocument/2006/relationships" r:id="rId244"/>
          <a:extLst>
            <a:ext uri="{FF2B5EF4-FFF2-40B4-BE49-F238E27FC236}">
              <a16:creationId xmlns:a16="http://schemas.microsoft.com/office/drawing/2014/main" id="{FAA54A06-CB69-4307-BF1F-34BB8658D08A}"/>
            </a:ext>
          </a:extLst>
        </xdr:cNvPr>
        <xdr:cNvSpPr/>
      </xdr:nvSpPr>
      <xdr:spPr>
        <a:xfrm>
          <a:off x="3438525" y="15181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5470</xdr:row>
      <xdr:rowOff>581025</xdr:rowOff>
    </xdr:from>
    <xdr:to>
      <xdr:col>1</xdr:col>
      <xdr:colOff>3562349</xdr:colOff>
      <xdr:row>5470</xdr:row>
      <xdr:rowOff>753825</xdr:rowOff>
    </xdr:to>
    <xdr:sp macro="" textlink="">
      <xdr:nvSpPr>
        <xdr:cNvPr id="408" name="Прямоугольник 407">
          <a:hlinkClick xmlns:r="http://schemas.openxmlformats.org/officeDocument/2006/relationships" r:id="rId244"/>
          <a:extLst>
            <a:ext uri="{FF2B5EF4-FFF2-40B4-BE49-F238E27FC236}">
              <a16:creationId xmlns:a16="http://schemas.microsoft.com/office/drawing/2014/main" id="{92B5CCE4-2B14-49F6-ADF6-9B622F9AD810}"/>
            </a:ext>
          </a:extLst>
        </xdr:cNvPr>
        <xdr:cNvSpPr/>
      </xdr:nvSpPr>
      <xdr:spPr>
        <a:xfrm>
          <a:off x="3438525" y="152580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5493</xdr:row>
      <xdr:rowOff>581025</xdr:rowOff>
    </xdr:from>
    <xdr:to>
      <xdr:col>1</xdr:col>
      <xdr:colOff>3562349</xdr:colOff>
      <xdr:row>5493</xdr:row>
      <xdr:rowOff>752475</xdr:rowOff>
    </xdr:to>
    <xdr:sp macro="" textlink="">
      <xdr:nvSpPr>
        <xdr:cNvPr id="409" name="Прямоугольник 408">
          <a:hlinkClick xmlns:r="http://schemas.openxmlformats.org/officeDocument/2006/relationships" r:id="rId244"/>
          <a:extLst>
            <a:ext uri="{FF2B5EF4-FFF2-40B4-BE49-F238E27FC236}">
              <a16:creationId xmlns:a16="http://schemas.microsoft.com/office/drawing/2014/main" id="{91D8D295-D7B4-4F33-B638-93C6BD1E1E9F}"/>
            </a:ext>
          </a:extLst>
        </xdr:cNvPr>
        <xdr:cNvSpPr/>
      </xdr:nvSpPr>
      <xdr:spPr>
        <a:xfrm>
          <a:off x="3438525" y="153342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5507</xdr:row>
      <xdr:rowOff>581025</xdr:rowOff>
    </xdr:from>
    <xdr:to>
      <xdr:col>1</xdr:col>
      <xdr:colOff>3562349</xdr:colOff>
      <xdr:row>5507</xdr:row>
      <xdr:rowOff>752475</xdr:rowOff>
    </xdr:to>
    <xdr:sp macro="" textlink="">
      <xdr:nvSpPr>
        <xdr:cNvPr id="410" name="Прямоугольник 409">
          <a:hlinkClick xmlns:r="http://schemas.openxmlformats.org/officeDocument/2006/relationships" r:id="rId244"/>
          <a:extLst>
            <a:ext uri="{FF2B5EF4-FFF2-40B4-BE49-F238E27FC236}">
              <a16:creationId xmlns:a16="http://schemas.microsoft.com/office/drawing/2014/main" id="{983683C6-0607-4E1A-9A95-30BE7D489E06}"/>
            </a:ext>
          </a:extLst>
        </xdr:cNvPr>
        <xdr:cNvSpPr/>
      </xdr:nvSpPr>
      <xdr:spPr>
        <a:xfrm>
          <a:off x="3438525" y="154104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2990850</xdr:colOff>
      <xdr:row>5522</xdr:row>
      <xdr:rowOff>581025</xdr:rowOff>
    </xdr:from>
    <xdr:to>
      <xdr:col>1</xdr:col>
      <xdr:colOff>3571874</xdr:colOff>
      <xdr:row>5522</xdr:row>
      <xdr:rowOff>752475</xdr:rowOff>
    </xdr:to>
    <xdr:sp macro="" textlink="">
      <xdr:nvSpPr>
        <xdr:cNvPr id="411" name="Прямоугольник 410">
          <a:hlinkClick xmlns:r="http://schemas.openxmlformats.org/officeDocument/2006/relationships" r:id="rId244"/>
          <a:extLst>
            <a:ext uri="{FF2B5EF4-FFF2-40B4-BE49-F238E27FC236}">
              <a16:creationId xmlns:a16="http://schemas.microsoft.com/office/drawing/2014/main" id="{27CAE598-27CB-4085-9FEB-88CAB47E2E4D}"/>
            </a:ext>
          </a:extLst>
        </xdr:cNvPr>
        <xdr:cNvSpPr/>
      </xdr:nvSpPr>
      <xdr:spPr>
        <a:xfrm>
          <a:off x="3448050" y="154866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3000375</xdr:colOff>
      <xdr:row>5532</xdr:row>
      <xdr:rowOff>581025</xdr:rowOff>
    </xdr:from>
    <xdr:to>
      <xdr:col>2</xdr:col>
      <xdr:colOff>9524</xdr:colOff>
      <xdr:row>5532</xdr:row>
      <xdr:rowOff>753825</xdr:rowOff>
    </xdr:to>
    <xdr:sp macro="" textlink="">
      <xdr:nvSpPr>
        <xdr:cNvPr id="412" name="Прямоугольник 411">
          <a:hlinkClick xmlns:r="http://schemas.openxmlformats.org/officeDocument/2006/relationships" r:id="rId244"/>
          <a:extLst>
            <a:ext uri="{FF2B5EF4-FFF2-40B4-BE49-F238E27FC236}">
              <a16:creationId xmlns:a16="http://schemas.microsoft.com/office/drawing/2014/main" id="{B55B72A5-F7B9-44E3-BBEA-2B7F2038680B}"/>
            </a:ext>
          </a:extLst>
        </xdr:cNvPr>
        <xdr:cNvSpPr/>
      </xdr:nvSpPr>
      <xdr:spPr>
        <a:xfrm>
          <a:off x="3457575" y="155628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5543</xdr:row>
      <xdr:rowOff>390525</xdr:rowOff>
    </xdr:from>
    <xdr:to>
      <xdr:col>1</xdr:col>
      <xdr:colOff>3562349</xdr:colOff>
      <xdr:row>5543</xdr:row>
      <xdr:rowOff>561975</xdr:rowOff>
    </xdr:to>
    <xdr:sp macro="" textlink="">
      <xdr:nvSpPr>
        <xdr:cNvPr id="413" name="Прямоугольник 412">
          <a:hlinkClick xmlns:r="http://schemas.openxmlformats.org/officeDocument/2006/relationships" r:id="rId244"/>
          <a:extLst>
            <a:ext uri="{FF2B5EF4-FFF2-40B4-BE49-F238E27FC236}">
              <a16:creationId xmlns:a16="http://schemas.microsoft.com/office/drawing/2014/main" id="{8221F61E-D3DD-42A1-A94E-C286C2E11FF9}"/>
            </a:ext>
          </a:extLst>
        </xdr:cNvPr>
        <xdr:cNvSpPr/>
      </xdr:nvSpPr>
      <xdr:spPr>
        <a:xfrm>
          <a:off x="3438525" y="155247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ru-RU" sz="1100" b="1">
              <a:solidFill>
                <a:schemeClr val="dk1"/>
              </a:solidFill>
              <a:effectLst/>
              <a:latin typeface="+mn-lt"/>
              <a:ea typeface="+mn-ea"/>
              <a:cs typeface="+mn-cs"/>
            </a:rPr>
            <a:t>видео</a:t>
          </a:r>
          <a:endParaRPr lang="ru-RU" b="1">
            <a:effectLst/>
          </a:endParaRPr>
        </a:p>
      </xdr:txBody>
    </xdr:sp>
    <xdr:clientData/>
  </xdr:twoCellAnchor>
  <xdr:twoCellAnchor>
    <xdr:from>
      <xdr:col>1</xdr:col>
      <xdr:colOff>2981325</xdr:colOff>
      <xdr:row>6872</xdr:row>
      <xdr:rowOff>590550</xdr:rowOff>
    </xdr:from>
    <xdr:to>
      <xdr:col>1</xdr:col>
      <xdr:colOff>3562349</xdr:colOff>
      <xdr:row>6873</xdr:row>
      <xdr:rowOff>1350</xdr:rowOff>
    </xdr:to>
    <xdr:sp macro="" textlink="">
      <xdr:nvSpPr>
        <xdr:cNvPr id="414" name="Прямоугольник 413">
          <a:hlinkClick xmlns:r="http://schemas.openxmlformats.org/officeDocument/2006/relationships" r:id="rId250"/>
          <a:extLst>
            <a:ext uri="{FF2B5EF4-FFF2-40B4-BE49-F238E27FC236}">
              <a16:creationId xmlns:a16="http://schemas.microsoft.com/office/drawing/2014/main" id="{465B40B7-0F09-4304-A358-BD1AD8D21930}"/>
            </a:ext>
          </a:extLst>
        </xdr:cNvPr>
        <xdr:cNvSpPr/>
      </xdr:nvSpPr>
      <xdr:spPr>
        <a:xfrm>
          <a:off x="3438525" y="2120265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6886</xdr:row>
      <xdr:rowOff>581025</xdr:rowOff>
    </xdr:from>
    <xdr:to>
      <xdr:col>1</xdr:col>
      <xdr:colOff>3571874</xdr:colOff>
      <xdr:row>6886</xdr:row>
      <xdr:rowOff>752475</xdr:rowOff>
    </xdr:to>
    <xdr:sp macro="" textlink="">
      <xdr:nvSpPr>
        <xdr:cNvPr id="415" name="Прямоугольник 414">
          <a:hlinkClick xmlns:r="http://schemas.openxmlformats.org/officeDocument/2006/relationships" r:id="rId250"/>
          <a:extLst>
            <a:ext uri="{FF2B5EF4-FFF2-40B4-BE49-F238E27FC236}">
              <a16:creationId xmlns:a16="http://schemas.microsoft.com/office/drawing/2014/main" id="{89ABF8E2-B781-48D2-B9A6-D5EDB670E181}"/>
            </a:ext>
          </a:extLst>
        </xdr:cNvPr>
        <xdr:cNvSpPr/>
      </xdr:nvSpPr>
      <xdr:spPr>
        <a:xfrm>
          <a:off x="3448050" y="212778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2</xdr:col>
      <xdr:colOff>85725</xdr:colOff>
      <xdr:row>1646</xdr:row>
      <xdr:rowOff>409575</xdr:rowOff>
    </xdr:from>
    <xdr:to>
      <xdr:col>6</xdr:col>
      <xdr:colOff>209550</xdr:colOff>
      <xdr:row>1646</xdr:row>
      <xdr:rowOff>542925</xdr:rowOff>
    </xdr:to>
    <xdr:pic>
      <xdr:nvPicPr>
        <xdr:cNvPr id="1817" name="Рисунок 464">
          <a:extLst>
            <a:ext uri="{FF2B5EF4-FFF2-40B4-BE49-F238E27FC236}">
              <a16:creationId xmlns:a16="http://schemas.microsoft.com/office/drawing/2014/main" id="{59D1313E-60F8-4FA1-916F-404105186634}"/>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4114800" y="23060025"/>
          <a:ext cx="18573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2981325</xdr:colOff>
      <xdr:row>2577</xdr:row>
      <xdr:rowOff>771525</xdr:rowOff>
    </xdr:from>
    <xdr:to>
      <xdr:col>1</xdr:col>
      <xdr:colOff>3562349</xdr:colOff>
      <xdr:row>2577</xdr:row>
      <xdr:rowOff>942975</xdr:rowOff>
    </xdr:to>
    <xdr:sp macro="" textlink="">
      <xdr:nvSpPr>
        <xdr:cNvPr id="416" name="Прямоугольник 415">
          <a:hlinkClick xmlns:r="http://schemas.openxmlformats.org/officeDocument/2006/relationships" r:id="rId251"/>
          <a:extLst>
            <a:ext uri="{FF2B5EF4-FFF2-40B4-BE49-F238E27FC236}">
              <a16:creationId xmlns:a16="http://schemas.microsoft.com/office/drawing/2014/main" id="{E75F6E71-243E-47A4-9B99-27F4B1692FD6}"/>
            </a:ext>
          </a:extLst>
        </xdr:cNvPr>
        <xdr:cNvSpPr/>
      </xdr:nvSpPr>
      <xdr:spPr>
        <a:xfrm>
          <a:off x="3438525" y="64379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3423</xdr:row>
      <xdr:rowOff>581025</xdr:rowOff>
    </xdr:from>
    <xdr:to>
      <xdr:col>1</xdr:col>
      <xdr:colOff>3571874</xdr:colOff>
      <xdr:row>3423</xdr:row>
      <xdr:rowOff>753825</xdr:rowOff>
    </xdr:to>
    <xdr:sp macro="" textlink="">
      <xdr:nvSpPr>
        <xdr:cNvPr id="417" name="Прямоугольник 416">
          <a:hlinkClick xmlns:r="http://schemas.openxmlformats.org/officeDocument/2006/relationships" r:id="rId251"/>
          <a:extLst>
            <a:ext uri="{FF2B5EF4-FFF2-40B4-BE49-F238E27FC236}">
              <a16:creationId xmlns:a16="http://schemas.microsoft.com/office/drawing/2014/main" id="{338315F8-CAE3-4151-B1B3-FA6FD14C0C2E}"/>
            </a:ext>
          </a:extLst>
        </xdr:cNvPr>
        <xdr:cNvSpPr/>
      </xdr:nvSpPr>
      <xdr:spPr>
        <a:xfrm>
          <a:off x="3448050" y="8496966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3426</xdr:row>
      <xdr:rowOff>590550</xdr:rowOff>
    </xdr:from>
    <xdr:to>
      <xdr:col>1</xdr:col>
      <xdr:colOff>3562349</xdr:colOff>
      <xdr:row>3427</xdr:row>
      <xdr:rowOff>0</xdr:rowOff>
    </xdr:to>
    <xdr:sp macro="" textlink="">
      <xdr:nvSpPr>
        <xdr:cNvPr id="418" name="Прямоугольник 417">
          <a:hlinkClick xmlns:r="http://schemas.openxmlformats.org/officeDocument/2006/relationships" r:id="rId251"/>
          <a:extLst>
            <a:ext uri="{FF2B5EF4-FFF2-40B4-BE49-F238E27FC236}">
              <a16:creationId xmlns:a16="http://schemas.microsoft.com/office/drawing/2014/main" id="{49E46654-5551-4F15-B992-375E79CE20AB}"/>
            </a:ext>
          </a:extLst>
        </xdr:cNvPr>
        <xdr:cNvSpPr/>
      </xdr:nvSpPr>
      <xdr:spPr>
        <a:xfrm>
          <a:off x="3438525" y="89916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3428</xdr:row>
      <xdr:rowOff>581025</xdr:rowOff>
    </xdr:from>
    <xdr:to>
      <xdr:col>1</xdr:col>
      <xdr:colOff>3571874</xdr:colOff>
      <xdr:row>3428</xdr:row>
      <xdr:rowOff>752475</xdr:rowOff>
    </xdr:to>
    <xdr:sp macro="" textlink="">
      <xdr:nvSpPr>
        <xdr:cNvPr id="419" name="Прямоугольник 418">
          <a:hlinkClick xmlns:r="http://schemas.openxmlformats.org/officeDocument/2006/relationships" r:id="rId251"/>
          <a:extLst>
            <a:ext uri="{FF2B5EF4-FFF2-40B4-BE49-F238E27FC236}">
              <a16:creationId xmlns:a16="http://schemas.microsoft.com/office/drawing/2014/main" id="{FB14DCF1-E5EC-45E0-B9CA-BCFD2CABEC9A}"/>
            </a:ext>
          </a:extLst>
        </xdr:cNvPr>
        <xdr:cNvSpPr/>
      </xdr:nvSpPr>
      <xdr:spPr>
        <a:xfrm>
          <a:off x="3448050" y="90668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2990850</xdr:colOff>
      <xdr:row>3431</xdr:row>
      <xdr:rowOff>581025</xdr:rowOff>
    </xdr:from>
    <xdr:to>
      <xdr:col>1</xdr:col>
      <xdr:colOff>3571874</xdr:colOff>
      <xdr:row>3431</xdr:row>
      <xdr:rowOff>752475</xdr:rowOff>
    </xdr:to>
    <xdr:sp macro="" textlink="">
      <xdr:nvSpPr>
        <xdr:cNvPr id="420" name="Прямоугольник 419">
          <a:hlinkClick xmlns:r="http://schemas.openxmlformats.org/officeDocument/2006/relationships" r:id="rId251"/>
          <a:extLst>
            <a:ext uri="{FF2B5EF4-FFF2-40B4-BE49-F238E27FC236}">
              <a16:creationId xmlns:a16="http://schemas.microsoft.com/office/drawing/2014/main" id="{8E738FE0-8F70-41F2-A7DA-0D522A0AE6D4}"/>
            </a:ext>
          </a:extLst>
        </xdr:cNvPr>
        <xdr:cNvSpPr/>
      </xdr:nvSpPr>
      <xdr:spPr>
        <a:xfrm>
          <a:off x="3448050" y="914304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1</xdr:col>
      <xdr:colOff>2981325</xdr:colOff>
      <xdr:row>6364</xdr:row>
      <xdr:rowOff>571500</xdr:rowOff>
    </xdr:from>
    <xdr:to>
      <xdr:col>1</xdr:col>
      <xdr:colOff>3562349</xdr:colOff>
      <xdr:row>6364</xdr:row>
      <xdr:rowOff>742950</xdr:rowOff>
    </xdr:to>
    <xdr:sp macro="" textlink="">
      <xdr:nvSpPr>
        <xdr:cNvPr id="421" name="Прямоугольник 420">
          <a:hlinkClick xmlns:r="http://schemas.openxmlformats.org/officeDocument/2006/relationships" r:id="rId252"/>
          <a:extLst>
            <a:ext uri="{FF2B5EF4-FFF2-40B4-BE49-F238E27FC236}">
              <a16:creationId xmlns:a16="http://schemas.microsoft.com/office/drawing/2014/main" id="{F292AF87-48E9-41BD-9FD2-83AFC19398CD}"/>
            </a:ext>
          </a:extLst>
        </xdr:cNvPr>
        <xdr:cNvSpPr/>
      </xdr:nvSpPr>
      <xdr:spPr>
        <a:xfrm>
          <a:off x="3438525" y="188575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t>видео</a:t>
          </a:r>
        </a:p>
      </xdr:txBody>
    </xdr:sp>
    <xdr:clientData/>
  </xdr:twoCellAnchor>
  <xdr:twoCellAnchor>
    <xdr:from>
      <xdr:col>4</xdr:col>
      <xdr:colOff>161925</xdr:colOff>
      <xdr:row>4</xdr:row>
      <xdr:rowOff>92419</xdr:rowOff>
    </xdr:from>
    <xdr:to>
      <xdr:col>6</xdr:col>
      <xdr:colOff>104775</xdr:colOff>
      <xdr:row>5</xdr:row>
      <xdr:rowOff>295276</xdr:rowOff>
    </xdr:to>
    <xdr:pic>
      <xdr:nvPicPr>
        <xdr:cNvPr id="422" name="Рисунок 421">
          <a:hlinkClick xmlns:r="http://schemas.openxmlformats.org/officeDocument/2006/relationships" r:id="rId253"/>
          <a:extLst>
            <a:ext uri="{FF2B5EF4-FFF2-40B4-BE49-F238E27FC236}">
              <a16:creationId xmlns:a16="http://schemas.microsoft.com/office/drawing/2014/main" id="{6B787EB1-EF8B-455A-94E5-7BC480C21EE0}"/>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4838700" y="1159219"/>
          <a:ext cx="1028700" cy="326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2971800</xdr:colOff>
      <xdr:row>6</xdr:row>
      <xdr:rowOff>762000</xdr:rowOff>
    </xdr:from>
    <xdr:to>
      <xdr:col>1</xdr:col>
      <xdr:colOff>3552824</xdr:colOff>
      <xdr:row>6</xdr:row>
      <xdr:rowOff>933450</xdr:rowOff>
    </xdr:to>
    <xdr:sp macro="" textlink="">
      <xdr:nvSpPr>
        <xdr:cNvPr id="423" name="Прямоугольник 422">
          <a:hlinkClick xmlns:r="http://schemas.openxmlformats.org/officeDocument/2006/relationships" r:id="rId255"/>
          <a:extLst>
            <a:ext uri="{FF2B5EF4-FFF2-40B4-BE49-F238E27FC236}">
              <a16:creationId xmlns:a16="http://schemas.microsoft.com/office/drawing/2014/main" id="{248D0F70-4865-4626-B2C2-A898C0E9ED00}"/>
            </a:ext>
          </a:extLst>
        </xdr:cNvPr>
        <xdr:cNvSpPr/>
      </xdr:nvSpPr>
      <xdr:spPr>
        <a:xfrm>
          <a:off x="3429000" y="26479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tx1"/>
              </a:solidFill>
            </a:rPr>
            <a:t>видео</a:t>
          </a:r>
        </a:p>
      </xdr:txBody>
    </xdr:sp>
    <xdr:clientData/>
  </xdr:twoCellAnchor>
  <xdr:twoCellAnchor>
    <xdr:from>
      <xdr:col>1</xdr:col>
      <xdr:colOff>2990850</xdr:colOff>
      <xdr:row>1822</xdr:row>
      <xdr:rowOff>590550</xdr:rowOff>
    </xdr:from>
    <xdr:to>
      <xdr:col>1</xdr:col>
      <xdr:colOff>3571874</xdr:colOff>
      <xdr:row>1823</xdr:row>
      <xdr:rowOff>1350</xdr:rowOff>
    </xdr:to>
    <xdr:sp macro="" textlink="">
      <xdr:nvSpPr>
        <xdr:cNvPr id="424" name="Прямоугольник 423">
          <a:hlinkClick xmlns:r="http://schemas.openxmlformats.org/officeDocument/2006/relationships" r:id="rId232"/>
          <a:extLst>
            <a:ext uri="{FF2B5EF4-FFF2-40B4-BE49-F238E27FC236}">
              <a16:creationId xmlns:a16="http://schemas.microsoft.com/office/drawing/2014/main" id="{862C9BA8-6BE8-46C9-AE24-838C0D03A5C2}"/>
            </a:ext>
          </a:extLst>
        </xdr:cNvPr>
        <xdr:cNvSpPr/>
      </xdr:nvSpPr>
      <xdr:spPr>
        <a:xfrm>
          <a:off x="3448050" y="30099000"/>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3000375</xdr:colOff>
      <xdr:row>1857</xdr:row>
      <xdr:rowOff>400050</xdr:rowOff>
    </xdr:from>
    <xdr:to>
      <xdr:col>2</xdr:col>
      <xdr:colOff>9524</xdr:colOff>
      <xdr:row>1858</xdr:row>
      <xdr:rowOff>0</xdr:rowOff>
    </xdr:to>
    <xdr:sp macro="" textlink="">
      <xdr:nvSpPr>
        <xdr:cNvPr id="425" name="Прямоугольник 424">
          <a:hlinkClick xmlns:r="http://schemas.openxmlformats.org/officeDocument/2006/relationships" r:id="rId232"/>
          <a:extLst>
            <a:ext uri="{FF2B5EF4-FFF2-40B4-BE49-F238E27FC236}">
              <a16:creationId xmlns:a16="http://schemas.microsoft.com/office/drawing/2014/main" id="{259A5FB5-9B76-414D-B420-EADD9DDABC99}"/>
            </a:ext>
          </a:extLst>
        </xdr:cNvPr>
        <xdr:cNvSpPr/>
      </xdr:nvSpPr>
      <xdr:spPr>
        <a:xfrm>
          <a:off x="3457575" y="3124200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1872</xdr:row>
      <xdr:rowOff>390525</xdr:rowOff>
    </xdr:from>
    <xdr:to>
      <xdr:col>1</xdr:col>
      <xdr:colOff>3571874</xdr:colOff>
      <xdr:row>1872</xdr:row>
      <xdr:rowOff>561975</xdr:rowOff>
    </xdr:to>
    <xdr:sp macro="" textlink="">
      <xdr:nvSpPr>
        <xdr:cNvPr id="426" name="Прямоугольник 425">
          <a:hlinkClick xmlns:r="http://schemas.openxmlformats.org/officeDocument/2006/relationships" r:id="rId232"/>
          <a:extLst>
            <a:ext uri="{FF2B5EF4-FFF2-40B4-BE49-F238E27FC236}">
              <a16:creationId xmlns:a16="http://schemas.microsoft.com/office/drawing/2014/main" id="{CFB7FABD-C190-4D51-A0BB-5585D7A3A0BF}"/>
            </a:ext>
          </a:extLst>
        </xdr:cNvPr>
        <xdr:cNvSpPr/>
      </xdr:nvSpPr>
      <xdr:spPr>
        <a:xfrm>
          <a:off x="3448050" y="31803975"/>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xdr:twoCellAnchor>
    <xdr:from>
      <xdr:col>1</xdr:col>
      <xdr:colOff>2990850</xdr:colOff>
      <xdr:row>1836</xdr:row>
      <xdr:rowOff>390525</xdr:rowOff>
    </xdr:from>
    <xdr:to>
      <xdr:col>1</xdr:col>
      <xdr:colOff>3571874</xdr:colOff>
      <xdr:row>1836</xdr:row>
      <xdr:rowOff>563325</xdr:rowOff>
    </xdr:to>
    <xdr:sp macro="" textlink="">
      <xdr:nvSpPr>
        <xdr:cNvPr id="427" name="Прямоугольник 426">
          <a:hlinkClick xmlns:r="http://schemas.openxmlformats.org/officeDocument/2006/relationships" r:id="rId232"/>
          <a:extLst>
            <a:ext uri="{FF2B5EF4-FFF2-40B4-BE49-F238E27FC236}">
              <a16:creationId xmlns:a16="http://schemas.microsoft.com/office/drawing/2014/main" id="{405971C2-1160-4513-9DE2-B6D30A945CF4}"/>
            </a:ext>
          </a:extLst>
        </xdr:cNvPr>
        <xdr:cNvSpPr/>
      </xdr:nvSpPr>
      <xdr:spPr>
        <a:xfrm>
          <a:off x="3448050" y="30660975"/>
          <a:ext cx="581024" cy="17280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dk1"/>
              </a:solidFill>
              <a:effectLst/>
              <a:latin typeface="+mn-lt"/>
              <a:ea typeface="+mn-ea"/>
              <a:cs typeface="+mn-cs"/>
            </a:rPr>
            <a:t>в</a:t>
          </a:r>
          <a:r>
            <a:rPr lang="ru-RU" sz="1100" b="1"/>
            <a:t>идео</a:t>
          </a: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3486150</xdr:colOff>
          <xdr:row>3</xdr:row>
          <xdr:rowOff>180975</xdr:rowOff>
        </xdr:to>
        <xdr:pic>
          <xdr:nvPicPr>
            <xdr:cNvPr id="429" name="Рисунок 428">
              <a:extLst>
                <a:ext uri="{FF2B5EF4-FFF2-40B4-BE49-F238E27FC236}">
                  <a16:creationId xmlns:a16="http://schemas.microsoft.com/office/drawing/2014/main" id="{F1E5AF22-4C87-3A35-C4DD-4414EA346A9E}"/>
                </a:ext>
              </a:extLst>
            </xdr:cNvPr>
            <xdr:cNvPicPr>
              <a:picLocks noChangeAspect="1" noChangeArrowheads="1"/>
              <a:extLst>
                <a:ext uri="{84589F7E-364E-4C9E-8A38-B11213B215E9}">
                  <a14:cameraTool cellRange="logo" spid="_x0000_s4451"/>
                </a:ext>
              </a:extLst>
            </xdr:cNvPicPr>
          </xdr:nvPicPr>
          <xdr:blipFill>
            <a:blip xmlns:r="http://schemas.openxmlformats.org/officeDocument/2006/relationships" r:embed="rId256"/>
            <a:srcRect/>
            <a:stretch>
              <a:fillRect/>
            </a:stretch>
          </xdr:blipFill>
          <xdr:spPr bwMode="auto">
            <a:xfrm>
              <a:off x="0" y="0"/>
              <a:ext cx="3943350" cy="1000125"/>
            </a:xfrm>
            <a:prstGeom prst="round2DiagRect">
              <a:avLst>
                <a:gd name="adj1" fmla="val 16667"/>
                <a:gd name="adj2" fmla="val 0"/>
              </a:avLst>
            </a:prstGeom>
            <a:ln w="28575" cap="sq">
              <a:solidFill>
                <a:srgbClr val="C00000"/>
              </a:solidFill>
              <a:miter lim="800000"/>
            </a:ln>
            <a:effectLst>
              <a:outerShdw blurRad="114300" algn="tl" rotWithShape="0">
                <a:srgbClr val="000000">
                  <a:alpha val="29000"/>
                </a:srgbClr>
              </a:outerShdw>
            </a:effectLst>
            <a:extLst>
              <a:ext uri="{909E8E84-426E-40DD-AFC4-6F175D3DCCD1}">
                <a14:hiddenFill>
                  <a:solidFill>
                    <a:srgbClr val="FFFFFF"/>
                  </a:solidFill>
                </a14:hiddenFill>
              </a:ext>
            </a:extLst>
          </xdr:spPr>
        </xdr:pic>
        <xdr:clientData/>
      </xdr:twoCellAnchor>
    </mc:Choice>
    <mc:Fallback/>
  </mc:AlternateContent>
  <xdr:twoCellAnchor>
    <xdr:from>
      <xdr:col>2</xdr:col>
      <xdr:colOff>628650</xdr:colOff>
      <xdr:row>3382</xdr:row>
      <xdr:rowOff>291171</xdr:rowOff>
    </xdr:from>
    <xdr:to>
      <xdr:col>5</xdr:col>
      <xdr:colOff>47625</xdr:colOff>
      <xdr:row>3382</xdr:row>
      <xdr:rowOff>638174</xdr:rowOff>
    </xdr:to>
    <xdr:pic>
      <xdr:nvPicPr>
        <xdr:cNvPr id="5" name="Рисунок 4">
          <a:extLst>
            <a:ext uri="{FF2B5EF4-FFF2-40B4-BE49-F238E27FC236}">
              <a16:creationId xmlns:a16="http://schemas.microsoft.com/office/drawing/2014/main" id="{962813B5-4B4E-2289-D428-DE555F273130}"/>
            </a:ext>
          </a:extLst>
        </xdr:cNvPr>
        <xdr:cNvPicPr>
          <a:picLocks noChangeAspect="1"/>
        </xdr:cNvPicPr>
      </xdr:nvPicPr>
      <xdr:blipFill rotWithShape="1">
        <a:blip xmlns:r="http://schemas.openxmlformats.org/officeDocument/2006/relationships" r:embed="rId257" cstate="print">
          <a:extLst>
            <a:ext uri="{28A0092B-C50C-407E-A947-70E740481C1C}">
              <a14:useLocalDpi xmlns:a14="http://schemas.microsoft.com/office/drawing/2010/main" val="0"/>
            </a:ext>
          </a:extLst>
        </a:blip>
        <a:srcRect l="11634" t="11465" r="10133" b="17834"/>
        <a:stretch/>
      </xdr:blipFill>
      <xdr:spPr>
        <a:xfrm>
          <a:off x="4657725" y="85235121"/>
          <a:ext cx="609600" cy="347003"/>
        </a:xfrm>
        <a:prstGeom prst="rect">
          <a:avLst/>
        </a:prstGeom>
      </xdr:spPr>
    </xdr:pic>
    <xdr:clientData/>
  </xdr:twoCellAnchor>
  <xdr:twoCellAnchor>
    <xdr:from>
      <xdr:col>2</xdr:col>
      <xdr:colOff>247650</xdr:colOff>
      <xdr:row>1514</xdr:row>
      <xdr:rowOff>409575</xdr:rowOff>
    </xdr:from>
    <xdr:to>
      <xdr:col>6</xdr:col>
      <xdr:colOff>47625</xdr:colOff>
      <xdr:row>1514</xdr:row>
      <xdr:rowOff>552450</xdr:rowOff>
    </xdr:to>
    <xdr:pic>
      <xdr:nvPicPr>
        <xdr:cNvPr id="6" name="Рисунок 462">
          <a:extLst>
            <a:ext uri="{FF2B5EF4-FFF2-40B4-BE49-F238E27FC236}">
              <a16:creationId xmlns:a16="http://schemas.microsoft.com/office/drawing/2014/main" id="{2440DBFA-DD11-4A15-A00E-D71F9237F755}"/>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4276725" y="20202525"/>
          <a:ext cx="15335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647699</xdr:colOff>
      <xdr:row>3045</xdr:row>
      <xdr:rowOff>200024</xdr:rowOff>
    </xdr:from>
    <xdr:to>
      <xdr:col>5</xdr:col>
      <xdr:colOff>309613</xdr:colOff>
      <xdr:row>3045</xdr:row>
      <xdr:rowOff>551305</xdr:rowOff>
    </xdr:to>
    <xdr:pic>
      <xdr:nvPicPr>
        <xdr:cNvPr id="8" name="Рисунок 7">
          <a:extLst>
            <a:ext uri="{FF2B5EF4-FFF2-40B4-BE49-F238E27FC236}">
              <a16:creationId xmlns:a16="http://schemas.microsoft.com/office/drawing/2014/main" id="{78A83210-57B5-819C-99F3-D981DE56FCEE}"/>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4676774" y="70856474"/>
          <a:ext cx="852539" cy="351281"/>
        </a:xfrm>
        <a:prstGeom prst="rect">
          <a:avLst/>
        </a:prstGeom>
      </xdr:spPr>
    </xdr:pic>
    <xdr:clientData/>
  </xdr:twoCellAnchor>
  <xdr:twoCellAnchor>
    <xdr:from>
      <xdr:col>2</xdr:col>
      <xdr:colOff>200024</xdr:colOff>
      <xdr:row>3286</xdr:row>
      <xdr:rowOff>330518</xdr:rowOff>
    </xdr:from>
    <xdr:to>
      <xdr:col>6</xdr:col>
      <xdr:colOff>123825</xdr:colOff>
      <xdr:row>3286</xdr:row>
      <xdr:rowOff>634366</xdr:rowOff>
    </xdr:to>
    <xdr:pic>
      <xdr:nvPicPr>
        <xdr:cNvPr id="10" name="Рисунок 9">
          <a:extLst>
            <a:ext uri="{FF2B5EF4-FFF2-40B4-BE49-F238E27FC236}">
              <a16:creationId xmlns:a16="http://schemas.microsoft.com/office/drawing/2014/main" id="{7640FC20-0C41-1A26-AB8F-1492F2E27EAD}"/>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4229099" y="81464468"/>
          <a:ext cx="1657351" cy="303848"/>
        </a:xfrm>
        <a:prstGeom prst="rect">
          <a:avLst/>
        </a:prstGeom>
      </xdr:spPr>
    </xdr:pic>
    <xdr:clientData/>
  </xdr:twoCellAnchor>
  <xdr:twoCellAnchor>
    <xdr:from>
      <xdr:col>2</xdr:col>
      <xdr:colOff>504825</xdr:colOff>
      <xdr:row>3421</xdr:row>
      <xdr:rowOff>200025</xdr:rowOff>
    </xdr:from>
    <xdr:to>
      <xdr:col>5</xdr:col>
      <xdr:colOff>228600</xdr:colOff>
      <xdr:row>3421</xdr:row>
      <xdr:rowOff>550545</xdr:rowOff>
    </xdr:to>
    <xdr:pic>
      <xdr:nvPicPr>
        <xdr:cNvPr id="12" name="Рисунок 11">
          <a:extLst>
            <a:ext uri="{FF2B5EF4-FFF2-40B4-BE49-F238E27FC236}">
              <a16:creationId xmlns:a16="http://schemas.microsoft.com/office/drawing/2014/main" id="{0D58E598-5314-B408-135F-563EFDFBEBE9}"/>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4533900" y="88001475"/>
          <a:ext cx="914400" cy="350520"/>
        </a:xfrm>
        <a:prstGeom prst="rect">
          <a:avLst/>
        </a:prstGeom>
      </xdr:spPr>
    </xdr:pic>
    <xdr:clientData/>
  </xdr:twoCellAnchor>
  <xdr:twoCellAnchor>
    <xdr:from>
      <xdr:col>4</xdr:col>
      <xdr:colOff>114300</xdr:colOff>
      <xdr:row>6364</xdr:row>
      <xdr:rowOff>194246</xdr:rowOff>
    </xdr:from>
    <xdr:to>
      <xdr:col>4</xdr:col>
      <xdr:colOff>504825</xdr:colOff>
      <xdr:row>6364</xdr:row>
      <xdr:rowOff>550926</xdr:rowOff>
    </xdr:to>
    <xdr:pic>
      <xdr:nvPicPr>
        <xdr:cNvPr id="14" name="Рисунок 13">
          <a:extLst>
            <a:ext uri="{FF2B5EF4-FFF2-40B4-BE49-F238E27FC236}">
              <a16:creationId xmlns:a16="http://schemas.microsoft.com/office/drawing/2014/main" id="{43B5B774-2DFB-5B47-7FA2-D4F910278F7C}"/>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4791075" y="188198696"/>
          <a:ext cx="390525" cy="356680"/>
        </a:xfrm>
        <a:prstGeom prst="rect">
          <a:avLst/>
        </a:prstGeom>
      </xdr:spPr>
    </xdr:pic>
    <xdr:clientData/>
  </xdr:twoCellAnchor>
  <xdr:twoCellAnchor>
    <xdr:from>
      <xdr:col>2</xdr:col>
      <xdr:colOff>561975</xdr:colOff>
      <xdr:row>6370</xdr:row>
      <xdr:rowOff>253127</xdr:rowOff>
    </xdr:from>
    <xdr:to>
      <xdr:col>5</xdr:col>
      <xdr:colOff>247649</xdr:colOff>
      <xdr:row>6370</xdr:row>
      <xdr:rowOff>491490</xdr:rowOff>
    </xdr:to>
    <xdr:pic>
      <xdr:nvPicPr>
        <xdr:cNvPr id="16" name="Рисунок 15">
          <a:extLst>
            <a:ext uri="{FF2B5EF4-FFF2-40B4-BE49-F238E27FC236}">
              <a16:creationId xmlns:a16="http://schemas.microsoft.com/office/drawing/2014/main" id="{D7997FA3-ACAE-0CB9-9411-B05079B2B51D}"/>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4591050" y="189019577"/>
          <a:ext cx="876299" cy="238363"/>
        </a:xfrm>
        <a:prstGeom prst="rect">
          <a:avLst/>
        </a:prstGeom>
      </xdr:spPr>
    </xdr:pic>
    <xdr:clientData/>
  </xdr:twoCellAnchor>
  <xdr:twoCellAnchor>
    <xdr:from>
      <xdr:col>2</xdr:col>
      <xdr:colOff>266700</xdr:colOff>
      <xdr:row>2217</xdr:row>
      <xdr:rowOff>427315</xdr:rowOff>
    </xdr:from>
    <xdr:to>
      <xdr:col>6</xdr:col>
      <xdr:colOff>114299</xdr:colOff>
      <xdr:row>2217</xdr:row>
      <xdr:rowOff>733424</xdr:rowOff>
    </xdr:to>
    <xdr:pic>
      <xdr:nvPicPr>
        <xdr:cNvPr id="18" name="Рисунок 17">
          <a:extLst>
            <a:ext uri="{FF2B5EF4-FFF2-40B4-BE49-F238E27FC236}">
              <a16:creationId xmlns:a16="http://schemas.microsoft.com/office/drawing/2014/main" id="{61CDC932-474E-971A-113A-94650E2CBB6A}"/>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4295775" y="56224765"/>
          <a:ext cx="1581149" cy="306109"/>
        </a:xfrm>
        <a:prstGeom prst="rect">
          <a:avLst/>
        </a:prstGeom>
      </xdr:spPr>
    </xdr:pic>
    <xdr:clientData/>
  </xdr:twoCellAnchor>
  <xdr:twoCellAnchor>
    <xdr:from>
      <xdr:col>2</xdr:col>
      <xdr:colOff>180975</xdr:colOff>
      <xdr:row>2197</xdr:row>
      <xdr:rowOff>329086</xdr:rowOff>
    </xdr:from>
    <xdr:to>
      <xdr:col>6</xdr:col>
      <xdr:colOff>110490</xdr:colOff>
      <xdr:row>2197</xdr:row>
      <xdr:rowOff>649126</xdr:rowOff>
    </xdr:to>
    <xdr:pic>
      <xdr:nvPicPr>
        <xdr:cNvPr id="20" name="Рисунок 19">
          <a:extLst>
            <a:ext uri="{FF2B5EF4-FFF2-40B4-BE49-F238E27FC236}">
              <a16:creationId xmlns:a16="http://schemas.microsoft.com/office/drawing/2014/main" id="{76422397-9A07-E35A-638D-43F476B205B8}"/>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4210050" y="55174036"/>
          <a:ext cx="1663065" cy="320040"/>
        </a:xfrm>
        <a:prstGeom prst="rect">
          <a:avLst/>
        </a:prstGeom>
      </xdr:spPr>
    </xdr:pic>
    <xdr:clientData/>
  </xdr:twoCellAnchor>
  <xdr:twoCellAnchor>
    <xdr:from>
      <xdr:col>2</xdr:col>
      <xdr:colOff>238125</xdr:colOff>
      <xdr:row>2229</xdr:row>
      <xdr:rowOff>438150</xdr:rowOff>
    </xdr:from>
    <xdr:to>
      <xdr:col>6</xdr:col>
      <xdr:colOff>154952</xdr:colOff>
      <xdr:row>2229</xdr:row>
      <xdr:rowOff>790575</xdr:rowOff>
    </xdr:to>
    <xdr:pic>
      <xdr:nvPicPr>
        <xdr:cNvPr id="22" name="Рисунок 21">
          <a:extLst>
            <a:ext uri="{FF2B5EF4-FFF2-40B4-BE49-F238E27FC236}">
              <a16:creationId xmlns:a16="http://schemas.microsoft.com/office/drawing/2014/main" id="{8450609A-6133-6D2C-F96F-28677290A80E}"/>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4267200" y="57378600"/>
          <a:ext cx="1650377" cy="352425"/>
        </a:xfrm>
        <a:prstGeom prst="rect">
          <a:avLst/>
        </a:prstGeom>
      </xdr:spPr>
    </xdr:pic>
    <xdr:clientData/>
  </xdr:twoCellAnchor>
  <xdr:twoCellAnchor>
    <xdr:from>
      <xdr:col>2</xdr:col>
      <xdr:colOff>295274</xdr:colOff>
      <xdr:row>2085</xdr:row>
      <xdr:rowOff>325093</xdr:rowOff>
    </xdr:from>
    <xdr:to>
      <xdr:col>6</xdr:col>
      <xdr:colOff>142875</xdr:colOff>
      <xdr:row>2085</xdr:row>
      <xdr:rowOff>647699</xdr:rowOff>
    </xdr:to>
    <xdr:pic>
      <xdr:nvPicPr>
        <xdr:cNvPr id="24" name="Рисунок 23">
          <a:extLst>
            <a:ext uri="{FF2B5EF4-FFF2-40B4-BE49-F238E27FC236}">
              <a16:creationId xmlns:a16="http://schemas.microsoft.com/office/drawing/2014/main" id="{1B95D23F-D67E-3822-A7EF-99D78E4A20C2}"/>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4324349" y="50788543"/>
          <a:ext cx="1581151" cy="322606"/>
        </a:xfrm>
        <a:prstGeom prst="rect">
          <a:avLst/>
        </a:prstGeom>
      </xdr:spPr>
    </xdr:pic>
    <xdr:clientData/>
  </xdr:twoCellAnchor>
  <xdr:twoCellAnchor>
    <xdr:from>
      <xdr:col>2</xdr:col>
      <xdr:colOff>285749</xdr:colOff>
      <xdr:row>2110</xdr:row>
      <xdr:rowOff>334618</xdr:rowOff>
    </xdr:from>
    <xdr:to>
      <xdr:col>6</xdr:col>
      <xdr:colOff>133350</xdr:colOff>
      <xdr:row>2110</xdr:row>
      <xdr:rowOff>657224</xdr:rowOff>
    </xdr:to>
    <xdr:pic>
      <xdr:nvPicPr>
        <xdr:cNvPr id="25" name="Рисунок 24">
          <a:extLst>
            <a:ext uri="{FF2B5EF4-FFF2-40B4-BE49-F238E27FC236}">
              <a16:creationId xmlns:a16="http://schemas.microsoft.com/office/drawing/2014/main" id="{66F9B651-25E4-42CA-8615-7D3280773FE8}"/>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4314824" y="51750568"/>
          <a:ext cx="1581151" cy="322606"/>
        </a:xfrm>
        <a:prstGeom prst="rect">
          <a:avLst/>
        </a:prstGeom>
      </xdr:spPr>
    </xdr:pic>
    <xdr:clientData/>
  </xdr:twoCellAnchor>
  <xdr:twoCellAnchor>
    <xdr:from>
      <xdr:col>2</xdr:col>
      <xdr:colOff>438151</xdr:colOff>
      <xdr:row>2067</xdr:row>
      <xdr:rowOff>25831</xdr:rowOff>
    </xdr:from>
    <xdr:to>
      <xdr:col>5</xdr:col>
      <xdr:colOff>390526</xdr:colOff>
      <xdr:row>2067</xdr:row>
      <xdr:rowOff>552449</xdr:rowOff>
    </xdr:to>
    <xdr:pic>
      <xdr:nvPicPr>
        <xdr:cNvPr id="27" name="Рисунок 26">
          <a:extLst>
            <a:ext uri="{FF2B5EF4-FFF2-40B4-BE49-F238E27FC236}">
              <a16:creationId xmlns:a16="http://schemas.microsoft.com/office/drawing/2014/main" id="{C3E7EFA8-4DC5-0344-D205-A9E4804B2CAB}"/>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4467226" y="28572256"/>
          <a:ext cx="1143000" cy="526618"/>
        </a:xfrm>
        <a:prstGeom prst="rect">
          <a:avLst/>
        </a:prstGeom>
      </xdr:spPr>
    </xdr:pic>
    <xdr:clientData/>
  </xdr:twoCellAnchor>
  <xdr:twoCellAnchor>
    <xdr:from>
      <xdr:col>4</xdr:col>
      <xdr:colOff>38101</xdr:colOff>
      <xdr:row>2016</xdr:row>
      <xdr:rowOff>20378</xdr:rowOff>
    </xdr:from>
    <xdr:to>
      <xdr:col>5</xdr:col>
      <xdr:colOff>142876</xdr:colOff>
      <xdr:row>2016</xdr:row>
      <xdr:rowOff>1104899</xdr:rowOff>
    </xdr:to>
    <xdr:pic>
      <xdr:nvPicPr>
        <xdr:cNvPr id="29" name="Рисунок 28">
          <a:extLst>
            <a:ext uri="{FF2B5EF4-FFF2-40B4-BE49-F238E27FC236}">
              <a16:creationId xmlns:a16="http://schemas.microsoft.com/office/drawing/2014/main" id="{D0D09F54-2A06-6CAF-1EE1-CD32D799EAA8}"/>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4714876" y="25899803"/>
          <a:ext cx="647700" cy="1084521"/>
        </a:xfrm>
        <a:prstGeom prst="rect">
          <a:avLst/>
        </a:prstGeom>
      </xdr:spPr>
    </xdr:pic>
    <xdr:clientData/>
  </xdr:twoCellAnchor>
  <xdr:twoCellAnchor>
    <xdr:from>
      <xdr:col>3</xdr:col>
      <xdr:colOff>0</xdr:colOff>
      <xdr:row>1781</xdr:row>
      <xdr:rowOff>114300</xdr:rowOff>
    </xdr:from>
    <xdr:to>
      <xdr:col>5</xdr:col>
      <xdr:colOff>117634</xdr:colOff>
      <xdr:row>1781</xdr:row>
      <xdr:rowOff>476250</xdr:rowOff>
    </xdr:to>
    <xdr:pic>
      <xdr:nvPicPr>
        <xdr:cNvPr id="31" name="Рисунок 30">
          <a:extLst>
            <a:ext uri="{FF2B5EF4-FFF2-40B4-BE49-F238E27FC236}">
              <a16:creationId xmlns:a16="http://schemas.microsoft.com/office/drawing/2014/main" id="{FA57E87C-FA69-8A2B-415A-9B4FDE54676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26765250"/>
          <a:ext cx="660559" cy="361950"/>
        </a:xfrm>
        <a:prstGeom prst="rect">
          <a:avLst/>
        </a:prstGeom>
      </xdr:spPr>
    </xdr:pic>
    <xdr:clientData/>
  </xdr:twoCellAnchor>
  <xdr:twoCellAnchor>
    <xdr:from>
      <xdr:col>3</xdr:col>
      <xdr:colOff>0</xdr:colOff>
      <xdr:row>1796</xdr:row>
      <xdr:rowOff>114300</xdr:rowOff>
    </xdr:from>
    <xdr:to>
      <xdr:col>5</xdr:col>
      <xdr:colOff>117634</xdr:colOff>
      <xdr:row>1796</xdr:row>
      <xdr:rowOff>476250</xdr:rowOff>
    </xdr:to>
    <xdr:pic>
      <xdr:nvPicPr>
        <xdr:cNvPr id="32" name="Рисунок 31">
          <a:extLst>
            <a:ext uri="{FF2B5EF4-FFF2-40B4-BE49-F238E27FC236}">
              <a16:creationId xmlns:a16="http://schemas.microsoft.com/office/drawing/2014/main" id="{8E61614C-4F2C-46DE-A752-F94556E07B8A}"/>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27336750"/>
          <a:ext cx="660559" cy="361950"/>
        </a:xfrm>
        <a:prstGeom prst="rect">
          <a:avLst/>
        </a:prstGeom>
      </xdr:spPr>
    </xdr:pic>
    <xdr:clientData/>
  </xdr:twoCellAnchor>
  <xdr:twoCellAnchor>
    <xdr:from>
      <xdr:col>3</xdr:col>
      <xdr:colOff>0</xdr:colOff>
      <xdr:row>1804</xdr:row>
      <xdr:rowOff>114300</xdr:rowOff>
    </xdr:from>
    <xdr:to>
      <xdr:col>5</xdr:col>
      <xdr:colOff>117634</xdr:colOff>
      <xdr:row>1804</xdr:row>
      <xdr:rowOff>476250</xdr:rowOff>
    </xdr:to>
    <xdr:pic>
      <xdr:nvPicPr>
        <xdr:cNvPr id="33" name="Рисунок 32">
          <a:extLst>
            <a:ext uri="{FF2B5EF4-FFF2-40B4-BE49-F238E27FC236}">
              <a16:creationId xmlns:a16="http://schemas.microsoft.com/office/drawing/2014/main" id="{B20572DE-7D60-467D-916D-56A00903E761}"/>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27908250"/>
          <a:ext cx="660559" cy="361950"/>
        </a:xfrm>
        <a:prstGeom prst="rect">
          <a:avLst/>
        </a:prstGeom>
      </xdr:spPr>
    </xdr:pic>
    <xdr:clientData/>
  </xdr:twoCellAnchor>
  <xdr:twoCellAnchor>
    <xdr:from>
      <xdr:col>4</xdr:col>
      <xdr:colOff>9525</xdr:colOff>
      <xdr:row>1806</xdr:row>
      <xdr:rowOff>104775</xdr:rowOff>
    </xdr:from>
    <xdr:to>
      <xdr:col>5</xdr:col>
      <xdr:colOff>127159</xdr:colOff>
      <xdr:row>1806</xdr:row>
      <xdr:rowOff>466725</xdr:rowOff>
    </xdr:to>
    <xdr:pic>
      <xdr:nvPicPr>
        <xdr:cNvPr id="34" name="Рисунок 33">
          <a:extLst>
            <a:ext uri="{FF2B5EF4-FFF2-40B4-BE49-F238E27FC236}">
              <a16:creationId xmlns:a16="http://schemas.microsoft.com/office/drawing/2014/main" id="{8289C81E-1BBA-47E3-A3DB-3F941E38856A}"/>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86300" y="28470225"/>
          <a:ext cx="660559" cy="361950"/>
        </a:xfrm>
        <a:prstGeom prst="rect">
          <a:avLst/>
        </a:prstGeom>
      </xdr:spPr>
    </xdr:pic>
    <xdr:clientData/>
  </xdr:twoCellAnchor>
  <xdr:twoCellAnchor>
    <xdr:from>
      <xdr:col>4</xdr:col>
      <xdr:colOff>9525</xdr:colOff>
      <xdr:row>1808</xdr:row>
      <xdr:rowOff>114300</xdr:rowOff>
    </xdr:from>
    <xdr:to>
      <xdr:col>5</xdr:col>
      <xdr:colOff>127159</xdr:colOff>
      <xdr:row>1808</xdr:row>
      <xdr:rowOff>476250</xdr:rowOff>
    </xdr:to>
    <xdr:pic>
      <xdr:nvPicPr>
        <xdr:cNvPr id="35" name="Рисунок 34">
          <a:extLst>
            <a:ext uri="{FF2B5EF4-FFF2-40B4-BE49-F238E27FC236}">
              <a16:creationId xmlns:a16="http://schemas.microsoft.com/office/drawing/2014/main" id="{7661A4BC-2093-4282-8953-EBD09D7BB2D7}"/>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86300" y="29051250"/>
          <a:ext cx="660559" cy="361950"/>
        </a:xfrm>
        <a:prstGeom prst="rect">
          <a:avLst/>
        </a:prstGeom>
      </xdr:spPr>
    </xdr:pic>
    <xdr:clientData/>
  </xdr:twoCellAnchor>
  <xdr:twoCellAnchor>
    <xdr:from>
      <xdr:col>4</xdr:col>
      <xdr:colOff>9525</xdr:colOff>
      <xdr:row>1822</xdr:row>
      <xdr:rowOff>209550</xdr:rowOff>
    </xdr:from>
    <xdr:to>
      <xdr:col>5</xdr:col>
      <xdr:colOff>127159</xdr:colOff>
      <xdr:row>1822</xdr:row>
      <xdr:rowOff>571500</xdr:rowOff>
    </xdr:to>
    <xdr:pic>
      <xdr:nvPicPr>
        <xdr:cNvPr id="36" name="Рисунок 35">
          <a:extLst>
            <a:ext uri="{FF2B5EF4-FFF2-40B4-BE49-F238E27FC236}">
              <a16:creationId xmlns:a16="http://schemas.microsoft.com/office/drawing/2014/main" id="{88F4B952-BBED-4CCE-A56E-55B953CA5281}"/>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86300" y="29718000"/>
          <a:ext cx="660559" cy="361950"/>
        </a:xfrm>
        <a:prstGeom prst="rect">
          <a:avLst/>
        </a:prstGeom>
      </xdr:spPr>
    </xdr:pic>
    <xdr:clientData/>
  </xdr:twoCellAnchor>
  <xdr:twoCellAnchor>
    <xdr:from>
      <xdr:col>3</xdr:col>
      <xdr:colOff>0</xdr:colOff>
      <xdr:row>1836</xdr:row>
      <xdr:rowOff>104775</xdr:rowOff>
    </xdr:from>
    <xdr:to>
      <xdr:col>5</xdr:col>
      <xdr:colOff>117937</xdr:colOff>
      <xdr:row>1836</xdr:row>
      <xdr:rowOff>466379</xdr:rowOff>
    </xdr:to>
    <xdr:pic>
      <xdr:nvPicPr>
        <xdr:cNvPr id="40" name="Рисунок 39">
          <a:extLst>
            <a:ext uri="{FF2B5EF4-FFF2-40B4-BE49-F238E27FC236}">
              <a16:creationId xmlns:a16="http://schemas.microsoft.com/office/drawing/2014/main" id="{D84AC478-15E0-4025-AB4E-29285BE109DD}"/>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30375225"/>
          <a:ext cx="660862" cy="361604"/>
        </a:xfrm>
        <a:prstGeom prst="rect">
          <a:avLst/>
        </a:prstGeom>
      </xdr:spPr>
    </xdr:pic>
    <xdr:clientData/>
  </xdr:twoCellAnchor>
  <xdr:twoCellAnchor>
    <xdr:from>
      <xdr:col>3</xdr:col>
      <xdr:colOff>0</xdr:colOff>
      <xdr:row>1857</xdr:row>
      <xdr:rowOff>114300</xdr:rowOff>
    </xdr:from>
    <xdr:to>
      <xdr:col>5</xdr:col>
      <xdr:colOff>117937</xdr:colOff>
      <xdr:row>1857</xdr:row>
      <xdr:rowOff>475904</xdr:rowOff>
    </xdr:to>
    <xdr:pic>
      <xdr:nvPicPr>
        <xdr:cNvPr id="41" name="Рисунок 40">
          <a:extLst>
            <a:ext uri="{FF2B5EF4-FFF2-40B4-BE49-F238E27FC236}">
              <a16:creationId xmlns:a16="http://schemas.microsoft.com/office/drawing/2014/main" id="{72D0A840-7EDE-4DD0-B4F7-536B169C7DE1}"/>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30956250"/>
          <a:ext cx="660862" cy="361604"/>
        </a:xfrm>
        <a:prstGeom prst="rect">
          <a:avLst/>
        </a:prstGeom>
      </xdr:spPr>
    </xdr:pic>
    <xdr:clientData/>
  </xdr:twoCellAnchor>
  <xdr:twoCellAnchor>
    <xdr:from>
      <xdr:col>3</xdr:col>
      <xdr:colOff>0</xdr:colOff>
      <xdr:row>1872</xdr:row>
      <xdr:rowOff>104775</xdr:rowOff>
    </xdr:from>
    <xdr:to>
      <xdr:col>5</xdr:col>
      <xdr:colOff>117937</xdr:colOff>
      <xdr:row>1872</xdr:row>
      <xdr:rowOff>466379</xdr:rowOff>
    </xdr:to>
    <xdr:pic>
      <xdr:nvPicPr>
        <xdr:cNvPr id="42" name="Рисунок 41">
          <a:extLst>
            <a:ext uri="{FF2B5EF4-FFF2-40B4-BE49-F238E27FC236}">
              <a16:creationId xmlns:a16="http://schemas.microsoft.com/office/drawing/2014/main" id="{4C79FA6E-8251-44A0-A5E7-E770FCD1CCE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76775" y="31518225"/>
          <a:ext cx="660862" cy="361604"/>
        </a:xfrm>
        <a:prstGeom prst="rect">
          <a:avLst/>
        </a:prstGeom>
      </xdr:spPr>
    </xdr:pic>
    <xdr:clientData/>
  </xdr:twoCellAnchor>
  <xdr:twoCellAnchor>
    <xdr:from>
      <xdr:col>4</xdr:col>
      <xdr:colOff>19049</xdr:colOff>
      <xdr:row>1882</xdr:row>
      <xdr:rowOff>104775</xdr:rowOff>
    </xdr:from>
    <xdr:to>
      <xdr:col>5</xdr:col>
      <xdr:colOff>136986</xdr:colOff>
      <xdr:row>1882</xdr:row>
      <xdr:rowOff>466379</xdr:rowOff>
    </xdr:to>
    <xdr:pic>
      <xdr:nvPicPr>
        <xdr:cNvPr id="43" name="Рисунок 42">
          <a:extLst>
            <a:ext uri="{FF2B5EF4-FFF2-40B4-BE49-F238E27FC236}">
              <a16:creationId xmlns:a16="http://schemas.microsoft.com/office/drawing/2014/main" id="{7A63E3F0-3C01-4791-B946-E52852F51F6A}"/>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95824" y="32089725"/>
          <a:ext cx="660862" cy="361604"/>
        </a:xfrm>
        <a:prstGeom prst="rect">
          <a:avLst/>
        </a:prstGeom>
      </xdr:spPr>
    </xdr:pic>
    <xdr:clientData/>
  </xdr:twoCellAnchor>
  <xdr:twoCellAnchor>
    <xdr:from>
      <xdr:col>4</xdr:col>
      <xdr:colOff>19049</xdr:colOff>
      <xdr:row>1890</xdr:row>
      <xdr:rowOff>114300</xdr:rowOff>
    </xdr:from>
    <xdr:to>
      <xdr:col>5</xdr:col>
      <xdr:colOff>136986</xdr:colOff>
      <xdr:row>1890</xdr:row>
      <xdr:rowOff>475904</xdr:rowOff>
    </xdr:to>
    <xdr:pic>
      <xdr:nvPicPr>
        <xdr:cNvPr id="44" name="Рисунок 43">
          <a:extLst>
            <a:ext uri="{FF2B5EF4-FFF2-40B4-BE49-F238E27FC236}">
              <a16:creationId xmlns:a16="http://schemas.microsoft.com/office/drawing/2014/main" id="{E21F088C-8E24-4090-BD28-84EA8E302B7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95824" y="32670750"/>
          <a:ext cx="660862" cy="361604"/>
        </a:xfrm>
        <a:prstGeom prst="rect">
          <a:avLst/>
        </a:prstGeom>
      </xdr:spPr>
    </xdr:pic>
    <xdr:clientData/>
  </xdr:twoCellAnchor>
  <xdr:twoCellAnchor>
    <xdr:from>
      <xdr:col>4</xdr:col>
      <xdr:colOff>19049</xdr:colOff>
      <xdr:row>1903</xdr:row>
      <xdr:rowOff>114300</xdr:rowOff>
    </xdr:from>
    <xdr:to>
      <xdr:col>5</xdr:col>
      <xdr:colOff>136986</xdr:colOff>
      <xdr:row>1903</xdr:row>
      <xdr:rowOff>475904</xdr:rowOff>
    </xdr:to>
    <xdr:pic>
      <xdr:nvPicPr>
        <xdr:cNvPr id="45" name="Рисунок 44">
          <a:extLst>
            <a:ext uri="{FF2B5EF4-FFF2-40B4-BE49-F238E27FC236}">
              <a16:creationId xmlns:a16="http://schemas.microsoft.com/office/drawing/2014/main" id="{224B4827-8341-4425-9EE0-18261DA2E2E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95824" y="33242250"/>
          <a:ext cx="660862" cy="361604"/>
        </a:xfrm>
        <a:prstGeom prst="rect">
          <a:avLst/>
        </a:prstGeom>
      </xdr:spPr>
    </xdr:pic>
    <xdr:clientData/>
  </xdr:twoCellAnchor>
  <xdr:twoCellAnchor>
    <xdr:from>
      <xdr:col>4</xdr:col>
      <xdr:colOff>28575</xdr:colOff>
      <xdr:row>1907</xdr:row>
      <xdr:rowOff>114300</xdr:rowOff>
    </xdr:from>
    <xdr:to>
      <xdr:col>5</xdr:col>
      <xdr:colOff>146209</xdr:colOff>
      <xdr:row>1907</xdr:row>
      <xdr:rowOff>476250</xdr:rowOff>
    </xdr:to>
    <xdr:pic>
      <xdr:nvPicPr>
        <xdr:cNvPr id="46" name="Рисунок 45">
          <a:extLst>
            <a:ext uri="{FF2B5EF4-FFF2-40B4-BE49-F238E27FC236}">
              <a16:creationId xmlns:a16="http://schemas.microsoft.com/office/drawing/2014/main" id="{5239EB04-92A3-463F-87B6-D3F5494EFB19}"/>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705350" y="33813750"/>
          <a:ext cx="660559" cy="361950"/>
        </a:xfrm>
        <a:prstGeom prst="rect">
          <a:avLst/>
        </a:prstGeom>
      </xdr:spPr>
    </xdr:pic>
    <xdr:clientData/>
  </xdr:twoCellAnchor>
  <xdr:twoCellAnchor>
    <xdr:from>
      <xdr:col>4</xdr:col>
      <xdr:colOff>28575</xdr:colOff>
      <xdr:row>1917</xdr:row>
      <xdr:rowOff>114300</xdr:rowOff>
    </xdr:from>
    <xdr:to>
      <xdr:col>5</xdr:col>
      <xdr:colOff>146209</xdr:colOff>
      <xdr:row>1917</xdr:row>
      <xdr:rowOff>476250</xdr:rowOff>
    </xdr:to>
    <xdr:pic>
      <xdr:nvPicPr>
        <xdr:cNvPr id="47" name="Рисунок 46">
          <a:extLst>
            <a:ext uri="{FF2B5EF4-FFF2-40B4-BE49-F238E27FC236}">
              <a16:creationId xmlns:a16="http://schemas.microsoft.com/office/drawing/2014/main" id="{62600C74-8DB6-4F2C-9D62-FCD26A5A97B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705350" y="34385250"/>
          <a:ext cx="660559" cy="361950"/>
        </a:xfrm>
        <a:prstGeom prst="rect">
          <a:avLst/>
        </a:prstGeom>
      </xdr:spPr>
    </xdr:pic>
    <xdr:clientData/>
  </xdr:twoCellAnchor>
  <xdr:twoCellAnchor>
    <xdr:from>
      <xdr:col>4</xdr:col>
      <xdr:colOff>28575</xdr:colOff>
      <xdr:row>1921</xdr:row>
      <xdr:rowOff>114300</xdr:rowOff>
    </xdr:from>
    <xdr:to>
      <xdr:col>5</xdr:col>
      <xdr:colOff>146209</xdr:colOff>
      <xdr:row>1921</xdr:row>
      <xdr:rowOff>476250</xdr:rowOff>
    </xdr:to>
    <xdr:pic>
      <xdr:nvPicPr>
        <xdr:cNvPr id="48" name="Рисунок 47">
          <a:extLst>
            <a:ext uri="{FF2B5EF4-FFF2-40B4-BE49-F238E27FC236}">
              <a16:creationId xmlns:a16="http://schemas.microsoft.com/office/drawing/2014/main" id="{53B70565-0C92-417E-B22E-056D9C682147}"/>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705350" y="34956750"/>
          <a:ext cx="660559" cy="361950"/>
        </a:xfrm>
        <a:prstGeom prst="rect">
          <a:avLst/>
        </a:prstGeom>
      </xdr:spPr>
    </xdr:pic>
    <xdr:clientData/>
  </xdr:twoCellAnchor>
  <xdr:twoCellAnchor>
    <xdr:from>
      <xdr:col>4</xdr:col>
      <xdr:colOff>9525</xdr:colOff>
      <xdr:row>1962</xdr:row>
      <xdr:rowOff>114300</xdr:rowOff>
    </xdr:from>
    <xdr:to>
      <xdr:col>5</xdr:col>
      <xdr:colOff>127159</xdr:colOff>
      <xdr:row>1962</xdr:row>
      <xdr:rowOff>476250</xdr:rowOff>
    </xdr:to>
    <xdr:pic>
      <xdr:nvPicPr>
        <xdr:cNvPr id="52" name="Рисунок 51">
          <a:extLst>
            <a:ext uri="{FF2B5EF4-FFF2-40B4-BE49-F238E27FC236}">
              <a16:creationId xmlns:a16="http://schemas.microsoft.com/office/drawing/2014/main" id="{25147E68-C2E3-4DC6-98CD-E45D879D71CE}"/>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86300" y="37242750"/>
          <a:ext cx="660559" cy="361950"/>
        </a:xfrm>
        <a:prstGeom prst="rect">
          <a:avLst/>
        </a:prstGeom>
      </xdr:spPr>
    </xdr:pic>
    <xdr:clientData/>
  </xdr:twoCellAnchor>
  <xdr:twoCellAnchor>
    <xdr:from>
      <xdr:col>4</xdr:col>
      <xdr:colOff>9525</xdr:colOff>
      <xdr:row>1977</xdr:row>
      <xdr:rowOff>114300</xdr:rowOff>
    </xdr:from>
    <xdr:to>
      <xdr:col>5</xdr:col>
      <xdr:colOff>127159</xdr:colOff>
      <xdr:row>1977</xdr:row>
      <xdr:rowOff>476250</xdr:rowOff>
    </xdr:to>
    <xdr:pic>
      <xdr:nvPicPr>
        <xdr:cNvPr id="53" name="Рисунок 52">
          <a:extLst>
            <a:ext uri="{FF2B5EF4-FFF2-40B4-BE49-F238E27FC236}">
              <a16:creationId xmlns:a16="http://schemas.microsoft.com/office/drawing/2014/main" id="{DA87A7FC-0C38-476E-8343-690D1F8C4DD5}"/>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4686300" y="37814250"/>
          <a:ext cx="660559" cy="361950"/>
        </a:xfrm>
        <a:prstGeom prst="rect">
          <a:avLst/>
        </a:prstGeom>
      </xdr:spPr>
    </xdr:pic>
    <xdr:clientData/>
  </xdr:twoCellAnchor>
  <xdr:twoCellAnchor>
    <xdr:from>
      <xdr:col>4</xdr:col>
      <xdr:colOff>19050</xdr:colOff>
      <xdr:row>1946</xdr:row>
      <xdr:rowOff>85725</xdr:rowOff>
    </xdr:from>
    <xdr:to>
      <xdr:col>5</xdr:col>
      <xdr:colOff>167120</xdr:colOff>
      <xdr:row>1946</xdr:row>
      <xdr:rowOff>496166</xdr:rowOff>
    </xdr:to>
    <xdr:pic>
      <xdr:nvPicPr>
        <xdr:cNvPr id="55" name="Рисунок 54">
          <a:extLst>
            <a:ext uri="{FF2B5EF4-FFF2-40B4-BE49-F238E27FC236}">
              <a16:creationId xmlns:a16="http://schemas.microsoft.com/office/drawing/2014/main" id="{A09F0699-E14A-55F8-6217-F7F7B067E78D}"/>
            </a:ext>
          </a:extLst>
        </xdr:cNvPr>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4695825" y="35499675"/>
          <a:ext cx="690995" cy="410441"/>
        </a:xfrm>
        <a:prstGeom prst="rect">
          <a:avLst/>
        </a:prstGeom>
      </xdr:spPr>
    </xdr:pic>
    <xdr:clientData/>
  </xdr:twoCellAnchor>
  <xdr:twoCellAnchor>
    <xdr:from>
      <xdr:col>4</xdr:col>
      <xdr:colOff>57152</xdr:colOff>
      <xdr:row>1952</xdr:row>
      <xdr:rowOff>47625</xdr:rowOff>
    </xdr:from>
    <xdr:to>
      <xdr:col>5</xdr:col>
      <xdr:colOff>106508</xdr:colOff>
      <xdr:row>1952</xdr:row>
      <xdr:rowOff>523875</xdr:rowOff>
    </xdr:to>
    <xdr:pic>
      <xdr:nvPicPr>
        <xdr:cNvPr id="57" name="Рисунок 56">
          <a:extLst>
            <a:ext uri="{FF2B5EF4-FFF2-40B4-BE49-F238E27FC236}">
              <a16:creationId xmlns:a16="http://schemas.microsoft.com/office/drawing/2014/main" id="{93DA4218-7BEC-7285-237E-F0475F777729}"/>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4733927" y="36033075"/>
          <a:ext cx="592281" cy="476250"/>
        </a:xfrm>
        <a:prstGeom prst="rect">
          <a:avLst/>
        </a:prstGeom>
      </xdr:spPr>
    </xdr:pic>
    <xdr:clientData/>
  </xdr:twoCellAnchor>
  <xdr:twoCellAnchor>
    <xdr:from>
      <xdr:col>2</xdr:col>
      <xdr:colOff>638175</xdr:colOff>
      <xdr:row>1958</xdr:row>
      <xdr:rowOff>114300</xdr:rowOff>
    </xdr:from>
    <xdr:to>
      <xdr:col>5</xdr:col>
      <xdr:colOff>190501</xdr:colOff>
      <xdr:row>1958</xdr:row>
      <xdr:rowOff>458351</xdr:rowOff>
    </xdr:to>
    <xdr:pic>
      <xdr:nvPicPr>
        <xdr:cNvPr id="59" name="Рисунок 58">
          <a:extLst>
            <a:ext uri="{FF2B5EF4-FFF2-40B4-BE49-F238E27FC236}">
              <a16:creationId xmlns:a16="http://schemas.microsoft.com/office/drawing/2014/main" id="{4BBF1DF2-7546-A9BB-8E02-09F9469AD627}"/>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4667250" y="36671250"/>
          <a:ext cx="742951" cy="344051"/>
        </a:xfrm>
        <a:prstGeom prst="rect">
          <a:avLst/>
        </a:prstGeom>
      </xdr:spPr>
    </xdr:pic>
    <xdr:clientData/>
  </xdr:twoCellAnchor>
  <xdr:twoCellAnchor>
    <xdr:from>
      <xdr:col>4</xdr:col>
      <xdr:colOff>76201</xdr:colOff>
      <xdr:row>1988</xdr:row>
      <xdr:rowOff>85725</xdr:rowOff>
    </xdr:from>
    <xdr:to>
      <xdr:col>5</xdr:col>
      <xdr:colOff>47626</xdr:colOff>
      <xdr:row>1988</xdr:row>
      <xdr:rowOff>453119</xdr:rowOff>
    </xdr:to>
    <xdr:pic>
      <xdr:nvPicPr>
        <xdr:cNvPr id="61" name="Рисунок 60">
          <a:extLst>
            <a:ext uri="{FF2B5EF4-FFF2-40B4-BE49-F238E27FC236}">
              <a16:creationId xmlns:a16="http://schemas.microsoft.com/office/drawing/2014/main" id="{3035B27D-C557-0FF0-F2EC-1C259DC64512}"/>
            </a:ext>
          </a:extLst>
        </xdr:cNvPr>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4752976" y="38357175"/>
          <a:ext cx="514350" cy="367394"/>
        </a:xfrm>
        <a:prstGeom prst="rect">
          <a:avLst/>
        </a:prstGeom>
      </xdr:spPr>
    </xdr:pic>
    <xdr:clientData/>
  </xdr:twoCellAnchor>
  <xdr:twoCellAnchor>
    <xdr:from>
      <xdr:col>4</xdr:col>
      <xdr:colOff>38100</xdr:colOff>
      <xdr:row>1991</xdr:row>
      <xdr:rowOff>200025</xdr:rowOff>
    </xdr:from>
    <xdr:to>
      <xdr:col>5</xdr:col>
      <xdr:colOff>210070</xdr:colOff>
      <xdr:row>1991</xdr:row>
      <xdr:rowOff>761134</xdr:rowOff>
    </xdr:to>
    <xdr:pic>
      <xdr:nvPicPr>
        <xdr:cNvPr id="63" name="Рисунок 62">
          <a:extLst>
            <a:ext uri="{FF2B5EF4-FFF2-40B4-BE49-F238E27FC236}">
              <a16:creationId xmlns:a16="http://schemas.microsoft.com/office/drawing/2014/main" id="{8713E875-B4F9-478F-0DB8-F1A70BC3BCBE}"/>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4714875" y="39042975"/>
          <a:ext cx="714895" cy="561109"/>
        </a:xfrm>
        <a:prstGeom prst="rect">
          <a:avLst/>
        </a:prstGeom>
      </xdr:spPr>
    </xdr:pic>
    <xdr:clientData/>
  </xdr:twoCellAnchor>
  <xdr:twoCellAnchor>
    <xdr:from>
      <xdr:col>4</xdr:col>
      <xdr:colOff>57150</xdr:colOff>
      <xdr:row>2000</xdr:row>
      <xdr:rowOff>200025</xdr:rowOff>
    </xdr:from>
    <xdr:to>
      <xdr:col>5</xdr:col>
      <xdr:colOff>229120</xdr:colOff>
      <xdr:row>2000</xdr:row>
      <xdr:rowOff>761134</xdr:rowOff>
    </xdr:to>
    <xdr:pic>
      <xdr:nvPicPr>
        <xdr:cNvPr id="1792" name="Рисунок 1791">
          <a:extLst>
            <a:ext uri="{FF2B5EF4-FFF2-40B4-BE49-F238E27FC236}">
              <a16:creationId xmlns:a16="http://schemas.microsoft.com/office/drawing/2014/main" id="{1CD9DB97-AC25-4F9A-A7F4-C7AD3F01552A}"/>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4733925" y="40947975"/>
          <a:ext cx="714895" cy="561109"/>
        </a:xfrm>
        <a:prstGeom prst="rect">
          <a:avLst/>
        </a:prstGeom>
      </xdr:spPr>
    </xdr:pic>
    <xdr:clientData/>
  </xdr:twoCellAnchor>
  <xdr:twoCellAnchor>
    <xdr:from>
      <xdr:col>4</xdr:col>
      <xdr:colOff>28575</xdr:colOff>
      <xdr:row>1997</xdr:row>
      <xdr:rowOff>190500</xdr:rowOff>
    </xdr:from>
    <xdr:to>
      <xdr:col>5</xdr:col>
      <xdr:colOff>171449</xdr:colOff>
      <xdr:row>1997</xdr:row>
      <xdr:rowOff>747432</xdr:rowOff>
    </xdr:to>
    <xdr:pic>
      <xdr:nvPicPr>
        <xdr:cNvPr id="1794" name="Рисунок 1793">
          <a:extLst>
            <a:ext uri="{FF2B5EF4-FFF2-40B4-BE49-F238E27FC236}">
              <a16:creationId xmlns:a16="http://schemas.microsoft.com/office/drawing/2014/main" id="{3D7D4E6B-F715-2D57-651F-DB9B76F2F6FD}"/>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4705350" y="39985950"/>
          <a:ext cx="685799" cy="556932"/>
        </a:xfrm>
        <a:prstGeom prst="rect">
          <a:avLst/>
        </a:prstGeom>
      </xdr:spPr>
    </xdr:pic>
    <xdr:clientData/>
  </xdr:twoCellAnchor>
  <xdr:twoCellAnchor>
    <xdr:from>
      <xdr:col>4</xdr:col>
      <xdr:colOff>95250</xdr:colOff>
      <xdr:row>2005</xdr:row>
      <xdr:rowOff>161925</xdr:rowOff>
    </xdr:from>
    <xdr:to>
      <xdr:col>5</xdr:col>
      <xdr:colOff>25111</xdr:colOff>
      <xdr:row>2005</xdr:row>
      <xdr:rowOff>613930</xdr:rowOff>
    </xdr:to>
    <xdr:pic>
      <xdr:nvPicPr>
        <xdr:cNvPr id="1796" name="Рисунок 1795">
          <a:extLst>
            <a:ext uri="{FF2B5EF4-FFF2-40B4-BE49-F238E27FC236}">
              <a16:creationId xmlns:a16="http://schemas.microsoft.com/office/drawing/2014/main" id="{517B5B87-9A19-6FA0-E519-A021152124AE}"/>
            </a:ext>
          </a:extLst>
        </xdr:cNvPr>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4772025" y="41862375"/>
          <a:ext cx="472786" cy="452005"/>
        </a:xfrm>
        <a:prstGeom prst="rect">
          <a:avLst/>
        </a:prstGeom>
      </xdr:spPr>
    </xdr:pic>
    <xdr:clientData/>
  </xdr:twoCellAnchor>
  <xdr:twoCellAnchor>
    <xdr:from>
      <xdr:col>4</xdr:col>
      <xdr:colOff>47626</xdr:colOff>
      <xdr:row>2007</xdr:row>
      <xdr:rowOff>157144</xdr:rowOff>
    </xdr:from>
    <xdr:to>
      <xdr:col>5</xdr:col>
      <xdr:colOff>65810</xdr:colOff>
      <xdr:row>2007</xdr:row>
      <xdr:rowOff>676689</xdr:rowOff>
    </xdr:to>
    <xdr:pic>
      <xdr:nvPicPr>
        <xdr:cNvPr id="1798" name="Рисунок 1797">
          <a:extLst>
            <a:ext uri="{FF2B5EF4-FFF2-40B4-BE49-F238E27FC236}">
              <a16:creationId xmlns:a16="http://schemas.microsoft.com/office/drawing/2014/main" id="{B392052C-7C88-C9D0-ADE8-87640E2C5246}"/>
            </a:ext>
          </a:extLst>
        </xdr:cNvPr>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4724401" y="42619594"/>
          <a:ext cx="561109" cy="519545"/>
        </a:xfrm>
        <a:prstGeom prst="rect">
          <a:avLst/>
        </a:prstGeom>
      </xdr:spPr>
    </xdr:pic>
    <xdr:clientData/>
  </xdr:twoCellAnchor>
  <xdr:twoCellAnchor>
    <xdr:from>
      <xdr:col>4</xdr:col>
      <xdr:colOff>19050</xdr:colOff>
      <xdr:row>2011</xdr:row>
      <xdr:rowOff>142875</xdr:rowOff>
    </xdr:from>
    <xdr:to>
      <xdr:col>5</xdr:col>
      <xdr:colOff>66675</xdr:colOff>
      <xdr:row>2011</xdr:row>
      <xdr:rowOff>638937</xdr:rowOff>
    </xdr:to>
    <xdr:pic>
      <xdr:nvPicPr>
        <xdr:cNvPr id="1800" name="Рисунок 1799">
          <a:extLst>
            <a:ext uri="{FF2B5EF4-FFF2-40B4-BE49-F238E27FC236}">
              <a16:creationId xmlns:a16="http://schemas.microsoft.com/office/drawing/2014/main" id="{A3E6A578-1C77-129E-CC93-50E67A8ACB9E}"/>
            </a:ext>
          </a:extLst>
        </xdr:cNvPr>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4695825" y="43367325"/>
          <a:ext cx="590550" cy="496062"/>
        </a:xfrm>
        <a:prstGeom prst="rect">
          <a:avLst/>
        </a:prstGeom>
      </xdr:spPr>
    </xdr:pic>
    <xdr:clientData/>
  </xdr:twoCellAnchor>
  <xdr:twoCellAnchor>
    <xdr:from>
      <xdr:col>4</xdr:col>
      <xdr:colOff>28575</xdr:colOff>
      <xdr:row>2014</xdr:row>
      <xdr:rowOff>171449</xdr:rowOff>
    </xdr:from>
    <xdr:to>
      <xdr:col>5</xdr:col>
      <xdr:colOff>103859</xdr:colOff>
      <xdr:row>2014</xdr:row>
      <xdr:rowOff>600074</xdr:rowOff>
    </xdr:to>
    <xdr:pic>
      <xdr:nvPicPr>
        <xdr:cNvPr id="1802" name="Рисунок 1801">
          <a:extLst>
            <a:ext uri="{FF2B5EF4-FFF2-40B4-BE49-F238E27FC236}">
              <a16:creationId xmlns:a16="http://schemas.microsoft.com/office/drawing/2014/main" id="{A634EDA4-26C1-3B52-3809-DFC7D1E8AF66}"/>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4705350" y="44157899"/>
          <a:ext cx="618209" cy="428625"/>
        </a:xfrm>
        <a:prstGeom prst="rect">
          <a:avLst/>
        </a:prstGeom>
      </xdr:spPr>
    </xdr:pic>
    <xdr:clientData/>
  </xdr:twoCellAnchor>
  <xdr:twoCellAnchor>
    <xdr:from>
      <xdr:col>2</xdr:col>
      <xdr:colOff>209549</xdr:colOff>
      <xdr:row>640</xdr:row>
      <xdr:rowOff>523875</xdr:rowOff>
    </xdr:from>
    <xdr:to>
      <xdr:col>6</xdr:col>
      <xdr:colOff>76200</xdr:colOff>
      <xdr:row>640</xdr:row>
      <xdr:rowOff>696911</xdr:rowOff>
    </xdr:to>
    <xdr:pic>
      <xdr:nvPicPr>
        <xdr:cNvPr id="1804" name="Рисунок 1803">
          <a:extLst>
            <a:ext uri="{FF2B5EF4-FFF2-40B4-BE49-F238E27FC236}">
              <a16:creationId xmlns:a16="http://schemas.microsoft.com/office/drawing/2014/main" id="{D5EEF058-28C1-4B96-E83C-93576DBA7564}"/>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4238624" y="6410325"/>
          <a:ext cx="1600201" cy="173036"/>
        </a:xfrm>
        <a:prstGeom prst="rect">
          <a:avLst/>
        </a:prstGeom>
      </xdr:spPr>
    </xdr:pic>
    <xdr:clientData/>
  </xdr:twoCellAnchor>
  <xdr:twoCellAnchor>
    <xdr:from>
      <xdr:col>2</xdr:col>
      <xdr:colOff>209550</xdr:colOff>
      <xdr:row>828</xdr:row>
      <xdr:rowOff>514350</xdr:rowOff>
    </xdr:from>
    <xdr:to>
      <xdr:col>6</xdr:col>
      <xdr:colOff>95250</xdr:colOff>
      <xdr:row>828</xdr:row>
      <xdr:rowOff>676275</xdr:rowOff>
    </xdr:to>
    <xdr:pic>
      <xdr:nvPicPr>
        <xdr:cNvPr id="1806" name="Рисунок 1805">
          <a:extLst>
            <a:ext uri="{FF2B5EF4-FFF2-40B4-BE49-F238E27FC236}">
              <a16:creationId xmlns:a16="http://schemas.microsoft.com/office/drawing/2014/main" id="{A8549025-0568-F6A2-9437-578682D8713C}"/>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4238625" y="8496300"/>
          <a:ext cx="1619250" cy="161925"/>
        </a:xfrm>
        <a:prstGeom prst="rect">
          <a:avLst/>
        </a:prstGeom>
      </xdr:spPr>
    </xdr:pic>
    <xdr:clientData/>
  </xdr:twoCellAnchor>
  <xdr:twoCellAnchor>
    <xdr:from>
      <xdr:col>4</xdr:col>
      <xdr:colOff>371476</xdr:colOff>
      <xdr:row>6374</xdr:row>
      <xdr:rowOff>200025</xdr:rowOff>
    </xdr:from>
    <xdr:to>
      <xdr:col>5</xdr:col>
      <xdr:colOff>421959</xdr:colOff>
      <xdr:row>6374</xdr:row>
      <xdr:rowOff>733425</xdr:rowOff>
    </xdr:to>
    <xdr:pic>
      <xdr:nvPicPr>
        <xdr:cNvPr id="23" name="Рисунок 22">
          <a:extLst>
            <a:ext uri="{FF2B5EF4-FFF2-40B4-BE49-F238E27FC236}">
              <a16:creationId xmlns:a16="http://schemas.microsoft.com/office/drawing/2014/main" id="{6ADDC6E8-562A-DED1-FAF2-FECB34553878}"/>
            </a:ext>
          </a:extLst>
        </xdr:cNvPr>
        <xdr:cNvPicPr>
          <a:picLocks noChangeAspect="1"/>
        </xdr:cNvPicPr>
      </xdr:nvPicPr>
      <xdr:blipFill rotWithShape="1">
        <a:blip xmlns:r="http://schemas.openxmlformats.org/officeDocument/2006/relationships" r:embed="rId282" cstate="print">
          <a:extLst>
            <a:ext uri="{28A0092B-C50C-407E-A947-70E740481C1C}">
              <a14:useLocalDpi xmlns:a14="http://schemas.microsoft.com/office/drawing/2010/main" val="0"/>
            </a:ext>
          </a:extLst>
        </a:blip>
        <a:srcRect l="22500" r="21875"/>
        <a:stretch/>
      </xdr:blipFill>
      <xdr:spPr>
        <a:xfrm>
          <a:off x="5048251" y="189728475"/>
          <a:ext cx="593408" cy="533400"/>
        </a:xfrm>
        <a:prstGeom prst="rect">
          <a:avLst/>
        </a:prstGeom>
      </xdr:spPr>
    </xdr:pic>
    <xdr:clientData/>
  </xdr:twoCellAnchor>
  <xdr:twoCellAnchor>
    <xdr:from>
      <xdr:col>2</xdr:col>
      <xdr:colOff>371475</xdr:colOff>
      <xdr:row>6374</xdr:row>
      <xdr:rowOff>188099</xdr:rowOff>
    </xdr:from>
    <xdr:to>
      <xdr:col>4</xdr:col>
      <xdr:colOff>285750</xdr:colOff>
      <xdr:row>6374</xdr:row>
      <xdr:rowOff>750074</xdr:rowOff>
    </xdr:to>
    <xdr:pic>
      <xdr:nvPicPr>
        <xdr:cNvPr id="28" name="Рисунок 27">
          <a:extLst>
            <a:ext uri="{FF2B5EF4-FFF2-40B4-BE49-F238E27FC236}">
              <a16:creationId xmlns:a16="http://schemas.microsoft.com/office/drawing/2014/main" id="{0ABC985F-452C-59C1-15C0-069623A70D12}"/>
            </a:ext>
          </a:extLst>
        </xdr:cNvPr>
        <xdr:cNvPicPr>
          <a:picLocks noChangeAspect="1"/>
        </xdr:cNvPicPr>
      </xdr:nvPicPr>
      <xdr:blipFill rotWithShape="1">
        <a:blip xmlns:r="http://schemas.openxmlformats.org/officeDocument/2006/relationships" r:embed="rId283" cstate="print">
          <a:extLst>
            <a:ext uri="{28A0092B-C50C-407E-A947-70E740481C1C}">
              <a14:useLocalDpi xmlns:a14="http://schemas.microsoft.com/office/drawing/2010/main" val="0"/>
            </a:ext>
          </a:extLst>
        </a:blip>
        <a:srcRect l="25158" r="24843"/>
        <a:stretch/>
      </xdr:blipFill>
      <xdr:spPr>
        <a:xfrm>
          <a:off x="4400550" y="189716549"/>
          <a:ext cx="561975" cy="561975"/>
        </a:xfrm>
        <a:prstGeom prst="rect">
          <a:avLst/>
        </a:prstGeom>
      </xdr:spPr>
    </xdr:pic>
    <xdr:clientData/>
  </xdr:twoCellAnchor>
  <xdr:twoCellAnchor>
    <xdr:from>
      <xdr:col>4</xdr:col>
      <xdr:colOff>85724</xdr:colOff>
      <xdr:row>6432</xdr:row>
      <xdr:rowOff>189622</xdr:rowOff>
    </xdr:from>
    <xdr:to>
      <xdr:col>5</xdr:col>
      <xdr:colOff>123825</xdr:colOff>
      <xdr:row>6432</xdr:row>
      <xdr:rowOff>723899</xdr:rowOff>
    </xdr:to>
    <xdr:pic>
      <xdr:nvPicPr>
        <xdr:cNvPr id="30" name="Рисунок 29">
          <a:extLst>
            <a:ext uri="{FF2B5EF4-FFF2-40B4-BE49-F238E27FC236}">
              <a16:creationId xmlns:a16="http://schemas.microsoft.com/office/drawing/2014/main" id="{97D79BF0-F6E5-422B-A421-D83D54A1CAB8}"/>
            </a:ext>
          </a:extLst>
        </xdr:cNvPr>
        <xdr:cNvPicPr>
          <a:picLocks noChangeAspect="1"/>
        </xdr:cNvPicPr>
      </xdr:nvPicPr>
      <xdr:blipFill rotWithShape="1">
        <a:blip xmlns:r="http://schemas.openxmlformats.org/officeDocument/2006/relationships" r:embed="rId284" cstate="print">
          <a:extLst>
            <a:ext uri="{28A0092B-C50C-407E-A947-70E740481C1C}">
              <a14:useLocalDpi xmlns:a14="http://schemas.microsoft.com/office/drawing/2010/main" val="0"/>
            </a:ext>
          </a:extLst>
        </a:blip>
        <a:srcRect l="22500" r="23125"/>
        <a:stretch/>
      </xdr:blipFill>
      <xdr:spPr>
        <a:xfrm>
          <a:off x="4762499" y="190670572"/>
          <a:ext cx="581026" cy="534277"/>
        </a:xfrm>
        <a:prstGeom prst="rect">
          <a:avLst/>
        </a:prstGeom>
      </xdr:spPr>
    </xdr:pic>
    <xdr:clientData/>
  </xdr:twoCellAnchor>
  <xdr:twoCellAnchor>
    <xdr:from>
      <xdr:col>4</xdr:col>
      <xdr:colOff>133350</xdr:colOff>
      <xdr:row>6512</xdr:row>
      <xdr:rowOff>219075</xdr:rowOff>
    </xdr:from>
    <xdr:to>
      <xdr:col>5</xdr:col>
      <xdr:colOff>141142</xdr:colOff>
      <xdr:row>6512</xdr:row>
      <xdr:rowOff>733424</xdr:rowOff>
    </xdr:to>
    <xdr:pic>
      <xdr:nvPicPr>
        <xdr:cNvPr id="38" name="Рисунок 37">
          <a:extLst>
            <a:ext uri="{FF2B5EF4-FFF2-40B4-BE49-F238E27FC236}">
              <a16:creationId xmlns:a16="http://schemas.microsoft.com/office/drawing/2014/main" id="{20D24BFA-1612-7B80-85A1-797CA60AB195}"/>
            </a:ext>
          </a:extLst>
        </xdr:cNvPr>
        <xdr:cNvPicPr>
          <a:picLocks noChangeAspect="1"/>
        </xdr:cNvPicPr>
      </xdr:nvPicPr>
      <xdr:blipFill rotWithShape="1">
        <a:blip xmlns:r="http://schemas.openxmlformats.org/officeDocument/2006/relationships" r:embed="rId285" cstate="print">
          <a:extLst>
            <a:ext uri="{28A0092B-C50C-407E-A947-70E740481C1C}">
              <a14:useLocalDpi xmlns:a14="http://schemas.microsoft.com/office/drawing/2010/main" val="0"/>
            </a:ext>
          </a:extLst>
        </a:blip>
        <a:srcRect l="25625" t="5112" r="26250" b="4994"/>
        <a:stretch/>
      </xdr:blipFill>
      <xdr:spPr>
        <a:xfrm>
          <a:off x="4810125" y="191652525"/>
          <a:ext cx="550717" cy="514349"/>
        </a:xfrm>
        <a:prstGeom prst="rect">
          <a:avLst/>
        </a:prstGeom>
      </xdr:spPr>
    </xdr:pic>
    <xdr:clientData/>
  </xdr:twoCellAnchor>
  <xdr:twoCellAnchor>
    <xdr:from>
      <xdr:col>4</xdr:col>
      <xdr:colOff>95250</xdr:colOff>
      <xdr:row>6533</xdr:row>
      <xdr:rowOff>171450</xdr:rowOff>
    </xdr:from>
    <xdr:to>
      <xdr:col>5</xdr:col>
      <xdr:colOff>187643</xdr:colOff>
      <xdr:row>6533</xdr:row>
      <xdr:rowOff>723900</xdr:rowOff>
    </xdr:to>
    <xdr:pic>
      <xdr:nvPicPr>
        <xdr:cNvPr id="49" name="Рисунок 48">
          <a:extLst>
            <a:ext uri="{FF2B5EF4-FFF2-40B4-BE49-F238E27FC236}">
              <a16:creationId xmlns:a16="http://schemas.microsoft.com/office/drawing/2014/main" id="{931B194B-ADD9-CF96-E1D2-ADDCC8448BFC}"/>
            </a:ext>
          </a:extLst>
        </xdr:cNvPr>
        <xdr:cNvPicPr>
          <a:picLocks noChangeAspect="1"/>
        </xdr:cNvPicPr>
      </xdr:nvPicPr>
      <xdr:blipFill rotWithShape="1">
        <a:blip xmlns:r="http://schemas.openxmlformats.org/officeDocument/2006/relationships" r:embed="rId286" cstate="print">
          <a:extLst>
            <a:ext uri="{28A0092B-C50C-407E-A947-70E740481C1C}">
              <a14:useLocalDpi xmlns:a14="http://schemas.microsoft.com/office/drawing/2010/main" val="0"/>
            </a:ext>
          </a:extLst>
        </a:blip>
        <a:srcRect l="21875" r="20625"/>
        <a:stretch/>
      </xdr:blipFill>
      <xdr:spPr>
        <a:xfrm>
          <a:off x="4772025" y="192557400"/>
          <a:ext cx="635318" cy="552450"/>
        </a:xfrm>
        <a:prstGeom prst="rect">
          <a:avLst/>
        </a:prstGeom>
      </xdr:spPr>
    </xdr:pic>
    <xdr:clientData/>
  </xdr:twoCellAnchor>
  <xdr:twoCellAnchor>
    <xdr:from>
      <xdr:col>4</xdr:col>
      <xdr:colOff>66675</xdr:colOff>
      <xdr:row>6576</xdr:row>
      <xdr:rowOff>219075</xdr:rowOff>
    </xdr:from>
    <xdr:to>
      <xdr:col>5</xdr:col>
      <xdr:colOff>155258</xdr:colOff>
      <xdr:row>6576</xdr:row>
      <xdr:rowOff>714375</xdr:rowOff>
    </xdr:to>
    <xdr:pic>
      <xdr:nvPicPr>
        <xdr:cNvPr id="51" name="Рисунок 50">
          <a:extLst>
            <a:ext uri="{FF2B5EF4-FFF2-40B4-BE49-F238E27FC236}">
              <a16:creationId xmlns:a16="http://schemas.microsoft.com/office/drawing/2014/main" id="{83C09380-6D37-6085-70C4-7A7DA29C2F9E}"/>
            </a:ext>
          </a:extLst>
        </xdr:cNvPr>
        <xdr:cNvPicPr>
          <a:picLocks noChangeAspect="1"/>
        </xdr:cNvPicPr>
      </xdr:nvPicPr>
      <xdr:blipFill rotWithShape="1">
        <a:blip xmlns:r="http://schemas.openxmlformats.org/officeDocument/2006/relationships" r:embed="rId287" cstate="print">
          <a:extLst>
            <a:ext uri="{28A0092B-C50C-407E-A947-70E740481C1C}">
              <a14:useLocalDpi xmlns:a14="http://schemas.microsoft.com/office/drawing/2010/main" val="0"/>
            </a:ext>
          </a:extLst>
        </a:blip>
        <a:srcRect l="18750" r="17500"/>
        <a:stretch/>
      </xdr:blipFill>
      <xdr:spPr>
        <a:xfrm>
          <a:off x="4743450" y="193557525"/>
          <a:ext cx="631508" cy="495300"/>
        </a:xfrm>
        <a:prstGeom prst="rect">
          <a:avLst/>
        </a:prstGeom>
      </xdr:spPr>
    </xdr:pic>
    <xdr:clientData/>
  </xdr:twoCellAnchor>
  <xdr:twoCellAnchor>
    <xdr:from>
      <xdr:col>0</xdr:col>
      <xdr:colOff>76200</xdr:colOff>
      <xdr:row>8021</xdr:row>
      <xdr:rowOff>38100</xdr:rowOff>
    </xdr:from>
    <xdr:to>
      <xdr:col>0</xdr:col>
      <xdr:colOff>419100</xdr:colOff>
      <xdr:row>8021</xdr:row>
      <xdr:rowOff>171450</xdr:rowOff>
    </xdr:to>
    <xdr:sp macro="" textlink="">
      <xdr:nvSpPr>
        <xdr:cNvPr id="3" name="Стрелка: вправо 2">
          <a:extLst>
            <a:ext uri="{FF2B5EF4-FFF2-40B4-BE49-F238E27FC236}">
              <a16:creationId xmlns:a16="http://schemas.microsoft.com/office/drawing/2014/main" id="{FC367C0F-916F-E9A8-8385-4CA16B8592BA}"/>
            </a:ext>
          </a:extLst>
        </xdr:cNvPr>
        <xdr:cNvSpPr/>
      </xdr:nvSpPr>
      <xdr:spPr>
        <a:xfrm>
          <a:off x="76200" y="15633573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8048</xdr:row>
      <xdr:rowOff>38100</xdr:rowOff>
    </xdr:from>
    <xdr:to>
      <xdr:col>0</xdr:col>
      <xdr:colOff>428625</xdr:colOff>
      <xdr:row>8048</xdr:row>
      <xdr:rowOff>171450</xdr:rowOff>
    </xdr:to>
    <xdr:sp macro="" textlink="">
      <xdr:nvSpPr>
        <xdr:cNvPr id="4" name="Стрелка: вправо 3">
          <a:extLst>
            <a:ext uri="{FF2B5EF4-FFF2-40B4-BE49-F238E27FC236}">
              <a16:creationId xmlns:a16="http://schemas.microsoft.com/office/drawing/2014/main" id="{A5FF66F8-BD34-450C-AA4F-B61520510E09}"/>
            </a:ext>
          </a:extLst>
        </xdr:cNvPr>
        <xdr:cNvSpPr/>
      </xdr:nvSpPr>
      <xdr:spPr>
        <a:xfrm>
          <a:off x="85725" y="15689961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8052</xdr:row>
      <xdr:rowOff>38100</xdr:rowOff>
    </xdr:from>
    <xdr:to>
      <xdr:col>0</xdr:col>
      <xdr:colOff>428625</xdr:colOff>
      <xdr:row>8052</xdr:row>
      <xdr:rowOff>171450</xdr:rowOff>
    </xdr:to>
    <xdr:sp macro="" textlink="">
      <xdr:nvSpPr>
        <xdr:cNvPr id="7" name="Стрелка: вправо 6">
          <a:extLst>
            <a:ext uri="{FF2B5EF4-FFF2-40B4-BE49-F238E27FC236}">
              <a16:creationId xmlns:a16="http://schemas.microsoft.com/office/drawing/2014/main" id="{F7D6068D-2B24-4876-B077-00E21DAEECA4}"/>
            </a:ext>
          </a:extLst>
        </xdr:cNvPr>
        <xdr:cNvSpPr/>
      </xdr:nvSpPr>
      <xdr:spPr>
        <a:xfrm>
          <a:off x="85725" y="15698819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8065</xdr:row>
      <xdr:rowOff>38100</xdr:rowOff>
    </xdr:from>
    <xdr:to>
      <xdr:col>0</xdr:col>
      <xdr:colOff>428625</xdr:colOff>
      <xdr:row>8065</xdr:row>
      <xdr:rowOff>171450</xdr:rowOff>
    </xdr:to>
    <xdr:sp macro="" textlink="">
      <xdr:nvSpPr>
        <xdr:cNvPr id="9" name="Стрелка: вправо 8">
          <a:extLst>
            <a:ext uri="{FF2B5EF4-FFF2-40B4-BE49-F238E27FC236}">
              <a16:creationId xmlns:a16="http://schemas.microsoft.com/office/drawing/2014/main" id="{D66B1BCC-C827-4FFA-BE42-43A295317964}"/>
            </a:ext>
          </a:extLst>
        </xdr:cNvPr>
        <xdr:cNvSpPr/>
      </xdr:nvSpPr>
      <xdr:spPr>
        <a:xfrm>
          <a:off x="85725" y="15880651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8108</xdr:row>
      <xdr:rowOff>47625</xdr:rowOff>
    </xdr:from>
    <xdr:to>
      <xdr:col>0</xdr:col>
      <xdr:colOff>428625</xdr:colOff>
      <xdr:row>8108</xdr:row>
      <xdr:rowOff>180975</xdr:rowOff>
    </xdr:to>
    <xdr:sp macro="" textlink="">
      <xdr:nvSpPr>
        <xdr:cNvPr id="11" name="Стрелка: вправо 10">
          <a:extLst>
            <a:ext uri="{FF2B5EF4-FFF2-40B4-BE49-F238E27FC236}">
              <a16:creationId xmlns:a16="http://schemas.microsoft.com/office/drawing/2014/main" id="{2EA176E1-CCCF-4460-B58E-6220A01EC457}"/>
            </a:ext>
          </a:extLst>
        </xdr:cNvPr>
        <xdr:cNvSpPr/>
      </xdr:nvSpPr>
      <xdr:spPr>
        <a:xfrm>
          <a:off x="85725" y="15828549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8111</xdr:row>
      <xdr:rowOff>38100</xdr:rowOff>
    </xdr:from>
    <xdr:to>
      <xdr:col>0</xdr:col>
      <xdr:colOff>428625</xdr:colOff>
      <xdr:row>8111</xdr:row>
      <xdr:rowOff>171450</xdr:rowOff>
    </xdr:to>
    <xdr:sp macro="" textlink="">
      <xdr:nvSpPr>
        <xdr:cNvPr id="13" name="Стрелка: вправо 12">
          <a:extLst>
            <a:ext uri="{FF2B5EF4-FFF2-40B4-BE49-F238E27FC236}">
              <a16:creationId xmlns:a16="http://schemas.microsoft.com/office/drawing/2014/main" id="{7462999F-2D3D-4212-9EC7-D6F10BB39C4A}"/>
            </a:ext>
          </a:extLst>
        </xdr:cNvPr>
        <xdr:cNvSpPr/>
      </xdr:nvSpPr>
      <xdr:spPr>
        <a:xfrm>
          <a:off x="85725" y="15835407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8118</xdr:row>
      <xdr:rowOff>28575</xdr:rowOff>
    </xdr:from>
    <xdr:to>
      <xdr:col>0</xdr:col>
      <xdr:colOff>428625</xdr:colOff>
      <xdr:row>8118</xdr:row>
      <xdr:rowOff>161925</xdr:rowOff>
    </xdr:to>
    <xdr:sp macro="" textlink="">
      <xdr:nvSpPr>
        <xdr:cNvPr id="15" name="Стрелка: вправо 14">
          <a:extLst>
            <a:ext uri="{FF2B5EF4-FFF2-40B4-BE49-F238E27FC236}">
              <a16:creationId xmlns:a16="http://schemas.microsoft.com/office/drawing/2014/main" id="{36CF5838-F804-422D-B425-5C0A831F2E1B}"/>
            </a:ext>
          </a:extLst>
        </xdr:cNvPr>
        <xdr:cNvSpPr/>
      </xdr:nvSpPr>
      <xdr:spPr>
        <a:xfrm>
          <a:off x="85725" y="15846075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8218</xdr:row>
      <xdr:rowOff>47625</xdr:rowOff>
    </xdr:from>
    <xdr:to>
      <xdr:col>0</xdr:col>
      <xdr:colOff>428625</xdr:colOff>
      <xdr:row>8218</xdr:row>
      <xdr:rowOff>180975</xdr:rowOff>
    </xdr:to>
    <xdr:sp macro="" textlink="">
      <xdr:nvSpPr>
        <xdr:cNvPr id="17" name="Стрелка: вправо 16">
          <a:extLst>
            <a:ext uri="{FF2B5EF4-FFF2-40B4-BE49-F238E27FC236}">
              <a16:creationId xmlns:a16="http://schemas.microsoft.com/office/drawing/2014/main" id="{59A75A26-3709-4EAE-B50E-147561A7412D}"/>
            </a:ext>
          </a:extLst>
        </xdr:cNvPr>
        <xdr:cNvSpPr/>
      </xdr:nvSpPr>
      <xdr:spPr>
        <a:xfrm>
          <a:off x="85725" y="16041338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8219</xdr:row>
      <xdr:rowOff>28575</xdr:rowOff>
    </xdr:from>
    <xdr:to>
      <xdr:col>0</xdr:col>
      <xdr:colOff>428625</xdr:colOff>
      <xdr:row>8219</xdr:row>
      <xdr:rowOff>161925</xdr:rowOff>
    </xdr:to>
    <xdr:sp macro="" textlink="">
      <xdr:nvSpPr>
        <xdr:cNvPr id="19" name="Стрелка: вправо 18">
          <a:extLst>
            <a:ext uri="{FF2B5EF4-FFF2-40B4-BE49-F238E27FC236}">
              <a16:creationId xmlns:a16="http://schemas.microsoft.com/office/drawing/2014/main" id="{49686BC7-1FFB-4337-A860-7744583F50EF}"/>
            </a:ext>
          </a:extLst>
        </xdr:cNvPr>
        <xdr:cNvSpPr/>
      </xdr:nvSpPr>
      <xdr:spPr>
        <a:xfrm>
          <a:off x="85725" y="16043052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8241</xdr:row>
      <xdr:rowOff>38100</xdr:rowOff>
    </xdr:from>
    <xdr:to>
      <xdr:col>0</xdr:col>
      <xdr:colOff>428625</xdr:colOff>
      <xdr:row>8241</xdr:row>
      <xdr:rowOff>171450</xdr:rowOff>
    </xdr:to>
    <xdr:sp macro="" textlink="">
      <xdr:nvSpPr>
        <xdr:cNvPr id="21" name="Стрелка: вправо 20">
          <a:extLst>
            <a:ext uri="{FF2B5EF4-FFF2-40B4-BE49-F238E27FC236}">
              <a16:creationId xmlns:a16="http://schemas.microsoft.com/office/drawing/2014/main" id="{E477C676-3439-4602-BD0D-72805B84E5F9}"/>
            </a:ext>
          </a:extLst>
        </xdr:cNvPr>
        <xdr:cNvSpPr/>
      </xdr:nvSpPr>
      <xdr:spPr>
        <a:xfrm>
          <a:off x="85725" y="16092487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8261</xdr:row>
      <xdr:rowOff>28575</xdr:rowOff>
    </xdr:from>
    <xdr:to>
      <xdr:col>0</xdr:col>
      <xdr:colOff>428625</xdr:colOff>
      <xdr:row>8261</xdr:row>
      <xdr:rowOff>161925</xdr:rowOff>
    </xdr:to>
    <xdr:sp macro="" textlink="">
      <xdr:nvSpPr>
        <xdr:cNvPr id="26" name="Стрелка: вправо 25">
          <a:extLst>
            <a:ext uri="{FF2B5EF4-FFF2-40B4-BE49-F238E27FC236}">
              <a16:creationId xmlns:a16="http://schemas.microsoft.com/office/drawing/2014/main" id="{F306ED57-124C-4689-9FF6-291AB0097094}"/>
            </a:ext>
          </a:extLst>
        </xdr:cNvPr>
        <xdr:cNvSpPr/>
      </xdr:nvSpPr>
      <xdr:spPr>
        <a:xfrm>
          <a:off x="85725" y="16136683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8262</xdr:row>
      <xdr:rowOff>28575</xdr:rowOff>
    </xdr:from>
    <xdr:to>
      <xdr:col>0</xdr:col>
      <xdr:colOff>428625</xdr:colOff>
      <xdr:row>8262</xdr:row>
      <xdr:rowOff>161925</xdr:rowOff>
    </xdr:to>
    <xdr:sp macro="" textlink="">
      <xdr:nvSpPr>
        <xdr:cNvPr id="37" name="Стрелка: вправо 36">
          <a:extLst>
            <a:ext uri="{FF2B5EF4-FFF2-40B4-BE49-F238E27FC236}">
              <a16:creationId xmlns:a16="http://schemas.microsoft.com/office/drawing/2014/main" id="{57A63F83-ADD1-4220-ACDA-C5B8CB92F7F8}"/>
            </a:ext>
          </a:extLst>
        </xdr:cNvPr>
        <xdr:cNvSpPr/>
      </xdr:nvSpPr>
      <xdr:spPr>
        <a:xfrm>
          <a:off x="85725" y="16138588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8263</xdr:row>
      <xdr:rowOff>47625</xdr:rowOff>
    </xdr:from>
    <xdr:to>
      <xdr:col>0</xdr:col>
      <xdr:colOff>428625</xdr:colOff>
      <xdr:row>8263</xdr:row>
      <xdr:rowOff>180975</xdr:rowOff>
    </xdr:to>
    <xdr:sp macro="" textlink="">
      <xdr:nvSpPr>
        <xdr:cNvPr id="39" name="Стрелка: вправо 38">
          <a:extLst>
            <a:ext uri="{FF2B5EF4-FFF2-40B4-BE49-F238E27FC236}">
              <a16:creationId xmlns:a16="http://schemas.microsoft.com/office/drawing/2014/main" id="{AA4F1269-A6B4-49D0-913C-F73989F1D334}"/>
            </a:ext>
          </a:extLst>
        </xdr:cNvPr>
        <xdr:cNvSpPr/>
      </xdr:nvSpPr>
      <xdr:spPr>
        <a:xfrm>
          <a:off x="85725" y="16140684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8264</xdr:row>
      <xdr:rowOff>47625</xdr:rowOff>
    </xdr:from>
    <xdr:to>
      <xdr:col>0</xdr:col>
      <xdr:colOff>428625</xdr:colOff>
      <xdr:row>8264</xdr:row>
      <xdr:rowOff>180975</xdr:rowOff>
    </xdr:to>
    <xdr:sp macro="" textlink="">
      <xdr:nvSpPr>
        <xdr:cNvPr id="50" name="Стрелка: вправо 49">
          <a:extLst>
            <a:ext uri="{FF2B5EF4-FFF2-40B4-BE49-F238E27FC236}">
              <a16:creationId xmlns:a16="http://schemas.microsoft.com/office/drawing/2014/main" id="{FC1D6B95-ECD5-4434-A6A3-5A2F489E3173}"/>
            </a:ext>
          </a:extLst>
        </xdr:cNvPr>
        <xdr:cNvSpPr/>
      </xdr:nvSpPr>
      <xdr:spPr>
        <a:xfrm>
          <a:off x="85725" y="16142589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8265</xdr:row>
      <xdr:rowOff>28575</xdr:rowOff>
    </xdr:from>
    <xdr:to>
      <xdr:col>0</xdr:col>
      <xdr:colOff>428625</xdr:colOff>
      <xdr:row>8265</xdr:row>
      <xdr:rowOff>161925</xdr:rowOff>
    </xdr:to>
    <xdr:sp macro="" textlink="">
      <xdr:nvSpPr>
        <xdr:cNvPr id="54" name="Стрелка: вправо 53">
          <a:extLst>
            <a:ext uri="{FF2B5EF4-FFF2-40B4-BE49-F238E27FC236}">
              <a16:creationId xmlns:a16="http://schemas.microsoft.com/office/drawing/2014/main" id="{3F796B15-2FA8-4FBD-BDF7-8BEB5A9BFF00}"/>
            </a:ext>
          </a:extLst>
        </xdr:cNvPr>
        <xdr:cNvSpPr/>
      </xdr:nvSpPr>
      <xdr:spPr>
        <a:xfrm>
          <a:off x="85725" y="16144303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8283</xdr:row>
      <xdr:rowOff>28575</xdr:rowOff>
    </xdr:from>
    <xdr:to>
      <xdr:col>0</xdr:col>
      <xdr:colOff>428625</xdr:colOff>
      <xdr:row>8283</xdr:row>
      <xdr:rowOff>161925</xdr:rowOff>
    </xdr:to>
    <xdr:sp macro="" textlink="">
      <xdr:nvSpPr>
        <xdr:cNvPr id="56" name="Стрелка: вправо 55">
          <a:extLst>
            <a:ext uri="{FF2B5EF4-FFF2-40B4-BE49-F238E27FC236}">
              <a16:creationId xmlns:a16="http://schemas.microsoft.com/office/drawing/2014/main" id="{70B7FB43-3818-409F-85C7-E47EA73524BE}"/>
            </a:ext>
          </a:extLst>
        </xdr:cNvPr>
        <xdr:cNvSpPr/>
      </xdr:nvSpPr>
      <xdr:spPr>
        <a:xfrm>
          <a:off x="85725" y="16184784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8302</xdr:row>
      <xdr:rowOff>38100</xdr:rowOff>
    </xdr:from>
    <xdr:to>
      <xdr:col>0</xdr:col>
      <xdr:colOff>428625</xdr:colOff>
      <xdr:row>8302</xdr:row>
      <xdr:rowOff>171450</xdr:rowOff>
    </xdr:to>
    <xdr:sp macro="" textlink="">
      <xdr:nvSpPr>
        <xdr:cNvPr id="58" name="Стрелка: вправо 57">
          <a:extLst>
            <a:ext uri="{FF2B5EF4-FFF2-40B4-BE49-F238E27FC236}">
              <a16:creationId xmlns:a16="http://schemas.microsoft.com/office/drawing/2014/main" id="{AD37E41F-F9E2-4F90-B4B2-CD2927CE5A8D}"/>
            </a:ext>
          </a:extLst>
        </xdr:cNvPr>
        <xdr:cNvSpPr/>
      </xdr:nvSpPr>
      <xdr:spPr>
        <a:xfrm>
          <a:off x="85725" y="16223551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76200</xdr:colOff>
      <xdr:row>8312</xdr:row>
      <xdr:rowOff>38100</xdr:rowOff>
    </xdr:from>
    <xdr:to>
      <xdr:col>0</xdr:col>
      <xdr:colOff>419100</xdr:colOff>
      <xdr:row>8312</xdr:row>
      <xdr:rowOff>171450</xdr:rowOff>
    </xdr:to>
    <xdr:sp macro="" textlink="">
      <xdr:nvSpPr>
        <xdr:cNvPr id="60" name="Стрелка: вправо 59">
          <a:extLst>
            <a:ext uri="{FF2B5EF4-FFF2-40B4-BE49-F238E27FC236}">
              <a16:creationId xmlns:a16="http://schemas.microsoft.com/office/drawing/2014/main" id="{0E7BF785-C4A4-4F43-8679-5BCDA1EF8977}"/>
            </a:ext>
          </a:extLst>
        </xdr:cNvPr>
        <xdr:cNvSpPr/>
      </xdr:nvSpPr>
      <xdr:spPr>
        <a:xfrm>
          <a:off x="76200" y="16246316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8315</xdr:row>
      <xdr:rowOff>19050</xdr:rowOff>
    </xdr:from>
    <xdr:to>
      <xdr:col>0</xdr:col>
      <xdr:colOff>428625</xdr:colOff>
      <xdr:row>8315</xdr:row>
      <xdr:rowOff>152400</xdr:rowOff>
    </xdr:to>
    <xdr:sp macro="" textlink="">
      <xdr:nvSpPr>
        <xdr:cNvPr id="62" name="Стрелка: вправо 61">
          <a:extLst>
            <a:ext uri="{FF2B5EF4-FFF2-40B4-BE49-F238E27FC236}">
              <a16:creationId xmlns:a16="http://schemas.microsoft.com/office/drawing/2014/main" id="{7A156554-A573-40BF-9A08-422B3D442BCF}"/>
            </a:ext>
          </a:extLst>
        </xdr:cNvPr>
        <xdr:cNvSpPr/>
      </xdr:nvSpPr>
      <xdr:spPr>
        <a:xfrm>
          <a:off x="85725" y="16253079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8355</xdr:row>
      <xdr:rowOff>28575</xdr:rowOff>
    </xdr:from>
    <xdr:to>
      <xdr:col>0</xdr:col>
      <xdr:colOff>428625</xdr:colOff>
      <xdr:row>8355</xdr:row>
      <xdr:rowOff>161925</xdr:rowOff>
    </xdr:to>
    <xdr:sp macro="" textlink="">
      <xdr:nvSpPr>
        <xdr:cNvPr id="1793" name="Стрелка: вправо 1792">
          <a:extLst>
            <a:ext uri="{FF2B5EF4-FFF2-40B4-BE49-F238E27FC236}">
              <a16:creationId xmlns:a16="http://schemas.microsoft.com/office/drawing/2014/main" id="{90B93093-818A-43F8-AF38-C1A8A73E48AD}"/>
            </a:ext>
          </a:extLst>
        </xdr:cNvPr>
        <xdr:cNvSpPr/>
      </xdr:nvSpPr>
      <xdr:spPr>
        <a:xfrm>
          <a:off x="85725" y="16335565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8357</xdr:row>
      <xdr:rowOff>38100</xdr:rowOff>
    </xdr:from>
    <xdr:to>
      <xdr:col>0</xdr:col>
      <xdr:colOff>428625</xdr:colOff>
      <xdr:row>8357</xdr:row>
      <xdr:rowOff>171450</xdr:rowOff>
    </xdr:to>
    <xdr:sp macro="" textlink="">
      <xdr:nvSpPr>
        <xdr:cNvPr id="1795" name="Стрелка: вправо 1794">
          <a:extLst>
            <a:ext uri="{FF2B5EF4-FFF2-40B4-BE49-F238E27FC236}">
              <a16:creationId xmlns:a16="http://schemas.microsoft.com/office/drawing/2014/main" id="{735E5A2E-3B8C-4F9D-8D98-20FC12A75058}"/>
            </a:ext>
          </a:extLst>
        </xdr:cNvPr>
        <xdr:cNvSpPr/>
      </xdr:nvSpPr>
      <xdr:spPr>
        <a:xfrm>
          <a:off x="85725" y="16339470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8365</xdr:row>
      <xdr:rowOff>28575</xdr:rowOff>
    </xdr:from>
    <xdr:to>
      <xdr:col>0</xdr:col>
      <xdr:colOff>428625</xdr:colOff>
      <xdr:row>8365</xdr:row>
      <xdr:rowOff>161925</xdr:rowOff>
    </xdr:to>
    <xdr:sp macro="" textlink="">
      <xdr:nvSpPr>
        <xdr:cNvPr id="1797" name="Стрелка: вправо 1796">
          <a:extLst>
            <a:ext uri="{FF2B5EF4-FFF2-40B4-BE49-F238E27FC236}">
              <a16:creationId xmlns:a16="http://schemas.microsoft.com/office/drawing/2014/main" id="{91E16201-F0A3-453B-8305-F133CF25FD9C}"/>
            </a:ext>
          </a:extLst>
        </xdr:cNvPr>
        <xdr:cNvSpPr/>
      </xdr:nvSpPr>
      <xdr:spPr>
        <a:xfrm>
          <a:off x="85725" y="16354615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8372</xdr:row>
      <xdr:rowOff>38100</xdr:rowOff>
    </xdr:from>
    <xdr:to>
      <xdr:col>0</xdr:col>
      <xdr:colOff>428625</xdr:colOff>
      <xdr:row>8372</xdr:row>
      <xdr:rowOff>171450</xdr:rowOff>
    </xdr:to>
    <xdr:sp macro="" textlink="">
      <xdr:nvSpPr>
        <xdr:cNvPr id="1799" name="Стрелка: вправо 1798">
          <a:extLst>
            <a:ext uri="{FF2B5EF4-FFF2-40B4-BE49-F238E27FC236}">
              <a16:creationId xmlns:a16="http://schemas.microsoft.com/office/drawing/2014/main" id="{4E515488-ABC7-49F6-887C-FAB56D02F37A}"/>
            </a:ext>
          </a:extLst>
        </xdr:cNvPr>
        <xdr:cNvSpPr/>
      </xdr:nvSpPr>
      <xdr:spPr>
        <a:xfrm>
          <a:off x="85725" y="16367379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8380</xdr:row>
      <xdr:rowOff>28575</xdr:rowOff>
    </xdr:from>
    <xdr:to>
      <xdr:col>0</xdr:col>
      <xdr:colOff>428625</xdr:colOff>
      <xdr:row>8380</xdr:row>
      <xdr:rowOff>161925</xdr:rowOff>
    </xdr:to>
    <xdr:sp macro="" textlink="">
      <xdr:nvSpPr>
        <xdr:cNvPr id="1801" name="Стрелка: вправо 1800">
          <a:extLst>
            <a:ext uri="{FF2B5EF4-FFF2-40B4-BE49-F238E27FC236}">
              <a16:creationId xmlns:a16="http://schemas.microsoft.com/office/drawing/2014/main" id="{BE25E5A5-5371-4A6D-8439-73B899C21AC9}"/>
            </a:ext>
          </a:extLst>
        </xdr:cNvPr>
        <xdr:cNvSpPr/>
      </xdr:nvSpPr>
      <xdr:spPr>
        <a:xfrm>
          <a:off x="85725" y="16383095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8381</xdr:row>
      <xdr:rowOff>19050</xdr:rowOff>
    </xdr:from>
    <xdr:to>
      <xdr:col>0</xdr:col>
      <xdr:colOff>428625</xdr:colOff>
      <xdr:row>8381</xdr:row>
      <xdr:rowOff>152400</xdr:rowOff>
    </xdr:to>
    <xdr:sp macro="" textlink="">
      <xdr:nvSpPr>
        <xdr:cNvPr id="1803" name="Стрелка: вправо 1802">
          <a:extLst>
            <a:ext uri="{FF2B5EF4-FFF2-40B4-BE49-F238E27FC236}">
              <a16:creationId xmlns:a16="http://schemas.microsoft.com/office/drawing/2014/main" id="{F2035CDB-4362-481A-AD82-9A8DF5AD492D}"/>
            </a:ext>
          </a:extLst>
        </xdr:cNvPr>
        <xdr:cNvSpPr/>
      </xdr:nvSpPr>
      <xdr:spPr>
        <a:xfrm>
          <a:off x="85725" y="163849050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8384</xdr:row>
      <xdr:rowOff>28575</xdr:rowOff>
    </xdr:from>
    <xdr:to>
      <xdr:col>0</xdr:col>
      <xdr:colOff>428625</xdr:colOff>
      <xdr:row>8384</xdr:row>
      <xdr:rowOff>161925</xdr:rowOff>
    </xdr:to>
    <xdr:sp macro="" textlink="">
      <xdr:nvSpPr>
        <xdr:cNvPr id="1805" name="Стрелка: вправо 1804">
          <a:extLst>
            <a:ext uri="{FF2B5EF4-FFF2-40B4-BE49-F238E27FC236}">
              <a16:creationId xmlns:a16="http://schemas.microsoft.com/office/drawing/2014/main" id="{4E231FE6-DE95-4FE6-AAF1-CF5F94F91176}"/>
            </a:ext>
          </a:extLst>
        </xdr:cNvPr>
        <xdr:cNvSpPr/>
      </xdr:nvSpPr>
      <xdr:spPr>
        <a:xfrm>
          <a:off x="85725" y="16391953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8387</xdr:row>
      <xdr:rowOff>28575</xdr:rowOff>
    </xdr:from>
    <xdr:to>
      <xdr:col>0</xdr:col>
      <xdr:colOff>428625</xdr:colOff>
      <xdr:row>8387</xdr:row>
      <xdr:rowOff>161925</xdr:rowOff>
    </xdr:to>
    <xdr:sp macro="" textlink="">
      <xdr:nvSpPr>
        <xdr:cNvPr id="1807" name="Стрелка: вправо 1806">
          <a:extLst>
            <a:ext uri="{FF2B5EF4-FFF2-40B4-BE49-F238E27FC236}">
              <a16:creationId xmlns:a16="http://schemas.microsoft.com/office/drawing/2014/main" id="{01A451B6-3727-4F1C-84CD-629DA4053AA2}"/>
            </a:ext>
          </a:extLst>
        </xdr:cNvPr>
        <xdr:cNvSpPr/>
      </xdr:nvSpPr>
      <xdr:spPr>
        <a:xfrm>
          <a:off x="85725" y="16397668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8389</xdr:row>
      <xdr:rowOff>28575</xdr:rowOff>
    </xdr:from>
    <xdr:to>
      <xdr:col>0</xdr:col>
      <xdr:colOff>428625</xdr:colOff>
      <xdr:row>8389</xdr:row>
      <xdr:rowOff>161925</xdr:rowOff>
    </xdr:to>
    <xdr:sp macro="" textlink="">
      <xdr:nvSpPr>
        <xdr:cNvPr id="1808" name="Стрелка: вправо 1807">
          <a:extLst>
            <a:ext uri="{FF2B5EF4-FFF2-40B4-BE49-F238E27FC236}">
              <a16:creationId xmlns:a16="http://schemas.microsoft.com/office/drawing/2014/main" id="{064B020B-CABB-47B0-9F8D-06FE7C304DA4}"/>
            </a:ext>
          </a:extLst>
        </xdr:cNvPr>
        <xdr:cNvSpPr/>
      </xdr:nvSpPr>
      <xdr:spPr>
        <a:xfrm>
          <a:off x="85725" y="16402716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76200</xdr:colOff>
      <xdr:row>8398</xdr:row>
      <xdr:rowOff>28575</xdr:rowOff>
    </xdr:from>
    <xdr:to>
      <xdr:col>0</xdr:col>
      <xdr:colOff>419100</xdr:colOff>
      <xdr:row>8398</xdr:row>
      <xdr:rowOff>161925</xdr:rowOff>
    </xdr:to>
    <xdr:sp macro="" textlink="">
      <xdr:nvSpPr>
        <xdr:cNvPr id="1809" name="Стрелка: вправо 1808">
          <a:extLst>
            <a:ext uri="{FF2B5EF4-FFF2-40B4-BE49-F238E27FC236}">
              <a16:creationId xmlns:a16="http://schemas.microsoft.com/office/drawing/2014/main" id="{D7854882-B543-46A0-B21F-AB930C7212B8}"/>
            </a:ext>
          </a:extLst>
        </xdr:cNvPr>
        <xdr:cNvSpPr/>
      </xdr:nvSpPr>
      <xdr:spPr>
        <a:xfrm>
          <a:off x="76200" y="16423576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8366</xdr:row>
      <xdr:rowOff>28575</xdr:rowOff>
    </xdr:from>
    <xdr:to>
      <xdr:col>0</xdr:col>
      <xdr:colOff>428625</xdr:colOff>
      <xdr:row>8366</xdr:row>
      <xdr:rowOff>161925</xdr:rowOff>
    </xdr:to>
    <xdr:sp macro="" textlink="">
      <xdr:nvSpPr>
        <xdr:cNvPr id="1810" name="Стрелка: вправо 1809">
          <a:extLst>
            <a:ext uri="{FF2B5EF4-FFF2-40B4-BE49-F238E27FC236}">
              <a16:creationId xmlns:a16="http://schemas.microsoft.com/office/drawing/2014/main" id="{2BB6D3CC-A28D-47D9-AD8F-4A188E9DB9EE}"/>
            </a:ext>
          </a:extLst>
        </xdr:cNvPr>
        <xdr:cNvSpPr/>
      </xdr:nvSpPr>
      <xdr:spPr>
        <a:xfrm>
          <a:off x="85725" y="16351948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47625</xdr:colOff>
      <xdr:row>2</xdr:row>
      <xdr:rowOff>57149</xdr:rowOff>
    </xdr:from>
    <xdr:to>
      <xdr:col>5</xdr:col>
      <xdr:colOff>171450</xdr:colOff>
      <xdr:row>3</xdr:row>
      <xdr:rowOff>19049</xdr:rowOff>
    </xdr:to>
    <xdr:sp macro="" textlink="">
      <xdr:nvSpPr>
        <xdr:cNvPr id="1812" name="Стрелка: вправо 1811">
          <a:extLst>
            <a:ext uri="{FF2B5EF4-FFF2-40B4-BE49-F238E27FC236}">
              <a16:creationId xmlns:a16="http://schemas.microsoft.com/office/drawing/2014/main" id="{F2035FB2-382E-4049-A32D-45BDFFE57B93}"/>
            </a:ext>
          </a:extLst>
        </xdr:cNvPr>
        <xdr:cNvSpPr/>
      </xdr:nvSpPr>
      <xdr:spPr>
        <a:xfrm rot="16200000">
          <a:off x="5224463" y="671511"/>
          <a:ext cx="209550" cy="123825"/>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66675</xdr:colOff>
      <xdr:row>5</xdr:row>
      <xdr:rowOff>171450</xdr:rowOff>
    </xdr:from>
    <xdr:to>
      <xdr:col>0</xdr:col>
      <xdr:colOff>293475</xdr:colOff>
      <xdr:row>5</xdr:row>
      <xdr:rowOff>398250</xdr:rowOff>
    </xdr:to>
    <xdr:sp macro="" textlink="">
      <xdr:nvSpPr>
        <xdr:cNvPr id="1832" name="Восьмиугольник 1831">
          <a:hlinkClick xmlns:r="http://schemas.openxmlformats.org/officeDocument/2006/relationships" r:id="rId288"/>
          <a:extLst>
            <a:ext uri="{FF2B5EF4-FFF2-40B4-BE49-F238E27FC236}">
              <a16:creationId xmlns:a16="http://schemas.microsoft.com/office/drawing/2014/main" id="{C8871DFF-9889-4550-BDA5-52D31B69D0CD}"/>
            </a:ext>
          </a:extLst>
        </xdr:cNvPr>
        <xdr:cNvSpPr/>
      </xdr:nvSpPr>
      <xdr:spPr>
        <a:xfrm>
          <a:off x="666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Б</a:t>
          </a:r>
        </a:p>
      </xdr:txBody>
    </xdr:sp>
    <xdr:clientData/>
  </xdr:twoCellAnchor>
  <xdr:twoCellAnchor>
    <xdr:from>
      <xdr:col>0</xdr:col>
      <xdr:colOff>314325</xdr:colOff>
      <xdr:row>5</xdr:row>
      <xdr:rowOff>171450</xdr:rowOff>
    </xdr:from>
    <xdr:to>
      <xdr:col>1</xdr:col>
      <xdr:colOff>83925</xdr:colOff>
      <xdr:row>5</xdr:row>
      <xdr:rowOff>398250</xdr:rowOff>
    </xdr:to>
    <xdr:sp macro="" textlink="">
      <xdr:nvSpPr>
        <xdr:cNvPr id="1833" name="Восьмиугольник 1832">
          <a:hlinkClick xmlns:r="http://schemas.openxmlformats.org/officeDocument/2006/relationships" r:id="rId289"/>
          <a:extLst>
            <a:ext uri="{FF2B5EF4-FFF2-40B4-BE49-F238E27FC236}">
              <a16:creationId xmlns:a16="http://schemas.microsoft.com/office/drawing/2014/main" id="{96885B40-19BB-4F83-B35C-EA968CC3FE03}"/>
            </a:ext>
          </a:extLst>
        </xdr:cNvPr>
        <xdr:cNvSpPr/>
      </xdr:nvSpPr>
      <xdr:spPr>
        <a:xfrm>
          <a:off x="3143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В</a:t>
          </a:r>
        </a:p>
      </xdr:txBody>
    </xdr:sp>
    <xdr:clientData/>
  </xdr:twoCellAnchor>
  <xdr:twoCellAnchor>
    <xdr:from>
      <xdr:col>1</xdr:col>
      <xdr:colOff>104775</xdr:colOff>
      <xdr:row>5</xdr:row>
      <xdr:rowOff>171450</xdr:rowOff>
    </xdr:from>
    <xdr:to>
      <xdr:col>1</xdr:col>
      <xdr:colOff>331575</xdr:colOff>
      <xdr:row>5</xdr:row>
      <xdr:rowOff>398250</xdr:rowOff>
    </xdr:to>
    <xdr:sp macro="" textlink="">
      <xdr:nvSpPr>
        <xdr:cNvPr id="1834" name="Восьмиугольник 1833">
          <a:hlinkClick xmlns:r="http://schemas.openxmlformats.org/officeDocument/2006/relationships" r:id="rId290"/>
          <a:extLst>
            <a:ext uri="{FF2B5EF4-FFF2-40B4-BE49-F238E27FC236}">
              <a16:creationId xmlns:a16="http://schemas.microsoft.com/office/drawing/2014/main" id="{8DAD2E11-0BBB-4033-9AB0-55E04098775F}"/>
            </a:ext>
          </a:extLst>
        </xdr:cNvPr>
        <xdr:cNvSpPr/>
      </xdr:nvSpPr>
      <xdr:spPr>
        <a:xfrm>
          <a:off x="5619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Г</a:t>
          </a:r>
        </a:p>
      </xdr:txBody>
    </xdr:sp>
    <xdr:clientData/>
  </xdr:twoCellAnchor>
  <xdr:twoCellAnchor>
    <xdr:from>
      <xdr:col>1</xdr:col>
      <xdr:colOff>352425</xdr:colOff>
      <xdr:row>5</xdr:row>
      <xdr:rowOff>171450</xdr:rowOff>
    </xdr:from>
    <xdr:to>
      <xdr:col>1</xdr:col>
      <xdr:colOff>579225</xdr:colOff>
      <xdr:row>5</xdr:row>
      <xdr:rowOff>398250</xdr:rowOff>
    </xdr:to>
    <xdr:sp macro="" textlink="">
      <xdr:nvSpPr>
        <xdr:cNvPr id="1835" name="Восьмиугольник 1834">
          <a:hlinkClick xmlns:r="http://schemas.openxmlformats.org/officeDocument/2006/relationships" r:id="rId291"/>
          <a:extLst>
            <a:ext uri="{FF2B5EF4-FFF2-40B4-BE49-F238E27FC236}">
              <a16:creationId xmlns:a16="http://schemas.microsoft.com/office/drawing/2014/main" id="{6770D08A-1967-4F4B-A3CC-5663103D6307}"/>
            </a:ext>
          </a:extLst>
        </xdr:cNvPr>
        <xdr:cNvSpPr/>
      </xdr:nvSpPr>
      <xdr:spPr>
        <a:xfrm>
          <a:off x="8096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Д</a:t>
          </a:r>
        </a:p>
      </xdr:txBody>
    </xdr:sp>
    <xdr:clientData/>
  </xdr:twoCellAnchor>
  <xdr:twoCellAnchor>
    <xdr:from>
      <xdr:col>1</xdr:col>
      <xdr:colOff>600075</xdr:colOff>
      <xdr:row>5</xdr:row>
      <xdr:rowOff>171450</xdr:rowOff>
    </xdr:from>
    <xdr:to>
      <xdr:col>1</xdr:col>
      <xdr:colOff>826875</xdr:colOff>
      <xdr:row>5</xdr:row>
      <xdr:rowOff>398250</xdr:rowOff>
    </xdr:to>
    <xdr:sp macro="" textlink="">
      <xdr:nvSpPr>
        <xdr:cNvPr id="1836" name="Восьмиугольник 1835">
          <a:hlinkClick xmlns:r="http://schemas.openxmlformats.org/officeDocument/2006/relationships" r:id="rId292"/>
          <a:extLst>
            <a:ext uri="{FF2B5EF4-FFF2-40B4-BE49-F238E27FC236}">
              <a16:creationId xmlns:a16="http://schemas.microsoft.com/office/drawing/2014/main" id="{3324B059-4E45-433A-9405-020CE0523CA6}"/>
            </a:ext>
          </a:extLst>
        </xdr:cNvPr>
        <xdr:cNvSpPr/>
      </xdr:nvSpPr>
      <xdr:spPr>
        <a:xfrm>
          <a:off x="10572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З</a:t>
          </a:r>
        </a:p>
      </xdr:txBody>
    </xdr:sp>
    <xdr:clientData/>
  </xdr:twoCellAnchor>
  <xdr:twoCellAnchor>
    <xdr:from>
      <xdr:col>1</xdr:col>
      <xdr:colOff>847725</xdr:colOff>
      <xdr:row>5</xdr:row>
      <xdr:rowOff>171450</xdr:rowOff>
    </xdr:from>
    <xdr:to>
      <xdr:col>1</xdr:col>
      <xdr:colOff>1074525</xdr:colOff>
      <xdr:row>5</xdr:row>
      <xdr:rowOff>398250</xdr:rowOff>
    </xdr:to>
    <xdr:sp macro="" textlink="">
      <xdr:nvSpPr>
        <xdr:cNvPr id="1837" name="Восьмиугольник 1836">
          <a:hlinkClick xmlns:r="http://schemas.openxmlformats.org/officeDocument/2006/relationships" r:id="rId293"/>
          <a:extLst>
            <a:ext uri="{FF2B5EF4-FFF2-40B4-BE49-F238E27FC236}">
              <a16:creationId xmlns:a16="http://schemas.microsoft.com/office/drawing/2014/main" id="{E0B05D3F-D980-40D7-B35B-BDE1FAC4BE61}"/>
            </a:ext>
          </a:extLst>
        </xdr:cNvPr>
        <xdr:cNvSpPr/>
      </xdr:nvSpPr>
      <xdr:spPr>
        <a:xfrm>
          <a:off x="13049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И</a:t>
          </a:r>
        </a:p>
      </xdr:txBody>
    </xdr:sp>
    <xdr:clientData/>
  </xdr:twoCellAnchor>
  <xdr:twoCellAnchor>
    <xdr:from>
      <xdr:col>1</xdr:col>
      <xdr:colOff>1095375</xdr:colOff>
      <xdr:row>5</xdr:row>
      <xdr:rowOff>171450</xdr:rowOff>
    </xdr:from>
    <xdr:to>
      <xdr:col>1</xdr:col>
      <xdr:colOff>1322175</xdr:colOff>
      <xdr:row>5</xdr:row>
      <xdr:rowOff>398250</xdr:rowOff>
    </xdr:to>
    <xdr:sp macro="" textlink="">
      <xdr:nvSpPr>
        <xdr:cNvPr id="1838" name="Восьмиугольник 1837">
          <a:hlinkClick xmlns:r="http://schemas.openxmlformats.org/officeDocument/2006/relationships" r:id="rId294"/>
          <a:extLst>
            <a:ext uri="{FF2B5EF4-FFF2-40B4-BE49-F238E27FC236}">
              <a16:creationId xmlns:a16="http://schemas.microsoft.com/office/drawing/2014/main" id="{EBB75497-6B31-4947-8AB8-0B4A96D33D17}"/>
            </a:ext>
          </a:extLst>
        </xdr:cNvPr>
        <xdr:cNvSpPr/>
      </xdr:nvSpPr>
      <xdr:spPr>
        <a:xfrm>
          <a:off x="15525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К</a:t>
          </a:r>
        </a:p>
      </xdr:txBody>
    </xdr:sp>
    <xdr:clientData/>
  </xdr:twoCellAnchor>
  <xdr:twoCellAnchor>
    <xdr:from>
      <xdr:col>1</xdr:col>
      <xdr:colOff>1343025</xdr:colOff>
      <xdr:row>5</xdr:row>
      <xdr:rowOff>171450</xdr:rowOff>
    </xdr:from>
    <xdr:to>
      <xdr:col>1</xdr:col>
      <xdr:colOff>1569825</xdr:colOff>
      <xdr:row>5</xdr:row>
      <xdr:rowOff>398250</xdr:rowOff>
    </xdr:to>
    <xdr:sp macro="" textlink="">
      <xdr:nvSpPr>
        <xdr:cNvPr id="1839" name="Восьмиугольник 1838">
          <a:hlinkClick xmlns:r="http://schemas.openxmlformats.org/officeDocument/2006/relationships" r:id="rId295"/>
          <a:extLst>
            <a:ext uri="{FF2B5EF4-FFF2-40B4-BE49-F238E27FC236}">
              <a16:creationId xmlns:a16="http://schemas.microsoft.com/office/drawing/2014/main" id="{C254AFAE-B336-4031-923B-3DE0AC40D61E}"/>
            </a:ext>
          </a:extLst>
        </xdr:cNvPr>
        <xdr:cNvSpPr/>
      </xdr:nvSpPr>
      <xdr:spPr>
        <a:xfrm>
          <a:off x="18002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Л</a:t>
          </a:r>
        </a:p>
      </xdr:txBody>
    </xdr:sp>
    <xdr:clientData/>
  </xdr:twoCellAnchor>
  <xdr:twoCellAnchor>
    <xdr:from>
      <xdr:col>1</xdr:col>
      <xdr:colOff>1590675</xdr:colOff>
      <xdr:row>5</xdr:row>
      <xdr:rowOff>171450</xdr:rowOff>
    </xdr:from>
    <xdr:to>
      <xdr:col>1</xdr:col>
      <xdr:colOff>1817475</xdr:colOff>
      <xdr:row>5</xdr:row>
      <xdr:rowOff>398250</xdr:rowOff>
    </xdr:to>
    <xdr:sp macro="" textlink="">
      <xdr:nvSpPr>
        <xdr:cNvPr id="1840" name="Восьмиугольник 1839">
          <a:hlinkClick xmlns:r="http://schemas.openxmlformats.org/officeDocument/2006/relationships" r:id="rId296"/>
          <a:extLst>
            <a:ext uri="{FF2B5EF4-FFF2-40B4-BE49-F238E27FC236}">
              <a16:creationId xmlns:a16="http://schemas.microsoft.com/office/drawing/2014/main" id="{4DC47E09-38CB-4322-966E-E54A49425D91}"/>
            </a:ext>
          </a:extLst>
        </xdr:cNvPr>
        <xdr:cNvSpPr/>
      </xdr:nvSpPr>
      <xdr:spPr>
        <a:xfrm>
          <a:off x="20478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М</a:t>
          </a:r>
        </a:p>
      </xdr:txBody>
    </xdr:sp>
    <xdr:clientData/>
  </xdr:twoCellAnchor>
  <xdr:twoCellAnchor>
    <xdr:from>
      <xdr:col>1</xdr:col>
      <xdr:colOff>1838325</xdr:colOff>
      <xdr:row>5</xdr:row>
      <xdr:rowOff>171450</xdr:rowOff>
    </xdr:from>
    <xdr:to>
      <xdr:col>1</xdr:col>
      <xdr:colOff>2065125</xdr:colOff>
      <xdr:row>5</xdr:row>
      <xdr:rowOff>398250</xdr:rowOff>
    </xdr:to>
    <xdr:sp macro="" textlink="">
      <xdr:nvSpPr>
        <xdr:cNvPr id="1841" name="Восьмиугольник 1840">
          <a:hlinkClick xmlns:r="http://schemas.openxmlformats.org/officeDocument/2006/relationships" r:id="rId297"/>
          <a:extLst>
            <a:ext uri="{FF2B5EF4-FFF2-40B4-BE49-F238E27FC236}">
              <a16:creationId xmlns:a16="http://schemas.microsoft.com/office/drawing/2014/main" id="{9B3DC40B-AF43-482F-951B-99A4251324D5}"/>
            </a:ext>
          </a:extLst>
        </xdr:cNvPr>
        <xdr:cNvSpPr/>
      </xdr:nvSpPr>
      <xdr:spPr>
        <a:xfrm>
          <a:off x="22955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Н</a:t>
          </a:r>
        </a:p>
      </xdr:txBody>
    </xdr:sp>
    <xdr:clientData/>
  </xdr:twoCellAnchor>
  <xdr:twoCellAnchor>
    <xdr:from>
      <xdr:col>1</xdr:col>
      <xdr:colOff>2085975</xdr:colOff>
      <xdr:row>5</xdr:row>
      <xdr:rowOff>171450</xdr:rowOff>
    </xdr:from>
    <xdr:to>
      <xdr:col>1</xdr:col>
      <xdr:colOff>2312775</xdr:colOff>
      <xdr:row>5</xdr:row>
      <xdr:rowOff>398250</xdr:rowOff>
    </xdr:to>
    <xdr:sp macro="" textlink="">
      <xdr:nvSpPr>
        <xdr:cNvPr id="1842" name="Восьмиугольник 1841">
          <a:hlinkClick xmlns:r="http://schemas.openxmlformats.org/officeDocument/2006/relationships" r:id="rId298"/>
          <a:extLst>
            <a:ext uri="{FF2B5EF4-FFF2-40B4-BE49-F238E27FC236}">
              <a16:creationId xmlns:a16="http://schemas.microsoft.com/office/drawing/2014/main" id="{83D30897-33B7-4B29-A380-5D9EF6D05613}"/>
            </a:ext>
          </a:extLst>
        </xdr:cNvPr>
        <xdr:cNvSpPr/>
      </xdr:nvSpPr>
      <xdr:spPr>
        <a:xfrm>
          <a:off x="25431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О</a:t>
          </a:r>
        </a:p>
      </xdr:txBody>
    </xdr:sp>
    <xdr:clientData/>
  </xdr:twoCellAnchor>
  <xdr:twoCellAnchor>
    <xdr:from>
      <xdr:col>1</xdr:col>
      <xdr:colOff>2333625</xdr:colOff>
      <xdr:row>5</xdr:row>
      <xdr:rowOff>171450</xdr:rowOff>
    </xdr:from>
    <xdr:to>
      <xdr:col>1</xdr:col>
      <xdr:colOff>2560425</xdr:colOff>
      <xdr:row>5</xdr:row>
      <xdr:rowOff>398250</xdr:rowOff>
    </xdr:to>
    <xdr:sp macro="" textlink="">
      <xdr:nvSpPr>
        <xdr:cNvPr id="1843" name="Восьмиугольник 1842">
          <a:hlinkClick xmlns:r="http://schemas.openxmlformats.org/officeDocument/2006/relationships" r:id="rId299"/>
          <a:extLst>
            <a:ext uri="{FF2B5EF4-FFF2-40B4-BE49-F238E27FC236}">
              <a16:creationId xmlns:a16="http://schemas.microsoft.com/office/drawing/2014/main" id="{6205688A-37C0-4E10-A08B-C906B6D87616}"/>
            </a:ext>
          </a:extLst>
        </xdr:cNvPr>
        <xdr:cNvSpPr/>
      </xdr:nvSpPr>
      <xdr:spPr>
        <a:xfrm>
          <a:off x="27908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П</a:t>
          </a:r>
        </a:p>
      </xdr:txBody>
    </xdr:sp>
    <xdr:clientData/>
  </xdr:twoCellAnchor>
  <xdr:twoCellAnchor>
    <xdr:from>
      <xdr:col>1</xdr:col>
      <xdr:colOff>2581275</xdr:colOff>
      <xdr:row>5</xdr:row>
      <xdr:rowOff>171450</xdr:rowOff>
    </xdr:from>
    <xdr:to>
      <xdr:col>1</xdr:col>
      <xdr:colOff>2808075</xdr:colOff>
      <xdr:row>5</xdr:row>
      <xdr:rowOff>398250</xdr:rowOff>
    </xdr:to>
    <xdr:sp macro="" textlink="">
      <xdr:nvSpPr>
        <xdr:cNvPr id="1844" name="Восьмиугольник 1843">
          <a:hlinkClick xmlns:r="http://schemas.openxmlformats.org/officeDocument/2006/relationships" r:id="rId300"/>
          <a:extLst>
            <a:ext uri="{FF2B5EF4-FFF2-40B4-BE49-F238E27FC236}">
              <a16:creationId xmlns:a16="http://schemas.microsoft.com/office/drawing/2014/main" id="{9ACC4F2C-422F-4B8D-BED9-6231E8154E12}"/>
            </a:ext>
          </a:extLst>
        </xdr:cNvPr>
        <xdr:cNvSpPr/>
      </xdr:nvSpPr>
      <xdr:spPr>
        <a:xfrm>
          <a:off x="30384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Р</a:t>
          </a:r>
        </a:p>
      </xdr:txBody>
    </xdr:sp>
    <xdr:clientData/>
  </xdr:twoCellAnchor>
  <xdr:twoCellAnchor>
    <xdr:from>
      <xdr:col>1</xdr:col>
      <xdr:colOff>2828925</xdr:colOff>
      <xdr:row>5</xdr:row>
      <xdr:rowOff>171450</xdr:rowOff>
    </xdr:from>
    <xdr:to>
      <xdr:col>1</xdr:col>
      <xdr:colOff>3055725</xdr:colOff>
      <xdr:row>5</xdr:row>
      <xdr:rowOff>398250</xdr:rowOff>
    </xdr:to>
    <xdr:sp macro="" textlink="">
      <xdr:nvSpPr>
        <xdr:cNvPr id="1845" name="Восьмиугольник 1844">
          <a:hlinkClick xmlns:r="http://schemas.openxmlformats.org/officeDocument/2006/relationships" r:id="rId301"/>
          <a:extLst>
            <a:ext uri="{FF2B5EF4-FFF2-40B4-BE49-F238E27FC236}">
              <a16:creationId xmlns:a16="http://schemas.microsoft.com/office/drawing/2014/main" id="{39BE0353-74C4-44AA-A2F8-40CDDD3DEE6D}"/>
            </a:ext>
          </a:extLst>
        </xdr:cNvPr>
        <xdr:cNvSpPr/>
      </xdr:nvSpPr>
      <xdr:spPr>
        <a:xfrm>
          <a:off x="32861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С</a:t>
          </a:r>
        </a:p>
      </xdr:txBody>
    </xdr:sp>
    <xdr:clientData/>
  </xdr:twoCellAnchor>
  <xdr:twoCellAnchor>
    <xdr:from>
      <xdr:col>1</xdr:col>
      <xdr:colOff>3076575</xdr:colOff>
      <xdr:row>5</xdr:row>
      <xdr:rowOff>171450</xdr:rowOff>
    </xdr:from>
    <xdr:to>
      <xdr:col>1</xdr:col>
      <xdr:colOff>3303375</xdr:colOff>
      <xdr:row>5</xdr:row>
      <xdr:rowOff>398250</xdr:rowOff>
    </xdr:to>
    <xdr:sp macro="" textlink="">
      <xdr:nvSpPr>
        <xdr:cNvPr id="1846" name="Восьмиугольник 1845">
          <a:hlinkClick xmlns:r="http://schemas.openxmlformats.org/officeDocument/2006/relationships" r:id="rId302"/>
          <a:extLst>
            <a:ext uri="{FF2B5EF4-FFF2-40B4-BE49-F238E27FC236}">
              <a16:creationId xmlns:a16="http://schemas.microsoft.com/office/drawing/2014/main" id="{6A7B73D9-A91B-4890-9CD3-673FCC2F2D02}"/>
            </a:ext>
          </a:extLst>
        </xdr:cNvPr>
        <xdr:cNvSpPr/>
      </xdr:nvSpPr>
      <xdr:spPr>
        <a:xfrm>
          <a:off x="35337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Ф</a:t>
          </a:r>
        </a:p>
      </xdr:txBody>
    </xdr:sp>
    <xdr:clientData/>
  </xdr:twoCellAnchor>
  <xdr:twoCellAnchor>
    <xdr:from>
      <xdr:col>1</xdr:col>
      <xdr:colOff>3324225</xdr:colOff>
      <xdr:row>5</xdr:row>
      <xdr:rowOff>171450</xdr:rowOff>
    </xdr:from>
    <xdr:to>
      <xdr:col>1</xdr:col>
      <xdr:colOff>3551025</xdr:colOff>
      <xdr:row>5</xdr:row>
      <xdr:rowOff>398250</xdr:rowOff>
    </xdr:to>
    <xdr:sp macro="" textlink="">
      <xdr:nvSpPr>
        <xdr:cNvPr id="1847" name="Восьмиугольник 1846">
          <a:hlinkClick xmlns:r="http://schemas.openxmlformats.org/officeDocument/2006/relationships" r:id="rId303"/>
          <a:extLst>
            <a:ext uri="{FF2B5EF4-FFF2-40B4-BE49-F238E27FC236}">
              <a16:creationId xmlns:a16="http://schemas.microsoft.com/office/drawing/2014/main" id="{E585CA90-6911-4B66-AA8C-57F80BD6F469}"/>
            </a:ext>
          </a:extLst>
        </xdr:cNvPr>
        <xdr:cNvSpPr/>
      </xdr:nvSpPr>
      <xdr:spPr>
        <a:xfrm>
          <a:off x="37814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Ц</a:t>
          </a:r>
        </a:p>
      </xdr:txBody>
    </xdr:sp>
    <xdr:clientData/>
  </xdr:twoCellAnchor>
  <xdr:twoCellAnchor>
    <xdr:from>
      <xdr:col>2</xdr:col>
      <xdr:colOff>0</xdr:colOff>
      <xdr:row>5</xdr:row>
      <xdr:rowOff>171450</xdr:rowOff>
    </xdr:from>
    <xdr:to>
      <xdr:col>2</xdr:col>
      <xdr:colOff>226800</xdr:colOff>
      <xdr:row>5</xdr:row>
      <xdr:rowOff>398250</xdr:rowOff>
    </xdr:to>
    <xdr:sp macro="" textlink="">
      <xdr:nvSpPr>
        <xdr:cNvPr id="1848" name="Восьмиугольник 1847">
          <a:hlinkClick xmlns:r="http://schemas.openxmlformats.org/officeDocument/2006/relationships" r:id="rId304"/>
          <a:extLst>
            <a:ext uri="{FF2B5EF4-FFF2-40B4-BE49-F238E27FC236}">
              <a16:creationId xmlns:a16="http://schemas.microsoft.com/office/drawing/2014/main" id="{FE7C2F4E-402C-45E3-BC8A-51A26C75F410}"/>
            </a:ext>
          </a:extLst>
        </xdr:cNvPr>
        <xdr:cNvSpPr/>
      </xdr:nvSpPr>
      <xdr:spPr>
        <a:xfrm>
          <a:off x="402907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Ч</a:t>
          </a:r>
        </a:p>
      </xdr:txBody>
    </xdr:sp>
    <xdr:clientData/>
  </xdr:twoCellAnchor>
  <xdr:twoCellAnchor>
    <xdr:from>
      <xdr:col>2</xdr:col>
      <xdr:colOff>247650</xdr:colOff>
      <xdr:row>5</xdr:row>
      <xdr:rowOff>171450</xdr:rowOff>
    </xdr:from>
    <xdr:to>
      <xdr:col>2</xdr:col>
      <xdr:colOff>474450</xdr:colOff>
      <xdr:row>5</xdr:row>
      <xdr:rowOff>398250</xdr:rowOff>
    </xdr:to>
    <xdr:sp macro="" textlink="">
      <xdr:nvSpPr>
        <xdr:cNvPr id="1849" name="Восьмиугольник 1848">
          <a:hlinkClick xmlns:r="http://schemas.openxmlformats.org/officeDocument/2006/relationships" r:id="rId305"/>
          <a:extLst>
            <a:ext uri="{FF2B5EF4-FFF2-40B4-BE49-F238E27FC236}">
              <a16:creationId xmlns:a16="http://schemas.microsoft.com/office/drawing/2014/main" id="{F066E33D-8E57-4EA2-B98E-0F47C838E5B5}"/>
            </a:ext>
          </a:extLst>
        </xdr:cNvPr>
        <xdr:cNvSpPr/>
      </xdr:nvSpPr>
      <xdr:spPr>
        <a:xfrm>
          <a:off x="4276725" y="1362075"/>
          <a:ext cx="2268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200" b="0">
              <a:solidFill>
                <a:sysClr val="windowText" lastClr="000000"/>
              </a:solidFill>
            </a:rPr>
            <a:t>Ш</a:t>
          </a:r>
        </a:p>
      </xdr:txBody>
    </xdr:sp>
    <xdr:clientData/>
  </xdr:twoCellAnchor>
  <xdr:twoCellAnchor>
    <xdr:from>
      <xdr:col>8</xdr:col>
      <xdr:colOff>85725</xdr:colOff>
      <xdr:row>4</xdr:row>
      <xdr:rowOff>66675</xdr:rowOff>
    </xdr:from>
    <xdr:to>
      <xdr:col>8</xdr:col>
      <xdr:colOff>1633725</xdr:colOff>
      <xdr:row>5</xdr:row>
      <xdr:rowOff>169650</xdr:rowOff>
    </xdr:to>
    <xdr:sp macro="" textlink="">
      <xdr:nvSpPr>
        <xdr:cNvPr id="1415" name="Восьмиугольник 1414">
          <a:hlinkClick xmlns:r="http://schemas.openxmlformats.org/officeDocument/2006/relationships" r:id="rId306"/>
          <a:extLst>
            <a:ext uri="{FF2B5EF4-FFF2-40B4-BE49-F238E27FC236}">
              <a16:creationId xmlns:a16="http://schemas.microsoft.com/office/drawing/2014/main" id="{61BA665D-57A3-4DFA-A397-359AA14056B1}"/>
            </a:ext>
          </a:extLst>
        </xdr:cNvPr>
        <xdr:cNvSpPr/>
      </xdr:nvSpPr>
      <xdr:spPr>
        <a:xfrm>
          <a:off x="6181725" y="1133475"/>
          <a:ext cx="15480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000" b="0">
              <a:solidFill>
                <a:sysClr val="windowText" lastClr="000000"/>
              </a:solidFill>
              <a:latin typeface="Bahnschrift" panose="020B0502040204020203" pitchFamily="34" charset="0"/>
            </a:rPr>
            <a:t>ПЕРЕЙТИ</a:t>
          </a:r>
          <a:r>
            <a:rPr lang="ru-RU" sz="1000" b="0" baseline="0">
              <a:solidFill>
                <a:sysClr val="windowText" lastClr="000000"/>
              </a:solidFill>
              <a:latin typeface="Bahnschrift" panose="020B0502040204020203" pitchFamily="34" charset="0"/>
            </a:rPr>
            <a:t> В НАЧАЛО</a:t>
          </a:r>
          <a:endParaRPr lang="ru-RU" sz="1000" b="0">
            <a:solidFill>
              <a:sysClr val="windowText" lastClr="000000"/>
            </a:solidFill>
            <a:latin typeface="Bahnschrift" panose="020B0502040204020203" pitchFamily="34" charset="0"/>
          </a:endParaRPr>
        </a:p>
      </xdr:txBody>
    </xdr:sp>
    <xdr:clientData/>
  </xdr:twoCellAnchor>
  <xdr:twoCellAnchor>
    <xdr:from>
      <xdr:col>7</xdr:col>
      <xdr:colOff>9525</xdr:colOff>
      <xdr:row>5</xdr:row>
      <xdr:rowOff>209550</xdr:rowOff>
    </xdr:from>
    <xdr:to>
      <xdr:col>9</xdr:col>
      <xdr:colOff>16725</xdr:colOff>
      <xdr:row>5</xdr:row>
      <xdr:rowOff>436350</xdr:rowOff>
    </xdr:to>
    <xdr:sp macro="" textlink="">
      <xdr:nvSpPr>
        <xdr:cNvPr id="1416" name="Восьмиугольник 1415">
          <a:hlinkClick xmlns:r="http://schemas.openxmlformats.org/officeDocument/2006/relationships" r:id="rId307"/>
          <a:extLst>
            <a:ext uri="{FF2B5EF4-FFF2-40B4-BE49-F238E27FC236}">
              <a16:creationId xmlns:a16="http://schemas.microsoft.com/office/drawing/2014/main" id="{756BD893-4782-41F0-8412-F724A54A80A6}"/>
            </a:ext>
          </a:extLst>
        </xdr:cNvPr>
        <xdr:cNvSpPr/>
      </xdr:nvSpPr>
      <xdr:spPr>
        <a:xfrm>
          <a:off x="6048375" y="1400175"/>
          <a:ext cx="1836000" cy="226800"/>
        </a:xfrm>
        <a:prstGeom prst="octagon">
          <a:avLst/>
        </a:prstGeom>
        <a:gradFill>
          <a:gsLst>
            <a:gs pos="0">
              <a:schemeClr val="accent1">
                <a:lumMod val="5000"/>
                <a:lumOff val="95000"/>
              </a:schemeClr>
            </a:gs>
            <a:gs pos="74000">
              <a:schemeClr val="bg1">
                <a:lumMod val="85000"/>
              </a:schemeClr>
            </a:gs>
            <a:gs pos="83000">
              <a:schemeClr val="bg1">
                <a:lumMod val="75000"/>
              </a:schemeClr>
            </a:gs>
            <a:gs pos="100000">
              <a:schemeClr val="bg1">
                <a:lumMod val="50000"/>
              </a:schemeClr>
            </a:gs>
          </a:gsLst>
          <a:lin ang="5400000" scaled="1"/>
        </a:gradFill>
        <a:ln w="1270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000" b="0">
              <a:solidFill>
                <a:sysClr val="windowText" lastClr="000000"/>
              </a:solidFill>
              <a:latin typeface="Bahnschrift" panose="020B0502040204020203" pitchFamily="34" charset="0"/>
            </a:rPr>
            <a:t>ОТКРЫТЬ СОДЕРЖАНИЕ</a:t>
          </a:r>
        </a:p>
      </xdr:txBody>
    </xdr:sp>
    <xdr:clientData/>
  </xdr:twoCellAnchor>
  <xdr:twoCellAnchor>
    <xdr:from>
      <xdr:col>0</xdr:col>
      <xdr:colOff>85725</xdr:colOff>
      <xdr:row>8114</xdr:row>
      <xdr:rowOff>28575</xdr:rowOff>
    </xdr:from>
    <xdr:to>
      <xdr:col>0</xdr:col>
      <xdr:colOff>428625</xdr:colOff>
      <xdr:row>8114</xdr:row>
      <xdr:rowOff>161925</xdr:rowOff>
    </xdr:to>
    <xdr:sp macro="" textlink="">
      <xdr:nvSpPr>
        <xdr:cNvPr id="1811" name="Стрелка: вправо 1810">
          <a:extLst>
            <a:ext uri="{FF2B5EF4-FFF2-40B4-BE49-F238E27FC236}">
              <a16:creationId xmlns:a16="http://schemas.microsoft.com/office/drawing/2014/main" id="{D76B31A2-BDB5-43E4-A7E0-3AFA6B508C97}"/>
            </a:ext>
          </a:extLst>
        </xdr:cNvPr>
        <xdr:cNvSpPr/>
      </xdr:nvSpPr>
      <xdr:spPr>
        <a:xfrm>
          <a:off x="85725" y="15989331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95250</xdr:colOff>
      <xdr:row>8116</xdr:row>
      <xdr:rowOff>28575</xdr:rowOff>
    </xdr:from>
    <xdr:to>
      <xdr:col>0</xdr:col>
      <xdr:colOff>438150</xdr:colOff>
      <xdr:row>8116</xdr:row>
      <xdr:rowOff>161925</xdr:rowOff>
    </xdr:to>
    <xdr:sp macro="" textlink="">
      <xdr:nvSpPr>
        <xdr:cNvPr id="1813" name="Стрелка: вправо 1812">
          <a:extLst>
            <a:ext uri="{FF2B5EF4-FFF2-40B4-BE49-F238E27FC236}">
              <a16:creationId xmlns:a16="http://schemas.microsoft.com/office/drawing/2014/main" id="{18F066E3-4C82-4100-ABB8-1390AE31CC49}"/>
            </a:ext>
          </a:extLst>
        </xdr:cNvPr>
        <xdr:cNvSpPr/>
      </xdr:nvSpPr>
      <xdr:spPr>
        <a:xfrm>
          <a:off x="95250" y="159931417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8063</xdr:row>
      <xdr:rowOff>28575</xdr:rowOff>
    </xdr:from>
    <xdr:to>
      <xdr:col>0</xdr:col>
      <xdr:colOff>428625</xdr:colOff>
      <xdr:row>8063</xdr:row>
      <xdr:rowOff>161925</xdr:rowOff>
    </xdr:to>
    <xdr:sp macro="" textlink="">
      <xdr:nvSpPr>
        <xdr:cNvPr id="2" name="Стрелка: вправо 1">
          <a:extLst>
            <a:ext uri="{FF2B5EF4-FFF2-40B4-BE49-F238E27FC236}">
              <a16:creationId xmlns:a16="http://schemas.microsoft.com/office/drawing/2014/main" id="{177F5022-B3BB-45DC-8559-962264E07CE7}"/>
            </a:ext>
          </a:extLst>
        </xdr:cNvPr>
        <xdr:cNvSpPr/>
      </xdr:nvSpPr>
      <xdr:spPr>
        <a:xfrm>
          <a:off x="85725" y="15876746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85725</xdr:colOff>
      <xdr:row>8066</xdr:row>
      <xdr:rowOff>28575</xdr:rowOff>
    </xdr:from>
    <xdr:to>
      <xdr:col>0</xdr:col>
      <xdr:colOff>428625</xdr:colOff>
      <xdr:row>8066</xdr:row>
      <xdr:rowOff>161925</xdr:rowOff>
    </xdr:to>
    <xdr:sp macro="" textlink="">
      <xdr:nvSpPr>
        <xdr:cNvPr id="1815" name="Стрелка: вправо 1814">
          <a:extLst>
            <a:ext uri="{FF2B5EF4-FFF2-40B4-BE49-F238E27FC236}">
              <a16:creationId xmlns:a16="http://schemas.microsoft.com/office/drawing/2014/main" id="{9A8C819B-DC5C-4260-B40F-B75A1E0B7E66}"/>
            </a:ext>
          </a:extLst>
        </xdr:cNvPr>
        <xdr:cNvSpPr/>
      </xdr:nvSpPr>
      <xdr:spPr>
        <a:xfrm>
          <a:off x="85725" y="1609086825"/>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609601</xdr:colOff>
      <xdr:row>3049</xdr:row>
      <xdr:rowOff>209550</xdr:rowOff>
    </xdr:from>
    <xdr:to>
      <xdr:col>5</xdr:col>
      <xdr:colOff>308132</xdr:colOff>
      <xdr:row>3049</xdr:row>
      <xdr:rowOff>733425</xdr:rowOff>
    </xdr:to>
    <xdr:pic>
      <xdr:nvPicPr>
        <xdr:cNvPr id="1816" name="Рисунок 1815">
          <a:extLst>
            <a:ext uri="{FF2B5EF4-FFF2-40B4-BE49-F238E27FC236}">
              <a16:creationId xmlns:a16="http://schemas.microsoft.com/office/drawing/2014/main" id="{60541A04-2FA2-98C1-F226-E1217825C190}"/>
            </a:ext>
          </a:extLst>
        </xdr:cNvPr>
        <xdr:cNvPicPr>
          <a:picLocks noChangeAspect="1"/>
        </xdr:cNvPicPr>
      </xdr:nvPicPr>
      <xdr:blipFill rotWithShape="1">
        <a:blip xmlns:r="http://schemas.openxmlformats.org/officeDocument/2006/relationships" r:embed="rId308" cstate="print">
          <a:extLst>
            <a:ext uri="{28A0092B-C50C-407E-A947-70E740481C1C}">
              <a14:useLocalDpi xmlns:a14="http://schemas.microsoft.com/office/drawing/2010/main" val="0"/>
            </a:ext>
          </a:extLst>
        </a:blip>
        <a:srcRect l="12500" t="9413" r="10625"/>
        <a:stretch/>
      </xdr:blipFill>
      <xdr:spPr>
        <a:xfrm>
          <a:off x="4638676" y="71628000"/>
          <a:ext cx="889156" cy="523875"/>
        </a:xfrm>
        <a:prstGeom prst="rect">
          <a:avLst/>
        </a:prstGeom>
      </xdr:spPr>
    </xdr:pic>
    <xdr:clientData/>
  </xdr:twoCellAnchor>
  <xdr:twoCellAnchor>
    <xdr:from>
      <xdr:col>4</xdr:col>
      <xdr:colOff>76200</xdr:colOff>
      <xdr:row>6605</xdr:row>
      <xdr:rowOff>200024</xdr:rowOff>
    </xdr:from>
    <xdr:to>
      <xdr:col>5</xdr:col>
      <xdr:colOff>80011</xdr:colOff>
      <xdr:row>6605</xdr:row>
      <xdr:rowOff>733425</xdr:rowOff>
    </xdr:to>
    <xdr:pic>
      <xdr:nvPicPr>
        <xdr:cNvPr id="1819" name="Рисунок 1818">
          <a:extLst>
            <a:ext uri="{FF2B5EF4-FFF2-40B4-BE49-F238E27FC236}">
              <a16:creationId xmlns:a16="http://schemas.microsoft.com/office/drawing/2014/main" id="{2CFE961F-E210-BD66-E4B7-9B9A80D359FB}"/>
            </a:ext>
          </a:extLst>
        </xdr:cNvPr>
        <xdr:cNvPicPr>
          <a:picLocks noChangeAspect="1"/>
        </xdr:cNvPicPr>
      </xdr:nvPicPr>
      <xdr:blipFill rotWithShape="1">
        <a:blip xmlns:r="http://schemas.openxmlformats.org/officeDocument/2006/relationships" r:embed="rId309" cstate="print">
          <a:extLst>
            <a:ext uri="{28A0092B-C50C-407E-A947-70E740481C1C}">
              <a14:useLocalDpi xmlns:a14="http://schemas.microsoft.com/office/drawing/2010/main" val="0"/>
            </a:ext>
          </a:extLst>
        </a:blip>
        <a:srcRect l="25624" r="23125"/>
        <a:stretch/>
      </xdr:blipFill>
      <xdr:spPr>
        <a:xfrm>
          <a:off x="4752975" y="195443474"/>
          <a:ext cx="546736" cy="533401"/>
        </a:xfrm>
        <a:prstGeom prst="rect">
          <a:avLst/>
        </a:prstGeom>
      </xdr:spPr>
    </xdr:pic>
    <xdr:clientData/>
  </xdr:twoCellAnchor>
  <xdr:twoCellAnchor>
    <xdr:from>
      <xdr:col>4</xdr:col>
      <xdr:colOff>76200</xdr:colOff>
      <xdr:row>6586</xdr:row>
      <xdr:rowOff>190500</xdr:rowOff>
    </xdr:from>
    <xdr:to>
      <xdr:col>5</xdr:col>
      <xdr:colOff>77550</xdr:colOff>
      <xdr:row>6586</xdr:row>
      <xdr:rowOff>721500</xdr:rowOff>
    </xdr:to>
    <xdr:pic>
      <xdr:nvPicPr>
        <xdr:cNvPr id="1821" name="Рисунок 1820">
          <a:extLst>
            <a:ext uri="{FF2B5EF4-FFF2-40B4-BE49-F238E27FC236}">
              <a16:creationId xmlns:a16="http://schemas.microsoft.com/office/drawing/2014/main" id="{B91F94FD-F99B-383D-C7CF-09F447033B4C}"/>
            </a:ext>
          </a:extLst>
        </xdr:cNvPr>
        <xdr:cNvPicPr>
          <a:picLocks noChangeAspect="1"/>
        </xdr:cNvPicPr>
      </xdr:nvPicPr>
      <xdr:blipFill rotWithShape="1">
        <a:blip xmlns:r="http://schemas.openxmlformats.org/officeDocument/2006/relationships" r:embed="rId310" cstate="print">
          <a:extLst>
            <a:ext uri="{28A0092B-C50C-407E-A947-70E740481C1C}">
              <a14:useLocalDpi xmlns:a14="http://schemas.microsoft.com/office/drawing/2010/main" val="0"/>
            </a:ext>
          </a:extLst>
        </a:blip>
        <a:srcRect l="23907" r="24843"/>
        <a:stretch/>
      </xdr:blipFill>
      <xdr:spPr>
        <a:xfrm>
          <a:off x="4752975" y="194481450"/>
          <a:ext cx="544275" cy="531000"/>
        </a:xfrm>
        <a:prstGeom prst="rect">
          <a:avLst/>
        </a:prstGeom>
      </xdr:spPr>
    </xdr:pic>
    <xdr:clientData/>
  </xdr:twoCellAnchor>
  <xdr:twoCellAnchor>
    <xdr:from>
      <xdr:col>2</xdr:col>
      <xdr:colOff>104774</xdr:colOff>
      <xdr:row>1134</xdr:row>
      <xdr:rowOff>180975</xdr:rowOff>
    </xdr:from>
    <xdr:to>
      <xdr:col>6</xdr:col>
      <xdr:colOff>76199</xdr:colOff>
      <xdr:row>1134</xdr:row>
      <xdr:rowOff>390525</xdr:rowOff>
    </xdr:to>
    <xdr:pic>
      <xdr:nvPicPr>
        <xdr:cNvPr id="1818" name="Рисунок 1817">
          <a:extLst>
            <a:ext uri="{FF2B5EF4-FFF2-40B4-BE49-F238E27FC236}">
              <a16:creationId xmlns:a16="http://schemas.microsoft.com/office/drawing/2014/main" id="{B5DE07DF-0D17-EDB9-CC9B-9E9B8362C18A}"/>
            </a:ext>
          </a:extLst>
        </xdr:cNvPr>
        <xdr:cNvPicPr>
          <a:picLocks noChangeAspect="1"/>
        </xdr:cNvPicPr>
      </xdr:nvPicPr>
      <xdr:blipFill rotWithShape="1">
        <a:blip xmlns:r="http://schemas.openxmlformats.org/officeDocument/2006/relationships" r:embed="rId311" cstate="print">
          <a:extLst>
            <a:ext uri="{28A0092B-C50C-407E-A947-70E740481C1C}">
              <a14:useLocalDpi xmlns:a14="http://schemas.microsoft.com/office/drawing/2010/main" val="0"/>
            </a:ext>
          </a:extLst>
        </a:blip>
        <a:srcRect t="38714" b="36705"/>
        <a:stretch/>
      </xdr:blipFill>
      <xdr:spPr>
        <a:xfrm>
          <a:off x="4133849" y="12163425"/>
          <a:ext cx="1704975" cy="209550"/>
        </a:xfrm>
        <a:prstGeom prst="rect">
          <a:avLst/>
        </a:prstGeom>
      </xdr:spPr>
    </xdr:pic>
    <xdr:clientData/>
  </xdr:twoCellAnchor>
  <xdr:twoCellAnchor>
    <xdr:from>
      <xdr:col>2</xdr:col>
      <xdr:colOff>180975</xdr:colOff>
      <xdr:row>1361</xdr:row>
      <xdr:rowOff>333375</xdr:rowOff>
    </xdr:from>
    <xdr:to>
      <xdr:col>6</xdr:col>
      <xdr:colOff>57150</xdr:colOff>
      <xdr:row>1361</xdr:row>
      <xdr:rowOff>447675</xdr:rowOff>
    </xdr:to>
    <xdr:pic>
      <xdr:nvPicPr>
        <xdr:cNvPr id="1820" name="Рисунок 461">
          <a:extLst>
            <a:ext uri="{FF2B5EF4-FFF2-40B4-BE49-F238E27FC236}">
              <a16:creationId xmlns:a16="http://schemas.microsoft.com/office/drawing/2014/main" id="{ECF0E8DE-419B-4413-9AFC-D395063D3144}"/>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4210050" y="18411825"/>
          <a:ext cx="1609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1697</xdr:row>
      <xdr:rowOff>104775</xdr:rowOff>
    </xdr:from>
    <xdr:to>
      <xdr:col>6</xdr:col>
      <xdr:colOff>9525</xdr:colOff>
      <xdr:row>1697</xdr:row>
      <xdr:rowOff>628651</xdr:rowOff>
    </xdr:to>
    <xdr:pic>
      <xdr:nvPicPr>
        <xdr:cNvPr id="1823" name="Рисунок 1822">
          <a:extLst>
            <a:ext uri="{FF2B5EF4-FFF2-40B4-BE49-F238E27FC236}">
              <a16:creationId xmlns:a16="http://schemas.microsoft.com/office/drawing/2014/main" id="{324EF5A5-7810-CCE9-8FFE-D052AE3F2E8E}"/>
            </a:ext>
          </a:extLst>
        </xdr:cNvPr>
        <xdr:cNvPicPr>
          <a:picLocks noChangeAspect="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13750" b="17500"/>
        <a:stretch/>
      </xdr:blipFill>
      <xdr:spPr>
        <a:xfrm>
          <a:off x="4248150" y="23707725"/>
          <a:ext cx="1524000" cy="523876"/>
        </a:xfrm>
        <a:prstGeom prst="rect">
          <a:avLst/>
        </a:prstGeom>
      </xdr:spPr>
    </xdr:pic>
    <xdr:clientData/>
  </xdr:twoCellAnchor>
  <xdr:twoCellAnchor>
    <xdr:from>
      <xdr:col>2</xdr:col>
      <xdr:colOff>323849</xdr:colOff>
      <xdr:row>1743</xdr:row>
      <xdr:rowOff>85725</xdr:rowOff>
    </xdr:from>
    <xdr:to>
      <xdr:col>5</xdr:col>
      <xdr:colOff>500917</xdr:colOff>
      <xdr:row>1743</xdr:row>
      <xdr:rowOff>466725</xdr:rowOff>
    </xdr:to>
    <xdr:pic>
      <xdr:nvPicPr>
        <xdr:cNvPr id="1825" name="Рисунок 1824">
          <a:extLst>
            <a:ext uri="{FF2B5EF4-FFF2-40B4-BE49-F238E27FC236}">
              <a16:creationId xmlns:a16="http://schemas.microsoft.com/office/drawing/2014/main" id="{C4BF9AA7-B4B2-D648-2BAF-4731955E5F1D}"/>
            </a:ext>
          </a:extLst>
        </xdr:cNvPr>
        <xdr:cNvPicPr>
          <a:picLocks noChangeAspect="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l="6875" t="23751" r="5625" b="27499"/>
        <a:stretch/>
      </xdr:blipFill>
      <xdr:spPr>
        <a:xfrm>
          <a:off x="4352924" y="15116175"/>
          <a:ext cx="1367693" cy="381000"/>
        </a:xfrm>
        <a:prstGeom prst="rect">
          <a:avLst/>
        </a:prstGeom>
      </xdr:spPr>
    </xdr:pic>
    <xdr:clientData/>
  </xdr:twoCellAnchor>
  <xdr:twoCellAnchor>
    <xdr:from>
      <xdr:col>2</xdr:col>
      <xdr:colOff>47625</xdr:colOff>
      <xdr:row>4216</xdr:row>
      <xdr:rowOff>352425</xdr:rowOff>
    </xdr:from>
    <xdr:to>
      <xdr:col>6</xdr:col>
      <xdr:colOff>219065</xdr:colOff>
      <xdr:row>4216</xdr:row>
      <xdr:rowOff>590550</xdr:rowOff>
    </xdr:to>
    <xdr:pic>
      <xdr:nvPicPr>
        <xdr:cNvPr id="1827" name="Рисунок 1826">
          <a:extLst>
            <a:ext uri="{FF2B5EF4-FFF2-40B4-BE49-F238E27FC236}">
              <a16:creationId xmlns:a16="http://schemas.microsoft.com/office/drawing/2014/main" id="{94EF7A30-3EB6-8D98-13D1-27863C7CFD2E}"/>
            </a:ext>
          </a:extLst>
        </xdr:cNvPr>
        <xdr:cNvPicPr>
          <a:picLocks noChangeAspect="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36250" b="38750"/>
        <a:stretch/>
      </xdr:blipFill>
      <xdr:spPr>
        <a:xfrm>
          <a:off x="4076700" y="134445375"/>
          <a:ext cx="1904990" cy="238125"/>
        </a:xfrm>
        <a:prstGeom prst="rect">
          <a:avLst/>
        </a:prstGeom>
      </xdr:spPr>
    </xdr:pic>
    <xdr:clientData/>
  </xdr:twoCellAnchor>
  <xdr:twoCellAnchor>
    <xdr:from>
      <xdr:col>2</xdr:col>
      <xdr:colOff>9525</xdr:colOff>
      <xdr:row>4397</xdr:row>
      <xdr:rowOff>361949</xdr:rowOff>
    </xdr:from>
    <xdr:to>
      <xdr:col>7</xdr:col>
      <xdr:colOff>0</xdr:colOff>
      <xdr:row>4397</xdr:row>
      <xdr:rowOff>586978</xdr:rowOff>
    </xdr:to>
    <xdr:pic>
      <xdr:nvPicPr>
        <xdr:cNvPr id="1829" name="Рисунок 1828">
          <a:extLst>
            <a:ext uri="{FF2B5EF4-FFF2-40B4-BE49-F238E27FC236}">
              <a16:creationId xmlns:a16="http://schemas.microsoft.com/office/drawing/2014/main" id="{F70514DE-87AB-35AB-8A32-4BB0E71D810C}"/>
            </a:ext>
          </a:extLst>
        </xdr:cNvPr>
        <xdr:cNvPicPr>
          <a:picLocks noChangeAspect="1"/>
        </xdr:cNvPicPr>
      </xdr:nvPicPr>
      <xdr:blipFill rotWithShape="1">
        <a:blip xmlns:r="http://schemas.openxmlformats.org/officeDocument/2006/relationships" r:embed="rId315" cstate="print">
          <a:extLst>
            <a:ext uri="{28A0092B-C50C-407E-A947-70E740481C1C}">
              <a14:useLocalDpi xmlns:a14="http://schemas.microsoft.com/office/drawing/2010/main" val="0"/>
            </a:ext>
          </a:extLst>
        </a:blip>
        <a:srcRect t="38750" b="38750"/>
        <a:stretch/>
      </xdr:blipFill>
      <xdr:spPr>
        <a:xfrm>
          <a:off x="4038600" y="136359899"/>
          <a:ext cx="2000250" cy="225029"/>
        </a:xfrm>
        <a:prstGeom prst="rect">
          <a:avLst/>
        </a:prstGeom>
      </xdr:spPr>
    </xdr:pic>
    <xdr:clientData/>
  </xdr:twoCellAnchor>
  <xdr:twoCellAnchor>
    <xdr:from>
      <xdr:col>0</xdr:col>
      <xdr:colOff>85725</xdr:colOff>
      <xdr:row>8370</xdr:row>
      <xdr:rowOff>19050</xdr:rowOff>
    </xdr:from>
    <xdr:to>
      <xdr:col>0</xdr:col>
      <xdr:colOff>428625</xdr:colOff>
      <xdr:row>8370</xdr:row>
      <xdr:rowOff>152400</xdr:rowOff>
    </xdr:to>
    <xdr:sp macro="" textlink="">
      <xdr:nvSpPr>
        <xdr:cNvPr id="1822" name="Стрелка: вправо 1821">
          <a:extLst>
            <a:ext uri="{FF2B5EF4-FFF2-40B4-BE49-F238E27FC236}">
              <a16:creationId xmlns:a16="http://schemas.microsoft.com/office/drawing/2014/main" id="{B12C3A57-5C9B-45D1-86DB-77405C76F873}"/>
            </a:ext>
          </a:extLst>
        </xdr:cNvPr>
        <xdr:cNvSpPr/>
      </xdr:nvSpPr>
      <xdr:spPr>
        <a:xfrm>
          <a:off x="85725" y="1677600150"/>
          <a:ext cx="342900" cy="133350"/>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1514473</xdr:colOff>
      <xdr:row>6</xdr:row>
      <xdr:rowOff>142876</xdr:rowOff>
    </xdr:from>
    <xdr:to>
      <xdr:col>42</xdr:col>
      <xdr:colOff>28575</xdr:colOff>
      <xdr:row>6</xdr:row>
      <xdr:rowOff>771526</xdr:rowOff>
    </xdr:to>
    <xdr:sp macro="" textlink="">
      <xdr:nvSpPr>
        <xdr:cNvPr id="1814" name="Выноска: стрелка влево 1813">
          <a:extLst>
            <a:ext uri="{FF2B5EF4-FFF2-40B4-BE49-F238E27FC236}">
              <a16:creationId xmlns:a16="http://schemas.microsoft.com/office/drawing/2014/main" id="{ADCDE6EA-0A2B-0EC3-CC96-5DB14436B5FB}"/>
            </a:ext>
          </a:extLst>
        </xdr:cNvPr>
        <xdr:cNvSpPr/>
      </xdr:nvSpPr>
      <xdr:spPr>
        <a:xfrm>
          <a:off x="7610473" y="2028826"/>
          <a:ext cx="3333752"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1533525</xdr:colOff>
      <xdr:row>236</xdr:row>
      <xdr:rowOff>180975</xdr:rowOff>
    </xdr:from>
    <xdr:to>
      <xdr:col>42</xdr:col>
      <xdr:colOff>47627</xdr:colOff>
      <xdr:row>236</xdr:row>
      <xdr:rowOff>809625</xdr:rowOff>
    </xdr:to>
    <xdr:sp macro="" textlink="">
      <xdr:nvSpPr>
        <xdr:cNvPr id="1824" name="Выноска: стрелка влево 1823">
          <a:extLst>
            <a:ext uri="{FF2B5EF4-FFF2-40B4-BE49-F238E27FC236}">
              <a16:creationId xmlns:a16="http://schemas.microsoft.com/office/drawing/2014/main" id="{1A9A5292-74C8-4851-B21B-39C5A3026E5D}"/>
            </a:ext>
          </a:extLst>
        </xdr:cNvPr>
        <xdr:cNvSpPr/>
      </xdr:nvSpPr>
      <xdr:spPr>
        <a:xfrm>
          <a:off x="7629525" y="43557825"/>
          <a:ext cx="3333752"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4 000 руб</a:t>
          </a:r>
          <a:endParaRPr lang="ru-RU" sz="1100"/>
        </a:p>
      </xdr:txBody>
    </xdr:sp>
    <xdr:clientData/>
  </xdr:twoCellAnchor>
  <xdr:twoCellAnchor>
    <xdr:from>
      <xdr:col>8</xdr:col>
      <xdr:colOff>1524000</xdr:colOff>
      <xdr:row>272</xdr:row>
      <xdr:rowOff>180975</xdr:rowOff>
    </xdr:from>
    <xdr:to>
      <xdr:col>42</xdr:col>
      <xdr:colOff>38102</xdr:colOff>
      <xdr:row>272</xdr:row>
      <xdr:rowOff>809625</xdr:rowOff>
    </xdr:to>
    <xdr:sp macro="" textlink="">
      <xdr:nvSpPr>
        <xdr:cNvPr id="1826" name="Выноска: стрелка влево 1825">
          <a:extLst>
            <a:ext uri="{FF2B5EF4-FFF2-40B4-BE49-F238E27FC236}">
              <a16:creationId xmlns:a16="http://schemas.microsoft.com/office/drawing/2014/main" id="{03650F2E-130C-457D-BA12-96F9A0778D6A}"/>
            </a:ext>
          </a:extLst>
        </xdr:cNvPr>
        <xdr:cNvSpPr/>
      </xdr:nvSpPr>
      <xdr:spPr>
        <a:xfrm>
          <a:off x="7620000" y="51825525"/>
          <a:ext cx="3333752"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1514475</xdr:colOff>
      <xdr:row>463</xdr:row>
      <xdr:rowOff>266700</xdr:rowOff>
    </xdr:from>
    <xdr:to>
      <xdr:col>42</xdr:col>
      <xdr:colOff>28577</xdr:colOff>
      <xdr:row>463</xdr:row>
      <xdr:rowOff>895350</xdr:rowOff>
    </xdr:to>
    <xdr:sp macro="" textlink="">
      <xdr:nvSpPr>
        <xdr:cNvPr id="1828" name="Выноска: стрелка влево 1827">
          <a:extLst>
            <a:ext uri="{FF2B5EF4-FFF2-40B4-BE49-F238E27FC236}">
              <a16:creationId xmlns:a16="http://schemas.microsoft.com/office/drawing/2014/main" id="{A6158472-94A7-4CA5-A851-0EB08F778BF3}"/>
            </a:ext>
          </a:extLst>
        </xdr:cNvPr>
        <xdr:cNvSpPr/>
      </xdr:nvSpPr>
      <xdr:spPr>
        <a:xfrm>
          <a:off x="7610475" y="81819750"/>
          <a:ext cx="3333752"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1495424</xdr:colOff>
      <xdr:row>640</xdr:row>
      <xdr:rowOff>266700</xdr:rowOff>
    </xdr:from>
    <xdr:to>
      <xdr:col>42</xdr:col>
      <xdr:colOff>76199</xdr:colOff>
      <xdr:row>640</xdr:row>
      <xdr:rowOff>895350</xdr:rowOff>
    </xdr:to>
    <xdr:sp macro="" textlink="">
      <xdr:nvSpPr>
        <xdr:cNvPr id="1830" name="Выноска: стрелка влево 1829">
          <a:extLst>
            <a:ext uri="{FF2B5EF4-FFF2-40B4-BE49-F238E27FC236}">
              <a16:creationId xmlns:a16="http://schemas.microsoft.com/office/drawing/2014/main" id="{9F0D1C8D-1426-4DA9-99EB-5BFC3B7E4100}"/>
            </a:ext>
          </a:extLst>
        </xdr:cNvPr>
        <xdr:cNvSpPr/>
      </xdr:nvSpPr>
      <xdr:spPr>
        <a:xfrm>
          <a:off x="7591424" y="1137475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1600200</xdr:colOff>
      <xdr:row>651</xdr:row>
      <xdr:rowOff>190500</xdr:rowOff>
    </xdr:from>
    <xdr:to>
      <xdr:col>42</xdr:col>
      <xdr:colOff>180975</xdr:colOff>
      <xdr:row>651</xdr:row>
      <xdr:rowOff>819150</xdr:rowOff>
    </xdr:to>
    <xdr:sp macro="" textlink="">
      <xdr:nvSpPr>
        <xdr:cNvPr id="1831" name="Выноска: стрелка влево 1830">
          <a:extLst>
            <a:ext uri="{FF2B5EF4-FFF2-40B4-BE49-F238E27FC236}">
              <a16:creationId xmlns:a16="http://schemas.microsoft.com/office/drawing/2014/main" id="{036179BC-3D20-4CB8-BAFA-A25028B8DA5C}"/>
            </a:ext>
          </a:extLst>
        </xdr:cNvPr>
        <xdr:cNvSpPr/>
      </xdr:nvSpPr>
      <xdr:spPr>
        <a:xfrm>
          <a:off x="7696200" y="1163383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1581150</xdr:colOff>
      <xdr:row>828</xdr:row>
      <xdr:rowOff>276225</xdr:rowOff>
    </xdr:from>
    <xdr:to>
      <xdr:col>42</xdr:col>
      <xdr:colOff>161925</xdr:colOff>
      <xdr:row>828</xdr:row>
      <xdr:rowOff>904875</xdr:rowOff>
    </xdr:to>
    <xdr:sp macro="" textlink="">
      <xdr:nvSpPr>
        <xdr:cNvPr id="1850" name="Выноска: стрелка влево 1849">
          <a:extLst>
            <a:ext uri="{FF2B5EF4-FFF2-40B4-BE49-F238E27FC236}">
              <a16:creationId xmlns:a16="http://schemas.microsoft.com/office/drawing/2014/main" id="{3452853B-7A0E-42A8-A599-FE1030D0144A}"/>
            </a:ext>
          </a:extLst>
        </xdr:cNvPr>
        <xdr:cNvSpPr/>
      </xdr:nvSpPr>
      <xdr:spPr>
        <a:xfrm>
          <a:off x="7677150" y="1495329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1581150</xdr:colOff>
      <xdr:row>847</xdr:row>
      <xdr:rowOff>161925</xdr:rowOff>
    </xdr:from>
    <xdr:to>
      <xdr:col>42</xdr:col>
      <xdr:colOff>161925</xdr:colOff>
      <xdr:row>847</xdr:row>
      <xdr:rowOff>790575</xdr:rowOff>
    </xdr:to>
    <xdr:sp macro="" textlink="">
      <xdr:nvSpPr>
        <xdr:cNvPr id="1851" name="Выноска: стрелка влево 1850">
          <a:extLst>
            <a:ext uri="{FF2B5EF4-FFF2-40B4-BE49-F238E27FC236}">
              <a16:creationId xmlns:a16="http://schemas.microsoft.com/office/drawing/2014/main" id="{DC3D74DB-63B6-4997-A3F8-62E012857962}"/>
            </a:ext>
          </a:extLst>
        </xdr:cNvPr>
        <xdr:cNvSpPr/>
      </xdr:nvSpPr>
      <xdr:spPr>
        <a:xfrm>
          <a:off x="7677150" y="1546764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1581150</xdr:colOff>
      <xdr:row>980</xdr:row>
      <xdr:rowOff>171450</xdr:rowOff>
    </xdr:from>
    <xdr:to>
      <xdr:col>42</xdr:col>
      <xdr:colOff>161925</xdr:colOff>
      <xdr:row>980</xdr:row>
      <xdr:rowOff>800100</xdr:rowOff>
    </xdr:to>
    <xdr:sp macro="" textlink="">
      <xdr:nvSpPr>
        <xdr:cNvPr id="1852" name="Выноска: стрелка влево 1851">
          <a:extLst>
            <a:ext uri="{FF2B5EF4-FFF2-40B4-BE49-F238E27FC236}">
              <a16:creationId xmlns:a16="http://schemas.microsoft.com/office/drawing/2014/main" id="{727EF5BB-1B02-46C8-A468-DAA3EB9D8D2C}"/>
            </a:ext>
          </a:extLst>
        </xdr:cNvPr>
        <xdr:cNvSpPr/>
      </xdr:nvSpPr>
      <xdr:spPr>
        <a:xfrm>
          <a:off x="7677150" y="1757553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1552575</xdr:colOff>
      <xdr:row>1097</xdr:row>
      <xdr:rowOff>161925</xdr:rowOff>
    </xdr:from>
    <xdr:to>
      <xdr:col>42</xdr:col>
      <xdr:colOff>133350</xdr:colOff>
      <xdr:row>1097</xdr:row>
      <xdr:rowOff>790575</xdr:rowOff>
    </xdr:to>
    <xdr:sp macro="" textlink="">
      <xdr:nvSpPr>
        <xdr:cNvPr id="1853" name="Выноска: стрелка влево 1852">
          <a:extLst>
            <a:ext uri="{FF2B5EF4-FFF2-40B4-BE49-F238E27FC236}">
              <a16:creationId xmlns:a16="http://schemas.microsoft.com/office/drawing/2014/main" id="{13D32724-0DC3-4845-8AE7-17E51358809C}"/>
            </a:ext>
          </a:extLst>
        </xdr:cNvPr>
        <xdr:cNvSpPr/>
      </xdr:nvSpPr>
      <xdr:spPr>
        <a:xfrm>
          <a:off x="7648575" y="1943766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1590675</xdr:colOff>
      <xdr:row>1134</xdr:row>
      <xdr:rowOff>0</xdr:rowOff>
    </xdr:from>
    <xdr:to>
      <xdr:col>42</xdr:col>
      <xdr:colOff>171450</xdr:colOff>
      <xdr:row>1135</xdr:row>
      <xdr:rowOff>57150</xdr:rowOff>
    </xdr:to>
    <xdr:sp macro="" textlink="">
      <xdr:nvSpPr>
        <xdr:cNvPr id="1854" name="Выноска: стрелка влево 1853">
          <a:extLst>
            <a:ext uri="{FF2B5EF4-FFF2-40B4-BE49-F238E27FC236}">
              <a16:creationId xmlns:a16="http://schemas.microsoft.com/office/drawing/2014/main" id="{1C46A7D5-2C9A-444D-8730-827F8F75F053}"/>
            </a:ext>
          </a:extLst>
        </xdr:cNvPr>
        <xdr:cNvSpPr/>
      </xdr:nvSpPr>
      <xdr:spPr>
        <a:xfrm>
          <a:off x="7686675" y="2023300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2 000 руб</a:t>
          </a:r>
          <a:endParaRPr lang="ru-RU" sz="1100"/>
        </a:p>
      </xdr:txBody>
    </xdr:sp>
    <xdr:clientData/>
  </xdr:twoCellAnchor>
  <xdr:twoCellAnchor>
    <xdr:from>
      <xdr:col>8</xdr:col>
      <xdr:colOff>1571625</xdr:colOff>
      <xdr:row>1138</xdr:row>
      <xdr:rowOff>180975</xdr:rowOff>
    </xdr:from>
    <xdr:to>
      <xdr:col>42</xdr:col>
      <xdr:colOff>152400</xdr:colOff>
      <xdr:row>1138</xdr:row>
      <xdr:rowOff>809625</xdr:rowOff>
    </xdr:to>
    <xdr:sp macro="" textlink="">
      <xdr:nvSpPr>
        <xdr:cNvPr id="1855" name="Выноска: стрелка влево 1854">
          <a:extLst>
            <a:ext uri="{FF2B5EF4-FFF2-40B4-BE49-F238E27FC236}">
              <a16:creationId xmlns:a16="http://schemas.microsoft.com/office/drawing/2014/main" id="{053D45CB-1D78-4AF2-AB1A-72C7AE36750A}"/>
            </a:ext>
          </a:extLst>
        </xdr:cNvPr>
        <xdr:cNvSpPr/>
      </xdr:nvSpPr>
      <xdr:spPr>
        <a:xfrm>
          <a:off x="7667625" y="2035397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1 000 руб</a:t>
          </a:r>
          <a:endParaRPr lang="ru-RU" sz="1100"/>
        </a:p>
      </xdr:txBody>
    </xdr:sp>
    <xdr:clientData/>
  </xdr:twoCellAnchor>
  <xdr:twoCellAnchor>
    <xdr:from>
      <xdr:col>8</xdr:col>
      <xdr:colOff>1543050</xdr:colOff>
      <xdr:row>1169</xdr:row>
      <xdr:rowOff>171450</xdr:rowOff>
    </xdr:from>
    <xdr:to>
      <xdr:col>42</xdr:col>
      <xdr:colOff>123825</xdr:colOff>
      <xdr:row>1169</xdr:row>
      <xdr:rowOff>800100</xdr:rowOff>
    </xdr:to>
    <xdr:sp macro="" textlink="">
      <xdr:nvSpPr>
        <xdr:cNvPr id="1408" name="Выноска: стрелка влево 1407">
          <a:extLst>
            <a:ext uri="{FF2B5EF4-FFF2-40B4-BE49-F238E27FC236}">
              <a16:creationId xmlns:a16="http://schemas.microsoft.com/office/drawing/2014/main" id="{BFB90744-C0A1-4276-BC87-839CD3F2A29A}"/>
            </a:ext>
          </a:extLst>
        </xdr:cNvPr>
        <xdr:cNvSpPr/>
      </xdr:nvSpPr>
      <xdr:spPr>
        <a:xfrm>
          <a:off x="7639050" y="2111883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2 000 руб</a:t>
          </a:r>
          <a:endParaRPr lang="ru-RU" sz="1100"/>
        </a:p>
      </xdr:txBody>
    </xdr:sp>
    <xdr:clientData/>
  </xdr:twoCellAnchor>
  <xdr:twoCellAnchor>
    <xdr:from>
      <xdr:col>8</xdr:col>
      <xdr:colOff>1562100</xdr:colOff>
      <xdr:row>1196</xdr:row>
      <xdr:rowOff>66675</xdr:rowOff>
    </xdr:from>
    <xdr:to>
      <xdr:col>42</xdr:col>
      <xdr:colOff>142875</xdr:colOff>
      <xdr:row>1196</xdr:row>
      <xdr:rowOff>695325</xdr:rowOff>
    </xdr:to>
    <xdr:sp macro="" textlink="">
      <xdr:nvSpPr>
        <xdr:cNvPr id="1409" name="Выноска: стрелка влево 1408">
          <a:extLst>
            <a:ext uri="{FF2B5EF4-FFF2-40B4-BE49-F238E27FC236}">
              <a16:creationId xmlns:a16="http://schemas.microsoft.com/office/drawing/2014/main" id="{768D47F3-663D-4E8F-8B69-754A1F0012C7}"/>
            </a:ext>
          </a:extLst>
        </xdr:cNvPr>
        <xdr:cNvSpPr/>
      </xdr:nvSpPr>
      <xdr:spPr>
        <a:xfrm>
          <a:off x="7658100" y="2179796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1581150</xdr:colOff>
      <xdr:row>1218</xdr:row>
      <xdr:rowOff>171450</xdr:rowOff>
    </xdr:from>
    <xdr:to>
      <xdr:col>42</xdr:col>
      <xdr:colOff>161925</xdr:colOff>
      <xdr:row>1218</xdr:row>
      <xdr:rowOff>800100</xdr:rowOff>
    </xdr:to>
    <xdr:sp macro="" textlink="">
      <xdr:nvSpPr>
        <xdr:cNvPr id="1410" name="Выноска: стрелка влево 1409">
          <a:extLst>
            <a:ext uri="{FF2B5EF4-FFF2-40B4-BE49-F238E27FC236}">
              <a16:creationId xmlns:a16="http://schemas.microsoft.com/office/drawing/2014/main" id="{547DDF4D-CF78-4F7F-AC6D-208C0B74757D}"/>
            </a:ext>
          </a:extLst>
        </xdr:cNvPr>
        <xdr:cNvSpPr/>
      </xdr:nvSpPr>
      <xdr:spPr>
        <a:xfrm>
          <a:off x="7677150" y="2252472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1600200</xdr:colOff>
      <xdr:row>1235</xdr:row>
      <xdr:rowOff>161925</xdr:rowOff>
    </xdr:from>
    <xdr:to>
      <xdr:col>42</xdr:col>
      <xdr:colOff>180975</xdr:colOff>
      <xdr:row>1235</xdr:row>
      <xdr:rowOff>790575</xdr:rowOff>
    </xdr:to>
    <xdr:sp macro="" textlink="">
      <xdr:nvSpPr>
        <xdr:cNvPr id="1411" name="Выноска: стрелка влево 1410">
          <a:extLst>
            <a:ext uri="{FF2B5EF4-FFF2-40B4-BE49-F238E27FC236}">
              <a16:creationId xmlns:a16="http://schemas.microsoft.com/office/drawing/2014/main" id="{B4A66416-BFF1-4A42-A1D7-4336248CE06D}"/>
            </a:ext>
          </a:extLst>
        </xdr:cNvPr>
        <xdr:cNvSpPr/>
      </xdr:nvSpPr>
      <xdr:spPr>
        <a:xfrm>
          <a:off x="7696200" y="2286285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1 000 руб</a:t>
          </a:r>
          <a:endParaRPr lang="ru-RU" sz="1100"/>
        </a:p>
      </xdr:txBody>
    </xdr:sp>
    <xdr:clientData/>
  </xdr:twoCellAnchor>
  <xdr:twoCellAnchor>
    <xdr:from>
      <xdr:col>8</xdr:col>
      <xdr:colOff>1581150</xdr:colOff>
      <xdr:row>1256</xdr:row>
      <xdr:rowOff>180975</xdr:rowOff>
    </xdr:from>
    <xdr:to>
      <xdr:col>42</xdr:col>
      <xdr:colOff>161925</xdr:colOff>
      <xdr:row>1256</xdr:row>
      <xdr:rowOff>809625</xdr:rowOff>
    </xdr:to>
    <xdr:sp macro="" textlink="">
      <xdr:nvSpPr>
        <xdr:cNvPr id="1412" name="Выноска: стрелка влево 1411">
          <a:extLst>
            <a:ext uri="{FF2B5EF4-FFF2-40B4-BE49-F238E27FC236}">
              <a16:creationId xmlns:a16="http://schemas.microsoft.com/office/drawing/2014/main" id="{1BB67C51-5FB3-486C-BB99-6C37E8D1F6F7}"/>
            </a:ext>
          </a:extLst>
        </xdr:cNvPr>
        <xdr:cNvSpPr/>
      </xdr:nvSpPr>
      <xdr:spPr>
        <a:xfrm>
          <a:off x="7677150" y="2326481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1495425</xdr:colOff>
      <xdr:row>1361</xdr:row>
      <xdr:rowOff>85725</xdr:rowOff>
    </xdr:from>
    <xdr:to>
      <xdr:col>42</xdr:col>
      <xdr:colOff>76200</xdr:colOff>
      <xdr:row>1361</xdr:row>
      <xdr:rowOff>714375</xdr:rowOff>
    </xdr:to>
    <xdr:sp macro="" textlink="">
      <xdr:nvSpPr>
        <xdr:cNvPr id="1413" name="Выноска: стрелка влево 1412">
          <a:extLst>
            <a:ext uri="{FF2B5EF4-FFF2-40B4-BE49-F238E27FC236}">
              <a16:creationId xmlns:a16="http://schemas.microsoft.com/office/drawing/2014/main" id="{F2715D25-23FA-4A28-B151-C90C00B28C06}"/>
            </a:ext>
          </a:extLst>
        </xdr:cNvPr>
        <xdr:cNvSpPr/>
      </xdr:nvSpPr>
      <xdr:spPr>
        <a:xfrm>
          <a:off x="7591425" y="2522505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1 000 руб</a:t>
          </a:r>
          <a:endParaRPr lang="ru-RU" sz="1100"/>
        </a:p>
      </xdr:txBody>
    </xdr:sp>
    <xdr:clientData/>
  </xdr:twoCellAnchor>
  <xdr:twoCellAnchor>
    <xdr:from>
      <xdr:col>8</xdr:col>
      <xdr:colOff>1504950</xdr:colOff>
      <xdr:row>1369</xdr:row>
      <xdr:rowOff>133350</xdr:rowOff>
    </xdr:from>
    <xdr:to>
      <xdr:col>42</xdr:col>
      <xdr:colOff>85725</xdr:colOff>
      <xdr:row>1369</xdr:row>
      <xdr:rowOff>762000</xdr:rowOff>
    </xdr:to>
    <xdr:sp macro="" textlink="">
      <xdr:nvSpPr>
        <xdr:cNvPr id="1414" name="Выноска: стрелка влево 1413">
          <a:extLst>
            <a:ext uri="{FF2B5EF4-FFF2-40B4-BE49-F238E27FC236}">
              <a16:creationId xmlns:a16="http://schemas.microsoft.com/office/drawing/2014/main" id="{F211BB6E-DD1D-4B2D-A9E7-AB31151174EF}"/>
            </a:ext>
          </a:extLst>
        </xdr:cNvPr>
        <xdr:cNvSpPr/>
      </xdr:nvSpPr>
      <xdr:spPr>
        <a:xfrm>
          <a:off x="7600950" y="2541270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1562100</xdr:colOff>
      <xdr:row>1514</xdr:row>
      <xdr:rowOff>171450</xdr:rowOff>
    </xdr:from>
    <xdr:to>
      <xdr:col>42</xdr:col>
      <xdr:colOff>142875</xdr:colOff>
      <xdr:row>1514</xdr:row>
      <xdr:rowOff>800100</xdr:rowOff>
    </xdr:to>
    <xdr:sp macro="" textlink="">
      <xdr:nvSpPr>
        <xdr:cNvPr id="1417" name="Выноска: стрелка влево 1416">
          <a:extLst>
            <a:ext uri="{FF2B5EF4-FFF2-40B4-BE49-F238E27FC236}">
              <a16:creationId xmlns:a16="http://schemas.microsoft.com/office/drawing/2014/main" id="{2E0041C2-9A85-4CE4-AEDA-4C1381AE486B}"/>
            </a:ext>
          </a:extLst>
        </xdr:cNvPr>
        <xdr:cNvSpPr/>
      </xdr:nvSpPr>
      <xdr:spPr>
        <a:xfrm>
          <a:off x="7658100" y="2770632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1581150</xdr:colOff>
      <xdr:row>1567</xdr:row>
      <xdr:rowOff>171450</xdr:rowOff>
    </xdr:from>
    <xdr:to>
      <xdr:col>42</xdr:col>
      <xdr:colOff>161925</xdr:colOff>
      <xdr:row>1567</xdr:row>
      <xdr:rowOff>800100</xdr:rowOff>
    </xdr:to>
    <xdr:sp macro="" textlink="">
      <xdr:nvSpPr>
        <xdr:cNvPr id="1418" name="Выноска: стрелка влево 1417">
          <a:extLst>
            <a:ext uri="{FF2B5EF4-FFF2-40B4-BE49-F238E27FC236}">
              <a16:creationId xmlns:a16="http://schemas.microsoft.com/office/drawing/2014/main" id="{371B75FA-07A4-461A-A380-8D6B6BECF0B7}"/>
            </a:ext>
          </a:extLst>
        </xdr:cNvPr>
        <xdr:cNvSpPr/>
      </xdr:nvSpPr>
      <xdr:spPr>
        <a:xfrm>
          <a:off x="7677150" y="2859405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1590675</xdr:colOff>
      <xdr:row>1592</xdr:row>
      <xdr:rowOff>152400</xdr:rowOff>
    </xdr:from>
    <xdr:to>
      <xdr:col>42</xdr:col>
      <xdr:colOff>171450</xdr:colOff>
      <xdr:row>1592</xdr:row>
      <xdr:rowOff>781050</xdr:rowOff>
    </xdr:to>
    <xdr:sp macro="" textlink="">
      <xdr:nvSpPr>
        <xdr:cNvPr id="1419" name="Выноска: стрелка влево 1418">
          <a:extLst>
            <a:ext uri="{FF2B5EF4-FFF2-40B4-BE49-F238E27FC236}">
              <a16:creationId xmlns:a16="http://schemas.microsoft.com/office/drawing/2014/main" id="{2D5F4076-2394-4D6C-903E-D13DC5497F88}"/>
            </a:ext>
          </a:extLst>
        </xdr:cNvPr>
        <xdr:cNvSpPr/>
      </xdr:nvSpPr>
      <xdr:spPr>
        <a:xfrm>
          <a:off x="7686675" y="2905410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1571625</xdr:colOff>
      <xdr:row>1646</xdr:row>
      <xdr:rowOff>171450</xdr:rowOff>
    </xdr:from>
    <xdr:to>
      <xdr:col>42</xdr:col>
      <xdr:colOff>152400</xdr:colOff>
      <xdr:row>1646</xdr:row>
      <xdr:rowOff>800100</xdr:rowOff>
    </xdr:to>
    <xdr:sp macro="" textlink="">
      <xdr:nvSpPr>
        <xdr:cNvPr id="1420" name="Выноска: стрелка влево 1419">
          <a:extLst>
            <a:ext uri="{FF2B5EF4-FFF2-40B4-BE49-F238E27FC236}">
              <a16:creationId xmlns:a16="http://schemas.microsoft.com/office/drawing/2014/main" id="{B33529D2-6B46-47F4-831D-F6F92564A651}"/>
            </a:ext>
          </a:extLst>
        </xdr:cNvPr>
        <xdr:cNvSpPr/>
      </xdr:nvSpPr>
      <xdr:spPr>
        <a:xfrm>
          <a:off x="7667625" y="2995898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1485900</xdr:colOff>
      <xdr:row>1697</xdr:row>
      <xdr:rowOff>76200</xdr:rowOff>
    </xdr:from>
    <xdr:to>
      <xdr:col>42</xdr:col>
      <xdr:colOff>66675</xdr:colOff>
      <xdr:row>1697</xdr:row>
      <xdr:rowOff>704850</xdr:rowOff>
    </xdr:to>
    <xdr:sp macro="" textlink="">
      <xdr:nvSpPr>
        <xdr:cNvPr id="1421" name="Выноска: стрелка влево 1420">
          <a:extLst>
            <a:ext uri="{FF2B5EF4-FFF2-40B4-BE49-F238E27FC236}">
              <a16:creationId xmlns:a16="http://schemas.microsoft.com/office/drawing/2014/main" id="{1F1029E3-AC51-4935-9D18-F2AD79EE0404}"/>
            </a:ext>
          </a:extLst>
        </xdr:cNvPr>
        <xdr:cNvSpPr/>
      </xdr:nvSpPr>
      <xdr:spPr>
        <a:xfrm>
          <a:off x="7581900" y="3080670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30 000 руб</a:t>
          </a:r>
          <a:endParaRPr lang="ru-RU" sz="1100"/>
        </a:p>
      </xdr:txBody>
    </xdr:sp>
    <xdr:clientData/>
  </xdr:twoCellAnchor>
  <xdr:twoCellAnchor>
    <xdr:from>
      <xdr:col>8</xdr:col>
      <xdr:colOff>1504950</xdr:colOff>
      <xdr:row>1742</xdr:row>
      <xdr:rowOff>123825</xdr:rowOff>
    </xdr:from>
    <xdr:to>
      <xdr:col>42</xdr:col>
      <xdr:colOff>85725</xdr:colOff>
      <xdr:row>1744</xdr:row>
      <xdr:rowOff>28575</xdr:rowOff>
    </xdr:to>
    <xdr:sp macro="" textlink="">
      <xdr:nvSpPr>
        <xdr:cNvPr id="1422" name="Выноска: стрелка влево 1421">
          <a:extLst>
            <a:ext uri="{FF2B5EF4-FFF2-40B4-BE49-F238E27FC236}">
              <a16:creationId xmlns:a16="http://schemas.microsoft.com/office/drawing/2014/main" id="{171ED0D3-0D07-428B-BC1E-B543370F73A3}"/>
            </a:ext>
          </a:extLst>
        </xdr:cNvPr>
        <xdr:cNvSpPr/>
      </xdr:nvSpPr>
      <xdr:spPr>
        <a:xfrm>
          <a:off x="7600950" y="3155823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3 000 руб</a:t>
          </a:r>
          <a:endParaRPr lang="ru-RU" sz="1100"/>
        </a:p>
      </xdr:txBody>
    </xdr:sp>
    <xdr:clientData/>
  </xdr:twoCellAnchor>
  <xdr:twoCellAnchor>
    <xdr:from>
      <xdr:col>8</xdr:col>
      <xdr:colOff>1552575</xdr:colOff>
      <xdr:row>1763</xdr:row>
      <xdr:rowOff>161925</xdr:rowOff>
    </xdr:from>
    <xdr:to>
      <xdr:col>42</xdr:col>
      <xdr:colOff>133350</xdr:colOff>
      <xdr:row>1763</xdr:row>
      <xdr:rowOff>790575</xdr:rowOff>
    </xdr:to>
    <xdr:sp macro="" textlink="">
      <xdr:nvSpPr>
        <xdr:cNvPr id="1423" name="Выноска: стрелка влево 1422">
          <a:extLst>
            <a:ext uri="{FF2B5EF4-FFF2-40B4-BE49-F238E27FC236}">
              <a16:creationId xmlns:a16="http://schemas.microsoft.com/office/drawing/2014/main" id="{FD5DC33F-1631-46BF-977F-8B310B6D399A}"/>
            </a:ext>
          </a:extLst>
        </xdr:cNvPr>
        <xdr:cNvSpPr/>
      </xdr:nvSpPr>
      <xdr:spPr>
        <a:xfrm>
          <a:off x="7648575" y="31923990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1 000 руб</a:t>
          </a:r>
          <a:endParaRPr lang="ru-RU" sz="1100"/>
        </a:p>
      </xdr:txBody>
    </xdr:sp>
    <xdr:clientData/>
  </xdr:twoCellAnchor>
  <xdr:twoCellAnchor>
    <xdr:from>
      <xdr:col>8</xdr:col>
      <xdr:colOff>1619250</xdr:colOff>
      <xdr:row>1772</xdr:row>
      <xdr:rowOff>66675</xdr:rowOff>
    </xdr:from>
    <xdr:to>
      <xdr:col>42</xdr:col>
      <xdr:colOff>200025</xdr:colOff>
      <xdr:row>1772</xdr:row>
      <xdr:rowOff>695325</xdr:rowOff>
    </xdr:to>
    <xdr:sp macro="" textlink="">
      <xdr:nvSpPr>
        <xdr:cNvPr id="1424" name="Выноска: стрелка влево 1423">
          <a:extLst>
            <a:ext uri="{FF2B5EF4-FFF2-40B4-BE49-F238E27FC236}">
              <a16:creationId xmlns:a16="http://schemas.microsoft.com/office/drawing/2014/main" id="{5B467653-6235-4766-95CE-82606994467C}"/>
            </a:ext>
          </a:extLst>
        </xdr:cNvPr>
        <xdr:cNvSpPr/>
      </xdr:nvSpPr>
      <xdr:spPr>
        <a:xfrm>
          <a:off x="7715250" y="3213163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1 000 руб</a:t>
          </a:r>
          <a:endParaRPr lang="ru-RU" sz="1100"/>
        </a:p>
      </xdr:txBody>
    </xdr:sp>
    <xdr:clientData/>
  </xdr:twoCellAnchor>
  <xdr:twoCellAnchor>
    <xdr:from>
      <xdr:col>8</xdr:col>
      <xdr:colOff>1619250</xdr:colOff>
      <xdr:row>1780</xdr:row>
      <xdr:rowOff>114300</xdr:rowOff>
    </xdr:from>
    <xdr:to>
      <xdr:col>42</xdr:col>
      <xdr:colOff>200025</xdr:colOff>
      <xdr:row>1782</xdr:row>
      <xdr:rowOff>19050</xdr:rowOff>
    </xdr:to>
    <xdr:sp macro="" textlink="">
      <xdr:nvSpPr>
        <xdr:cNvPr id="1425" name="Выноска: стрелка влево 1424">
          <a:extLst>
            <a:ext uri="{FF2B5EF4-FFF2-40B4-BE49-F238E27FC236}">
              <a16:creationId xmlns:a16="http://schemas.microsoft.com/office/drawing/2014/main" id="{29EAC1B1-84E5-49F2-BDAD-E256CC2AA09B}"/>
            </a:ext>
          </a:extLst>
        </xdr:cNvPr>
        <xdr:cNvSpPr/>
      </xdr:nvSpPr>
      <xdr:spPr>
        <a:xfrm>
          <a:off x="7715250" y="3231927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twoCellAnchor>
    <xdr:from>
      <xdr:col>8</xdr:col>
      <xdr:colOff>1600200</xdr:colOff>
      <xdr:row>1795</xdr:row>
      <xdr:rowOff>542925</xdr:rowOff>
    </xdr:from>
    <xdr:to>
      <xdr:col>42</xdr:col>
      <xdr:colOff>180975</xdr:colOff>
      <xdr:row>1797</xdr:row>
      <xdr:rowOff>28575</xdr:rowOff>
    </xdr:to>
    <xdr:sp macro="" textlink="">
      <xdr:nvSpPr>
        <xdr:cNvPr id="1426" name="Выноска: стрелка влево 1425">
          <a:extLst>
            <a:ext uri="{FF2B5EF4-FFF2-40B4-BE49-F238E27FC236}">
              <a16:creationId xmlns:a16="http://schemas.microsoft.com/office/drawing/2014/main" id="{5C9FB5B7-6FDD-49B8-B836-5B88B21A9326}"/>
            </a:ext>
          </a:extLst>
        </xdr:cNvPr>
        <xdr:cNvSpPr/>
      </xdr:nvSpPr>
      <xdr:spPr>
        <a:xfrm>
          <a:off x="7696200" y="3307651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3 000 руб</a:t>
          </a:r>
          <a:endParaRPr lang="ru-RU" sz="1100"/>
        </a:p>
      </xdr:txBody>
    </xdr:sp>
    <xdr:clientData/>
  </xdr:twoCellAnchor>
  <xdr:twoCellAnchor>
    <xdr:from>
      <xdr:col>8</xdr:col>
      <xdr:colOff>1600200</xdr:colOff>
      <xdr:row>1807</xdr:row>
      <xdr:rowOff>409575</xdr:rowOff>
    </xdr:from>
    <xdr:to>
      <xdr:col>42</xdr:col>
      <xdr:colOff>180975</xdr:colOff>
      <xdr:row>1809</xdr:row>
      <xdr:rowOff>38100</xdr:rowOff>
    </xdr:to>
    <xdr:sp macro="" textlink="">
      <xdr:nvSpPr>
        <xdr:cNvPr id="1427" name="Выноска: стрелка влево 1426">
          <a:extLst>
            <a:ext uri="{FF2B5EF4-FFF2-40B4-BE49-F238E27FC236}">
              <a16:creationId xmlns:a16="http://schemas.microsoft.com/office/drawing/2014/main" id="{7EA011B3-8223-4B5E-8DE4-5248919BD7A3}"/>
            </a:ext>
          </a:extLst>
        </xdr:cNvPr>
        <xdr:cNvSpPr/>
      </xdr:nvSpPr>
      <xdr:spPr>
        <a:xfrm>
          <a:off x="7696200" y="3364039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1628775</xdr:colOff>
      <xdr:row>1822</xdr:row>
      <xdr:rowOff>66675</xdr:rowOff>
    </xdr:from>
    <xdr:to>
      <xdr:col>42</xdr:col>
      <xdr:colOff>209550</xdr:colOff>
      <xdr:row>1822</xdr:row>
      <xdr:rowOff>695325</xdr:rowOff>
    </xdr:to>
    <xdr:sp macro="" textlink="">
      <xdr:nvSpPr>
        <xdr:cNvPr id="1433" name="Выноска: стрелка влево 1432">
          <a:extLst>
            <a:ext uri="{FF2B5EF4-FFF2-40B4-BE49-F238E27FC236}">
              <a16:creationId xmlns:a16="http://schemas.microsoft.com/office/drawing/2014/main" id="{F0CFA71C-2452-4C42-A97F-65773F02A88E}"/>
            </a:ext>
          </a:extLst>
        </xdr:cNvPr>
        <xdr:cNvSpPr/>
      </xdr:nvSpPr>
      <xdr:spPr>
        <a:xfrm>
          <a:off x="7724775" y="34376677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1600200</xdr:colOff>
      <xdr:row>1835</xdr:row>
      <xdr:rowOff>438150</xdr:rowOff>
    </xdr:from>
    <xdr:to>
      <xdr:col>42</xdr:col>
      <xdr:colOff>180975</xdr:colOff>
      <xdr:row>1837</xdr:row>
      <xdr:rowOff>38100</xdr:rowOff>
    </xdr:to>
    <xdr:sp macro="" textlink="">
      <xdr:nvSpPr>
        <xdr:cNvPr id="1457" name="Выноска: стрелка влево 1456">
          <a:extLst>
            <a:ext uri="{FF2B5EF4-FFF2-40B4-BE49-F238E27FC236}">
              <a16:creationId xmlns:a16="http://schemas.microsoft.com/office/drawing/2014/main" id="{86E3C4F1-EB83-40A5-886E-6F3425747B28}"/>
            </a:ext>
          </a:extLst>
        </xdr:cNvPr>
        <xdr:cNvSpPr/>
      </xdr:nvSpPr>
      <xdr:spPr>
        <a:xfrm>
          <a:off x="7696200" y="3511486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1609725</xdr:colOff>
      <xdr:row>1856</xdr:row>
      <xdr:rowOff>428625</xdr:rowOff>
    </xdr:from>
    <xdr:to>
      <xdr:col>42</xdr:col>
      <xdr:colOff>190500</xdr:colOff>
      <xdr:row>1858</xdr:row>
      <xdr:rowOff>28575</xdr:rowOff>
    </xdr:to>
    <xdr:sp macro="" textlink="">
      <xdr:nvSpPr>
        <xdr:cNvPr id="1465" name="Выноска: стрелка влево 1464">
          <a:extLst>
            <a:ext uri="{FF2B5EF4-FFF2-40B4-BE49-F238E27FC236}">
              <a16:creationId xmlns:a16="http://schemas.microsoft.com/office/drawing/2014/main" id="{4EFD49EE-3308-4076-9AD6-50FD7D93CA3B}"/>
            </a:ext>
          </a:extLst>
        </xdr:cNvPr>
        <xdr:cNvSpPr/>
      </xdr:nvSpPr>
      <xdr:spPr>
        <a:xfrm>
          <a:off x="7705725" y="3616166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10 000 руб</a:t>
          </a:r>
          <a:endParaRPr lang="ru-RU" sz="1100"/>
        </a:p>
      </xdr:txBody>
    </xdr:sp>
    <xdr:clientData/>
  </xdr:twoCellAnchor>
  <xdr:twoCellAnchor>
    <xdr:from>
      <xdr:col>8</xdr:col>
      <xdr:colOff>1638300</xdr:colOff>
      <xdr:row>1871</xdr:row>
      <xdr:rowOff>428625</xdr:rowOff>
    </xdr:from>
    <xdr:to>
      <xdr:col>42</xdr:col>
      <xdr:colOff>219075</xdr:colOff>
      <xdr:row>1873</xdr:row>
      <xdr:rowOff>28575</xdr:rowOff>
    </xdr:to>
    <xdr:sp macro="" textlink="">
      <xdr:nvSpPr>
        <xdr:cNvPr id="1466" name="Выноска: стрелка влево 1465">
          <a:extLst>
            <a:ext uri="{FF2B5EF4-FFF2-40B4-BE49-F238E27FC236}">
              <a16:creationId xmlns:a16="http://schemas.microsoft.com/office/drawing/2014/main" id="{23278846-30BF-411C-918E-E119EDBEB188}"/>
            </a:ext>
          </a:extLst>
        </xdr:cNvPr>
        <xdr:cNvSpPr/>
      </xdr:nvSpPr>
      <xdr:spPr>
        <a:xfrm>
          <a:off x="7734300" y="368588925"/>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20 000 руб</a:t>
          </a:r>
          <a:endParaRPr lang="ru-RU" sz="1100"/>
        </a:p>
      </xdr:txBody>
    </xdr:sp>
    <xdr:clientData/>
  </xdr:twoCellAnchor>
  <xdr:twoCellAnchor>
    <xdr:from>
      <xdr:col>8</xdr:col>
      <xdr:colOff>1619250</xdr:colOff>
      <xdr:row>1881</xdr:row>
      <xdr:rowOff>685800</xdr:rowOff>
    </xdr:from>
    <xdr:to>
      <xdr:col>42</xdr:col>
      <xdr:colOff>200025</xdr:colOff>
      <xdr:row>1883</xdr:row>
      <xdr:rowOff>28575</xdr:rowOff>
    </xdr:to>
    <xdr:sp macro="" textlink="">
      <xdr:nvSpPr>
        <xdr:cNvPr id="512" name="Выноска: стрелка влево 511">
          <a:extLst>
            <a:ext uri="{FF2B5EF4-FFF2-40B4-BE49-F238E27FC236}">
              <a16:creationId xmlns:a16="http://schemas.microsoft.com/office/drawing/2014/main" id="{EC0EFDC1-1DF9-4919-8F73-C0AA07C2ED35}"/>
            </a:ext>
          </a:extLst>
        </xdr:cNvPr>
        <xdr:cNvSpPr/>
      </xdr:nvSpPr>
      <xdr:spPr>
        <a:xfrm>
          <a:off x="7715250" y="376332750"/>
          <a:ext cx="3400425" cy="628650"/>
        </a:xfrm>
        <a:prstGeom prst="leftArrowCallou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ru-RU" sz="1100"/>
            <a:t>АВТОПОДБОРКА</a:t>
          </a:r>
          <a:r>
            <a:rPr lang="ru-RU" sz="1100" baseline="0"/>
            <a:t> ПО РЕЙТИНГУ ПРОДАЖ</a:t>
          </a:r>
          <a:br>
            <a:rPr lang="ru-RU" sz="1100" baseline="0"/>
          </a:br>
          <a:r>
            <a:rPr lang="ru-RU" sz="1100" baseline="0"/>
            <a:t>ПОСТАВЬТЕ СУММУ от 5 000 руб</a:t>
          </a:r>
          <a:endParaRPr lang="ru-R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2609849</xdr:colOff>
      <xdr:row>14</xdr:row>
      <xdr:rowOff>142875</xdr:rowOff>
    </xdr:from>
    <xdr:to>
      <xdr:col>1</xdr:col>
      <xdr:colOff>3448050</xdr:colOff>
      <xdr:row>14</xdr:row>
      <xdr:rowOff>704851</xdr:rowOff>
    </xdr:to>
    <xdr:pic>
      <xdr:nvPicPr>
        <xdr:cNvPr id="7" name="Рисунок 6">
          <a:extLst>
            <a:ext uri="{FF2B5EF4-FFF2-40B4-BE49-F238E27FC236}">
              <a16:creationId xmlns:a16="http://schemas.microsoft.com/office/drawing/2014/main" id="{F1C054F9-EFA7-87A7-E1ED-55AA46113B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375" t="18751" r="20624" b="7499"/>
        <a:stretch/>
      </xdr:blipFill>
      <xdr:spPr>
        <a:xfrm>
          <a:off x="3809999" y="11344275"/>
          <a:ext cx="838201" cy="561976"/>
        </a:xfrm>
        <a:prstGeom prst="rect">
          <a:avLst/>
        </a:prstGeom>
      </xdr:spPr>
    </xdr:pic>
    <xdr:clientData/>
  </xdr:twoCellAnchor>
  <xdr:twoCellAnchor>
    <xdr:from>
      <xdr:col>1</xdr:col>
      <xdr:colOff>1438275</xdr:colOff>
      <xdr:row>14</xdr:row>
      <xdr:rowOff>123825</xdr:rowOff>
    </xdr:from>
    <xdr:to>
      <xdr:col>1</xdr:col>
      <xdr:colOff>2343151</xdr:colOff>
      <xdr:row>14</xdr:row>
      <xdr:rowOff>788175</xdr:rowOff>
    </xdr:to>
    <xdr:pic>
      <xdr:nvPicPr>
        <xdr:cNvPr id="9" name="Рисунок 8">
          <a:extLst>
            <a:ext uri="{FF2B5EF4-FFF2-40B4-BE49-F238E27FC236}">
              <a16:creationId xmlns:a16="http://schemas.microsoft.com/office/drawing/2014/main" id="{2C6734FE-5454-8A24-8922-41F2A751174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782" t="12815" r="19843"/>
        <a:stretch/>
      </xdr:blipFill>
      <xdr:spPr>
        <a:xfrm>
          <a:off x="2638425" y="11325225"/>
          <a:ext cx="904876" cy="664350"/>
        </a:xfrm>
        <a:prstGeom prst="rect">
          <a:avLst/>
        </a:prstGeom>
      </xdr:spPr>
    </xdr:pic>
    <xdr:clientData/>
  </xdr:twoCellAnchor>
  <xdr:twoCellAnchor>
    <xdr:from>
      <xdr:col>1</xdr:col>
      <xdr:colOff>466725</xdr:colOff>
      <xdr:row>14</xdr:row>
      <xdr:rowOff>57150</xdr:rowOff>
    </xdr:from>
    <xdr:to>
      <xdr:col>1</xdr:col>
      <xdr:colOff>1162050</xdr:colOff>
      <xdr:row>14</xdr:row>
      <xdr:rowOff>819150</xdr:rowOff>
    </xdr:to>
    <xdr:pic>
      <xdr:nvPicPr>
        <xdr:cNvPr id="13" name="Рисунок 12">
          <a:extLst>
            <a:ext uri="{FF2B5EF4-FFF2-40B4-BE49-F238E27FC236}">
              <a16:creationId xmlns:a16="http://schemas.microsoft.com/office/drawing/2014/main" id="{B7DB390D-E3D0-4A6C-EAA6-77A381F6E8D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50" r="28125"/>
        <a:stretch/>
      </xdr:blipFill>
      <xdr:spPr>
        <a:xfrm>
          <a:off x="1666875" y="11258550"/>
          <a:ext cx="695325" cy="762000"/>
        </a:xfrm>
        <a:prstGeom prst="rect">
          <a:avLst/>
        </a:prstGeom>
      </xdr:spPr>
    </xdr:pic>
    <xdr:clientData/>
  </xdr:twoCellAnchor>
  <xdr:twoCellAnchor>
    <xdr:from>
      <xdr:col>1</xdr:col>
      <xdr:colOff>1543050</xdr:colOff>
      <xdr:row>13</xdr:row>
      <xdr:rowOff>57150</xdr:rowOff>
    </xdr:from>
    <xdr:to>
      <xdr:col>1</xdr:col>
      <xdr:colOff>2324100</xdr:colOff>
      <xdr:row>13</xdr:row>
      <xdr:rowOff>819150</xdr:rowOff>
    </xdr:to>
    <xdr:pic>
      <xdr:nvPicPr>
        <xdr:cNvPr id="21" name="Рисунок 20">
          <a:extLst>
            <a:ext uri="{FF2B5EF4-FFF2-40B4-BE49-F238E27FC236}">
              <a16:creationId xmlns:a16="http://schemas.microsoft.com/office/drawing/2014/main" id="{91C2A009-7119-D959-A1F9-C33B7DD4718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000" r="23750"/>
        <a:stretch/>
      </xdr:blipFill>
      <xdr:spPr>
        <a:xfrm>
          <a:off x="2743200" y="10420350"/>
          <a:ext cx="781050" cy="762000"/>
        </a:xfrm>
        <a:prstGeom prst="rect">
          <a:avLst/>
        </a:prstGeom>
      </xdr:spPr>
    </xdr:pic>
    <xdr:clientData/>
  </xdr:twoCellAnchor>
  <xdr:twoCellAnchor>
    <xdr:from>
      <xdr:col>1</xdr:col>
      <xdr:colOff>466724</xdr:colOff>
      <xdr:row>13</xdr:row>
      <xdr:rowOff>35700</xdr:rowOff>
    </xdr:from>
    <xdr:to>
      <xdr:col>1</xdr:col>
      <xdr:colOff>1181099</xdr:colOff>
      <xdr:row>13</xdr:row>
      <xdr:rowOff>797700</xdr:rowOff>
    </xdr:to>
    <xdr:pic>
      <xdr:nvPicPr>
        <xdr:cNvPr id="23" name="Рисунок 22">
          <a:extLst>
            <a:ext uri="{FF2B5EF4-FFF2-40B4-BE49-F238E27FC236}">
              <a16:creationId xmlns:a16="http://schemas.microsoft.com/office/drawing/2014/main" id="{EF2AE548-D247-051E-EF8B-D86A9E40FF3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032" r="26092"/>
        <a:stretch/>
      </xdr:blipFill>
      <xdr:spPr>
        <a:xfrm>
          <a:off x="1666874" y="10398900"/>
          <a:ext cx="714375" cy="762000"/>
        </a:xfrm>
        <a:prstGeom prst="rect">
          <a:avLst/>
        </a:prstGeom>
      </xdr:spPr>
    </xdr:pic>
    <xdr:clientData/>
  </xdr:twoCellAnchor>
  <xdr:twoCellAnchor>
    <xdr:from>
      <xdr:col>1</xdr:col>
      <xdr:colOff>2638425</xdr:colOff>
      <xdr:row>13</xdr:row>
      <xdr:rowOff>52350</xdr:rowOff>
    </xdr:from>
    <xdr:to>
      <xdr:col>1</xdr:col>
      <xdr:colOff>3390901</xdr:colOff>
      <xdr:row>13</xdr:row>
      <xdr:rowOff>814350</xdr:rowOff>
    </xdr:to>
    <xdr:pic>
      <xdr:nvPicPr>
        <xdr:cNvPr id="25" name="Рисунок 24">
          <a:extLst>
            <a:ext uri="{FF2B5EF4-FFF2-40B4-BE49-F238E27FC236}">
              <a16:creationId xmlns:a16="http://schemas.microsoft.com/office/drawing/2014/main" id="{024F7053-580C-4330-095E-8990DA63D04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940" r="24685"/>
        <a:stretch/>
      </xdr:blipFill>
      <xdr:spPr>
        <a:xfrm>
          <a:off x="3838575" y="10415550"/>
          <a:ext cx="752476" cy="762000"/>
        </a:xfrm>
        <a:prstGeom prst="rect">
          <a:avLst/>
        </a:prstGeom>
      </xdr:spPr>
    </xdr:pic>
    <xdr:clientData/>
  </xdr:twoCellAnchor>
  <xdr:twoCellAnchor>
    <xdr:from>
      <xdr:col>1</xdr:col>
      <xdr:colOff>2705100</xdr:colOff>
      <xdr:row>15</xdr:row>
      <xdr:rowOff>47625</xdr:rowOff>
    </xdr:from>
    <xdr:to>
      <xdr:col>1</xdr:col>
      <xdr:colOff>3448050</xdr:colOff>
      <xdr:row>15</xdr:row>
      <xdr:rowOff>809625</xdr:rowOff>
    </xdr:to>
    <xdr:pic>
      <xdr:nvPicPr>
        <xdr:cNvPr id="27" name="Рисунок 26">
          <a:extLst>
            <a:ext uri="{FF2B5EF4-FFF2-40B4-BE49-F238E27FC236}">
              <a16:creationId xmlns:a16="http://schemas.microsoft.com/office/drawing/2014/main" id="{7C86449F-4AB1-AD5B-98A4-AA526022EFA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5625" r="25625"/>
        <a:stretch/>
      </xdr:blipFill>
      <xdr:spPr>
        <a:xfrm>
          <a:off x="3905250" y="12096750"/>
          <a:ext cx="742950" cy="762000"/>
        </a:xfrm>
        <a:prstGeom prst="rect">
          <a:avLst/>
        </a:prstGeom>
      </xdr:spPr>
    </xdr:pic>
    <xdr:clientData/>
  </xdr:twoCellAnchor>
  <xdr:twoCellAnchor>
    <xdr:from>
      <xdr:col>1</xdr:col>
      <xdr:colOff>457200</xdr:colOff>
      <xdr:row>15</xdr:row>
      <xdr:rowOff>35700</xdr:rowOff>
    </xdr:from>
    <xdr:to>
      <xdr:col>1</xdr:col>
      <xdr:colOff>1200150</xdr:colOff>
      <xdr:row>15</xdr:row>
      <xdr:rowOff>797700</xdr:rowOff>
    </xdr:to>
    <xdr:pic>
      <xdr:nvPicPr>
        <xdr:cNvPr id="29" name="Рисунок 28">
          <a:extLst>
            <a:ext uri="{FF2B5EF4-FFF2-40B4-BE49-F238E27FC236}">
              <a16:creationId xmlns:a16="http://schemas.microsoft.com/office/drawing/2014/main" id="{29FDCEBB-A424-67DB-2A3D-35133A12BCA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532" r="26717"/>
        <a:stretch/>
      </xdr:blipFill>
      <xdr:spPr>
        <a:xfrm>
          <a:off x="1657350" y="12084825"/>
          <a:ext cx="742950" cy="762000"/>
        </a:xfrm>
        <a:prstGeom prst="rect">
          <a:avLst/>
        </a:prstGeom>
      </xdr:spPr>
    </xdr:pic>
    <xdr:clientData/>
  </xdr:twoCellAnchor>
  <xdr:twoCellAnchor>
    <xdr:from>
      <xdr:col>1</xdr:col>
      <xdr:colOff>1562100</xdr:colOff>
      <xdr:row>15</xdr:row>
      <xdr:rowOff>61875</xdr:rowOff>
    </xdr:from>
    <xdr:to>
      <xdr:col>1</xdr:col>
      <xdr:colOff>2286000</xdr:colOff>
      <xdr:row>15</xdr:row>
      <xdr:rowOff>823875</xdr:rowOff>
    </xdr:to>
    <xdr:pic>
      <xdr:nvPicPr>
        <xdr:cNvPr id="31" name="Рисунок 30">
          <a:extLst>
            <a:ext uri="{FF2B5EF4-FFF2-40B4-BE49-F238E27FC236}">
              <a16:creationId xmlns:a16="http://schemas.microsoft.com/office/drawing/2014/main" id="{8E52773E-F231-A287-A4D5-F048AD842F5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565" r="25935"/>
        <a:stretch/>
      </xdr:blipFill>
      <xdr:spPr>
        <a:xfrm>
          <a:off x="2762250" y="12111000"/>
          <a:ext cx="723900" cy="762000"/>
        </a:xfrm>
        <a:prstGeom prst="rect">
          <a:avLst/>
        </a:prstGeom>
      </xdr:spPr>
    </xdr:pic>
    <xdr:clientData/>
  </xdr:twoCellAnchor>
  <xdr:twoCellAnchor>
    <xdr:from>
      <xdr:col>1</xdr:col>
      <xdr:colOff>95250</xdr:colOff>
      <xdr:row>16</xdr:row>
      <xdr:rowOff>197547</xdr:rowOff>
    </xdr:from>
    <xdr:to>
      <xdr:col>1</xdr:col>
      <xdr:colOff>1219200</xdr:colOff>
      <xdr:row>16</xdr:row>
      <xdr:rowOff>613409</xdr:rowOff>
    </xdr:to>
    <xdr:pic>
      <xdr:nvPicPr>
        <xdr:cNvPr id="33" name="Рисунок 32">
          <a:extLst>
            <a:ext uri="{FF2B5EF4-FFF2-40B4-BE49-F238E27FC236}">
              <a16:creationId xmlns:a16="http://schemas.microsoft.com/office/drawing/2014/main" id="{23FA6FAB-0971-D4C0-CD93-4F8F752BCA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95400" y="13094397"/>
          <a:ext cx="1123950" cy="415862"/>
        </a:xfrm>
        <a:prstGeom prst="rect">
          <a:avLst/>
        </a:prstGeom>
      </xdr:spPr>
    </xdr:pic>
    <xdr:clientData/>
  </xdr:twoCellAnchor>
  <xdr:twoCellAnchor>
    <xdr:from>
      <xdr:col>1</xdr:col>
      <xdr:colOff>1285875</xdr:colOff>
      <xdr:row>16</xdr:row>
      <xdr:rowOff>190500</xdr:rowOff>
    </xdr:from>
    <xdr:to>
      <xdr:col>1</xdr:col>
      <xdr:colOff>2476500</xdr:colOff>
      <xdr:row>16</xdr:row>
      <xdr:rowOff>647700</xdr:rowOff>
    </xdr:to>
    <xdr:pic>
      <xdr:nvPicPr>
        <xdr:cNvPr id="35" name="Рисунок 34">
          <a:extLst>
            <a:ext uri="{FF2B5EF4-FFF2-40B4-BE49-F238E27FC236}">
              <a16:creationId xmlns:a16="http://schemas.microsoft.com/office/drawing/2014/main" id="{8F4B0E6F-F3D0-8030-80CC-80E600B0D5E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4706" r="8088" b="14706"/>
        <a:stretch/>
      </xdr:blipFill>
      <xdr:spPr>
        <a:xfrm>
          <a:off x="2486025" y="13087350"/>
          <a:ext cx="1190625" cy="457200"/>
        </a:xfrm>
        <a:prstGeom prst="rect">
          <a:avLst/>
        </a:prstGeom>
      </xdr:spPr>
    </xdr:pic>
    <xdr:clientData/>
  </xdr:twoCellAnchor>
  <xdr:twoCellAnchor>
    <xdr:from>
      <xdr:col>1</xdr:col>
      <xdr:colOff>2562225</xdr:colOff>
      <xdr:row>16</xdr:row>
      <xdr:rowOff>247650</xdr:rowOff>
    </xdr:from>
    <xdr:to>
      <xdr:col>1</xdr:col>
      <xdr:colOff>3914775</xdr:colOff>
      <xdr:row>16</xdr:row>
      <xdr:rowOff>609600</xdr:rowOff>
    </xdr:to>
    <xdr:pic>
      <xdr:nvPicPr>
        <xdr:cNvPr id="37" name="Рисунок 36">
          <a:extLst>
            <a:ext uri="{FF2B5EF4-FFF2-40B4-BE49-F238E27FC236}">
              <a16:creationId xmlns:a16="http://schemas.microsoft.com/office/drawing/2014/main" id="{54221828-9D74-8B44-8848-7C379CD0E76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5351" b="21127"/>
        <a:stretch/>
      </xdr:blipFill>
      <xdr:spPr>
        <a:xfrm>
          <a:off x="3762375" y="13144500"/>
          <a:ext cx="1352550" cy="361950"/>
        </a:xfrm>
        <a:prstGeom prst="rect">
          <a:avLst/>
        </a:prstGeom>
      </xdr:spPr>
    </xdr:pic>
    <xdr:clientData/>
  </xdr:twoCellAnchor>
  <xdr:twoCellAnchor>
    <xdr:from>
      <xdr:col>1</xdr:col>
      <xdr:colOff>1104899</xdr:colOff>
      <xdr:row>17</xdr:row>
      <xdr:rowOff>390525</xdr:rowOff>
    </xdr:from>
    <xdr:to>
      <xdr:col>1</xdr:col>
      <xdr:colOff>2419350</xdr:colOff>
      <xdr:row>17</xdr:row>
      <xdr:rowOff>790575</xdr:rowOff>
    </xdr:to>
    <xdr:pic>
      <xdr:nvPicPr>
        <xdr:cNvPr id="39" name="Рисунок 38">
          <a:extLst>
            <a:ext uri="{FF2B5EF4-FFF2-40B4-BE49-F238E27FC236}">
              <a16:creationId xmlns:a16="http://schemas.microsoft.com/office/drawing/2014/main" id="{B8714066-D395-3073-7440-F7467145735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126" t="23751" r="5624" b="23748"/>
        <a:stretch/>
      </xdr:blipFill>
      <xdr:spPr>
        <a:xfrm>
          <a:off x="2305049" y="14135100"/>
          <a:ext cx="1314451" cy="400050"/>
        </a:xfrm>
        <a:prstGeom prst="rect">
          <a:avLst/>
        </a:prstGeom>
      </xdr:spPr>
    </xdr:pic>
    <xdr:clientData/>
  </xdr:twoCellAnchor>
  <xdr:twoCellAnchor>
    <xdr:from>
      <xdr:col>1</xdr:col>
      <xdr:colOff>228599</xdr:colOff>
      <xdr:row>17</xdr:row>
      <xdr:rowOff>104776</xdr:rowOff>
    </xdr:from>
    <xdr:to>
      <xdr:col>1</xdr:col>
      <xdr:colOff>1702574</xdr:colOff>
      <xdr:row>17</xdr:row>
      <xdr:rowOff>428626</xdr:rowOff>
    </xdr:to>
    <xdr:pic>
      <xdr:nvPicPr>
        <xdr:cNvPr id="41" name="Рисунок 40">
          <a:extLst>
            <a:ext uri="{FF2B5EF4-FFF2-40B4-BE49-F238E27FC236}">
              <a16:creationId xmlns:a16="http://schemas.microsoft.com/office/drawing/2014/main" id="{83BBA338-000B-FCC2-E3E3-F4B62798D30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283" t="30315" b="27185"/>
        <a:stretch/>
      </xdr:blipFill>
      <xdr:spPr>
        <a:xfrm>
          <a:off x="1428749" y="13849351"/>
          <a:ext cx="1473975" cy="323850"/>
        </a:xfrm>
        <a:prstGeom prst="rect">
          <a:avLst/>
        </a:prstGeom>
      </xdr:spPr>
    </xdr:pic>
    <xdr:clientData/>
  </xdr:twoCellAnchor>
  <xdr:twoCellAnchor>
    <xdr:from>
      <xdr:col>1</xdr:col>
      <xdr:colOff>2305051</xdr:colOff>
      <xdr:row>17</xdr:row>
      <xdr:rowOff>66675</xdr:rowOff>
    </xdr:from>
    <xdr:to>
      <xdr:col>1</xdr:col>
      <xdr:colOff>3600451</xdr:colOff>
      <xdr:row>17</xdr:row>
      <xdr:rowOff>352424</xdr:rowOff>
    </xdr:to>
    <xdr:pic>
      <xdr:nvPicPr>
        <xdr:cNvPr id="43" name="Рисунок 42">
          <a:extLst>
            <a:ext uri="{FF2B5EF4-FFF2-40B4-BE49-F238E27FC236}">
              <a16:creationId xmlns:a16="http://schemas.microsoft.com/office/drawing/2014/main" id="{F64ED8E2-22FE-90D9-8612-DC5EDF448697}"/>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565" t="30630" r="8435" b="31870"/>
        <a:stretch/>
      </xdr:blipFill>
      <xdr:spPr>
        <a:xfrm>
          <a:off x="3505201" y="13811250"/>
          <a:ext cx="1295400" cy="285749"/>
        </a:xfrm>
        <a:prstGeom prst="rect">
          <a:avLst/>
        </a:prstGeom>
      </xdr:spPr>
    </xdr:pic>
    <xdr:clientData/>
  </xdr:twoCellAnchor>
  <xdr:twoCellAnchor>
    <xdr:from>
      <xdr:col>1</xdr:col>
      <xdr:colOff>714375</xdr:colOff>
      <xdr:row>18</xdr:row>
      <xdr:rowOff>91084</xdr:rowOff>
    </xdr:from>
    <xdr:to>
      <xdr:col>1</xdr:col>
      <xdr:colOff>3095625</xdr:colOff>
      <xdr:row>18</xdr:row>
      <xdr:rowOff>790576</xdr:rowOff>
    </xdr:to>
    <xdr:pic>
      <xdr:nvPicPr>
        <xdr:cNvPr id="45" name="Рисунок 44">
          <a:extLst>
            <a:ext uri="{FF2B5EF4-FFF2-40B4-BE49-F238E27FC236}">
              <a16:creationId xmlns:a16="http://schemas.microsoft.com/office/drawing/2014/main" id="{A3DC429C-BC22-67F2-9F1C-B570737E2629}"/>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22500" b="18750"/>
        <a:stretch/>
      </xdr:blipFill>
      <xdr:spPr>
        <a:xfrm>
          <a:off x="1914525" y="14683384"/>
          <a:ext cx="2381250" cy="699492"/>
        </a:xfrm>
        <a:prstGeom prst="rect">
          <a:avLst/>
        </a:prstGeom>
      </xdr:spPr>
    </xdr:pic>
    <xdr:clientData/>
  </xdr:twoCellAnchor>
  <xdr:twoCellAnchor>
    <xdr:from>
      <xdr:col>1</xdr:col>
      <xdr:colOff>761999</xdr:colOff>
      <xdr:row>19</xdr:row>
      <xdr:rowOff>86823</xdr:rowOff>
    </xdr:from>
    <xdr:to>
      <xdr:col>1</xdr:col>
      <xdr:colOff>3009900</xdr:colOff>
      <xdr:row>19</xdr:row>
      <xdr:rowOff>800100</xdr:rowOff>
    </xdr:to>
    <xdr:pic>
      <xdr:nvPicPr>
        <xdr:cNvPr id="47" name="Рисунок 46">
          <a:extLst>
            <a:ext uri="{FF2B5EF4-FFF2-40B4-BE49-F238E27FC236}">
              <a16:creationId xmlns:a16="http://schemas.microsoft.com/office/drawing/2014/main" id="{D23662B3-08BC-3EB0-2D4D-BF911CB6405C}"/>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18269" b="18269"/>
        <a:stretch/>
      </xdr:blipFill>
      <xdr:spPr>
        <a:xfrm>
          <a:off x="1962149" y="15526848"/>
          <a:ext cx="2247901" cy="713277"/>
        </a:xfrm>
        <a:prstGeom prst="rect">
          <a:avLst/>
        </a:prstGeom>
      </xdr:spPr>
    </xdr:pic>
    <xdr:clientData/>
  </xdr:twoCellAnchor>
  <xdr:twoCellAnchor>
    <xdr:from>
      <xdr:col>1</xdr:col>
      <xdr:colOff>1238250</xdr:colOff>
      <xdr:row>20</xdr:row>
      <xdr:rowOff>57150</xdr:rowOff>
    </xdr:from>
    <xdr:to>
      <xdr:col>1</xdr:col>
      <xdr:colOff>2466976</xdr:colOff>
      <xdr:row>20</xdr:row>
      <xdr:rowOff>819150</xdr:rowOff>
    </xdr:to>
    <xdr:pic>
      <xdr:nvPicPr>
        <xdr:cNvPr id="49" name="Рисунок 48">
          <a:extLst>
            <a:ext uri="{FF2B5EF4-FFF2-40B4-BE49-F238E27FC236}">
              <a16:creationId xmlns:a16="http://schemas.microsoft.com/office/drawing/2014/main" id="{D97714C8-1358-BA93-EA2B-457EB3A8F7D4}"/>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1876" r="7499"/>
        <a:stretch/>
      </xdr:blipFill>
      <xdr:spPr>
        <a:xfrm>
          <a:off x="2438400" y="16344900"/>
          <a:ext cx="1228726" cy="762000"/>
        </a:xfrm>
        <a:prstGeom prst="rect">
          <a:avLst/>
        </a:prstGeom>
      </xdr:spPr>
    </xdr:pic>
    <xdr:clientData/>
  </xdr:twoCellAnchor>
  <xdr:twoCellAnchor>
    <xdr:from>
      <xdr:col>1</xdr:col>
      <xdr:colOff>866775</xdr:colOff>
      <xdr:row>23</xdr:row>
      <xdr:rowOff>114299</xdr:rowOff>
    </xdr:from>
    <xdr:to>
      <xdr:col>1</xdr:col>
      <xdr:colOff>3000375</xdr:colOff>
      <xdr:row>23</xdr:row>
      <xdr:rowOff>781050</xdr:rowOff>
    </xdr:to>
    <xdr:pic>
      <xdr:nvPicPr>
        <xdr:cNvPr id="51" name="Рисунок 50">
          <a:extLst>
            <a:ext uri="{FF2B5EF4-FFF2-40B4-BE49-F238E27FC236}">
              <a16:creationId xmlns:a16="http://schemas.microsoft.com/office/drawing/2014/main" id="{AEEE1422-2EFC-550E-3DC2-A13092474BCF}"/>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t="18751" b="18749"/>
        <a:stretch/>
      </xdr:blipFill>
      <xdr:spPr>
        <a:xfrm>
          <a:off x="2066925" y="18945224"/>
          <a:ext cx="2133600" cy="666751"/>
        </a:xfrm>
        <a:prstGeom prst="rect">
          <a:avLst/>
        </a:prstGeom>
      </xdr:spPr>
    </xdr:pic>
    <xdr:clientData/>
  </xdr:twoCellAnchor>
  <xdr:twoCellAnchor>
    <xdr:from>
      <xdr:col>1</xdr:col>
      <xdr:colOff>314958</xdr:colOff>
      <xdr:row>25</xdr:row>
      <xdr:rowOff>28574</xdr:rowOff>
    </xdr:from>
    <xdr:to>
      <xdr:col>1</xdr:col>
      <xdr:colOff>1981200</xdr:colOff>
      <xdr:row>25</xdr:row>
      <xdr:rowOff>809625</xdr:rowOff>
    </xdr:to>
    <xdr:pic>
      <xdr:nvPicPr>
        <xdr:cNvPr id="53" name="Рисунок 52">
          <a:extLst>
            <a:ext uri="{FF2B5EF4-FFF2-40B4-BE49-F238E27FC236}">
              <a16:creationId xmlns:a16="http://schemas.microsoft.com/office/drawing/2014/main" id="{09BD04F5-9CEA-1179-1791-37C0C5A801EE}"/>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6250"/>
        <a:stretch/>
      </xdr:blipFill>
      <xdr:spPr>
        <a:xfrm>
          <a:off x="1515108" y="20554949"/>
          <a:ext cx="1666242" cy="781051"/>
        </a:xfrm>
        <a:prstGeom prst="rect">
          <a:avLst/>
        </a:prstGeom>
      </xdr:spPr>
    </xdr:pic>
    <xdr:clientData/>
  </xdr:twoCellAnchor>
  <xdr:twoCellAnchor>
    <xdr:from>
      <xdr:col>1</xdr:col>
      <xdr:colOff>2171700</xdr:colOff>
      <xdr:row>25</xdr:row>
      <xdr:rowOff>57149</xdr:rowOff>
    </xdr:from>
    <xdr:to>
      <xdr:col>1</xdr:col>
      <xdr:colOff>3295650</xdr:colOff>
      <xdr:row>25</xdr:row>
      <xdr:rowOff>752474</xdr:rowOff>
    </xdr:to>
    <xdr:pic>
      <xdr:nvPicPr>
        <xdr:cNvPr id="55" name="Рисунок 54">
          <a:extLst>
            <a:ext uri="{FF2B5EF4-FFF2-40B4-BE49-F238E27FC236}">
              <a16:creationId xmlns:a16="http://schemas.microsoft.com/office/drawing/2014/main" id="{CF217BCE-D8DF-B324-2156-0BBF8F34A6DA}"/>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9589" r="9589"/>
        <a:stretch/>
      </xdr:blipFill>
      <xdr:spPr>
        <a:xfrm>
          <a:off x="3371850" y="20583524"/>
          <a:ext cx="1123950" cy="695325"/>
        </a:xfrm>
        <a:prstGeom prst="rect">
          <a:avLst/>
        </a:prstGeom>
      </xdr:spPr>
    </xdr:pic>
    <xdr:clientData/>
  </xdr:twoCellAnchor>
  <xdr:twoCellAnchor>
    <xdr:from>
      <xdr:col>1</xdr:col>
      <xdr:colOff>323850</xdr:colOff>
      <xdr:row>26</xdr:row>
      <xdr:rowOff>139065</xdr:rowOff>
    </xdr:from>
    <xdr:to>
      <xdr:col>1</xdr:col>
      <xdr:colOff>3676650</xdr:colOff>
      <xdr:row>26</xdr:row>
      <xdr:rowOff>704850</xdr:rowOff>
    </xdr:to>
    <xdr:pic>
      <xdr:nvPicPr>
        <xdr:cNvPr id="61" name="Рисунок 60">
          <a:extLst>
            <a:ext uri="{FF2B5EF4-FFF2-40B4-BE49-F238E27FC236}">
              <a16:creationId xmlns:a16="http://schemas.microsoft.com/office/drawing/2014/main" id="{92A7DE4A-E731-9955-E428-E03C4985A984}"/>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32500" b="33750"/>
        <a:stretch/>
      </xdr:blipFill>
      <xdr:spPr>
        <a:xfrm>
          <a:off x="1524000" y="21513165"/>
          <a:ext cx="3352800" cy="565785"/>
        </a:xfrm>
        <a:prstGeom prst="rect">
          <a:avLst/>
        </a:prstGeom>
      </xdr:spPr>
    </xdr:pic>
    <xdr:clientData/>
  </xdr:twoCellAnchor>
  <xdr:twoCellAnchor>
    <xdr:from>
      <xdr:col>1</xdr:col>
      <xdr:colOff>323849</xdr:colOff>
      <xdr:row>27</xdr:row>
      <xdr:rowOff>176451</xdr:rowOff>
    </xdr:from>
    <xdr:to>
      <xdr:col>1</xdr:col>
      <xdr:colOff>3648075</xdr:colOff>
      <xdr:row>27</xdr:row>
      <xdr:rowOff>666751</xdr:rowOff>
    </xdr:to>
    <xdr:pic>
      <xdr:nvPicPr>
        <xdr:cNvPr id="63" name="Рисунок 62">
          <a:extLst>
            <a:ext uri="{FF2B5EF4-FFF2-40B4-BE49-F238E27FC236}">
              <a16:creationId xmlns:a16="http://schemas.microsoft.com/office/drawing/2014/main" id="{38E62D68-8D29-25A3-DB29-52A241B8F420}"/>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34513" b="35988"/>
        <a:stretch/>
      </xdr:blipFill>
      <xdr:spPr>
        <a:xfrm>
          <a:off x="1523999" y="22398276"/>
          <a:ext cx="3324226" cy="490300"/>
        </a:xfrm>
        <a:prstGeom prst="rect">
          <a:avLst/>
        </a:prstGeom>
      </xdr:spPr>
    </xdr:pic>
    <xdr:clientData/>
  </xdr:twoCellAnchor>
  <xdr:twoCellAnchor>
    <xdr:from>
      <xdr:col>1</xdr:col>
      <xdr:colOff>285749</xdr:colOff>
      <xdr:row>28</xdr:row>
      <xdr:rowOff>209550</xdr:rowOff>
    </xdr:from>
    <xdr:to>
      <xdr:col>1</xdr:col>
      <xdr:colOff>3696614</xdr:colOff>
      <xdr:row>28</xdr:row>
      <xdr:rowOff>657226</xdr:rowOff>
    </xdr:to>
    <xdr:pic>
      <xdr:nvPicPr>
        <xdr:cNvPr id="65" name="Рисунок 64">
          <a:extLst>
            <a:ext uri="{FF2B5EF4-FFF2-40B4-BE49-F238E27FC236}">
              <a16:creationId xmlns:a16="http://schemas.microsoft.com/office/drawing/2014/main" id="{787AE769-A5E9-9856-7A98-3BC272C5E2DF}"/>
            </a:ext>
          </a:extLst>
        </xdr:cNvPr>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37500" b="36250"/>
        <a:stretch/>
      </xdr:blipFill>
      <xdr:spPr>
        <a:xfrm>
          <a:off x="1485899" y="23279100"/>
          <a:ext cx="3410865" cy="447676"/>
        </a:xfrm>
        <a:prstGeom prst="rect">
          <a:avLst/>
        </a:prstGeom>
      </xdr:spPr>
    </xdr:pic>
    <xdr:clientData/>
  </xdr:twoCellAnchor>
  <xdr:twoCellAnchor>
    <xdr:from>
      <xdr:col>1</xdr:col>
      <xdr:colOff>285749</xdr:colOff>
      <xdr:row>30</xdr:row>
      <xdr:rowOff>193879</xdr:rowOff>
    </xdr:from>
    <xdr:to>
      <xdr:col>1</xdr:col>
      <xdr:colOff>3762375</xdr:colOff>
      <xdr:row>30</xdr:row>
      <xdr:rowOff>638176</xdr:rowOff>
    </xdr:to>
    <xdr:pic>
      <xdr:nvPicPr>
        <xdr:cNvPr id="67" name="Рисунок 66">
          <a:extLst>
            <a:ext uri="{FF2B5EF4-FFF2-40B4-BE49-F238E27FC236}">
              <a16:creationId xmlns:a16="http://schemas.microsoft.com/office/drawing/2014/main" id="{7CD9F966-AFD0-AE01-1520-BEB0EA835325}"/>
            </a:ext>
          </a:extLst>
        </xdr:cNvPr>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t="36742" b="37699"/>
        <a:stretch/>
      </xdr:blipFill>
      <xdr:spPr>
        <a:xfrm>
          <a:off x="1485899" y="24958879"/>
          <a:ext cx="3476626" cy="444297"/>
        </a:xfrm>
        <a:prstGeom prst="rect">
          <a:avLst/>
        </a:prstGeom>
      </xdr:spPr>
    </xdr:pic>
    <xdr:clientData/>
  </xdr:twoCellAnchor>
  <xdr:twoCellAnchor>
    <xdr:from>
      <xdr:col>1</xdr:col>
      <xdr:colOff>609599</xdr:colOff>
      <xdr:row>33</xdr:row>
      <xdr:rowOff>196215</xdr:rowOff>
    </xdr:from>
    <xdr:to>
      <xdr:col>1</xdr:col>
      <xdr:colOff>3533774</xdr:colOff>
      <xdr:row>33</xdr:row>
      <xdr:rowOff>781050</xdr:rowOff>
    </xdr:to>
    <xdr:pic>
      <xdr:nvPicPr>
        <xdr:cNvPr id="73" name="Рисунок 72">
          <a:extLst>
            <a:ext uri="{FF2B5EF4-FFF2-40B4-BE49-F238E27FC236}">
              <a16:creationId xmlns:a16="http://schemas.microsoft.com/office/drawing/2014/main" id="{467EFEC4-9207-B68C-6D17-3EA782FCEE12}"/>
            </a:ext>
          </a:extLst>
        </xdr:cNvPr>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t="32500" b="27500"/>
        <a:stretch/>
      </xdr:blipFill>
      <xdr:spPr>
        <a:xfrm>
          <a:off x="1809749" y="27504390"/>
          <a:ext cx="2924175" cy="584835"/>
        </a:xfrm>
        <a:prstGeom prst="rect">
          <a:avLst/>
        </a:prstGeom>
      </xdr:spPr>
    </xdr:pic>
    <xdr:clientData/>
  </xdr:twoCellAnchor>
  <xdr:twoCellAnchor>
    <xdr:from>
      <xdr:col>1</xdr:col>
      <xdr:colOff>47624</xdr:colOff>
      <xdr:row>21</xdr:row>
      <xdr:rowOff>171450</xdr:rowOff>
    </xdr:from>
    <xdr:to>
      <xdr:col>1</xdr:col>
      <xdr:colOff>2247899</xdr:colOff>
      <xdr:row>21</xdr:row>
      <xdr:rowOff>647700</xdr:rowOff>
    </xdr:to>
    <xdr:pic>
      <xdr:nvPicPr>
        <xdr:cNvPr id="78" name="Рисунок 77">
          <a:extLst>
            <a:ext uri="{FF2B5EF4-FFF2-40B4-BE49-F238E27FC236}">
              <a16:creationId xmlns:a16="http://schemas.microsoft.com/office/drawing/2014/main" id="{95365F40-68EF-4945-A506-81A3008A7928}"/>
            </a:ext>
          </a:extLst>
        </xdr:cNvPr>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29004" b="27706"/>
        <a:stretch/>
      </xdr:blipFill>
      <xdr:spPr>
        <a:xfrm>
          <a:off x="1247774" y="17306925"/>
          <a:ext cx="2200275" cy="476250"/>
        </a:xfrm>
        <a:prstGeom prst="rect">
          <a:avLst/>
        </a:prstGeom>
      </xdr:spPr>
    </xdr:pic>
    <xdr:clientData/>
  </xdr:twoCellAnchor>
  <xdr:twoCellAnchor>
    <xdr:from>
      <xdr:col>1</xdr:col>
      <xdr:colOff>2362199</xdr:colOff>
      <xdr:row>21</xdr:row>
      <xdr:rowOff>152400</xdr:rowOff>
    </xdr:from>
    <xdr:to>
      <xdr:col>1</xdr:col>
      <xdr:colOff>3759974</xdr:colOff>
      <xdr:row>21</xdr:row>
      <xdr:rowOff>704850</xdr:rowOff>
    </xdr:to>
    <xdr:pic>
      <xdr:nvPicPr>
        <xdr:cNvPr id="79" name="Рисунок 78">
          <a:extLst>
            <a:ext uri="{FF2B5EF4-FFF2-40B4-BE49-F238E27FC236}">
              <a16:creationId xmlns:a16="http://schemas.microsoft.com/office/drawing/2014/main" id="{7BD97352-0AF8-4B7D-8CDC-6619A6AEBE72}"/>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8282" t="15315" b="12186"/>
        <a:stretch/>
      </xdr:blipFill>
      <xdr:spPr>
        <a:xfrm>
          <a:off x="3562349" y="17287875"/>
          <a:ext cx="1397775" cy="552450"/>
        </a:xfrm>
        <a:prstGeom prst="rect">
          <a:avLst/>
        </a:prstGeom>
      </xdr:spPr>
    </xdr:pic>
    <xdr:clientData/>
  </xdr:twoCellAnchor>
  <xdr:twoCellAnchor>
    <xdr:from>
      <xdr:col>1</xdr:col>
      <xdr:colOff>714374</xdr:colOff>
      <xdr:row>24</xdr:row>
      <xdr:rowOff>38100</xdr:rowOff>
    </xdr:from>
    <xdr:to>
      <xdr:col>1</xdr:col>
      <xdr:colOff>1885949</xdr:colOff>
      <xdr:row>24</xdr:row>
      <xdr:rowOff>800100</xdr:rowOff>
    </xdr:to>
    <xdr:pic>
      <xdr:nvPicPr>
        <xdr:cNvPr id="97" name="Рисунок 96">
          <a:extLst>
            <a:ext uri="{FF2B5EF4-FFF2-40B4-BE49-F238E27FC236}">
              <a16:creationId xmlns:a16="http://schemas.microsoft.com/office/drawing/2014/main" id="{28008F8C-0318-D4FB-AB59-A96EB21F66F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3124" r="10000"/>
        <a:stretch/>
      </xdr:blipFill>
      <xdr:spPr>
        <a:xfrm>
          <a:off x="1914524" y="19716750"/>
          <a:ext cx="1171575" cy="762000"/>
        </a:xfrm>
        <a:prstGeom prst="rect">
          <a:avLst/>
        </a:prstGeom>
      </xdr:spPr>
    </xdr:pic>
    <xdr:clientData/>
  </xdr:twoCellAnchor>
  <xdr:twoCellAnchor>
    <xdr:from>
      <xdr:col>1</xdr:col>
      <xdr:colOff>2095500</xdr:colOff>
      <xdr:row>24</xdr:row>
      <xdr:rowOff>35700</xdr:rowOff>
    </xdr:from>
    <xdr:to>
      <xdr:col>1</xdr:col>
      <xdr:colOff>3133726</xdr:colOff>
      <xdr:row>24</xdr:row>
      <xdr:rowOff>797700</xdr:rowOff>
    </xdr:to>
    <xdr:pic>
      <xdr:nvPicPr>
        <xdr:cNvPr id="99" name="Рисунок 98">
          <a:extLst>
            <a:ext uri="{FF2B5EF4-FFF2-40B4-BE49-F238E27FC236}">
              <a16:creationId xmlns:a16="http://schemas.microsoft.com/office/drawing/2014/main" id="{22D2790F-B7A2-B620-9D5B-44A7F90CB49F}"/>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5782" r="16092"/>
        <a:stretch/>
      </xdr:blipFill>
      <xdr:spPr>
        <a:xfrm>
          <a:off x="3295650" y="19714350"/>
          <a:ext cx="1038226" cy="762000"/>
        </a:xfrm>
        <a:prstGeom prst="rect">
          <a:avLst/>
        </a:prstGeom>
      </xdr:spPr>
    </xdr:pic>
    <xdr:clientData/>
  </xdr:twoCellAnchor>
  <xdr:twoCellAnchor>
    <xdr:from>
      <xdr:col>1</xdr:col>
      <xdr:colOff>847725</xdr:colOff>
      <xdr:row>22</xdr:row>
      <xdr:rowOff>86839</xdr:rowOff>
    </xdr:from>
    <xdr:to>
      <xdr:col>1</xdr:col>
      <xdr:colOff>2952750</xdr:colOff>
      <xdr:row>22</xdr:row>
      <xdr:rowOff>781050</xdr:rowOff>
    </xdr:to>
    <xdr:pic>
      <xdr:nvPicPr>
        <xdr:cNvPr id="103" name="Рисунок 102">
          <a:extLst>
            <a:ext uri="{FF2B5EF4-FFF2-40B4-BE49-F238E27FC236}">
              <a16:creationId xmlns:a16="http://schemas.microsoft.com/office/drawing/2014/main" id="{8BEBA268-6A1E-6960-1A7B-F7CB715E32B8}"/>
            </a:ext>
          </a:extLst>
        </xdr:cNvPr>
        <xdr:cNvPicPr>
          <a:picLocks noChangeAspect="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6538" t="23865" b="21086"/>
        <a:stretch/>
      </xdr:blipFill>
      <xdr:spPr>
        <a:xfrm>
          <a:off x="2047875" y="18070039"/>
          <a:ext cx="2105025" cy="694211"/>
        </a:xfrm>
        <a:prstGeom prst="rect">
          <a:avLst/>
        </a:prstGeom>
      </xdr:spPr>
    </xdr:pic>
    <xdr:clientData/>
  </xdr:twoCellAnchor>
  <xdr:twoCellAnchor>
    <xdr:from>
      <xdr:col>1</xdr:col>
      <xdr:colOff>542924</xdr:colOff>
      <xdr:row>4</xdr:row>
      <xdr:rowOff>39310</xdr:rowOff>
    </xdr:from>
    <xdr:to>
      <xdr:col>1</xdr:col>
      <xdr:colOff>3362325</xdr:colOff>
      <xdr:row>4</xdr:row>
      <xdr:rowOff>800100</xdr:rowOff>
    </xdr:to>
    <xdr:pic>
      <xdr:nvPicPr>
        <xdr:cNvPr id="4" name="Рисунок 3">
          <a:extLst>
            <a:ext uri="{FF2B5EF4-FFF2-40B4-BE49-F238E27FC236}">
              <a16:creationId xmlns:a16="http://schemas.microsoft.com/office/drawing/2014/main" id="{5A0D1841-7AE5-1898-D791-9F3EF0AE5217}"/>
            </a:ext>
          </a:extLst>
        </xdr:cNvPr>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2174" t="25466" b="21740"/>
        <a:stretch/>
      </xdr:blipFill>
      <xdr:spPr>
        <a:xfrm>
          <a:off x="1743074" y="2772985"/>
          <a:ext cx="2819401" cy="760790"/>
        </a:xfrm>
        <a:prstGeom prst="rect">
          <a:avLst/>
        </a:prstGeom>
      </xdr:spPr>
    </xdr:pic>
    <xdr:clientData/>
  </xdr:twoCellAnchor>
  <xdr:twoCellAnchor>
    <xdr:from>
      <xdr:col>1</xdr:col>
      <xdr:colOff>381000</xdr:colOff>
      <xdr:row>40</xdr:row>
      <xdr:rowOff>123825</xdr:rowOff>
    </xdr:from>
    <xdr:to>
      <xdr:col>1</xdr:col>
      <xdr:colOff>1905000</xdr:colOff>
      <xdr:row>40</xdr:row>
      <xdr:rowOff>704851</xdr:rowOff>
    </xdr:to>
    <xdr:pic>
      <xdr:nvPicPr>
        <xdr:cNvPr id="17" name="Рисунок 16">
          <a:extLst>
            <a:ext uri="{FF2B5EF4-FFF2-40B4-BE49-F238E27FC236}">
              <a16:creationId xmlns:a16="http://schemas.microsoft.com/office/drawing/2014/main" id="{B6613699-E5C6-E4CB-AB6F-732DA199675F}"/>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11250" b="12500"/>
        <a:stretch/>
      </xdr:blipFill>
      <xdr:spPr>
        <a:xfrm>
          <a:off x="1581150" y="33366075"/>
          <a:ext cx="1524000" cy="581026"/>
        </a:xfrm>
        <a:prstGeom prst="rect">
          <a:avLst/>
        </a:prstGeom>
      </xdr:spPr>
    </xdr:pic>
    <xdr:clientData/>
  </xdr:twoCellAnchor>
  <xdr:twoCellAnchor>
    <xdr:from>
      <xdr:col>1</xdr:col>
      <xdr:colOff>2140725</xdr:colOff>
      <xdr:row>40</xdr:row>
      <xdr:rowOff>190500</xdr:rowOff>
    </xdr:from>
    <xdr:to>
      <xdr:col>1</xdr:col>
      <xdr:colOff>3664725</xdr:colOff>
      <xdr:row>40</xdr:row>
      <xdr:rowOff>581025</xdr:rowOff>
    </xdr:to>
    <xdr:pic>
      <xdr:nvPicPr>
        <xdr:cNvPr id="19" name="Рисунок 18">
          <a:extLst>
            <a:ext uri="{FF2B5EF4-FFF2-40B4-BE49-F238E27FC236}">
              <a16:creationId xmlns:a16="http://schemas.microsoft.com/office/drawing/2014/main" id="{44582282-388C-18CB-F89D-D0FAE7046CEE}"/>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625" t="22815" r="625" b="25935"/>
        <a:stretch/>
      </xdr:blipFill>
      <xdr:spPr>
        <a:xfrm>
          <a:off x="3340875" y="33432750"/>
          <a:ext cx="1524000" cy="390525"/>
        </a:xfrm>
        <a:prstGeom prst="rect">
          <a:avLst/>
        </a:prstGeom>
      </xdr:spPr>
    </xdr:pic>
    <xdr:clientData/>
  </xdr:twoCellAnchor>
  <xdr:twoCellAnchor>
    <xdr:from>
      <xdr:col>1</xdr:col>
      <xdr:colOff>2207400</xdr:colOff>
      <xdr:row>41</xdr:row>
      <xdr:rowOff>16650</xdr:rowOff>
    </xdr:from>
    <xdr:to>
      <xdr:col>1</xdr:col>
      <xdr:colOff>3731400</xdr:colOff>
      <xdr:row>41</xdr:row>
      <xdr:rowOff>778650</xdr:rowOff>
    </xdr:to>
    <xdr:pic>
      <xdr:nvPicPr>
        <xdr:cNvPr id="26" name="Рисунок 25">
          <a:extLst>
            <a:ext uri="{FF2B5EF4-FFF2-40B4-BE49-F238E27FC236}">
              <a16:creationId xmlns:a16="http://schemas.microsoft.com/office/drawing/2014/main" id="{04A11D93-4229-19FD-6A59-6DCC31840FC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07550" y="34106625"/>
          <a:ext cx="1524000" cy="762000"/>
        </a:xfrm>
        <a:prstGeom prst="rect">
          <a:avLst/>
        </a:prstGeom>
      </xdr:spPr>
    </xdr:pic>
    <xdr:clientData/>
  </xdr:twoCellAnchor>
  <xdr:twoCellAnchor>
    <xdr:from>
      <xdr:col>1</xdr:col>
      <xdr:colOff>538125</xdr:colOff>
      <xdr:row>41</xdr:row>
      <xdr:rowOff>42825</xdr:rowOff>
    </xdr:from>
    <xdr:to>
      <xdr:col>1</xdr:col>
      <xdr:colOff>2062125</xdr:colOff>
      <xdr:row>41</xdr:row>
      <xdr:rowOff>804825</xdr:rowOff>
    </xdr:to>
    <xdr:pic>
      <xdr:nvPicPr>
        <xdr:cNvPr id="30" name="Рисунок 29">
          <a:extLst>
            <a:ext uri="{FF2B5EF4-FFF2-40B4-BE49-F238E27FC236}">
              <a16:creationId xmlns:a16="http://schemas.microsoft.com/office/drawing/2014/main" id="{6033F4B8-92A2-DB99-3252-468E60872FD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738275" y="34132800"/>
          <a:ext cx="1524000" cy="762000"/>
        </a:xfrm>
        <a:prstGeom prst="rect">
          <a:avLst/>
        </a:prstGeom>
      </xdr:spPr>
    </xdr:pic>
    <xdr:clientData/>
  </xdr:twoCellAnchor>
  <xdr:twoCellAnchor>
    <xdr:from>
      <xdr:col>1</xdr:col>
      <xdr:colOff>609600</xdr:colOff>
      <xdr:row>42</xdr:row>
      <xdr:rowOff>79119</xdr:rowOff>
    </xdr:from>
    <xdr:to>
      <xdr:col>1</xdr:col>
      <xdr:colOff>3467100</xdr:colOff>
      <xdr:row>42</xdr:row>
      <xdr:rowOff>666751</xdr:rowOff>
    </xdr:to>
    <xdr:pic>
      <xdr:nvPicPr>
        <xdr:cNvPr id="34" name="Рисунок 33">
          <a:extLst>
            <a:ext uri="{FF2B5EF4-FFF2-40B4-BE49-F238E27FC236}">
              <a16:creationId xmlns:a16="http://schemas.microsoft.com/office/drawing/2014/main" id="{093B7590-FFFA-F33F-266B-61377A5210C2}"/>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31450" b="27420"/>
        <a:stretch/>
      </xdr:blipFill>
      <xdr:spPr>
        <a:xfrm>
          <a:off x="1809750" y="35016819"/>
          <a:ext cx="2857500" cy="587632"/>
        </a:xfrm>
        <a:prstGeom prst="rect">
          <a:avLst/>
        </a:prstGeom>
      </xdr:spPr>
    </xdr:pic>
    <xdr:clientData/>
  </xdr:twoCellAnchor>
  <xdr:twoCellAnchor>
    <xdr:from>
      <xdr:col>1</xdr:col>
      <xdr:colOff>133349</xdr:colOff>
      <xdr:row>46</xdr:row>
      <xdr:rowOff>105310</xdr:rowOff>
    </xdr:from>
    <xdr:to>
      <xdr:col>1</xdr:col>
      <xdr:colOff>2028825</xdr:colOff>
      <xdr:row>46</xdr:row>
      <xdr:rowOff>685801</xdr:rowOff>
    </xdr:to>
    <xdr:pic>
      <xdr:nvPicPr>
        <xdr:cNvPr id="38" name="Рисунок 37">
          <a:extLst>
            <a:ext uri="{FF2B5EF4-FFF2-40B4-BE49-F238E27FC236}">
              <a16:creationId xmlns:a16="http://schemas.microsoft.com/office/drawing/2014/main" id="{7738FDE5-9B1B-F793-3E7D-AF20172906F6}"/>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21250" b="17499"/>
        <a:stretch/>
      </xdr:blipFill>
      <xdr:spPr>
        <a:xfrm>
          <a:off x="1333499" y="38433910"/>
          <a:ext cx="1895476" cy="580491"/>
        </a:xfrm>
        <a:prstGeom prst="rect">
          <a:avLst/>
        </a:prstGeom>
      </xdr:spPr>
    </xdr:pic>
    <xdr:clientData/>
  </xdr:twoCellAnchor>
  <xdr:twoCellAnchor>
    <xdr:from>
      <xdr:col>1</xdr:col>
      <xdr:colOff>750075</xdr:colOff>
      <xdr:row>44</xdr:row>
      <xdr:rowOff>42366</xdr:rowOff>
    </xdr:from>
    <xdr:to>
      <xdr:col>1</xdr:col>
      <xdr:colOff>3181351</xdr:colOff>
      <xdr:row>45</xdr:row>
      <xdr:rowOff>1</xdr:rowOff>
    </xdr:to>
    <xdr:pic>
      <xdr:nvPicPr>
        <xdr:cNvPr id="42" name="Рисунок 41">
          <a:extLst>
            <a:ext uri="{FF2B5EF4-FFF2-40B4-BE49-F238E27FC236}">
              <a16:creationId xmlns:a16="http://schemas.microsoft.com/office/drawing/2014/main" id="{D4397881-C706-9E40-42D8-8A2CF79B60FA}"/>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15315" b="18435"/>
        <a:stretch/>
      </xdr:blipFill>
      <xdr:spPr>
        <a:xfrm>
          <a:off x="1950225" y="36675516"/>
          <a:ext cx="2431276" cy="805360"/>
        </a:xfrm>
        <a:prstGeom prst="rect">
          <a:avLst/>
        </a:prstGeom>
      </xdr:spPr>
    </xdr:pic>
    <xdr:clientData/>
  </xdr:twoCellAnchor>
  <xdr:twoCellAnchor>
    <xdr:from>
      <xdr:col>1</xdr:col>
      <xdr:colOff>76199</xdr:colOff>
      <xdr:row>45</xdr:row>
      <xdr:rowOff>95250</xdr:rowOff>
    </xdr:from>
    <xdr:to>
      <xdr:col>1</xdr:col>
      <xdr:colOff>2010506</xdr:colOff>
      <xdr:row>45</xdr:row>
      <xdr:rowOff>723900</xdr:rowOff>
    </xdr:to>
    <xdr:pic>
      <xdr:nvPicPr>
        <xdr:cNvPr id="50" name="Рисунок 49">
          <a:extLst>
            <a:ext uri="{FF2B5EF4-FFF2-40B4-BE49-F238E27FC236}">
              <a16:creationId xmlns:a16="http://schemas.microsoft.com/office/drawing/2014/main" id="{ABE2AB86-B61A-EEE8-E58A-EB2CC3CA0D3C}"/>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22500" b="12500"/>
        <a:stretch/>
      </xdr:blipFill>
      <xdr:spPr>
        <a:xfrm>
          <a:off x="1276349" y="37576125"/>
          <a:ext cx="1934307" cy="628650"/>
        </a:xfrm>
        <a:prstGeom prst="rect">
          <a:avLst/>
        </a:prstGeom>
      </xdr:spPr>
    </xdr:pic>
    <xdr:clientData/>
  </xdr:twoCellAnchor>
  <xdr:twoCellAnchor>
    <xdr:from>
      <xdr:col>1</xdr:col>
      <xdr:colOff>2007374</xdr:colOff>
      <xdr:row>45</xdr:row>
      <xdr:rowOff>77459</xdr:rowOff>
    </xdr:from>
    <xdr:to>
      <xdr:col>1</xdr:col>
      <xdr:colOff>3943349</xdr:colOff>
      <xdr:row>45</xdr:row>
      <xdr:rowOff>742950</xdr:rowOff>
    </xdr:to>
    <xdr:pic>
      <xdr:nvPicPr>
        <xdr:cNvPr id="54" name="Рисунок 53">
          <a:extLst>
            <a:ext uri="{FF2B5EF4-FFF2-40B4-BE49-F238E27FC236}">
              <a16:creationId xmlns:a16="http://schemas.microsoft.com/office/drawing/2014/main" id="{A77F467E-F320-4A65-850F-28149F4AEC8F}"/>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12815" b="18436"/>
        <a:stretch/>
      </xdr:blipFill>
      <xdr:spPr>
        <a:xfrm>
          <a:off x="3207524" y="37558334"/>
          <a:ext cx="1935975" cy="665491"/>
        </a:xfrm>
        <a:prstGeom prst="rect">
          <a:avLst/>
        </a:prstGeom>
      </xdr:spPr>
    </xdr:pic>
    <xdr:clientData/>
  </xdr:twoCellAnchor>
  <xdr:twoCellAnchor>
    <xdr:from>
      <xdr:col>1</xdr:col>
      <xdr:colOff>2085975</xdr:colOff>
      <xdr:row>46</xdr:row>
      <xdr:rowOff>28575</xdr:rowOff>
    </xdr:from>
    <xdr:to>
      <xdr:col>1</xdr:col>
      <xdr:colOff>3952875</xdr:colOff>
      <xdr:row>46</xdr:row>
      <xdr:rowOff>695325</xdr:rowOff>
    </xdr:to>
    <xdr:pic>
      <xdr:nvPicPr>
        <xdr:cNvPr id="66" name="Рисунок 65">
          <a:extLst>
            <a:ext uri="{FF2B5EF4-FFF2-40B4-BE49-F238E27FC236}">
              <a16:creationId xmlns:a16="http://schemas.microsoft.com/office/drawing/2014/main" id="{0C8CB246-9C68-4C8A-15AD-511776EF4166}"/>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0204" b="18367"/>
        <a:stretch/>
      </xdr:blipFill>
      <xdr:spPr>
        <a:xfrm>
          <a:off x="3286125" y="38357175"/>
          <a:ext cx="1866900" cy="666750"/>
        </a:xfrm>
        <a:prstGeom prst="rect">
          <a:avLst/>
        </a:prstGeom>
      </xdr:spPr>
    </xdr:pic>
    <xdr:clientData/>
  </xdr:twoCellAnchor>
  <xdr:twoCellAnchor>
    <xdr:from>
      <xdr:col>1</xdr:col>
      <xdr:colOff>1104901</xdr:colOff>
      <xdr:row>39</xdr:row>
      <xdr:rowOff>19050</xdr:rowOff>
    </xdr:from>
    <xdr:to>
      <xdr:col>1</xdr:col>
      <xdr:colOff>2724151</xdr:colOff>
      <xdr:row>39</xdr:row>
      <xdr:rowOff>842634</xdr:rowOff>
    </xdr:to>
    <xdr:pic>
      <xdr:nvPicPr>
        <xdr:cNvPr id="80" name="Рисунок 79">
          <a:extLst>
            <a:ext uri="{FF2B5EF4-FFF2-40B4-BE49-F238E27FC236}">
              <a16:creationId xmlns:a16="http://schemas.microsoft.com/office/drawing/2014/main" id="{819607AA-33B8-D915-AD6E-587193950955}"/>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7527" t="14795" r="9319" b="14722"/>
        <a:stretch/>
      </xdr:blipFill>
      <xdr:spPr>
        <a:xfrm>
          <a:off x="2305051" y="32413575"/>
          <a:ext cx="1619250" cy="823584"/>
        </a:xfrm>
        <a:prstGeom prst="rect">
          <a:avLst/>
        </a:prstGeom>
      </xdr:spPr>
    </xdr:pic>
    <xdr:clientData/>
  </xdr:twoCellAnchor>
  <xdr:twoCellAnchor>
    <xdr:from>
      <xdr:col>1</xdr:col>
      <xdr:colOff>476249</xdr:colOff>
      <xdr:row>38</xdr:row>
      <xdr:rowOff>47625</xdr:rowOff>
    </xdr:from>
    <xdr:to>
      <xdr:col>1</xdr:col>
      <xdr:colOff>1514474</xdr:colOff>
      <xdr:row>38</xdr:row>
      <xdr:rowOff>809625</xdr:rowOff>
    </xdr:to>
    <xdr:pic>
      <xdr:nvPicPr>
        <xdr:cNvPr id="83" name="Рисунок 82">
          <a:extLst>
            <a:ext uri="{FF2B5EF4-FFF2-40B4-BE49-F238E27FC236}">
              <a16:creationId xmlns:a16="http://schemas.microsoft.com/office/drawing/2014/main" id="{62F48F6A-301A-FB2E-0E85-0CF9D53BE8AB}"/>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1875"/>
        <a:stretch/>
      </xdr:blipFill>
      <xdr:spPr>
        <a:xfrm>
          <a:off x="1676399" y="31594425"/>
          <a:ext cx="1038225" cy="762000"/>
        </a:xfrm>
        <a:prstGeom prst="rect">
          <a:avLst/>
        </a:prstGeom>
      </xdr:spPr>
    </xdr:pic>
    <xdr:clientData/>
  </xdr:twoCellAnchor>
  <xdr:twoCellAnchor>
    <xdr:from>
      <xdr:col>1</xdr:col>
      <xdr:colOff>1733550</xdr:colOff>
      <xdr:row>38</xdr:row>
      <xdr:rowOff>180975</xdr:rowOff>
    </xdr:from>
    <xdr:to>
      <xdr:col>1</xdr:col>
      <xdr:colOff>3524250</xdr:colOff>
      <xdr:row>38</xdr:row>
      <xdr:rowOff>609600</xdr:rowOff>
    </xdr:to>
    <xdr:pic>
      <xdr:nvPicPr>
        <xdr:cNvPr id="94" name="Рисунок 93">
          <a:extLst>
            <a:ext uri="{FF2B5EF4-FFF2-40B4-BE49-F238E27FC236}">
              <a16:creationId xmlns:a16="http://schemas.microsoft.com/office/drawing/2014/main" id="{3C268C6D-3566-5D35-8DBA-3ED2B8FCF59D}"/>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933700" y="31727775"/>
          <a:ext cx="1790700"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1257300</xdr:colOff>
      <xdr:row>49</xdr:row>
      <xdr:rowOff>9525</xdr:rowOff>
    </xdr:from>
    <xdr:to>
      <xdr:col>1</xdr:col>
      <xdr:colOff>2236671</xdr:colOff>
      <xdr:row>50</xdr:row>
      <xdr:rowOff>0</xdr:rowOff>
    </xdr:to>
    <xdr:pic>
      <xdr:nvPicPr>
        <xdr:cNvPr id="98" name="Рисунок 97">
          <a:extLst>
            <a:ext uri="{FF2B5EF4-FFF2-40B4-BE49-F238E27FC236}">
              <a16:creationId xmlns:a16="http://schemas.microsoft.com/office/drawing/2014/main" id="{198D579B-BD9F-4B5C-BC00-F5DFEF0F6225}"/>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457450" y="40881300"/>
          <a:ext cx="979371"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104774</xdr:colOff>
      <xdr:row>31</xdr:row>
      <xdr:rowOff>221454</xdr:rowOff>
    </xdr:from>
    <xdr:to>
      <xdr:col>1</xdr:col>
      <xdr:colOff>3895725</xdr:colOff>
      <xdr:row>31</xdr:row>
      <xdr:rowOff>695325</xdr:rowOff>
    </xdr:to>
    <xdr:pic>
      <xdr:nvPicPr>
        <xdr:cNvPr id="100" name="Рисунок 99">
          <a:extLst>
            <a:ext uri="{FF2B5EF4-FFF2-40B4-BE49-F238E27FC236}">
              <a16:creationId xmlns:a16="http://schemas.microsoft.com/office/drawing/2014/main" id="{B6F3CDC6-3EB3-399F-41D0-000835D95BEE}"/>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t="36250" b="38750"/>
        <a:stretch/>
      </xdr:blipFill>
      <xdr:spPr>
        <a:xfrm>
          <a:off x="1304924" y="25834179"/>
          <a:ext cx="3790951" cy="473871"/>
        </a:xfrm>
        <a:prstGeom prst="rect">
          <a:avLst/>
        </a:prstGeom>
      </xdr:spPr>
    </xdr:pic>
    <xdr:clientData/>
  </xdr:twoCellAnchor>
  <xdr:twoCellAnchor>
    <xdr:from>
      <xdr:col>1</xdr:col>
      <xdr:colOff>266699</xdr:colOff>
      <xdr:row>52</xdr:row>
      <xdr:rowOff>174513</xdr:rowOff>
    </xdr:from>
    <xdr:to>
      <xdr:col>1</xdr:col>
      <xdr:colOff>3733800</xdr:colOff>
      <xdr:row>52</xdr:row>
      <xdr:rowOff>609600</xdr:rowOff>
    </xdr:to>
    <xdr:pic>
      <xdr:nvPicPr>
        <xdr:cNvPr id="110" name="Рисунок 109">
          <a:extLst>
            <a:ext uri="{FF2B5EF4-FFF2-40B4-BE49-F238E27FC236}">
              <a16:creationId xmlns:a16="http://schemas.microsoft.com/office/drawing/2014/main" id="{E74F02E5-2CC8-9CD1-81EE-2EB6B3F1AC90}"/>
            </a:ext>
          </a:extLst>
        </xdr:cNvPr>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t="37255" b="37647"/>
        <a:stretch/>
      </xdr:blipFill>
      <xdr:spPr>
        <a:xfrm>
          <a:off x="1466849" y="43589463"/>
          <a:ext cx="3467101" cy="435087"/>
        </a:xfrm>
        <a:prstGeom prst="rect">
          <a:avLst/>
        </a:prstGeom>
      </xdr:spPr>
    </xdr:pic>
    <xdr:clientData/>
  </xdr:twoCellAnchor>
  <xdr:twoCellAnchor>
    <xdr:from>
      <xdr:col>1</xdr:col>
      <xdr:colOff>435749</xdr:colOff>
      <xdr:row>51</xdr:row>
      <xdr:rowOff>200025</xdr:rowOff>
    </xdr:from>
    <xdr:to>
      <xdr:col>1</xdr:col>
      <xdr:colOff>3345195</xdr:colOff>
      <xdr:row>51</xdr:row>
      <xdr:rowOff>600076</xdr:rowOff>
    </xdr:to>
    <xdr:pic>
      <xdr:nvPicPr>
        <xdr:cNvPr id="112" name="Рисунок 111">
          <a:extLst>
            <a:ext uri="{FF2B5EF4-FFF2-40B4-BE49-F238E27FC236}">
              <a16:creationId xmlns:a16="http://schemas.microsoft.com/office/drawing/2014/main" id="{D88BC1F4-A25E-6F9E-38A6-0D682C65A414}"/>
            </a:ext>
          </a:extLst>
        </xdr:cNvPr>
        <xdr:cNvPicPr>
          <a:picLocks noChangeAspect="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36565" b="35935"/>
        <a:stretch/>
      </xdr:blipFill>
      <xdr:spPr>
        <a:xfrm>
          <a:off x="1635899" y="42767250"/>
          <a:ext cx="2909446" cy="400051"/>
        </a:xfrm>
        <a:prstGeom prst="rect">
          <a:avLst/>
        </a:prstGeom>
      </xdr:spPr>
    </xdr:pic>
    <xdr:clientData/>
  </xdr:twoCellAnchor>
  <xdr:twoCellAnchor>
    <xdr:from>
      <xdr:col>1</xdr:col>
      <xdr:colOff>685800</xdr:colOff>
      <xdr:row>50</xdr:row>
      <xdr:rowOff>76200</xdr:rowOff>
    </xdr:from>
    <xdr:to>
      <xdr:col>1</xdr:col>
      <xdr:colOff>3000375</xdr:colOff>
      <xdr:row>50</xdr:row>
      <xdr:rowOff>781050</xdr:rowOff>
    </xdr:to>
    <xdr:pic>
      <xdr:nvPicPr>
        <xdr:cNvPr id="114" name="Рисунок 113">
          <a:extLst>
            <a:ext uri="{FF2B5EF4-FFF2-40B4-BE49-F238E27FC236}">
              <a16:creationId xmlns:a16="http://schemas.microsoft.com/office/drawing/2014/main" id="{00BDECF4-B5FC-1BF3-3057-FADC19BC3EF1}"/>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4016" t="22375" r="3059" b="21029"/>
        <a:stretch/>
      </xdr:blipFill>
      <xdr:spPr>
        <a:xfrm>
          <a:off x="1885950" y="41795700"/>
          <a:ext cx="2314575" cy="704850"/>
        </a:xfrm>
        <a:prstGeom prst="rect">
          <a:avLst/>
        </a:prstGeom>
      </xdr:spPr>
    </xdr:pic>
    <xdr:clientData/>
  </xdr:twoCellAnchor>
  <xdr:twoCellAnchor>
    <xdr:from>
      <xdr:col>1</xdr:col>
      <xdr:colOff>1990724</xdr:colOff>
      <xdr:row>54</xdr:row>
      <xdr:rowOff>277892</xdr:rowOff>
    </xdr:from>
    <xdr:to>
      <xdr:col>1</xdr:col>
      <xdr:colOff>3924300</xdr:colOff>
      <xdr:row>54</xdr:row>
      <xdr:rowOff>809626</xdr:rowOff>
    </xdr:to>
    <xdr:pic>
      <xdr:nvPicPr>
        <xdr:cNvPr id="118" name="Рисунок 117">
          <a:extLst>
            <a:ext uri="{FF2B5EF4-FFF2-40B4-BE49-F238E27FC236}">
              <a16:creationId xmlns:a16="http://schemas.microsoft.com/office/drawing/2014/main" id="{835C68AC-E517-3AEC-27E5-CDD5ECD4439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2500" b="22500"/>
        <a:stretch/>
      </xdr:blipFill>
      <xdr:spPr>
        <a:xfrm>
          <a:off x="3190874" y="45388292"/>
          <a:ext cx="1933576" cy="531734"/>
        </a:xfrm>
        <a:prstGeom prst="rect">
          <a:avLst/>
        </a:prstGeom>
      </xdr:spPr>
    </xdr:pic>
    <xdr:clientData/>
  </xdr:twoCellAnchor>
  <xdr:twoCellAnchor>
    <xdr:from>
      <xdr:col>1</xdr:col>
      <xdr:colOff>1419226</xdr:colOff>
      <xdr:row>55</xdr:row>
      <xdr:rowOff>19050</xdr:rowOff>
    </xdr:from>
    <xdr:to>
      <xdr:col>1</xdr:col>
      <xdr:colOff>2214518</xdr:colOff>
      <xdr:row>55</xdr:row>
      <xdr:rowOff>838200</xdr:rowOff>
    </xdr:to>
    <xdr:pic>
      <xdr:nvPicPr>
        <xdr:cNvPr id="120" name="Рисунок 119">
          <a:extLst>
            <a:ext uri="{FF2B5EF4-FFF2-40B4-BE49-F238E27FC236}">
              <a16:creationId xmlns:a16="http://schemas.microsoft.com/office/drawing/2014/main" id="{63AFEB34-F7F2-952A-58F6-2940A10D1CC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619376" y="45977175"/>
          <a:ext cx="795292" cy="819150"/>
        </a:xfrm>
        <a:prstGeom prst="rect">
          <a:avLst/>
        </a:prstGeom>
      </xdr:spPr>
    </xdr:pic>
    <xdr:clientData/>
  </xdr:twoCellAnchor>
  <xdr:twoCellAnchor>
    <xdr:from>
      <xdr:col>1</xdr:col>
      <xdr:colOff>314325</xdr:colOff>
      <xdr:row>60</xdr:row>
      <xdr:rowOff>76200</xdr:rowOff>
    </xdr:from>
    <xdr:to>
      <xdr:col>1</xdr:col>
      <xdr:colOff>1200150</xdr:colOff>
      <xdr:row>60</xdr:row>
      <xdr:rowOff>838200</xdr:rowOff>
    </xdr:to>
    <xdr:pic>
      <xdr:nvPicPr>
        <xdr:cNvPr id="132" name="Рисунок 131">
          <a:extLst>
            <a:ext uri="{FF2B5EF4-FFF2-40B4-BE49-F238E27FC236}">
              <a16:creationId xmlns:a16="http://schemas.microsoft.com/office/drawing/2014/main" id="{36DB827F-9DF1-F831-4481-BD4F5749A57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20000" r="21875"/>
        <a:stretch/>
      </xdr:blipFill>
      <xdr:spPr>
        <a:xfrm>
          <a:off x="1514475" y="50272950"/>
          <a:ext cx="885825" cy="762000"/>
        </a:xfrm>
        <a:prstGeom prst="rect">
          <a:avLst/>
        </a:prstGeom>
      </xdr:spPr>
    </xdr:pic>
    <xdr:clientData/>
  </xdr:twoCellAnchor>
  <xdr:twoCellAnchor>
    <xdr:from>
      <xdr:col>1</xdr:col>
      <xdr:colOff>1333500</xdr:colOff>
      <xdr:row>60</xdr:row>
      <xdr:rowOff>57150</xdr:rowOff>
    </xdr:from>
    <xdr:to>
      <xdr:col>1</xdr:col>
      <xdr:colOff>2486025</xdr:colOff>
      <xdr:row>60</xdr:row>
      <xdr:rowOff>819150</xdr:rowOff>
    </xdr:to>
    <xdr:pic>
      <xdr:nvPicPr>
        <xdr:cNvPr id="134" name="Рисунок 133">
          <a:extLst>
            <a:ext uri="{FF2B5EF4-FFF2-40B4-BE49-F238E27FC236}">
              <a16:creationId xmlns:a16="http://schemas.microsoft.com/office/drawing/2014/main" id="{A3091708-F251-7C06-D0A6-2B24709BF0F7}"/>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12500" r="11875"/>
        <a:stretch/>
      </xdr:blipFill>
      <xdr:spPr>
        <a:xfrm>
          <a:off x="2533650" y="50253900"/>
          <a:ext cx="1152525" cy="762000"/>
        </a:xfrm>
        <a:prstGeom prst="rect">
          <a:avLst/>
        </a:prstGeom>
      </xdr:spPr>
    </xdr:pic>
    <xdr:clientData/>
  </xdr:twoCellAnchor>
  <xdr:twoCellAnchor>
    <xdr:from>
      <xdr:col>1</xdr:col>
      <xdr:colOff>2609849</xdr:colOff>
      <xdr:row>60</xdr:row>
      <xdr:rowOff>57150</xdr:rowOff>
    </xdr:from>
    <xdr:to>
      <xdr:col>1</xdr:col>
      <xdr:colOff>3543300</xdr:colOff>
      <xdr:row>60</xdr:row>
      <xdr:rowOff>819150</xdr:rowOff>
    </xdr:to>
    <xdr:pic>
      <xdr:nvPicPr>
        <xdr:cNvPr id="136" name="Рисунок 135">
          <a:extLst>
            <a:ext uri="{FF2B5EF4-FFF2-40B4-BE49-F238E27FC236}">
              <a16:creationId xmlns:a16="http://schemas.microsoft.com/office/drawing/2014/main" id="{230E012C-9148-B2DF-FF7B-32B8D222CBD8}"/>
            </a:ext>
          </a:extLst>
        </xdr:cNvPr>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5625" r="23125"/>
        <a:stretch/>
      </xdr:blipFill>
      <xdr:spPr>
        <a:xfrm>
          <a:off x="3809999" y="50253900"/>
          <a:ext cx="933451" cy="762000"/>
        </a:xfrm>
        <a:prstGeom prst="rect">
          <a:avLst/>
        </a:prstGeom>
      </xdr:spPr>
    </xdr:pic>
    <xdr:clientData/>
  </xdr:twoCellAnchor>
  <xdr:twoCellAnchor>
    <xdr:from>
      <xdr:col>1</xdr:col>
      <xdr:colOff>904875</xdr:colOff>
      <xdr:row>57</xdr:row>
      <xdr:rowOff>48199</xdr:rowOff>
    </xdr:from>
    <xdr:to>
      <xdr:col>1</xdr:col>
      <xdr:colOff>2638425</xdr:colOff>
      <xdr:row>57</xdr:row>
      <xdr:rowOff>800100</xdr:rowOff>
    </xdr:to>
    <xdr:pic>
      <xdr:nvPicPr>
        <xdr:cNvPr id="140" name="Рисунок 139">
          <a:extLst>
            <a:ext uri="{FF2B5EF4-FFF2-40B4-BE49-F238E27FC236}">
              <a16:creationId xmlns:a16="http://schemas.microsoft.com/office/drawing/2014/main" id="{967BD6DD-0870-4362-8602-2A3F8963C09C}"/>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105025" y="47701774"/>
          <a:ext cx="1733550" cy="75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1266826</xdr:colOff>
      <xdr:row>56</xdr:row>
      <xdr:rowOff>10886</xdr:rowOff>
    </xdr:from>
    <xdr:to>
      <xdr:col>1</xdr:col>
      <xdr:colOff>2381250</xdr:colOff>
      <xdr:row>56</xdr:row>
      <xdr:rowOff>806904</xdr:rowOff>
    </xdr:to>
    <xdr:pic>
      <xdr:nvPicPr>
        <xdr:cNvPr id="142" name="Рисунок 141">
          <a:extLst>
            <a:ext uri="{FF2B5EF4-FFF2-40B4-BE49-F238E27FC236}">
              <a16:creationId xmlns:a16="http://schemas.microsoft.com/office/drawing/2014/main" id="{95109284-CBF3-40CF-9D03-0EFF679CC9BE}"/>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466976" y="46816736"/>
          <a:ext cx="1114424" cy="79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466725</xdr:colOff>
      <xdr:row>53</xdr:row>
      <xdr:rowOff>145256</xdr:rowOff>
    </xdr:from>
    <xdr:to>
      <xdr:col>1</xdr:col>
      <xdr:colOff>2257425</xdr:colOff>
      <xdr:row>53</xdr:row>
      <xdr:rowOff>704850</xdr:rowOff>
    </xdr:to>
    <xdr:pic>
      <xdr:nvPicPr>
        <xdr:cNvPr id="144" name="Рисунок 143">
          <a:extLst>
            <a:ext uri="{FF2B5EF4-FFF2-40B4-BE49-F238E27FC236}">
              <a16:creationId xmlns:a16="http://schemas.microsoft.com/office/drawing/2014/main" id="{66F96082-F250-E578-3DBC-89F442A4AFC5}"/>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17500" b="20000"/>
        <a:stretch/>
      </xdr:blipFill>
      <xdr:spPr>
        <a:xfrm>
          <a:off x="1666875" y="44407931"/>
          <a:ext cx="1790700" cy="559594"/>
        </a:xfrm>
        <a:prstGeom prst="rect">
          <a:avLst/>
        </a:prstGeom>
      </xdr:spPr>
    </xdr:pic>
    <xdr:clientData/>
  </xdr:twoCellAnchor>
  <xdr:twoCellAnchor>
    <xdr:from>
      <xdr:col>1</xdr:col>
      <xdr:colOff>2581275</xdr:colOff>
      <xdr:row>53</xdr:row>
      <xdr:rowOff>38100</xdr:rowOff>
    </xdr:from>
    <xdr:to>
      <xdr:col>1</xdr:col>
      <xdr:colOff>3333751</xdr:colOff>
      <xdr:row>53</xdr:row>
      <xdr:rowOff>800100</xdr:rowOff>
    </xdr:to>
    <xdr:pic>
      <xdr:nvPicPr>
        <xdr:cNvPr id="146" name="Рисунок 145">
          <a:extLst>
            <a:ext uri="{FF2B5EF4-FFF2-40B4-BE49-F238E27FC236}">
              <a16:creationId xmlns:a16="http://schemas.microsoft.com/office/drawing/2014/main" id="{52CC646C-66FB-2DDE-F260-1E79BA6AA29C}"/>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25625" r="25000"/>
        <a:stretch/>
      </xdr:blipFill>
      <xdr:spPr>
        <a:xfrm>
          <a:off x="3781425" y="44300775"/>
          <a:ext cx="752476" cy="762000"/>
        </a:xfrm>
        <a:prstGeom prst="rect">
          <a:avLst/>
        </a:prstGeom>
      </xdr:spPr>
    </xdr:pic>
    <xdr:clientData/>
  </xdr:twoCellAnchor>
  <xdr:twoCellAnchor>
    <xdr:from>
      <xdr:col>1</xdr:col>
      <xdr:colOff>152400</xdr:colOff>
      <xdr:row>54</xdr:row>
      <xdr:rowOff>85725</xdr:rowOff>
    </xdr:from>
    <xdr:to>
      <xdr:col>1</xdr:col>
      <xdr:colOff>2667000</xdr:colOff>
      <xdr:row>54</xdr:row>
      <xdr:rowOff>466725</xdr:rowOff>
    </xdr:to>
    <xdr:pic>
      <xdr:nvPicPr>
        <xdr:cNvPr id="96" name="Рисунок 95">
          <a:extLst>
            <a:ext uri="{FF2B5EF4-FFF2-40B4-BE49-F238E27FC236}">
              <a16:creationId xmlns:a16="http://schemas.microsoft.com/office/drawing/2014/main" id="{CC6478CB-DE1D-4AEB-B8E2-ECA0C9AF122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352550" y="45196125"/>
          <a:ext cx="25146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923925</xdr:colOff>
      <xdr:row>5</xdr:row>
      <xdr:rowOff>9525</xdr:rowOff>
    </xdr:from>
    <xdr:to>
      <xdr:col>1</xdr:col>
      <xdr:colOff>2907525</xdr:colOff>
      <xdr:row>5</xdr:row>
      <xdr:rowOff>781050</xdr:rowOff>
    </xdr:to>
    <xdr:pic>
      <xdr:nvPicPr>
        <xdr:cNvPr id="101" name="Рисунок 100">
          <a:extLst>
            <a:ext uri="{FF2B5EF4-FFF2-40B4-BE49-F238E27FC236}">
              <a16:creationId xmlns:a16="http://schemas.microsoft.com/office/drawing/2014/main" id="{3A4A3F9F-F828-44F5-B618-27E2FE96FE53}"/>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9967" b="12243"/>
        <a:stretch/>
      </xdr:blipFill>
      <xdr:spPr>
        <a:xfrm>
          <a:off x="2124075" y="3590925"/>
          <a:ext cx="1983600" cy="771525"/>
        </a:xfrm>
        <a:prstGeom prst="rect">
          <a:avLst/>
        </a:prstGeom>
      </xdr:spPr>
    </xdr:pic>
    <xdr:clientData/>
  </xdr:twoCellAnchor>
  <xdr:twoCellAnchor>
    <xdr:from>
      <xdr:col>1</xdr:col>
      <xdr:colOff>304800</xdr:colOff>
      <xdr:row>6</xdr:row>
      <xdr:rowOff>238125</xdr:rowOff>
    </xdr:from>
    <xdr:to>
      <xdr:col>1</xdr:col>
      <xdr:colOff>3673631</xdr:colOff>
      <xdr:row>6</xdr:row>
      <xdr:rowOff>638176</xdr:rowOff>
    </xdr:to>
    <xdr:pic>
      <xdr:nvPicPr>
        <xdr:cNvPr id="102" name="Рисунок 101">
          <a:extLst>
            <a:ext uri="{FF2B5EF4-FFF2-40B4-BE49-F238E27FC236}">
              <a16:creationId xmlns:a16="http://schemas.microsoft.com/office/drawing/2014/main" id="{DB3C3CA0-110B-40AB-967D-5BB5AC7AEBB9}"/>
            </a:ext>
          </a:extLst>
        </xdr:cNvPr>
        <xdr:cNvPicPr>
          <a:picLocks noChangeAspect="1"/>
        </xdr:cNvPicPr>
      </xdr:nvPicPr>
      <xdr:blipFill rotWithShape="1">
        <a:blip xmlns:r="http://schemas.openxmlformats.org/officeDocument/2006/relationships" r:embed="rId62">
          <a:extLst>
            <a:ext uri="{28A0092B-C50C-407E-A947-70E740481C1C}">
              <a14:useLocalDpi xmlns:a14="http://schemas.microsoft.com/office/drawing/2010/main" val="0"/>
            </a:ext>
          </a:extLst>
        </a:blip>
        <a:srcRect t="38750" b="37500"/>
        <a:stretch/>
      </xdr:blipFill>
      <xdr:spPr>
        <a:xfrm>
          <a:off x="1504950" y="4667250"/>
          <a:ext cx="3368831" cy="400051"/>
        </a:xfrm>
        <a:prstGeom prst="rect">
          <a:avLst/>
        </a:prstGeom>
      </xdr:spPr>
    </xdr:pic>
    <xdr:clientData/>
  </xdr:twoCellAnchor>
  <xdr:twoCellAnchor>
    <xdr:from>
      <xdr:col>1</xdr:col>
      <xdr:colOff>200025</xdr:colOff>
      <xdr:row>7</xdr:row>
      <xdr:rowOff>288500</xdr:rowOff>
    </xdr:from>
    <xdr:to>
      <xdr:col>1</xdr:col>
      <xdr:colOff>3810000</xdr:colOff>
      <xdr:row>7</xdr:row>
      <xdr:rowOff>600076</xdr:rowOff>
    </xdr:to>
    <xdr:pic>
      <xdr:nvPicPr>
        <xdr:cNvPr id="104" name="Рисунок 103">
          <a:extLst>
            <a:ext uri="{FF2B5EF4-FFF2-40B4-BE49-F238E27FC236}">
              <a16:creationId xmlns:a16="http://schemas.microsoft.com/office/drawing/2014/main" id="{5E82653D-55A4-4CB8-BE45-038CB4F6E1F8}"/>
            </a:ext>
          </a:extLst>
        </xdr:cNvPr>
        <xdr:cNvPicPr>
          <a:picLocks noChangeAspect="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41071" b="41667"/>
        <a:stretch/>
      </xdr:blipFill>
      <xdr:spPr>
        <a:xfrm>
          <a:off x="1400175" y="5565350"/>
          <a:ext cx="3609975" cy="311576"/>
        </a:xfrm>
        <a:prstGeom prst="rect">
          <a:avLst/>
        </a:prstGeom>
      </xdr:spPr>
    </xdr:pic>
    <xdr:clientData/>
  </xdr:twoCellAnchor>
  <xdr:twoCellAnchor>
    <xdr:from>
      <xdr:col>1</xdr:col>
      <xdr:colOff>847723</xdr:colOff>
      <xdr:row>11</xdr:row>
      <xdr:rowOff>36374</xdr:rowOff>
    </xdr:from>
    <xdr:to>
      <xdr:col>1</xdr:col>
      <xdr:colOff>3047998</xdr:colOff>
      <xdr:row>12</xdr:row>
      <xdr:rowOff>2</xdr:rowOff>
    </xdr:to>
    <xdr:pic>
      <xdr:nvPicPr>
        <xdr:cNvPr id="107" name="Рисунок 106">
          <a:extLst>
            <a:ext uri="{FF2B5EF4-FFF2-40B4-BE49-F238E27FC236}">
              <a16:creationId xmlns:a16="http://schemas.microsoft.com/office/drawing/2014/main" id="{121D0B12-3605-462D-9A96-401F0E6DD9A7}"/>
            </a:ext>
          </a:extLst>
        </xdr:cNvPr>
        <xdr:cNvPicPr>
          <a:picLocks noChangeAspect="1"/>
        </xdr:cNvPicPr>
      </xdr:nvPicPr>
      <xdr:blipFill rotWithShape="1">
        <a:blip xmlns:r="http://schemas.openxmlformats.org/officeDocument/2006/relationships" r:embed="rId64">
          <a:extLst>
            <a:ext uri="{28A0092B-C50C-407E-A947-70E740481C1C}">
              <a14:useLocalDpi xmlns:a14="http://schemas.microsoft.com/office/drawing/2010/main" val="0"/>
            </a:ext>
          </a:extLst>
        </a:blip>
        <a:srcRect t="13750" b="12499"/>
        <a:stretch/>
      </xdr:blipFill>
      <xdr:spPr>
        <a:xfrm>
          <a:off x="2047873" y="8704124"/>
          <a:ext cx="2200275" cy="811353"/>
        </a:xfrm>
        <a:prstGeom prst="rect">
          <a:avLst/>
        </a:prstGeom>
      </xdr:spPr>
    </xdr:pic>
    <xdr:clientData/>
  </xdr:twoCellAnchor>
  <xdr:twoCellAnchor>
    <xdr:from>
      <xdr:col>1</xdr:col>
      <xdr:colOff>942974</xdr:colOff>
      <xdr:row>12</xdr:row>
      <xdr:rowOff>18384</xdr:rowOff>
    </xdr:from>
    <xdr:to>
      <xdr:col>1</xdr:col>
      <xdr:colOff>3114674</xdr:colOff>
      <xdr:row>12</xdr:row>
      <xdr:rowOff>838201</xdr:rowOff>
    </xdr:to>
    <xdr:pic>
      <xdr:nvPicPr>
        <xdr:cNvPr id="108" name="Рисунок 107">
          <a:extLst>
            <a:ext uri="{FF2B5EF4-FFF2-40B4-BE49-F238E27FC236}">
              <a16:creationId xmlns:a16="http://schemas.microsoft.com/office/drawing/2014/main" id="{EB838F57-A321-460F-A64F-E83B6909952A}"/>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Lst>
        </a:blip>
        <a:srcRect t="14563" b="12135"/>
        <a:stretch/>
      </xdr:blipFill>
      <xdr:spPr>
        <a:xfrm>
          <a:off x="2143124" y="9533859"/>
          <a:ext cx="2171700" cy="819817"/>
        </a:xfrm>
        <a:prstGeom prst="rect">
          <a:avLst/>
        </a:prstGeom>
      </xdr:spPr>
    </xdr:pic>
    <xdr:clientData/>
  </xdr:twoCellAnchor>
  <xdr:twoCellAnchor>
    <xdr:from>
      <xdr:col>1</xdr:col>
      <xdr:colOff>1533525</xdr:colOff>
      <xdr:row>10</xdr:row>
      <xdr:rowOff>76200</xdr:rowOff>
    </xdr:from>
    <xdr:to>
      <xdr:col>1</xdr:col>
      <xdr:colOff>2152129</xdr:colOff>
      <xdr:row>10</xdr:row>
      <xdr:rowOff>827913</xdr:rowOff>
    </xdr:to>
    <xdr:pic>
      <xdr:nvPicPr>
        <xdr:cNvPr id="109" name="Рисунок 108">
          <a:extLst>
            <a:ext uri="{FF2B5EF4-FFF2-40B4-BE49-F238E27FC236}">
              <a16:creationId xmlns:a16="http://schemas.microsoft.com/office/drawing/2014/main" id="{5EEA981E-481D-431A-8B5B-C22130F01426}"/>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9768" r="29085"/>
        <a:stretch/>
      </xdr:blipFill>
      <xdr:spPr>
        <a:xfrm>
          <a:off x="2733675" y="7896225"/>
          <a:ext cx="618604" cy="751713"/>
        </a:xfrm>
        <a:prstGeom prst="rect">
          <a:avLst/>
        </a:prstGeom>
      </xdr:spPr>
    </xdr:pic>
    <xdr:clientData/>
  </xdr:twoCellAnchor>
  <xdr:twoCellAnchor>
    <xdr:from>
      <xdr:col>1</xdr:col>
      <xdr:colOff>809625</xdr:colOff>
      <xdr:row>10</xdr:row>
      <xdr:rowOff>66675</xdr:rowOff>
    </xdr:from>
    <xdr:to>
      <xdr:col>1</xdr:col>
      <xdr:colOff>1428229</xdr:colOff>
      <xdr:row>10</xdr:row>
      <xdr:rowOff>818388</xdr:rowOff>
    </xdr:to>
    <xdr:pic>
      <xdr:nvPicPr>
        <xdr:cNvPr id="113" name="Рисунок 112">
          <a:extLst>
            <a:ext uri="{FF2B5EF4-FFF2-40B4-BE49-F238E27FC236}">
              <a16:creationId xmlns:a16="http://schemas.microsoft.com/office/drawing/2014/main" id="{AEC1198E-AAB9-40AD-815A-EA802A82413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9768" r="29085"/>
        <a:stretch/>
      </xdr:blipFill>
      <xdr:spPr>
        <a:xfrm>
          <a:off x="2009775" y="7886700"/>
          <a:ext cx="618604" cy="751713"/>
        </a:xfrm>
        <a:prstGeom prst="rect">
          <a:avLst/>
        </a:prstGeom>
      </xdr:spPr>
    </xdr:pic>
    <xdr:clientData/>
  </xdr:twoCellAnchor>
  <xdr:twoCellAnchor>
    <xdr:from>
      <xdr:col>1</xdr:col>
      <xdr:colOff>2276475</xdr:colOff>
      <xdr:row>10</xdr:row>
      <xdr:rowOff>85725</xdr:rowOff>
    </xdr:from>
    <xdr:to>
      <xdr:col>1</xdr:col>
      <xdr:colOff>2895079</xdr:colOff>
      <xdr:row>10</xdr:row>
      <xdr:rowOff>837438</xdr:rowOff>
    </xdr:to>
    <xdr:pic>
      <xdr:nvPicPr>
        <xdr:cNvPr id="115" name="Рисунок 114">
          <a:extLst>
            <a:ext uri="{FF2B5EF4-FFF2-40B4-BE49-F238E27FC236}">
              <a16:creationId xmlns:a16="http://schemas.microsoft.com/office/drawing/2014/main" id="{EBCBB9A9-68FD-4C8F-95A6-09B859EDA46E}"/>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29768" r="29085"/>
        <a:stretch/>
      </xdr:blipFill>
      <xdr:spPr>
        <a:xfrm>
          <a:off x="3476625" y="7905750"/>
          <a:ext cx="618604" cy="751713"/>
        </a:xfrm>
        <a:prstGeom prst="rect">
          <a:avLst/>
        </a:prstGeom>
      </xdr:spPr>
    </xdr:pic>
    <xdr:clientData/>
  </xdr:twoCellAnchor>
  <xdr:twoCellAnchor>
    <xdr:from>
      <xdr:col>1</xdr:col>
      <xdr:colOff>438150</xdr:colOff>
      <xdr:row>8</xdr:row>
      <xdr:rowOff>114300</xdr:rowOff>
    </xdr:from>
    <xdr:to>
      <xdr:col>1</xdr:col>
      <xdr:colOff>3506857</xdr:colOff>
      <xdr:row>8</xdr:row>
      <xdr:rowOff>685800</xdr:rowOff>
    </xdr:to>
    <xdr:pic>
      <xdr:nvPicPr>
        <xdr:cNvPr id="116" name="Рисунок 115">
          <a:extLst>
            <a:ext uri="{FF2B5EF4-FFF2-40B4-BE49-F238E27FC236}">
              <a16:creationId xmlns:a16="http://schemas.microsoft.com/office/drawing/2014/main" id="{C2FA0AE7-60B2-4C42-A130-CB3D9603C28E}"/>
            </a:ext>
          </a:extLst>
        </xdr:cNvPr>
        <xdr:cNvPicPr>
          <a:picLocks noChangeAspect="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t="30364" b="32389"/>
        <a:stretch/>
      </xdr:blipFill>
      <xdr:spPr>
        <a:xfrm>
          <a:off x="1638300" y="6238875"/>
          <a:ext cx="3068707" cy="571500"/>
        </a:xfrm>
        <a:prstGeom prst="rect">
          <a:avLst/>
        </a:prstGeom>
      </xdr:spPr>
    </xdr:pic>
    <xdr:clientData/>
  </xdr:twoCellAnchor>
  <xdr:twoCellAnchor>
    <xdr:from>
      <xdr:col>1</xdr:col>
      <xdr:colOff>819150</xdr:colOff>
      <xdr:row>9</xdr:row>
      <xdr:rowOff>76200</xdr:rowOff>
    </xdr:from>
    <xdr:to>
      <xdr:col>1</xdr:col>
      <xdr:colOff>2867025</xdr:colOff>
      <xdr:row>9</xdr:row>
      <xdr:rowOff>819151</xdr:rowOff>
    </xdr:to>
    <xdr:pic>
      <xdr:nvPicPr>
        <xdr:cNvPr id="119" name="Рисунок 118">
          <a:extLst>
            <a:ext uri="{FF2B5EF4-FFF2-40B4-BE49-F238E27FC236}">
              <a16:creationId xmlns:a16="http://schemas.microsoft.com/office/drawing/2014/main" id="{33DE05F7-D49D-4C48-88A4-52E77FA07AC6}"/>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t="15349" b="12093"/>
        <a:stretch/>
      </xdr:blipFill>
      <xdr:spPr>
        <a:xfrm>
          <a:off x="2019300" y="7048500"/>
          <a:ext cx="2047875" cy="742951"/>
        </a:xfrm>
        <a:prstGeom prst="rect">
          <a:avLst/>
        </a:prstGeom>
      </xdr:spPr>
    </xdr:pic>
    <xdr:clientData/>
  </xdr:twoCellAnchor>
  <xdr:twoCellAnchor>
    <xdr:from>
      <xdr:col>1</xdr:col>
      <xdr:colOff>552450</xdr:colOff>
      <xdr:row>59</xdr:row>
      <xdr:rowOff>44826</xdr:rowOff>
    </xdr:from>
    <xdr:to>
      <xdr:col>1</xdr:col>
      <xdr:colOff>3381375</xdr:colOff>
      <xdr:row>59</xdr:row>
      <xdr:rowOff>473451</xdr:rowOff>
    </xdr:to>
    <xdr:pic>
      <xdr:nvPicPr>
        <xdr:cNvPr id="121" name="Рисунок 120">
          <a:extLst>
            <a:ext uri="{FF2B5EF4-FFF2-40B4-BE49-F238E27FC236}">
              <a16:creationId xmlns:a16="http://schemas.microsoft.com/office/drawing/2014/main" id="{F5C07A8E-ECD0-4102-AECA-5F08277F509A}"/>
            </a:ext>
          </a:extLst>
        </xdr:cNvPr>
        <xdr:cNvPicPr>
          <a:picLocks noChangeAspect="1"/>
        </xdr:cNvPicPr>
      </xdr:nvPicPr>
      <xdr:blipFill rotWithShape="1">
        <a:blip xmlns:r="http://schemas.openxmlformats.org/officeDocument/2006/relationships" r:embed="rId69">
          <a:extLst>
            <a:ext uri="{28A0092B-C50C-407E-A947-70E740481C1C}">
              <a14:useLocalDpi xmlns:a14="http://schemas.microsoft.com/office/drawing/2010/main" val="0"/>
            </a:ext>
          </a:extLst>
        </a:blip>
        <a:srcRect t="33670" b="36027"/>
        <a:stretch/>
      </xdr:blipFill>
      <xdr:spPr>
        <a:xfrm>
          <a:off x="1752600" y="49393851"/>
          <a:ext cx="2828925" cy="428625"/>
        </a:xfrm>
        <a:prstGeom prst="rect">
          <a:avLst/>
        </a:prstGeom>
      </xdr:spPr>
    </xdr:pic>
    <xdr:clientData/>
  </xdr:twoCellAnchor>
  <xdr:twoCellAnchor>
    <xdr:from>
      <xdr:col>1</xdr:col>
      <xdr:colOff>552450</xdr:colOff>
      <xdr:row>59</xdr:row>
      <xdr:rowOff>416301</xdr:rowOff>
    </xdr:from>
    <xdr:to>
      <xdr:col>1</xdr:col>
      <xdr:colOff>3381375</xdr:colOff>
      <xdr:row>59</xdr:row>
      <xdr:rowOff>816351</xdr:rowOff>
    </xdr:to>
    <xdr:pic>
      <xdr:nvPicPr>
        <xdr:cNvPr id="122" name="Рисунок 121">
          <a:extLst>
            <a:ext uri="{FF2B5EF4-FFF2-40B4-BE49-F238E27FC236}">
              <a16:creationId xmlns:a16="http://schemas.microsoft.com/office/drawing/2014/main" id="{3425B59C-80A9-4614-BB6A-86E69B583A51}"/>
            </a:ext>
          </a:extLst>
        </xdr:cNvPr>
        <xdr:cNvPicPr>
          <a:picLocks noChangeAspect="1"/>
        </xdr:cNvPicPr>
      </xdr:nvPicPr>
      <xdr:blipFill rotWithShape="1">
        <a:blip xmlns:r="http://schemas.openxmlformats.org/officeDocument/2006/relationships" r:embed="rId70">
          <a:extLst>
            <a:ext uri="{28A0092B-C50C-407E-A947-70E740481C1C}">
              <a14:useLocalDpi xmlns:a14="http://schemas.microsoft.com/office/drawing/2010/main" val="0"/>
            </a:ext>
          </a:extLst>
        </a:blip>
        <a:srcRect t="35353" b="36364"/>
        <a:stretch/>
      </xdr:blipFill>
      <xdr:spPr>
        <a:xfrm>
          <a:off x="1752600" y="49765326"/>
          <a:ext cx="2828925" cy="400050"/>
        </a:xfrm>
        <a:prstGeom prst="rect">
          <a:avLst/>
        </a:prstGeom>
      </xdr:spPr>
    </xdr:pic>
    <xdr:clientData/>
  </xdr:twoCellAnchor>
  <xdr:twoCellAnchor>
    <xdr:from>
      <xdr:col>1</xdr:col>
      <xdr:colOff>762000</xdr:colOff>
      <xdr:row>58</xdr:row>
      <xdr:rowOff>19050</xdr:rowOff>
    </xdr:from>
    <xdr:to>
      <xdr:col>1</xdr:col>
      <xdr:colOff>2924175</xdr:colOff>
      <xdr:row>58</xdr:row>
      <xdr:rowOff>816352</xdr:rowOff>
    </xdr:to>
    <xdr:pic>
      <xdr:nvPicPr>
        <xdr:cNvPr id="124" name="Рисунок 123">
          <a:extLst>
            <a:ext uri="{FF2B5EF4-FFF2-40B4-BE49-F238E27FC236}">
              <a16:creationId xmlns:a16="http://schemas.microsoft.com/office/drawing/2014/main" id="{B6CD8EDA-3226-4DFB-B5BA-D48B2FE3A4D2}"/>
            </a:ext>
          </a:extLst>
        </xdr:cNvPr>
        <xdr:cNvPicPr>
          <a:picLocks noChangeAspect="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t="15001" b="11249"/>
        <a:stretch/>
      </xdr:blipFill>
      <xdr:spPr>
        <a:xfrm>
          <a:off x="1962150" y="48520350"/>
          <a:ext cx="2162175" cy="797302"/>
        </a:xfrm>
        <a:prstGeom prst="rect">
          <a:avLst/>
        </a:prstGeom>
      </xdr:spPr>
    </xdr:pic>
    <xdr:clientData/>
  </xdr:twoCellAnchor>
  <xdr:twoCellAnchor>
    <xdr:from>
      <xdr:col>1</xdr:col>
      <xdr:colOff>790575</xdr:colOff>
      <xdr:row>47</xdr:row>
      <xdr:rowOff>47625</xdr:rowOff>
    </xdr:from>
    <xdr:to>
      <xdr:col>1</xdr:col>
      <xdr:colOff>2933700</xdr:colOff>
      <xdr:row>47</xdr:row>
      <xdr:rowOff>742950</xdr:rowOff>
    </xdr:to>
    <xdr:pic>
      <xdr:nvPicPr>
        <xdr:cNvPr id="125" name="Рисунок 124">
          <a:extLst>
            <a:ext uri="{FF2B5EF4-FFF2-40B4-BE49-F238E27FC236}">
              <a16:creationId xmlns:a16="http://schemas.microsoft.com/office/drawing/2014/main" id="{05064F33-BE53-4271-BAED-4D636339BEA3}"/>
            </a:ext>
          </a:extLst>
        </xdr:cNvPr>
        <xdr:cNvPicPr>
          <a:picLocks noChangeAspect="1"/>
        </xdr:cNvPicPr>
      </xdr:nvPicPr>
      <xdr:blipFill rotWithShape="1">
        <a:blip xmlns:r="http://schemas.openxmlformats.org/officeDocument/2006/relationships" r:embed="rId72">
          <a:extLst>
            <a:ext uri="{28A0092B-C50C-407E-A947-70E740481C1C}">
              <a14:useLocalDpi xmlns:a14="http://schemas.microsoft.com/office/drawing/2010/main" val="0"/>
            </a:ext>
          </a:extLst>
        </a:blip>
        <a:srcRect t="14666" b="20445"/>
        <a:stretch/>
      </xdr:blipFill>
      <xdr:spPr>
        <a:xfrm>
          <a:off x="1990725" y="39223950"/>
          <a:ext cx="2143125" cy="695325"/>
        </a:xfrm>
        <a:prstGeom prst="rect">
          <a:avLst/>
        </a:prstGeom>
      </xdr:spPr>
    </xdr:pic>
    <xdr:clientData/>
  </xdr:twoCellAnchor>
  <xdr:twoCellAnchor>
    <xdr:from>
      <xdr:col>1</xdr:col>
      <xdr:colOff>485775</xdr:colOff>
      <xdr:row>48</xdr:row>
      <xdr:rowOff>47625</xdr:rowOff>
    </xdr:from>
    <xdr:to>
      <xdr:col>1</xdr:col>
      <xdr:colOff>3195108</xdr:colOff>
      <xdr:row>48</xdr:row>
      <xdr:rowOff>809625</xdr:rowOff>
    </xdr:to>
    <xdr:pic>
      <xdr:nvPicPr>
        <xdr:cNvPr id="126" name="Рисунок 125">
          <a:extLst>
            <a:ext uri="{FF2B5EF4-FFF2-40B4-BE49-F238E27FC236}">
              <a16:creationId xmlns:a16="http://schemas.microsoft.com/office/drawing/2014/main" id="{7B69D900-87BD-402A-9861-E60804E154D4}"/>
            </a:ext>
          </a:extLst>
        </xdr:cNvPr>
        <xdr:cNvPicPr>
          <a:picLocks noChangeAspect="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t="22500" b="21250"/>
        <a:stretch/>
      </xdr:blipFill>
      <xdr:spPr>
        <a:xfrm>
          <a:off x="1685925" y="40071675"/>
          <a:ext cx="2709333" cy="762000"/>
        </a:xfrm>
        <a:prstGeom prst="rect">
          <a:avLst/>
        </a:prstGeom>
      </xdr:spPr>
    </xdr:pic>
    <xdr:clientData/>
  </xdr:twoCellAnchor>
  <xdr:twoCellAnchor>
    <xdr:from>
      <xdr:col>1</xdr:col>
      <xdr:colOff>2352674</xdr:colOff>
      <xdr:row>43</xdr:row>
      <xdr:rowOff>57150</xdr:rowOff>
    </xdr:from>
    <xdr:to>
      <xdr:col>1</xdr:col>
      <xdr:colOff>3267075</xdr:colOff>
      <xdr:row>43</xdr:row>
      <xdr:rowOff>819150</xdr:rowOff>
    </xdr:to>
    <xdr:pic>
      <xdr:nvPicPr>
        <xdr:cNvPr id="128" name="Рисунок 127">
          <a:extLst>
            <a:ext uri="{FF2B5EF4-FFF2-40B4-BE49-F238E27FC236}">
              <a16:creationId xmlns:a16="http://schemas.microsoft.com/office/drawing/2014/main" id="{DD1C882F-263E-48D6-A768-488B739F915D}"/>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l="19375" r="20624"/>
        <a:stretch/>
      </xdr:blipFill>
      <xdr:spPr>
        <a:xfrm>
          <a:off x="3552824" y="35842575"/>
          <a:ext cx="914401" cy="762000"/>
        </a:xfrm>
        <a:prstGeom prst="rect">
          <a:avLst/>
        </a:prstGeom>
      </xdr:spPr>
    </xdr:pic>
    <xdr:clientData/>
  </xdr:twoCellAnchor>
  <xdr:twoCellAnchor>
    <xdr:from>
      <xdr:col>1</xdr:col>
      <xdr:colOff>533400</xdr:colOff>
      <xdr:row>43</xdr:row>
      <xdr:rowOff>333375</xdr:rowOff>
    </xdr:from>
    <xdr:to>
      <xdr:col>1</xdr:col>
      <xdr:colOff>2057400</xdr:colOff>
      <xdr:row>43</xdr:row>
      <xdr:rowOff>666751</xdr:rowOff>
    </xdr:to>
    <xdr:pic>
      <xdr:nvPicPr>
        <xdr:cNvPr id="129" name="Рисунок 128">
          <a:extLst>
            <a:ext uri="{FF2B5EF4-FFF2-40B4-BE49-F238E27FC236}">
              <a16:creationId xmlns:a16="http://schemas.microsoft.com/office/drawing/2014/main" id="{4D1F2FF1-BB61-46E7-B818-FE905EF9469A}"/>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28750" b="27500"/>
        <a:stretch/>
      </xdr:blipFill>
      <xdr:spPr>
        <a:xfrm>
          <a:off x="1733550" y="36118800"/>
          <a:ext cx="1524000" cy="333376"/>
        </a:xfrm>
        <a:prstGeom prst="rect">
          <a:avLst/>
        </a:prstGeom>
      </xdr:spPr>
    </xdr:pic>
    <xdr:clientData/>
  </xdr:twoCellAnchor>
  <xdr:twoCellAnchor>
    <xdr:from>
      <xdr:col>1</xdr:col>
      <xdr:colOff>314325</xdr:colOff>
      <xdr:row>34</xdr:row>
      <xdr:rowOff>295275</xdr:rowOff>
    </xdr:from>
    <xdr:to>
      <xdr:col>1</xdr:col>
      <xdr:colOff>3714750</xdr:colOff>
      <xdr:row>34</xdr:row>
      <xdr:rowOff>628650</xdr:rowOff>
    </xdr:to>
    <xdr:pic>
      <xdr:nvPicPr>
        <xdr:cNvPr id="130" name="Рисунок 129">
          <a:extLst>
            <a:ext uri="{FF2B5EF4-FFF2-40B4-BE49-F238E27FC236}">
              <a16:creationId xmlns:a16="http://schemas.microsoft.com/office/drawing/2014/main" id="{9E0F68F6-8D9E-454E-ABD1-31B76BF06B3A}"/>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514475" y="28451175"/>
          <a:ext cx="3400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1304925</xdr:colOff>
      <xdr:row>35</xdr:row>
      <xdr:rowOff>171450</xdr:rowOff>
    </xdr:from>
    <xdr:to>
      <xdr:col>1</xdr:col>
      <xdr:colOff>3829050</xdr:colOff>
      <xdr:row>35</xdr:row>
      <xdr:rowOff>438150</xdr:rowOff>
    </xdr:to>
    <xdr:pic>
      <xdr:nvPicPr>
        <xdr:cNvPr id="131" name="Рисунок 130">
          <a:extLst>
            <a:ext uri="{FF2B5EF4-FFF2-40B4-BE49-F238E27FC236}">
              <a16:creationId xmlns:a16="http://schemas.microsoft.com/office/drawing/2014/main" id="{EE84DC72-106C-4298-9AA7-DED0040F7CE9}"/>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505075" y="29175075"/>
          <a:ext cx="25241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228600</xdr:colOff>
      <xdr:row>35</xdr:row>
      <xdr:rowOff>485775</xdr:rowOff>
    </xdr:from>
    <xdr:to>
      <xdr:col>1</xdr:col>
      <xdr:colOff>2676525</xdr:colOff>
      <xdr:row>35</xdr:row>
      <xdr:rowOff>762000</xdr:rowOff>
    </xdr:to>
    <xdr:pic>
      <xdr:nvPicPr>
        <xdr:cNvPr id="133" name="Рисунок 132">
          <a:extLst>
            <a:ext uri="{FF2B5EF4-FFF2-40B4-BE49-F238E27FC236}">
              <a16:creationId xmlns:a16="http://schemas.microsoft.com/office/drawing/2014/main" id="{1C20D704-74C3-43F9-8BD2-B22B19917F1C}"/>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428750" y="29489400"/>
          <a:ext cx="244792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3429000</xdr:colOff>
      <xdr:row>32</xdr:row>
      <xdr:rowOff>647700</xdr:rowOff>
    </xdr:from>
    <xdr:to>
      <xdr:col>1</xdr:col>
      <xdr:colOff>4010024</xdr:colOff>
      <xdr:row>32</xdr:row>
      <xdr:rowOff>819150</xdr:rowOff>
    </xdr:to>
    <xdr:sp macro="" textlink="">
      <xdr:nvSpPr>
        <xdr:cNvPr id="88" name="Прямоугольник 87">
          <a:hlinkClick xmlns:r="http://schemas.openxmlformats.org/officeDocument/2006/relationships" r:id="rId79"/>
          <a:extLst>
            <a:ext uri="{FF2B5EF4-FFF2-40B4-BE49-F238E27FC236}">
              <a16:creationId xmlns:a16="http://schemas.microsoft.com/office/drawing/2014/main" id="{D3D6E4AC-17CC-4BDD-BFCD-097B260ADAC3}"/>
            </a:ext>
          </a:extLst>
        </xdr:cNvPr>
        <xdr:cNvSpPr/>
      </xdr:nvSpPr>
      <xdr:spPr>
        <a:xfrm>
          <a:off x="4629150" y="27108150"/>
          <a:ext cx="581024" cy="171450"/>
        </a:xfrm>
        <a:prstGeom prst="rect">
          <a:avLst/>
        </a:prstGeom>
        <a:gradFill>
          <a:gsLst>
            <a:gs pos="0">
              <a:schemeClr val="accent1">
                <a:lumMod val="0"/>
                <a:lumOff val="100000"/>
              </a:schemeClr>
            </a:gs>
            <a:gs pos="81000">
              <a:srgbClr val="FF0000"/>
            </a:gs>
            <a:gs pos="43000">
              <a:schemeClr val="accent1">
                <a:lumMod val="0"/>
                <a:lumOff val="100000"/>
              </a:schemeClr>
            </a:gs>
            <a:gs pos="100000">
              <a:srgbClr val="FF0000"/>
            </a:gs>
          </a:gsLst>
          <a:lin ang="2700000" scaled="1"/>
        </a:gradFill>
        <a:ln>
          <a:solidFill>
            <a:schemeClr val="bg1">
              <a:lumMod val="50000"/>
            </a:schemeClr>
          </a:solidFill>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ru-RU" sz="1100" b="1">
              <a:solidFill>
                <a:schemeClr val="tx1"/>
              </a:solidFill>
            </a:rPr>
            <a:t>видео</a:t>
          </a:r>
        </a:p>
      </xdr:txBody>
    </xdr:sp>
    <xdr:clientData/>
  </xdr:twoCellAnchor>
  <xdr:twoCellAnchor>
    <xdr:from>
      <xdr:col>1</xdr:col>
      <xdr:colOff>3124200</xdr:colOff>
      <xdr:row>32</xdr:row>
      <xdr:rowOff>638175</xdr:rowOff>
    </xdr:from>
    <xdr:to>
      <xdr:col>1</xdr:col>
      <xdr:colOff>3400425</xdr:colOff>
      <xdr:row>32</xdr:row>
      <xdr:rowOff>819150</xdr:rowOff>
    </xdr:to>
    <xdr:sp macro="" textlink="">
      <xdr:nvSpPr>
        <xdr:cNvPr id="2" name="Стрелка: вправо 1">
          <a:extLst>
            <a:ext uri="{FF2B5EF4-FFF2-40B4-BE49-F238E27FC236}">
              <a16:creationId xmlns:a16="http://schemas.microsoft.com/office/drawing/2014/main" id="{32CEAAEC-82DF-9F82-23D3-983E1A167EC7}"/>
            </a:ext>
          </a:extLst>
        </xdr:cNvPr>
        <xdr:cNvSpPr/>
      </xdr:nvSpPr>
      <xdr:spPr>
        <a:xfrm>
          <a:off x="4324350" y="27098625"/>
          <a:ext cx="276225" cy="180975"/>
        </a:xfrm>
        <a:prstGeom prst="rightArrow">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1</xdr:col>
      <xdr:colOff>276224</xdr:colOff>
      <xdr:row>29</xdr:row>
      <xdr:rowOff>128409</xdr:rowOff>
    </xdr:from>
    <xdr:to>
      <xdr:col>1</xdr:col>
      <xdr:colOff>3771900</xdr:colOff>
      <xdr:row>29</xdr:row>
      <xdr:rowOff>762000</xdr:rowOff>
    </xdr:to>
    <xdr:pic>
      <xdr:nvPicPr>
        <xdr:cNvPr id="5" name="Рисунок 4">
          <a:extLst>
            <a:ext uri="{FF2B5EF4-FFF2-40B4-BE49-F238E27FC236}">
              <a16:creationId xmlns:a16="http://schemas.microsoft.com/office/drawing/2014/main" id="{DE3D28ED-8B45-BA18-89A3-E5B60095FE7E}"/>
            </a:ext>
          </a:extLst>
        </xdr:cNvPr>
        <xdr:cNvPicPr>
          <a:picLocks noChangeAspect="1"/>
        </xdr:cNvPicPr>
      </xdr:nvPicPr>
      <xdr:blipFill rotWithShape="1">
        <a:blip xmlns:r="http://schemas.openxmlformats.org/officeDocument/2006/relationships" r:embed="rId80">
          <a:extLst>
            <a:ext uri="{28A0092B-C50C-407E-A947-70E740481C1C}">
              <a14:useLocalDpi xmlns:a14="http://schemas.microsoft.com/office/drawing/2010/main" val="0"/>
            </a:ext>
          </a:extLst>
        </a:blip>
        <a:srcRect t="32500" b="31250"/>
        <a:stretch/>
      </xdr:blipFill>
      <xdr:spPr>
        <a:xfrm>
          <a:off x="1476374" y="24045684"/>
          <a:ext cx="3495676" cy="633591"/>
        </a:xfrm>
        <a:prstGeom prst="rect">
          <a:avLst/>
        </a:prstGeom>
      </xdr:spPr>
    </xdr:pic>
    <xdr:clientData/>
  </xdr:twoCellAnchor>
  <xdr:twoCellAnchor editAs="oneCell">
    <xdr:from>
      <xdr:col>1</xdr:col>
      <xdr:colOff>466726</xdr:colOff>
      <xdr:row>61</xdr:row>
      <xdr:rowOff>14725</xdr:rowOff>
    </xdr:from>
    <xdr:to>
      <xdr:col>1</xdr:col>
      <xdr:colOff>3381376</xdr:colOff>
      <xdr:row>61</xdr:row>
      <xdr:rowOff>839270</xdr:rowOff>
    </xdr:to>
    <xdr:pic>
      <xdr:nvPicPr>
        <xdr:cNvPr id="6" name="Рисунок 5">
          <a:extLst>
            <a:ext uri="{FF2B5EF4-FFF2-40B4-BE49-F238E27FC236}">
              <a16:creationId xmlns:a16="http://schemas.microsoft.com/office/drawing/2014/main" id="{118D1DB7-5CFE-E850-BA58-AA3DEFF97734}"/>
            </a:ext>
          </a:extLst>
        </xdr:cNvPr>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Lst>
        </a:blip>
        <a:srcRect t="46185"/>
        <a:stretch/>
      </xdr:blipFill>
      <xdr:spPr>
        <a:xfrm>
          <a:off x="1666876" y="51059200"/>
          <a:ext cx="2914650" cy="824545"/>
        </a:xfrm>
        <a:prstGeom prst="rect">
          <a:avLst/>
        </a:prstGeom>
      </xdr:spPr>
    </xdr:pic>
    <xdr:clientData/>
  </xdr:twoCellAnchor>
  <xdr:twoCellAnchor>
    <xdr:from>
      <xdr:col>1</xdr:col>
      <xdr:colOff>2247900</xdr:colOff>
      <xdr:row>2</xdr:row>
      <xdr:rowOff>50947</xdr:rowOff>
    </xdr:from>
    <xdr:to>
      <xdr:col>1</xdr:col>
      <xdr:colOff>3200400</xdr:colOff>
      <xdr:row>2</xdr:row>
      <xdr:rowOff>936995</xdr:rowOff>
    </xdr:to>
    <xdr:pic>
      <xdr:nvPicPr>
        <xdr:cNvPr id="15" name="Рисунок 14">
          <a:extLst>
            <a:ext uri="{FF2B5EF4-FFF2-40B4-BE49-F238E27FC236}">
              <a16:creationId xmlns:a16="http://schemas.microsoft.com/office/drawing/2014/main" id="{88B79F2C-DD58-4DEE-B45E-D0E68F9E5F72}"/>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3448050" y="1251097"/>
          <a:ext cx="952500" cy="88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962025</xdr:colOff>
      <xdr:row>2</xdr:row>
      <xdr:rowOff>88525</xdr:rowOff>
    </xdr:from>
    <xdr:to>
      <xdr:col>1</xdr:col>
      <xdr:colOff>1816948</xdr:colOff>
      <xdr:row>2</xdr:row>
      <xdr:rowOff>933450</xdr:rowOff>
    </xdr:to>
    <xdr:pic>
      <xdr:nvPicPr>
        <xdr:cNvPr id="20" name="Рисунок 19">
          <a:extLst>
            <a:ext uri="{FF2B5EF4-FFF2-40B4-BE49-F238E27FC236}">
              <a16:creationId xmlns:a16="http://schemas.microsoft.com/office/drawing/2014/main" id="{08365DE6-9289-4062-B2DF-32831973129C}"/>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162175" y="1288675"/>
          <a:ext cx="854923" cy="84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youtube.com/watch?v=xDRzcjH9ydg&amp;t=15s" TargetMode="External"/><Relationship Id="rId299" Type="http://schemas.openxmlformats.org/officeDocument/2006/relationships/hyperlink" Target="https://youtu.be/GRqKtMFobgE" TargetMode="External"/><Relationship Id="rId21" Type="http://schemas.openxmlformats.org/officeDocument/2006/relationships/hyperlink" Target="https://youtu.be/qy15RA930vw" TargetMode="External"/><Relationship Id="rId63" Type="http://schemas.openxmlformats.org/officeDocument/2006/relationships/hyperlink" Target="https://youtu.be/5NmsqZBVFQA" TargetMode="External"/><Relationship Id="rId159" Type="http://schemas.openxmlformats.org/officeDocument/2006/relationships/hyperlink" Target="https://youtu.be/8lyoMzPp5eo" TargetMode="External"/><Relationship Id="rId324" Type="http://schemas.openxmlformats.org/officeDocument/2006/relationships/hyperlink" Target="https://youtu.be/GRqKtMFobgE" TargetMode="External"/><Relationship Id="rId366" Type="http://schemas.openxmlformats.org/officeDocument/2006/relationships/hyperlink" Target="https://youtu.be/woStPHr4GQE" TargetMode="External"/><Relationship Id="rId170" Type="http://schemas.openxmlformats.org/officeDocument/2006/relationships/hyperlink" Target="https://youtu.be/WKN7axp32bQ" TargetMode="External"/><Relationship Id="rId226" Type="http://schemas.openxmlformats.org/officeDocument/2006/relationships/hyperlink" Target="https://youtu.be/HlQ1hUlxvtk" TargetMode="External"/><Relationship Id="rId433" Type="http://schemas.openxmlformats.org/officeDocument/2006/relationships/hyperlink" Target="https://youtu.be/GRqKtMFobgE" TargetMode="External"/><Relationship Id="rId268" Type="http://schemas.openxmlformats.org/officeDocument/2006/relationships/hyperlink" Target="https://youtu.be/JnA6LQwWL4M" TargetMode="External"/><Relationship Id="rId475" Type="http://schemas.openxmlformats.org/officeDocument/2006/relationships/hyperlink" Target="https://youtu.be/taFrFfFPhQM" TargetMode="External"/><Relationship Id="rId32" Type="http://schemas.openxmlformats.org/officeDocument/2006/relationships/hyperlink" Target="https://youtu.be/GRqKtMFobgE" TargetMode="External"/><Relationship Id="rId74" Type="http://schemas.openxmlformats.org/officeDocument/2006/relationships/hyperlink" Target="https://youtu.be/5NmsqZBVFQA" TargetMode="External"/><Relationship Id="rId128" Type="http://schemas.openxmlformats.org/officeDocument/2006/relationships/hyperlink" Target="https://www.youtube.com/watch?v=woStPHr4GQE&amp;t=23s" TargetMode="External"/><Relationship Id="rId335" Type="http://schemas.openxmlformats.org/officeDocument/2006/relationships/hyperlink" Target="https://youtu.be/5P_K6T-14tM" TargetMode="External"/><Relationship Id="rId377" Type="http://schemas.openxmlformats.org/officeDocument/2006/relationships/hyperlink" Target="https://youtu.be/DjO4sYTLnVs" TargetMode="External"/><Relationship Id="rId500" Type="http://schemas.openxmlformats.org/officeDocument/2006/relationships/hyperlink" Target="https://youtu.be/KdTpmEzJhJo" TargetMode="External"/><Relationship Id="rId5" Type="http://schemas.openxmlformats.org/officeDocument/2006/relationships/hyperlink" Target="https://youtu.be/GRqKtMFobgE" TargetMode="External"/><Relationship Id="rId181" Type="http://schemas.openxmlformats.org/officeDocument/2006/relationships/hyperlink" Target="https://youtu.be/jiTNqEkL0vw" TargetMode="External"/><Relationship Id="rId237" Type="http://schemas.openxmlformats.org/officeDocument/2006/relationships/hyperlink" Target="https://youtu.be/kANLua5yeKw" TargetMode="External"/><Relationship Id="rId402" Type="http://schemas.openxmlformats.org/officeDocument/2006/relationships/hyperlink" Target="https://youtu.be/0iwRBOhQ11c" TargetMode="External"/><Relationship Id="rId279" Type="http://schemas.openxmlformats.org/officeDocument/2006/relationships/hyperlink" Target="https://youtu.be/ZbeUW1L2_hU" TargetMode="External"/><Relationship Id="rId444" Type="http://schemas.openxmlformats.org/officeDocument/2006/relationships/hyperlink" Target="https://youtu.be/z63hYJa2ci4" TargetMode="External"/><Relationship Id="rId486" Type="http://schemas.openxmlformats.org/officeDocument/2006/relationships/hyperlink" Target="https://youtu.be/GRqKtMFobgE" TargetMode="External"/><Relationship Id="rId43" Type="http://schemas.openxmlformats.org/officeDocument/2006/relationships/hyperlink" Target="https://youtu.be/_T0iyOxg5Ss" TargetMode="External"/><Relationship Id="rId139" Type="http://schemas.openxmlformats.org/officeDocument/2006/relationships/hyperlink" Target="https://www.youtube.com/watch?v=xDRzcjH9ydg&amp;t=15s" TargetMode="External"/><Relationship Id="rId290" Type="http://schemas.openxmlformats.org/officeDocument/2006/relationships/hyperlink" Target="https://youtu.be/JnA6LQwWL4M" TargetMode="External"/><Relationship Id="rId304" Type="http://schemas.openxmlformats.org/officeDocument/2006/relationships/hyperlink" Target="https://youtu.be/GMfQCPwfHf0" TargetMode="External"/><Relationship Id="rId346" Type="http://schemas.openxmlformats.org/officeDocument/2006/relationships/hyperlink" Target="https://youtu.be/Y1w_dxZ1fNk" TargetMode="External"/><Relationship Id="rId388" Type="http://schemas.openxmlformats.org/officeDocument/2006/relationships/hyperlink" Target="https://youtu.be/c6RS-bMIGrc" TargetMode="External"/><Relationship Id="rId85" Type="http://schemas.openxmlformats.org/officeDocument/2006/relationships/hyperlink" Target="https://youtu.be/5NmsqZBVFQA" TargetMode="External"/><Relationship Id="rId150" Type="http://schemas.openxmlformats.org/officeDocument/2006/relationships/hyperlink" Target="https://youtu.be/M5fJe0bQFXc" TargetMode="External"/><Relationship Id="rId192" Type="http://schemas.openxmlformats.org/officeDocument/2006/relationships/hyperlink" Target="https://youtu.be/JnA6LQwWL4M" TargetMode="External"/><Relationship Id="rId206" Type="http://schemas.openxmlformats.org/officeDocument/2006/relationships/hyperlink" Target="https://youtu.be/ZbeUW1L2_hU" TargetMode="External"/><Relationship Id="rId413" Type="http://schemas.openxmlformats.org/officeDocument/2006/relationships/hyperlink" Target="https://youtu.be/GRqKtMFobgE" TargetMode="External"/><Relationship Id="rId248" Type="http://schemas.openxmlformats.org/officeDocument/2006/relationships/hyperlink" Target="https://youtu.be/I44RJv923Po?list=TLPQMjkwNDIwMjIdYFGSAtz1KA" TargetMode="External"/><Relationship Id="rId455" Type="http://schemas.openxmlformats.org/officeDocument/2006/relationships/hyperlink" Target="https://youtu.be/coQHuxB7hbk" TargetMode="External"/><Relationship Id="rId497" Type="http://schemas.openxmlformats.org/officeDocument/2006/relationships/hyperlink" Target="https://youtu.be/ccC921X2DGI" TargetMode="External"/><Relationship Id="rId12" Type="http://schemas.openxmlformats.org/officeDocument/2006/relationships/hyperlink" Target="https://youtu.be/qo8M7VMrM1g" TargetMode="External"/><Relationship Id="rId108" Type="http://schemas.openxmlformats.org/officeDocument/2006/relationships/hyperlink" Target="https://youtu.be/BwrnHlKf9Q0" TargetMode="External"/><Relationship Id="rId315" Type="http://schemas.openxmlformats.org/officeDocument/2006/relationships/hyperlink" Target="https://youtu.be/8NQ5JkjKc3k" TargetMode="External"/><Relationship Id="rId357" Type="http://schemas.openxmlformats.org/officeDocument/2006/relationships/hyperlink" Target="https://youtu.be/MR--NXi-fco" TargetMode="External"/><Relationship Id="rId54" Type="http://schemas.openxmlformats.org/officeDocument/2006/relationships/hyperlink" Target="https://youtu.be/_T0iyOxg5Ss" TargetMode="External"/><Relationship Id="rId96" Type="http://schemas.openxmlformats.org/officeDocument/2006/relationships/hyperlink" Target="https://youtu.be/5NmsqZBVFQA" TargetMode="External"/><Relationship Id="rId161" Type="http://schemas.openxmlformats.org/officeDocument/2006/relationships/hyperlink" Target="https://youtu.be/3zRPOHJ6DsQ?list=TLPQMjkwNDIwMjIdYFGSAtz1KA" TargetMode="External"/><Relationship Id="rId217" Type="http://schemas.openxmlformats.org/officeDocument/2006/relationships/hyperlink" Target="https://youtu.be/geC6Ky-fXqw" TargetMode="External"/><Relationship Id="rId399" Type="http://schemas.openxmlformats.org/officeDocument/2006/relationships/hyperlink" Target="https://youtu.be/rqOK57FuJkQ" TargetMode="External"/><Relationship Id="rId259" Type="http://schemas.openxmlformats.org/officeDocument/2006/relationships/hyperlink" Target="https://youtu.be/9WQ5bIE7_F0" TargetMode="External"/><Relationship Id="rId424" Type="http://schemas.openxmlformats.org/officeDocument/2006/relationships/hyperlink" Target="https://youtu.be/Hq3O2KBOcCg" TargetMode="External"/><Relationship Id="rId466" Type="http://schemas.openxmlformats.org/officeDocument/2006/relationships/hyperlink" Target="https://youtu.be/JnA6LQwWL4M" TargetMode="External"/><Relationship Id="rId23" Type="http://schemas.openxmlformats.org/officeDocument/2006/relationships/hyperlink" Target="https://youtu.be/qy15RA930vw" TargetMode="External"/><Relationship Id="rId119" Type="http://schemas.openxmlformats.org/officeDocument/2006/relationships/hyperlink" Target="https://www.youtube.com/watch?v=xDRzcjH9ydg&amp;t=15s" TargetMode="External"/><Relationship Id="rId270" Type="http://schemas.openxmlformats.org/officeDocument/2006/relationships/hyperlink" Target="https://youtu.be/JJIptEctepY" TargetMode="External"/><Relationship Id="rId326" Type="http://schemas.openxmlformats.org/officeDocument/2006/relationships/hyperlink" Target="https://youtu.be/JnA6LQwWL4M" TargetMode="External"/><Relationship Id="rId65" Type="http://schemas.openxmlformats.org/officeDocument/2006/relationships/hyperlink" Target="https://youtu.be/5NmsqZBVFQA" TargetMode="External"/><Relationship Id="rId130" Type="http://schemas.openxmlformats.org/officeDocument/2006/relationships/hyperlink" Target="https://www.youtube.com/watch?v=woStPHr4GQE&amp;t=23s" TargetMode="External"/><Relationship Id="rId368" Type="http://schemas.openxmlformats.org/officeDocument/2006/relationships/hyperlink" Target="https://youtu.be/woStPHr4GQE" TargetMode="External"/><Relationship Id="rId172" Type="http://schemas.openxmlformats.org/officeDocument/2006/relationships/hyperlink" Target="https://youtu.be/0WdN53FrNxc" TargetMode="External"/><Relationship Id="rId228" Type="http://schemas.openxmlformats.org/officeDocument/2006/relationships/hyperlink" Target="https://youtu.be/WKN7axp32bQ" TargetMode="External"/><Relationship Id="rId435" Type="http://schemas.openxmlformats.org/officeDocument/2006/relationships/hyperlink" Target="https://youtu.be/5P_K6T-14tM" TargetMode="External"/><Relationship Id="rId477" Type="http://schemas.openxmlformats.org/officeDocument/2006/relationships/hyperlink" Target="https://youtu.be/_T0iyOxg5Ss" TargetMode="External"/><Relationship Id="rId281" Type="http://schemas.openxmlformats.org/officeDocument/2006/relationships/hyperlink" Target="https://youtu.be/JnA6LQwWL4M" TargetMode="External"/><Relationship Id="rId337" Type="http://schemas.openxmlformats.org/officeDocument/2006/relationships/hyperlink" Target="https://youtu.be/5P_K6T-14tM" TargetMode="External"/><Relationship Id="rId502" Type="http://schemas.openxmlformats.org/officeDocument/2006/relationships/hyperlink" Target="https://youtu.be/HlQ1hUlxvtk" TargetMode="External"/><Relationship Id="rId34" Type="http://schemas.openxmlformats.org/officeDocument/2006/relationships/hyperlink" Target="https://youtu.be/GMfQCPwfHf0" TargetMode="External"/><Relationship Id="rId76" Type="http://schemas.openxmlformats.org/officeDocument/2006/relationships/hyperlink" Target="https://youtu.be/5NmsqZBVFQA" TargetMode="External"/><Relationship Id="rId141" Type="http://schemas.openxmlformats.org/officeDocument/2006/relationships/hyperlink" Target="https://www.youtube.com/watch?v=xDRzcjH9ydg&amp;t=15s" TargetMode="External"/><Relationship Id="rId379" Type="http://schemas.openxmlformats.org/officeDocument/2006/relationships/hyperlink" Target="https://youtu.be/DjO4sYTLnVs" TargetMode="External"/><Relationship Id="rId7" Type="http://schemas.openxmlformats.org/officeDocument/2006/relationships/hyperlink" Target="https://youtu.be/GRqKtMFobgE" TargetMode="External"/><Relationship Id="rId183" Type="http://schemas.openxmlformats.org/officeDocument/2006/relationships/hyperlink" Target="https://youtu.be/8lyoMzPp5eo" TargetMode="External"/><Relationship Id="rId239" Type="http://schemas.openxmlformats.org/officeDocument/2006/relationships/hyperlink" Target="https://youtu.be/9WQ5bIE7_F0" TargetMode="External"/><Relationship Id="rId390" Type="http://schemas.openxmlformats.org/officeDocument/2006/relationships/hyperlink" Target="https://youtu.be/c6RS-bMIGrc" TargetMode="External"/><Relationship Id="rId404" Type="http://schemas.openxmlformats.org/officeDocument/2006/relationships/hyperlink" Target="https://youtu.be/taFrFfFPhQM" TargetMode="External"/><Relationship Id="rId446" Type="http://schemas.openxmlformats.org/officeDocument/2006/relationships/hyperlink" Target="https://youtu.be/DcwSBKWayD8" TargetMode="External"/><Relationship Id="rId250" Type="http://schemas.openxmlformats.org/officeDocument/2006/relationships/hyperlink" Target="https://youtu.be/rqOK57FuJkQ?list=TLPQMjkwNDIwMjIdYFGSAtz1KA" TargetMode="External"/><Relationship Id="rId292" Type="http://schemas.openxmlformats.org/officeDocument/2006/relationships/hyperlink" Target="https://youtu.be/HcvxRl_2GOo" TargetMode="External"/><Relationship Id="rId306" Type="http://schemas.openxmlformats.org/officeDocument/2006/relationships/hyperlink" Target="https://youtu.be/T5x_vqPTsvw" TargetMode="External"/><Relationship Id="rId488" Type="http://schemas.openxmlformats.org/officeDocument/2006/relationships/hyperlink" Target="https://youtu.be/_T0iyOxg5Ss" TargetMode="External"/><Relationship Id="rId45" Type="http://schemas.openxmlformats.org/officeDocument/2006/relationships/hyperlink" Target="https://youtu.be/_T0iyOxg5Ss" TargetMode="External"/><Relationship Id="rId87" Type="http://schemas.openxmlformats.org/officeDocument/2006/relationships/hyperlink" Target="https://youtu.be/5NmsqZBVFQA" TargetMode="External"/><Relationship Id="rId110" Type="http://schemas.openxmlformats.org/officeDocument/2006/relationships/hyperlink" Target="https://youtu.be/Z9jaY5TT4aw" TargetMode="External"/><Relationship Id="rId348" Type="http://schemas.openxmlformats.org/officeDocument/2006/relationships/hyperlink" Target="https://youtu.be/taFrFfFPhQM" TargetMode="External"/><Relationship Id="rId152" Type="http://schemas.openxmlformats.org/officeDocument/2006/relationships/hyperlink" Target="https://youtu.be/Hq3O2KBOcCg" TargetMode="External"/><Relationship Id="rId194" Type="http://schemas.openxmlformats.org/officeDocument/2006/relationships/hyperlink" Target="https://youtu.be/8lyoMzPp5eo" TargetMode="External"/><Relationship Id="rId208" Type="http://schemas.openxmlformats.org/officeDocument/2006/relationships/hyperlink" Target="https://youtu.be/3zRPOHJ6DsQ?list=TLPQMjkwNDIwMjIdYFGSAtz1KA" TargetMode="External"/><Relationship Id="rId415" Type="http://schemas.openxmlformats.org/officeDocument/2006/relationships/hyperlink" Target="https://youtu.be/woStPHr4GQE" TargetMode="External"/><Relationship Id="rId457" Type="http://schemas.openxmlformats.org/officeDocument/2006/relationships/hyperlink" Target="https://youtu.be/rqOK57FuJkQ" TargetMode="External"/><Relationship Id="rId261" Type="http://schemas.openxmlformats.org/officeDocument/2006/relationships/hyperlink" Target="https://youtu.be/qo8M7VMrM1g" TargetMode="External"/><Relationship Id="rId499" Type="http://schemas.openxmlformats.org/officeDocument/2006/relationships/hyperlink" Target="https://youtu.be/0WdN53FrNxc" TargetMode="External"/><Relationship Id="rId14" Type="http://schemas.openxmlformats.org/officeDocument/2006/relationships/hyperlink" Target="https://youtu.be/FdiAXPeOevA" TargetMode="External"/><Relationship Id="rId56" Type="http://schemas.openxmlformats.org/officeDocument/2006/relationships/hyperlink" Target="https://youtu.be/5NmsqZBVFQA" TargetMode="External"/><Relationship Id="rId317" Type="http://schemas.openxmlformats.org/officeDocument/2006/relationships/hyperlink" Target="https://youtu.be/HcvxRl_2GOo" TargetMode="External"/><Relationship Id="rId359" Type="http://schemas.openxmlformats.org/officeDocument/2006/relationships/hyperlink" Target="https://youtu.be/JnA6LQwWL4M" TargetMode="External"/><Relationship Id="rId98" Type="http://schemas.openxmlformats.org/officeDocument/2006/relationships/hyperlink" Target="https://youtu.be/8lyoMzPp5eo" TargetMode="External"/><Relationship Id="rId121" Type="http://schemas.openxmlformats.org/officeDocument/2006/relationships/hyperlink" Target="https://www.youtube.com/watch?v=xDRzcjH9ydg&amp;t=15s" TargetMode="External"/><Relationship Id="rId163" Type="http://schemas.openxmlformats.org/officeDocument/2006/relationships/hyperlink" Target="https://youtu.be/JnA6LQwWL4M" TargetMode="External"/><Relationship Id="rId219" Type="http://schemas.openxmlformats.org/officeDocument/2006/relationships/hyperlink" Target="https://youtu.be/I44RJv923Po?list=TLPQMjkwNDIwMjIdYFGSAtz1KA" TargetMode="External"/><Relationship Id="rId370" Type="http://schemas.openxmlformats.org/officeDocument/2006/relationships/hyperlink" Target="https://youtu.be/woStPHr4GQE" TargetMode="External"/><Relationship Id="rId426" Type="http://schemas.openxmlformats.org/officeDocument/2006/relationships/hyperlink" Target="https://youtu.be/5NmsqZBVFQA" TargetMode="External"/><Relationship Id="rId230" Type="http://schemas.openxmlformats.org/officeDocument/2006/relationships/hyperlink" Target="https://youtu.be/0WdN53FrNxc" TargetMode="External"/><Relationship Id="rId468" Type="http://schemas.openxmlformats.org/officeDocument/2006/relationships/hyperlink" Target="https://www.youtube.com/watch?v=T5x_vqPTsvw" TargetMode="External"/><Relationship Id="rId25" Type="http://schemas.openxmlformats.org/officeDocument/2006/relationships/hyperlink" Target="https://youtu.be/qy15RA930vw" TargetMode="External"/><Relationship Id="rId67" Type="http://schemas.openxmlformats.org/officeDocument/2006/relationships/hyperlink" Target="https://youtu.be/5NmsqZBVFQA" TargetMode="External"/><Relationship Id="rId272" Type="http://schemas.openxmlformats.org/officeDocument/2006/relationships/hyperlink" Target="https://youtu.be/0WdN53FrNxc" TargetMode="External"/><Relationship Id="rId328" Type="http://schemas.openxmlformats.org/officeDocument/2006/relationships/hyperlink" Target="https://youtu.be/JnA6LQwWL4M" TargetMode="External"/><Relationship Id="rId132" Type="http://schemas.openxmlformats.org/officeDocument/2006/relationships/hyperlink" Target="https://www.youtube.com/watch?v=woStPHr4GQE&amp;t=23s" TargetMode="External"/><Relationship Id="rId174" Type="http://schemas.openxmlformats.org/officeDocument/2006/relationships/hyperlink" Target="https://youtu.be/ccC921X2DGI" TargetMode="External"/><Relationship Id="rId381" Type="http://schemas.openxmlformats.org/officeDocument/2006/relationships/hyperlink" Target="https://youtu.be/DjO4sYTLnVs" TargetMode="External"/><Relationship Id="rId241" Type="http://schemas.openxmlformats.org/officeDocument/2006/relationships/hyperlink" Target="https://youtu.be/jcMYqBLTg54" TargetMode="External"/><Relationship Id="rId437" Type="http://schemas.openxmlformats.org/officeDocument/2006/relationships/hyperlink" Target="https://youtu.be/5P_K6T-14tM" TargetMode="External"/><Relationship Id="rId479" Type="http://schemas.openxmlformats.org/officeDocument/2006/relationships/hyperlink" Target="https://youtu.be/wbLV5JZGZdQ" TargetMode="External"/><Relationship Id="rId36" Type="http://schemas.openxmlformats.org/officeDocument/2006/relationships/hyperlink" Target="https://youtu.be/UxGNLX3Gm4c" TargetMode="External"/><Relationship Id="rId283" Type="http://schemas.openxmlformats.org/officeDocument/2006/relationships/hyperlink" Target="https://youtu.be/_HyL_PJKY80" TargetMode="External"/><Relationship Id="rId339" Type="http://schemas.openxmlformats.org/officeDocument/2006/relationships/hyperlink" Target="https://youtu.be/Y1w_dxZ1fNk" TargetMode="External"/><Relationship Id="rId490" Type="http://schemas.openxmlformats.org/officeDocument/2006/relationships/hyperlink" Target="https://youtu.be/JnA6LQwWL4M" TargetMode="External"/><Relationship Id="rId504" Type="http://schemas.openxmlformats.org/officeDocument/2006/relationships/drawing" Target="../drawings/drawing1.xml"/><Relationship Id="rId78" Type="http://schemas.openxmlformats.org/officeDocument/2006/relationships/hyperlink" Target="https://youtu.be/5NmsqZBVFQA" TargetMode="External"/><Relationship Id="rId101" Type="http://schemas.openxmlformats.org/officeDocument/2006/relationships/hyperlink" Target="https://youtu.be/8lyoMzPp5eo" TargetMode="External"/><Relationship Id="rId143" Type="http://schemas.openxmlformats.org/officeDocument/2006/relationships/hyperlink" Target="https://www.youtube.com/watch?v=xDRzcjH9ydg&amp;t=15s" TargetMode="External"/><Relationship Id="rId185" Type="http://schemas.openxmlformats.org/officeDocument/2006/relationships/hyperlink" Target="https://youtu.be/ZbeUW1L2_hU" TargetMode="External"/><Relationship Id="rId350" Type="http://schemas.openxmlformats.org/officeDocument/2006/relationships/hyperlink" Target="https://youtu.be/GMfQCPwfHf0" TargetMode="External"/><Relationship Id="rId406" Type="http://schemas.openxmlformats.org/officeDocument/2006/relationships/hyperlink" Target="https://youtu.be/taFrFfFPhQM" TargetMode="External"/><Relationship Id="rId9" Type="http://schemas.openxmlformats.org/officeDocument/2006/relationships/hyperlink" Target="https://youtu.be/coQHuxB7hbk" TargetMode="External"/><Relationship Id="rId210" Type="http://schemas.openxmlformats.org/officeDocument/2006/relationships/hyperlink" Target="https://youtu.be/JnA6LQwWL4M" TargetMode="External"/><Relationship Id="rId392" Type="http://schemas.openxmlformats.org/officeDocument/2006/relationships/hyperlink" Target="https://youtu.be/8OzYI6rTw-s" TargetMode="External"/><Relationship Id="rId448" Type="http://schemas.openxmlformats.org/officeDocument/2006/relationships/hyperlink" Target="https://youtu.be/Z9jaY5TT4aw" TargetMode="External"/><Relationship Id="rId252" Type="http://schemas.openxmlformats.org/officeDocument/2006/relationships/hyperlink" Target="https://youtu.be/JnA6LQwWL4M" TargetMode="External"/><Relationship Id="rId294" Type="http://schemas.openxmlformats.org/officeDocument/2006/relationships/hyperlink" Target="https://youtu.be/8NQ5JkjKc3k" TargetMode="External"/><Relationship Id="rId308" Type="http://schemas.openxmlformats.org/officeDocument/2006/relationships/hyperlink" Target="https://youtu.be/5NmsqZBVFQA" TargetMode="External"/><Relationship Id="rId47" Type="http://schemas.openxmlformats.org/officeDocument/2006/relationships/hyperlink" Target="https://youtu.be/_T0iyOxg5Ss" TargetMode="External"/><Relationship Id="rId89" Type="http://schemas.openxmlformats.org/officeDocument/2006/relationships/hyperlink" Target="https://youtu.be/5NmsqZBVFQA" TargetMode="External"/><Relationship Id="rId112" Type="http://schemas.openxmlformats.org/officeDocument/2006/relationships/hyperlink" Target="https://youtu.be/T5x_vqPTsvw" TargetMode="External"/><Relationship Id="rId154" Type="http://schemas.openxmlformats.org/officeDocument/2006/relationships/hyperlink" Target="https://youtu.be/5P_K6T-14tM" TargetMode="External"/><Relationship Id="rId361" Type="http://schemas.openxmlformats.org/officeDocument/2006/relationships/hyperlink" Target="https://youtu.be/69-Ii5GLMeQ" TargetMode="External"/><Relationship Id="rId196" Type="http://schemas.openxmlformats.org/officeDocument/2006/relationships/hyperlink" Target="https://youtu.be/6FnecH-S8jI" TargetMode="External"/><Relationship Id="rId417" Type="http://schemas.openxmlformats.org/officeDocument/2006/relationships/hyperlink" Target="https://youtu.be/taFrFfFPhQM" TargetMode="External"/><Relationship Id="rId459" Type="http://schemas.openxmlformats.org/officeDocument/2006/relationships/hyperlink" Target="https://youtu.be/7C7c3eQHbdA" TargetMode="External"/><Relationship Id="rId16" Type="http://schemas.openxmlformats.org/officeDocument/2006/relationships/hyperlink" Target="https://youtu.be/7_uHqXDpJOs" TargetMode="External"/><Relationship Id="rId221" Type="http://schemas.openxmlformats.org/officeDocument/2006/relationships/hyperlink" Target="https://youtu.be/miq4QqbCgm8" TargetMode="External"/><Relationship Id="rId263" Type="http://schemas.openxmlformats.org/officeDocument/2006/relationships/hyperlink" Target="https://youtu.be/5NmsqZBVFQA" TargetMode="External"/><Relationship Id="rId319" Type="http://schemas.openxmlformats.org/officeDocument/2006/relationships/hyperlink" Target="https://youtu.be/GRqKtMFobgE" TargetMode="External"/><Relationship Id="rId470" Type="http://schemas.openxmlformats.org/officeDocument/2006/relationships/hyperlink" Target="https://youtu.be/H9Ndqh37N8o" TargetMode="External"/><Relationship Id="rId58" Type="http://schemas.openxmlformats.org/officeDocument/2006/relationships/hyperlink" Target="https://youtu.be/5NmsqZBVFQA" TargetMode="External"/><Relationship Id="rId123" Type="http://schemas.openxmlformats.org/officeDocument/2006/relationships/hyperlink" Target="https://www.youtube.com/watch?v=8OzYI6rTw-s" TargetMode="External"/><Relationship Id="rId330" Type="http://schemas.openxmlformats.org/officeDocument/2006/relationships/hyperlink" Target="https://youtu.be/JnA6LQwWL4M" TargetMode="External"/><Relationship Id="rId165" Type="http://schemas.openxmlformats.org/officeDocument/2006/relationships/hyperlink" Target="https://youtu.be/JnA6LQwWL4M" TargetMode="External"/><Relationship Id="rId372" Type="http://schemas.openxmlformats.org/officeDocument/2006/relationships/hyperlink" Target="https://youtu.be/woStPHr4GQE" TargetMode="External"/><Relationship Id="rId428" Type="http://schemas.openxmlformats.org/officeDocument/2006/relationships/hyperlink" Target="https://youtu.be/5NmsqZBVFQA" TargetMode="External"/><Relationship Id="rId232" Type="http://schemas.openxmlformats.org/officeDocument/2006/relationships/hyperlink" Target="https://youtu.be/jiTNqEkL0vw" TargetMode="External"/><Relationship Id="rId274" Type="http://schemas.openxmlformats.org/officeDocument/2006/relationships/hyperlink" Target="https://youtu.be/JnA6LQwWL4M" TargetMode="External"/><Relationship Id="rId481" Type="http://schemas.openxmlformats.org/officeDocument/2006/relationships/hyperlink" Target="https://youtu.be/UxGNLX3Gm4c" TargetMode="External"/><Relationship Id="rId27" Type="http://schemas.openxmlformats.org/officeDocument/2006/relationships/hyperlink" Target="https://youtu.be/qy15RA930vw" TargetMode="External"/><Relationship Id="rId69" Type="http://schemas.openxmlformats.org/officeDocument/2006/relationships/hyperlink" Target="https://youtu.be/5NmsqZBVFQA" TargetMode="External"/><Relationship Id="rId134" Type="http://schemas.openxmlformats.org/officeDocument/2006/relationships/hyperlink" Target="https://www.youtube.com/watch?v=woStPHr4GQE&amp;t=23s" TargetMode="External"/><Relationship Id="rId80" Type="http://schemas.openxmlformats.org/officeDocument/2006/relationships/hyperlink" Target="https://youtu.be/5NmsqZBVFQA" TargetMode="External"/><Relationship Id="rId176" Type="http://schemas.openxmlformats.org/officeDocument/2006/relationships/hyperlink" Target="https://youtu.be/5yop13r-hks" TargetMode="External"/><Relationship Id="rId341" Type="http://schemas.openxmlformats.org/officeDocument/2006/relationships/hyperlink" Target="https://youtu.be/Y1w_dxZ1fNk" TargetMode="External"/><Relationship Id="rId383" Type="http://schemas.openxmlformats.org/officeDocument/2006/relationships/hyperlink" Target="https://youtu.be/DjO4sYTLnVs" TargetMode="External"/><Relationship Id="rId439" Type="http://schemas.openxmlformats.org/officeDocument/2006/relationships/hyperlink" Target="https://youtu.be/2R-0FPHf5Ug" TargetMode="External"/><Relationship Id="rId201" Type="http://schemas.openxmlformats.org/officeDocument/2006/relationships/hyperlink" Target="https://youtu.be/0WdN53FrNxc" TargetMode="External"/><Relationship Id="rId243" Type="http://schemas.openxmlformats.org/officeDocument/2006/relationships/hyperlink" Target="https://youtu.be/JnA6LQwWL4M" TargetMode="External"/><Relationship Id="rId285" Type="http://schemas.openxmlformats.org/officeDocument/2006/relationships/hyperlink" Target="https://youtu.be/JnA6LQwWL4M" TargetMode="External"/><Relationship Id="rId450" Type="http://schemas.openxmlformats.org/officeDocument/2006/relationships/hyperlink" Target="https://youtu.be/0WdN53FrNxc" TargetMode="External"/><Relationship Id="rId38" Type="http://schemas.openxmlformats.org/officeDocument/2006/relationships/hyperlink" Target="https://youtu.be/H9Ndqh37N8o" TargetMode="External"/><Relationship Id="rId103" Type="http://schemas.openxmlformats.org/officeDocument/2006/relationships/hyperlink" Target="https://youtu.be/eO10a5oQYr4" TargetMode="External"/><Relationship Id="rId310" Type="http://schemas.openxmlformats.org/officeDocument/2006/relationships/hyperlink" Target="https://youtu.be/GRqKtMFobgE" TargetMode="External"/><Relationship Id="rId492" Type="http://schemas.openxmlformats.org/officeDocument/2006/relationships/hyperlink" Target="https://youtu.be/MR--NXi-fco" TargetMode="External"/><Relationship Id="rId91" Type="http://schemas.openxmlformats.org/officeDocument/2006/relationships/hyperlink" Target="https://youtu.be/5NmsqZBVFQA" TargetMode="External"/><Relationship Id="rId145" Type="http://schemas.openxmlformats.org/officeDocument/2006/relationships/hyperlink" Target="https://www.youtube.com/watch?v=woStPHr4GQE&amp;t=23s" TargetMode="External"/><Relationship Id="rId187" Type="http://schemas.openxmlformats.org/officeDocument/2006/relationships/hyperlink" Target="https://youtu.be/geC6Ky-fXqw" TargetMode="External"/><Relationship Id="rId352" Type="http://schemas.openxmlformats.org/officeDocument/2006/relationships/hyperlink" Target="https://youtu.be/_T0iyOxg5Ss" TargetMode="External"/><Relationship Id="rId394" Type="http://schemas.openxmlformats.org/officeDocument/2006/relationships/hyperlink" Target="https://youtu.be/8OzYI6rTw-s" TargetMode="External"/><Relationship Id="rId408" Type="http://schemas.openxmlformats.org/officeDocument/2006/relationships/hyperlink" Target="https://youtu.be/qy15RA930vw" TargetMode="External"/><Relationship Id="rId212" Type="http://schemas.openxmlformats.org/officeDocument/2006/relationships/hyperlink" Target="https://youtu.be/8lyoMzPp5eo" TargetMode="External"/><Relationship Id="rId254" Type="http://schemas.openxmlformats.org/officeDocument/2006/relationships/hyperlink" Target="https://youtu.be/sCq9PJ5U57I" TargetMode="External"/><Relationship Id="rId49" Type="http://schemas.openxmlformats.org/officeDocument/2006/relationships/hyperlink" Target="https://youtu.be/_T0iyOxg5Ss" TargetMode="External"/><Relationship Id="rId114" Type="http://schemas.openxmlformats.org/officeDocument/2006/relationships/hyperlink" Target="https://youtu.be/JfTm1KG1S2c" TargetMode="External"/><Relationship Id="rId296" Type="http://schemas.openxmlformats.org/officeDocument/2006/relationships/hyperlink" Target="https://youtu.be/taFrFfFPhQM" TargetMode="External"/><Relationship Id="rId461" Type="http://schemas.openxmlformats.org/officeDocument/2006/relationships/hyperlink" Target="https://youtu.be/qo8M7VMrM1g" TargetMode="External"/><Relationship Id="rId60" Type="http://schemas.openxmlformats.org/officeDocument/2006/relationships/hyperlink" Target="https://youtu.be/5NmsqZBVFQA" TargetMode="External"/><Relationship Id="rId156" Type="http://schemas.openxmlformats.org/officeDocument/2006/relationships/hyperlink" Target="https://youtu.be/5P_K6T-14tM" TargetMode="External"/><Relationship Id="rId198" Type="http://schemas.openxmlformats.org/officeDocument/2006/relationships/hyperlink" Target="https://youtu.be/ccC921X2DGI" TargetMode="External"/><Relationship Id="rId321" Type="http://schemas.openxmlformats.org/officeDocument/2006/relationships/hyperlink" Target="https://youtu.be/T5x_vqPTsvw" TargetMode="External"/><Relationship Id="rId363" Type="http://schemas.openxmlformats.org/officeDocument/2006/relationships/hyperlink" Target="https://youtu.be/6FnecH-S8jI" TargetMode="External"/><Relationship Id="rId419" Type="http://schemas.openxmlformats.org/officeDocument/2006/relationships/hyperlink" Target="https://youtu.be/GRqKtMFobgE" TargetMode="External"/><Relationship Id="rId223" Type="http://schemas.openxmlformats.org/officeDocument/2006/relationships/hyperlink" Target="https://youtu.be/JnA6LQwWL4M" TargetMode="External"/><Relationship Id="rId430" Type="http://schemas.openxmlformats.org/officeDocument/2006/relationships/hyperlink" Target="https://youtu.be/xDRzcjH9ydg" TargetMode="External"/><Relationship Id="rId18" Type="http://schemas.openxmlformats.org/officeDocument/2006/relationships/hyperlink" Target="https://youtu.be/qy15RA930vw" TargetMode="External"/><Relationship Id="rId265" Type="http://schemas.openxmlformats.org/officeDocument/2006/relationships/hyperlink" Target="https://youtu.be/8lyoMzPp5eo" TargetMode="External"/><Relationship Id="rId472" Type="http://schemas.openxmlformats.org/officeDocument/2006/relationships/hyperlink" Target="https://youtu.be/GMfQCPwfHf0" TargetMode="External"/><Relationship Id="rId125" Type="http://schemas.openxmlformats.org/officeDocument/2006/relationships/hyperlink" Target="https://www.youtube.com/watch?v=8OzYI6rTw-s" TargetMode="External"/><Relationship Id="rId167" Type="http://schemas.openxmlformats.org/officeDocument/2006/relationships/hyperlink" Target="https://youtu.be/0WdN53FrNxc" TargetMode="External"/><Relationship Id="rId332" Type="http://schemas.openxmlformats.org/officeDocument/2006/relationships/hyperlink" Target="https://youtu.be/ludvAEttYjI" TargetMode="External"/><Relationship Id="rId374" Type="http://schemas.openxmlformats.org/officeDocument/2006/relationships/hyperlink" Target="https://youtu.be/woStPHr4GQE" TargetMode="External"/><Relationship Id="rId71" Type="http://schemas.openxmlformats.org/officeDocument/2006/relationships/hyperlink" Target="https://youtu.be/5NmsqZBVFQA" TargetMode="External"/><Relationship Id="rId234" Type="http://schemas.openxmlformats.org/officeDocument/2006/relationships/hyperlink" Target="https://youtu.be/JnA6LQwWL4M" TargetMode="External"/><Relationship Id="rId2" Type="http://schemas.openxmlformats.org/officeDocument/2006/relationships/hyperlink" Target="https://youtu.be/qy15RA930vw" TargetMode="External"/><Relationship Id="rId29" Type="http://schemas.openxmlformats.org/officeDocument/2006/relationships/hyperlink" Target="https://youtu.be/qy15RA930vw" TargetMode="External"/><Relationship Id="rId276" Type="http://schemas.openxmlformats.org/officeDocument/2006/relationships/hyperlink" Target="https://youtu.be/3zRPOHJ6DsQ?list=TLPQMjkwNDIwMjIdYFGSAtz1KA" TargetMode="External"/><Relationship Id="rId441" Type="http://schemas.openxmlformats.org/officeDocument/2006/relationships/hyperlink" Target="https://youtu.be/BwrnHlKf9Q0" TargetMode="External"/><Relationship Id="rId483" Type="http://schemas.openxmlformats.org/officeDocument/2006/relationships/hyperlink" Target="https://youtu.be/JnA6LQwWL4M" TargetMode="External"/><Relationship Id="rId40" Type="http://schemas.openxmlformats.org/officeDocument/2006/relationships/hyperlink" Target="https://youtu.be/_T0iyOxg5Ss" TargetMode="External"/><Relationship Id="rId136" Type="http://schemas.openxmlformats.org/officeDocument/2006/relationships/hyperlink" Target="https://www.youtube.com/watch?v=woStPHr4GQE&amp;t=23s" TargetMode="External"/><Relationship Id="rId178" Type="http://schemas.openxmlformats.org/officeDocument/2006/relationships/hyperlink" Target="https://youtu.be/0iwRBOhQ11c?list=TLPQMjkwNDIwMjIdYFGSAtz1KA" TargetMode="External"/><Relationship Id="rId301" Type="http://schemas.openxmlformats.org/officeDocument/2006/relationships/hyperlink" Target="https://youtu.be/HcvxRl_2GOo" TargetMode="External"/><Relationship Id="rId343" Type="http://schemas.openxmlformats.org/officeDocument/2006/relationships/hyperlink" Target="https://youtu.be/xDRzcjH9ydg" TargetMode="External"/><Relationship Id="rId82" Type="http://schemas.openxmlformats.org/officeDocument/2006/relationships/hyperlink" Target="https://youtu.be/5NmsqZBVFQA" TargetMode="External"/><Relationship Id="rId203" Type="http://schemas.openxmlformats.org/officeDocument/2006/relationships/hyperlink" Target="https://youtu.be/0iwRBOhQ11c" TargetMode="External"/><Relationship Id="rId385" Type="http://schemas.openxmlformats.org/officeDocument/2006/relationships/hyperlink" Target="https://youtu.be/c6RS-bMIGrc" TargetMode="External"/><Relationship Id="rId245" Type="http://schemas.openxmlformats.org/officeDocument/2006/relationships/hyperlink" Target="https://youtu.be/JnA6LQwWL4M" TargetMode="External"/><Relationship Id="rId287" Type="http://schemas.openxmlformats.org/officeDocument/2006/relationships/hyperlink" Target="https://youtu.be/JnA6LQwWL4M" TargetMode="External"/><Relationship Id="rId410" Type="http://schemas.openxmlformats.org/officeDocument/2006/relationships/hyperlink" Target="https://youtu.be/HcvxRl_2GOo" TargetMode="External"/><Relationship Id="rId452" Type="http://schemas.openxmlformats.org/officeDocument/2006/relationships/hyperlink" Target="https://youtu.be/0iwRBOhQ11c" TargetMode="External"/><Relationship Id="rId494" Type="http://schemas.openxmlformats.org/officeDocument/2006/relationships/hyperlink" Target="https://youtu.be/JnA6LQwWL4M" TargetMode="External"/><Relationship Id="rId105" Type="http://schemas.openxmlformats.org/officeDocument/2006/relationships/hyperlink" Target="https://youtu.be/JfTm1KG1S2c" TargetMode="External"/><Relationship Id="rId147" Type="http://schemas.openxmlformats.org/officeDocument/2006/relationships/hyperlink" Target="https://youtu.be/ludvAEttYjI" TargetMode="External"/><Relationship Id="rId312" Type="http://schemas.openxmlformats.org/officeDocument/2006/relationships/hyperlink" Target="https://youtu.be/T5x_vqPTsvw" TargetMode="External"/><Relationship Id="rId354" Type="http://schemas.openxmlformats.org/officeDocument/2006/relationships/hyperlink" Target="https://youtu.be/_T0iyOxg5Ss" TargetMode="External"/><Relationship Id="rId51" Type="http://schemas.openxmlformats.org/officeDocument/2006/relationships/hyperlink" Target="https://youtu.be/_T0iyOxg5Ss" TargetMode="External"/><Relationship Id="rId93" Type="http://schemas.openxmlformats.org/officeDocument/2006/relationships/hyperlink" Target="https://youtu.be/5NmsqZBVFQA" TargetMode="External"/><Relationship Id="rId189" Type="http://schemas.openxmlformats.org/officeDocument/2006/relationships/hyperlink" Target="https://youtu.be/bdrgMvXqZMs" TargetMode="External"/><Relationship Id="rId396" Type="http://schemas.openxmlformats.org/officeDocument/2006/relationships/hyperlink" Target="https://youtu.be/JnA6LQwWL4M" TargetMode="External"/><Relationship Id="rId214" Type="http://schemas.openxmlformats.org/officeDocument/2006/relationships/hyperlink" Target="https://youtu.be/6FnecH-S8jI" TargetMode="External"/><Relationship Id="rId256" Type="http://schemas.openxmlformats.org/officeDocument/2006/relationships/hyperlink" Target="https://youtu.be/JJIptEctepY" TargetMode="External"/><Relationship Id="rId298" Type="http://schemas.openxmlformats.org/officeDocument/2006/relationships/hyperlink" Target="https://youtu.be/6FnecH-S8jI" TargetMode="External"/><Relationship Id="rId421" Type="http://schemas.openxmlformats.org/officeDocument/2006/relationships/hyperlink" Target="https://youtu.be/M5fJe0bQFXc" TargetMode="External"/><Relationship Id="rId463" Type="http://schemas.openxmlformats.org/officeDocument/2006/relationships/hyperlink" Target="https://youtu.be/UxGNLX3Gm4c" TargetMode="External"/><Relationship Id="rId116" Type="http://schemas.openxmlformats.org/officeDocument/2006/relationships/hyperlink" Target="https://www.youtube.com/watch?v=xDRzcjH9ydg&amp;t=15s" TargetMode="External"/><Relationship Id="rId158" Type="http://schemas.openxmlformats.org/officeDocument/2006/relationships/hyperlink" Target="https://youtu.be/5P_K6T-14tM" TargetMode="External"/><Relationship Id="rId323" Type="http://schemas.openxmlformats.org/officeDocument/2006/relationships/hyperlink" Target="https://youtu.be/H9Ndqh37N8o" TargetMode="External"/><Relationship Id="rId20" Type="http://schemas.openxmlformats.org/officeDocument/2006/relationships/hyperlink" Target="https://youtu.be/qy15RA930vw" TargetMode="External"/><Relationship Id="rId62" Type="http://schemas.openxmlformats.org/officeDocument/2006/relationships/hyperlink" Target="https://youtu.be/5NmsqZBVFQA" TargetMode="External"/><Relationship Id="rId365" Type="http://schemas.openxmlformats.org/officeDocument/2006/relationships/hyperlink" Target="https://youtu.be/69-Ii5GLMeQ" TargetMode="External"/><Relationship Id="rId225" Type="http://schemas.openxmlformats.org/officeDocument/2006/relationships/hyperlink" Target="https://youtu.be/JJIptEctepY" TargetMode="External"/><Relationship Id="rId267" Type="http://schemas.openxmlformats.org/officeDocument/2006/relationships/hyperlink" Target="https://youtu.be/8lyoMzPp5eo" TargetMode="External"/><Relationship Id="rId432" Type="http://schemas.openxmlformats.org/officeDocument/2006/relationships/hyperlink" Target="https://youtu.be/GRqKtMFobgE" TargetMode="External"/><Relationship Id="rId474" Type="http://schemas.openxmlformats.org/officeDocument/2006/relationships/hyperlink" Target="https://youtu.be/8NQ5JkjKc3k" TargetMode="External"/><Relationship Id="rId127" Type="http://schemas.openxmlformats.org/officeDocument/2006/relationships/hyperlink" Target="https://www.youtube.com/watch?v=woStPHr4GQE&amp;t=23s" TargetMode="External"/><Relationship Id="rId31" Type="http://schemas.openxmlformats.org/officeDocument/2006/relationships/hyperlink" Target="https://youtu.be/qy15RA930vw" TargetMode="External"/><Relationship Id="rId73" Type="http://schemas.openxmlformats.org/officeDocument/2006/relationships/hyperlink" Target="https://youtu.be/5NmsqZBVFQA" TargetMode="External"/><Relationship Id="rId169" Type="http://schemas.openxmlformats.org/officeDocument/2006/relationships/hyperlink" Target="https://youtu.be/HlQ1hUlxvtk" TargetMode="External"/><Relationship Id="rId334" Type="http://schemas.openxmlformats.org/officeDocument/2006/relationships/hyperlink" Target="https://youtu.be/M5fJe0bQFXc" TargetMode="External"/><Relationship Id="rId376" Type="http://schemas.openxmlformats.org/officeDocument/2006/relationships/hyperlink" Target="https://youtu.be/DjO4sYTLnVs" TargetMode="External"/><Relationship Id="rId4" Type="http://schemas.openxmlformats.org/officeDocument/2006/relationships/hyperlink" Target="https://youtu.be/GRqKtMFobgE" TargetMode="External"/><Relationship Id="rId180" Type="http://schemas.openxmlformats.org/officeDocument/2006/relationships/hyperlink" Target="https://youtu.be/7C7c3eQHbdA" TargetMode="External"/><Relationship Id="rId215" Type="http://schemas.openxmlformats.org/officeDocument/2006/relationships/hyperlink" Target="https://youtu.be/sCq9PJ5U57I" TargetMode="External"/><Relationship Id="rId236" Type="http://schemas.openxmlformats.org/officeDocument/2006/relationships/hyperlink" Target="https://youtu.be/JJIptEctepY" TargetMode="External"/><Relationship Id="rId257" Type="http://schemas.openxmlformats.org/officeDocument/2006/relationships/hyperlink" Target="https://youtu.be/jiTNqEkL0vw" TargetMode="External"/><Relationship Id="rId278" Type="http://schemas.openxmlformats.org/officeDocument/2006/relationships/hyperlink" Target="https://youtu.be/jiTNqEkL0vw" TargetMode="External"/><Relationship Id="rId401" Type="http://schemas.openxmlformats.org/officeDocument/2006/relationships/hyperlink" Target="https://youtu.be/3zRPOHJ6DsQ" TargetMode="External"/><Relationship Id="rId422" Type="http://schemas.openxmlformats.org/officeDocument/2006/relationships/hyperlink" Target="https://youtu.be/_T0iyOxg5Ss" TargetMode="External"/><Relationship Id="rId443" Type="http://schemas.openxmlformats.org/officeDocument/2006/relationships/hyperlink" Target="https://youtu.be/JfTm1KG1S2c" TargetMode="External"/><Relationship Id="rId464" Type="http://schemas.openxmlformats.org/officeDocument/2006/relationships/hyperlink" Target="https://youtu.be/7_uHqXDpJOs" TargetMode="External"/><Relationship Id="rId303" Type="http://schemas.openxmlformats.org/officeDocument/2006/relationships/hyperlink" Target="https://youtu.be/T5x_vqPTsvw" TargetMode="External"/><Relationship Id="rId485" Type="http://schemas.openxmlformats.org/officeDocument/2006/relationships/hyperlink" Target="https://youtu.be/GRqKtMFobgE" TargetMode="External"/><Relationship Id="rId42" Type="http://schemas.openxmlformats.org/officeDocument/2006/relationships/hyperlink" Target="https://youtu.be/_T0iyOxg5Ss" TargetMode="External"/><Relationship Id="rId84" Type="http://schemas.openxmlformats.org/officeDocument/2006/relationships/hyperlink" Target="https://youtu.be/5NmsqZBVFQA" TargetMode="External"/><Relationship Id="rId138" Type="http://schemas.openxmlformats.org/officeDocument/2006/relationships/hyperlink" Target="https://www.youtube.com/watch?v=woStPHr4GQE&amp;t=23s" TargetMode="External"/><Relationship Id="rId345" Type="http://schemas.openxmlformats.org/officeDocument/2006/relationships/hyperlink" Target="https://youtu.be/xDRzcjH9ydg" TargetMode="External"/><Relationship Id="rId387" Type="http://schemas.openxmlformats.org/officeDocument/2006/relationships/hyperlink" Target="https://youtu.be/c6RS-bMIGrc" TargetMode="External"/><Relationship Id="rId191" Type="http://schemas.openxmlformats.org/officeDocument/2006/relationships/hyperlink" Target="https://youtu.be/5NmsqZBVFQA" TargetMode="External"/><Relationship Id="rId205" Type="http://schemas.openxmlformats.org/officeDocument/2006/relationships/hyperlink" Target="https://youtu.be/JJIptEctepY" TargetMode="External"/><Relationship Id="rId247" Type="http://schemas.openxmlformats.org/officeDocument/2006/relationships/hyperlink" Target="https://youtu.be/rqOK57FuJkQ?list=TLPQMjkwNDIwMjIdYFGSAtz1KA" TargetMode="External"/><Relationship Id="rId412" Type="http://schemas.openxmlformats.org/officeDocument/2006/relationships/hyperlink" Target="https://youtu.be/8NQ5JkjKc3k" TargetMode="External"/><Relationship Id="rId107" Type="http://schemas.openxmlformats.org/officeDocument/2006/relationships/hyperlink" Target="https://youtu.be/4uTGE3kSovw" TargetMode="External"/><Relationship Id="rId289" Type="http://schemas.openxmlformats.org/officeDocument/2006/relationships/hyperlink" Target="https://youtu.be/JnA6LQwWL4M" TargetMode="External"/><Relationship Id="rId454" Type="http://schemas.openxmlformats.org/officeDocument/2006/relationships/hyperlink" Target="https://youtu.be/_HyL_PJKY80" TargetMode="External"/><Relationship Id="rId496" Type="http://schemas.openxmlformats.org/officeDocument/2006/relationships/hyperlink" Target="https://youtu.be/miq4QqbCgm8" TargetMode="External"/><Relationship Id="rId11" Type="http://schemas.openxmlformats.org/officeDocument/2006/relationships/hyperlink" Target="https://youtu.be/qo8M7VMrM1g" TargetMode="External"/><Relationship Id="rId53" Type="http://schemas.openxmlformats.org/officeDocument/2006/relationships/hyperlink" Target="https://youtu.be/_T0iyOxg5Ss" TargetMode="External"/><Relationship Id="rId149" Type="http://schemas.openxmlformats.org/officeDocument/2006/relationships/hyperlink" Target="https://youtu.be/M5fJe0bQFXc" TargetMode="External"/><Relationship Id="rId314" Type="http://schemas.openxmlformats.org/officeDocument/2006/relationships/hyperlink" Target="https://youtu.be/H9Ndqh37N8o" TargetMode="External"/><Relationship Id="rId356" Type="http://schemas.openxmlformats.org/officeDocument/2006/relationships/hyperlink" Target="https://youtu.be/WtCzbQ5gSDw" TargetMode="External"/><Relationship Id="rId398" Type="http://schemas.openxmlformats.org/officeDocument/2006/relationships/hyperlink" Target="https://youtu.be/I44RJv923Po" TargetMode="External"/><Relationship Id="rId95" Type="http://schemas.openxmlformats.org/officeDocument/2006/relationships/hyperlink" Target="https://youtu.be/5NmsqZBVFQA" TargetMode="External"/><Relationship Id="rId160" Type="http://schemas.openxmlformats.org/officeDocument/2006/relationships/hyperlink" Target="https://youtu.be/5NmsqZBVFQA" TargetMode="External"/><Relationship Id="rId216" Type="http://schemas.openxmlformats.org/officeDocument/2006/relationships/hyperlink" Target="https://youtu.be/KdTpmEzJhJo" TargetMode="External"/><Relationship Id="rId423" Type="http://schemas.openxmlformats.org/officeDocument/2006/relationships/hyperlink" Target="https://youtu.be/_T0iyOxg5Ss" TargetMode="External"/><Relationship Id="rId258" Type="http://schemas.openxmlformats.org/officeDocument/2006/relationships/hyperlink" Target="https://youtu.be/miq4QqbCgm8" TargetMode="External"/><Relationship Id="rId465" Type="http://schemas.openxmlformats.org/officeDocument/2006/relationships/hyperlink" Target="https://youtu.be/7_uHqXDpJOs" TargetMode="External"/><Relationship Id="rId22" Type="http://schemas.openxmlformats.org/officeDocument/2006/relationships/hyperlink" Target="https://youtu.be/qy15RA930vw" TargetMode="External"/><Relationship Id="rId64" Type="http://schemas.openxmlformats.org/officeDocument/2006/relationships/hyperlink" Target="https://youtu.be/5NmsqZBVFQA" TargetMode="External"/><Relationship Id="rId118" Type="http://schemas.openxmlformats.org/officeDocument/2006/relationships/hyperlink" Target="https://www.youtube.com/watch?v=xDRzcjH9ydg&amp;t=15s" TargetMode="External"/><Relationship Id="rId325" Type="http://schemas.openxmlformats.org/officeDocument/2006/relationships/hyperlink" Target="https://youtu.be/GRqKtMFobgE" TargetMode="External"/><Relationship Id="rId367" Type="http://schemas.openxmlformats.org/officeDocument/2006/relationships/hyperlink" Target="https://youtu.be/69-Ii5GLMeQ" TargetMode="External"/><Relationship Id="rId171" Type="http://schemas.openxmlformats.org/officeDocument/2006/relationships/hyperlink" Target="https://youtu.be/KdTpmEzJhJo" TargetMode="External"/><Relationship Id="rId227" Type="http://schemas.openxmlformats.org/officeDocument/2006/relationships/hyperlink" Target="https://youtu.be/ccC921X2DGI" TargetMode="External"/><Relationship Id="rId269" Type="http://schemas.openxmlformats.org/officeDocument/2006/relationships/hyperlink" Target="https://youtu.be/wbLV5JZGZdQ" TargetMode="External"/><Relationship Id="rId434" Type="http://schemas.openxmlformats.org/officeDocument/2006/relationships/hyperlink" Target="https://youtu.be/woStPHr4GQE" TargetMode="External"/><Relationship Id="rId476" Type="http://schemas.openxmlformats.org/officeDocument/2006/relationships/hyperlink" Target="https://youtu.be/M5fJe0bQFXc" TargetMode="External"/><Relationship Id="rId33" Type="http://schemas.openxmlformats.org/officeDocument/2006/relationships/hyperlink" Target="https://youtu.be/GRqKtMFobgE" TargetMode="External"/><Relationship Id="rId129" Type="http://schemas.openxmlformats.org/officeDocument/2006/relationships/hyperlink" Target="https://www.youtube.com/watch?v=woStPHr4GQE&amp;t=23s" TargetMode="External"/><Relationship Id="rId280" Type="http://schemas.openxmlformats.org/officeDocument/2006/relationships/hyperlink" Target="https://youtu.be/ccC921X2DGI" TargetMode="External"/><Relationship Id="rId336" Type="http://schemas.openxmlformats.org/officeDocument/2006/relationships/hyperlink" Target="https://youtu.be/5P_K6T-14tM" TargetMode="External"/><Relationship Id="rId501" Type="http://schemas.openxmlformats.org/officeDocument/2006/relationships/hyperlink" Target="https://youtu.be/WKN7axp32bQ" TargetMode="External"/><Relationship Id="rId75" Type="http://schemas.openxmlformats.org/officeDocument/2006/relationships/hyperlink" Target="https://youtu.be/5NmsqZBVFQA" TargetMode="External"/><Relationship Id="rId140" Type="http://schemas.openxmlformats.org/officeDocument/2006/relationships/hyperlink" Target="https://www.youtube.com/watch?v=xDRzcjH9ydg&amp;t=15s" TargetMode="External"/><Relationship Id="rId182" Type="http://schemas.openxmlformats.org/officeDocument/2006/relationships/hyperlink" Target="https://youtu.be/9WQ5bIE7_F0" TargetMode="External"/><Relationship Id="rId378" Type="http://schemas.openxmlformats.org/officeDocument/2006/relationships/hyperlink" Target="https://youtu.be/Hq3O2KBOcCg" TargetMode="External"/><Relationship Id="rId403" Type="http://schemas.openxmlformats.org/officeDocument/2006/relationships/hyperlink" Target="https://youtu.be/0WdN53FrNxc" TargetMode="External"/><Relationship Id="rId6" Type="http://schemas.openxmlformats.org/officeDocument/2006/relationships/hyperlink" Target="https://youtu.be/GMfQCPwfHf0" TargetMode="External"/><Relationship Id="rId238" Type="http://schemas.openxmlformats.org/officeDocument/2006/relationships/hyperlink" Target="https://youtu.be/sCq9PJ5U57I" TargetMode="External"/><Relationship Id="rId445" Type="http://schemas.openxmlformats.org/officeDocument/2006/relationships/hyperlink" Target="https://youtu.be/JfTm1KG1S2c" TargetMode="External"/><Relationship Id="rId487" Type="http://schemas.openxmlformats.org/officeDocument/2006/relationships/hyperlink" Target="https://youtu.be/MR--NXi-fco" TargetMode="External"/><Relationship Id="rId291" Type="http://schemas.openxmlformats.org/officeDocument/2006/relationships/hyperlink" Target="https://youtu.be/GRqKtMFobgE" TargetMode="External"/><Relationship Id="rId305" Type="http://schemas.openxmlformats.org/officeDocument/2006/relationships/hyperlink" Target="https://youtu.be/H9Ndqh37N8o" TargetMode="External"/><Relationship Id="rId347" Type="http://schemas.openxmlformats.org/officeDocument/2006/relationships/hyperlink" Target="https://youtu.be/GMfQCPwfHf0" TargetMode="External"/><Relationship Id="rId44" Type="http://schemas.openxmlformats.org/officeDocument/2006/relationships/hyperlink" Target="https://youtu.be/_T0iyOxg5Ss" TargetMode="External"/><Relationship Id="rId86" Type="http://schemas.openxmlformats.org/officeDocument/2006/relationships/hyperlink" Target="https://youtu.be/5NmsqZBVFQA" TargetMode="External"/><Relationship Id="rId151" Type="http://schemas.openxmlformats.org/officeDocument/2006/relationships/hyperlink" Target="https://youtu.be/M5fJe0bQFXc" TargetMode="External"/><Relationship Id="rId389" Type="http://schemas.openxmlformats.org/officeDocument/2006/relationships/hyperlink" Target="https://youtu.be/c6RS-bMIGrc" TargetMode="External"/><Relationship Id="rId193" Type="http://schemas.openxmlformats.org/officeDocument/2006/relationships/hyperlink" Target="https://youtu.be/JJIptEctepY" TargetMode="External"/><Relationship Id="rId207" Type="http://schemas.openxmlformats.org/officeDocument/2006/relationships/hyperlink" Target="https://youtu.be/jiTNqEkL0vw" TargetMode="External"/><Relationship Id="rId249" Type="http://schemas.openxmlformats.org/officeDocument/2006/relationships/hyperlink" Target="https://youtu.be/I44RJv923Po?list=TLPQMjkwNDIwMjIdYFGSAtz1KA" TargetMode="External"/><Relationship Id="rId414" Type="http://schemas.openxmlformats.org/officeDocument/2006/relationships/hyperlink" Target="https://youtu.be/_T0iyOxg5Ss" TargetMode="External"/><Relationship Id="rId456" Type="http://schemas.openxmlformats.org/officeDocument/2006/relationships/hyperlink" Target="https://youtu.be/bdrgMvXqZMs" TargetMode="External"/><Relationship Id="rId498" Type="http://schemas.openxmlformats.org/officeDocument/2006/relationships/hyperlink" Target="https://youtu.be/JJIptEctepY" TargetMode="External"/><Relationship Id="rId13" Type="http://schemas.openxmlformats.org/officeDocument/2006/relationships/hyperlink" Target="https://youtu.be/FdiAXPeOevA" TargetMode="External"/><Relationship Id="rId109" Type="http://schemas.openxmlformats.org/officeDocument/2006/relationships/hyperlink" Target="https://youtu.be/Z9jaY5TT4aw" TargetMode="External"/><Relationship Id="rId260" Type="http://schemas.openxmlformats.org/officeDocument/2006/relationships/hyperlink" Target="https://youtu.be/JnA6LQwWL4M" TargetMode="External"/><Relationship Id="rId316" Type="http://schemas.openxmlformats.org/officeDocument/2006/relationships/hyperlink" Target="https://youtu.be/8NQ5JkjKc3k" TargetMode="External"/><Relationship Id="rId55" Type="http://schemas.openxmlformats.org/officeDocument/2006/relationships/hyperlink" Target="https://youtu.be/_T0iyOxg5Ss" TargetMode="External"/><Relationship Id="rId97" Type="http://schemas.openxmlformats.org/officeDocument/2006/relationships/hyperlink" Target="https://youtu.be/8lyoMzPp5eo" TargetMode="External"/><Relationship Id="rId120" Type="http://schemas.openxmlformats.org/officeDocument/2006/relationships/hyperlink" Target="https://www.youtube.com/watch?v=xDRzcjH9ydg&amp;t=15s" TargetMode="External"/><Relationship Id="rId358" Type="http://schemas.openxmlformats.org/officeDocument/2006/relationships/hyperlink" Target="https://youtu.be/69-Ii5GLMeQ" TargetMode="External"/><Relationship Id="rId162" Type="http://schemas.openxmlformats.org/officeDocument/2006/relationships/hyperlink" Target="https://youtu.be/6FnecH-S8jI" TargetMode="External"/><Relationship Id="rId218" Type="http://schemas.openxmlformats.org/officeDocument/2006/relationships/hyperlink" Target="https://youtu.be/kANLua5yeKw" TargetMode="External"/><Relationship Id="rId425" Type="http://schemas.openxmlformats.org/officeDocument/2006/relationships/hyperlink" Target="https://youtu.be/Hq3O2KBOcCg" TargetMode="External"/><Relationship Id="rId467" Type="http://schemas.openxmlformats.org/officeDocument/2006/relationships/hyperlink" Target="https://youtu.be/JnA6LQwWL4M" TargetMode="External"/><Relationship Id="rId271" Type="http://schemas.openxmlformats.org/officeDocument/2006/relationships/hyperlink" Target="https://youtu.be/JnA6LQwWL4M" TargetMode="External"/><Relationship Id="rId24" Type="http://schemas.openxmlformats.org/officeDocument/2006/relationships/hyperlink" Target="https://youtu.be/qy15RA930vw" TargetMode="External"/><Relationship Id="rId66" Type="http://schemas.openxmlformats.org/officeDocument/2006/relationships/hyperlink" Target="https://youtu.be/5NmsqZBVFQA" TargetMode="External"/><Relationship Id="rId131" Type="http://schemas.openxmlformats.org/officeDocument/2006/relationships/hyperlink" Target="https://www.youtube.com/watch?v=woStPHr4GQE&amp;t=23s" TargetMode="External"/><Relationship Id="rId327" Type="http://schemas.openxmlformats.org/officeDocument/2006/relationships/hyperlink" Target="https://youtu.be/UxGNLX3Gm4c" TargetMode="External"/><Relationship Id="rId369" Type="http://schemas.openxmlformats.org/officeDocument/2006/relationships/hyperlink" Target="https://youtu.be/woStPHr4GQE" TargetMode="External"/><Relationship Id="rId173" Type="http://schemas.openxmlformats.org/officeDocument/2006/relationships/hyperlink" Target="https://youtu.be/JJIptEctepY" TargetMode="External"/><Relationship Id="rId229" Type="http://schemas.openxmlformats.org/officeDocument/2006/relationships/hyperlink" Target="https://youtu.be/KdTpmEzJhJo" TargetMode="External"/><Relationship Id="rId380" Type="http://schemas.openxmlformats.org/officeDocument/2006/relationships/hyperlink" Target="https://youtu.be/DjO4sYTLnVs" TargetMode="External"/><Relationship Id="rId436" Type="http://schemas.openxmlformats.org/officeDocument/2006/relationships/hyperlink" Target="https://youtu.be/5P_K6T-14tM" TargetMode="External"/><Relationship Id="rId240" Type="http://schemas.openxmlformats.org/officeDocument/2006/relationships/hyperlink" Target="https://youtu.be/3zRPOHJ6DsQ?list=TLPQMjkwNDIwMjIdYFGSAtz1KA" TargetMode="External"/><Relationship Id="rId478" Type="http://schemas.openxmlformats.org/officeDocument/2006/relationships/hyperlink" Target="https://youtu.be/OzQM6F4bZP4" TargetMode="External"/><Relationship Id="rId35" Type="http://schemas.openxmlformats.org/officeDocument/2006/relationships/hyperlink" Target="https://youtu.be/coQHuxB7hbk" TargetMode="External"/><Relationship Id="rId77" Type="http://schemas.openxmlformats.org/officeDocument/2006/relationships/hyperlink" Target="https://youtu.be/5NmsqZBVFQA" TargetMode="External"/><Relationship Id="rId100" Type="http://schemas.openxmlformats.org/officeDocument/2006/relationships/hyperlink" Target="https://youtu.be/8lyoMzPp5eo" TargetMode="External"/><Relationship Id="rId282" Type="http://schemas.openxmlformats.org/officeDocument/2006/relationships/hyperlink" Target="https://youtu.be/7C7c3eQHbdA" TargetMode="External"/><Relationship Id="rId338" Type="http://schemas.openxmlformats.org/officeDocument/2006/relationships/hyperlink" Target="https://youtu.be/xDRzcjH9ydg" TargetMode="External"/><Relationship Id="rId503" Type="http://schemas.openxmlformats.org/officeDocument/2006/relationships/printerSettings" Target="../printerSettings/printerSettings1.bin"/><Relationship Id="rId8" Type="http://schemas.openxmlformats.org/officeDocument/2006/relationships/hyperlink" Target="https://youtu.be/GRqKtMFobgE" TargetMode="External"/><Relationship Id="rId142" Type="http://schemas.openxmlformats.org/officeDocument/2006/relationships/hyperlink" Target="https://www.youtube.com/watch?v=xDRzcjH9ydg&amp;t=15s" TargetMode="External"/><Relationship Id="rId184" Type="http://schemas.openxmlformats.org/officeDocument/2006/relationships/hyperlink" Target="https://youtu.be/6FnecH-S8jI" TargetMode="External"/><Relationship Id="rId391" Type="http://schemas.openxmlformats.org/officeDocument/2006/relationships/hyperlink" Target="https://youtu.be/c6RS-bMIGrc" TargetMode="External"/><Relationship Id="rId405" Type="http://schemas.openxmlformats.org/officeDocument/2006/relationships/hyperlink" Target="https://youtu.be/taFrFfFPhQM" TargetMode="External"/><Relationship Id="rId447" Type="http://schemas.openxmlformats.org/officeDocument/2006/relationships/hyperlink" Target="https://youtu.be/Z9jaY5TT4aw" TargetMode="External"/><Relationship Id="rId251" Type="http://schemas.openxmlformats.org/officeDocument/2006/relationships/hyperlink" Target="https://youtu.be/7C7c3eQHbdA" TargetMode="External"/><Relationship Id="rId489" Type="http://schemas.openxmlformats.org/officeDocument/2006/relationships/hyperlink" Target="https://youtu.be/WtCzbQ5gSDw" TargetMode="External"/><Relationship Id="rId46" Type="http://schemas.openxmlformats.org/officeDocument/2006/relationships/hyperlink" Target="https://youtu.be/_T0iyOxg5Ss" TargetMode="External"/><Relationship Id="rId293" Type="http://schemas.openxmlformats.org/officeDocument/2006/relationships/hyperlink" Target="https://youtu.be/GMfQCPwfHf0" TargetMode="External"/><Relationship Id="rId307" Type="http://schemas.openxmlformats.org/officeDocument/2006/relationships/hyperlink" Target="https://youtu.be/8NQ5JkjKc3k" TargetMode="External"/><Relationship Id="rId349" Type="http://schemas.openxmlformats.org/officeDocument/2006/relationships/hyperlink" Target="https://youtu.be/H9Ndqh37N8o" TargetMode="External"/><Relationship Id="rId88" Type="http://schemas.openxmlformats.org/officeDocument/2006/relationships/hyperlink" Target="https://youtu.be/5NmsqZBVFQA" TargetMode="External"/><Relationship Id="rId111" Type="http://schemas.openxmlformats.org/officeDocument/2006/relationships/hyperlink" Target="https://youtu.be/T5x_vqPTsvw" TargetMode="External"/><Relationship Id="rId153" Type="http://schemas.openxmlformats.org/officeDocument/2006/relationships/hyperlink" Target="https://youtu.be/Hq3O2KBOcCg" TargetMode="External"/><Relationship Id="rId195" Type="http://schemas.openxmlformats.org/officeDocument/2006/relationships/hyperlink" Target="https://youtu.be/jiTNqEkL0vw" TargetMode="External"/><Relationship Id="rId209" Type="http://schemas.openxmlformats.org/officeDocument/2006/relationships/hyperlink" Target="https://youtu.be/5NmsqZBVFQA" TargetMode="External"/><Relationship Id="rId360" Type="http://schemas.openxmlformats.org/officeDocument/2006/relationships/hyperlink" Target="https://youtu.be/woStPHr4GQE" TargetMode="External"/><Relationship Id="rId416" Type="http://schemas.openxmlformats.org/officeDocument/2006/relationships/hyperlink" Target="https://youtu.be/taFrFfFPhQM" TargetMode="External"/><Relationship Id="rId220" Type="http://schemas.openxmlformats.org/officeDocument/2006/relationships/hyperlink" Target="https://youtu.be/rqOK57FuJkQ?list=TLPQMjkwNDIwMjIdYFGSAtz1KA" TargetMode="External"/><Relationship Id="rId458" Type="http://schemas.openxmlformats.org/officeDocument/2006/relationships/hyperlink" Target="https://youtu.be/rqOK57FuJkQ" TargetMode="External"/><Relationship Id="rId15" Type="http://schemas.openxmlformats.org/officeDocument/2006/relationships/hyperlink" Target="https://youtu.be/UxGNLX3Gm4c" TargetMode="External"/><Relationship Id="rId57" Type="http://schemas.openxmlformats.org/officeDocument/2006/relationships/hyperlink" Target="https://youtu.be/5NmsqZBVFQA" TargetMode="External"/><Relationship Id="rId262" Type="http://schemas.openxmlformats.org/officeDocument/2006/relationships/hyperlink" Target="https://youtu.be/qo8M7VMrM1g" TargetMode="External"/><Relationship Id="rId318" Type="http://schemas.openxmlformats.org/officeDocument/2006/relationships/hyperlink" Target="https://youtu.be/T5x_vqPTsvw" TargetMode="External"/><Relationship Id="rId99" Type="http://schemas.openxmlformats.org/officeDocument/2006/relationships/hyperlink" Target="https://youtu.be/8lyoMzPp5eo" TargetMode="External"/><Relationship Id="rId122" Type="http://schemas.openxmlformats.org/officeDocument/2006/relationships/hyperlink" Target="https://www.youtube.com/watch?v=8OzYI6rTw-s" TargetMode="External"/><Relationship Id="rId164" Type="http://schemas.openxmlformats.org/officeDocument/2006/relationships/hyperlink" Target="https://youtu.be/0WdN53FrNxc" TargetMode="External"/><Relationship Id="rId371" Type="http://schemas.openxmlformats.org/officeDocument/2006/relationships/hyperlink" Target="https://youtu.be/woStPHr4GQE" TargetMode="External"/><Relationship Id="rId427" Type="http://schemas.openxmlformats.org/officeDocument/2006/relationships/hyperlink" Target="https://youtu.be/5NmsqZBVFQA" TargetMode="External"/><Relationship Id="rId469" Type="http://schemas.openxmlformats.org/officeDocument/2006/relationships/hyperlink" Target="https://youtu.be/H9Ndqh37N8o" TargetMode="External"/><Relationship Id="rId26" Type="http://schemas.openxmlformats.org/officeDocument/2006/relationships/hyperlink" Target="https://youtu.be/qy15RA930vw" TargetMode="External"/><Relationship Id="rId231" Type="http://schemas.openxmlformats.org/officeDocument/2006/relationships/hyperlink" Target="https://youtu.be/8lyoMzPp5eo" TargetMode="External"/><Relationship Id="rId273" Type="http://schemas.openxmlformats.org/officeDocument/2006/relationships/hyperlink" Target="https://youtu.be/0iwRBOhQ11c?list=TLPQMjkwNDIwMjIdYFGSAtz1KA" TargetMode="External"/><Relationship Id="rId329" Type="http://schemas.openxmlformats.org/officeDocument/2006/relationships/hyperlink" Target="https://youtu.be/7_uHqXDpJOs" TargetMode="External"/><Relationship Id="rId480" Type="http://schemas.openxmlformats.org/officeDocument/2006/relationships/hyperlink" Target="https://youtu.be/bdrgMvXqZMs" TargetMode="External"/><Relationship Id="rId68" Type="http://schemas.openxmlformats.org/officeDocument/2006/relationships/hyperlink" Target="https://youtu.be/5NmsqZBVFQA" TargetMode="External"/><Relationship Id="rId133" Type="http://schemas.openxmlformats.org/officeDocument/2006/relationships/hyperlink" Target="https://www.youtube.com/watch?v=woStPHr4GQE&amp;t=23s" TargetMode="External"/><Relationship Id="rId175" Type="http://schemas.openxmlformats.org/officeDocument/2006/relationships/hyperlink" Target="https://youtu.be/miq4QqbCgm8" TargetMode="External"/><Relationship Id="rId340" Type="http://schemas.openxmlformats.org/officeDocument/2006/relationships/hyperlink" Target="https://youtu.be/xDRzcjH9ydg" TargetMode="External"/><Relationship Id="rId200" Type="http://schemas.openxmlformats.org/officeDocument/2006/relationships/hyperlink" Target="https://youtu.be/jiTNqEkL0vw" TargetMode="External"/><Relationship Id="rId382" Type="http://schemas.openxmlformats.org/officeDocument/2006/relationships/hyperlink" Target="https://youtu.be/DjO4sYTLnVs" TargetMode="External"/><Relationship Id="rId438" Type="http://schemas.openxmlformats.org/officeDocument/2006/relationships/hyperlink" Target="https://youtu.be/OzQM6F4bZP4" TargetMode="External"/><Relationship Id="rId242" Type="http://schemas.openxmlformats.org/officeDocument/2006/relationships/hyperlink" Target="https://youtu.be/_HyL_PJKY80" TargetMode="External"/><Relationship Id="rId284" Type="http://schemas.openxmlformats.org/officeDocument/2006/relationships/hyperlink" Target="https://youtu.be/JnA6LQwWL4M" TargetMode="External"/><Relationship Id="rId491" Type="http://schemas.openxmlformats.org/officeDocument/2006/relationships/hyperlink" Target="https://youtu.be/WtCzbQ5gSDw" TargetMode="External"/><Relationship Id="rId505" Type="http://schemas.openxmlformats.org/officeDocument/2006/relationships/vmlDrawing" Target="../drawings/vmlDrawing1.vml"/><Relationship Id="rId37" Type="http://schemas.openxmlformats.org/officeDocument/2006/relationships/hyperlink" Target="https://youtu.be/7_uHqXDpJOs" TargetMode="External"/><Relationship Id="rId79" Type="http://schemas.openxmlformats.org/officeDocument/2006/relationships/hyperlink" Target="https://youtu.be/5NmsqZBVFQA" TargetMode="External"/><Relationship Id="rId102" Type="http://schemas.openxmlformats.org/officeDocument/2006/relationships/hyperlink" Target="https://youtu.be/2R-0FPHf5Ug" TargetMode="External"/><Relationship Id="rId144" Type="http://schemas.openxmlformats.org/officeDocument/2006/relationships/hyperlink" Target="https://www.youtube.com/watch?v=xDRzcjH9ydg&amp;t=15s" TargetMode="External"/><Relationship Id="rId90" Type="http://schemas.openxmlformats.org/officeDocument/2006/relationships/hyperlink" Target="https://youtu.be/5NmsqZBVFQA" TargetMode="External"/><Relationship Id="rId186" Type="http://schemas.openxmlformats.org/officeDocument/2006/relationships/hyperlink" Target="https://youtu.be/3IVM3Ine9X4" TargetMode="External"/><Relationship Id="rId351" Type="http://schemas.openxmlformats.org/officeDocument/2006/relationships/hyperlink" Target="https://youtu.be/taFrFfFPhQM" TargetMode="External"/><Relationship Id="rId393" Type="http://schemas.openxmlformats.org/officeDocument/2006/relationships/hyperlink" Target="https://youtu.be/8OzYI6rTw-s" TargetMode="External"/><Relationship Id="rId407" Type="http://schemas.openxmlformats.org/officeDocument/2006/relationships/hyperlink" Target="https://youtu.be/DjO4sYTLnVs" TargetMode="External"/><Relationship Id="rId449" Type="http://schemas.openxmlformats.org/officeDocument/2006/relationships/hyperlink" Target="https://youtu.be/wbLV5JZGZdQ" TargetMode="External"/><Relationship Id="rId211" Type="http://schemas.openxmlformats.org/officeDocument/2006/relationships/hyperlink" Target="https://youtu.be/JJIptEctepY" TargetMode="External"/><Relationship Id="rId253" Type="http://schemas.openxmlformats.org/officeDocument/2006/relationships/hyperlink" Target="https://youtu.be/geC6Ky-fXqw" TargetMode="External"/><Relationship Id="rId295" Type="http://schemas.openxmlformats.org/officeDocument/2006/relationships/hyperlink" Target="https://youtu.be/T5x_vqPTsvw" TargetMode="External"/><Relationship Id="rId309" Type="http://schemas.openxmlformats.org/officeDocument/2006/relationships/hyperlink" Target="https://youtu.be/6FnecH-S8jI" TargetMode="External"/><Relationship Id="rId460" Type="http://schemas.openxmlformats.org/officeDocument/2006/relationships/hyperlink" Target="https://youtu.be/qo8M7VMrM1g" TargetMode="External"/><Relationship Id="rId48" Type="http://schemas.openxmlformats.org/officeDocument/2006/relationships/hyperlink" Target="https://youtu.be/_T0iyOxg5Ss" TargetMode="External"/><Relationship Id="rId113" Type="http://schemas.openxmlformats.org/officeDocument/2006/relationships/hyperlink" Target="https://youtu.be/T5x_vqPTsvw" TargetMode="External"/><Relationship Id="rId320" Type="http://schemas.openxmlformats.org/officeDocument/2006/relationships/hyperlink" Target="https://youtu.be/taFrFfFPhQM" TargetMode="External"/><Relationship Id="rId155" Type="http://schemas.openxmlformats.org/officeDocument/2006/relationships/hyperlink" Target="https://youtu.be/5P_K6T-14tM" TargetMode="External"/><Relationship Id="rId197" Type="http://schemas.openxmlformats.org/officeDocument/2006/relationships/hyperlink" Target="https://youtu.be/HlQ1hUlxvtk" TargetMode="External"/><Relationship Id="rId362" Type="http://schemas.openxmlformats.org/officeDocument/2006/relationships/hyperlink" Target="https://youtu.be/8lyoMzPp5eo" TargetMode="External"/><Relationship Id="rId418" Type="http://schemas.openxmlformats.org/officeDocument/2006/relationships/hyperlink" Target="https://youtu.be/GRqKtMFobgE" TargetMode="External"/><Relationship Id="rId222" Type="http://schemas.openxmlformats.org/officeDocument/2006/relationships/hyperlink" Target="https://youtu.be/ccC921X2DGI" TargetMode="External"/><Relationship Id="rId264" Type="http://schemas.openxmlformats.org/officeDocument/2006/relationships/hyperlink" Target="https://youtu.be/8lyoMzPp5eo" TargetMode="External"/><Relationship Id="rId471" Type="http://schemas.openxmlformats.org/officeDocument/2006/relationships/hyperlink" Target="https://youtu.be/GMfQCPwfHf0" TargetMode="External"/><Relationship Id="rId17" Type="http://schemas.openxmlformats.org/officeDocument/2006/relationships/hyperlink" Target="https://youtu.be/H9Ndqh37N8o" TargetMode="External"/><Relationship Id="rId59" Type="http://schemas.openxmlformats.org/officeDocument/2006/relationships/hyperlink" Target="https://youtu.be/5NmsqZBVFQA" TargetMode="External"/><Relationship Id="rId124" Type="http://schemas.openxmlformats.org/officeDocument/2006/relationships/hyperlink" Target="https://www.youtube.com/watch?v=8OzYI6rTw-s" TargetMode="External"/><Relationship Id="rId70" Type="http://schemas.openxmlformats.org/officeDocument/2006/relationships/hyperlink" Target="https://youtu.be/5NmsqZBVFQA" TargetMode="External"/><Relationship Id="rId166" Type="http://schemas.openxmlformats.org/officeDocument/2006/relationships/hyperlink" Target="https://youtu.be/6FnecH-S8jI" TargetMode="External"/><Relationship Id="rId331" Type="http://schemas.openxmlformats.org/officeDocument/2006/relationships/hyperlink" Target="https://youtu.be/M5fJe0bQFXc" TargetMode="External"/><Relationship Id="rId373" Type="http://schemas.openxmlformats.org/officeDocument/2006/relationships/hyperlink" Target="https://youtu.be/woStPHr4GQE" TargetMode="External"/><Relationship Id="rId429" Type="http://schemas.openxmlformats.org/officeDocument/2006/relationships/hyperlink" Target="https://youtu.be/5NmsqZBVFQA" TargetMode="External"/><Relationship Id="rId1" Type="http://schemas.openxmlformats.org/officeDocument/2006/relationships/hyperlink" Target="https://youtu.be/HcvxRl_2GOo" TargetMode="External"/><Relationship Id="rId233" Type="http://schemas.openxmlformats.org/officeDocument/2006/relationships/hyperlink" Target="https://youtu.be/5NmsqZBVFQA" TargetMode="External"/><Relationship Id="rId440" Type="http://schemas.openxmlformats.org/officeDocument/2006/relationships/hyperlink" Target="https://youtu.be/4uTGE3kSovw" TargetMode="External"/><Relationship Id="rId28" Type="http://schemas.openxmlformats.org/officeDocument/2006/relationships/hyperlink" Target="https://youtu.be/qy15RA930vw" TargetMode="External"/><Relationship Id="rId275" Type="http://schemas.openxmlformats.org/officeDocument/2006/relationships/hyperlink" Target="https://youtu.be/JJIptEctepY" TargetMode="External"/><Relationship Id="rId300" Type="http://schemas.openxmlformats.org/officeDocument/2006/relationships/hyperlink" Target="https://youtu.be/8NQ5JkjKc3k" TargetMode="External"/><Relationship Id="rId482" Type="http://schemas.openxmlformats.org/officeDocument/2006/relationships/hyperlink" Target="https://youtu.be/JnA6LQwWL4M" TargetMode="External"/><Relationship Id="rId81" Type="http://schemas.openxmlformats.org/officeDocument/2006/relationships/hyperlink" Target="https://youtu.be/5NmsqZBVFQA" TargetMode="External"/><Relationship Id="rId135" Type="http://schemas.openxmlformats.org/officeDocument/2006/relationships/hyperlink" Target="https://www.youtube.com/watch?v=woStPHr4GQE&amp;t=23s" TargetMode="External"/><Relationship Id="rId177" Type="http://schemas.openxmlformats.org/officeDocument/2006/relationships/hyperlink" Target="https://youtu.be/3zRPOHJ6DsQ?list=TLPQMjkwNDIwMjIdYFGSAtz1KA" TargetMode="External"/><Relationship Id="rId342" Type="http://schemas.openxmlformats.org/officeDocument/2006/relationships/hyperlink" Target="https://youtu.be/5NmsqZBVFQA" TargetMode="External"/><Relationship Id="rId384" Type="http://schemas.openxmlformats.org/officeDocument/2006/relationships/hyperlink" Target="https://youtu.be/DjO4sYTLnVs" TargetMode="External"/><Relationship Id="rId202" Type="http://schemas.openxmlformats.org/officeDocument/2006/relationships/hyperlink" Target="https://youtu.be/i_eoDBwedvg" TargetMode="External"/><Relationship Id="rId244" Type="http://schemas.openxmlformats.org/officeDocument/2006/relationships/hyperlink" Target="https://youtu.be/coQHuxB7hbk" TargetMode="External"/><Relationship Id="rId39" Type="http://schemas.openxmlformats.org/officeDocument/2006/relationships/hyperlink" Target="https://youtu.be/HcvxRl_2GOo" TargetMode="External"/><Relationship Id="rId286" Type="http://schemas.openxmlformats.org/officeDocument/2006/relationships/hyperlink" Target="https://youtu.be/coQHuxB7hbk" TargetMode="External"/><Relationship Id="rId451" Type="http://schemas.openxmlformats.org/officeDocument/2006/relationships/hyperlink" Target="https://youtu.be/3KpRm9Oz_M8" TargetMode="External"/><Relationship Id="rId493" Type="http://schemas.openxmlformats.org/officeDocument/2006/relationships/hyperlink" Target="https://youtu.be/_T0iyOxg5Ss" TargetMode="External"/><Relationship Id="rId50" Type="http://schemas.openxmlformats.org/officeDocument/2006/relationships/hyperlink" Target="https://youtu.be/_T0iyOxg5Ss" TargetMode="External"/><Relationship Id="rId104" Type="http://schemas.openxmlformats.org/officeDocument/2006/relationships/hyperlink" Target="https://youtu.be/z63hYJa2ci4" TargetMode="External"/><Relationship Id="rId146" Type="http://schemas.openxmlformats.org/officeDocument/2006/relationships/hyperlink" Target="https://youtu.be/M5fJe0bQFXc" TargetMode="External"/><Relationship Id="rId188" Type="http://schemas.openxmlformats.org/officeDocument/2006/relationships/hyperlink" Target="https://youtu.be/0WdN53FrNxc" TargetMode="External"/><Relationship Id="rId311" Type="http://schemas.openxmlformats.org/officeDocument/2006/relationships/hyperlink" Target="https://youtu.be/taFrFfFPhQM" TargetMode="External"/><Relationship Id="rId353" Type="http://schemas.openxmlformats.org/officeDocument/2006/relationships/hyperlink" Target="https://youtu.be/_T0iyOxg5Ss" TargetMode="External"/><Relationship Id="rId395" Type="http://schemas.openxmlformats.org/officeDocument/2006/relationships/hyperlink" Target="https://youtu.be/3KpRm9Oz_M8" TargetMode="External"/><Relationship Id="rId409" Type="http://schemas.openxmlformats.org/officeDocument/2006/relationships/hyperlink" Target="https://youtu.be/qy15RA930vw" TargetMode="External"/><Relationship Id="rId92" Type="http://schemas.openxmlformats.org/officeDocument/2006/relationships/hyperlink" Target="https://youtu.be/5NmsqZBVFQA" TargetMode="External"/><Relationship Id="rId213" Type="http://schemas.openxmlformats.org/officeDocument/2006/relationships/hyperlink" Target="https://youtu.be/5NmsqZBVFQA" TargetMode="External"/><Relationship Id="rId420" Type="http://schemas.openxmlformats.org/officeDocument/2006/relationships/hyperlink" Target="https://youtu.be/M5fJe0bQFXc" TargetMode="External"/><Relationship Id="rId255" Type="http://schemas.openxmlformats.org/officeDocument/2006/relationships/hyperlink" Target="https://youtu.be/kANLua5yeKw" TargetMode="External"/><Relationship Id="rId297" Type="http://schemas.openxmlformats.org/officeDocument/2006/relationships/hyperlink" Target="https://youtu.be/H9Ndqh37N8o" TargetMode="External"/><Relationship Id="rId462" Type="http://schemas.openxmlformats.org/officeDocument/2006/relationships/hyperlink" Target="https://youtu.be/FdiAXPeOevA" TargetMode="External"/><Relationship Id="rId115" Type="http://schemas.openxmlformats.org/officeDocument/2006/relationships/hyperlink" Target="https://www.youtube.com/watch?v=woStPHr4GQE&amp;t=23s" TargetMode="External"/><Relationship Id="rId157" Type="http://schemas.openxmlformats.org/officeDocument/2006/relationships/hyperlink" Target="https://youtu.be/5P_K6T-14tM" TargetMode="External"/><Relationship Id="rId322" Type="http://schemas.openxmlformats.org/officeDocument/2006/relationships/hyperlink" Target="https://youtu.be/GMfQCPwfHf0" TargetMode="External"/><Relationship Id="rId364" Type="http://schemas.openxmlformats.org/officeDocument/2006/relationships/hyperlink" Target="https://youtu.be/woStPHr4GQE" TargetMode="External"/><Relationship Id="rId61" Type="http://schemas.openxmlformats.org/officeDocument/2006/relationships/hyperlink" Target="https://youtu.be/5NmsqZBVFQA" TargetMode="External"/><Relationship Id="rId199" Type="http://schemas.openxmlformats.org/officeDocument/2006/relationships/hyperlink" Target="https://youtu.be/WKN7axp32bQ" TargetMode="External"/><Relationship Id="rId19" Type="http://schemas.openxmlformats.org/officeDocument/2006/relationships/hyperlink" Target="https://youtu.be/qy15RA930vw" TargetMode="External"/><Relationship Id="rId224" Type="http://schemas.openxmlformats.org/officeDocument/2006/relationships/hyperlink" Target="https://youtu.be/5NmsqZBVFQA" TargetMode="External"/><Relationship Id="rId266" Type="http://schemas.openxmlformats.org/officeDocument/2006/relationships/hyperlink" Target="https://youtu.be/8lyoMzPp5eo" TargetMode="External"/><Relationship Id="rId431" Type="http://schemas.openxmlformats.org/officeDocument/2006/relationships/hyperlink" Target="https://youtu.be/xDRzcjH9ydg" TargetMode="External"/><Relationship Id="rId473" Type="http://schemas.openxmlformats.org/officeDocument/2006/relationships/hyperlink" Target="https://youtu.be/GMfQCPwfHf0" TargetMode="External"/><Relationship Id="rId30" Type="http://schemas.openxmlformats.org/officeDocument/2006/relationships/hyperlink" Target="https://youtu.be/qy15RA930vw" TargetMode="External"/><Relationship Id="rId126" Type="http://schemas.openxmlformats.org/officeDocument/2006/relationships/hyperlink" Target="https://www.youtube.com/watch?v=8OzYI6rTw-s" TargetMode="External"/><Relationship Id="rId168" Type="http://schemas.openxmlformats.org/officeDocument/2006/relationships/hyperlink" Target="https://youtu.be/JnA6LQwWL4M" TargetMode="External"/><Relationship Id="rId333" Type="http://schemas.openxmlformats.org/officeDocument/2006/relationships/hyperlink" Target="https://youtu.be/lyCizuJaFic" TargetMode="External"/><Relationship Id="rId72" Type="http://schemas.openxmlformats.org/officeDocument/2006/relationships/hyperlink" Target="https://youtu.be/5NmsqZBVFQA" TargetMode="External"/><Relationship Id="rId375" Type="http://schemas.openxmlformats.org/officeDocument/2006/relationships/hyperlink" Target="https://youtu.be/Hq3O2KBOcCg" TargetMode="External"/><Relationship Id="rId3" Type="http://schemas.openxmlformats.org/officeDocument/2006/relationships/hyperlink" Target="https://youtu.be/taFrFfFPhQM" TargetMode="External"/><Relationship Id="rId235" Type="http://schemas.openxmlformats.org/officeDocument/2006/relationships/hyperlink" Target="https://youtu.be/0WdN53FrNxc" TargetMode="External"/><Relationship Id="rId277" Type="http://schemas.openxmlformats.org/officeDocument/2006/relationships/hyperlink" Target="https://youtu.be/JnA6LQwWL4M" TargetMode="External"/><Relationship Id="rId400" Type="http://schemas.openxmlformats.org/officeDocument/2006/relationships/hyperlink" Target="https://youtu.be/_HyL_PJKY80" TargetMode="External"/><Relationship Id="rId442" Type="http://schemas.openxmlformats.org/officeDocument/2006/relationships/hyperlink" Target="https://youtu.be/eO10a5oQYr4" TargetMode="External"/><Relationship Id="rId484" Type="http://schemas.openxmlformats.org/officeDocument/2006/relationships/hyperlink" Target="https://youtu.be/HcvxRl_2GOo" TargetMode="External"/><Relationship Id="rId137" Type="http://schemas.openxmlformats.org/officeDocument/2006/relationships/hyperlink" Target="https://www.youtube.com/watch?v=woStPHr4GQE&amp;t=23s" TargetMode="External"/><Relationship Id="rId302" Type="http://schemas.openxmlformats.org/officeDocument/2006/relationships/hyperlink" Target="https://youtu.be/taFrFfFPhQM" TargetMode="External"/><Relationship Id="rId344" Type="http://schemas.openxmlformats.org/officeDocument/2006/relationships/hyperlink" Target="https://youtu.be/Y1w_dxZ1fNk" TargetMode="External"/><Relationship Id="rId41" Type="http://schemas.openxmlformats.org/officeDocument/2006/relationships/hyperlink" Target="https://youtu.be/_T0iyOxg5Ss" TargetMode="External"/><Relationship Id="rId83" Type="http://schemas.openxmlformats.org/officeDocument/2006/relationships/hyperlink" Target="https://youtu.be/5NmsqZBVFQA" TargetMode="External"/><Relationship Id="rId179" Type="http://schemas.openxmlformats.org/officeDocument/2006/relationships/hyperlink" Target="https://youtu.be/coQHuxB7hbk" TargetMode="External"/><Relationship Id="rId386" Type="http://schemas.openxmlformats.org/officeDocument/2006/relationships/hyperlink" Target="https://youtu.be/c6RS-bMIGrc" TargetMode="External"/><Relationship Id="rId190" Type="http://schemas.openxmlformats.org/officeDocument/2006/relationships/hyperlink" Target="https://youtu.be/ZbeUW1L2_hU" TargetMode="External"/><Relationship Id="rId204" Type="http://schemas.openxmlformats.org/officeDocument/2006/relationships/hyperlink" Target="https://youtu.be/JnA6LQwWL4M" TargetMode="External"/><Relationship Id="rId246" Type="http://schemas.openxmlformats.org/officeDocument/2006/relationships/hyperlink" Target="https://youtu.be/bdrgMvXqZMs" TargetMode="External"/><Relationship Id="rId288" Type="http://schemas.openxmlformats.org/officeDocument/2006/relationships/hyperlink" Target="https://youtu.be/JnA6LQwWL4M" TargetMode="External"/><Relationship Id="rId411" Type="http://schemas.openxmlformats.org/officeDocument/2006/relationships/hyperlink" Target="https://youtu.be/HcvxRl_2GOo" TargetMode="External"/><Relationship Id="rId453" Type="http://schemas.openxmlformats.org/officeDocument/2006/relationships/hyperlink" Target="https://youtu.be/3zRPOHJ6DsQ" TargetMode="External"/><Relationship Id="rId106" Type="http://schemas.openxmlformats.org/officeDocument/2006/relationships/hyperlink" Target="https://youtu.be/DcwSBKWayD8" TargetMode="External"/><Relationship Id="rId313" Type="http://schemas.openxmlformats.org/officeDocument/2006/relationships/hyperlink" Target="https://youtu.be/GMfQCPwfHf0" TargetMode="External"/><Relationship Id="rId495" Type="http://schemas.openxmlformats.org/officeDocument/2006/relationships/hyperlink" Target="https://youtu.be/DjO4sYTLnVs" TargetMode="External"/><Relationship Id="rId10" Type="http://schemas.openxmlformats.org/officeDocument/2006/relationships/hyperlink" Target="https://youtu.be/bdrgMvXqZMs" TargetMode="External"/><Relationship Id="rId52" Type="http://schemas.openxmlformats.org/officeDocument/2006/relationships/hyperlink" Target="https://youtu.be/_T0iyOxg5Ss" TargetMode="External"/><Relationship Id="rId94" Type="http://schemas.openxmlformats.org/officeDocument/2006/relationships/hyperlink" Target="https://youtu.be/5NmsqZBVFQA" TargetMode="External"/><Relationship Id="rId148" Type="http://schemas.openxmlformats.org/officeDocument/2006/relationships/hyperlink" Target="https://youtu.be/ludvAEttYjI" TargetMode="External"/><Relationship Id="rId355" Type="http://schemas.openxmlformats.org/officeDocument/2006/relationships/hyperlink" Target="https://youtu.be/_T0iyOxg5Ss" TargetMode="External"/><Relationship Id="rId397" Type="http://schemas.openxmlformats.org/officeDocument/2006/relationships/hyperlink" Target="https://youtu.be/7C7c3eQHbd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youtu.be/8OzYI6rTw-s" TargetMode="External"/><Relationship Id="rId18" Type="http://schemas.openxmlformats.org/officeDocument/2006/relationships/hyperlink" Target="https://youtu.be/M5fJe0bQFXc" TargetMode="External"/><Relationship Id="rId26" Type="http://schemas.openxmlformats.org/officeDocument/2006/relationships/hyperlink" Target="https://youtu.be/lyCizuJaFic" TargetMode="External"/><Relationship Id="rId39" Type="http://schemas.openxmlformats.org/officeDocument/2006/relationships/hyperlink" Target="https://youtu.be/6FnecH-S8jI" TargetMode="External"/><Relationship Id="rId21" Type="http://schemas.openxmlformats.org/officeDocument/2006/relationships/hyperlink" Target="https://youtu.be/T5x_vqPTsvw" TargetMode="External"/><Relationship Id="rId34" Type="http://schemas.openxmlformats.org/officeDocument/2006/relationships/hyperlink" Target="https://youtu.be/Hq3O2KBOcCg" TargetMode="External"/><Relationship Id="rId42" Type="http://schemas.openxmlformats.org/officeDocument/2006/relationships/hyperlink" Target="https://youtu.be/3IVM3Ine9X4" TargetMode="External"/><Relationship Id="rId47" Type="http://schemas.openxmlformats.org/officeDocument/2006/relationships/hyperlink" Target="https://youtu.be/jcMYqBLTg54" TargetMode="External"/><Relationship Id="rId50" Type="http://schemas.openxmlformats.org/officeDocument/2006/relationships/hyperlink" Target="https://youtu.be/3zRPOHJ6DsQ?list=TLPQMjkwNDIwMjIdYFGSAtz1KA" TargetMode="External"/><Relationship Id="rId55" Type="http://schemas.openxmlformats.org/officeDocument/2006/relationships/hyperlink" Target="https://www.youtube.com/channel/UCJ5lL4hAHC92TJffSm2zmDA/videos" TargetMode="External"/><Relationship Id="rId7" Type="http://schemas.openxmlformats.org/officeDocument/2006/relationships/hyperlink" Target="https://youtu.be/WtCzbQ5gSDw" TargetMode="External"/><Relationship Id="rId2" Type="http://schemas.openxmlformats.org/officeDocument/2006/relationships/hyperlink" Target="https://youtu.be/ccC921X2DGI" TargetMode="External"/><Relationship Id="rId16" Type="http://schemas.openxmlformats.org/officeDocument/2006/relationships/hyperlink" Target="https://youtu.be/sCq9PJ5U57I" TargetMode="External"/><Relationship Id="rId29" Type="http://schemas.openxmlformats.org/officeDocument/2006/relationships/hyperlink" Target="https://youtu.be/HcvxRl_2GOo" TargetMode="External"/><Relationship Id="rId11" Type="http://schemas.openxmlformats.org/officeDocument/2006/relationships/hyperlink" Target="https://youtu.be/geC6Ky-fXqw" TargetMode="External"/><Relationship Id="rId24" Type="http://schemas.openxmlformats.org/officeDocument/2006/relationships/hyperlink" Target="https://youtu.be/0iwRBOhQ11c" TargetMode="External"/><Relationship Id="rId32" Type="http://schemas.openxmlformats.org/officeDocument/2006/relationships/hyperlink" Target="https://youtu.be/FdiAXPeOevA" TargetMode="External"/><Relationship Id="rId37" Type="http://schemas.openxmlformats.org/officeDocument/2006/relationships/hyperlink" Target="https://youtu.be/5yop13r-hks" TargetMode="External"/><Relationship Id="rId40" Type="http://schemas.openxmlformats.org/officeDocument/2006/relationships/hyperlink" Target="https://youtu.be/HlQ1hUlxvtk" TargetMode="External"/><Relationship Id="rId45" Type="http://schemas.openxmlformats.org/officeDocument/2006/relationships/hyperlink" Target="https://youtu.be/bdrgMvXqZMs" TargetMode="External"/><Relationship Id="rId53" Type="http://schemas.openxmlformats.org/officeDocument/2006/relationships/hyperlink" Target="https://youtu.be/kANLua5yeKw" TargetMode="External"/><Relationship Id="rId5" Type="http://schemas.openxmlformats.org/officeDocument/2006/relationships/hyperlink" Target="https://youtu.be/WKN7axp32bQ" TargetMode="External"/><Relationship Id="rId10" Type="http://schemas.openxmlformats.org/officeDocument/2006/relationships/hyperlink" Target="https://youtu.be/8lyoMzPp5eo" TargetMode="External"/><Relationship Id="rId19" Type="http://schemas.openxmlformats.org/officeDocument/2006/relationships/hyperlink" Target="https://youtu.be/taFrFfFPhQM" TargetMode="External"/><Relationship Id="rId31" Type="http://schemas.openxmlformats.org/officeDocument/2006/relationships/hyperlink" Target="https://youtu.be/UxGNLX3Gm4c" TargetMode="External"/><Relationship Id="rId44" Type="http://schemas.openxmlformats.org/officeDocument/2006/relationships/hyperlink" Target="https://youtu.be/H9Ndqh37N8o" TargetMode="External"/><Relationship Id="rId52" Type="http://schemas.openxmlformats.org/officeDocument/2006/relationships/hyperlink" Target="https://youtu.be/3KpRm9Oz_M8?list=TLPQMjkwNDIwMjIdYFGSAtz1KA" TargetMode="External"/><Relationship Id="rId4" Type="http://schemas.openxmlformats.org/officeDocument/2006/relationships/hyperlink" Target="https://youtu.be/miq4QqbCgm8" TargetMode="External"/><Relationship Id="rId9" Type="http://schemas.openxmlformats.org/officeDocument/2006/relationships/hyperlink" Target="https://youtu.be/9WQ5bIE7_F0" TargetMode="External"/><Relationship Id="rId14" Type="http://schemas.openxmlformats.org/officeDocument/2006/relationships/hyperlink" Target="https://youtu.be/_T0iyOxg5Ss" TargetMode="External"/><Relationship Id="rId22" Type="http://schemas.openxmlformats.org/officeDocument/2006/relationships/hyperlink" Target="https://youtu.be/8NQ5JkjKc3k" TargetMode="External"/><Relationship Id="rId27" Type="http://schemas.openxmlformats.org/officeDocument/2006/relationships/hyperlink" Target="https://youtu.be/GRqKtMFobgE" TargetMode="External"/><Relationship Id="rId30" Type="http://schemas.openxmlformats.org/officeDocument/2006/relationships/hyperlink" Target="https://youtu.be/ZbeUW1L2_hU" TargetMode="External"/><Relationship Id="rId35" Type="http://schemas.openxmlformats.org/officeDocument/2006/relationships/hyperlink" Target="https://youtu.be/wbLV5JZGZdQ" TargetMode="External"/><Relationship Id="rId43" Type="http://schemas.openxmlformats.org/officeDocument/2006/relationships/hyperlink" Target="https://youtu.be/Y1w_dxZ1fNk" TargetMode="External"/><Relationship Id="rId48" Type="http://schemas.openxmlformats.org/officeDocument/2006/relationships/hyperlink" Target="https://youtu.be/rqOK57FuJkQ?list=TLPQMjkwNDIwMjIdYFGSAtz1KA" TargetMode="External"/><Relationship Id="rId56" Type="http://schemas.openxmlformats.org/officeDocument/2006/relationships/printerSettings" Target="../printerSettings/printerSettings3.bin"/><Relationship Id="rId8" Type="http://schemas.openxmlformats.org/officeDocument/2006/relationships/hyperlink" Target="https://youtu.be/5NmsqZBVFQA" TargetMode="External"/><Relationship Id="rId51" Type="http://schemas.openxmlformats.org/officeDocument/2006/relationships/hyperlink" Target="https://youtu.be/0iwRBOhQ11c?list=TLPQMjkwNDIwMjIdYFGSAtz1KA" TargetMode="External"/><Relationship Id="rId3" Type="http://schemas.openxmlformats.org/officeDocument/2006/relationships/hyperlink" Target="https://youtu.be/jiTNqEkL0vw" TargetMode="External"/><Relationship Id="rId12" Type="http://schemas.openxmlformats.org/officeDocument/2006/relationships/hyperlink" Target="https://youtu.be/69-Ii5GLMeQ" TargetMode="External"/><Relationship Id="rId17" Type="http://schemas.openxmlformats.org/officeDocument/2006/relationships/hyperlink" Target="https://youtu.be/OzQM6F4bZP4" TargetMode="External"/><Relationship Id="rId25" Type="http://schemas.openxmlformats.org/officeDocument/2006/relationships/hyperlink" Target="https://youtu.be/Mr4z0r3VZNI" TargetMode="External"/><Relationship Id="rId33" Type="http://schemas.openxmlformats.org/officeDocument/2006/relationships/hyperlink" Target="https://youtu.be/coQHuxB7hbk" TargetMode="External"/><Relationship Id="rId38" Type="http://schemas.openxmlformats.org/officeDocument/2006/relationships/hyperlink" Target="https://youtu.be/7_uHqXDpJOs" TargetMode="External"/><Relationship Id="rId46" Type="http://schemas.openxmlformats.org/officeDocument/2006/relationships/hyperlink" Target="https://youtu.be/7C7c3eQHbdA" TargetMode="External"/><Relationship Id="rId20" Type="http://schemas.openxmlformats.org/officeDocument/2006/relationships/hyperlink" Target="https://youtu.be/GMfQCPwfHf0" TargetMode="External"/><Relationship Id="rId41" Type="http://schemas.openxmlformats.org/officeDocument/2006/relationships/hyperlink" Target="https://youtu.be/c6RS-bMIGrc" TargetMode="External"/><Relationship Id="rId54" Type="http://schemas.openxmlformats.org/officeDocument/2006/relationships/hyperlink" Target="https://youtu.be/MR--NXi-fco" TargetMode="External"/><Relationship Id="rId1" Type="http://schemas.openxmlformats.org/officeDocument/2006/relationships/hyperlink" Target="https://youtu.be/KdTpmEzJhJo" TargetMode="External"/><Relationship Id="rId6" Type="http://schemas.openxmlformats.org/officeDocument/2006/relationships/hyperlink" Target="https://youtu.be/i_eoDBwedvg" TargetMode="External"/><Relationship Id="rId15" Type="http://schemas.openxmlformats.org/officeDocument/2006/relationships/hyperlink" Target="https://youtu.be/woStPHr4GQE" TargetMode="External"/><Relationship Id="rId23" Type="http://schemas.openxmlformats.org/officeDocument/2006/relationships/hyperlink" Target="https://youtu.be/ludvAEttYjI" TargetMode="External"/><Relationship Id="rId28" Type="http://schemas.openxmlformats.org/officeDocument/2006/relationships/hyperlink" Target="https://youtu.be/DjO4sYTLnVs" TargetMode="External"/><Relationship Id="rId36" Type="http://schemas.openxmlformats.org/officeDocument/2006/relationships/hyperlink" Target="https://youtu.be/xDRzcjH9ydg" TargetMode="External"/><Relationship Id="rId49" Type="http://schemas.openxmlformats.org/officeDocument/2006/relationships/hyperlink" Target="https://youtu.be/I44RJv923Po?list=TLPQMjkwNDIwMjIdYFGSAtz1K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AW8849"/>
  <sheetViews>
    <sheetView showGridLines="0" tabSelected="1" zoomScaleNormal="100" workbookViewId="0">
      <pane ySplit="6" topLeftCell="A7" activePane="bottomLeft" state="frozen"/>
      <selection pane="bottomLeft" activeCell="AK14" sqref="AK14"/>
    </sheetView>
  </sheetViews>
  <sheetFormatPr defaultRowHeight="15" x14ac:dyDescent="0.25"/>
  <cols>
    <col min="1" max="1" width="6.85546875" style="9" customWidth="1"/>
    <col min="2" max="2" width="53.5703125" customWidth="1"/>
    <col min="3" max="3" width="9.7109375" customWidth="1"/>
    <col min="4" max="4" width="8.7109375" style="4" hidden="1" customWidth="1"/>
    <col min="5" max="5" width="8.140625" customWidth="1"/>
    <col min="6" max="6" width="8.140625" style="28" customWidth="1"/>
    <col min="7" max="7" width="4.140625" style="8" customWidth="1"/>
    <col min="8" max="8" width="0.85546875" style="8" customWidth="1"/>
    <col min="9" max="9" width="26.5703125" style="2" customWidth="1"/>
    <col min="10" max="10" width="0.85546875" style="2" customWidth="1"/>
    <col min="11" max="11" width="9.85546875" style="5" hidden="1" customWidth="1"/>
    <col min="12" max="13" width="9.140625" style="1" hidden="1" customWidth="1"/>
    <col min="14" max="14" width="9.140625" style="3" hidden="1" customWidth="1"/>
    <col min="15" max="15" width="9.140625" hidden="1" customWidth="1"/>
    <col min="16" max="16" width="9.140625" style="9" hidden="1" customWidth="1"/>
    <col min="17" max="18" width="20.7109375" style="9" hidden="1" customWidth="1"/>
    <col min="19" max="19" width="10.28515625" style="10" hidden="1" customWidth="1"/>
    <col min="20" max="20" width="9.140625" style="10" hidden="1" customWidth="1"/>
    <col min="21" max="21" width="9.140625" hidden="1" customWidth="1"/>
    <col min="22" max="22" width="18.85546875" style="11" hidden="1" customWidth="1"/>
    <col min="23" max="25" width="9.140625" hidden="1" customWidth="1"/>
    <col min="26" max="26" width="9.140625" style="35" hidden="1" customWidth="1"/>
    <col min="27" max="35" width="9.140625" hidden="1" customWidth="1"/>
    <col min="36" max="36" width="9.140625" customWidth="1"/>
    <col min="37" max="37" width="26.5703125" customWidth="1"/>
    <col min="38" max="38" width="10.7109375" hidden="1" customWidth="1"/>
    <col min="39" max="41" width="9.140625" hidden="1" customWidth="1"/>
    <col min="42" max="42" width="9.140625" customWidth="1"/>
  </cols>
  <sheetData>
    <row r="1" spans="1:49" ht="23.1" customHeight="1" x14ac:dyDescent="0.25">
      <c r="A1" s="383"/>
      <c r="B1" s="384"/>
      <c r="C1" s="368" t="str">
        <f>INDEX(Лист2!$C$2:$C$62,MATCH(Лист1!AQ1,Лист2!$A$2:$A$62,0),1)</f>
        <v xml:space="preserve"> </v>
      </c>
      <c r="D1" s="369"/>
      <c r="E1" s="369"/>
      <c r="F1" s="369"/>
      <c r="G1" s="369"/>
      <c r="H1" s="369"/>
      <c r="I1" s="369"/>
      <c r="J1" s="369"/>
      <c r="K1" s="128"/>
      <c r="L1" s="60"/>
      <c r="M1" s="60"/>
      <c r="Q1" s="22"/>
      <c r="R1" s="22"/>
      <c r="S1" s="58"/>
      <c r="AJ1" s="125"/>
      <c r="AK1" s="126"/>
      <c r="AL1" s="126"/>
      <c r="AM1" s="127"/>
      <c r="AQ1" s="10" t="str">
        <f>IFERROR(VLOOKUP(COUNT(C8:C8001),{1,"новинки";3,"новинки2";5,"ножи";7,"рамка";9,"полотно";11,"полотнобиметалл";13,"стекло";15,"ступенчатое";17,"рулетки";19,"линейки";21,"штангеля";23,"диски";25,"кордщетки";27,"чашки";29,"борфрезы";31,"ключигаечные";33,"ключитрубные";35,"ключиразводные";37,"наборыключей";39,"бурыкротеккрест";41,"бурышвертмакс";43,"коронки";45,"наборы";47,"патроны";49,"кобальт";51,"титан";53,"проточка";55,"кобальтпроточка";57,"шестигранник";59,"сверлоутолщ";61,"видео";63,"напильники";65,"бетон";67,"дерево";69,"АВС";71,"подборка";73,"резцы";75,"пластины";77,"оснастка";79,"молотки";81,"отвертки";83,"биты";85,"плоскогубцы";87,"ножницы";89,"кусачки";91,"ножовки";93,"болторез";95,"степлеры";95,"метчикикобальт";97,"сверлакхкобальт";99,"сверлакхудлин";101,"метчикиплашки";103,"воротки";105,"абразив";107,"клейма";109,"шпатель";111,"зенковки";113,"развертки";115,"подставка"},2,1),"виз")</f>
        <v>виз</v>
      </c>
      <c r="AS1" s="123"/>
      <c r="AT1" s="124"/>
      <c r="AU1" s="124"/>
      <c r="AV1" s="124"/>
      <c r="AW1" s="124"/>
    </row>
    <row r="2" spans="1:49" ht="23.1" customHeight="1" x14ac:dyDescent="0.25">
      <c r="A2" s="385"/>
      <c r="B2" s="386"/>
      <c r="C2" s="369"/>
      <c r="D2" s="369"/>
      <c r="E2" s="369"/>
      <c r="F2" s="369"/>
      <c r="G2" s="369"/>
      <c r="H2" s="369"/>
      <c r="I2" s="369"/>
      <c r="J2" s="369"/>
      <c r="K2" s="128"/>
      <c r="L2" s="59"/>
      <c r="M2" s="59"/>
      <c r="AJ2" s="63"/>
      <c r="AK2" s="63"/>
      <c r="AL2" s="63"/>
      <c r="AQ2" s="10" t="str">
        <f>IFERROR(VLOOKUP(COUNT(C8:C8001),{2,"ВИДЕОРОЛИК (НАЖИМАЙТЕ): ПОЧЕМУ ГОРЯТ СВЕРЛА";4,"ВИДЕОРОЛИК (НАЖИМАЙТЕ): ПЯТЬ ОШИБОК ПРИ СВЕРЛЕНИИ";6,"ВИДЕОРОЛИК (НАЖИМАЙТЕ): СВЕРЛА ИЗ Р6М5К5 ПРОТИВ СВЕРЛ из Р18";8,"ВИДЕОРОЛИК (НАЖИМАЙТЕ): СОВЕТЫ ОТ ПРОИЗВОДИТЕЛЯ. КАК ПРАВИЛЬНО ВЫБРАТЬ СВЕРЛО ПОД РЕЗЬБУ";10,"ВИДЕОРОЛИК (НАЖИМАЙТЕ): КАЧЕСТВЕННЫЕ СВЕРЛА";12,"ВИДЕОРОЛИК (НАЖИМАЙТЕ): ОСОБЕННОСТИ ПОКРЫТИЯ НИТРИД ТИТАНА";14,"ВИДЕОРОЛИК (НАЖИМАЙТЕ): ОСНОВНЫЕ ОТЛИЧИЯ МЕТЧИКОВ СКВОЗНЫХ ОТ ГЛУХИХ И ИХ СРАВНЕНИЕ С ЧЕРНОВЫМИ И ЧИСТОВЫМИ";16,"ВИДЕОРОЛИК (НАЖИМАЙТЕ): НАБОРЫ КОМПАНИИ ООО ПО ВОЛЖСКИЙ ИНСТРУМЕНТ";18,"ВИДЕОРОЛИК (НАЖИМАЙТЕ): ОШИБКИ ПРИ СРАВНЕНИИ СВЕРЛ РАЗНЫХ ПРОИЗВОДИТЕЛЕЙ";20,"ВИДЕОРОЛИК (НАЖИМАЙТЕ): ТОРГОВОЕ ОБОРУДОВАНИЕ ВОЛЖСКИЙ ИНСТРУМЕНТ";22,"ВИДЕОРОЛИК (НАЖИМАЙТЕ): СОВЕТЫ ОТ ПРОИЗВОДИТЕЛЯ. КАК ПРАВИЛЬНО ВЫБИРАТЬ СВЕРЛА ПО МЕТАЛЛУ. НА ЧТО ОБРАТИТЬ ВНИМАНИЕ";24,"ВИДЕОРОЛИК (НАЖИМАЙТЕ): НАБОРЫ РЕЗЬБОНАРЕЗНЫЕ ВОЛЖСКИЙ ИНСТРУМЕНТ";26,"ВИДЕОРОЛИК (НАЖИМАЙТЕ): ПАТРОНЫ СВЕРЛИЛЬНЫЕ КОМПАНИИ ООО ПО ВОЛЖСКИЙ ИНСТРУМЕНТ И ОПРАВКИ К НИМ";28,"ВИДЕОРОЛИК (НАЖИМАЙТЕ): МЕТЧИКИ КОМПАНИИ ООО ПО ВОЛЖСКИЙ ИНСТРУМЕНТ";30,"ВИДЕОРОЛИК (НАЖИМАЙТЕ): ПЛАШКИ КОМПАНИИ ООО ПО ВОЛЖСКИЙ ИНСТРУМЕНТ";32,"ВИДЕОРОЛИК (НАЖИМАЙТЕ): ОБУЧЕНИЕ ПРОДАВЦОВ ОСНОВНЫЕ ПАРАМЕТРЫ СВЕРЛ ПО МЕТАЛЛУ";34,"ВИДЕОРОЛИК (НАЖИМАЙТЕ): РУЛЕТКИ ИЗМЕРИТЕЛЬНЫЕ";36,"ВИДЕОРОЛИК (НАЖИМАЙТЕ): КЛЮЧИ КОМПАНИИ ООО ПО ВОЛЖСКИЙ ИНСТРУМЕНТ";38,"ВИДЕОРОЛИК (НАЖИМАЙТЕ): ДИСКИ АЛМАЗНЫЕ ТОРГОВОЙ МАРКИ KROTEC ЧЕХИЯ";40,"ВИДЕОРОЛИК (НАЖИМАЙТЕ): КОРДЩЕТКИ ТОРГОВОЙ МАРКИ SCHWERT ЧЕХИЯ";42,"ВИДЕОРОЛИК (НАЖИМАЙТЕ): АССОРТИМЕНТ ИНСТРУМЕНТА ТОРГОВОЙ МАРКИ KROTEC ЧЕХИЯ";44,"ВИДЕОРОЛИК (НАЖИМАЙТЕ): БУРЫ KROTEC С КРЕСТООБРАЗНОЙ ПЛАСТИНОЙ";46,"ВИДЕОРОЛИК (НАЖИМАЙТЕ): КЛЮЧИ РАЗВОДНЫЕ ВОЛЖСКИЙ ИНСТРУМЕНТ";48,"ВИДЕОРОЛИК (НАЖИМАЙТЕ): СВЕРЛА ПО МЕТАЛЛУ ЦХ СРЕДНЕЙ СЕРИИ С НИТРИД ТИТАНОВЫМ ПОКРЫТИЕМ, СТАЛЬ Р6М5, ГОСТ 10902-77";50,"ВИДЕОРОЛИК (НАЖИМАЙТЕ): СРАВНЕНИЕ СВЕРЛ С ПРОТОЧЕННЫМ ХВОСТОВИКОМ И БЕЗ, СТАЛЬ Р6М5, ГОСТ 10902-77";52,"ВИДЕОРОЛИК (НАЖИМАЙТЕ): КЛЮЧИ ТРУБНЫЕ ВОЛЖСКИЙ ИНСТРУМЕНТ";54,"ВИДЕОРОЛИК (НАЖИМАЙТЕ): БУРЫ, ПИКИ, ЗУБИЛА, КОРОНКИ, ПЕРЕХОДНИКИ SCHWERT И KROTEC";56,"ВИДЕОРОЛИК (НАЖИМАЙТЕ): РУЧНОЙ ИНСТРУМЕНТ ТМ ВОЛЖСКИЙ ИНСТРУМЕНТ";58,"ВИДЕОРОЛИК (НАЖИМАЙТЕ): СРАВНЕНИЕ БУРОВ ТОРГОВОЙ МАРКИ SCHWERT И KROTEC ЧЕХИЯ";60,"ВИДЕОРОЛИК (НАЖИМАЙТЕ): СРАВНЕНИЕ СВЕРЛ С ТИТАНОВЫМ ПОКРЫТИЕМ СО СВЕРЛАМИ С КОБАЛЬТОМ, ГОСТ 10902-77";62,"ВИДЕОРОЛИК (НАЖИМАЙТЕ): СВЕРЛА ПО СТЕКЛУ И КЕРАМИКЕ ВИ";64,"ВИДЕОРОЛИК (НАЖИМАЙТЕ): СВЕРЛА ПО БЕТОНУ С ТВЕРДОСПЛАВНОЙ ПЛАСТИНОЙ ВК8";66,"ВИДЕОРОЛИК (НАЖИМАЙТЕ): СВЕРЛА ПО МЕТАЛЛУ С ШЕСТИГРАННЫМ ХВОСТОВИКОМ, СТАЛЬ Р6М5";68,"ВИДЕОРОЛИК (НАЖИМАЙТЕ): МОЛОТКИ СТАЛЬНЫЕ ПРОИЗВОДСТВА КОМПАНИИ ООО ПО ВОЛЖСКИЙ ИНСТРУМЕНТ";70,"ВИДЕОРОЛИК (НАЖИМАЙТЕ): СВЕРЛА ПО МЕТАЛЛУ ЦХ СРЕДНЕЙ СЕРИИ КЛАССА В, СТАЛЬ Р6М5, ГОСТ 10902-77";72,"ВИДЕОРОЛИК (НАЖИМАЙТЕ): НАПИЛЬНИКИ, РАШПИЛИ, НАДФИЛИ КОМПАНИИ ООО ПО ВОЛЖСКИЙ ИНСТРУМЕНТ";74,"ВИДЕОРОЛИК (НАЖИМАЙТЕ): СРАВНЕНИЕ СВЕРЛ СРЕДНЕЙ СЕРИИ КЛАССА А И КЛАССА В, СТАЛЬ Р6М5, ГОСТ 10902-77";76,"ВИДЕОРОЛИК (НАЖИМАЙТЕ): СВЕРЛА ПО ДЕРЕВУ ВОЛЖСКИЙ ИНСТРУМЕНТ";78,"ВИДЕОРОЛИК (НАЖИМАЙТЕ): ТОРГОВОЕ ОБОРУДОВАНИЕ ВОЛЖСКИЙ ИНСТРУМЕНТ";80,"ВИДЕОРОЛИК (НАЖИМАЙТЕ): О СВЕРЛАХ ПО МЕТАЛЛУ. РАССКАЗ НАЧАЛЬНИКА ОТДЕЛА ПРОДАЖ КОМПАНИИ ВОЛЖСКИЙ ИНСТРУМЕНТ";82,"ВИДЕОРОЛИК (НАЖИМАЙТЕ): КАЧЕСТВЕННЫЕ БОРФРЕЗЫ";84,"ВИДЕОРОЛИК (НАЖИМАЙТЕ): СКОРОСТЬ СВЕРЛЕНИЯ И КАЧЕСТВО";86,"ВИДЕОРОЛИК (НАЖИМАЙТЕ): ПРОВЕРКА КАЧЕСТВА НАПИЛЬНИКОВ";88,"ВИДЕОРОЛИК (НАЖИМАЙТЕ): ЧАШКИ АЛМАЗНЫЕ KROTEC";90,"ВИДЕОРОЛИК (НАЖИМАЙТЕ): СВЕРЛА СТУПЕНЧАТЫЕ";92,"ВИДЕОРОЛИК (НАЖИМАЙТЕ): СВЕРЛА С ЦИЛИНДРИЧЕСКИМ ХВОСТОВИКОМ ДЛИННОЙ СЕРИИ";94,"ВИДЕОРОЛИК (НАЖИМАЙТЕ): СВЕРЛА ЛЕВОГО ВРАЩЕНИЯ";96,"ВИДЕОРОЛИК (НАЖИМАЙТЕ): СВЕРЛА ЦЕЛЬНЫЕ ТВЕРДОСПЛАВНЫЕ";98,"ВИДЕОРОЛИК (НАЖИМАЙТЕ): СВЕРЛА С ТВЕРДОСПЛАВНОЙ ПЛАСТИНОЙ";100,"ВИДЕОРОЛИК (НАЖИМАЙТЕ): СВЕРЛА С 5% КОБАЛЬТОМ (СТАЛЬ Р6М5К5)";102,"ВИДЕОРОЛИК (НАЖИМАЙТЕ): СВЕРЛА С НИТРИД-ТИТАНОВЫМ ПОКРЫТИЕМ ИЗ СТАЛИ Р6М5";104,"ВИДЕОРОЛИК (НАЖИМАЙТЕ): СВЕРЛА ИЗ СТАЛИ Р6М5 КЛАССА А";106,"ВИДЕОРОЛИК (НАЖИМАЙТЕ): СОВЕТЫ ОТ ПРОИЗВОДИТЕЛЯ. ОТЛИЧИЕ МЕТЧИКОВ РУЧНЫХ ОТ МАШИННЫХ.";108,"ВИДЕОРОЛИК (НАЖИМАЙТЕ): РЕЖИМЫ РЕЗАНИЯ ПРИ СВЕРЛЕНИИ"},2,1),"ВИДЕОКАНАЛ (НАЖИМАЙТЕ)")</f>
        <v>ВИДЕОКАНАЛ (НАЖИМАЙТЕ)</v>
      </c>
    </row>
    <row r="3" spans="1:49" ht="20.100000000000001" customHeight="1" x14ac:dyDescent="0.25">
      <c r="A3" s="385"/>
      <c r="B3" s="386"/>
      <c r="C3" s="369"/>
      <c r="D3" s="369"/>
      <c r="E3" s="369"/>
      <c r="F3" s="369"/>
      <c r="G3" s="369"/>
      <c r="H3" s="369"/>
      <c r="I3" s="369"/>
      <c r="J3" s="369"/>
      <c r="K3" s="128"/>
      <c r="L3" s="61"/>
      <c r="M3" s="61"/>
      <c r="AJ3" s="108"/>
      <c r="AK3" s="94"/>
      <c r="AL3" s="109"/>
    </row>
    <row r="4" spans="1:49" ht="20.100000000000001" customHeight="1" x14ac:dyDescent="0.25">
      <c r="A4" s="387"/>
      <c r="B4" s="388"/>
      <c r="C4" s="180"/>
      <c r="D4" s="180"/>
      <c r="E4" s="370" t="str">
        <f>IF(SUM(C8:C8001)=0,"СУММА ЗАКАЗА",HYPERLINK(IFERROR(VLOOKUP(COUNT(C8:C8001),{1,"#н";3,"#н";5,"#уровень_упрочненный";7,"#рамка_ножовочная";9,"полотно";11,"полотнобиметалл";13,"стекло";15,"ступенчатое";17,"рулетки";19,"линейки";21,"штангеля";23,"диски";25,"кордщетки";27,"чашки";29,"борфрезы";31,"ключигаечные";33,"ключитрубные";35,"ключиразводные";37,"наборыключей";39,"бурыкротеккрест";41,"бурышвертмакс";43,"коронки";45,"наборы";47,"патроны";49,"кобальт";51,"титан";53,"проточка";55,"кобальтпроточка";57,"шестигранник";59,"сверлоутолщ";61,"видео";63,"напильники";65,"бетон";67,"дерево";69,"АВС";71,"подборка";73,"резцы";75,"пластины";77,"оснастка";79,"молотки";81,"отвертки";83,"биты";85,"плоскогубцы";87,"ножницы";89,"кусачки";91,"ножовки";93,"болторез";95,"степлеры";95,"метчикикобальт";97,"сверлакхкобальт";99,"сверлакхудлин";101,"метчикиплашки";103,"воротки";105,"абразив";107,"клейма";109,"шпатель";111,"зенковки";113,"развертки";115,"подставка"},2,1),"виз"),"ПЕРЕХОД К ЭТИМ ПОЗИЦИЯМ"))</f>
        <v>СУММА ЗАКАЗА</v>
      </c>
      <c r="F4" s="370"/>
      <c r="G4" s="370"/>
      <c r="H4" s="183">
        <f>SUMPRODUCT(C8:C8014,F8:F8014)</f>
        <v>0</v>
      </c>
      <c r="I4" s="352">
        <f>SUMPRODUCT(C8:C8014,F8:F8014)</f>
        <v>0</v>
      </c>
      <c r="J4" s="265"/>
      <c r="K4" s="128"/>
      <c r="L4" s="61"/>
      <c r="M4" s="61"/>
      <c r="AJ4" s="110"/>
      <c r="AK4" s="94"/>
      <c r="AL4" s="111"/>
    </row>
    <row r="5" spans="1:49" ht="9.9499999999999993" customHeight="1" x14ac:dyDescent="0.25">
      <c r="A5" s="375"/>
      <c r="B5" s="376"/>
      <c r="C5" s="376"/>
      <c r="D5" s="376"/>
      <c r="E5" s="376"/>
      <c r="F5" s="376"/>
      <c r="G5" s="376"/>
      <c r="H5" s="376"/>
      <c r="I5" s="376"/>
      <c r="J5" s="376"/>
      <c r="K5" s="128"/>
      <c r="L5" s="61"/>
      <c r="M5" s="61"/>
      <c r="AJ5" s="24"/>
      <c r="AK5" s="24"/>
      <c r="AL5" s="24"/>
      <c r="AM5" s="24"/>
      <c r="AN5" s="24"/>
      <c r="AO5" s="24"/>
      <c r="AP5" s="24"/>
    </row>
    <row r="6" spans="1:49" s="71" customFormat="1" ht="54.95" customHeight="1" x14ac:dyDescent="0.2">
      <c r="A6" s="250" t="s">
        <v>3435</v>
      </c>
      <c r="B6" s="179" t="s">
        <v>6088</v>
      </c>
      <c r="C6" s="180" t="s">
        <v>0</v>
      </c>
      <c r="D6" s="181"/>
      <c r="E6" s="182" t="s">
        <v>5233</v>
      </c>
      <c r="F6" s="182" t="s">
        <v>5498</v>
      </c>
      <c r="G6" s="182" t="s">
        <v>4948</v>
      </c>
      <c r="H6" s="183"/>
      <c r="I6" s="184"/>
      <c r="J6" s="158"/>
      <c r="K6" s="62"/>
      <c r="L6" s="64"/>
      <c r="M6" s="64"/>
      <c r="N6" s="65"/>
      <c r="O6" s="66"/>
      <c r="P6" s="66"/>
      <c r="Q6" s="66"/>
      <c r="R6" s="66"/>
      <c r="S6" s="67"/>
      <c r="T6" s="67"/>
      <c r="U6" s="66"/>
      <c r="V6" s="68"/>
      <c r="W6" s="66"/>
      <c r="X6" s="66"/>
      <c r="Y6" s="66"/>
      <c r="Z6" s="69"/>
      <c r="AA6" s="66"/>
      <c r="AB6" s="66"/>
      <c r="AC6" s="66"/>
      <c r="AD6" s="66"/>
      <c r="AE6" s="66"/>
      <c r="AF6" s="66"/>
      <c r="AG6" s="66"/>
      <c r="AH6" s="66"/>
      <c r="AI6" s="66"/>
      <c r="AJ6" s="70"/>
      <c r="AK6" s="70"/>
      <c r="AL6" s="70"/>
      <c r="AP6" s="106"/>
    </row>
    <row r="7" spans="1:49" ht="75" customHeight="1" x14ac:dyDescent="0.25">
      <c r="A7" s="269">
        <v>1</v>
      </c>
      <c r="B7" s="286" t="s">
        <v>7905</v>
      </c>
      <c r="C7" s="266"/>
      <c r="D7" s="93"/>
      <c r="E7" s="267"/>
      <c r="F7" s="268"/>
      <c r="G7" s="189"/>
      <c r="H7" s="330"/>
      <c r="I7" s="353">
        <v>0</v>
      </c>
      <c r="J7" s="72"/>
      <c r="K7" s="72"/>
      <c r="L7"/>
      <c r="M7"/>
      <c r="P7" s="9">
        <v>89</v>
      </c>
      <c r="R7" s="36"/>
      <c r="V7" s="37"/>
      <c r="Z7" s="38"/>
      <c r="AA7" s="38"/>
      <c r="AB7" s="30"/>
      <c r="AC7" s="31"/>
      <c r="AD7" s="32"/>
      <c r="AE7" s="32"/>
      <c r="AF7" s="33"/>
      <c r="AJ7" s="349" t="s">
        <v>4480</v>
      </c>
      <c r="AK7" s="331"/>
      <c r="AL7" s="23"/>
    </row>
    <row r="8" spans="1:49" ht="12" customHeight="1" x14ac:dyDescent="0.25">
      <c r="A8" s="76">
        <v>5037001</v>
      </c>
      <c r="B8" s="270" t="s">
        <v>5936</v>
      </c>
      <c r="C8" s="77"/>
      <c r="D8" s="115">
        <v>23.1</v>
      </c>
      <c r="E8" s="78" t="s">
        <v>1</v>
      </c>
      <c r="F8" s="112">
        <f>D8*1.2</f>
        <v>27.720000000000002</v>
      </c>
      <c r="G8" s="79" t="s">
        <v>3334</v>
      </c>
      <c r="H8" s="325"/>
      <c r="I8" s="326"/>
      <c r="L8"/>
      <c r="M8"/>
      <c r="P8" s="9">
        <v>89</v>
      </c>
      <c r="V8" s="39"/>
      <c r="Z8" s="38"/>
      <c r="AA8" s="38">
        <v>15</v>
      </c>
      <c r="AB8" s="30"/>
      <c r="AC8" s="31"/>
      <c r="AD8" s="32"/>
      <c r="AE8" s="32"/>
      <c r="AF8" s="33"/>
      <c r="AJ8" s="350"/>
      <c r="AK8" s="3"/>
      <c r="AL8" s="3"/>
    </row>
    <row r="9" spans="1:49" ht="12" customHeight="1" x14ac:dyDescent="0.25">
      <c r="A9" s="76">
        <v>5037002</v>
      </c>
      <c r="B9" s="98" t="s">
        <v>5931</v>
      </c>
      <c r="C9" s="74"/>
      <c r="D9" s="115">
        <v>23.1</v>
      </c>
      <c r="E9" s="75" t="s">
        <v>6463</v>
      </c>
      <c r="F9" s="112">
        <f t="shared" ref="F9:F13" si="0">D9*1.2</f>
        <v>27.720000000000002</v>
      </c>
      <c r="G9" s="80" t="s">
        <v>3334</v>
      </c>
      <c r="H9" s="325"/>
      <c r="I9" s="327"/>
      <c r="L9"/>
      <c r="M9"/>
      <c r="P9" s="9">
        <v>89</v>
      </c>
      <c r="V9" s="39"/>
      <c r="Z9" s="38"/>
      <c r="AA9" s="38">
        <v>15</v>
      </c>
      <c r="AB9" s="30"/>
      <c r="AC9" s="31"/>
      <c r="AD9" s="32"/>
      <c r="AE9" s="32"/>
      <c r="AF9" s="33"/>
      <c r="AJ9" s="350"/>
      <c r="AK9" s="3"/>
      <c r="AL9" s="3"/>
    </row>
    <row r="10" spans="1:49" ht="12" customHeight="1" x14ac:dyDescent="0.25">
      <c r="A10" s="76">
        <v>5037003</v>
      </c>
      <c r="B10" s="98" t="s">
        <v>5932</v>
      </c>
      <c r="C10" s="74"/>
      <c r="D10" s="115">
        <v>23.1</v>
      </c>
      <c r="E10" s="75" t="s">
        <v>6463</v>
      </c>
      <c r="F10" s="112">
        <f t="shared" si="0"/>
        <v>27.720000000000002</v>
      </c>
      <c r="G10" s="80" t="s">
        <v>3334</v>
      </c>
      <c r="H10" s="325"/>
      <c r="I10" s="327"/>
      <c r="L10"/>
      <c r="M10"/>
      <c r="P10" s="9">
        <v>89</v>
      </c>
      <c r="V10" s="39"/>
      <c r="Z10" s="38"/>
      <c r="AA10" s="38">
        <v>15</v>
      </c>
      <c r="AB10" s="30"/>
      <c r="AC10" s="31"/>
      <c r="AD10" s="32"/>
      <c r="AE10" s="32"/>
      <c r="AF10" s="33"/>
      <c r="AJ10" s="350"/>
      <c r="AK10" s="3"/>
      <c r="AL10" s="3"/>
    </row>
    <row r="11" spans="1:49" ht="12" customHeight="1" x14ac:dyDescent="0.25">
      <c r="A11" s="76">
        <v>5037004</v>
      </c>
      <c r="B11" s="98" t="s">
        <v>5933</v>
      </c>
      <c r="C11" s="74"/>
      <c r="D11" s="115">
        <v>23.1</v>
      </c>
      <c r="E11" s="75" t="s">
        <v>1</v>
      </c>
      <c r="F11" s="112">
        <f t="shared" si="0"/>
        <v>27.720000000000002</v>
      </c>
      <c r="G11" s="80" t="s">
        <v>3334</v>
      </c>
      <c r="H11" s="325"/>
      <c r="I11" s="327"/>
      <c r="L11"/>
      <c r="M11"/>
      <c r="P11" s="9">
        <v>89</v>
      </c>
      <c r="V11" s="39"/>
      <c r="Z11" s="38"/>
      <c r="AA11" s="38">
        <v>15</v>
      </c>
      <c r="AB11" s="30"/>
      <c r="AC11" s="31"/>
      <c r="AD11" s="32"/>
      <c r="AE11" s="32"/>
      <c r="AF11" s="33"/>
      <c r="AJ11" s="350"/>
      <c r="AK11" s="3"/>
      <c r="AL11" s="3"/>
    </row>
    <row r="12" spans="1:49" ht="12" customHeight="1" x14ac:dyDescent="0.25">
      <c r="A12" s="76">
        <v>5037005</v>
      </c>
      <c r="B12" s="98" t="s">
        <v>5934</v>
      </c>
      <c r="C12" s="74"/>
      <c r="D12" s="115">
        <v>23.1</v>
      </c>
      <c r="E12" s="75" t="s">
        <v>6463</v>
      </c>
      <c r="F12" s="112">
        <f t="shared" si="0"/>
        <v>27.720000000000002</v>
      </c>
      <c r="G12" s="80" t="s">
        <v>3334</v>
      </c>
      <c r="H12" s="325"/>
      <c r="I12" s="327"/>
      <c r="L12"/>
      <c r="M12"/>
      <c r="P12" s="9">
        <v>89</v>
      </c>
      <c r="V12" s="39"/>
      <c r="Z12" s="38"/>
      <c r="AA12" s="38">
        <v>15</v>
      </c>
      <c r="AB12" s="30"/>
      <c r="AC12" s="31"/>
      <c r="AD12" s="32"/>
      <c r="AE12" s="32"/>
      <c r="AF12" s="33"/>
      <c r="AJ12" s="350"/>
      <c r="AK12" s="3"/>
      <c r="AL12" s="3"/>
    </row>
    <row r="13" spans="1:49" ht="12" customHeight="1" x14ac:dyDescent="0.25">
      <c r="A13" s="76">
        <v>5037006</v>
      </c>
      <c r="B13" s="98" t="s">
        <v>5935</v>
      </c>
      <c r="C13" s="74"/>
      <c r="D13" s="115">
        <v>23.1</v>
      </c>
      <c r="E13" s="75" t="s">
        <v>6463</v>
      </c>
      <c r="F13" s="112">
        <f t="shared" si="0"/>
        <v>27.720000000000002</v>
      </c>
      <c r="G13" s="80" t="s">
        <v>3335</v>
      </c>
      <c r="H13" s="325"/>
      <c r="I13" s="327"/>
      <c r="L13"/>
      <c r="M13"/>
      <c r="P13" s="9">
        <v>89</v>
      </c>
      <c r="V13" s="39"/>
      <c r="Z13" s="38"/>
      <c r="AA13" s="38">
        <v>15</v>
      </c>
      <c r="AB13" s="30"/>
      <c r="AC13" s="31"/>
      <c r="AD13" s="32"/>
      <c r="AE13" s="32"/>
      <c r="AF13" s="33"/>
      <c r="AJ13" s="350"/>
      <c r="AK13" s="3"/>
      <c r="AL13" s="3"/>
    </row>
    <row r="14" spans="1:49" ht="12" customHeight="1" x14ac:dyDescent="0.25">
      <c r="A14" s="76">
        <v>5001001</v>
      </c>
      <c r="B14" s="98" t="s">
        <v>5044</v>
      </c>
      <c r="C14" s="77" t="str">
        <f>IF(MROUND(AL14/(AO14*F14),10)=0,"",MROUND(AL14/(AO14*F14),10))</f>
        <v/>
      </c>
      <c r="D14" s="115">
        <v>5.85</v>
      </c>
      <c r="E14" s="78" t="s">
        <v>6463</v>
      </c>
      <c r="F14" s="112">
        <f>D14*1.2</f>
        <v>7.02</v>
      </c>
      <c r="G14" s="79" t="s">
        <v>3334</v>
      </c>
      <c r="H14" s="325"/>
      <c r="I14" s="326"/>
      <c r="L14"/>
      <c r="M14"/>
      <c r="P14" s="9">
        <v>89</v>
      </c>
      <c r="V14" s="39"/>
      <c r="Z14" s="38"/>
      <c r="AA14" s="38">
        <v>20.098039215686271</v>
      </c>
      <c r="AB14" s="30"/>
      <c r="AC14" s="31"/>
      <c r="AD14" s="32"/>
      <c r="AE14" s="32"/>
      <c r="AF14" s="33"/>
      <c r="AJ14" s="350">
        <v>1001001</v>
      </c>
      <c r="AK14" s="3"/>
      <c r="AL14">
        <f>$I$7/186</f>
        <v>0</v>
      </c>
      <c r="AO14">
        <v>4.8836692399595627</v>
      </c>
    </row>
    <row r="15" spans="1:49" ht="12" customHeight="1" x14ac:dyDescent="0.25">
      <c r="A15" s="73">
        <v>5001002</v>
      </c>
      <c r="B15" s="98" t="s">
        <v>5045</v>
      </c>
      <c r="C15" s="77" t="str">
        <f t="shared" ref="C15:C78" si="1">IF(MROUND(AL15/(AO15*F15),10)=0,"",MROUND(AL15/(AO15*F15),10))</f>
        <v/>
      </c>
      <c r="D15" s="115">
        <v>5.85</v>
      </c>
      <c r="E15" s="75" t="s">
        <v>6463</v>
      </c>
      <c r="F15" s="112">
        <f t="shared" ref="F15:F78" si="2">D15*1.2</f>
        <v>7.02</v>
      </c>
      <c r="G15" s="80" t="s">
        <v>3334</v>
      </c>
      <c r="H15" s="325"/>
      <c r="I15" s="377" t="s">
        <v>8378</v>
      </c>
      <c r="L15"/>
      <c r="M15"/>
      <c r="P15" s="9">
        <v>89</v>
      </c>
      <c r="V15" s="39"/>
      <c r="Z15" s="38"/>
      <c r="AA15" s="38">
        <v>20.098039215686271</v>
      </c>
      <c r="AB15" s="30"/>
      <c r="AC15" s="31"/>
      <c r="AD15" s="32"/>
      <c r="AE15" s="32"/>
      <c r="AF15" s="33"/>
      <c r="AJ15" s="350">
        <v>1001002</v>
      </c>
      <c r="AK15" s="3"/>
      <c r="AL15">
        <f t="shared" ref="AL15:AL78" si="3">$I$7/186</f>
        <v>0</v>
      </c>
      <c r="AO15">
        <v>6.976670342799375</v>
      </c>
    </row>
    <row r="16" spans="1:49" ht="12" customHeight="1" x14ac:dyDescent="0.25">
      <c r="A16" s="73">
        <v>5001003</v>
      </c>
      <c r="B16" s="98" t="s">
        <v>5046</v>
      </c>
      <c r="C16" s="77" t="str">
        <f t="shared" si="1"/>
        <v/>
      </c>
      <c r="D16" s="115">
        <v>5.85</v>
      </c>
      <c r="E16" s="75" t="s">
        <v>6463</v>
      </c>
      <c r="F16" s="112">
        <f t="shared" si="2"/>
        <v>7.02</v>
      </c>
      <c r="G16" s="80" t="s">
        <v>3334</v>
      </c>
      <c r="H16" s="325"/>
      <c r="I16" s="378"/>
      <c r="L16"/>
      <c r="M16"/>
      <c r="P16" s="9">
        <v>89</v>
      </c>
      <c r="V16" s="39"/>
      <c r="Z16" s="38"/>
      <c r="AA16" s="38">
        <v>20.098039215686271</v>
      </c>
      <c r="AB16" s="30"/>
      <c r="AC16" s="31"/>
      <c r="AD16" s="32"/>
      <c r="AE16" s="32"/>
      <c r="AF16" s="33"/>
      <c r="AJ16" s="350">
        <v>1001003</v>
      </c>
      <c r="AK16" s="3"/>
      <c r="AL16">
        <f t="shared" si="3"/>
        <v>0</v>
      </c>
      <c r="AO16">
        <v>5.426299155510625</v>
      </c>
    </row>
    <row r="17" spans="1:41" ht="12" customHeight="1" x14ac:dyDescent="0.25">
      <c r="A17" s="73">
        <v>5001004</v>
      </c>
      <c r="B17" s="98" t="s">
        <v>5047</v>
      </c>
      <c r="C17" s="77" t="str">
        <f t="shared" si="1"/>
        <v/>
      </c>
      <c r="D17" s="115">
        <v>5.85</v>
      </c>
      <c r="E17" s="75" t="s">
        <v>6463</v>
      </c>
      <c r="F17" s="112">
        <f t="shared" si="2"/>
        <v>7.02</v>
      </c>
      <c r="G17" s="80" t="s">
        <v>3334</v>
      </c>
      <c r="H17" s="325"/>
      <c r="L17"/>
      <c r="M17"/>
      <c r="P17" s="9">
        <v>89</v>
      </c>
      <c r="V17" s="39"/>
      <c r="Z17" s="38"/>
      <c r="AA17" s="38">
        <v>20.098039215686271</v>
      </c>
      <c r="AB17" s="30"/>
      <c r="AC17" s="31"/>
      <c r="AD17" s="32"/>
      <c r="AE17" s="32"/>
      <c r="AF17" s="33"/>
      <c r="AJ17" s="350">
        <v>1001004</v>
      </c>
      <c r="AK17" s="3"/>
      <c r="AL17">
        <f t="shared" si="3"/>
        <v>0</v>
      </c>
      <c r="AO17">
        <v>3.4883351713996875</v>
      </c>
    </row>
    <row r="18" spans="1:41" ht="12" customHeight="1" x14ac:dyDescent="0.25">
      <c r="A18" s="73">
        <v>5001005</v>
      </c>
      <c r="B18" s="98" t="s">
        <v>5048</v>
      </c>
      <c r="C18" s="77" t="str">
        <f t="shared" si="1"/>
        <v/>
      </c>
      <c r="D18" s="115">
        <v>5.85</v>
      </c>
      <c r="E18" s="75" t="s">
        <v>6463</v>
      </c>
      <c r="F18" s="112">
        <f t="shared" si="2"/>
        <v>7.02</v>
      </c>
      <c r="G18" s="80" t="s">
        <v>3334</v>
      </c>
      <c r="H18" s="325"/>
      <c r="I18" s="377" t="s">
        <v>8379</v>
      </c>
      <c r="L18"/>
      <c r="M18"/>
      <c r="P18" s="9">
        <v>89</v>
      </c>
      <c r="V18" s="39"/>
      <c r="Z18" s="38"/>
      <c r="AA18" s="38">
        <v>20.098039215686271</v>
      </c>
      <c r="AB18" s="30"/>
      <c r="AC18" s="31"/>
      <c r="AD18" s="32"/>
      <c r="AE18" s="32"/>
      <c r="AF18" s="33"/>
      <c r="AJ18" s="350">
        <v>1001005</v>
      </c>
      <c r="AK18" s="3"/>
      <c r="AL18">
        <f t="shared" si="3"/>
        <v>0</v>
      </c>
      <c r="AO18">
        <v>6.976670342799375</v>
      </c>
    </row>
    <row r="19" spans="1:41" ht="12" customHeight="1" x14ac:dyDescent="0.25">
      <c r="A19" s="73">
        <v>5001006</v>
      </c>
      <c r="B19" s="98" t="s">
        <v>5049</v>
      </c>
      <c r="C19" s="77" t="str">
        <f t="shared" si="1"/>
        <v/>
      </c>
      <c r="D19" s="115">
        <v>5.85</v>
      </c>
      <c r="E19" s="75" t="s">
        <v>6463</v>
      </c>
      <c r="F19" s="112">
        <f t="shared" si="2"/>
        <v>7.02</v>
      </c>
      <c r="G19" s="80" t="s">
        <v>3335</v>
      </c>
      <c r="H19" s="325"/>
      <c r="I19" s="378"/>
      <c r="L19"/>
      <c r="M19"/>
      <c r="P19" s="9">
        <v>89</v>
      </c>
      <c r="V19" s="39"/>
      <c r="Z19" s="38"/>
      <c r="AA19" s="38">
        <v>20.098039215686271</v>
      </c>
      <c r="AB19" s="30"/>
      <c r="AC19" s="31"/>
      <c r="AD19" s="32"/>
      <c r="AE19" s="32"/>
      <c r="AF19" s="33"/>
      <c r="AJ19" s="350">
        <v>1001006</v>
      </c>
      <c r="AK19" s="3"/>
      <c r="AL19">
        <f t="shared" si="3"/>
        <v>0</v>
      </c>
      <c r="AO19">
        <v>0.44396993090541481</v>
      </c>
    </row>
    <row r="20" spans="1:41" ht="12" customHeight="1" x14ac:dyDescent="0.25">
      <c r="A20" s="73">
        <v>5001007</v>
      </c>
      <c r="B20" s="98" t="s">
        <v>5050</v>
      </c>
      <c r="C20" s="77" t="str">
        <f t="shared" si="1"/>
        <v/>
      </c>
      <c r="D20" s="115">
        <v>5.85</v>
      </c>
      <c r="E20" s="75" t="s">
        <v>6463</v>
      </c>
      <c r="F20" s="112">
        <f t="shared" si="2"/>
        <v>7.02</v>
      </c>
      <c r="G20" s="80" t="s">
        <v>3334</v>
      </c>
      <c r="H20" s="325"/>
      <c r="L20"/>
      <c r="M20"/>
      <c r="P20" s="9">
        <v>89</v>
      </c>
      <c r="V20" s="39"/>
      <c r="Z20" s="38"/>
      <c r="AA20" s="38">
        <v>20.098039215686271</v>
      </c>
      <c r="AB20" s="30"/>
      <c r="AC20" s="31"/>
      <c r="AD20" s="32"/>
      <c r="AE20" s="32"/>
      <c r="AF20" s="33"/>
      <c r="AJ20" s="350">
        <v>1001007</v>
      </c>
      <c r="AK20" s="3"/>
      <c r="AL20">
        <f t="shared" si="3"/>
        <v>0</v>
      </c>
      <c r="AO20">
        <v>4.8836692399595627</v>
      </c>
    </row>
    <row r="21" spans="1:41" ht="12" customHeight="1" x14ac:dyDescent="0.25">
      <c r="A21" s="73">
        <v>5001008</v>
      </c>
      <c r="B21" s="98" t="s">
        <v>5051</v>
      </c>
      <c r="C21" s="77" t="str">
        <f t="shared" si="1"/>
        <v/>
      </c>
      <c r="D21" s="115">
        <v>5.85</v>
      </c>
      <c r="E21" s="75" t="s">
        <v>6463</v>
      </c>
      <c r="F21" s="112">
        <f t="shared" si="2"/>
        <v>7.02</v>
      </c>
      <c r="G21" s="80" t="s">
        <v>3334</v>
      </c>
      <c r="H21" s="325"/>
      <c r="I21" s="377" t="s">
        <v>8380</v>
      </c>
      <c r="L21"/>
      <c r="M21"/>
      <c r="P21" s="9">
        <v>89</v>
      </c>
      <c r="V21" s="39"/>
      <c r="Z21" s="38"/>
      <c r="AA21" s="38">
        <v>20.098039215686271</v>
      </c>
      <c r="AB21" s="30"/>
      <c r="AC21" s="31"/>
      <c r="AD21" s="32"/>
      <c r="AE21" s="32"/>
      <c r="AF21" s="33"/>
      <c r="AJ21" s="350">
        <v>1001008</v>
      </c>
      <c r="AK21" s="3"/>
      <c r="AL21">
        <f t="shared" si="3"/>
        <v>0</v>
      </c>
      <c r="AO21">
        <v>1.684023875848125</v>
      </c>
    </row>
    <row r="22" spans="1:41" ht="12" customHeight="1" x14ac:dyDescent="0.25">
      <c r="A22" s="73">
        <v>5001009</v>
      </c>
      <c r="B22" s="98" t="s">
        <v>5052</v>
      </c>
      <c r="C22" s="77" t="str">
        <f t="shared" si="1"/>
        <v/>
      </c>
      <c r="D22" s="115">
        <v>5.85</v>
      </c>
      <c r="E22" s="75" t="s">
        <v>6464</v>
      </c>
      <c r="F22" s="112">
        <f t="shared" si="2"/>
        <v>7.02</v>
      </c>
      <c r="G22" s="80" t="s">
        <v>3334</v>
      </c>
      <c r="H22" s="325"/>
      <c r="I22" s="378"/>
      <c r="L22"/>
      <c r="M22"/>
      <c r="P22" s="9">
        <v>89</v>
      </c>
      <c r="V22" s="39"/>
      <c r="Z22" s="38"/>
      <c r="AA22" s="38">
        <v>20.098039215686271</v>
      </c>
      <c r="AB22" s="30"/>
      <c r="AC22" s="31"/>
      <c r="AD22" s="32"/>
      <c r="AE22" s="32"/>
      <c r="AF22" s="33"/>
      <c r="AJ22" s="350">
        <v>1001009</v>
      </c>
      <c r="AK22" s="3"/>
      <c r="AL22">
        <f t="shared" si="3"/>
        <v>0</v>
      </c>
      <c r="AO22">
        <v>4.0697243666329692</v>
      </c>
    </row>
    <row r="23" spans="1:41" ht="12" customHeight="1" x14ac:dyDescent="0.25">
      <c r="A23" s="73">
        <v>5001010</v>
      </c>
      <c r="B23" s="98" t="s">
        <v>5053</v>
      </c>
      <c r="C23" s="77" t="str">
        <f t="shared" si="1"/>
        <v/>
      </c>
      <c r="D23" s="115">
        <v>5.85</v>
      </c>
      <c r="E23" s="75" t="s">
        <v>1</v>
      </c>
      <c r="F23" s="112">
        <f t="shared" si="2"/>
        <v>7.02</v>
      </c>
      <c r="G23" s="80" t="s">
        <v>3334</v>
      </c>
      <c r="H23" s="325"/>
      <c r="L23"/>
      <c r="M23"/>
      <c r="P23" s="9">
        <v>89</v>
      </c>
      <c r="V23" s="39"/>
      <c r="Z23" s="38"/>
      <c r="AA23" s="38">
        <v>20.098039215686271</v>
      </c>
      <c r="AB23" s="30"/>
      <c r="AC23" s="31"/>
      <c r="AD23" s="32"/>
      <c r="AE23" s="32"/>
      <c r="AF23" s="33"/>
      <c r="AJ23" s="350">
        <v>1001010</v>
      </c>
      <c r="AK23" s="3"/>
      <c r="AL23">
        <f t="shared" si="3"/>
        <v>0</v>
      </c>
      <c r="AO23">
        <v>5.426299155510625</v>
      </c>
    </row>
    <row r="24" spans="1:41" ht="12" customHeight="1" x14ac:dyDescent="0.25">
      <c r="A24" s="73">
        <v>5001011</v>
      </c>
      <c r="B24" s="98" t="s">
        <v>5054</v>
      </c>
      <c r="C24" s="77" t="str">
        <f t="shared" si="1"/>
        <v/>
      </c>
      <c r="D24" s="115">
        <v>5.85</v>
      </c>
      <c r="E24" s="75" t="s">
        <v>6463</v>
      </c>
      <c r="F24" s="112">
        <f t="shared" si="2"/>
        <v>7.02</v>
      </c>
      <c r="G24" s="80" t="s">
        <v>3335</v>
      </c>
      <c r="H24" s="325"/>
      <c r="I24" s="377" t="s">
        <v>8381</v>
      </c>
      <c r="L24"/>
      <c r="M24"/>
      <c r="P24" s="9">
        <v>89</v>
      </c>
      <c r="V24" s="39"/>
      <c r="Z24" s="38"/>
      <c r="AA24" s="38">
        <v>20.098039215686271</v>
      </c>
      <c r="AB24" s="30"/>
      <c r="AC24" s="31"/>
      <c r="AD24" s="32"/>
      <c r="AE24" s="32"/>
      <c r="AF24" s="33"/>
      <c r="AJ24" s="350">
        <v>1001011</v>
      </c>
      <c r="AK24" s="3"/>
      <c r="AL24">
        <f t="shared" si="3"/>
        <v>0</v>
      </c>
      <c r="AO24">
        <v>0.32557794933063749</v>
      </c>
    </row>
    <row r="25" spans="1:41" ht="12" customHeight="1" x14ac:dyDescent="0.25">
      <c r="A25" s="73">
        <v>5001012</v>
      </c>
      <c r="B25" s="98" t="s">
        <v>5055</v>
      </c>
      <c r="C25" s="77" t="str">
        <f t="shared" si="1"/>
        <v/>
      </c>
      <c r="D25" s="115">
        <v>5.85</v>
      </c>
      <c r="E25" s="75" t="s">
        <v>6463</v>
      </c>
      <c r="F25" s="112">
        <f t="shared" si="2"/>
        <v>7.02</v>
      </c>
      <c r="G25" s="80" t="s">
        <v>3334</v>
      </c>
      <c r="H25" s="325"/>
      <c r="I25" s="378"/>
      <c r="L25"/>
      <c r="M25"/>
      <c r="P25" s="9">
        <v>89</v>
      </c>
      <c r="V25" s="39"/>
      <c r="Z25" s="38"/>
      <c r="AA25" s="38">
        <v>20.098039215686271</v>
      </c>
      <c r="AB25" s="30"/>
      <c r="AC25" s="31"/>
      <c r="AD25" s="32"/>
      <c r="AE25" s="32"/>
      <c r="AF25" s="33"/>
      <c r="AJ25" s="350">
        <v>1001012</v>
      </c>
      <c r="AK25" s="3"/>
      <c r="AL25">
        <f t="shared" si="3"/>
        <v>0</v>
      </c>
      <c r="AO25">
        <v>2.3255567809331255</v>
      </c>
    </row>
    <row r="26" spans="1:41" ht="12" customHeight="1" x14ac:dyDescent="0.25">
      <c r="A26" s="73">
        <v>5001013</v>
      </c>
      <c r="B26" s="98" t="s">
        <v>5056</v>
      </c>
      <c r="C26" s="77" t="str">
        <f t="shared" si="1"/>
        <v/>
      </c>
      <c r="D26" s="115">
        <v>5.85</v>
      </c>
      <c r="E26" s="75" t="s">
        <v>1</v>
      </c>
      <c r="F26" s="112">
        <f t="shared" si="2"/>
        <v>7.02</v>
      </c>
      <c r="G26" s="80" t="s">
        <v>3334</v>
      </c>
      <c r="H26" s="325"/>
      <c r="I26" s="327"/>
      <c r="L26"/>
      <c r="M26"/>
      <c r="P26" s="9">
        <v>89</v>
      </c>
      <c r="V26" s="39"/>
      <c r="Z26" s="38"/>
      <c r="AA26" s="38">
        <v>20.098039215686271</v>
      </c>
      <c r="AB26" s="30"/>
      <c r="AC26" s="31"/>
      <c r="AD26" s="32"/>
      <c r="AE26" s="32"/>
      <c r="AF26" s="33"/>
      <c r="AJ26" s="350">
        <v>1001013</v>
      </c>
      <c r="AK26" s="3"/>
      <c r="AL26">
        <f t="shared" si="3"/>
        <v>0</v>
      </c>
      <c r="AO26">
        <v>6.976670342799375</v>
      </c>
    </row>
    <row r="27" spans="1:41" ht="12" customHeight="1" x14ac:dyDescent="0.25">
      <c r="A27" s="73">
        <v>5001014</v>
      </c>
      <c r="B27" s="98" t="s">
        <v>5057</v>
      </c>
      <c r="C27" s="77" t="str">
        <f t="shared" si="1"/>
        <v/>
      </c>
      <c r="D27" s="115">
        <v>5.85</v>
      </c>
      <c r="E27" s="75" t="s">
        <v>6463</v>
      </c>
      <c r="F27" s="112">
        <f t="shared" si="2"/>
        <v>7.02</v>
      </c>
      <c r="G27" s="80" t="s">
        <v>3334</v>
      </c>
      <c r="H27" s="325"/>
      <c r="I27" s="377" t="s">
        <v>8382</v>
      </c>
      <c r="L27"/>
      <c r="M27"/>
      <c r="P27" s="9">
        <v>89</v>
      </c>
      <c r="V27" s="39"/>
      <c r="Z27" s="38"/>
      <c r="AA27" s="38">
        <v>20.098039215686271</v>
      </c>
      <c r="AB27" s="30"/>
      <c r="AC27" s="31"/>
      <c r="AD27" s="32"/>
      <c r="AE27" s="32"/>
      <c r="AF27" s="33"/>
      <c r="AJ27" s="350">
        <v>1001014</v>
      </c>
      <c r="AK27" s="3"/>
      <c r="AL27">
        <f t="shared" si="3"/>
        <v>0</v>
      </c>
      <c r="AO27">
        <v>1.8087663851702085</v>
      </c>
    </row>
    <row r="28" spans="1:41" ht="12" customHeight="1" x14ac:dyDescent="0.25">
      <c r="A28" s="73">
        <v>5001015</v>
      </c>
      <c r="B28" s="98" t="s">
        <v>5058</v>
      </c>
      <c r="C28" s="77" t="str">
        <f t="shared" si="1"/>
        <v/>
      </c>
      <c r="D28" s="115">
        <v>5.85</v>
      </c>
      <c r="E28" s="75" t="s">
        <v>6463</v>
      </c>
      <c r="F28" s="112">
        <f t="shared" si="2"/>
        <v>7.02</v>
      </c>
      <c r="G28" s="80" t="s">
        <v>3334</v>
      </c>
      <c r="H28" s="325"/>
      <c r="I28" s="378"/>
      <c r="L28"/>
      <c r="M28"/>
      <c r="P28" s="9">
        <v>89</v>
      </c>
      <c r="V28" s="39"/>
      <c r="Z28" s="38"/>
      <c r="AA28" s="38">
        <v>20.098039215686271</v>
      </c>
      <c r="AB28" s="30"/>
      <c r="AC28" s="31"/>
      <c r="AD28" s="32"/>
      <c r="AE28" s="32"/>
      <c r="AF28" s="33"/>
      <c r="AJ28" s="350">
        <v>1001015</v>
      </c>
      <c r="AK28" s="3"/>
      <c r="AL28">
        <f t="shared" si="3"/>
        <v>0</v>
      </c>
      <c r="AO28">
        <v>4.8836692399595627</v>
      </c>
    </row>
    <row r="29" spans="1:41" ht="12" customHeight="1" x14ac:dyDescent="0.25">
      <c r="A29" s="73">
        <v>5001016</v>
      </c>
      <c r="B29" s="98" t="s">
        <v>5059</v>
      </c>
      <c r="C29" s="77" t="str">
        <f t="shared" si="1"/>
        <v/>
      </c>
      <c r="D29" s="115">
        <v>6.86</v>
      </c>
      <c r="E29" s="75" t="s">
        <v>6463</v>
      </c>
      <c r="F29" s="112">
        <f t="shared" si="2"/>
        <v>8.2319999999999993</v>
      </c>
      <c r="G29" s="80" t="s">
        <v>3333</v>
      </c>
      <c r="H29" s="325"/>
      <c r="I29" s="327"/>
      <c r="J29" s="15"/>
      <c r="L29"/>
      <c r="M29"/>
      <c r="P29" s="9">
        <v>89</v>
      </c>
      <c r="V29" s="39"/>
      <c r="Z29" s="38"/>
      <c r="AA29" s="38">
        <v>20.041753653444673</v>
      </c>
      <c r="AB29" s="30"/>
      <c r="AC29" s="31"/>
      <c r="AD29" s="32"/>
      <c r="AE29" s="32"/>
      <c r="AF29" s="33"/>
      <c r="AJ29" s="350">
        <v>1001016</v>
      </c>
      <c r="AK29" s="3"/>
      <c r="AL29">
        <f t="shared" si="3"/>
        <v>0</v>
      </c>
      <c r="AO29">
        <v>0.14873732327032196</v>
      </c>
    </row>
    <row r="30" spans="1:41" ht="12" customHeight="1" x14ac:dyDescent="0.25">
      <c r="A30" s="73">
        <v>5001017</v>
      </c>
      <c r="B30" s="98" t="s">
        <v>5060</v>
      </c>
      <c r="C30" s="77" t="str">
        <f t="shared" si="1"/>
        <v/>
      </c>
      <c r="D30" s="115">
        <v>6.86</v>
      </c>
      <c r="E30" s="75" t="s">
        <v>6463</v>
      </c>
      <c r="F30" s="112">
        <f t="shared" si="2"/>
        <v>8.2319999999999993</v>
      </c>
      <c r="G30" s="80" t="s">
        <v>3334</v>
      </c>
      <c r="H30" s="325"/>
      <c r="I30" s="377" t="s">
        <v>8383</v>
      </c>
      <c r="L30"/>
      <c r="M30"/>
      <c r="P30" s="9">
        <v>89</v>
      </c>
      <c r="V30" s="39"/>
      <c r="Z30" s="38"/>
      <c r="AA30" s="38">
        <v>20.041753653444673</v>
      </c>
      <c r="AB30" s="30"/>
      <c r="AC30" s="31"/>
      <c r="AD30" s="32"/>
      <c r="AE30" s="32"/>
      <c r="AF30" s="33"/>
      <c r="AJ30" s="350">
        <v>1001017</v>
      </c>
      <c r="AK30" s="3"/>
      <c r="AL30">
        <f t="shared" si="3"/>
        <v>0</v>
      </c>
      <c r="AO30">
        <v>2.9747464654064388</v>
      </c>
    </row>
    <row r="31" spans="1:41" ht="12" customHeight="1" x14ac:dyDescent="0.25">
      <c r="A31" s="73">
        <v>5001018</v>
      </c>
      <c r="B31" s="98" t="s">
        <v>5061</v>
      </c>
      <c r="C31" s="77" t="str">
        <f t="shared" si="1"/>
        <v/>
      </c>
      <c r="D31" s="115">
        <v>6.86</v>
      </c>
      <c r="E31" s="75" t="s">
        <v>6463</v>
      </c>
      <c r="F31" s="112">
        <f t="shared" si="2"/>
        <v>8.2319999999999993</v>
      </c>
      <c r="G31" s="80" t="s">
        <v>3334</v>
      </c>
      <c r="H31" s="325"/>
      <c r="I31" s="378"/>
      <c r="L31"/>
      <c r="M31"/>
      <c r="P31" s="9">
        <v>89</v>
      </c>
      <c r="V31" s="39"/>
      <c r="Z31" s="38"/>
      <c r="AA31" s="38">
        <v>20.041753653444673</v>
      </c>
      <c r="AB31" s="30"/>
      <c r="AC31" s="31"/>
      <c r="AD31" s="32"/>
      <c r="AE31" s="32"/>
      <c r="AF31" s="33"/>
      <c r="AJ31" s="350">
        <v>1001018</v>
      </c>
      <c r="AK31" s="3"/>
      <c r="AL31">
        <f t="shared" si="3"/>
        <v>0</v>
      </c>
      <c r="AO31">
        <v>1.4360845005410396</v>
      </c>
    </row>
    <row r="32" spans="1:41" ht="12" customHeight="1" x14ac:dyDescent="0.25">
      <c r="A32" s="73">
        <v>5001019</v>
      </c>
      <c r="B32" s="98" t="s">
        <v>5062</v>
      </c>
      <c r="C32" s="77" t="str">
        <f t="shared" si="1"/>
        <v/>
      </c>
      <c r="D32" s="115">
        <v>6.99</v>
      </c>
      <c r="E32" s="75" t="s">
        <v>6463</v>
      </c>
      <c r="F32" s="112">
        <f t="shared" si="2"/>
        <v>8.3879999999999999</v>
      </c>
      <c r="G32" s="80" t="s">
        <v>3334</v>
      </c>
      <c r="H32" s="325"/>
      <c r="I32" s="94"/>
      <c r="L32"/>
      <c r="M32"/>
      <c r="P32" s="9">
        <v>89</v>
      </c>
      <c r="V32" s="39"/>
      <c r="Z32" s="38"/>
      <c r="AA32" s="38">
        <v>20.081967213114751</v>
      </c>
      <c r="AB32" s="30"/>
      <c r="AC32" s="31"/>
      <c r="AD32" s="32"/>
      <c r="AE32" s="32"/>
      <c r="AF32" s="33"/>
      <c r="AJ32" s="350">
        <v>1001019</v>
      </c>
      <c r="AK32" s="3"/>
      <c r="AL32">
        <f t="shared" si="3"/>
        <v>0</v>
      </c>
      <c r="AO32">
        <v>2.4042299969505545</v>
      </c>
    </row>
    <row r="33" spans="1:41" ht="12" customHeight="1" x14ac:dyDescent="0.25">
      <c r="A33" s="73">
        <v>5001020</v>
      </c>
      <c r="B33" s="98" t="s">
        <v>5063</v>
      </c>
      <c r="C33" s="77" t="str">
        <f t="shared" si="1"/>
        <v/>
      </c>
      <c r="D33" s="115">
        <v>6.99</v>
      </c>
      <c r="E33" s="75" t="s">
        <v>6463</v>
      </c>
      <c r="F33" s="112">
        <f t="shared" si="2"/>
        <v>8.3879999999999999</v>
      </c>
      <c r="G33" s="80" t="s">
        <v>3334</v>
      </c>
      <c r="H33" s="325"/>
      <c r="I33" s="377" t="s">
        <v>8384</v>
      </c>
      <c r="L33"/>
      <c r="M33"/>
      <c r="P33" s="9">
        <v>89</v>
      </c>
      <c r="V33" s="39"/>
      <c r="Z33" s="38"/>
      <c r="AA33" s="38">
        <v>20.081967213114751</v>
      </c>
      <c r="AB33" s="30"/>
      <c r="AC33" s="31"/>
      <c r="AD33" s="32"/>
      <c r="AE33" s="32"/>
      <c r="AF33" s="33"/>
      <c r="AJ33" s="350">
        <v>1001020</v>
      </c>
      <c r="AK33" s="3"/>
      <c r="AL33">
        <f t="shared" si="3"/>
        <v>0</v>
      </c>
      <c r="AO33">
        <v>2.270661663786635</v>
      </c>
    </row>
    <row r="34" spans="1:41" ht="12" customHeight="1" x14ac:dyDescent="0.25">
      <c r="A34" s="73">
        <v>5001021</v>
      </c>
      <c r="B34" s="98" t="s">
        <v>5064</v>
      </c>
      <c r="C34" s="77" t="str">
        <f t="shared" si="1"/>
        <v/>
      </c>
      <c r="D34" s="115">
        <v>7.23</v>
      </c>
      <c r="E34" s="75" t="s">
        <v>6463</v>
      </c>
      <c r="F34" s="112">
        <f t="shared" si="2"/>
        <v>8.6760000000000002</v>
      </c>
      <c r="G34" s="80" t="s">
        <v>3333</v>
      </c>
      <c r="H34" s="325"/>
      <c r="I34" s="378"/>
      <c r="J34" s="15"/>
      <c r="L34"/>
      <c r="M34"/>
      <c r="P34" s="9">
        <v>89</v>
      </c>
      <c r="V34" s="39"/>
      <c r="Z34" s="38"/>
      <c r="AA34" s="38">
        <v>20</v>
      </c>
      <c r="AB34" s="30"/>
      <c r="AC34" s="31"/>
      <c r="AD34" s="32"/>
      <c r="AE34" s="32"/>
      <c r="AF34" s="33"/>
      <c r="AJ34" s="350">
        <v>1001021</v>
      </c>
      <c r="AK34" s="3"/>
      <c r="AL34">
        <f t="shared" si="3"/>
        <v>0</v>
      </c>
      <c r="AO34">
        <v>0.16464652520610557</v>
      </c>
    </row>
    <row r="35" spans="1:41" ht="12" customHeight="1" x14ac:dyDescent="0.25">
      <c r="A35" s="73">
        <v>5001022</v>
      </c>
      <c r="B35" s="98" t="s">
        <v>5065</v>
      </c>
      <c r="C35" s="77" t="str">
        <f t="shared" si="1"/>
        <v/>
      </c>
      <c r="D35" s="115">
        <v>7.23</v>
      </c>
      <c r="E35" s="75" t="s">
        <v>6463</v>
      </c>
      <c r="F35" s="112">
        <f t="shared" si="2"/>
        <v>8.6760000000000002</v>
      </c>
      <c r="G35" s="80" t="s">
        <v>3334</v>
      </c>
      <c r="H35" s="325"/>
      <c r="I35" s="334"/>
      <c r="L35"/>
      <c r="M35"/>
      <c r="P35" s="9">
        <v>89</v>
      </c>
      <c r="V35" s="39"/>
      <c r="Z35" s="38"/>
      <c r="AA35" s="38">
        <v>20</v>
      </c>
      <c r="AB35" s="30"/>
      <c r="AC35" s="31"/>
      <c r="AD35" s="32"/>
      <c r="AE35" s="32"/>
      <c r="AF35" s="33"/>
      <c r="AJ35" s="350">
        <v>1001022</v>
      </c>
      <c r="AK35" s="3"/>
      <c r="AL35">
        <f t="shared" si="3"/>
        <v>0</v>
      </c>
      <c r="AO35">
        <v>2.3244215323214905</v>
      </c>
    </row>
    <row r="36" spans="1:41" ht="12" customHeight="1" x14ac:dyDescent="0.25">
      <c r="A36" s="73">
        <v>5001023</v>
      </c>
      <c r="B36" s="98" t="s">
        <v>5066</v>
      </c>
      <c r="C36" s="77" t="str">
        <f t="shared" si="1"/>
        <v/>
      </c>
      <c r="D36" s="115">
        <v>7.54</v>
      </c>
      <c r="E36" s="75" t="s">
        <v>6463</v>
      </c>
      <c r="F36" s="112">
        <f t="shared" si="2"/>
        <v>9.048</v>
      </c>
      <c r="G36" s="80" t="s">
        <v>3334</v>
      </c>
      <c r="H36" s="325"/>
      <c r="I36" s="327"/>
      <c r="L36"/>
      <c r="M36"/>
      <c r="P36" s="9">
        <v>89</v>
      </c>
      <c r="V36" s="39"/>
      <c r="Z36" s="38"/>
      <c r="AA36" s="38">
        <v>19.961977186311785</v>
      </c>
      <c r="AB36" s="30"/>
      <c r="AC36" s="31"/>
      <c r="AD36" s="32"/>
      <c r="AE36" s="32"/>
      <c r="AF36" s="33"/>
      <c r="AJ36" s="350">
        <v>1001023</v>
      </c>
      <c r="AK36" s="3"/>
      <c r="AL36">
        <f t="shared" si="3"/>
        <v>0</v>
      </c>
      <c r="AO36">
        <v>1.8945268603291407</v>
      </c>
    </row>
    <row r="37" spans="1:41" ht="12" customHeight="1" x14ac:dyDescent="0.25">
      <c r="A37" s="73">
        <v>5001024</v>
      </c>
      <c r="B37" s="98" t="s">
        <v>5067</v>
      </c>
      <c r="C37" s="77" t="str">
        <f t="shared" si="1"/>
        <v/>
      </c>
      <c r="D37" s="115">
        <v>7.54</v>
      </c>
      <c r="E37" s="75" t="s">
        <v>6463</v>
      </c>
      <c r="F37" s="112">
        <f t="shared" si="2"/>
        <v>9.048</v>
      </c>
      <c r="G37" s="80" t="s">
        <v>3334</v>
      </c>
      <c r="H37" s="325"/>
      <c r="I37" s="365" t="s">
        <v>4958</v>
      </c>
      <c r="L37"/>
      <c r="M37"/>
      <c r="P37" s="9">
        <v>89</v>
      </c>
      <c r="V37" s="39"/>
      <c r="Z37" s="38"/>
      <c r="AA37" s="38">
        <v>19.961977186311785</v>
      </c>
      <c r="AB37" s="30"/>
      <c r="AC37" s="31"/>
      <c r="AD37" s="32"/>
      <c r="AE37" s="32"/>
      <c r="AF37" s="33"/>
      <c r="AJ37" s="350">
        <v>1001024</v>
      </c>
      <c r="AK37" s="3"/>
      <c r="AL37">
        <f t="shared" si="3"/>
        <v>0</v>
      </c>
      <c r="AO37">
        <v>0.94726343016457037</v>
      </c>
    </row>
    <row r="38" spans="1:41" ht="12" customHeight="1" x14ac:dyDescent="0.25">
      <c r="A38" s="73">
        <v>5001025</v>
      </c>
      <c r="B38" s="98" t="s">
        <v>5068</v>
      </c>
      <c r="C38" s="77" t="str">
        <f t="shared" si="1"/>
        <v/>
      </c>
      <c r="D38" s="115">
        <v>7.91</v>
      </c>
      <c r="E38" s="75" t="s">
        <v>6463</v>
      </c>
      <c r="F38" s="112">
        <f t="shared" si="2"/>
        <v>9.4919999999999991</v>
      </c>
      <c r="G38" s="80" t="s">
        <v>3334</v>
      </c>
      <c r="H38" s="325"/>
      <c r="I38" s="389"/>
      <c r="L38"/>
      <c r="M38"/>
      <c r="P38" s="9">
        <v>89</v>
      </c>
      <c r="V38" s="39"/>
      <c r="Z38" s="38"/>
      <c r="AA38" s="38">
        <v>19.927536231884048</v>
      </c>
      <c r="AB38" s="30"/>
      <c r="AC38" s="31"/>
      <c r="AD38" s="32"/>
      <c r="AE38" s="32"/>
      <c r="AF38" s="33"/>
      <c r="AJ38" s="350">
        <v>1001025</v>
      </c>
      <c r="AK38" s="3"/>
      <c r="AL38">
        <f t="shared" si="3"/>
        <v>0</v>
      </c>
      <c r="AO38">
        <v>2.4078773749484568</v>
      </c>
    </row>
    <row r="39" spans="1:41" ht="12" customHeight="1" x14ac:dyDescent="0.25">
      <c r="A39" s="73">
        <v>5001026</v>
      </c>
      <c r="B39" s="98" t="s">
        <v>5069</v>
      </c>
      <c r="C39" s="77" t="str">
        <f t="shared" si="1"/>
        <v/>
      </c>
      <c r="D39" s="115">
        <v>8.69</v>
      </c>
      <c r="E39" s="75" t="s">
        <v>6463</v>
      </c>
      <c r="F39" s="112">
        <f t="shared" si="2"/>
        <v>10.427999999999999</v>
      </c>
      <c r="G39" s="80" t="s">
        <v>3333</v>
      </c>
      <c r="H39" s="325"/>
      <c r="I39" s="400"/>
      <c r="J39" s="15"/>
      <c r="L39"/>
      <c r="M39"/>
      <c r="P39" s="9">
        <v>89</v>
      </c>
      <c r="V39" s="39"/>
      <c r="Z39" s="38"/>
      <c r="AA39" s="38">
        <v>19.934102141680384</v>
      </c>
      <c r="AB39" s="30"/>
      <c r="AC39" s="31"/>
      <c r="AD39" s="32"/>
      <c r="AE39" s="32"/>
      <c r="AF39" s="33"/>
      <c r="AJ39" s="350">
        <v>1001026</v>
      </c>
      <c r="AK39" s="3"/>
      <c r="AL39">
        <f t="shared" si="3"/>
        <v>0</v>
      </c>
      <c r="AO39">
        <v>6.5752508754346253E-2</v>
      </c>
    </row>
    <row r="40" spans="1:41" ht="12" customHeight="1" x14ac:dyDescent="0.25">
      <c r="A40" s="73">
        <v>5001027</v>
      </c>
      <c r="B40" s="98" t="s">
        <v>5070</v>
      </c>
      <c r="C40" s="77" t="str">
        <f t="shared" si="1"/>
        <v/>
      </c>
      <c r="D40" s="115">
        <v>9.01</v>
      </c>
      <c r="E40" s="75" t="s">
        <v>6463</v>
      </c>
      <c r="F40" s="112">
        <f t="shared" si="2"/>
        <v>10.811999999999999</v>
      </c>
      <c r="G40" s="80" t="s">
        <v>3335</v>
      </c>
      <c r="H40" s="325"/>
      <c r="I40" s="400"/>
      <c r="L40"/>
      <c r="M40"/>
      <c r="P40" s="9">
        <v>89</v>
      </c>
      <c r="V40" s="39"/>
      <c r="Z40" s="38"/>
      <c r="AA40" s="38">
        <v>20.031796502384736</v>
      </c>
      <c r="AB40" s="30"/>
      <c r="AC40" s="31"/>
      <c r="AD40" s="32"/>
      <c r="AE40" s="32"/>
      <c r="AF40" s="33"/>
      <c r="AJ40" s="350">
        <v>1001027</v>
      </c>
      <c r="AK40" s="3"/>
      <c r="AL40">
        <f t="shared" si="3"/>
        <v>0</v>
      </c>
      <c r="AO40">
        <v>1.2683447304667455</v>
      </c>
    </row>
    <row r="41" spans="1:41" ht="12" customHeight="1" x14ac:dyDescent="0.25">
      <c r="A41" s="73">
        <v>5001028</v>
      </c>
      <c r="B41" s="98" t="s">
        <v>5071</v>
      </c>
      <c r="C41" s="77" t="str">
        <f t="shared" si="1"/>
        <v/>
      </c>
      <c r="D41" s="115">
        <v>9.01</v>
      </c>
      <c r="E41" s="75" t="s">
        <v>6463</v>
      </c>
      <c r="F41" s="112">
        <f t="shared" si="2"/>
        <v>10.811999999999999</v>
      </c>
      <c r="G41" s="80" t="s">
        <v>3333</v>
      </c>
      <c r="H41" s="325"/>
      <c r="I41" s="400"/>
      <c r="J41" s="15"/>
      <c r="L41"/>
      <c r="M41"/>
      <c r="P41" s="9">
        <v>89</v>
      </c>
      <c r="V41" s="39"/>
      <c r="Z41" s="38"/>
      <c r="AA41" s="38">
        <v>20.031796502384736</v>
      </c>
      <c r="AB41" s="30"/>
      <c r="AC41" s="31"/>
      <c r="AD41" s="32"/>
      <c r="AE41" s="32"/>
      <c r="AF41" s="33"/>
      <c r="AJ41" s="350">
        <v>1001028</v>
      </c>
      <c r="AK41" s="3"/>
      <c r="AL41">
        <f t="shared" si="3"/>
        <v>0</v>
      </c>
      <c r="AO41">
        <v>0.21139078841112427</v>
      </c>
    </row>
    <row r="42" spans="1:41" ht="12" customHeight="1" x14ac:dyDescent="0.25">
      <c r="A42" s="73">
        <v>5001029</v>
      </c>
      <c r="B42" s="98" t="s">
        <v>5072</v>
      </c>
      <c r="C42" s="77" t="str">
        <f t="shared" si="1"/>
        <v/>
      </c>
      <c r="D42" s="115">
        <v>9.01</v>
      </c>
      <c r="E42" s="75" t="s">
        <v>6463</v>
      </c>
      <c r="F42" s="112">
        <f t="shared" si="2"/>
        <v>10.811999999999999</v>
      </c>
      <c r="G42" s="80" t="s">
        <v>3335</v>
      </c>
      <c r="H42" s="325"/>
      <c r="I42" s="400"/>
      <c r="L42"/>
      <c r="M42"/>
      <c r="P42" s="9">
        <v>89</v>
      </c>
      <c r="V42" s="39"/>
      <c r="Z42" s="38"/>
      <c r="AA42" s="38">
        <v>20.031796502384736</v>
      </c>
      <c r="AB42" s="30"/>
      <c r="AC42" s="31"/>
      <c r="AD42" s="32"/>
      <c r="AE42" s="32"/>
      <c r="AF42" s="33"/>
      <c r="AJ42" s="350">
        <v>1001029</v>
      </c>
      <c r="AK42" s="3"/>
      <c r="AL42">
        <f t="shared" si="3"/>
        <v>0</v>
      </c>
      <c r="AO42">
        <v>0.52847697102781055</v>
      </c>
    </row>
    <row r="43" spans="1:41" ht="12" customHeight="1" x14ac:dyDescent="0.25">
      <c r="A43" s="73">
        <v>5001030</v>
      </c>
      <c r="B43" s="98" t="s">
        <v>5073</v>
      </c>
      <c r="C43" s="77" t="str">
        <f t="shared" si="1"/>
        <v/>
      </c>
      <c r="D43" s="115">
        <v>9.2200000000000006</v>
      </c>
      <c r="E43" s="75" t="s">
        <v>6463</v>
      </c>
      <c r="F43" s="112">
        <f t="shared" si="2"/>
        <v>11.064</v>
      </c>
      <c r="G43" s="80" t="s">
        <v>3335</v>
      </c>
      <c r="H43" s="325"/>
      <c r="I43" s="400"/>
      <c r="L43"/>
      <c r="M43"/>
      <c r="P43" s="9">
        <v>89</v>
      </c>
      <c r="V43" s="39"/>
      <c r="Z43" s="38"/>
      <c r="AA43" s="38">
        <v>20.031055900621126</v>
      </c>
      <c r="AB43" s="30"/>
      <c r="AC43" s="31"/>
      <c r="AD43" s="32"/>
      <c r="AE43" s="32"/>
      <c r="AF43" s="33"/>
      <c r="AJ43" s="350">
        <v>1001030</v>
      </c>
      <c r="AK43" s="3"/>
      <c r="AL43">
        <f t="shared" si="3"/>
        <v>0</v>
      </c>
      <c r="AO43">
        <v>1.5493202306813145</v>
      </c>
    </row>
    <row r="44" spans="1:41" ht="12" customHeight="1" x14ac:dyDescent="0.25">
      <c r="A44" s="73">
        <v>5001031</v>
      </c>
      <c r="B44" s="98" t="s">
        <v>5074</v>
      </c>
      <c r="C44" s="77" t="str">
        <f t="shared" si="1"/>
        <v/>
      </c>
      <c r="D44" s="115">
        <v>9.2200000000000006</v>
      </c>
      <c r="E44" s="75" t="s">
        <v>6463</v>
      </c>
      <c r="F44" s="112">
        <f t="shared" si="2"/>
        <v>11.064</v>
      </c>
      <c r="G44" s="80" t="s">
        <v>3333</v>
      </c>
      <c r="H44" s="325"/>
      <c r="I44" s="400"/>
      <c r="J44" s="15"/>
      <c r="L44"/>
      <c r="M44"/>
      <c r="P44" s="9">
        <v>89</v>
      </c>
      <c r="V44" s="39"/>
      <c r="Z44" s="38"/>
      <c r="AA44" s="38">
        <v>20.031055900621126</v>
      </c>
      <c r="AB44" s="30"/>
      <c r="AC44" s="31"/>
      <c r="AD44" s="32"/>
      <c r="AE44" s="32"/>
      <c r="AF44" s="33"/>
      <c r="AJ44" s="350">
        <v>1001031</v>
      </c>
      <c r="AK44" s="3"/>
      <c r="AL44">
        <f t="shared" si="3"/>
        <v>0</v>
      </c>
      <c r="AO44">
        <v>0.1291100192234429</v>
      </c>
    </row>
    <row r="45" spans="1:41" ht="12" customHeight="1" x14ac:dyDescent="0.25">
      <c r="A45" s="73">
        <v>5001032</v>
      </c>
      <c r="B45" s="98" t="s">
        <v>5075</v>
      </c>
      <c r="C45" s="77" t="str">
        <f t="shared" si="1"/>
        <v/>
      </c>
      <c r="D45" s="115">
        <v>10.029999999999999</v>
      </c>
      <c r="E45" s="75" t="s">
        <v>6463</v>
      </c>
      <c r="F45" s="112">
        <f t="shared" si="2"/>
        <v>12.036</v>
      </c>
      <c r="G45" s="80" t="s">
        <v>3335</v>
      </c>
      <c r="H45" s="325"/>
      <c r="I45" s="400"/>
      <c r="L45"/>
      <c r="M45"/>
      <c r="P45" s="9">
        <v>89</v>
      </c>
      <c r="V45" s="39"/>
      <c r="Z45" s="38"/>
      <c r="AA45" s="38">
        <v>20</v>
      </c>
      <c r="AB45" s="30"/>
      <c r="AC45" s="31"/>
      <c r="AD45" s="32"/>
      <c r="AE45" s="32"/>
      <c r="AF45" s="33"/>
      <c r="AJ45" s="350">
        <v>1001032</v>
      </c>
      <c r="AK45" s="3"/>
      <c r="AL45">
        <f t="shared" si="3"/>
        <v>0</v>
      </c>
      <c r="AO45">
        <v>1.7802508134199551</v>
      </c>
    </row>
    <row r="46" spans="1:41" ht="12" customHeight="1" x14ac:dyDescent="0.25">
      <c r="A46" s="73">
        <v>5001033</v>
      </c>
      <c r="B46" s="98" t="s">
        <v>5076</v>
      </c>
      <c r="C46" s="77" t="str">
        <f t="shared" si="1"/>
        <v/>
      </c>
      <c r="D46" s="115">
        <v>10.029999999999999</v>
      </c>
      <c r="E46" s="75" t="s">
        <v>6463</v>
      </c>
      <c r="F46" s="112">
        <f t="shared" si="2"/>
        <v>12.036</v>
      </c>
      <c r="G46" s="80" t="s">
        <v>3335</v>
      </c>
      <c r="H46" s="325"/>
      <c r="I46" s="400"/>
      <c r="L46"/>
      <c r="M46"/>
      <c r="P46" s="9">
        <v>89</v>
      </c>
      <c r="V46" s="39"/>
      <c r="Z46" s="38"/>
      <c r="AA46" s="38">
        <v>20</v>
      </c>
      <c r="AB46" s="30"/>
      <c r="AC46" s="31"/>
      <c r="AD46" s="32"/>
      <c r="AE46" s="32"/>
      <c r="AF46" s="33"/>
      <c r="AJ46" s="350">
        <v>1001033</v>
      </c>
      <c r="AK46" s="3"/>
      <c r="AL46">
        <f t="shared" si="3"/>
        <v>0</v>
      </c>
      <c r="AO46">
        <v>2.0345723581942345</v>
      </c>
    </row>
    <row r="47" spans="1:41" ht="12" customHeight="1" x14ac:dyDescent="0.25">
      <c r="A47" s="73">
        <v>5001034</v>
      </c>
      <c r="B47" s="98" t="s">
        <v>5077</v>
      </c>
      <c r="C47" s="77" t="str">
        <f t="shared" si="1"/>
        <v/>
      </c>
      <c r="D47" s="115">
        <v>10.029999999999999</v>
      </c>
      <c r="E47" s="75" t="s">
        <v>6463</v>
      </c>
      <c r="F47" s="112">
        <f t="shared" si="2"/>
        <v>12.036</v>
      </c>
      <c r="G47" s="80" t="s">
        <v>3335</v>
      </c>
      <c r="H47" s="325"/>
      <c r="I47" s="400"/>
      <c r="L47"/>
      <c r="M47"/>
      <c r="P47" s="9">
        <v>89</v>
      </c>
      <c r="V47" s="39"/>
      <c r="Z47" s="38"/>
      <c r="AA47" s="38">
        <v>20</v>
      </c>
      <c r="AB47" s="30"/>
      <c r="AC47" s="31"/>
      <c r="AD47" s="32"/>
      <c r="AE47" s="32"/>
      <c r="AF47" s="33"/>
      <c r="AJ47" s="350">
        <v>1001034</v>
      </c>
      <c r="AK47" s="3"/>
      <c r="AL47">
        <f t="shared" si="3"/>
        <v>0</v>
      </c>
      <c r="AO47">
        <v>0.66241890731905317</v>
      </c>
    </row>
    <row r="48" spans="1:41" ht="12" customHeight="1" x14ac:dyDescent="0.25">
      <c r="A48" s="73">
        <v>5001035</v>
      </c>
      <c r="B48" s="98" t="s">
        <v>5078</v>
      </c>
      <c r="C48" s="77" t="str">
        <f t="shared" si="1"/>
        <v/>
      </c>
      <c r="D48" s="115">
        <v>10.029999999999999</v>
      </c>
      <c r="E48" s="75" t="s">
        <v>6463</v>
      </c>
      <c r="F48" s="112">
        <f t="shared" si="2"/>
        <v>12.036</v>
      </c>
      <c r="G48" s="80" t="s">
        <v>3335</v>
      </c>
      <c r="H48" s="325"/>
      <c r="I48" s="401"/>
      <c r="L48"/>
      <c r="M48"/>
      <c r="P48" s="9">
        <v>89</v>
      </c>
      <c r="V48" s="39"/>
      <c r="Z48" s="38"/>
      <c r="AA48" s="38">
        <v>20</v>
      </c>
      <c r="AB48" s="30"/>
      <c r="AC48" s="31"/>
      <c r="AD48" s="32"/>
      <c r="AE48" s="32"/>
      <c r="AF48" s="33"/>
      <c r="AJ48" s="350">
        <v>1001035</v>
      </c>
      <c r="AK48" s="3"/>
      <c r="AL48">
        <f t="shared" si="3"/>
        <v>0</v>
      </c>
      <c r="AO48">
        <v>2.8484013014719283</v>
      </c>
    </row>
    <row r="49" spans="1:41" ht="12" customHeight="1" x14ac:dyDescent="0.25">
      <c r="A49" s="73">
        <v>5001036</v>
      </c>
      <c r="B49" s="98" t="s">
        <v>5079</v>
      </c>
      <c r="C49" s="77" t="str">
        <f t="shared" si="1"/>
        <v/>
      </c>
      <c r="D49" s="115">
        <v>11.21</v>
      </c>
      <c r="E49" s="75" t="s">
        <v>6463</v>
      </c>
      <c r="F49" s="112">
        <f t="shared" si="2"/>
        <v>13.452</v>
      </c>
      <c r="G49" s="80" t="s">
        <v>3333</v>
      </c>
      <c r="H49" s="325"/>
      <c r="I49" s="401"/>
      <c r="J49" s="15"/>
      <c r="L49"/>
      <c r="M49"/>
      <c r="P49" s="9">
        <v>89</v>
      </c>
      <c r="V49" s="39"/>
      <c r="Z49" s="38"/>
      <c r="AA49" s="38">
        <v>20.051085568326954</v>
      </c>
      <c r="AB49" s="30"/>
      <c r="AC49" s="31"/>
      <c r="AD49" s="32"/>
      <c r="AE49" s="32"/>
      <c r="AF49" s="33"/>
      <c r="AJ49" s="350">
        <v>1001036</v>
      </c>
      <c r="AK49" s="3"/>
      <c r="AL49">
        <f t="shared" si="3"/>
        <v>0</v>
      </c>
      <c r="AO49">
        <v>6.371423963818787E-2</v>
      </c>
    </row>
    <row r="50" spans="1:41" ht="12" customHeight="1" x14ac:dyDescent="0.25">
      <c r="A50" s="73">
        <v>5001037</v>
      </c>
      <c r="B50" s="98" t="s">
        <v>5080</v>
      </c>
      <c r="C50" s="77" t="str">
        <f t="shared" si="1"/>
        <v/>
      </c>
      <c r="D50" s="115">
        <v>11.21</v>
      </c>
      <c r="E50" s="75" t="s">
        <v>6463</v>
      </c>
      <c r="F50" s="112">
        <f t="shared" si="2"/>
        <v>13.452</v>
      </c>
      <c r="G50" s="80" t="s">
        <v>3335</v>
      </c>
      <c r="H50" s="325"/>
      <c r="I50" s="401"/>
      <c r="L50"/>
      <c r="M50"/>
      <c r="P50" s="9">
        <v>89</v>
      </c>
      <c r="V50" s="39"/>
      <c r="Z50" s="38"/>
      <c r="AA50" s="38">
        <v>20.051085568326954</v>
      </c>
      <c r="AB50" s="30"/>
      <c r="AC50" s="31"/>
      <c r="AD50" s="32"/>
      <c r="AE50" s="32"/>
      <c r="AF50" s="33"/>
      <c r="AJ50" s="350">
        <v>1001037</v>
      </c>
      <c r="AK50" s="3"/>
      <c r="AL50">
        <f t="shared" si="3"/>
        <v>0</v>
      </c>
      <c r="AO50">
        <v>0.9102034234026839</v>
      </c>
    </row>
    <row r="51" spans="1:41" ht="12" customHeight="1" x14ac:dyDescent="0.25">
      <c r="A51" s="73">
        <v>5001038</v>
      </c>
      <c r="B51" s="98" t="s">
        <v>5081</v>
      </c>
      <c r="C51" s="77" t="str">
        <f t="shared" si="1"/>
        <v/>
      </c>
      <c r="D51" s="115">
        <v>11.46</v>
      </c>
      <c r="E51" s="75" t="s">
        <v>6463</v>
      </c>
      <c r="F51" s="112">
        <f t="shared" si="2"/>
        <v>13.752000000000001</v>
      </c>
      <c r="G51" s="80" t="s">
        <v>3333</v>
      </c>
      <c r="H51" s="325"/>
      <c r="I51" s="401"/>
      <c r="J51" s="15"/>
      <c r="L51"/>
      <c r="M51"/>
      <c r="P51" s="9">
        <v>89</v>
      </c>
      <c r="V51" s="39"/>
      <c r="Z51" s="38"/>
      <c r="AA51" s="38">
        <v>20</v>
      </c>
      <c r="AB51" s="30"/>
      <c r="AC51" s="31"/>
      <c r="AD51" s="32"/>
      <c r="AE51" s="32"/>
      <c r="AF51" s="33"/>
      <c r="AJ51" s="350">
        <v>1001038</v>
      </c>
      <c r="AK51" s="3"/>
      <c r="AL51">
        <f t="shared" si="3"/>
        <v>0</v>
      </c>
      <c r="AO51">
        <v>0.22663386525276408</v>
      </c>
    </row>
    <row r="52" spans="1:41" ht="12" customHeight="1" x14ac:dyDescent="0.25">
      <c r="A52" s="73">
        <v>5001039</v>
      </c>
      <c r="B52" s="98" t="s">
        <v>5082</v>
      </c>
      <c r="C52" s="77" t="str">
        <f t="shared" si="1"/>
        <v/>
      </c>
      <c r="D52" s="115">
        <v>11.46</v>
      </c>
      <c r="E52" s="75" t="s">
        <v>6463</v>
      </c>
      <c r="F52" s="112">
        <f t="shared" si="2"/>
        <v>13.752000000000001</v>
      </c>
      <c r="G52" s="80" t="s">
        <v>3335</v>
      </c>
      <c r="H52" s="325"/>
      <c r="L52"/>
      <c r="M52"/>
      <c r="P52" s="9">
        <v>89</v>
      </c>
      <c r="V52" s="39"/>
      <c r="Z52" s="38"/>
      <c r="AA52" s="38">
        <v>20</v>
      </c>
      <c r="AB52" s="30"/>
      <c r="AC52" s="31"/>
      <c r="AD52" s="32"/>
      <c r="AE52" s="32"/>
      <c r="AF52" s="33"/>
      <c r="AJ52" s="350">
        <v>1001039</v>
      </c>
      <c r="AK52" s="3"/>
      <c r="AL52">
        <f t="shared" si="3"/>
        <v>0</v>
      </c>
      <c r="AO52">
        <v>1.2464862588902024</v>
      </c>
    </row>
    <row r="53" spans="1:41" ht="12" customHeight="1" x14ac:dyDescent="0.25">
      <c r="A53" s="73">
        <v>5001040</v>
      </c>
      <c r="B53" s="98" t="s">
        <v>5083</v>
      </c>
      <c r="C53" s="77" t="str">
        <f t="shared" si="1"/>
        <v/>
      </c>
      <c r="D53" s="115">
        <v>11.55</v>
      </c>
      <c r="E53" s="75" t="s">
        <v>1</v>
      </c>
      <c r="F53" s="112">
        <f t="shared" si="2"/>
        <v>13.860000000000001</v>
      </c>
      <c r="G53" s="80" t="s">
        <v>3335</v>
      </c>
      <c r="H53" s="325"/>
      <c r="L53"/>
      <c r="M53"/>
      <c r="P53" s="9">
        <v>89</v>
      </c>
      <c r="V53" s="39"/>
      <c r="Z53" s="38"/>
      <c r="AA53" s="38">
        <v>19.975186104218366</v>
      </c>
      <c r="AB53" s="30"/>
      <c r="AC53" s="31"/>
      <c r="AD53" s="32"/>
      <c r="AE53" s="32"/>
      <c r="AF53" s="33"/>
      <c r="AJ53" s="350">
        <v>1001040</v>
      </c>
      <c r="AK53" s="3"/>
      <c r="AL53">
        <f t="shared" si="3"/>
        <v>0</v>
      </c>
      <c r="AO53">
        <v>4.9470935158031919</v>
      </c>
    </row>
    <row r="54" spans="1:41" ht="12" customHeight="1" x14ac:dyDescent="0.25">
      <c r="A54" s="73">
        <v>5001041</v>
      </c>
      <c r="B54" s="98" t="s">
        <v>5084</v>
      </c>
      <c r="C54" s="77" t="str">
        <f t="shared" si="1"/>
        <v/>
      </c>
      <c r="D54" s="115">
        <v>11.79</v>
      </c>
      <c r="E54" s="75" t="s">
        <v>6463</v>
      </c>
      <c r="F54" s="112">
        <f t="shared" si="2"/>
        <v>14.147999999999998</v>
      </c>
      <c r="G54" s="80" t="s">
        <v>3333</v>
      </c>
      <c r="H54" s="325"/>
      <c r="I54" s="326"/>
      <c r="J54" s="15"/>
      <c r="L54"/>
      <c r="M54"/>
      <c r="P54" s="9">
        <v>89</v>
      </c>
      <c r="V54" s="39"/>
      <c r="Z54" s="38"/>
      <c r="AA54" s="38">
        <v>20.024271844660191</v>
      </c>
      <c r="AB54" s="30"/>
      <c r="AC54" s="31"/>
      <c r="AD54" s="32"/>
      <c r="AE54" s="32"/>
      <c r="AF54" s="33"/>
      <c r="AJ54" s="350">
        <v>1001041</v>
      </c>
      <c r="AK54" s="3"/>
      <c r="AL54">
        <f t="shared" si="3"/>
        <v>0</v>
      </c>
      <c r="AO54">
        <v>0.26924385122762645</v>
      </c>
    </row>
    <row r="55" spans="1:41" ht="12" customHeight="1" x14ac:dyDescent="0.25">
      <c r="A55" s="73">
        <v>5001042</v>
      </c>
      <c r="B55" s="98" t="s">
        <v>5085</v>
      </c>
      <c r="C55" s="77" t="str">
        <f t="shared" si="1"/>
        <v/>
      </c>
      <c r="D55" s="115">
        <v>12.64</v>
      </c>
      <c r="E55" s="75" t="s">
        <v>1</v>
      </c>
      <c r="F55" s="112">
        <f t="shared" si="2"/>
        <v>15.167999999999999</v>
      </c>
      <c r="G55" s="80" t="s">
        <v>3335</v>
      </c>
      <c r="H55" s="325"/>
      <c r="I55" s="377" t="s">
        <v>8385</v>
      </c>
      <c r="L55"/>
      <c r="M55"/>
      <c r="P55" s="9">
        <v>89</v>
      </c>
      <c r="V55" s="39"/>
      <c r="Z55" s="38"/>
      <c r="AA55" s="38">
        <v>20.045300113250278</v>
      </c>
      <c r="AB55" s="30"/>
      <c r="AC55" s="31"/>
      <c r="AD55" s="32"/>
      <c r="AE55" s="32"/>
      <c r="AF55" s="33"/>
      <c r="AJ55" s="350">
        <v>1001042</v>
      </c>
      <c r="AK55" s="3"/>
      <c r="AL55">
        <f t="shared" si="3"/>
        <v>0</v>
      </c>
      <c r="AO55">
        <v>5.6506062210766297</v>
      </c>
    </row>
    <row r="56" spans="1:41" ht="12" customHeight="1" x14ac:dyDescent="0.25">
      <c r="A56" s="73">
        <v>5001043</v>
      </c>
      <c r="B56" s="98" t="s">
        <v>5086</v>
      </c>
      <c r="C56" s="77" t="str">
        <f t="shared" si="1"/>
        <v/>
      </c>
      <c r="D56" s="115">
        <v>12.64</v>
      </c>
      <c r="E56" s="75" t="s">
        <v>6463</v>
      </c>
      <c r="F56" s="112">
        <f t="shared" si="2"/>
        <v>15.167999999999999</v>
      </c>
      <c r="G56" s="80" t="s">
        <v>3335</v>
      </c>
      <c r="H56" s="325"/>
      <c r="I56" s="378"/>
      <c r="L56"/>
      <c r="M56"/>
      <c r="P56" s="9">
        <v>89</v>
      </c>
      <c r="V56" s="39"/>
      <c r="Z56" s="38"/>
      <c r="AA56" s="38">
        <v>20.045300113250278</v>
      </c>
      <c r="AB56" s="30"/>
      <c r="AC56" s="31"/>
      <c r="AD56" s="32"/>
      <c r="AE56" s="32"/>
      <c r="AF56" s="33"/>
      <c r="AJ56" s="350">
        <v>1001043</v>
      </c>
      <c r="AK56" s="3"/>
      <c r="AL56">
        <f t="shared" si="3"/>
        <v>0</v>
      </c>
      <c r="AO56">
        <v>5.6506062210766297</v>
      </c>
    </row>
    <row r="57" spans="1:41" ht="12" customHeight="1" x14ac:dyDescent="0.25">
      <c r="A57" s="73">
        <v>5001044</v>
      </c>
      <c r="B57" s="98" t="s">
        <v>5087</v>
      </c>
      <c r="C57" s="77" t="str">
        <f t="shared" si="1"/>
        <v/>
      </c>
      <c r="D57" s="115">
        <v>12.64</v>
      </c>
      <c r="E57" s="75" t="s">
        <v>6463</v>
      </c>
      <c r="F57" s="112">
        <f t="shared" si="2"/>
        <v>15.167999999999999</v>
      </c>
      <c r="G57" s="80" t="s">
        <v>3335</v>
      </c>
      <c r="H57" s="325"/>
      <c r="L57"/>
      <c r="M57"/>
      <c r="P57" s="9">
        <v>89</v>
      </c>
      <c r="V57" s="39"/>
      <c r="Z57" s="38"/>
      <c r="AA57" s="38">
        <v>20.045300113250278</v>
      </c>
      <c r="AB57" s="30"/>
      <c r="AC57" s="31"/>
      <c r="AD57" s="32"/>
      <c r="AE57" s="32"/>
      <c r="AF57" s="33"/>
      <c r="AJ57" s="350">
        <v>1001044</v>
      </c>
      <c r="AK57" s="3"/>
      <c r="AL57">
        <f t="shared" si="3"/>
        <v>0</v>
      </c>
      <c r="AO57">
        <v>0.80722946015380426</v>
      </c>
    </row>
    <row r="58" spans="1:41" ht="12" customHeight="1" x14ac:dyDescent="0.25">
      <c r="A58" s="73">
        <v>5001045</v>
      </c>
      <c r="B58" s="98" t="s">
        <v>5088</v>
      </c>
      <c r="C58" s="77" t="str">
        <f t="shared" si="1"/>
        <v/>
      </c>
      <c r="D58" s="115">
        <v>13.13</v>
      </c>
      <c r="E58" s="75" t="s">
        <v>6463</v>
      </c>
      <c r="F58" s="112">
        <f t="shared" si="2"/>
        <v>15.756</v>
      </c>
      <c r="G58" s="80" t="s">
        <v>3335</v>
      </c>
      <c r="H58" s="325"/>
      <c r="I58" s="377" t="s">
        <v>8386</v>
      </c>
      <c r="L58"/>
      <c r="M58"/>
      <c r="P58" s="9">
        <v>89</v>
      </c>
      <c r="V58" s="39"/>
      <c r="Z58" s="38"/>
      <c r="AA58" s="38">
        <v>19.978165938864635</v>
      </c>
      <c r="AB58" s="30"/>
      <c r="AC58" s="31"/>
      <c r="AD58" s="32"/>
      <c r="AE58" s="32"/>
      <c r="AF58" s="33"/>
      <c r="AJ58" s="350">
        <v>1001045</v>
      </c>
      <c r="AK58" s="3"/>
      <c r="AL58">
        <f t="shared" si="3"/>
        <v>0</v>
      </c>
      <c r="AO58">
        <v>1.8132435296879563</v>
      </c>
    </row>
    <row r="59" spans="1:41" ht="12" customHeight="1" x14ac:dyDescent="0.25">
      <c r="A59" s="73">
        <v>5001046</v>
      </c>
      <c r="B59" s="98" t="s">
        <v>5089</v>
      </c>
      <c r="C59" s="77" t="str">
        <f t="shared" si="1"/>
        <v/>
      </c>
      <c r="D59" s="115">
        <v>14.12</v>
      </c>
      <c r="E59" s="75" t="s">
        <v>6463</v>
      </c>
      <c r="F59" s="112">
        <f t="shared" si="2"/>
        <v>16.943999999999999</v>
      </c>
      <c r="G59" s="80" t="s">
        <v>3333</v>
      </c>
      <c r="H59" s="325"/>
      <c r="I59" s="378"/>
      <c r="J59" s="15"/>
      <c r="L59"/>
      <c r="M59"/>
      <c r="P59" s="9">
        <v>89</v>
      </c>
      <c r="V59" s="39"/>
      <c r="Z59" s="38"/>
      <c r="AA59" s="38">
        <v>19.97971602434076</v>
      </c>
      <c r="AB59" s="30"/>
      <c r="AC59" s="31"/>
      <c r="AD59" s="32"/>
      <c r="AE59" s="32"/>
      <c r="AF59" s="33"/>
      <c r="AJ59" s="350">
        <v>1001046</v>
      </c>
      <c r="AK59" s="3"/>
      <c r="AL59">
        <f t="shared" si="3"/>
        <v>0</v>
      </c>
      <c r="AO59">
        <v>8.6099285919364249E-2</v>
      </c>
    </row>
    <row r="60" spans="1:41" ht="12" customHeight="1" x14ac:dyDescent="0.25">
      <c r="A60" s="73">
        <v>5001047</v>
      </c>
      <c r="B60" s="98" t="s">
        <v>5090</v>
      </c>
      <c r="C60" s="77" t="str">
        <f t="shared" si="1"/>
        <v/>
      </c>
      <c r="D60" s="115">
        <v>15.63</v>
      </c>
      <c r="E60" s="75" t="s">
        <v>6463</v>
      </c>
      <c r="F60" s="112">
        <f t="shared" si="2"/>
        <v>18.756</v>
      </c>
      <c r="G60" s="80" t="s">
        <v>3334</v>
      </c>
      <c r="H60" s="325"/>
      <c r="L60"/>
      <c r="M60"/>
      <c r="P60" s="9">
        <v>89</v>
      </c>
      <c r="V60" s="39"/>
      <c r="Z60" s="38"/>
      <c r="AA60" s="38">
        <v>19.963369963369956</v>
      </c>
      <c r="AB60" s="30"/>
      <c r="AC60" s="31"/>
      <c r="AD60" s="32"/>
      <c r="AE60" s="32"/>
      <c r="AF60" s="33"/>
      <c r="AJ60" s="350">
        <v>1001047</v>
      </c>
      <c r="AK60" s="3"/>
      <c r="AL60">
        <f t="shared" si="3"/>
        <v>0</v>
      </c>
      <c r="AO60">
        <v>2.2848260599618873</v>
      </c>
    </row>
    <row r="61" spans="1:41" ht="12" customHeight="1" x14ac:dyDescent="0.25">
      <c r="A61" s="73">
        <v>5001048</v>
      </c>
      <c r="B61" s="98" t="s">
        <v>5091</v>
      </c>
      <c r="C61" s="77" t="str">
        <f t="shared" si="1"/>
        <v/>
      </c>
      <c r="D61" s="115">
        <v>15.63</v>
      </c>
      <c r="E61" s="75" t="s">
        <v>6463</v>
      </c>
      <c r="F61" s="112">
        <f t="shared" si="2"/>
        <v>18.756</v>
      </c>
      <c r="G61" s="80" t="s">
        <v>3335</v>
      </c>
      <c r="H61" s="325"/>
      <c r="I61" s="377" t="s">
        <v>8387</v>
      </c>
      <c r="L61"/>
      <c r="M61"/>
      <c r="P61" s="9">
        <v>89</v>
      </c>
      <c r="V61" s="39"/>
      <c r="Z61" s="38"/>
      <c r="AA61" s="38">
        <v>19.963369963369956</v>
      </c>
      <c r="AB61" s="30"/>
      <c r="AC61" s="31"/>
      <c r="AD61" s="32"/>
      <c r="AE61" s="32"/>
      <c r="AF61" s="33"/>
      <c r="AJ61" s="350">
        <v>1001048</v>
      </c>
      <c r="AK61" s="3"/>
      <c r="AL61">
        <f t="shared" si="3"/>
        <v>0</v>
      </c>
      <c r="AO61">
        <v>0.96203202524711051</v>
      </c>
    </row>
    <row r="62" spans="1:41" ht="12" customHeight="1" x14ac:dyDescent="0.25">
      <c r="A62" s="73">
        <v>5001049</v>
      </c>
      <c r="B62" s="98" t="s">
        <v>5092</v>
      </c>
      <c r="C62" s="77" t="str">
        <f t="shared" si="1"/>
        <v/>
      </c>
      <c r="D62" s="115">
        <v>15.63</v>
      </c>
      <c r="E62" s="75" t="s">
        <v>6463</v>
      </c>
      <c r="F62" s="112">
        <f t="shared" si="2"/>
        <v>18.756</v>
      </c>
      <c r="G62" s="80" t="s">
        <v>3334</v>
      </c>
      <c r="H62" s="325"/>
      <c r="I62" s="378"/>
      <c r="L62"/>
      <c r="M62"/>
      <c r="P62" s="9">
        <v>89</v>
      </c>
      <c r="V62" s="39"/>
      <c r="Z62" s="38"/>
      <c r="AA62" s="38">
        <v>19.963369963369956</v>
      </c>
      <c r="AB62" s="30"/>
      <c r="AC62" s="31"/>
      <c r="AD62" s="32"/>
      <c r="AE62" s="32"/>
      <c r="AF62" s="33"/>
      <c r="AJ62" s="350">
        <v>1001049</v>
      </c>
      <c r="AK62" s="3"/>
      <c r="AL62">
        <f t="shared" si="3"/>
        <v>0</v>
      </c>
      <c r="AO62">
        <v>3.65572169593902</v>
      </c>
    </row>
    <row r="63" spans="1:41" ht="12" customHeight="1" x14ac:dyDescent="0.25">
      <c r="A63" s="73">
        <v>5001050</v>
      </c>
      <c r="B63" s="98" t="s">
        <v>5093</v>
      </c>
      <c r="C63" s="77" t="str">
        <f t="shared" si="1"/>
        <v/>
      </c>
      <c r="D63" s="115">
        <v>15.63</v>
      </c>
      <c r="E63" s="75" t="s">
        <v>6463</v>
      </c>
      <c r="F63" s="112">
        <f t="shared" si="2"/>
        <v>18.756</v>
      </c>
      <c r="G63" s="80" t="s">
        <v>3334</v>
      </c>
      <c r="H63" s="325"/>
      <c r="L63"/>
      <c r="M63"/>
      <c r="P63" s="9">
        <v>89</v>
      </c>
      <c r="V63" s="39"/>
      <c r="Z63" s="38"/>
      <c r="AA63" s="38">
        <v>19.963369963369956</v>
      </c>
      <c r="AB63" s="30"/>
      <c r="AC63" s="31"/>
      <c r="AD63" s="32"/>
      <c r="AE63" s="32"/>
      <c r="AF63" s="33"/>
      <c r="AJ63" s="350">
        <v>1001050</v>
      </c>
      <c r="AK63" s="3"/>
      <c r="AL63">
        <f t="shared" si="3"/>
        <v>0</v>
      </c>
      <c r="AO63">
        <v>4.5696521199237745</v>
      </c>
    </row>
    <row r="64" spans="1:41" ht="12" customHeight="1" x14ac:dyDescent="0.25">
      <c r="A64" s="73">
        <v>5001051</v>
      </c>
      <c r="B64" s="98" t="s">
        <v>5094</v>
      </c>
      <c r="C64" s="77" t="str">
        <f t="shared" si="1"/>
        <v/>
      </c>
      <c r="D64" s="115">
        <v>16.53</v>
      </c>
      <c r="E64" s="75" t="s">
        <v>6463</v>
      </c>
      <c r="F64" s="112">
        <f t="shared" si="2"/>
        <v>19.836000000000002</v>
      </c>
      <c r="G64" s="80" t="s">
        <v>3333</v>
      </c>
      <c r="H64" s="325"/>
      <c r="I64" s="377" t="s">
        <v>8388</v>
      </c>
      <c r="J64" s="15"/>
      <c r="L64"/>
      <c r="M64"/>
      <c r="P64" s="9">
        <v>89</v>
      </c>
      <c r="V64" s="39"/>
      <c r="Z64" s="38"/>
      <c r="AA64" s="38">
        <v>20.017331022530328</v>
      </c>
      <c r="AB64" s="30"/>
      <c r="AC64" s="31"/>
      <c r="AD64" s="32"/>
      <c r="AE64" s="32"/>
      <c r="AF64" s="33"/>
      <c r="AJ64" s="350">
        <v>1001051</v>
      </c>
      <c r="AK64" s="3"/>
      <c r="AL64">
        <f t="shared" si="3"/>
        <v>0</v>
      </c>
      <c r="AO64">
        <v>0.46711899827935183</v>
      </c>
    </row>
    <row r="65" spans="1:41" ht="12" customHeight="1" x14ac:dyDescent="0.25">
      <c r="A65" s="73">
        <v>5001052</v>
      </c>
      <c r="B65" s="98" t="s">
        <v>5095</v>
      </c>
      <c r="C65" s="77" t="str">
        <f t="shared" si="1"/>
        <v/>
      </c>
      <c r="D65" s="115">
        <v>16.53</v>
      </c>
      <c r="E65" s="75" t="s">
        <v>6463</v>
      </c>
      <c r="F65" s="112">
        <f t="shared" si="2"/>
        <v>19.836000000000002</v>
      </c>
      <c r="G65" s="80" t="s">
        <v>3334</v>
      </c>
      <c r="H65" s="325"/>
      <c r="I65" s="378"/>
      <c r="L65"/>
      <c r="M65"/>
      <c r="P65" s="9">
        <v>89</v>
      </c>
      <c r="V65" s="39"/>
      <c r="Z65" s="38"/>
      <c r="AA65" s="38">
        <v>20.017331022530328</v>
      </c>
      <c r="AB65" s="30"/>
      <c r="AC65" s="31"/>
      <c r="AD65" s="32"/>
      <c r="AE65" s="32"/>
      <c r="AF65" s="33"/>
      <c r="AJ65" s="350">
        <v>1001052</v>
      </c>
      <c r="AK65" s="3"/>
      <c r="AL65">
        <f t="shared" si="3"/>
        <v>0</v>
      </c>
      <c r="AO65">
        <v>17.283402936336017</v>
      </c>
    </row>
    <row r="66" spans="1:41" ht="12" customHeight="1" x14ac:dyDescent="0.25">
      <c r="A66" s="73">
        <v>5001053</v>
      </c>
      <c r="B66" s="98" t="s">
        <v>5096</v>
      </c>
      <c r="C66" s="77" t="str">
        <f t="shared" si="1"/>
        <v/>
      </c>
      <c r="D66" s="115">
        <v>17.079999999999998</v>
      </c>
      <c r="E66" s="75" t="s">
        <v>6463</v>
      </c>
      <c r="F66" s="112">
        <f t="shared" si="2"/>
        <v>20.495999999999999</v>
      </c>
      <c r="G66" s="80" t="s">
        <v>3334</v>
      </c>
      <c r="H66" s="325"/>
      <c r="I66" s="365" t="s">
        <v>4953</v>
      </c>
      <c r="L66"/>
      <c r="M66"/>
      <c r="P66" s="9">
        <v>89</v>
      </c>
      <c r="V66" s="39"/>
      <c r="Z66" s="38"/>
      <c r="AA66" s="38">
        <v>20.033528918692383</v>
      </c>
      <c r="AB66" s="30"/>
      <c r="AC66" s="31"/>
      <c r="AD66" s="32"/>
      <c r="AE66" s="32"/>
      <c r="AF66" s="33"/>
      <c r="AJ66" s="350">
        <v>1001053</v>
      </c>
      <c r="AK66" s="3"/>
      <c r="AL66">
        <f t="shared" si="3"/>
        <v>0</v>
      </c>
      <c r="AO66">
        <v>8.3634265379869568</v>
      </c>
    </row>
    <row r="67" spans="1:41" ht="12" customHeight="1" x14ac:dyDescent="0.25">
      <c r="A67" s="73">
        <v>5001054</v>
      </c>
      <c r="B67" s="98" t="s">
        <v>5097</v>
      </c>
      <c r="C67" s="77" t="str">
        <f t="shared" si="1"/>
        <v/>
      </c>
      <c r="D67" s="115">
        <v>17.079999999999998</v>
      </c>
      <c r="E67" s="75" t="s">
        <v>6463</v>
      </c>
      <c r="F67" s="112">
        <f t="shared" si="2"/>
        <v>20.495999999999999</v>
      </c>
      <c r="G67" s="80" t="s">
        <v>3334</v>
      </c>
      <c r="H67" s="325"/>
      <c r="I67" s="390"/>
      <c r="L67"/>
      <c r="M67"/>
      <c r="P67" s="9">
        <v>89</v>
      </c>
      <c r="V67" s="39"/>
      <c r="Z67" s="38"/>
      <c r="AA67" s="38">
        <v>20.033528918692383</v>
      </c>
      <c r="AB67" s="30"/>
      <c r="AC67" s="31"/>
      <c r="AD67" s="32"/>
      <c r="AE67" s="32"/>
      <c r="AF67" s="33"/>
      <c r="AJ67" s="350">
        <v>1001054</v>
      </c>
      <c r="AK67" s="3"/>
      <c r="AL67">
        <f t="shared" si="3"/>
        <v>0</v>
      </c>
      <c r="AO67">
        <v>8.3634265379869568</v>
      </c>
    </row>
    <row r="68" spans="1:41" ht="12" customHeight="1" x14ac:dyDescent="0.25">
      <c r="A68" s="73">
        <v>5001055</v>
      </c>
      <c r="B68" s="98" t="s">
        <v>5098</v>
      </c>
      <c r="C68" s="77" t="str">
        <f t="shared" si="1"/>
        <v/>
      </c>
      <c r="D68" s="115">
        <v>17.079999999999998</v>
      </c>
      <c r="E68" s="75" t="s">
        <v>1</v>
      </c>
      <c r="F68" s="112">
        <f t="shared" si="2"/>
        <v>20.495999999999999</v>
      </c>
      <c r="G68" s="80" t="s">
        <v>3334</v>
      </c>
      <c r="H68" s="325"/>
      <c r="I68" s="405"/>
      <c r="L68"/>
      <c r="M68"/>
      <c r="P68" s="9">
        <v>89</v>
      </c>
      <c r="V68" s="39"/>
      <c r="Z68" s="38"/>
      <c r="AA68" s="38">
        <v>20.033528918692383</v>
      </c>
      <c r="AB68" s="30"/>
      <c r="AC68" s="31"/>
      <c r="AD68" s="32"/>
      <c r="AE68" s="32"/>
      <c r="AF68" s="33"/>
      <c r="AJ68" s="350">
        <v>1001055</v>
      </c>
      <c r="AK68" s="3"/>
      <c r="AL68">
        <f t="shared" si="3"/>
        <v>0</v>
      </c>
      <c r="AO68">
        <v>5.5756176919913036</v>
      </c>
    </row>
    <row r="69" spans="1:41" ht="12" customHeight="1" x14ac:dyDescent="0.25">
      <c r="A69" s="73">
        <v>5001056</v>
      </c>
      <c r="B69" s="98" t="s">
        <v>5099</v>
      </c>
      <c r="C69" s="77" t="str">
        <f t="shared" si="1"/>
        <v/>
      </c>
      <c r="D69" s="115">
        <v>18.89</v>
      </c>
      <c r="E69" s="75" t="s">
        <v>6463</v>
      </c>
      <c r="F69" s="112">
        <f t="shared" si="2"/>
        <v>22.667999999999999</v>
      </c>
      <c r="G69" s="80" t="s">
        <v>3333</v>
      </c>
      <c r="H69" s="325"/>
      <c r="I69" s="365" t="s">
        <v>4957</v>
      </c>
      <c r="J69" s="15"/>
      <c r="L69"/>
      <c r="M69"/>
      <c r="P69" s="9">
        <v>89</v>
      </c>
      <c r="V69" s="39"/>
      <c r="Z69" s="38"/>
      <c r="AA69" s="38">
        <v>20.015163002274448</v>
      </c>
      <c r="AB69" s="30"/>
      <c r="AC69" s="31"/>
      <c r="AD69" s="32"/>
      <c r="AE69" s="32"/>
      <c r="AF69" s="33"/>
      <c r="AJ69" s="350">
        <v>1001056</v>
      </c>
      <c r="AK69" s="3"/>
      <c r="AL69">
        <f t="shared" si="3"/>
        <v>0</v>
      </c>
      <c r="AO69">
        <v>0.10082747504416248</v>
      </c>
    </row>
    <row r="70" spans="1:41" ht="12" customHeight="1" x14ac:dyDescent="0.25">
      <c r="A70" s="73">
        <v>5001057</v>
      </c>
      <c r="B70" s="98" t="s">
        <v>5100</v>
      </c>
      <c r="C70" s="77" t="str">
        <f t="shared" si="1"/>
        <v/>
      </c>
      <c r="D70" s="115">
        <v>20.6</v>
      </c>
      <c r="E70" s="75" t="s">
        <v>6463</v>
      </c>
      <c r="F70" s="112">
        <f t="shared" si="2"/>
        <v>24.720000000000002</v>
      </c>
      <c r="G70" s="80" t="s">
        <v>3334</v>
      </c>
      <c r="H70" s="325"/>
      <c r="I70" s="389"/>
      <c r="L70"/>
      <c r="M70"/>
      <c r="P70" s="9">
        <v>89</v>
      </c>
      <c r="V70" s="39"/>
      <c r="Z70" s="38"/>
      <c r="AA70" s="38">
        <v>20.027816411682892</v>
      </c>
      <c r="AB70" s="30"/>
      <c r="AC70" s="31"/>
      <c r="AD70" s="32"/>
      <c r="AE70" s="32"/>
      <c r="AF70" s="33"/>
      <c r="AJ70" s="350">
        <v>1001057</v>
      </c>
      <c r="AK70" s="3"/>
      <c r="AL70">
        <f t="shared" si="3"/>
        <v>0</v>
      </c>
      <c r="AO70">
        <v>2.7737344712391683</v>
      </c>
    </row>
    <row r="71" spans="1:41" ht="12" customHeight="1" x14ac:dyDescent="0.25">
      <c r="A71" s="73">
        <v>5001058</v>
      </c>
      <c r="B71" s="98" t="s">
        <v>5101</v>
      </c>
      <c r="C71" s="77" t="str">
        <f t="shared" si="1"/>
        <v/>
      </c>
      <c r="D71" s="115">
        <v>20.6</v>
      </c>
      <c r="E71" s="75" t="s">
        <v>6463</v>
      </c>
      <c r="F71" s="112">
        <f t="shared" si="2"/>
        <v>24.720000000000002</v>
      </c>
      <c r="G71" s="80" t="s">
        <v>3334</v>
      </c>
      <c r="H71" s="325"/>
      <c r="I71" s="389"/>
      <c r="L71"/>
      <c r="M71"/>
      <c r="P71" s="9">
        <v>89</v>
      </c>
      <c r="V71" s="39"/>
      <c r="Z71" s="38"/>
      <c r="AA71" s="38">
        <v>20.027816411682892</v>
      </c>
      <c r="AB71" s="30"/>
      <c r="AC71" s="31"/>
      <c r="AD71" s="32"/>
      <c r="AE71" s="32"/>
      <c r="AF71" s="33"/>
      <c r="AJ71" s="350">
        <v>1001058</v>
      </c>
      <c r="AK71" s="3"/>
      <c r="AL71">
        <f t="shared" si="3"/>
        <v>0</v>
      </c>
      <c r="AO71">
        <v>1.7335840445244806</v>
      </c>
    </row>
    <row r="72" spans="1:41" ht="12" customHeight="1" x14ac:dyDescent="0.25">
      <c r="A72" s="73">
        <v>5001059</v>
      </c>
      <c r="B72" s="98" t="s">
        <v>5102</v>
      </c>
      <c r="C72" s="77" t="str">
        <f t="shared" si="1"/>
        <v/>
      </c>
      <c r="D72" s="115">
        <v>20.6</v>
      </c>
      <c r="E72" s="75" t="s">
        <v>6463</v>
      </c>
      <c r="F72" s="112">
        <f t="shared" si="2"/>
        <v>24.720000000000002</v>
      </c>
      <c r="G72" s="80" t="s">
        <v>3334</v>
      </c>
      <c r="H72" s="325"/>
      <c r="I72" s="94"/>
      <c r="L72"/>
      <c r="M72"/>
      <c r="P72" s="9">
        <v>89</v>
      </c>
      <c r="V72" s="39"/>
      <c r="Z72" s="38"/>
      <c r="AA72" s="38">
        <v>20.027816411682892</v>
      </c>
      <c r="AB72" s="30"/>
      <c r="AC72" s="31"/>
      <c r="AD72" s="32"/>
      <c r="AE72" s="32"/>
      <c r="AF72" s="33"/>
      <c r="AJ72" s="350">
        <v>1001059</v>
      </c>
      <c r="AK72" s="3"/>
      <c r="AL72">
        <f t="shared" si="3"/>
        <v>0</v>
      </c>
      <c r="AO72">
        <v>4.6228907853986145</v>
      </c>
    </row>
    <row r="73" spans="1:41" ht="12" customHeight="1" x14ac:dyDescent="0.25">
      <c r="A73" s="73">
        <v>5001060</v>
      </c>
      <c r="B73" s="98" t="s">
        <v>5103</v>
      </c>
      <c r="C73" s="77" t="str">
        <f t="shared" si="1"/>
        <v/>
      </c>
      <c r="D73" s="115">
        <v>23.82</v>
      </c>
      <c r="E73" s="75" t="s">
        <v>6463</v>
      </c>
      <c r="F73" s="112">
        <f t="shared" si="2"/>
        <v>28.584</v>
      </c>
      <c r="G73" s="80" t="s">
        <v>3334</v>
      </c>
      <c r="H73" s="325"/>
      <c r="I73" s="326"/>
      <c r="L73"/>
      <c r="M73"/>
      <c r="P73" s="9">
        <v>89</v>
      </c>
      <c r="V73" s="39"/>
      <c r="Z73" s="38"/>
      <c r="AA73" s="38">
        <v>20.012019230769226</v>
      </c>
      <c r="AB73" s="30"/>
      <c r="AC73" s="31"/>
      <c r="AD73" s="32"/>
      <c r="AE73" s="32"/>
      <c r="AF73" s="33"/>
      <c r="AJ73" s="350">
        <v>1001060</v>
      </c>
      <c r="AK73" s="3"/>
      <c r="AL73">
        <f t="shared" si="3"/>
        <v>0</v>
      </c>
      <c r="AO73">
        <v>5.9969490037286821</v>
      </c>
    </row>
    <row r="74" spans="1:41" ht="12" customHeight="1" x14ac:dyDescent="0.25">
      <c r="A74" s="73">
        <v>5001061</v>
      </c>
      <c r="B74" s="98" t="s">
        <v>5104</v>
      </c>
      <c r="C74" s="77" t="str">
        <f t="shared" si="1"/>
        <v/>
      </c>
      <c r="D74" s="115">
        <v>23.82</v>
      </c>
      <c r="E74" s="75" t="s">
        <v>6463</v>
      </c>
      <c r="F74" s="112">
        <f t="shared" si="2"/>
        <v>28.584</v>
      </c>
      <c r="G74" s="80" t="s">
        <v>3333</v>
      </c>
      <c r="H74" s="325"/>
      <c r="I74" s="377" t="s">
        <v>8389</v>
      </c>
      <c r="J74" s="15"/>
      <c r="L74"/>
      <c r="M74"/>
      <c r="P74" s="9">
        <v>89</v>
      </c>
      <c r="V74" s="39"/>
      <c r="Z74" s="38"/>
      <c r="AA74" s="38">
        <v>20.012019230769226</v>
      </c>
      <c r="AB74" s="30"/>
      <c r="AC74" s="31"/>
      <c r="AD74" s="32"/>
      <c r="AE74" s="32"/>
      <c r="AF74" s="33"/>
      <c r="AJ74" s="350">
        <v>1001061</v>
      </c>
      <c r="AK74" s="3"/>
      <c r="AL74">
        <f t="shared" si="3"/>
        <v>0</v>
      </c>
      <c r="AO74">
        <v>0.46130376951759089</v>
      </c>
    </row>
    <row r="75" spans="1:41" ht="12" customHeight="1" x14ac:dyDescent="0.25">
      <c r="A75" s="73">
        <v>5001062</v>
      </c>
      <c r="B75" s="98" t="s">
        <v>5105</v>
      </c>
      <c r="C75" s="77" t="str">
        <f t="shared" si="1"/>
        <v/>
      </c>
      <c r="D75" s="115">
        <v>23.82</v>
      </c>
      <c r="E75" s="75" t="s">
        <v>6463</v>
      </c>
      <c r="F75" s="112">
        <f t="shared" si="2"/>
        <v>28.584</v>
      </c>
      <c r="G75" s="80" t="s">
        <v>3334</v>
      </c>
      <c r="H75" s="325"/>
      <c r="I75" s="378"/>
      <c r="L75"/>
      <c r="M75"/>
      <c r="P75" s="9">
        <v>89</v>
      </c>
      <c r="V75" s="39"/>
      <c r="Z75" s="38"/>
      <c r="AA75" s="38">
        <v>20.012019230769226</v>
      </c>
      <c r="AB75" s="30"/>
      <c r="AC75" s="31"/>
      <c r="AD75" s="32"/>
      <c r="AE75" s="32"/>
      <c r="AF75" s="33"/>
      <c r="AJ75" s="350">
        <v>1001062</v>
      </c>
      <c r="AK75" s="3"/>
      <c r="AL75">
        <f t="shared" si="3"/>
        <v>0</v>
      </c>
      <c r="AO75">
        <v>11.993898007457364</v>
      </c>
    </row>
    <row r="76" spans="1:41" ht="12" customHeight="1" x14ac:dyDescent="0.25">
      <c r="A76" s="73">
        <v>5001063</v>
      </c>
      <c r="B76" s="98" t="s">
        <v>5106</v>
      </c>
      <c r="C76" s="77" t="str">
        <f t="shared" si="1"/>
        <v/>
      </c>
      <c r="D76" s="115">
        <v>23.82</v>
      </c>
      <c r="E76" s="75" t="s">
        <v>6463</v>
      </c>
      <c r="F76" s="112">
        <f t="shared" si="2"/>
        <v>28.584</v>
      </c>
      <c r="G76" s="80" t="s">
        <v>3335</v>
      </c>
      <c r="H76" s="325"/>
      <c r="I76" s="365" t="s">
        <v>4952</v>
      </c>
      <c r="L76"/>
      <c r="M76"/>
      <c r="P76" s="9">
        <v>89</v>
      </c>
      <c r="V76" s="39"/>
      <c r="Z76" s="38"/>
      <c r="AA76" s="38">
        <v>20.012019230769226</v>
      </c>
      <c r="AB76" s="30"/>
      <c r="AC76" s="31"/>
      <c r="AD76" s="32"/>
      <c r="AE76" s="32"/>
      <c r="AF76" s="33"/>
      <c r="AJ76" s="350">
        <v>1001063</v>
      </c>
      <c r="AK76" s="3"/>
      <c r="AL76">
        <f t="shared" si="3"/>
        <v>0</v>
      </c>
      <c r="AO76">
        <v>1.7134140010653378</v>
      </c>
    </row>
    <row r="77" spans="1:41" ht="12" customHeight="1" x14ac:dyDescent="0.25">
      <c r="A77" s="73">
        <v>5001064</v>
      </c>
      <c r="B77" s="98" t="s">
        <v>5107</v>
      </c>
      <c r="C77" s="77" t="str">
        <f t="shared" si="1"/>
        <v/>
      </c>
      <c r="D77" s="115">
        <v>23.82</v>
      </c>
      <c r="E77" s="75" t="s">
        <v>6463</v>
      </c>
      <c r="F77" s="112">
        <f t="shared" si="2"/>
        <v>28.584</v>
      </c>
      <c r="G77" s="80" t="s">
        <v>3334</v>
      </c>
      <c r="H77" s="325"/>
      <c r="I77" s="390"/>
      <c r="L77"/>
      <c r="M77"/>
      <c r="P77" s="9">
        <v>89</v>
      </c>
      <c r="V77" s="39"/>
      <c r="Z77" s="38"/>
      <c r="AA77" s="38">
        <v>20.012019230769226</v>
      </c>
      <c r="AB77" s="30"/>
      <c r="AC77" s="31"/>
      <c r="AD77" s="32"/>
      <c r="AE77" s="32"/>
      <c r="AF77" s="33"/>
      <c r="AJ77" s="350">
        <v>1001064</v>
      </c>
      <c r="AK77" s="3"/>
      <c r="AL77">
        <f t="shared" si="3"/>
        <v>0</v>
      </c>
      <c r="AO77">
        <v>2.3987796014914728</v>
      </c>
    </row>
    <row r="78" spans="1:41" ht="12" customHeight="1" x14ac:dyDescent="0.25">
      <c r="A78" s="73">
        <v>5001065</v>
      </c>
      <c r="B78" s="98" t="s">
        <v>5108</v>
      </c>
      <c r="C78" s="77" t="str">
        <f t="shared" si="1"/>
        <v/>
      </c>
      <c r="D78" s="115">
        <v>23.82</v>
      </c>
      <c r="E78" s="75" t="s">
        <v>6464</v>
      </c>
      <c r="F78" s="112">
        <f t="shared" si="2"/>
        <v>28.584</v>
      </c>
      <c r="G78" s="80" t="s">
        <v>3334</v>
      </c>
      <c r="H78" s="325"/>
      <c r="I78" s="377" t="s">
        <v>8390</v>
      </c>
      <c r="L78"/>
      <c r="M78"/>
      <c r="P78" s="9">
        <v>89</v>
      </c>
      <c r="V78" s="39"/>
      <c r="Z78" s="38"/>
      <c r="AA78" s="38">
        <v>20.012019230769226</v>
      </c>
      <c r="AB78" s="30"/>
      <c r="AC78" s="31"/>
      <c r="AD78" s="32"/>
      <c r="AE78" s="32"/>
      <c r="AF78" s="33"/>
      <c r="AJ78" s="350">
        <v>1001065</v>
      </c>
      <c r="AK78" s="3"/>
      <c r="AL78">
        <f t="shared" si="3"/>
        <v>0</v>
      </c>
      <c r="AO78">
        <v>11.993898007457364</v>
      </c>
    </row>
    <row r="79" spans="1:41" ht="12" customHeight="1" x14ac:dyDescent="0.25">
      <c r="A79" s="73">
        <v>5001066</v>
      </c>
      <c r="B79" s="98" t="s">
        <v>5109</v>
      </c>
      <c r="C79" s="77" t="str">
        <f t="shared" ref="C79:C142" si="4">IF(MROUND(AL79/(AO79*F79),10)=0,"",MROUND(AL79/(AO79*F79),10))</f>
        <v/>
      </c>
      <c r="D79" s="115">
        <v>27.38</v>
      </c>
      <c r="E79" s="75" t="s">
        <v>6463</v>
      </c>
      <c r="F79" s="112">
        <f t="shared" ref="F79:F144" si="5">D79*1.2</f>
        <v>32.855999999999995</v>
      </c>
      <c r="G79" s="80" t="s">
        <v>3333</v>
      </c>
      <c r="H79" s="325"/>
      <c r="I79" s="378"/>
      <c r="J79" s="15"/>
      <c r="L79"/>
      <c r="M79"/>
      <c r="P79" s="9">
        <v>89</v>
      </c>
      <c r="V79" s="39"/>
      <c r="Z79" s="38"/>
      <c r="AA79" s="38">
        <v>19.979079497907961</v>
      </c>
      <c r="AB79" s="30"/>
      <c r="AC79" s="31"/>
      <c r="AD79" s="32"/>
      <c r="AE79" s="32"/>
      <c r="AF79" s="33"/>
      <c r="AJ79" s="350">
        <v>1001066</v>
      </c>
      <c r="AK79" s="3"/>
      <c r="AL79">
        <f t="shared" ref="AL79:AL142" si="6">$I$7/186</f>
        <v>0</v>
      </c>
      <c r="AO79">
        <v>0.32607588857929426</v>
      </c>
    </row>
    <row r="80" spans="1:41" ht="12" customHeight="1" x14ac:dyDescent="0.25">
      <c r="A80" s="73">
        <v>5001067</v>
      </c>
      <c r="B80" s="98" t="s">
        <v>5110</v>
      </c>
      <c r="C80" s="77" t="str">
        <f t="shared" si="4"/>
        <v/>
      </c>
      <c r="D80" s="115">
        <v>27.38</v>
      </c>
      <c r="E80" s="75" t="s">
        <v>1</v>
      </c>
      <c r="F80" s="112">
        <f t="shared" si="5"/>
        <v>32.855999999999995</v>
      </c>
      <c r="G80" s="80" t="s">
        <v>3334</v>
      </c>
      <c r="H80" s="325"/>
      <c r="I80" s="326"/>
      <c r="L80"/>
      <c r="M80"/>
      <c r="P80" s="9">
        <v>89</v>
      </c>
      <c r="V80" s="39"/>
      <c r="Z80" s="38"/>
      <c r="AA80" s="38">
        <v>19.979079497907961</v>
      </c>
      <c r="AB80" s="30"/>
      <c r="AC80" s="31"/>
      <c r="AD80" s="32"/>
      <c r="AE80" s="32"/>
      <c r="AF80" s="33"/>
      <c r="AJ80" s="350">
        <v>1001067</v>
      </c>
      <c r="AK80" s="3"/>
      <c r="AL80">
        <f t="shared" si="6"/>
        <v>0</v>
      </c>
      <c r="AO80">
        <v>10.434428434537416</v>
      </c>
    </row>
    <row r="81" spans="1:41" ht="12" customHeight="1" x14ac:dyDescent="0.25">
      <c r="A81" s="73">
        <v>5001068</v>
      </c>
      <c r="B81" s="98" t="s">
        <v>5111</v>
      </c>
      <c r="C81" s="77" t="str">
        <f t="shared" si="4"/>
        <v/>
      </c>
      <c r="D81" s="115">
        <v>27.38</v>
      </c>
      <c r="E81" s="75" t="s">
        <v>6463</v>
      </c>
      <c r="F81" s="112">
        <f t="shared" si="5"/>
        <v>32.855999999999995</v>
      </c>
      <c r="G81" s="80" t="s">
        <v>3334</v>
      </c>
      <c r="H81" s="325"/>
      <c r="I81" s="377" t="s">
        <v>8391</v>
      </c>
      <c r="L81"/>
      <c r="M81"/>
      <c r="P81" s="9">
        <v>89</v>
      </c>
      <c r="V81" s="39"/>
      <c r="Z81" s="38"/>
      <c r="AA81" s="38">
        <v>19.979079497907961</v>
      </c>
      <c r="AB81" s="30"/>
      <c r="AC81" s="31"/>
      <c r="AD81" s="32"/>
      <c r="AE81" s="32"/>
      <c r="AF81" s="33"/>
      <c r="AJ81" s="350">
        <v>1001068</v>
      </c>
      <c r="AK81" s="3"/>
      <c r="AL81">
        <f t="shared" si="6"/>
        <v>0</v>
      </c>
      <c r="AO81">
        <v>10.434428434537416</v>
      </c>
    </row>
    <row r="82" spans="1:41" ht="12" customHeight="1" x14ac:dyDescent="0.25">
      <c r="A82" s="73">
        <v>5001069</v>
      </c>
      <c r="B82" s="98" t="s">
        <v>5112</v>
      </c>
      <c r="C82" s="77" t="str">
        <f t="shared" si="4"/>
        <v/>
      </c>
      <c r="D82" s="115">
        <v>27.38</v>
      </c>
      <c r="E82" s="75" t="s">
        <v>6464</v>
      </c>
      <c r="F82" s="112">
        <f t="shared" si="5"/>
        <v>32.855999999999995</v>
      </c>
      <c r="G82" s="80" t="s">
        <v>3334</v>
      </c>
      <c r="H82" s="325"/>
      <c r="I82" s="378"/>
      <c r="L82"/>
      <c r="M82"/>
      <c r="P82" s="9">
        <v>89</v>
      </c>
      <c r="V82" s="39"/>
      <c r="Z82" s="38"/>
      <c r="AA82" s="38">
        <v>19.979079497907961</v>
      </c>
      <c r="AB82" s="30"/>
      <c r="AC82" s="31"/>
      <c r="AD82" s="32"/>
      <c r="AE82" s="32"/>
      <c r="AF82" s="33"/>
      <c r="AJ82" s="350">
        <v>1001069</v>
      </c>
      <c r="AK82" s="3"/>
      <c r="AL82">
        <f t="shared" si="6"/>
        <v>0</v>
      </c>
      <c r="AO82">
        <v>10.434428434537416</v>
      </c>
    </row>
    <row r="83" spans="1:41" ht="12" customHeight="1" x14ac:dyDescent="0.25">
      <c r="A83" s="73">
        <v>5001070</v>
      </c>
      <c r="B83" s="98" t="s">
        <v>5113</v>
      </c>
      <c r="C83" s="77" t="str">
        <f t="shared" si="4"/>
        <v/>
      </c>
      <c r="D83" s="115">
        <v>29.06</v>
      </c>
      <c r="E83" s="75" t="s">
        <v>6463</v>
      </c>
      <c r="F83" s="112">
        <f t="shared" si="5"/>
        <v>34.872</v>
      </c>
      <c r="G83" s="80" t="s">
        <v>3334</v>
      </c>
      <c r="H83" s="325"/>
      <c r="L83"/>
      <c r="M83"/>
      <c r="P83" s="9">
        <v>89</v>
      </c>
      <c r="V83" s="39"/>
      <c r="Z83" s="38"/>
      <c r="AA83" s="38">
        <v>20.009857072449478</v>
      </c>
      <c r="AB83" s="30"/>
      <c r="AC83" s="31"/>
      <c r="AD83" s="32"/>
      <c r="AE83" s="32"/>
      <c r="AF83" s="33"/>
      <c r="AJ83" s="350">
        <v>1001070</v>
      </c>
      <c r="AK83" s="3"/>
      <c r="AL83">
        <f t="shared" si="6"/>
        <v>0</v>
      </c>
      <c r="AO83">
        <v>9.8311992614464678</v>
      </c>
    </row>
    <row r="84" spans="1:41" ht="12" customHeight="1" x14ac:dyDescent="0.25">
      <c r="A84" s="73">
        <v>5001071</v>
      </c>
      <c r="B84" s="98" t="s">
        <v>5114</v>
      </c>
      <c r="C84" s="77" t="str">
        <f t="shared" si="4"/>
        <v/>
      </c>
      <c r="D84" s="115">
        <v>29.06</v>
      </c>
      <c r="E84" s="75" t="s">
        <v>6463</v>
      </c>
      <c r="F84" s="112">
        <f t="shared" si="5"/>
        <v>34.872</v>
      </c>
      <c r="G84" s="80" t="s">
        <v>3333</v>
      </c>
      <c r="H84" s="325"/>
      <c r="I84" s="377" t="s">
        <v>8392</v>
      </c>
      <c r="J84" s="15"/>
      <c r="L84"/>
      <c r="M84"/>
      <c r="P84" s="9">
        <v>89</v>
      </c>
      <c r="V84" s="39"/>
      <c r="Z84" s="38"/>
      <c r="AA84" s="38">
        <v>20.009857072449478</v>
      </c>
      <c r="AB84" s="30"/>
      <c r="AC84" s="31"/>
      <c r="AD84" s="32"/>
      <c r="AE84" s="32"/>
      <c r="AF84" s="33"/>
      <c r="AJ84" s="350">
        <v>1001071</v>
      </c>
      <c r="AK84" s="3"/>
      <c r="AL84">
        <f t="shared" si="6"/>
        <v>0</v>
      </c>
      <c r="AO84">
        <v>1.2288999076808085</v>
      </c>
    </row>
    <row r="85" spans="1:41" ht="12" customHeight="1" x14ac:dyDescent="0.25">
      <c r="A85" s="73">
        <v>5001072</v>
      </c>
      <c r="B85" s="98" t="s">
        <v>5115</v>
      </c>
      <c r="C85" s="77" t="str">
        <f t="shared" si="4"/>
        <v/>
      </c>
      <c r="D85" s="115">
        <v>32.590000000000003</v>
      </c>
      <c r="E85" s="75" t="s">
        <v>6463</v>
      </c>
      <c r="F85" s="112">
        <f t="shared" si="5"/>
        <v>39.108000000000004</v>
      </c>
      <c r="G85" s="80" t="s">
        <v>3334</v>
      </c>
      <c r="H85" s="325"/>
      <c r="I85" s="378"/>
      <c r="L85"/>
      <c r="M85"/>
      <c r="P85" s="9">
        <v>89</v>
      </c>
      <c r="V85" s="39"/>
      <c r="Z85" s="38"/>
      <c r="AA85" s="38">
        <v>20</v>
      </c>
      <c r="AB85" s="30"/>
      <c r="AC85" s="31"/>
      <c r="AD85" s="32"/>
      <c r="AE85" s="32"/>
      <c r="AF85" s="33"/>
      <c r="AJ85" s="350">
        <v>1001072</v>
      </c>
      <c r="AK85" s="3"/>
      <c r="AL85">
        <f t="shared" si="6"/>
        <v>0</v>
      </c>
      <c r="AO85">
        <v>8.7663286449105353</v>
      </c>
    </row>
    <row r="86" spans="1:41" ht="12" customHeight="1" x14ac:dyDescent="0.25">
      <c r="A86" s="73">
        <v>5001073</v>
      </c>
      <c r="B86" s="98" t="s">
        <v>5116</v>
      </c>
      <c r="C86" s="77" t="str">
        <f t="shared" si="4"/>
        <v/>
      </c>
      <c r="D86" s="115">
        <v>32.590000000000003</v>
      </c>
      <c r="E86" s="75" t="s">
        <v>6463</v>
      </c>
      <c r="F86" s="112">
        <f t="shared" si="5"/>
        <v>39.108000000000004</v>
      </c>
      <c r="G86" s="80" t="s">
        <v>3334</v>
      </c>
      <c r="H86" s="325"/>
      <c r="I86" s="128"/>
      <c r="L86"/>
      <c r="M86"/>
      <c r="P86" s="9">
        <v>89</v>
      </c>
      <c r="V86" s="39"/>
      <c r="Z86" s="38"/>
      <c r="AA86" s="38">
        <v>20</v>
      </c>
      <c r="AB86" s="30"/>
      <c r="AC86" s="31"/>
      <c r="AD86" s="32"/>
      <c r="AE86" s="32"/>
      <c r="AF86" s="33"/>
      <c r="AJ86" s="350">
        <v>1001073</v>
      </c>
      <c r="AK86" s="3"/>
      <c r="AL86">
        <f t="shared" si="6"/>
        <v>0</v>
      </c>
      <c r="AO86">
        <v>8.7663286449105353</v>
      </c>
    </row>
    <row r="87" spans="1:41" ht="12" customHeight="1" x14ac:dyDescent="0.25">
      <c r="A87" s="73">
        <v>5001074</v>
      </c>
      <c r="B87" s="98" t="s">
        <v>5117</v>
      </c>
      <c r="C87" s="77" t="str">
        <f t="shared" si="4"/>
        <v/>
      </c>
      <c r="D87" s="115">
        <v>32.590000000000003</v>
      </c>
      <c r="E87" s="75" t="s">
        <v>6463</v>
      </c>
      <c r="F87" s="112">
        <f t="shared" si="5"/>
        <v>39.108000000000004</v>
      </c>
      <c r="G87" s="80" t="s">
        <v>3334</v>
      </c>
      <c r="H87" s="325"/>
      <c r="I87" s="365" t="s">
        <v>4976</v>
      </c>
      <c r="L87"/>
      <c r="M87"/>
      <c r="P87" s="9">
        <v>89</v>
      </c>
      <c r="V87" s="39"/>
      <c r="Z87" s="38"/>
      <c r="AA87" s="38">
        <v>20</v>
      </c>
      <c r="AB87" s="30"/>
      <c r="AC87" s="31"/>
      <c r="AD87" s="32"/>
      <c r="AE87" s="32"/>
      <c r="AF87" s="33"/>
      <c r="AJ87" s="350">
        <v>1001074</v>
      </c>
      <c r="AK87" s="3"/>
      <c r="AL87">
        <f t="shared" si="6"/>
        <v>0</v>
      </c>
      <c r="AO87">
        <v>8.7663286449105353</v>
      </c>
    </row>
    <row r="88" spans="1:41" ht="12" customHeight="1" x14ac:dyDescent="0.25">
      <c r="A88" s="73">
        <v>5001075</v>
      </c>
      <c r="B88" s="98" t="s">
        <v>5118</v>
      </c>
      <c r="C88" s="77" t="str">
        <f t="shared" si="4"/>
        <v/>
      </c>
      <c r="D88" s="115">
        <v>32.590000000000003</v>
      </c>
      <c r="E88" s="75" t="s">
        <v>1</v>
      </c>
      <c r="F88" s="112">
        <f t="shared" si="5"/>
        <v>39.108000000000004</v>
      </c>
      <c r="G88" s="80" t="s">
        <v>3334</v>
      </c>
      <c r="H88" s="325"/>
      <c r="I88" s="390"/>
      <c r="L88"/>
      <c r="M88"/>
      <c r="P88" s="9">
        <v>89</v>
      </c>
      <c r="V88" s="39"/>
      <c r="Z88" s="38"/>
      <c r="AA88" s="38">
        <v>20</v>
      </c>
      <c r="AB88" s="30"/>
      <c r="AC88" s="31"/>
      <c r="AD88" s="32"/>
      <c r="AE88" s="32"/>
      <c r="AF88" s="33"/>
      <c r="AJ88" s="350">
        <v>1001075</v>
      </c>
      <c r="AK88" s="3"/>
      <c r="AL88">
        <f t="shared" si="6"/>
        <v>0</v>
      </c>
      <c r="AO88">
        <v>8.7663286449105353</v>
      </c>
    </row>
    <row r="89" spans="1:41" ht="12" customHeight="1" x14ac:dyDescent="0.25">
      <c r="A89" s="73">
        <v>5001076</v>
      </c>
      <c r="B89" s="98" t="s">
        <v>5119</v>
      </c>
      <c r="C89" s="77" t="str">
        <f t="shared" si="4"/>
        <v/>
      </c>
      <c r="D89" s="115">
        <v>36.840000000000003</v>
      </c>
      <c r="E89" s="75" t="s">
        <v>6463</v>
      </c>
      <c r="F89" s="112">
        <f t="shared" si="5"/>
        <v>44.208000000000006</v>
      </c>
      <c r="G89" s="80" t="s">
        <v>3333</v>
      </c>
      <c r="H89" s="325"/>
      <c r="I89" s="404"/>
      <c r="J89" s="15"/>
      <c r="L89"/>
      <c r="M89"/>
      <c r="P89" s="9">
        <v>89</v>
      </c>
      <c r="V89" s="39"/>
      <c r="Z89" s="38"/>
      <c r="AA89" s="38">
        <v>20.015546055188494</v>
      </c>
      <c r="AB89" s="30"/>
      <c r="AC89" s="31"/>
      <c r="AD89" s="32"/>
      <c r="AE89" s="32"/>
      <c r="AF89" s="33"/>
      <c r="AJ89" s="350">
        <v>1001076</v>
      </c>
      <c r="AK89" s="3"/>
      <c r="AL89">
        <f t="shared" si="6"/>
        <v>0</v>
      </c>
      <c r="AO89">
        <v>0.15510024459154959</v>
      </c>
    </row>
    <row r="90" spans="1:41" ht="12" customHeight="1" x14ac:dyDescent="0.25">
      <c r="A90" s="73">
        <v>5001077</v>
      </c>
      <c r="B90" s="98" t="s">
        <v>5120</v>
      </c>
      <c r="C90" s="77" t="str">
        <f t="shared" si="4"/>
        <v/>
      </c>
      <c r="D90" s="115">
        <v>36.840000000000003</v>
      </c>
      <c r="E90" s="75" t="s">
        <v>6463</v>
      </c>
      <c r="F90" s="112">
        <f t="shared" si="5"/>
        <v>44.208000000000006</v>
      </c>
      <c r="G90" s="80" t="s">
        <v>3334</v>
      </c>
      <c r="H90" s="325"/>
      <c r="I90" s="404"/>
      <c r="L90"/>
      <c r="M90"/>
      <c r="P90" s="9">
        <v>89</v>
      </c>
      <c r="V90" s="39"/>
      <c r="Z90" s="38"/>
      <c r="AA90" s="38">
        <v>20.015546055188494</v>
      </c>
      <c r="AB90" s="30"/>
      <c r="AC90" s="31"/>
      <c r="AD90" s="32"/>
      <c r="AE90" s="32"/>
      <c r="AF90" s="33"/>
      <c r="AJ90" s="350">
        <v>1001077</v>
      </c>
      <c r="AK90" s="3"/>
      <c r="AL90">
        <f t="shared" si="6"/>
        <v>0</v>
      </c>
      <c r="AO90">
        <v>5.1700081530516533</v>
      </c>
    </row>
    <row r="91" spans="1:41" ht="12" customHeight="1" x14ac:dyDescent="0.25">
      <c r="A91" s="73">
        <v>5001078</v>
      </c>
      <c r="B91" s="98" t="s">
        <v>5121</v>
      </c>
      <c r="C91" s="77" t="str">
        <f t="shared" si="4"/>
        <v/>
      </c>
      <c r="D91" s="115">
        <v>36.840000000000003</v>
      </c>
      <c r="E91" s="75" t="s">
        <v>6463</v>
      </c>
      <c r="F91" s="112">
        <f t="shared" si="5"/>
        <v>44.208000000000006</v>
      </c>
      <c r="G91" s="80" t="s">
        <v>3334</v>
      </c>
      <c r="H91" s="325"/>
      <c r="I91" s="128"/>
      <c r="L91"/>
      <c r="M91"/>
      <c r="P91" s="9">
        <v>89</v>
      </c>
      <c r="V91" s="39"/>
      <c r="Z91" s="38"/>
      <c r="AA91" s="38">
        <v>20.015546055188494</v>
      </c>
      <c r="AB91" s="30"/>
      <c r="AC91" s="31"/>
      <c r="AD91" s="32"/>
      <c r="AE91" s="32"/>
      <c r="AF91" s="33"/>
      <c r="AJ91" s="350">
        <v>1001078</v>
      </c>
      <c r="AK91" s="3"/>
      <c r="AL91">
        <f t="shared" si="6"/>
        <v>0</v>
      </c>
      <c r="AO91">
        <v>3.8775061147887402</v>
      </c>
    </row>
    <row r="92" spans="1:41" ht="12" customHeight="1" x14ac:dyDescent="0.25">
      <c r="A92" s="73">
        <v>5001079</v>
      </c>
      <c r="B92" s="98" t="s">
        <v>5122</v>
      </c>
      <c r="C92" s="77" t="str">
        <f t="shared" si="4"/>
        <v/>
      </c>
      <c r="D92" s="115">
        <v>36.840000000000003</v>
      </c>
      <c r="E92" s="75" t="s">
        <v>6463</v>
      </c>
      <c r="F92" s="112">
        <f t="shared" si="5"/>
        <v>44.208000000000006</v>
      </c>
      <c r="G92" s="80" t="s">
        <v>3334</v>
      </c>
      <c r="H92" s="325"/>
      <c r="I92" s="128"/>
      <c r="L92"/>
      <c r="M92"/>
      <c r="P92" s="9">
        <v>89</v>
      </c>
      <c r="V92" s="39"/>
      <c r="Z92" s="38"/>
      <c r="AA92" s="38">
        <v>20.015546055188494</v>
      </c>
      <c r="AB92" s="30"/>
      <c r="AC92" s="31"/>
      <c r="AD92" s="32"/>
      <c r="AE92" s="32"/>
      <c r="AF92" s="33"/>
      <c r="AJ92" s="350">
        <v>1001079</v>
      </c>
      <c r="AK92" s="3"/>
      <c r="AL92">
        <f t="shared" si="6"/>
        <v>0</v>
      </c>
      <c r="AO92">
        <v>15.510024459154961</v>
      </c>
    </row>
    <row r="93" spans="1:41" ht="12" customHeight="1" x14ac:dyDescent="0.25">
      <c r="A93" s="73">
        <v>5001080</v>
      </c>
      <c r="B93" s="98" t="s">
        <v>5123</v>
      </c>
      <c r="C93" s="77" t="str">
        <f t="shared" si="4"/>
        <v/>
      </c>
      <c r="D93" s="115">
        <v>36.840000000000003</v>
      </c>
      <c r="E93" s="75" t="s">
        <v>6463</v>
      </c>
      <c r="F93" s="112">
        <f t="shared" si="5"/>
        <v>44.208000000000006</v>
      </c>
      <c r="G93" s="80" t="s">
        <v>3334</v>
      </c>
      <c r="H93" s="325"/>
      <c r="I93" s="128"/>
      <c r="L93"/>
      <c r="M93"/>
      <c r="P93" s="9">
        <v>89</v>
      </c>
      <c r="V93" s="39"/>
      <c r="Z93" s="38"/>
      <c r="AA93" s="38">
        <v>20.015546055188494</v>
      </c>
      <c r="AB93" s="30"/>
      <c r="AC93" s="31"/>
      <c r="AD93" s="32"/>
      <c r="AE93" s="32"/>
      <c r="AF93" s="33"/>
      <c r="AJ93" s="350">
        <v>1001080</v>
      </c>
      <c r="AK93" s="3"/>
      <c r="AL93">
        <f t="shared" si="6"/>
        <v>0</v>
      </c>
      <c r="AO93">
        <v>15.510024459154961</v>
      </c>
    </row>
    <row r="94" spans="1:41" ht="12" customHeight="1" x14ac:dyDescent="0.25">
      <c r="A94" s="73">
        <v>5001081</v>
      </c>
      <c r="B94" s="98" t="s">
        <v>5124</v>
      </c>
      <c r="C94" s="77" t="str">
        <f t="shared" si="4"/>
        <v/>
      </c>
      <c r="D94" s="115">
        <v>38.39</v>
      </c>
      <c r="E94" s="75" t="s">
        <v>6463</v>
      </c>
      <c r="F94" s="112">
        <f t="shared" si="5"/>
        <v>46.067999999999998</v>
      </c>
      <c r="G94" s="80" t="s">
        <v>3333</v>
      </c>
      <c r="H94" s="325"/>
      <c r="I94" s="128"/>
      <c r="J94" s="15"/>
      <c r="L94"/>
      <c r="M94"/>
      <c r="P94" s="9">
        <v>89</v>
      </c>
      <c r="V94" s="39"/>
      <c r="Z94" s="38"/>
      <c r="AA94" s="38">
        <v>20</v>
      </c>
      <c r="AB94" s="30"/>
      <c r="AC94" s="31"/>
      <c r="AD94" s="32"/>
      <c r="AE94" s="32"/>
      <c r="AF94" s="33"/>
      <c r="AJ94" s="350">
        <v>1001081</v>
      </c>
      <c r="AK94" s="3"/>
      <c r="AL94">
        <f t="shared" si="6"/>
        <v>0</v>
      </c>
      <c r="AO94">
        <v>0.62015857110713379</v>
      </c>
    </row>
    <row r="95" spans="1:41" ht="12" customHeight="1" x14ac:dyDescent="0.25">
      <c r="A95" s="73">
        <v>5001082</v>
      </c>
      <c r="B95" s="98" t="s">
        <v>5125</v>
      </c>
      <c r="C95" s="77" t="str">
        <f t="shared" si="4"/>
        <v/>
      </c>
      <c r="D95" s="115">
        <v>41.97</v>
      </c>
      <c r="E95" s="75" t="s">
        <v>6463</v>
      </c>
      <c r="F95" s="112">
        <f t="shared" si="5"/>
        <v>50.363999999999997</v>
      </c>
      <c r="G95" s="80" t="s">
        <v>3334</v>
      </c>
      <c r="H95" s="325"/>
      <c r="I95" s="377" t="s">
        <v>8393</v>
      </c>
      <c r="L95"/>
      <c r="M95"/>
      <c r="P95" s="9">
        <v>89</v>
      </c>
      <c r="V95" s="39"/>
      <c r="Z95" s="38"/>
      <c r="AA95" s="38">
        <v>20</v>
      </c>
      <c r="AB95" s="30"/>
      <c r="AC95" s="31"/>
      <c r="AD95" s="32"/>
      <c r="AE95" s="32"/>
      <c r="AF95" s="33"/>
      <c r="AJ95" s="350">
        <v>1001082</v>
      </c>
      <c r="AK95" s="3"/>
      <c r="AL95">
        <f t="shared" si="6"/>
        <v>0</v>
      </c>
      <c r="AO95">
        <v>13.61423161961565</v>
      </c>
    </row>
    <row r="96" spans="1:41" ht="12" customHeight="1" x14ac:dyDescent="0.25">
      <c r="A96" s="73">
        <v>5001083</v>
      </c>
      <c r="B96" s="98" t="s">
        <v>5126</v>
      </c>
      <c r="C96" s="77" t="str">
        <f t="shared" si="4"/>
        <v/>
      </c>
      <c r="D96" s="115">
        <v>41.97</v>
      </c>
      <c r="E96" s="75" t="s">
        <v>6463</v>
      </c>
      <c r="F96" s="112">
        <f t="shared" si="5"/>
        <v>50.363999999999997</v>
      </c>
      <c r="G96" s="80" t="s">
        <v>3334</v>
      </c>
      <c r="H96" s="325"/>
      <c r="I96" s="378"/>
      <c r="L96"/>
      <c r="M96"/>
      <c r="P96" s="9">
        <v>89</v>
      </c>
      <c r="V96" s="39"/>
      <c r="Z96" s="38"/>
      <c r="AA96" s="38">
        <v>20</v>
      </c>
      <c r="AB96" s="30"/>
      <c r="AC96" s="31"/>
      <c r="AD96" s="32"/>
      <c r="AE96" s="32"/>
      <c r="AF96" s="33"/>
      <c r="AJ96" s="350">
        <v>1001083</v>
      </c>
      <c r="AK96" s="3"/>
      <c r="AL96">
        <f t="shared" si="6"/>
        <v>0</v>
      </c>
      <c r="AO96">
        <v>6.8071158098078248</v>
      </c>
    </row>
    <row r="97" spans="1:41" ht="12" customHeight="1" x14ac:dyDescent="0.25">
      <c r="A97" s="73">
        <v>5001084</v>
      </c>
      <c r="B97" s="98" t="s">
        <v>5127</v>
      </c>
      <c r="C97" s="77" t="str">
        <f t="shared" si="4"/>
        <v/>
      </c>
      <c r="D97" s="115">
        <v>41.97</v>
      </c>
      <c r="E97" s="75" t="s">
        <v>6463</v>
      </c>
      <c r="F97" s="112">
        <f t="shared" si="5"/>
        <v>50.363999999999997</v>
      </c>
      <c r="G97" s="80" t="s">
        <v>3334</v>
      </c>
      <c r="H97" s="325"/>
      <c r="I97" s="365" t="s">
        <v>4992</v>
      </c>
      <c r="L97"/>
      <c r="M97"/>
      <c r="P97" s="9">
        <v>89</v>
      </c>
      <c r="V97" s="39"/>
      <c r="Z97" s="38"/>
      <c r="AA97" s="38">
        <v>20</v>
      </c>
      <c r="AB97" s="30"/>
      <c r="AC97" s="31"/>
      <c r="AD97" s="32"/>
      <c r="AE97" s="32"/>
      <c r="AF97" s="33"/>
      <c r="AJ97" s="350">
        <v>1001084</v>
      </c>
      <c r="AK97" s="3"/>
      <c r="AL97">
        <f t="shared" si="6"/>
        <v>0</v>
      </c>
      <c r="AO97">
        <v>13.61423161961565</v>
      </c>
    </row>
    <row r="98" spans="1:41" ht="12" customHeight="1" x14ac:dyDescent="0.25">
      <c r="A98" s="73">
        <v>5001085</v>
      </c>
      <c r="B98" s="98" t="s">
        <v>5128</v>
      </c>
      <c r="C98" s="77" t="str">
        <f t="shared" si="4"/>
        <v/>
      </c>
      <c r="D98" s="115">
        <v>41.97</v>
      </c>
      <c r="E98" s="75" t="s">
        <v>6463</v>
      </c>
      <c r="F98" s="112">
        <f t="shared" si="5"/>
        <v>50.363999999999997</v>
      </c>
      <c r="G98" s="80" t="s">
        <v>3334</v>
      </c>
      <c r="H98" s="325"/>
      <c r="I98" s="390"/>
      <c r="L98"/>
      <c r="M98"/>
      <c r="P98" s="9">
        <v>89</v>
      </c>
      <c r="V98" s="39"/>
      <c r="Z98" s="38"/>
      <c r="AA98" s="38">
        <v>20</v>
      </c>
      <c r="AB98" s="30"/>
      <c r="AC98" s="31"/>
      <c r="AD98" s="32"/>
      <c r="AE98" s="32"/>
      <c r="AF98" s="33"/>
      <c r="AJ98" s="350">
        <v>1001085</v>
      </c>
      <c r="AK98" s="3"/>
      <c r="AL98">
        <f t="shared" si="6"/>
        <v>0</v>
      </c>
      <c r="AO98">
        <v>13.61423161961565</v>
      </c>
    </row>
    <row r="99" spans="1:41" ht="12" customHeight="1" x14ac:dyDescent="0.25">
      <c r="A99" s="73">
        <v>5001086</v>
      </c>
      <c r="B99" s="98" t="s">
        <v>5129</v>
      </c>
      <c r="C99" s="77" t="str">
        <f t="shared" si="4"/>
        <v/>
      </c>
      <c r="D99" s="115">
        <v>44.7</v>
      </c>
      <c r="E99" s="75" t="s">
        <v>6463</v>
      </c>
      <c r="F99" s="112">
        <f t="shared" si="5"/>
        <v>53.64</v>
      </c>
      <c r="G99" s="80" t="s">
        <v>3333</v>
      </c>
      <c r="H99" s="325"/>
      <c r="I99" s="404"/>
      <c r="J99" s="15"/>
      <c r="L99"/>
      <c r="M99"/>
      <c r="P99" s="9">
        <v>89</v>
      </c>
      <c r="V99" s="39"/>
      <c r="Z99" s="38"/>
      <c r="AA99" s="38">
        <v>19.993591797500798</v>
      </c>
      <c r="AB99" s="30"/>
      <c r="AC99" s="31"/>
      <c r="AD99" s="32"/>
      <c r="AE99" s="32"/>
      <c r="AF99" s="33"/>
      <c r="AJ99" s="350">
        <v>1001086</v>
      </c>
      <c r="AK99" s="3"/>
      <c r="AL99">
        <f t="shared" si="6"/>
        <v>0</v>
      </c>
      <c r="AO99">
        <v>0.51131033653267899</v>
      </c>
    </row>
    <row r="100" spans="1:41" ht="12" customHeight="1" x14ac:dyDescent="0.25">
      <c r="A100" s="73">
        <v>5001087</v>
      </c>
      <c r="B100" s="98" t="s">
        <v>5130</v>
      </c>
      <c r="C100" s="77" t="str">
        <f t="shared" si="4"/>
        <v/>
      </c>
      <c r="D100" s="115">
        <v>44.7</v>
      </c>
      <c r="E100" s="75" t="s">
        <v>1</v>
      </c>
      <c r="F100" s="112">
        <f t="shared" si="5"/>
        <v>53.64</v>
      </c>
      <c r="G100" s="80" t="s">
        <v>3334</v>
      </c>
      <c r="H100" s="325"/>
      <c r="I100" s="404"/>
      <c r="L100"/>
      <c r="M100"/>
      <c r="P100" s="9">
        <v>89</v>
      </c>
      <c r="V100" s="39"/>
      <c r="Z100" s="38"/>
      <c r="AA100" s="38">
        <v>19.993591797500798</v>
      </c>
      <c r="AB100" s="30"/>
      <c r="AC100" s="31"/>
      <c r="AD100" s="32"/>
      <c r="AE100" s="32"/>
      <c r="AF100" s="33"/>
      <c r="AJ100" s="350">
        <v>1001087</v>
      </c>
      <c r="AK100" s="3"/>
      <c r="AL100">
        <f t="shared" si="6"/>
        <v>0</v>
      </c>
      <c r="AO100">
        <v>12.782758413316976</v>
      </c>
    </row>
    <row r="101" spans="1:41" ht="12" customHeight="1" x14ac:dyDescent="0.25">
      <c r="A101" s="73">
        <v>5001088</v>
      </c>
      <c r="B101" s="98" t="s">
        <v>5131</v>
      </c>
      <c r="C101" s="77" t="str">
        <f t="shared" si="4"/>
        <v/>
      </c>
      <c r="D101" s="115">
        <v>44.7</v>
      </c>
      <c r="E101" s="75" t="s">
        <v>6463</v>
      </c>
      <c r="F101" s="112">
        <f t="shared" si="5"/>
        <v>53.64</v>
      </c>
      <c r="G101" s="80" t="s">
        <v>3334</v>
      </c>
      <c r="H101" s="325"/>
      <c r="I101" s="377" t="s">
        <v>8394</v>
      </c>
      <c r="L101"/>
      <c r="M101"/>
      <c r="P101" s="9">
        <v>89</v>
      </c>
      <c r="V101" s="39"/>
      <c r="Z101" s="38"/>
      <c r="AA101" s="38">
        <v>19.993591797500798</v>
      </c>
      <c r="AB101" s="30"/>
      <c r="AC101" s="31"/>
      <c r="AD101" s="32"/>
      <c r="AE101" s="32"/>
      <c r="AF101" s="33"/>
      <c r="AJ101" s="350">
        <v>1001088</v>
      </c>
      <c r="AK101" s="3"/>
      <c r="AL101">
        <f t="shared" si="6"/>
        <v>0</v>
      </c>
      <c r="AO101">
        <v>12.782758413316976</v>
      </c>
    </row>
    <row r="102" spans="1:41" ht="12" customHeight="1" x14ac:dyDescent="0.25">
      <c r="A102" s="73">
        <v>5001089</v>
      </c>
      <c r="B102" s="98" t="s">
        <v>5132</v>
      </c>
      <c r="C102" s="77" t="str">
        <f t="shared" si="4"/>
        <v/>
      </c>
      <c r="D102" s="115">
        <v>44.7</v>
      </c>
      <c r="E102" s="75" t="s">
        <v>1</v>
      </c>
      <c r="F102" s="112">
        <f t="shared" si="5"/>
        <v>53.64</v>
      </c>
      <c r="G102" s="80" t="s">
        <v>3334</v>
      </c>
      <c r="H102" s="325"/>
      <c r="I102" s="378"/>
      <c r="L102"/>
      <c r="M102"/>
      <c r="P102" s="9">
        <v>89</v>
      </c>
      <c r="V102" s="39"/>
      <c r="Z102" s="38"/>
      <c r="AA102" s="38">
        <v>19.993591797500798</v>
      </c>
      <c r="AB102" s="30"/>
      <c r="AC102" s="31"/>
      <c r="AD102" s="32"/>
      <c r="AE102" s="32"/>
      <c r="AF102" s="33"/>
      <c r="AJ102" s="350">
        <v>1001089</v>
      </c>
      <c r="AK102" s="3"/>
      <c r="AL102">
        <f t="shared" si="6"/>
        <v>0</v>
      </c>
      <c r="AO102">
        <v>12.782758413316976</v>
      </c>
    </row>
    <row r="103" spans="1:41" ht="12" customHeight="1" x14ac:dyDescent="0.25">
      <c r="A103" s="73">
        <v>5001090</v>
      </c>
      <c r="B103" s="98" t="s">
        <v>5133</v>
      </c>
      <c r="C103" s="77" t="str">
        <f t="shared" si="4"/>
        <v/>
      </c>
      <c r="D103" s="115">
        <v>44.7</v>
      </c>
      <c r="E103" s="75" t="s">
        <v>6464</v>
      </c>
      <c r="F103" s="112">
        <f t="shared" si="5"/>
        <v>53.64</v>
      </c>
      <c r="G103" s="80" t="s">
        <v>3334</v>
      </c>
      <c r="H103" s="325"/>
      <c r="I103" s="24"/>
      <c r="L103"/>
      <c r="M103"/>
      <c r="P103" s="9">
        <v>89</v>
      </c>
      <c r="V103" s="39"/>
      <c r="Z103" s="38"/>
      <c r="AA103" s="38">
        <v>19.993591797500798</v>
      </c>
      <c r="AB103" s="30"/>
      <c r="AC103" s="31"/>
      <c r="AD103" s="32"/>
      <c r="AE103" s="32"/>
      <c r="AF103" s="33"/>
      <c r="AJ103" s="350">
        <v>1001090</v>
      </c>
      <c r="AK103" s="3"/>
      <c r="AL103">
        <f t="shared" si="6"/>
        <v>0</v>
      </c>
      <c r="AO103">
        <v>12.782758413316976</v>
      </c>
    </row>
    <row r="104" spans="1:41" ht="12" customHeight="1" x14ac:dyDescent="0.25">
      <c r="A104" s="73">
        <v>5001091</v>
      </c>
      <c r="B104" s="98" t="s">
        <v>5134</v>
      </c>
      <c r="C104" s="77" t="str">
        <f t="shared" si="4"/>
        <v/>
      </c>
      <c r="D104" s="115">
        <v>44.7</v>
      </c>
      <c r="E104" s="75" t="s">
        <v>6463</v>
      </c>
      <c r="F104" s="112">
        <f t="shared" si="5"/>
        <v>53.64</v>
      </c>
      <c r="G104" s="80" t="s">
        <v>3333</v>
      </c>
      <c r="H104" s="325"/>
      <c r="I104" s="377" t="s">
        <v>8395</v>
      </c>
      <c r="J104" s="15"/>
      <c r="L104"/>
      <c r="M104"/>
      <c r="P104" s="9">
        <v>89</v>
      </c>
      <c r="V104" s="39"/>
      <c r="Z104" s="38"/>
      <c r="AA104" s="38">
        <v>19.993591797500798</v>
      </c>
      <c r="AB104" s="30"/>
      <c r="AC104" s="31"/>
      <c r="AD104" s="32"/>
      <c r="AE104" s="32"/>
      <c r="AF104" s="33"/>
      <c r="AJ104" s="350">
        <v>1001091</v>
      </c>
      <c r="AK104" s="3"/>
      <c r="AL104">
        <f t="shared" si="6"/>
        <v>0</v>
      </c>
      <c r="AO104">
        <v>2.130459735552829</v>
      </c>
    </row>
    <row r="105" spans="1:41" ht="12" customHeight="1" x14ac:dyDescent="0.25">
      <c r="A105" s="73">
        <v>5001092</v>
      </c>
      <c r="B105" s="98" t="s">
        <v>5135</v>
      </c>
      <c r="C105" s="77" t="str">
        <f t="shared" si="4"/>
        <v/>
      </c>
      <c r="D105" s="115">
        <v>49.28</v>
      </c>
      <c r="E105" s="75" t="s">
        <v>6463</v>
      </c>
      <c r="F105" s="112">
        <f t="shared" si="5"/>
        <v>59.135999999999996</v>
      </c>
      <c r="G105" s="80" t="s">
        <v>3334</v>
      </c>
      <c r="H105" s="325"/>
      <c r="I105" s="378"/>
      <c r="L105"/>
      <c r="M105"/>
      <c r="P105" s="9">
        <v>89</v>
      </c>
      <c r="V105" s="39"/>
      <c r="Z105" s="38"/>
      <c r="AA105" s="38">
        <v>19.994187736123209</v>
      </c>
      <c r="AB105" s="30"/>
      <c r="AC105" s="31"/>
      <c r="AD105" s="32"/>
      <c r="AE105" s="32"/>
      <c r="AF105" s="33"/>
      <c r="AJ105" s="350">
        <v>1001092</v>
      </c>
      <c r="AK105" s="3"/>
      <c r="AL105">
        <f t="shared" si="6"/>
        <v>0</v>
      </c>
      <c r="AO105">
        <v>11.594750427663735</v>
      </c>
    </row>
    <row r="106" spans="1:41" ht="12" customHeight="1" x14ac:dyDescent="0.25">
      <c r="A106" s="73">
        <v>5001093</v>
      </c>
      <c r="B106" s="98" t="s">
        <v>5136</v>
      </c>
      <c r="C106" s="77" t="str">
        <f t="shared" si="4"/>
        <v/>
      </c>
      <c r="D106" s="115">
        <v>49.28</v>
      </c>
      <c r="E106" s="75" t="s">
        <v>1</v>
      </c>
      <c r="F106" s="112">
        <f t="shared" si="5"/>
        <v>59.135999999999996</v>
      </c>
      <c r="G106" s="80" t="s">
        <v>3334</v>
      </c>
      <c r="H106" s="325"/>
      <c r="L106"/>
      <c r="M106"/>
      <c r="P106" s="9">
        <v>89</v>
      </c>
      <c r="V106" s="39"/>
      <c r="Z106" s="38"/>
      <c r="AA106" s="38">
        <v>19.994187736123209</v>
      </c>
      <c r="AB106" s="30"/>
      <c r="AC106" s="31"/>
      <c r="AD106" s="32"/>
      <c r="AE106" s="32"/>
      <c r="AF106" s="33"/>
      <c r="AJ106" s="350">
        <v>1001093</v>
      </c>
      <c r="AK106" s="3"/>
      <c r="AL106">
        <f t="shared" si="6"/>
        <v>0</v>
      </c>
      <c r="AO106">
        <v>11.594750427663735</v>
      </c>
    </row>
    <row r="107" spans="1:41" ht="12" customHeight="1" x14ac:dyDescent="0.25">
      <c r="A107" s="73">
        <v>5001094</v>
      </c>
      <c r="B107" s="98" t="s">
        <v>5137</v>
      </c>
      <c r="C107" s="77" t="str">
        <f t="shared" si="4"/>
        <v/>
      </c>
      <c r="D107" s="115">
        <v>49.28</v>
      </c>
      <c r="E107" s="75" t="s">
        <v>6463</v>
      </c>
      <c r="F107" s="112">
        <f t="shared" si="5"/>
        <v>59.135999999999996</v>
      </c>
      <c r="G107" s="80" t="s">
        <v>3334</v>
      </c>
      <c r="H107" s="325"/>
      <c r="L107"/>
      <c r="M107"/>
      <c r="P107" s="9">
        <v>89</v>
      </c>
      <c r="V107" s="39"/>
      <c r="Z107" s="38"/>
      <c r="AA107" s="38">
        <v>19.994187736123209</v>
      </c>
      <c r="AB107" s="30"/>
      <c r="AC107" s="31"/>
      <c r="AD107" s="32"/>
      <c r="AE107" s="32"/>
      <c r="AF107" s="33"/>
      <c r="AJ107" s="350">
        <v>1001094</v>
      </c>
      <c r="AK107" s="3"/>
      <c r="AL107">
        <f t="shared" si="6"/>
        <v>0</v>
      </c>
      <c r="AO107">
        <v>11.594750427663735</v>
      </c>
    </row>
    <row r="108" spans="1:41" ht="12" customHeight="1" x14ac:dyDescent="0.25">
      <c r="A108" s="73">
        <v>5001095</v>
      </c>
      <c r="B108" s="98" t="s">
        <v>5138</v>
      </c>
      <c r="C108" s="77" t="str">
        <f t="shared" si="4"/>
        <v/>
      </c>
      <c r="D108" s="115">
        <v>58.01</v>
      </c>
      <c r="E108" s="75" t="s">
        <v>6463</v>
      </c>
      <c r="F108" s="112">
        <f t="shared" si="5"/>
        <v>69.611999999999995</v>
      </c>
      <c r="G108" s="80" t="s">
        <v>3334</v>
      </c>
      <c r="H108" s="325"/>
      <c r="I108" s="24"/>
      <c r="L108"/>
      <c r="M108"/>
      <c r="P108" s="9">
        <v>89</v>
      </c>
      <c r="V108" s="39"/>
      <c r="Z108" s="38"/>
      <c r="AA108" s="38">
        <v>19.995062947420394</v>
      </c>
      <c r="AB108" s="30"/>
      <c r="AC108" s="31"/>
      <c r="AD108" s="32"/>
      <c r="AE108" s="32"/>
      <c r="AF108" s="33"/>
      <c r="AJ108" s="350">
        <v>1001095</v>
      </c>
      <c r="AK108" s="3"/>
      <c r="AL108">
        <f t="shared" si="6"/>
        <v>0</v>
      </c>
      <c r="AO108">
        <v>9.8498414251899487</v>
      </c>
    </row>
    <row r="109" spans="1:41" ht="12" customHeight="1" x14ac:dyDescent="0.25">
      <c r="A109" s="73">
        <v>5001096</v>
      </c>
      <c r="B109" s="98" t="s">
        <v>5139</v>
      </c>
      <c r="C109" s="77" t="str">
        <f t="shared" si="4"/>
        <v/>
      </c>
      <c r="D109" s="115">
        <v>58.01</v>
      </c>
      <c r="E109" s="75" t="s">
        <v>6463</v>
      </c>
      <c r="F109" s="112">
        <f t="shared" si="5"/>
        <v>69.611999999999995</v>
      </c>
      <c r="G109" s="80" t="s">
        <v>3333</v>
      </c>
      <c r="H109" s="325"/>
      <c r="I109" s="326" t="s">
        <v>4954</v>
      </c>
      <c r="J109" s="15"/>
      <c r="L109"/>
      <c r="M109"/>
      <c r="P109" s="9">
        <v>89</v>
      </c>
      <c r="V109" s="39"/>
      <c r="Z109" s="38"/>
      <c r="AA109" s="38">
        <v>19.995062947420394</v>
      </c>
      <c r="AB109" s="30"/>
      <c r="AC109" s="31"/>
      <c r="AD109" s="32"/>
      <c r="AE109" s="32"/>
      <c r="AF109" s="33"/>
      <c r="AJ109" s="350">
        <v>1001096</v>
      </c>
      <c r="AK109" s="3"/>
      <c r="AL109">
        <f t="shared" si="6"/>
        <v>0</v>
      </c>
      <c r="AO109">
        <v>0.20520502969145726</v>
      </c>
    </row>
    <row r="110" spans="1:41" ht="12" customHeight="1" x14ac:dyDescent="0.25">
      <c r="A110" s="73">
        <v>5001097</v>
      </c>
      <c r="B110" s="98" t="s">
        <v>5140</v>
      </c>
      <c r="C110" s="77" t="str">
        <f t="shared" si="4"/>
        <v/>
      </c>
      <c r="D110" s="115">
        <v>64.930000000000007</v>
      </c>
      <c r="E110" s="75" t="s">
        <v>6463</v>
      </c>
      <c r="F110" s="112">
        <f t="shared" si="5"/>
        <v>77.916000000000011</v>
      </c>
      <c r="G110" s="80" t="s">
        <v>3334</v>
      </c>
      <c r="H110" s="325"/>
      <c r="I110" s="377" t="s">
        <v>8396</v>
      </c>
      <c r="L110"/>
      <c r="M110"/>
      <c r="P110" s="9">
        <v>89</v>
      </c>
      <c r="V110" s="39"/>
      <c r="Z110" s="38"/>
      <c r="AA110" s="38">
        <v>20.004411116012349</v>
      </c>
      <c r="AB110" s="30"/>
      <c r="AC110" s="31"/>
      <c r="AD110" s="32"/>
      <c r="AE110" s="32"/>
      <c r="AF110" s="33"/>
      <c r="AJ110" s="350">
        <v>1001097</v>
      </c>
      <c r="AK110" s="3"/>
      <c r="AL110">
        <f t="shared" si="6"/>
        <v>0</v>
      </c>
      <c r="AO110">
        <v>8.800081642927287</v>
      </c>
    </row>
    <row r="111" spans="1:41" ht="12" customHeight="1" x14ac:dyDescent="0.25">
      <c r="A111" s="73">
        <v>5001098</v>
      </c>
      <c r="B111" s="98" t="s">
        <v>5141</v>
      </c>
      <c r="C111" s="77" t="str">
        <f t="shared" si="4"/>
        <v/>
      </c>
      <c r="D111" s="115">
        <v>64.930000000000007</v>
      </c>
      <c r="E111" s="75" t="s">
        <v>6463</v>
      </c>
      <c r="F111" s="112">
        <f t="shared" si="5"/>
        <v>77.916000000000011</v>
      </c>
      <c r="G111" s="80" t="s">
        <v>3334</v>
      </c>
      <c r="H111" s="325"/>
      <c r="I111" s="378"/>
      <c r="L111"/>
      <c r="M111"/>
      <c r="P111" s="9">
        <v>89</v>
      </c>
      <c r="V111" s="39"/>
      <c r="Z111" s="38"/>
      <c r="AA111" s="38">
        <v>20.004411116012349</v>
      </c>
      <c r="AB111" s="30"/>
      <c r="AC111" s="31"/>
      <c r="AD111" s="32"/>
      <c r="AE111" s="32"/>
      <c r="AF111" s="33"/>
      <c r="AJ111" s="350">
        <v>1001098</v>
      </c>
      <c r="AK111" s="3"/>
      <c r="AL111">
        <f t="shared" si="6"/>
        <v>0</v>
      </c>
      <c r="AO111">
        <v>2.9333605476424287</v>
      </c>
    </row>
    <row r="112" spans="1:41" ht="12" customHeight="1" x14ac:dyDescent="0.25">
      <c r="A112" s="73">
        <v>5001099</v>
      </c>
      <c r="B112" s="98" t="s">
        <v>5142</v>
      </c>
      <c r="C112" s="77" t="str">
        <f t="shared" si="4"/>
        <v/>
      </c>
      <c r="D112" s="115">
        <v>64.930000000000007</v>
      </c>
      <c r="E112" s="75" t="s">
        <v>6463</v>
      </c>
      <c r="F112" s="112">
        <f t="shared" si="5"/>
        <v>77.916000000000011</v>
      </c>
      <c r="G112" s="80" t="s">
        <v>3334</v>
      </c>
      <c r="H112" s="325"/>
      <c r="I112" s="365" t="s">
        <v>4955</v>
      </c>
      <c r="L112"/>
      <c r="M112"/>
      <c r="P112" s="9">
        <v>89</v>
      </c>
      <c r="V112" s="39"/>
      <c r="Z112" s="38"/>
      <c r="AA112" s="38">
        <v>20.004411116012349</v>
      </c>
      <c r="AB112" s="30"/>
      <c r="AC112" s="31"/>
      <c r="AD112" s="32"/>
      <c r="AE112" s="32"/>
      <c r="AF112" s="33"/>
      <c r="AJ112" s="350">
        <v>1001099</v>
      </c>
      <c r="AK112" s="3"/>
      <c r="AL112">
        <f t="shared" si="6"/>
        <v>0</v>
      </c>
      <c r="AO112">
        <v>8.800081642927287</v>
      </c>
    </row>
    <row r="113" spans="1:41" ht="12" customHeight="1" x14ac:dyDescent="0.25">
      <c r="A113" s="73">
        <v>5001100</v>
      </c>
      <c r="B113" s="98" t="s">
        <v>5143</v>
      </c>
      <c r="C113" s="77" t="str">
        <f t="shared" si="4"/>
        <v/>
      </c>
      <c r="D113" s="115">
        <v>64.930000000000007</v>
      </c>
      <c r="E113" s="75" t="s">
        <v>6463</v>
      </c>
      <c r="F113" s="112">
        <f t="shared" si="5"/>
        <v>77.916000000000011</v>
      </c>
      <c r="G113" s="80" t="s">
        <v>3334</v>
      </c>
      <c r="H113" s="325"/>
      <c r="I113" s="390"/>
      <c r="L113"/>
      <c r="M113"/>
      <c r="P113" s="9">
        <v>89</v>
      </c>
      <c r="V113" s="39"/>
      <c r="Z113" s="38"/>
      <c r="AA113" s="38">
        <v>20.004411116012349</v>
      </c>
      <c r="AB113" s="30"/>
      <c r="AC113" s="31"/>
      <c r="AD113" s="32"/>
      <c r="AE113" s="32"/>
      <c r="AF113" s="33"/>
      <c r="AJ113" s="350">
        <v>1001100</v>
      </c>
      <c r="AK113" s="3"/>
      <c r="AL113">
        <f t="shared" si="6"/>
        <v>0</v>
      </c>
      <c r="AO113">
        <v>8.800081642927287</v>
      </c>
    </row>
    <row r="114" spans="1:41" ht="12" customHeight="1" x14ac:dyDescent="0.25">
      <c r="A114" s="73">
        <v>5001101</v>
      </c>
      <c r="B114" s="98" t="s">
        <v>5144</v>
      </c>
      <c r="C114" s="77" t="str">
        <f t="shared" si="4"/>
        <v/>
      </c>
      <c r="D114" s="115">
        <v>73.17</v>
      </c>
      <c r="E114" s="75" t="s">
        <v>6463</v>
      </c>
      <c r="F114" s="112">
        <f t="shared" si="5"/>
        <v>87.804000000000002</v>
      </c>
      <c r="G114" s="80" t="s">
        <v>3335</v>
      </c>
      <c r="H114" s="325"/>
      <c r="I114" s="404"/>
      <c r="L114"/>
      <c r="M114"/>
      <c r="P114" s="9">
        <v>89</v>
      </c>
      <c r="V114" s="39"/>
      <c r="Z114" s="38"/>
      <c r="AA114" s="38">
        <v>20.003914660403225</v>
      </c>
      <c r="AB114" s="30"/>
      <c r="AC114" s="31"/>
      <c r="AD114" s="32"/>
      <c r="AE114" s="32"/>
      <c r="AF114" s="33"/>
      <c r="AJ114" s="350">
        <v>1001101</v>
      </c>
      <c r="AK114" s="3"/>
      <c r="AL114">
        <f t="shared" si="6"/>
        <v>0</v>
      </c>
      <c r="AO114">
        <v>1.301510867557899</v>
      </c>
    </row>
    <row r="115" spans="1:41" ht="12" customHeight="1" x14ac:dyDescent="0.25">
      <c r="A115" s="73">
        <v>5001102</v>
      </c>
      <c r="B115" s="98" t="s">
        <v>5145</v>
      </c>
      <c r="C115" s="77" t="str">
        <f t="shared" si="4"/>
        <v/>
      </c>
      <c r="D115" s="115">
        <v>73.17</v>
      </c>
      <c r="E115" s="75" t="s">
        <v>6463</v>
      </c>
      <c r="F115" s="112">
        <f t="shared" si="5"/>
        <v>87.804000000000002</v>
      </c>
      <c r="G115" s="80" t="s">
        <v>3334</v>
      </c>
      <c r="H115" s="325"/>
      <c r="I115" s="377" t="s">
        <v>8187</v>
      </c>
      <c r="L115"/>
      <c r="M115"/>
      <c r="P115" s="9">
        <v>89</v>
      </c>
      <c r="V115" s="39"/>
      <c r="Z115" s="38"/>
      <c r="AA115" s="38">
        <v>20.003914660403225</v>
      </c>
      <c r="AB115" s="30"/>
      <c r="AC115" s="31"/>
      <c r="AD115" s="32"/>
      <c r="AE115" s="32"/>
      <c r="AF115" s="33"/>
      <c r="AJ115" s="350">
        <v>1001102</v>
      </c>
      <c r="AK115" s="3"/>
      <c r="AL115">
        <f t="shared" si="6"/>
        <v>0</v>
      </c>
      <c r="AO115">
        <v>7.8090652053473937</v>
      </c>
    </row>
    <row r="116" spans="1:41" ht="12" customHeight="1" x14ac:dyDescent="0.25">
      <c r="A116" s="73">
        <v>5001103</v>
      </c>
      <c r="B116" s="98" t="s">
        <v>5146</v>
      </c>
      <c r="C116" s="77" t="str">
        <f t="shared" si="4"/>
        <v/>
      </c>
      <c r="D116" s="115">
        <v>73.17</v>
      </c>
      <c r="E116" s="75" t="s">
        <v>6463</v>
      </c>
      <c r="F116" s="112">
        <f t="shared" si="5"/>
        <v>87.804000000000002</v>
      </c>
      <c r="G116" s="80" t="s">
        <v>3334</v>
      </c>
      <c r="H116" s="325"/>
      <c r="I116" s="378"/>
      <c r="L116"/>
      <c r="M116"/>
      <c r="P116" s="9">
        <v>89</v>
      </c>
      <c r="V116" s="39"/>
      <c r="Z116" s="38"/>
      <c r="AA116" s="38">
        <v>20.003914660403225</v>
      </c>
      <c r="AB116" s="30"/>
      <c r="AC116" s="31"/>
      <c r="AD116" s="32"/>
      <c r="AE116" s="32"/>
      <c r="AF116" s="33"/>
      <c r="AJ116" s="350">
        <v>1001103</v>
      </c>
      <c r="AK116" s="3"/>
      <c r="AL116">
        <f t="shared" si="6"/>
        <v>0</v>
      </c>
      <c r="AO116">
        <v>7.8090652053473937</v>
      </c>
    </row>
    <row r="117" spans="1:41" ht="12" customHeight="1" x14ac:dyDescent="0.25">
      <c r="A117" s="73">
        <v>5001104</v>
      </c>
      <c r="B117" s="98" t="s">
        <v>5147</v>
      </c>
      <c r="C117" s="77" t="str">
        <f t="shared" si="4"/>
        <v/>
      </c>
      <c r="D117" s="115">
        <v>73.17</v>
      </c>
      <c r="E117" s="75" t="s">
        <v>6463</v>
      </c>
      <c r="F117" s="112">
        <f t="shared" si="5"/>
        <v>87.804000000000002</v>
      </c>
      <c r="G117" s="80" t="s">
        <v>3334</v>
      </c>
      <c r="H117" s="325"/>
      <c r="I117" s="24"/>
      <c r="L117"/>
      <c r="M117"/>
      <c r="P117" s="9">
        <v>89</v>
      </c>
      <c r="V117" s="39"/>
      <c r="Z117" s="38"/>
      <c r="AA117" s="38">
        <v>20.003914660403225</v>
      </c>
      <c r="AB117" s="30"/>
      <c r="AC117" s="31"/>
      <c r="AD117" s="32"/>
      <c r="AE117" s="32"/>
      <c r="AF117" s="33"/>
      <c r="AJ117" s="350">
        <v>1001104</v>
      </c>
      <c r="AK117" s="3"/>
      <c r="AL117">
        <f t="shared" si="6"/>
        <v>0</v>
      </c>
      <c r="AO117">
        <v>7.8090652053473937</v>
      </c>
    </row>
    <row r="118" spans="1:41" ht="12" customHeight="1" x14ac:dyDescent="0.25">
      <c r="A118" s="73">
        <v>5001105</v>
      </c>
      <c r="B118" s="98" t="s">
        <v>5148</v>
      </c>
      <c r="C118" s="77" t="str">
        <f t="shared" si="4"/>
        <v/>
      </c>
      <c r="D118" s="115">
        <v>80.73</v>
      </c>
      <c r="E118" s="75" t="s">
        <v>6463</v>
      </c>
      <c r="F118" s="112">
        <f t="shared" si="5"/>
        <v>96.876000000000005</v>
      </c>
      <c r="G118" s="80" t="s">
        <v>3334</v>
      </c>
      <c r="H118" s="325"/>
      <c r="I118" s="22"/>
      <c r="L118"/>
      <c r="M118"/>
      <c r="P118" s="9">
        <v>89</v>
      </c>
      <c r="V118" s="39"/>
      <c r="Z118" s="38"/>
      <c r="AA118" s="38">
        <v>19.992904026964695</v>
      </c>
      <c r="AB118" s="30"/>
      <c r="AC118" s="31"/>
      <c r="AD118" s="32"/>
      <c r="AE118" s="32"/>
      <c r="AF118" s="33"/>
      <c r="AJ118" s="350">
        <v>1001105</v>
      </c>
      <c r="AK118" s="3"/>
      <c r="AL118">
        <f t="shared" si="6"/>
        <v>0</v>
      </c>
      <c r="AO118">
        <v>7.0777815071877717</v>
      </c>
    </row>
    <row r="119" spans="1:41" ht="12" customHeight="1" x14ac:dyDescent="0.25">
      <c r="A119" s="73">
        <v>5001106</v>
      </c>
      <c r="B119" s="98" t="s">
        <v>5149</v>
      </c>
      <c r="C119" s="77" t="str">
        <f t="shared" si="4"/>
        <v/>
      </c>
      <c r="D119" s="115">
        <v>80.73</v>
      </c>
      <c r="E119" s="75" t="s">
        <v>6463</v>
      </c>
      <c r="F119" s="112">
        <f t="shared" si="5"/>
        <v>96.876000000000005</v>
      </c>
      <c r="G119" s="80" t="s">
        <v>3333</v>
      </c>
      <c r="H119" s="325"/>
      <c r="I119" s="24"/>
      <c r="J119" s="15"/>
      <c r="L119"/>
      <c r="M119"/>
      <c r="P119" s="9">
        <v>89</v>
      </c>
      <c r="V119" s="39"/>
      <c r="Z119" s="38"/>
      <c r="AA119" s="38">
        <v>19.992904026964695</v>
      </c>
      <c r="AB119" s="30"/>
      <c r="AC119" s="31"/>
      <c r="AD119" s="32"/>
      <c r="AE119" s="32"/>
      <c r="AF119" s="33"/>
      <c r="AJ119" s="350">
        <v>1001106</v>
      </c>
      <c r="AK119" s="3"/>
      <c r="AL119">
        <f t="shared" si="6"/>
        <v>0</v>
      </c>
      <c r="AO119">
        <v>1.0111116438839673</v>
      </c>
    </row>
    <row r="120" spans="1:41" ht="12" customHeight="1" x14ac:dyDescent="0.25">
      <c r="A120" s="73">
        <v>5001107</v>
      </c>
      <c r="B120" s="98" t="s">
        <v>5150</v>
      </c>
      <c r="C120" s="77" t="str">
        <f t="shared" si="4"/>
        <v/>
      </c>
      <c r="D120" s="115">
        <v>80.73</v>
      </c>
      <c r="E120" s="75" t="s">
        <v>6463</v>
      </c>
      <c r="F120" s="112">
        <f t="shared" si="5"/>
        <v>96.876000000000005</v>
      </c>
      <c r="G120" s="80" t="s">
        <v>3334</v>
      </c>
      <c r="H120" s="325"/>
      <c r="I120" s="24"/>
      <c r="L120"/>
      <c r="M120"/>
      <c r="P120" s="9">
        <v>89</v>
      </c>
      <c r="V120" s="39"/>
      <c r="Z120" s="38"/>
      <c r="AA120" s="38">
        <v>19.992904026964695</v>
      </c>
      <c r="AB120" s="30"/>
      <c r="AC120" s="31"/>
      <c r="AD120" s="32"/>
      <c r="AE120" s="32"/>
      <c r="AF120" s="33"/>
      <c r="AJ120" s="350">
        <v>1001107</v>
      </c>
      <c r="AK120" s="3"/>
      <c r="AL120">
        <f t="shared" si="6"/>
        <v>0</v>
      </c>
      <c r="AO120">
        <v>7.0777815071877717</v>
      </c>
    </row>
    <row r="121" spans="1:41" ht="12" customHeight="1" x14ac:dyDescent="0.25">
      <c r="A121" s="73">
        <v>5001108</v>
      </c>
      <c r="B121" s="98" t="s">
        <v>5151</v>
      </c>
      <c r="C121" s="77" t="str">
        <f t="shared" si="4"/>
        <v/>
      </c>
      <c r="D121" s="115">
        <v>80.73</v>
      </c>
      <c r="E121" s="75" t="s">
        <v>6463</v>
      </c>
      <c r="F121" s="112">
        <f t="shared" si="5"/>
        <v>96.876000000000005</v>
      </c>
      <c r="G121" s="80" t="s">
        <v>3334</v>
      </c>
      <c r="H121" s="325"/>
      <c r="I121" s="24"/>
      <c r="L121"/>
      <c r="M121"/>
      <c r="P121" s="9">
        <v>89</v>
      </c>
      <c r="V121" s="39"/>
      <c r="Z121" s="38"/>
      <c r="AA121" s="38">
        <v>19.992904026964695</v>
      </c>
      <c r="AB121" s="30"/>
      <c r="AC121" s="31"/>
      <c r="AD121" s="32"/>
      <c r="AE121" s="32"/>
      <c r="AF121" s="33"/>
      <c r="AJ121" s="350">
        <v>1001108</v>
      </c>
      <c r="AK121" s="3"/>
      <c r="AL121">
        <f t="shared" si="6"/>
        <v>0</v>
      </c>
      <c r="AO121">
        <v>7.0777815071877717</v>
      </c>
    </row>
    <row r="122" spans="1:41" ht="12" customHeight="1" x14ac:dyDescent="0.25">
      <c r="A122" s="73">
        <v>5001109</v>
      </c>
      <c r="B122" s="98" t="s">
        <v>5152</v>
      </c>
      <c r="C122" s="77" t="str">
        <f t="shared" si="4"/>
        <v/>
      </c>
      <c r="D122" s="115">
        <v>80.73</v>
      </c>
      <c r="E122" s="75" t="s">
        <v>6463</v>
      </c>
      <c r="F122" s="112">
        <f t="shared" si="5"/>
        <v>96.876000000000005</v>
      </c>
      <c r="G122" s="80" t="s">
        <v>3334</v>
      </c>
      <c r="H122" s="325"/>
      <c r="I122" s="24"/>
      <c r="L122"/>
      <c r="M122"/>
      <c r="P122" s="9">
        <v>89</v>
      </c>
      <c r="V122" s="39"/>
      <c r="Z122" s="38"/>
      <c r="AA122" s="38">
        <v>19.992904026964695</v>
      </c>
      <c r="AB122" s="30"/>
      <c r="AC122" s="31"/>
      <c r="AD122" s="32"/>
      <c r="AE122" s="32"/>
      <c r="AF122" s="33"/>
      <c r="AJ122" s="350">
        <v>1001109</v>
      </c>
      <c r="AK122" s="3"/>
      <c r="AL122">
        <f t="shared" si="6"/>
        <v>0</v>
      </c>
      <c r="AO122">
        <v>7.0777815071877717</v>
      </c>
    </row>
    <row r="123" spans="1:41" ht="12" customHeight="1" x14ac:dyDescent="0.25">
      <c r="A123" s="73">
        <v>5001110</v>
      </c>
      <c r="B123" s="98" t="s">
        <v>5153</v>
      </c>
      <c r="C123" s="77" t="str">
        <f t="shared" si="4"/>
        <v/>
      </c>
      <c r="D123" s="115">
        <v>80.73</v>
      </c>
      <c r="E123" s="75" t="s">
        <v>6463</v>
      </c>
      <c r="F123" s="112">
        <f t="shared" si="5"/>
        <v>96.876000000000005</v>
      </c>
      <c r="G123" s="80" t="s">
        <v>3334</v>
      </c>
      <c r="H123" s="325"/>
      <c r="I123" s="24"/>
      <c r="L123"/>
      <c r="M123"/>
      <c r="P123" s="9">
        <v>89</v>
      </c>
      <c r="V123" s="39"/>
      <c r="Z123" s="38"/>
      <c r="AA123" s="38">
        <v>19.992904026964695</v>
      </c>
      <c r="AB123" s="30"/>
      <c r="AC123" s="31"/>
      <c r="AD123" s="32"/>
      <c r="AE123" s="32"/>
      <c r="AF123" s="33"/>
      <c r="AJ123" s="350">
        <v>1001110</v>
      </c>
      <c r="AK123" s="3"/>
      <c r="AL123">
        <f t="shared" si="6"/>
        <v>0</v>
      </c>
      <c r="AO123">
        <v>7.0777815071877717</v>
      </c>
    </row>
    <row r="124" spans="1:41" ht="12" customHeight="1" x14ac:dyDescent="0.25">
      <c r="A124" s="73">
        <v>5001111</v>
      </c>
      <c r="B124" s="98" t="s">
        <v>5154</v>
      </c>
      <c r="C124" s="77" t="str">
        <f t="shared" si="4"/>
        <v/>
      </c>
      <c r="D124" s="115">
        <v>88.79</v>
      </c>
      <c r="E124" s="75" t="s">
        <v>6463</v>
      </c>
      <c r="F124" s="112">
        <f t="shared" si="5"/>
        <v>106.548</v>
      </c>
      <c r="G124" s="80" t="s">
        <v>3335</v>
      </c>
      <c r="H124" s="325"/>
      <c r="I124" s="24"/>
      <c r="L124"/>
      <c r="M124"/>
      <c r="P124" s="9">
        <v>89</v>
      </c>
      <c r="V124" s="39"/>
      <c r="Z124" s="38"/>
      <c r="AA124" s="38">
        <v>20.003226326826905</v>
      </c>
      <c r="AB124" s="30"/>
      <c r="AC124" s="31"/>
      <c r="AD124" s="32"/>
      <c r="AE124" s="32"/>
      <c r="AF124" s="33"/>
      <c r="AJ124" s="350">
        <v>1001111</v>
      </c>
      <c r="AK124" s="3"/>
      <c r="AL124">
        <f t="shared" si="6"/>
        <v>0</v>
      </c>
      <c r="AO124">
        <v>6.4352888959935663</v>
      </c>
    </row>
    <row r="125" spans="1:41" ht="12" customHeight="1" x14ac:dyDescent="0.25">
      <c r="A125" s="73">
        <v>5001112</v>
      </c>
      <c r="B125" s="98" t="s">
        <v>5155</v>
      </c>
      <c r="C125" s="77" t="str">
        <f t="shared" si="4"/>
        <v/>
      </c>
      <c r="D125" s="115">
        <v>95.26</v>
      </c>
      <c r="E125" s="75" t="s">
        <v>6463</v>
      </c>
      <c r="F125" s="112">
        <f t="shared" si="5"/>
        <v>114.312</v>
      </c>
      <c r="G125" s="80" t="s">
        <v>3334</v>
      </c>
      <c r="H125" s="325"/>
      <c r="I125" s="24"/>
      <c r="L125"/>
      <c r="M125"/>
      <c r="P125" s="9">
        <v>89</v>
      </c>
      <c r="V125" s="39"/>
      <c r="Z125" s="38"/>
      <c r="AA125" s="38">
        <v>19.996992933393486</v>
      </c>
      <c r="AB125" s="30"/>
      <c r="AC125" s="31"/>
      <c r="AD125" s="32"/>
      <c r="AE125" s="32"/>
      <c r="AF125" s="33"/>
      <c r="AJ125" s="350">
        <v>1001112</v>
      </c>
      <c r="AK125" s="3"/>
      <c r="AL125">
        <f t="shared" si="6"/>
        <v>0</v>
      </c>
      <c r="AO125">
        <v>5.9982080734334335</v>
      </c>
    </row>
    <row r="126" spans="1:41" ht="12" customHeight="1" x14ac:dyDescent="0.25">
      <c r="A126" s="73">
        <v>5001113</v>
      </c>
      <c r="B126" s="98" t="s">
        <v>5156</v>
      </c>
      <c r="C126" s="77" t="str">
        <f t="shared" si="4"/>
        <v/>
      </c>
      <c r="D126" s="115">
        <v>95.26</v>
      </c>
      <c r="E126" s="75" t="s">
        <v>6463</v>
      </c>
      <c r="F126" s="112">
        <f t="shared" si="5"/>
        <v>114.312</v>
      </c>
      <c r="G126" s="80" t="s">
        <v>3334</v>
      </c>
      <c r="H126" s="325"/>
      <c r="I126" s="24"/>
      <c r="L126"/>
      <c r="M126"/>
      <c r="P126" s="9">
        <v>89</v>
      </c>
      <c r="V126" s="39"/>
      <c r="Z126" s="38"/>
      <c r="AA126" s="38">
        <v>19.996992933393486</v>
      </c>
      <c r="AB126" s="30"/>
      <c r="AC126" s="31"/>
      <c r="AD126" s="32"/>
      <c r="AE126" s="32"/>
      <c r="AF126" s="33"/>
      <c r="AJ126" s="350">
        <v>1001113</v>
      </c>
      <c r="AK126" s="3"/>
      <c r="AL126">
        <f t="shared" si="6"/>
        <v>0</v>
      </c>
      <c r="AO126">
        <v>5.9982080734334335</v>
      </c>
    </row>
    <row r="127" spans="1:41" ht="12" customHeight="1" x14ac:dyDescent="0.25">
      <c r="A127" s="73">
        <v>5001114</v>
      </c>
      <c r="B127" s="98" t="s">
        <v>5157</v>
      </c>
      <c r="C127" s="77" t="str">
        <f t="shared" si="4"/>
        <v/>
      </c>
      <c r="D127" s="115">
        <v>95.26</v>
      </c>
      <c r="E127" s="75" t="s">
        <v>1</v>
      </c>
      <c r="F127" s="112">
        <f t="shared" si="5"/>
        <v>114.312</v>
      </c>
      <c r="G127" s="80" t="s">
        <v>3334</v>
      </c>
      <c r="H127" s="325"/>
      <c r="I127" s="24"/>
      <c r="L127"/>
      <c r="M127"/>
      <c r="P127" s="9">
        <v>89</v>
      </c>
      <c r="V127" s="39"/>
      <c r="Z127" s="38"/>
      <c r="AA127" s="38">
        <v>19.996992933393486</v>
      </c>
      <c r="AB127" s="30"/>
      <c r="AC127" s="31"/>
      <c r="AD127" s="32"/>
      <c r="AE127" s="32"/>
      <c r="AF127" s="33"/>
      <c r="AJ127" s="350">
        <v>1001114</v>
      </c>
      <c r="AK127" s="3"/>
      <c r="AL127">
        <f t="shared" si="6"/>
        <v>0</v>
      </c>
      <c r="AO127">
        <v>5.9982080734334335</v>
      </c>
    </row>
    <row r="128" spans="1:41" ht="12" customHeight="1" x14ac:dyDescent="0.25">
      <c r="A128" s="73">
        <v>5001115</v>
      </c>
      <c r="B128" s="98" t="s">
        <v>5158</v>
      </c>
      <c r="C128" s="77" t="str">
        <f t="shared" si="4"/>
        <v/>
      </c>
      <c r="D128" s="115">
        <v>95.26</v>
      </c>
      <c r="E128" s="75" t="s">
        <v>6463</v>
      </c>
      <c r="F128" s="112">
        <f t="shared" si="5"/>
        <v>114.312</v>
      </c>
      <c r="G128" s="80" t="s">
        <v>3334</v>
      </c>
      <c r="H128" s="325"/>
      <c r="I128" s="24"/>
      <c r="L128"/>
      <c r="M128"/>
      <c r="P128" s="9">
        <v>89</v>
      </c>
      <c r="V128" s="39"/>
      <c r="Z128" s="38"/>
      <c r="AA128" s="38">
        <v>19.996992933393486</v>
      </c>
      <c r="AB128" s="30"/>
      <c r="AC128" s="31"/>
      <c r="AD128" s="32"/>
      <c r="AE128" s="32"/>
      <c r="AF128" s="33"/>
      <c r="AJ128" s="350">
        <v>1001115</v>
      </c>
      <c r="AK128" s="3"/>
      <c r="AL128">
        <f t="shared" si="6"/>
        <v>0</v>
      </c>
      <c r="AO128">
        <v>5.9982080734334335</v>
      </c>
    </row>
    <row r="129" spans="1:41" ht="12" customHeight="1" x14ac:dyDescent="0.25">
      <c r="A129" s="73">
        <v>5001116</v>
      </c>
      <c r="B129" s="98" t="s">
        <v>5159</v>
      </c>
      <c r="C129" s="77" t="str">
        <f t="shared" si="4"/>
        <v/>
      </c>
      <c r="D129" s="115">
        <v>113.3</v>
      </c>
      <c r="E129" s="75" t="s">
        <v>6463</v>
      </c>
      <c r="F129" s="112">
        <f t="shared" si="5"/>
        <v>135.95999999999998</v>
      </c>
      <c r="G129" s="80" t="s">
        <v>3333</v>
      </c>
      <c r="H129" s="325"/>
      <c r="I129" s="22"/>
      <c r="J129" s="15"/>
      <c r="L129"/>
      <c r="M129"/>
      <c r="P129" s="9">
        <v>89</v>
      </c>
      <c r="V129" s="39"/>
      <c r="Z129" s="38"/>
      <c r="AA129" s="38">
        <v>19.997471874604983</v>
      </c>
      <c r="AB129" s="30"/>
      <c r="AC129" s="31"/>
      <c r="AD129" s="32"/>
      <c r="AE129" s="32"/>
      <c r="AF129" s="33"/>
      <c r="AJ129" s="350">
        <v>1001116</v>
      </c>
      <c r="AK129" s="3"/>
      <c r="AL129">
        <f t="shared" si="6"/>
        <v>0</v>
      </c>
      <c r="AO129">
        <v>0.45846850764283786</v>
      </c>
    </row>
    <row r="130" spans="1:41" ht="12" customHeight="1" x14ac:dyDescent="0.25">
      <c r="A130" s="73">
        <v>5001117</v>
      </c>
      <c r="B130" s="98" t="s">
        <v>5160</v>
      </c>
      <c r="C130" s="77" t="str">
        <f t="shared" si="4"/>
        <v/>
      </c>
      <c r="D130" s="115">
        <v>113.3</v>
      </c>
      <c r="E130" s="75" t="s">
        <v>6463</v>
      </c>
      <c r="F130" s="112">
        <f t="shared" si="5"/>
        <v>135.95999999999998</v>
      </c>
      <c r="G130" s="80" t="s">
        <v>3334</v>
      </c>
      <c r="H130" s="325"/>
      <c r="I130" s="24"/>
      <c r="L130"/>
      <c r="M130"/>
      <c r="P130" s="9">
        <v>89</v>
      </c>
      <c r="V130" s="39"/>
      <c r="Z130" s="38"/>
      <c r="AA130" s="38">
        <v>19.997471874604983</v>
      </c>
      <c r="AB130" s="30"/>
      <c r="AC130" s="31"/>
      <c r="AD130" s="32"/>
      <c r="AE130" s="32"/>
      <c r="AF130" s="33"/>
      <c r="AJ130" s="350">
        <v>1001117</v>
      </c>
      <c r="AK130" s="3"/>
      <c r="AL130">
        <f t="shared" si="6"/>
        <v>0</v>
      </c>
      <c r="AO130">
        <v>5.0431535840712165</v>
      </c>
    </row>
    <row r="131" spans="1:41" ht="12" customHeight="1" x14ac:dyDescent="0.25">
      <c r="A131" s="73">
        <v>5001118</v>
      </c>
      <c r="B131" s="98" t="s">
        <v>5161</v>
      </c>
      <c r="C131" s="77" t="str">
        <f t="shared" si="4"/>
        <v/>
      </c>
      <c r="D131" s="115">
        <v>113.3</v>
      </c>
      <c r="E131" s="75" t="s">
        <v>6463</v>
      </c>
      <c r="F131" s="112">
        <f t="shared" si="5"/>
        <v>135.95999999999998</v>
      </c>
      <c r="G131" s="80" t="s">
        <v>3334</v>
      </c>
      <c r="H131" s="325"/>
      <c r="I131" s="24"/>
      <c r="L131"/>
      <c r="M131"/>
      <c r="P131" s="9">
        <v>89</v>
      </c>
      <c r="V131" s="39"/>
      <c r="Z131" s="38"/>
      <c r="AA131" s="38">
        <v>19.997471874604983</v>
      </c>
      <c r="AB131" s="30"/>
      <c r="AC131" s="31"/>
      <c r="AD131" s="32"/>
      <c r="AE131" s="32"/>
      <c r="AF131" s="33"/>
      <c r="AJ131" s="350">
        <v>1001118</v>
      </c>
      <c r="AK131" s="3"/>
      <c r="AL131">
        <f t="shared" si="6"/>
        <v>0</v>
      </c>
      <c r="AO131">
        <v>5.0431535840712165</v>
      </c>
    </row>
    <row r="132" spans="1:41" ht="12" customHeight="1" x14ac:dyDescent="0.25">
      <c r="A132" s="73">
        <v>5001119</v>
      </c>
      <c r="B132" s="98" t="s">
        <v>5162</v>
      </c>
      <c r="C132" s="77" t="str">
        <f t="shared" si="4"/>
        <v/>
      </c>
      <c r="D132" s="115">
        <v>113.3</v>
      </c>
      <c r="E132" s="75" t="s">
        <v>1</v>
      </c>
      <c r="F132" s="112">
        <f t="shared" si="5"/>
        <v>135.95999999999998</v>
      </c>
      <c r="G132" s="80" t="s">
        <v>3334</v>
      </c>
      <c r="H132" s="325"/>
      <c r="I132" s="24"/>
      <c r="L132"/>
      <c r="M132"/>
      <c r="P132" s="9">
        <v>89</v>
      </c>
      <c r="V132" s="39"/>
      <c r="Z132" s="38"/>
      <c r="AA132" s="38">
        <v>19.997471874604983</v>
      </c>
      <c r="AB132" s="30"/>
      <c r="AC132" s="31"/>
      <c r="AD132" s="32"/>
      <c r="AE132" s="32"/>
      <c r="AF132" s="33"/>
      <c r="AJ132" s="350">
        <v>1001119</v>
      </c>
      <c r="AK132" s="3"/>
      <c r="AL132">
        <f t="shared" si="6"/>
        <v>0</v>
      </c>
      <c r="AO132">
        <v>5.0431535840712165</v>
      </c>
    </row>
    <row r="133" spans="1:41" ht="12" customHeight="1" x14ac:dyDescent="0.25">
      <c r="A133" s="73">
        <v>5001120</v>
      </c>
      <c r="B133" s="98" t="s">
        <v>5163</v>
      </c>
      <c r="C133" s="77" t="str">
        <f t="shared" si="4"/>
        <v/>
      </c>
      <c r="D133" s="115">
        <v>113.3</v>
      </c>
      <c r="E133" s="75" t="s">
        <v>6463</v>
      </c>
      <c r="F133" s="112">
        <f t="shared" si="5"/>
        <v>135.95999999999998</v>
      </c>
      <c r="G133" s="80" t="s">
        <v>3334</v>
      </c>
      <c r="H133" s="325"/>
      <c r="I133" s="327"/>
      <c r="L133"/>
      <c r="M133"/>
      <c r="P133" s="9">
        <v>89</v>
      </c>
      <c r="V133" s="39"/>
      <c r="Z133" s="38"/>
      <c r="AA133" s="38">
        <v>19.997471874604983</v>
      </c>
      <c r="AB133" s="30"/>
      <c r="AC133" s="31"/>
      <c r="AD133" s="32"/>
      <c r="AE133" s="32"/>
      <c r="AF133" s="33"/>
      <c r="AJ133" s="350">
        <v>1001120</v>
      </c>
      <c r="AK133" s="3"/>
      <c r="AL133">
        <f t="shared" si="6"/>
        <v>0</v>
      </c>
      <c r="AO133">
        <v>5.0431535840712165</v>
      </c>
    </row>
    <row r="134" spans="1:41" ht="12" customHeight="1" x14ac:dyDescent="0.25">
      <c r="A134" s="73">
        <v>5001121</v>
      </c>
      <c r="B134" s="98" t="s">
        <v>5164</v>
      </c>
      <c r="C134" s="77" t="str">
        <f t="shared" si="4"/>
        <v/>
      </c>
      <c r="D134" s="115">
        <v>113.3</v>
      </c>
      <c r="E134" s="75" t="s">
        <v>6463</v>
      </c>
      <c r="F134" s="112">
        <f t="shared" si="5"/>
        <v>135.95999999999998</v>
      </c>
      <c r="G134" s="80" t="s">
        <v>3334</v>
      </c>
      <c r="H134" s="325"/>
      <c r="I134" s="335"/>
      <c r="L134"/>
      <c r="M134"/>
      <c r="P134" s="9">
        <v>89</v>
      </c>
      <c r="V134" s="39"/>
      <c r="Z134" s="38"/>
      <c r="AA134" s="38">
        <v>19.997471874604983</v>
      </c>
      <c r="AB134" s="30"/>
      <c r="AC134" s="31"/>
      <c r="AD134" s="32"/>
      <c r="AE134" s="32"/>
      <c r="AF134" s="33"/>
      <c r="AJ134" s="350">
        <v>1001121</v>
      </c>
      <c r="AK134" s="3"/>
      <c r="AL134">
        <f t="shared" si="6"/>
        <v>0</v>
      </c>
      <c r="AO134">
        <v>2.5215767920356082</v>
      </c>
    </row>
    <row r="135" spans="1:41" ht="12" customHeight="1" x14ac:dyDescent="0.25">
      <c r="A135" s="73">
        <v>5027001</v>
      </c>
      <c r="B135" s="98" t="s">
        <v>7724</v>
      </c>
      <c r="C135" s="77" t="str">
        <f t="shared" si="4"/>
        <v/>
      </c>
      <c r="D135" s="115">
        <v>132.63</v>
      </c>
      <c r="E135" s="75" t="s">
        <v>6463</v>
      </c>
      <c r="F135" s="112">
        <f t="shared" si="5"/>
        <v>159.15599999999998</v>
      </c>
      <c r="G135" s="80" t="s">
        <v>3335</v>
      </c>
      <c r="H135" s="325"/>
      <c r="I135" s="326"/>
      <c r="L135"/>
      <c r="M135"/>
      <c r="P135" s="9">
        <v>89</v>
      </c>
      <c r="V135" s="39"/>
      <c r="Z135" s="38"/>
      <c r="AA135" s="38">
        <v>15</v>
      </c>
      <c r="AB135" s="30"/>
      <c r="AC135" s="31"/>
      <c r="AD135" s="32"/>
      <c r="AE135" s="32"/>
      <c r="AF135" s="33"/>
      <c r="AJ135" s="350">
        <v>1027001</v>
      </c>
      <c r="AK135" s="3"/>
      <c r="AL135">
        <f t="shared" si="6"/>
        <v>0</v>
      </c>
      <c r="AO135">
        <v>0.86162904482435176</v>
      </c>
    </row>
    <row r="136" spans="1:41" ht="12" customHeight="1" x14ac:dyDescent="0.25">
      <c r="A136" s="73">
        <v>5001122</v>
      </c>
      <c r="B136" s="98" t="s">
        <v>5165</v>
      </c>
      <c r="C136" s="77" t="str">
        <f t="shared" si="4"/>
        <v/>
      </c>
      <c r="D136" s="115">
        <v>123.8</v>
      </c>
      <c r="E136" s="75" t="s">
        <v>6463</v>
      </c>
      <c r="F136" s="112">
        <f t="shared" si="5"/>
        <v>148.56</v>
      </c>
      <c r="G136" s="80" t="s">
        <v>3334</v>
      </c>
      <c r="H136" s="325"/>
      <c r="I136" s="335"/>
      <c r="L136"/>
      <c r="M136"/>
      <c r="P136" s="9">
        <v>89</v>
      </c>
      <c r="V136" s="39"/>
      <c r="Z136" s="38"/>
      <c r="AA136" s="38">
        <v>20.002313743637188</v>
      </c>
      <c r="AB136" s="30"/>
      <c r="AC136" s="31"/>
      <c r="AD136" s="32"/>
      <c r="AE136" s="32"/>
      <c r="AF136" s="33"/>
      <c r="AJ136" s="350">
        <v>1001122</v>
      </c>
      <c r="AK136" s="3"/>
      <c r="AL136">
        <f t="shared" si="6"/>
        <v>0</v>
      </c>
      <c r="AO136">
        <v>4.6154224642590371</v>
      </c>
    </row>
    <row r="137" spans="1:41" ht="12" customHeight="1" x14ac:dyDescent="0.25">
      <c r="A137" s="73">
        <v>5001123</v>
      </c>
      <c r="B137" s="98" t="s">
        <v>5166</v>
      </c>
      <c r="C137" s="77" t="str">
        <f t="shared" si="4"/>
        <v/>
      </c>
      <c r="D137" s="115">
        <v>123.8</v>
      </c>
      <c r="E137" s="75" t="s">
        <v>6463</v>
      </c>
      <c r="F137" s="112">
        <f t="shared" si="5"/>
        <v>148.56</v>
      </c>
      <c r="G137" s="80" t="s">
        <v>3334</v>
      </c>
      <c r="H137" s="325"/>
      <c r="I137" s="24"/>
      <c r="L137"/>
      <c r="M137"/>
      <c r="P137" s="9">
        <v>89</v>
      </c>
      <c r="V137" s="39"/>
      <c r="Z137" s="38"/>
      <c r="AA137" s="38">
        <v>20.002313743637188</v>
      </c>
      <c r="AB137" s="30"/>
      <c r="AC137" s="31"/>
      <c r="AD137" s="32"/>
      <c r="AE137" s="32"/>
      <c r="AF137" s="33"/>
      <c r="AJ137" s="350">
        <v>1001123</v>
      </c>
      <c r="AK137" s="3"/>
      <c r="AL137">
        <f t="shared" si="6"/>
        <v>0</v>
      </c>
      <c r="AO137">
        <v>4.6154224642590371</v>
      </c>
    </row>
    <row r="138" spans="1:41" ht="12" customHeight="1" x14ac:dyDescent="0.25">
      <c r="A138" s="73">
        <v>5001124</v>
      </c>
      <c r="B138" s="98" t="s">
        <v>5167</v>
      </c>
      <c r="C138" s="77" t="str">
        <f t="shared" si="4"/>
        <v/>
      </c>
      <c r="D138" s="115">
        <v>123.8</v>
      </c>
      <c r="E138" s="75" t="s">
        <v>6463</v>
      </c>
      <c r="F138" s="112">
        <f t="shared" si="5"/>
        <v>148.56</v>
      </c>
      <c r="G138" s="80" t="s">
        <v>3334</v>
      </c>
      <c r="H138" s="325"/>
      <c r="I138" s="24"/>
      <c r="L138"/>
      <c r="M138"/>
      <c r="P138" s="9">
        <v>89</v>
      </c>
      <c r="V138" s="39"/>
      <c r="Z138" s="38"/>
      <c r="AA138" s="38">
        <v>20.002313743637188</v>
      </c>
      <c r="AB138" s="30"/>
      <c r="AC138" s="31"/>
      <c r="AD138" s="32"/>
      <c r="AE138" s="32"/>
      <c r="AF138" s="33"/>
      <c r="AJ138" s="350">
        <v>1001124</v>
      </c>
      <c r="AK138" s="3"/>
      <c r="AL138">
        <f t="shared" si="6"/>
        <v>0</v>
      </c>
      <c r="AO138">
        <v>4.6154224642590371</v>
      </c>
    </row>
    <row r="139" spans="1:41" ht="12" customHeight="1" x14ac:dyDescent="0.25">
      <c r="A139" s="73">
        <v>5001125</v>
      </c>
      <c r="B139" s="98" t="s">
        <v>5168</v>
      </c>
      <c r="C139" s="77" t="str">
        <f t="shared" si="4"/>
        <v/>
      </c>
      <c r="D139" s="115">
        <v>123.8</v>
      </c>
      <c r="E139" s="75" t="s">
        <v>6463</v>
      </c>
      <c r="F139" s="112">
        <f t="shared" si="5"/>
        <v>148.56</v>
      </c>
      <c r="G139" s="80" t="s">
        <v>3334</v>
      </c>
      <c r="H139" s="325"/>
      <c r="I139" s="24"/>
      <c r="L139"/>
      <c r="M139"/>
      <c r="P139" s="9">
        <v>89</v>
      </c>
      <c r="V139" s="39"/>
      <c r="Z139" s="38"/>
      <c r="AA139" s="38">
        <v>20.002313743637188</v>
      </c>
      <c r="AB139" s="30"/>
      <c r="AC139" s="31"/>
      <c r="AD139" s="32"/>
      <c r="AE139" s="32"/>
      <c r="AF139" s="33"/>
      <c r="AJ139" s="350">
        <v>1001125</v>
      </c>
      <c r="AK139" s="3"/>
      <c r="AL139">
        <f t="shared" si="6"/>
        <v>0</v>
      </c>
      <c r="AO139">
        <v>4.6154224642590371</v>
      </c>
    </row>
    <row r="140" spans="1:41" ht="12" customHeight="1" x14ac:dyDescent="0.25">
      <c r="A140" s="73">
        <v>5001126</v>
      </c>
      <c r="B140" s="98" t="s">
        <v>5169</v>
      </c>
      <c r="C140" s="77" t="str">
        <f t="shared" si="4"/>
        <v/>
      </c>
      <c r="D140" s="115">
        <v>127.66</v>
      </c>
      <c r="E140" s="75" t="s">
        <v>6463</v>
      </c>
      <c r="F140" s="112">
        <f t="shared" si="5"/>
        <v>153.19199999999998</v>
      </c>
      <c r="G140" s="80" t="s">
        <v>3334</v>
      </c>
      <c r="H140" s="325"/>
      <c r="I140" s="326"/>
      <c r="L140"/>
      <c r="M140"/>
      <c r="P140" s="9">
        <v>89</v>
      </c>
      <c r="V140" s="39"/>
      <c r="Z140" s="38"/>
      <c r="AA140" s="38">
        <v>20.002243661655825</v>
      </c>
      <c r="AB140" s="30"/>
      <c r="AC140" s="31"/>
      <c r="AD140" s="32"/>
      <c r="AE140" s="32"/>
      <c r="AF140" s="33"/>
      <c r="AJ140" s="350">
        <v>1001126</v>
      </c>
      <c r="AK140" s="3"/>
      <c r="AL140">
        <f t="shared" si="6"/>
        <v>0</v>
      </c>
      <c r="AO140">
        <v>2.2379339694315714</v>
      </c>
    </row>
    <row r="141" spans="1:41" ht="12" customHeight="1" x14ac:dyDescent="0.25">
      <c r="A141" s="73">
        <v>5027002</v>
      </c>
      <c r="B141" s="98" t="s">
        <v>7725</v>
      </c>
      <c r="C141" s="77" t="str">
        <f t="shared" si="4"/>
        <v/>
      </c>
      <c r="D141" s="115">
        <v>153.32</v>
      </c>
      <c r="E141" s="75" t="s">
        <v>6463</v>
      </c>
      <c r="F141" s="112">
        <f t="shared" si="5"/>
        <v>183.98399999999998</v>
      </c>
      <c r="G141" s="80" t="s">
        <v>3333</v>
      </c>
      <c r="H141" s="325"/>
      <c r="I141" s="326"/>
      <c r="J141" s="15"/>
      <c r="L141"/>
      <c r="M141"/>
      <c r="P141" s="9">
        <v>89</v>
      </c>
      <c r="V141" s="39"/>
      <c r="Z141" s="38"/>
      <c r="AA141" s="38">
        <v>15.002335357309661</v>
      </c>
      <c r="AB141" s="30"/>
      <c r="AC141" s="31"/>
      <c r="AD141" s="32"/>
      <c r="AE141" s="32"/>
      <c r="AF141" s="33"/>
      <c r="AJ141" s="350">
        <v>1027002</v>
      </c>
      <c r="AK141" s="3"/>
      <c r="AL141">
        <f t="shared" si="6"/>
        <v>0</v>
      </c>
      <c r="AO141">
        <v>0.37267760310153203</v>
      </c>
    </row>
    <row r="142" spans="1:41" ht="12" customHeight="1" x14ac:dyDescent="0.25">
      <c r="A142" s="73">
        <v>5001127</v>
      </c>
      <c r="B142" s="98" t="s">
        <v>5170</v>
      </c>
      <c r="C142" s="77" t="str">
        <f t="shared" si="4"/>
        <v/>
      </c>
      <c r="D142" s="115">
        <v>127.66</v>
      </c>
      <c r="E142" s="75" t="s">
        <v>6463</v>
      </c>
      <c r="F142" s="112">
        <f t="shared" si="5"/>
        <v>153.19199999999998</v>
      </c>
      <c r="G142" s="80" t="s">
        <v>3334</v>
      </c>
      <c r="H142" s="325"/>
      <c r="I142" s="377" t="s">
        <v>8397</v>
      </c>
      <c r="L142"/>
      <c r="M142"/>
      <c r="P142" s="9">
        <v>89</v>
      </c>
      <c r="V142" s="39"/>
      <c r="Z142" s="38"/>
      <c r="AA142" s="38">
        <v>20.002243661655825</v>
      </c>
      <c r="AB142" s="30"/>
      <c r="AC142" s="31"/>
      <c r="AD142" s="32"/>
      <c r="AE142" s="32"/>
      <c r="AF142" s="33"/>
      <c r="AJ142" s="350">
        <v>1001127</v>
      </c>
      <c r="AK142" s="3"/>
      <c r="AL142">
        <f t="shared" si="6"/>
        <v>0</v>
      </c>
      <c r="AO142">
        <v>4.4758679388631428</v>
      </c>
    </row>
    <row r="143" spans="1:41" ht="12" customHeight="1" x14ac:dyDescent="0.25">
      <c r="A143" s="73">
        <v>5001128</v>
      </c>
      <c r="B143" s="98" t="s">
        <v>5171</v>
      </c>
      <c r="C143" s="77" t="str">
        <f t="shared" ref="C143:C199" si="7">IF(MROUND(AL143/(AO143*F143),10)=0,"",MROUND(AL143/(AO143*F143),10))</f>
        <v/>
      </c>
      <c r="D143" s="115">
        <v>127.66</v>
      </c>
      <c r="E143" s="75" t="s">
        <v>6463</v>
      </c>
      <c r="F143" s="112">
        <f t="shared" si="5"/>
        <v>153.19199999999998</v>
      </c>
      <c r="G143" s="80" t="s">
        <v>3334</v>
      </c>
      <c r="H143" s="325"/>
      <c r="I143" s="378"/>
      <c r="L143"/>
      <c r="M143"/>
      <c r="P143" s="9">
        <v>89</v>
      </c>
      <c r="V143" s="39"/>
      <c r="Z143" s="38"/>
      <c r="AA143" s="38">
        <v>20.002243661655825</v>
      </c>
      <c r="AB143" s="30"/>
      <c r="AC143" s="31"/>
      <c r="AD143" s="32"/>
      <c r="AE143" s="32"/>
      <c r="AF143" s="33"/>
      <c r="AJ143" s="350">
        <v>1001128</v>
      </c>
      <c r="AK143" s="3"/>
      <c r="AL143">
        <f t="shared" ref="AL143:AL199" si="8">$I$7/186</f>
        <v>0</v>
      </c>
      <c r="AO143">
        <v>4.4758679388631428</v>
      </c>
    </row>
    <row r="144" spans="1:41" ht="12" customHeight="1" x14ac:dyDescent="0.25">
      <c r="A144" s="73">
        <v>5001129</v>
      </c>
      <c r="B144" s="98" t="s">
        <v>5172</v>
      </c>
      <c r="C144" s="77" t="str">
        <f t="shared" si="7"/>
        <v/>
      </c>
      <c r="D144" s="115">
        <v>127.66</v>
      </c>
      <c r="E144" s="75" t="s">
        <v>6463</v>
      </c>
      <c r="F144" s="112">
        <f t="shared" si="5"/>
        <v>153.19199999999998</v>
      </c>
      <c r="G144" s="80" t="s">
        <v>3334</v>
      </c>
      <c r="H144" s="325"/>
      <c r="I144" s="365" t="s">
        <v>4956</v>
      </c>
      <c r="L144"/>
      <c r="M144"/>
      <c r="P144" s="9">
        <v>89</v>
      </c>
      <c r="V144" s="39"/>
      <c r="Z144" s="38"/>
      <c r="AA144" s="38">
        <v>20.002243661655825</v>
      </c>
      <c r="AB144" s="30"/>
      <c r="AC144" s="31"/>
      <c r="AD144" s="32"/>
      <c r="AE144" s="32"/>
      <c r="AF144" s="33"/>
      <c r="AJ144" s="350">
        <v>1001129</v>
      </c>
      <c r="AK144" s="3"/>
      <c r="AL144">
        <f t="shared" si="8"/>
        <v>0</v>
      </c>
      <c r="AO144">
        <v>4.4758679388631428</v>
      </c>
    </row>
    <row r="145" spans="1:41" ht="12" customHeight="1" x14ac:dyDescent="0.25">
      <c r="A145" s="73">
        <v>5001130</v>
      </c>
      <c r="B145" s="98" t="s">
        <v>5173</v>
      </c>
      <c r="C145" s="77" t="str">
        <f t="shared" si="7"/>
        <v/>
      </c>
      <c r="D145" s="115">
        <v>127.66</v>
      </c>
      <c r="E145" s="75" t="s">
        <v>6463</v>
      </c>
      <c r="F145" s="112">
        <f t="shared" ref="F145:F240" si="9">D145*1.2</f>
        <v>153.19199999999998</v>
      </c>
      <c r="G145" s="80" t="s">
        <v>3334</v>
      </c>
      <c r="H145" s="325"/>
      <c r="I145" s="402"/>
      <c r="L145"/>
      <c r="M145"/>
      <c r="P145" s="9">
        <v>89</v>
      </c>
      <c r="V145" s="39"/>
      <c r="Z145" s="38"/>
      <c r="AA145" s="38">
        <v>20.002243661655825</v>
      </c>
      <c r="AB145" s="30"/>
      <c r="AC145" s="31"/>
      <c r="AD145" s="32"/>
      <c r="AE145" s="32"/>
      <c r="AF145" s="33"/>
      <c r="AJ145" s="350">
        <v>1001130</v>
      </c>
      <c r="AK145" s="3"/>
      <c r="AL145">
        <f t="shared" si="8"/>
        <v>0</v>
      </c>
      <c r="AO145">
        <v>4.4758679388631428</v>
      </c>
    </row>
    <row r="146" spans="1:41" ht="12" customHeight="1" x14ac:dyDescent="0.25">
      <c r="A146" s="73">
        <v>5001131</v>
      </c>
      <c r="B146" s="98" t="s">
        <v>5174</v>
      </c>
      <c r="C146" s="77" t="str">
        <f t="shared" si="7"/>
        <v/>
      </c>
      <c r="D146" s="115">
        <v>140.63999999999999</v>
      </c>
      <c r="E146" s="75" t="s">
        <v>6463</v>
      </c>
      <c r="F146" s="112">
        <f t="shared" si="9"/>
        <v>168.76799999999997</v>
      </c>
      <c r="G146" s="80" t="s">
        <v>3334</v>
      </c>
      <c r="H146" s="325"/>
      <c r="I146" s="403"/>
      <c r="L146"/>
      <c r="M146"/>
      <c r="P146" s="9">
        <v>89</v>
      </c>
      <c r="V146" s="39"/>
      <c r="Z146" s="38"/>
      <c r="AA146" s="38">
        <v>20</v>
      </c>
      <c r="AB146" s="30"/>
      <c r="AC146" s="31"/>
      <c r="AD146" s="32"/>
      <c r="AE146" s="32"/>
      <c r="AF146" s="33"/>
      <c r="AJ146" s="350">
        <v>1001131</v>
      </c>
      <c r="AK146" s="3"/>
      <c r="AL146">
        <f t="shared" si="8"/>
        <v>0</v>
      </c>
      <c r="AO146">
        <v>2.0313897222528046</v>
      </c>
    </row>
    <row r="147" spans="1:41" ht="12" customHeight="1" x14ac:dyDescent="0.25">
      <c r="A147" s="73">
        <v>5027003</v>
      </c>
      <c r="B147" s="98" t="s">
        <v>7726</v>
      </c>
      <c r="C147" s="77" t="str">
        <f t="shared" si="7"/>
        <v/>
      </c>
      <c r="D147" s="115">
        <v>166.5</v>
      </c>
      <c r="E147" s="75" t="s">
        <v>6463</v>
      </c>
      <c r="F147" s="112">
        <f t="shared" ref="F147" si="10">D147*1.2</f>
        <v>199.79999999999998</v>
      </c>
      <c r="G147" s="80" t="s">
        <v>3334</v>
      </c>
      <c r="H147" s="325"/>
      <c r="I147" s="377" t="s">
        <v>8398</v>
      </c>
      <c r="L147"/>
      <c r="M147"/>
      <c r="P147" s="9">
        <v>89</v>
      </c>
      <c r="V147" s="39"/>
      <c r="Z147" s="38"/>
      <c r="AA147" s="38">
        <v>15.002150537634407</v>
      </c>
      <c r="AB147" s="30"/>
      <c r="AC147" s="31"/>
      <c r="AD147" s="32"/>
      <c r="AE147" s="32"/>
      <c r="AF147" s="33"/>
      <c r="AJ147" s="350">
        <v>1027003</v>
      </c>
      <c r="AK147" s="3"/>
      <c r="AL147">
        <f t="shared" si="8"/>
        <v>0</v>
      </c>
      <c r="AO147">
        <v>0.68635351480512774</v>
      </c>
    </row>
    <row r="148" spans="1:41" ht="12" customHeight="1" x14ac:dyDescent="0.25">
      <c r="A148" s="73">
        <v>5001132</v>
      </c>
      <c r="B148" s="98" t="s">
        <v>5175</v>
      </c>
      <c r="C148" s="77" t="str">
        <f t="shared" si="7"/>
        <v/>
      </c>
      <c r="D148" s="115">
        <v>152.88999999999999</v>
      </c>
      <c r="E148" s="75" t="s">
        <v>6463</v>
      </c>
      <c r="F148" s="112">
        <f t="shared" si="9"/>
        <v>183.46799999999999</v>
      </c>
      <c r="G148" s="80" t="s">
        <v>3334</v>
      </c>
      <c r="H148" s="325"/>
      <c r="I148" s="378"/>
      <c r="L148"/>
      <c r="M148"/>
      <c r="P148" s="9">
        <v>89</v>
      </c>
      <c r="V148" s="39"/>
      <c r="Z148" s="38"/>
      <c r="AA148" s="38">
        <v>20</v>
      </c>
      <c r="AB148" s="30"/>
      <c r="AC148" s="31"/>
      <c r="AD148" s="32"/>
      <c r="AE148" s="32"/>
      <c r="AF148" s="33"/>
      <c r="AJ148" s="350">
        <v>1001132</v>
      </c>
      <c r="AK148" s="3"/>
      <c r="AL148">
        <f t="shared" si="8"/>
        <v>0</v>
      </c>
      <c r="AO148">
        <v>3.737257512428994</v>
      </c>
    </row>
    <row r="149" spans="1:41" ht="12" customHeight="1" x14ac:dyDescent="0.25">
      <c r="A149" s="73">
        <v>5001133</v>
      </c>
      <c r="B149" s="98" t="s">
        <v>5176</v>
      </c>
      <c r="C149" s="77" t="str">
        <f t="shared" si="7"/>
        <v/>
      </c>
      <c r="D149" s="115">
        <v>152.88999999999999</v>
      </c>
      <c r="E149" s="75" t="s">
        <v>6463</v>
      </c>
      <c r="F149" s="112">
        <f t="shared" si="9"/>
        <v>183.46799999999999</v>
      </c>
      <c r="G149" s="80" t="s">
        <v>3334</v>
      </c>
      <c r="H149" s="325"/>
      <c r="I149" s="24"/>
      <c r="L149"/>
      <c r="M149"/>
      <c r="P149" s="9">
        <v>89</v>
      </c>
      <c r="V149" s="39"/>
      <c r="Z149" s="38"/>
      <c r="AA149" s="38">
        <v>20</v>
      </c>
      <c r="AB149" s="30"/>
      <c r="AC149" s="31"/>
      <c r="AD149" s="32"/>
      <c r="AE149" s="32"/>
      <c r="AF149" s="33"/>
      <c r="AJ149" s="350">
        <v>1001133</v>
      </c>
      <c r="AK149" s="3"/>
      <c r="AL149">
        <f t="shared" si="8"/>
        <v>0</v>
      </c>
      <c r="AO149">
        <v>3.737257512428994</v>
      </c>
    </row>
    <row r="150" spans="1:41" ht="12" customHeight="1" x14ac:dyDescent="0.25">
      <c r="A150" s="73">
        <v>5001134</v>
      </c>
      <c r="B150" s="98" t="s">
        <v>5177</v>
      </c>
      <c r="C150" s="77" t="str">
        <f t="shared" si="7"/>
        <v/>
      </c>
      <c r="D150" s="115">
        <v>152.88999999999999</v>
      </c>
      <c r="E150" s="75" t="s">
        <v>6463</v>
      </c>
      <c r="F150" s="112">
        <f t="shared" si="9"/>
        <v>183.46799999999999</v>
      </c>
      <c r="G150" s="80" t="s">
        <v>3334</v>
      </c>
      <c r="H150" s="325"/>
      <c r="I150" s="24"/>
      <c r="L150"/>
      <c r="M150"/>
      <c r="P150" s="9">
        <v>89</v>
      </c>
      <c r="V150" s="39"/>
      <c r="Z150" s="38"/>
      <c r="AA150" s="38">
        <v>20</v>
      </c>
      <c r="AB150" s="30"/>
      <c r="AC150" s="31"/>
      <c r="AD150" s="32"/>
      <c r="AE150" s="32"/>
      <c r="AF150" s="33"/>
      <c r="AJ150" s="350">
        <v>1001134</v>
      </c>
      <c r="AK150" s="3"/>
      <c r="AL150">
        <f t="shared" si="8"/>
        <v>0</v>
      </c>
      <c r="AO150">
        <v>3.737257512428994</v>
      </c>
    </row>
    <row r="151" spans="1:41" ht="12" customHeight="1" x14ac:dyDescent="0.25">
      <c r="A151" s="73">
        <v>1027004</v>
      </c>
      <c r="B151" s="98" t="s">
        <v>7727</v>
      </c>
      <c r="C151" s="77" t="str">
        <f t="shared" si="7"/>
        <v/>
      </c>
      <c r="D151" s="115">
        <v>85.38</v>
      </c>
      <c r="E151" s="75" t="s">
        <v>6463</v>
      </c>
      <c r="F151" s="309">
        <f t="shared" si="9"/>
        <v>102.45599999999999</v>
      </c>
      <c r="G151" s="80" t="s">
        <v>3334</v>
      </c>
      <c r="H151" s="325"/>
      <c r="I151" s="24"/>
      <c r="L151"/>
      <c r="M151"/>
      <c r="P151" s="9">
        <v>89</v>
      </c>
      <c r="V151" s="39"/>
      <c r="Z151" s="38"/>
      <c r="AA151" s="38">
        <v>0</v>
      </c>
      <c r="AB151" s="30"/>
      <c r="AC151" s="31"/>
      <c r="AD151" s="32"/>
      <c r="AE151" s="32"/>
      <c r="AF151" s="33"/>
      <c r="AJ151" s="350"/>
      <c r="AK151" s="3"/>
      <c r="AL151">
        <f t="shared" si="8"/>
        <v>0</v>
      </c>
      <c r="AO151">
        <v>6.6923085157562525</v>
      </c>
    </row>
    <row r="152" spans="1:41" ht="12" customHeight="1" x14ac:dyDescent="0.25">
      <c r="A152" s="73">
        <v>5001135</v>
      </c>
      <c r="B152" s="98" t="s">
        <v>5178</v>
      </c>
      <c r="C152" s="77" t="str">
        <f t="shared" si="7"/>
        <v/>
      </c>
      <c r="D152" s="115">
        <v>152.88999999999999</v>
      </c>
      <c r="E152" s="75" t="s">
        <v>6463</v>
      </c>
      <c r="F152" s="112">
        <f t="shared" si="9"/>
        <v>183.46799999999999</v>
      </c>
      <c r="G152" s="80" t="s">
        <v>3334</v>
      </c>
      <c r="H152" s="325"/>
      <c r="I152" s="24"/>
      <c r="L152"/>
      <c r="M152"/>
      <c r="P152" s="9">
        <v>89</v>
      </c>
      <c r="V152" s="39"/>
      <c r="Z152" s="38"/>
      <c r="AA152" s="38">
        <v>20</v>
      </c>
      <c r="AB152" s="30"/>
      <c r="AC152" s="31"/>
      <c r="AD152" s="32"/>
      <c r="AE152" s="32"/>
      <c r="AF152" s="33"/>
      <c r="AJ152" s="350">
        <v>1001135</v>
      </c>
      <c r="AK152" s="3"/>
      <c r="AL152">
        <f t="shared" si="8"/>
        <v>0</v>
      </c>
      <c r="AO152">
        <v>3.737257512428994</v>
      </c>
    </row>
    <row r="153" spans="1:41" ht="12" customHeight="1" x14ac:dyDescent="0.25">
      <c r="A153" s="73">
        <v>5001136</v>
      </c>
      <c r="B153" s="98" t="s">
        <v>5179</v>
      </c>
      <c r="C153" s="77" t="str">
        <f t="shared" si="7"/>
        <v/>
      </c>
      <c r="D153" s="115">
        <v>152.88999999999999</v>
      </c>
      <c r="E153" s="75" t="s">
        <v>6463</v>
      </c>
      <c r="F153" s="112">
        <f t="shared" si="9"/>
        <v>183.46799999999999</v>
      </c>
      <c r="G153" s="80" t="s">
        <v>3334</v>
      </c>
      <c r="H153" s="325"/>
      <c r="I153" s="22"/>
      <c r="L153"/>
      <c r="M153"/>
      <c r="P153" s="9">
        <v>89</v>
      </c>
      <c r="V153" s="39"/>
      <c r="Z153" s="38"/>
      <c r="AA153" s="38">
        <v>20</v>
      </c>
      <c r="AB153" s="30"/>
      <c r="AC153" s="31"/>
      <c r="AD153" s="32"/>
      <c r="AE153" s="32"/>
      <c r="AF153" s="33"/>
      <c r="AJ153" s="350">
        <v>1001136</v>
      </c>
      <c r="AK153" s="3"/>
      <c r="AL153">
        <f t="shared" si="8"/>
        <v>0</v>
      </c>
      <c r="AO153">
        <v>1.868628756214497</v>
      </c>
    </row>
    <row r="154" spans="1:41" ht="12" customHeight="1" x14ac:dyDescent="0.25">
      <c r="A154" s="73">
        <v>5027005</v>
      </c>
      <c r="B154" s="98" t="s">
        <v>7728</v>
      </c>
      <c r="C154" s="77" t="str">
        <f t="shared" si="7"/>
        <v/>
      </c>
      <c r="D154" s="115">
        <v>182.56</v>
      </c>
      <c r="E154" s="75" t="s">
        <v>6463</v>
      </c>
      <c r="F154" s="112">
        <f t="shared" si="9"/>
        <v>219.072</v>
      </c>
      <c r="G154" s="80" t="s">
        <v>3333</v>
      </c>
      <c r="H154" s="325"/>
      <c r="I154" s="22"/>
      <c r="J154" s="15"/>
      <c r="L154"/>
      <c r="M154"/>
      <c r="P154" s="9">
        <v>89</v>
      </c>
      <c r="V154" s="39"/>
      <c r="Z154" s="38"/>
      <c r="AA154" s="38">
        <v>14.999607750843339</v>
      </c>
      <c r="AB154" s="30"/>
      <c r="AC154" s="31"/>
      <c r="AD154" s="32"/>
      <c r="AE154" s="32"/>
      <c r="AF154" s="33"/>
      <c r="AJ154" s="350">
        <v>1027005</v>
      </c>
      <c r="AK154" s="3"/>
      <c r="AL154">
        <f t="shared" si="8"/>
        <v>0</v>
      </c>
      <c r="AO154">
        <v>0.31298712810871426</v>
      </c>
    </row>
    <row r="155" spans="1:41" ht="12" customHeight="1" x14ac:dyDescent="0.25">
      <c r="A155" s="73">
        <v>5001137</v>
      </c>
      <c r="B155" s="98" t="s">
        <v>5180</v>
      </c>
      <c r="C155" s="77" t="str">
        <f t="shared" si="7"/>
        <v/>
      </c>
      <c r="D155" s="115">
        <v>162.94999999999999</v>
      </c>
      <c r="E155" s="75" t="s">
        <v>6463</v>
      </c>
      <c r="F155" s="112">
        <f t="shared" si="9"/>
        <v>195.54</v>
      </c>
      <c r="G155" s="80" t="s">
        <v>3334</v>
      </c>
      <c r="H155" s="325"/>
      <c r="I155" s="24"/>
      <c r="L155"/>
      <c r="M155"/>
      <c r="P155" s="9">
        <v>89</v>
      </c>
      <c r="V155" s="39"/>
      <c r="Z155" s="38"/>
      <c r="AA155" s="38">
        <v>19.996484134657635</v>
      </c>
      <c r="AB155" s="30"/>
      <c r="AC155" s="31"/>
      <c r="AD155" s="32"/>
      <c r="AE155" s="32"/>
      <c r="AF155" s="33"/>
      <c r="AJ155" s="350">
        <v>1001137</v>
      </c>
      <c r="AK155" s="3"/>
      <c r="AL155">
        <f t="shared" si="8"/>
        <v>0</v>
      </c>
      <c r="AO155">
        <v>3.5065314579642153</v>
      </c>
    </row>
    <row r="156" spans="1:41" ht="12" customHeight="1" x14ac:dyDescent="0.25">
      <c r="A156" s="73">
        <v>5001138</v>
      </c>
      <c r="B156" s="98" t="s">
        <v>5181</v>
      </c>
      <c r="C156" s="77" t="str">
        <f t="shared" si="7"/>
        <v/>
      </c>
      <c r="D156" s="115">
        <v>162.94999999999999</v>
      </c>
      <c r="E156" s="75" t="s">
        <v>6463</v>
      </c>
      <c r="F156" s="112">
        <f t="shared" si="9"/>
        <v>195.54</v>
      </c>
      <c r="G156" s="80" t="s">
        <v>3334</v>
      </c>
      <c r="H156" s="325"/>
      <c r="I156" s="24"/>
      <c r="L156"/>
      <c r="M156"/>
      <c r="P156" s="9">
        <v>89</v>
      </c>
      <c r="V156" s="39"/>
      <c r="Z156" s="38"/>
      <c r="AA156" s="38">
        <v>19.996484134657635</v>
      </c>
      <c r="AB156" s="30"/>
      <c r="AC156" s="31"/>
      <c r="AD156" s="32"/>
      <c r="AE156" s="32"/>
      <c r="AF156" s="33"/>
      <c r="AJ156" s="350">
        <v>1001138</v>
      </c>
      <c r="AK156" s="3"/>
      <c r="AL156">
        <f t="shared" si="8"/>
        <v>0</v>
      </c>
      <c r="AO156">
        <v>3.5065314579642153</v>
      </c>
    </row>
    <row r="157" spans="1:41" ht="12" customHeight="1" x14ac:dyDescent="0.25">
      <c r="A157" s="73">
        <v>5001139</v>
      </c>
      <c r="B157" s="98" t="s">
        <v>5182</v>
      </c>
      <c r="C157" s="77" t="str">
        <f t="shared" si="7"/>
        <v/>
      </c>
      <c r="D157" s="115">
        <v>162.94999999999999</v>
      </c>
      <c r="E157" s="75" t="s">
        <v>6463</v>
      </c>
      <c r="F157" s="112">
        <f t="shared" si="9"/>
        <v>195.54</v>
      </c>
      <c r="G157" s="80" t="s">
        <v>3334</v>
      </c>
      <c r="H157" s="325"/>
      <c r="I157" s="24"/>
      <c r="L157"/>
      <c r="M157"/>
      <c r="P157" s="9">
        <v>89</v>
      </c>
      <c r="V157" s="39"/>
      <c r="Z157" s="38"/>
      <c r="AA157" s="38">
        <v>19.996484134657635</v>
      </c>
      <c r="AB157" s="30"/>
      <c r="AC157" s="31"/>
      <c r="AD157" s="32"/>
      <c r="AE157" s="32"/>
      <c r="AF157" s="33"/>
      <c r="AJ157" s="350">
        <v>1001139</v>
      </c>
      <c r="AK157" s="3"/>
      <c r="AL157">
        <f t="shared" si="8"/>
        <v>0</v>
      </c>
      <c r="AO157">
        <v>3.5065314579642153</v>
      </c>
    </row>
    <row r="158" spans="1:41" ht="12" customHeight="1" x14ac:dyDescent="0.25">
      <c r="A158" s="73">
        <v>5001140</v>
      </c>
      <c r="B158" s="98" t="s">
        <v>5183</v>
      </c>
      <c r="C158" s="77" t="str">
        <f t="shared" si="7"/>
        <v/>
      </c>
      <c r="D158" s="115">
        <v>162.94999999999999</v>
      </c>
      <c r="E158" s="75" t="s">
        <v>6463</v>
      </c>
      <c r="F158" s="112">
        <f t="shared" si="9"/>
        <v>195.54</v>
      </c>
      <c r="G158" s="80" t="s">
        <v>3334</v>
      </c>
      <c r="H158" s="325"/>
      <c r="I158" s="24"/>
      <c r="L158"/>
      <c r="M158"/>
      <c r="P158" s="9">
        <v>89</v>
      </c>
      <c r="V158" s="39"/>
      <c r="Z158" s="38"/>
      <c r="AA158" s="38">
        <v>19.996484134657635</v>
      </c>
      <c r="AB158" s="30"/>
      <c r="AC158" s="31"/>
      <c r="AD158" s="32"/>
      <c r="AE158" s="32"/>
      <c r="AF158" s="33"/>
      <c r="AJ158" s="350">
        <v>1001140</v>
      </c>
      <c r="AK158" s="3"/>
      <c r="AL158">
        <f t="shared" si="8"/>
        <v>0</v>
      </c>
      <c r="AO158">
        <v>3.5065314579642153</v>
      </c>
    </row>
    <row r="159" spans="1:41" ht="12" customHeight="1" x14ac:dyDescent="0.25">
      <c r="A159" s="73">
        <v>5001141</v>
      </c>
      <c r="B159" s="98" t="s">
        <v>5184</v>
      </c>
      <c r="C159" s="77" t="str">
        <f t="shared" si="7"/>
        <v/>
      </c>
      <c r="D159" s="115">
        <v>163.09</v>
      </c>
      <c r="E159" s="75" t="s">
        <v>6463</v>
      </c>
      <c r="F159" s="112">
        <f t="shared" si="9"/>
        <v>195.708</v>
      </c>
      <c r="G159" s="80" t="s">
        <v>3334</v>
      </c>
      <c r="H159" s="325"/>
      <c r="I159" s="24"/>
      <c r="L159"/>
      <c r="M159"/>
      <c r="P159" s="9">
        <v>89</v>
      </c>
      <c r="V159" s="39"/>
      <c r="Z159" s="38"/>
      <c r="AA159" s="38">
        <v>19.996487222271014</v>
      </c>
      <c r="AB159" s="30"/>
      <c r="AC159" s="31"/>
      <c r="AD159" s="32"/>
      <c r="AE159" s="32"/>
      <c r="AF159" s="33"/>
      <c r="AJ159" s="350">
        <v>1001141</v>
      </c>
      <c r="AK159" s="3"/>
      <c r="AL159">
        <f t="shared" si="8"/>
        <v>0</v>
      </c>
      <c r="AO159">
        <v>3.5035213751626024</v>
      </c>
    </row>
    <row r="160" spans="1:41" ht="12" customHeight="1" x14ac:dyDescent="0.25">
      <c r="A160" s="73">
        <v>5027007</v>
      </c>
      <c r="B160" s="98" t="s">
        <v>7729</v>
      </c>
      <c r="C160" s="77" t="str">
        <f t="shared" si="7"/>
        <v/>
      </c>
      <c r="D160" s="115">
        <v>195.2</v>
      </c>
      <c r="E160" s="75" t="s">
        <v>6463</v>
      </c>
      <c r="F160" s="112">
        <f t="shared" si="9"/>
        <v>234.23999999999998</v>
      </c>
      <c r="G160" s="80" t="s">
        <v>3335</v>
      </c>
      <c r="H160" s="325"/>
      <c r="I160" s="24"/>
      <c r="L160"/>
      <c r="M160"/>
      <c r="P160" s="9">
        <v>89</v>
      </c>
      <c r="V160" s="39"/>
      <c r="Z160" s="38"/>
      <c r="AA160" s="38">
        <v>14.997431946584484</v>
      </c>
      <c r="AB160" s="30"/>
      <c r="AC160" s="31"/>
      <c r="AD160" s="32"/>
      <c r="AE160" s="32"/>
      <c r="AF160" s="33"/>
      <c r="AJ160" s="350">
        <v>1027007</v>
      </c>
      <c r="AK160" s="3"/>
      <c r="AL160">
        <f t="shared" si="8"/>
        <v>0</v>
      </c>
      <c r="AO160">
        <v>0.58543985765908702</v>
      </c>
    </row>
    <row r="161" spans="1:41" ht="12" customHeight="1" x14ac:dyDescent="0.25">
      <c r="A161" s="73">
        <v>1001142</v>
      </c>
      <c r="B161" s="98" t="s">
        <v>5185</v>
      </c>
      <c r="C161" s="77" t="str">
        <f t="shared" si="7"/>
        <v/>
      </c>
      <c r="D161" s="115">
        <v>93.19</v>
      </c>
      <c r="E161" s="75" t="s">
        <v>6463</v>
      </c>
      <c r="F161" s="309">
        <f t="shared" si="9"/>
        <v>111.82799999999999</v>
      </c>
      <c r="G161" s="80" t="s">
        <v>3334</v>
      </c>
      <c r="H161" s="325"/>
      <c r="I161" s="24"/>
      <c r="L161"/>
      <c r="M161"/>
      <c r="P161" s="9">
        <v>89</v>
      </c>
      <c r="V161" s="39"/>
      <c r="Z161" s="38"/>
      <c r="AA161" s="38">
        <v>0</v>
      </c>
      <c r="AB161" s="30"/>
      <c r="AC161" s="31"/>
      <c r="AD161" s="32"/>
      <c r="AE161" s="32"/>
      <c r="AF161" s="33"/>
      <c r="AJ161" s="350"/>
      <c r="AK161" s="3"/>
      <c r="AL161">
        <f t="shared" si="8"/>
        <v>0</v>
      </c>
      <c r="AO161">
        <v>6.1314443725213952</v>
      </c>
    </row>
    <row r="162" spans="1:41" ht="12" customHeight="1" x14ac:dyDescent="0.25">
      <c r="A162" s="73">
        <v>5001143</v>
      </c>
      <c r="B162" s="98" t="s">
        <v>5186</v>
      </c>
      <c r="C162" s="77" t="str">
        <f t="shared" si="7"/>
        <v/>
      </c>
      <c r="D162" s="115">
        <v>163.09</v>
      </c>
      <c r="E162" s="75" t="s">
        <v>6463</v>
      </c>
      <c r="F162" s="112">
        <f t="shared" si="9"/>
        <v>195.708</v>
      </c>
      <c r="G162" s="80" t="s">
        <v>3334</v>
      </c>
      <c r="H162" s="325"/>
      <c r="I162" s="24"/>
      <c r="L162"/>
      <c r="M162"/>
      <c r="P162" s="9">
        <v>89</v>
      </c>
      <c r="V162" s="39"/>
      <c r="Z162" s="38"/>
      <c r="AA162" s="38">
        <v>19.996487222271014</v>
      </c>
      <c r="AB162" s="30"/>
      <c r="AC162" s="31"/>
      <c r="AD162" s="32"/>
      <c r="AE162" s="32"/>
      <c r="AF162" s="33"/>
      <c r="AJ162" s="350">
        <v>1001143</v>
      </c>
      <c r="AK162" s="3"/>
      <c r="AL162">
        <f t="shared" si="8"/>
        <v>0</v>
      </c>
      <c r="AO162">
        <v>3.5035213751626024</v>
      </c>
    </row>
    <row r="163" spans="1:41" ht="12" customHeight="1" x14ac:dyDescent="0.25">
      <c r="A163" s="73">
        <v>5001144</v>
      </c>
      <c r="B163" s="98" t="s">
        <v>5187</v>
      </c>
      <c r="C163" s="77" t="str">
        <f t="shared" si="7"/>
        <v/>
      </c>
      <c r="D163" s="115">
        <v>163.09</v>
      </c>
      <c r="E163" s="75" t="s">
        <v>1</v>
      </c>
      <c r="F163" s="112">
        <f t="shared" si="9"/>
        <v>195.708</v>
      </c>
      <c r="G163" s="80" t="s">
        <v>3334</v>
      </c>
      <c r="H163" s="325"/>
      <c r="I163" s="24"/>
      <c r="L163"/>
      <c r="M163"/>
      <c r="P163" s="9">
        <v>89</v>
      </c>
      <c r="V163" s="39"/>
      <c r="Z163" s="38"/>
      <c r="AA163" s="38">
        <v>19.996487222271014</v>
      </c>
      <c r="AB163" s="30"/>
      <c r="AC163" s="31"/>
      <c r="AD163" s="32"/>
      <c r="AE163" s="32"/>
      <c r="AF163" s="33"/>
      <c r="AJ163" s="350">
        <v>1001144</v>
      </c>
      <c r="AK163" s="3"/>
      <c r="AL163">
        <f t="shared" si="8"/>
        <v>0</v>
      </c>
      <c r="AO163">
        <v>3.5035213751626024</v>
      </c>
    </row>
    <row r="164" spans="1:41" ht="12" customHeight="1" x14ac:dyDescent="0.25">
      <c r="A164" s="73">
        <v>5001145</v>
      </c>
      <c r="B164" s="98" t="s">
        <v>5188</v>
      </c>
      <c r="C164" s="77" t="str">
        <f t="shared" si="7"/>
        <v/>
      </c>
      <c r="D164" s="115">
        <v>163.09</v>
      </c>
      <c r="E164" s="75" t="s">
        <v>6463</v>
      </c>
      <c r="F164" s="112">
        <f t="shared" si="9"/>
        <v>195.708</v>
      </c>
      <c r="G164" s="80" t="s">
        <v>3334</v>
      </c>
      <c r="H164" s="325"/>
      <c r="I164" s="24"/>
      <c r="L164"/>
      <c r="M164"/>
      <c r="P164" s="9">
        <v>89</v>
      </c>
      <c r="V164" s="39"/>
      <c r="Z164" s="38"/>
      <c r="AA164" s="38">
        <v>19.996487222271014</v>
      </c>
      <c r="AB164" s="30"/>
      <c r="AC164" s="31"/>
      <c r="AD164" s="32"/>
      <c r="AE164" s="32"/>
      <c r="AF164" s="33"/>
      <c r="AJ164" s="350">
        <v>1001145</v>
      </c>
      <c r="AK164" s="3"/>
      <c r="AL164">
        <f t="shared" si="8"/>
        <v>0</v>
      </c>
      <c r="AO164">
        <v>3.5035213751626024</v>
      </c>
    </row>
    <row r="165" spans="1:41" ht="12" customHeight="1" x14ac:dyDescent="0.25">
      <c r="A165" s="73">
        <v>5001146</v>
      </c>
      <c r="B165" s="98" t="s">
        <v>5189</v>
      </c>
      <c r="C165" s="77" t="str">
        <f t="shared" si="7"/>
        <v/>
      </c>
      <c r="D165" s="115">
        <v>179.3</v>
      </c>
      <c r="E165" s="75" t="s">
        <v>6463</v>
      </c>
      <c r="F165" s="112">
        <f t="shared" si="9"/>
        <v>215.16</v>
      </c>
      <c r="G165" s="80" t="s">
        <v>3334</v>
      </c>
      <c r="H165" s="325"/>
      <c r="I165" s="336"/>
      <c r="L165"/>
      <c r="M165"/>
      <c r="P165" s="9">
        <v>89</v>
      </c>
      <c r="V165" s="39"/>
      <c r="Z165" s="38"/>
      <c r="AA165" s="38">
        <v>20.001597571691022</v>
      </c>
      <c r="AB165" s="30"/>
      <c r="AC165" s="31"/>
      <c r="AD165" s="32"/>
      <c r="AE165" s="32"/>
      <c r="AF165" s="33"/>
      <c r="AJ165" s="350">
        <v>1001146</v>
      </c>
      <c r="AK165" s="3"/>
      <c r="AL165">
        <f t="shared" si="8"/>
        <v>0</v>
      </c>
      <c r="AO165">
        <v>3.1867780316523637</v>
      </c>
    </row>
    <row r="166" spans="1:41" ht="12" customHeight="1" x14ac:dyDescent="0.25">
      <c r="A166" s="73">
        <v>5027008</v>
      </c>
      <c r="B166" s="98" t="s">
        <v>7730</v>
      </c>
      <c r="C166" s="77" t="str">
        <f t="shared" si="7"/>
        <v/>
      </c>
      <c r="D166" s="115">
        <v>209.35</v>
      </c>
      <c r="E166" s="75" t="s">
        <v>6463</v>
      </c>
      <c r="F166" s="112">
        <f t="shared" si="9"/>
        <v>251.21999999999997</v>
      </c>
      <c r="G166" s="80" t="s">
        <v>3333</v>
      </c>
      <c r="H166" s="325"/>
      <c r="J166" s="15"/>
      <c r="L166"/>
      <c r="M166"/>
      <c r="P166" s="9">
        <v>89</v>
      </c>
      <c r="V166" s="39"/>
      <c r="Z166" s="38"/>
      <c r="AA166" s="38">
        <v>15.003078607101315</v>
      </c>
      <c r="AB166" s="30"/>
      <c r="AC166" s="31"/>
      <c r="AD166" s="32"/>
      <c r="AE166" s="32"/>
      <c r="AF166" s="33"/>
      <c r="AJ166" s="350">
        <v>1027008</v>
      </c>
      <c r="AK166" s="3"/>
      <c r="AL166">
        <f t="shared" si="8"/>
        <v>0</v>
      </c>
      <c r="AO166">
        <v>0.27293494199917312</v>
      </c>
    </row>
    <row r="167" spans="1:41" ht="12" customHeight="1" x14ac:dyDescent="0.25">
      <c r="A167" s="73">
        <v>5001147</v>
      </c>
      <c r="B167" s="98" t="s">
        <v>5190</v>
      </c>
      <c r="C167" s="77" t="str">
        <f t="shared" si="7"/>
        <v/>
      </c>
      <c r="D167" s="115">
        <v>179.3</v>
      </c>
      <c r="E167" s="75" t="s">
        <v>6463</v>
      </c>
      <c r="F167" s="112">
        <f t="shared" si="9"/>
        <v>215.16</v>
      </c>
      <c r="G167" s="80" t="s">
        <v>3334</v>
      </c>
      <c r="H167" s="325"/>
      <c r="I167" s="337"/>
      <c r="L167"/>
      <c r="M167"/>
      <c r="P167" s="9">
        <v>89</v>
      </c>
      <c r="V167" s="39"/>
      <c r="Z167" s="38"/>
      <c r="AA167" s="38">
        <v>20.001597571691022</v>
      </c>
      <c r="AB167" s="30"/>
      <c r="AC167" s="31"/>
      <c r="AD167" s="32"/>
      <c r="AE167" s="32"/>
      <c r="AF167" s="33"/>
      <c r="AJ167" s="350">
        <v>1001147</v>
      </c>
      <c r="AK167" s="3"/>
      <c r="AL167">
        <f t="shared" si="8"/>
        <v>0</v>
      </c>
      <c r="AO167">
        <v>3.1867780316523637</v>
      </c>
    </row>
    <row r="168" spans="1:41" ht="12" customHeight="1" x14ac:dyDescent="0.25">
      <c r="A168" s="73">
        <v>5001148</v>
      </c>
      <c r="B168" s="98" t="s">
        <v>5191</v>
      </c>
      <c r="C168" s="77" t="str">
        <f t="shared" si="7"/>
        <v/>
      </c>
      <c r="D168" s="115">
        <v>179.3</v>
      </c>
      <c r="E168" s="75" t="s">
        <v>6463</v>
      </c>
      <c r="F168" s="112">
        <f t="shared" si="9"/>
        <v>215.16</v>
      </c>
      <c r="G168" s="80" t="s">
        <v>3334</v>
      </c>
      <c r="H168" s="325"/>
      <c r="I168" s="337"/>
      <c r="L168"/>
      <c r="M168"/>
      <c r="P168" s="9">
        <v>89</v>
      </c>
      <c r="V168" s="39"/>
      <c r="Z168" s="38"/>
      <c r="AA168" s="38">
        <v>20.001597571691022</v>
      </c>
      <c r="AB168" s="30"/>
      <c r="AC168" s="31"/>
      <c r="AD168" s="32"/>
      <c r="AE168" s="32"/>
      <c r="AF168" s="33"/>
      <c r="AJ168" s="350">
        <v>1001148</v>
      </c>
      <c r="AK168" s="3"/>
      <c r="AL168">
        <f t="shared" si="8"/>
        <v>0</v>
      </c>
      <c r="AO168">
        <v>3.1867780316523637</v>
      </c>
    </row>
    <row r="169" spans="1:41" ht="12" customHeight="1" x14ac:dyDescent="0.25">
      <c r="A169" s="73">
        <v>5001149</v>
      </c>
      <c r="B169" s="98" t="s">
        <v>5192</v>
      </c>
      <c r="C169" s="77" t="str">
        <f t="shared" si="7"/>
        <v/>
      </c>
      <c r="D169" s="115">
        <v>179.3</v>
      </c>
      <c r="E169" s="75" t="s">
        <v>6463</v>
      </c>
      <c r="F169" s="112">
        <f t="shared" si="9"/>
        <v>215.16</v>
      </c>
      <c r="G169" s="80" t="s">
        <v>3334</v>
      </c>
      <c r="H169" s="325"/>
      <c r="I169" s="337"/>
      <c r="L169"/>
      <c r="M169"/>
      <c r="P169" s="9">
        <v>89</v>
      </c>
      <c r="V169" s="39"/>
      <c r="Z169" s="38"/>
      <c r="AA169" s="38">
        <v>20.001597571691022</v>
      </c>
      <c r="AB169" s="30"/>
      <c r="AC169" s="31"/>
      <c r="AD169" s="32"/>
      <c r="AE169" s="32"/>
      <c r="AF169" s="33"/>
      <c r="AJ169" s="350">
        <v>1001149</v>
      </c>
      <c r="AK169" s="3"/>
      <c r="AL169">
        <f t="shared" si="8"/>
        <v>0</v>
      </c>
      <c r="AO169">
        <v>3.1867780316523637</v>
      </c>
    </row>
    <row r="170" spans="1:41" ht="12" customHeight="1" x14ac:dyDescent="0.25">
      <c r="A170" s="73">
        <v>5001150</v>
      </c>
      <c r="B170" s="98" t="s">
        <v>5193</v>
      </c>
      <c r="C170" s="77" t="str">
        <f t="shared" si="7"/>
        <v/>
      </c>
      <c r="D170" s="115">
        <v>179.3</v>
      </c>
      <c r="E170" s="75" t="s">
        <v>6463</v>
      </c>
      <c r="F170" s="112">
        <f t="shared" si="9"/>
        <v>215.16</v>
      </c>
      <c r="G170" s="80" t="s">
        <v>3334</v>
      </c>
      <c r="H170" s="325"/>
      <c r="I170" s="337"/>
      <c r="L170"/>
      <c r="M170"/>
      <c r="P170" s="9">
        <v>89</v>
      </c>
      <c r="V170" s="39"/>
      <c r="Z170" s="38"/>
      <c r="AA170" s="38">
        <v>20.001597571691022</v>
      </c>
      <c r="AB170" s="30"/>
      <c r="AC170" s="31"/>
      <c r="AD170" s="32"/>
      <c r="AE170" s="32"/>
      <c r="AF170" s="33"/>
      <c r="AJ170" s="350">
        <v>1001150</v>
      </c>
      <c r="AK170" s="3"/>
      <c r="AL170">
        <f t="shared" si="8"/>
        <v>0</v>
      </c>
      <c r="AO170">
        <v>3.1867780316523637</v>
      </c>
    </row>
    <row r="171" spans="1:41" ht="12" customHeight="1" x14ac:dyDescent="0.25">
      <c r="A171" s="73">
        <v>5001151</v>
      </c>
      <c r="B171" s="98" t="s">
        <v>5194</v>
      </c>
      <c r="C171" s="77" t="str">
        <f t="shared" si="7"/>
        <v/>
      </c>
      <c r="D171" s="115">
        <v>198.02</v>
      </c>
      <c r="E171" s="75" t="s">
        <v>6463</v>
      </c>
      <c r="F171" s="112">
        <f t="shared" si="9"/>
        <v>237.624</v>
      </c>
      <c r="G171" s="80" t="s">
        <v>3334</v>
      </c>
      <c r="H171" s="325"/>
      <c r="I171" s="337"/>
      <c r="L171"/>
      <c r="M171"/>
      <c r="P171" s="9">
        <v>89</v>
      </c>
      <c r="V171" s="39"/>
      <c r="Z171" s="38"/>
      <c r="AA171" s="38">
        <v>19.998553450021689</v>
      </c>
      <c r="AB171" s="30"/>
      <c r="AC171" s="31"/>
      <c r="AD171" s="32"/>
      <c r="AE171" s="32"/>
      <c r="AF171" s="33"/>
      <c r="AJ171" s="350">
        <v>1001151</v>
      </c>
      <c r="AK171" s="3"/>
      <c r="AL171">
        <f t="shared" si="8"/>
        <v>0</v>
      </c>
      <c r="AO171">
        <v>2.8855130849170227</v>
      </c>
    </row>
    <row r="172" spans="1:41" ht="12" customHeight="1" x14ac:dyDescent="0.25">
      <c r="A172" s="73">
        <v>5027009</v>
      </c>
      <c r="B172" s="98" t="s">
        <v>7731</v>
      </c>
      <c r="C172" s="77" t="str">
        <f t="shared" si="7"/>
        <v/>
      </c>
      <c r="D172" s="115">
        <v>227.69</v>
      </c>
      <c r="E172" s="75" t="s">
        <v>6463</v>
      </c>
      <c r="F172" s="112">
        <f t="shared" si="9"/>
        <v>273.22800000000001</v>
      </c>
      <c r="G172" s="80" t="s">
        <v>3335</v>
      </c>
      <c r="H172" s="325"/>
      <c r="L172"/>
      <c r="M172"/>
      <c r="P172" s="9">
        <v>89</v>
      </c>
      <c r="V172" s="39"/>
      <c r="Z172" s="38"/>
      <c r="AA172" s="38">
        <v>15.001887029815066</v>
      </c>
      <c r="AB172" s="30"/>
      <c r="AC172" s="31"/>
      <c r="AD172" s="32"/>
      <c r="AE172" s="32"/>
      <c r="AF172" s="33"/>
      <c r="AJ172" s="350">
        <v>1027009</v>
      </c>
      <c r="AK172" s="3"/>
      <c r="AL172">
        <f t="shared" si="8"/>
        <v>0</v>
      </c>
      <c r="AO172">
        <v>0.5019010945366672</v>
      </c>
    </row>
    <row r="173" spans="1:41" ht="12" customHeight="1" x14ac:dyDescent="0.25">
      <c r="A173" s="73">
        <v>5001152</v>
      </c>
      <c r="B173" s="98" t="s">
        <v>5195</v>
      </c>
      <c r="C173" s="77" t="str">
        <f t="shared" si="7"/>
        <v/>
      </c>
      <c r="D173" s="115">
        <v>198.02</v>
      </c>
      <c r="E173" s="75" t="s">
        <v>1</v>
      </c>
      <c r="F173" s="112">
        <f t="shared" si="9"/>
        <v>237.624</v>
      </c>
      <c r="G173" s="80" t="s">
        <v>3334</v>
      </c>
      <c r="H173" s="325"/>
      <c r="I173" s="337"/>
      <c r="L173"/>
      <c r="M173"/>
      <c r="P173" s="9">
        <v>89</v>
      </c>
      <c r="V173" s="39"/>
      <c r="Z173" s="38"/>
      <c r="AA173" s="38">
        <v>19.998553450021689</v>
      </c>
      <c r="AB173" s="30"/>
      <c r="AC173" s="31"/>
      <c r="AD173" s="32"/>
      <c r="AE173" s="32"/>
      <c r="AF173" s="33"/>
      <c r="AJ173" s="350">
        <v>1001152</v>
      </c>
      <c r="AK173" s="3"/>
      <c r="AL173">
        <f t="shared" si="8"/>
        <v>0</v>
      </c>
      <c r="AO173">
        <v>2.8855130849170227</v>
      </c>
    </row>
    <row r="174" spans="1:41" ht="12" customHeight="1" x14ac:dyDescent="0.25">
      <c r="A174" s="73">
        <v>5001153</v>
      </c>
      <c r="B174" s="98" t="s">
        <v>5196</v>
      </c>
      <c r="C174" s="77" t="str">
        <f t="shared" si="7"/>
        <v/>
      </c>
      <c r="D174" s="115">
        <v>198.02</v>
      </c>
      <c r="E174" s="75" t="s">
        <v>6463</v>
      </c>
      <c r="F174" s="112">
        <f t="shared" si="9"/>
        <v>237.624</v>
      </c>
      <c r="G174" s="80" t="s">
        <v>3334</v>
      </c>
      <c r="H174" s="325"/>
      <c r="I174" s="337"/>
      <c r="L174"/>
      <c r="M174"/>
      <c r="P174" s="9">
        <v>89</v>
      </c>
      <c r="V174" s="39"/>
      <c r="Z174" s="38"/>
      <c r="AA174" s="38">
        <v>19.998553450021689</v>
      </c>
      <c r="AB174" s="30"/>
      <c r="AC174" s="31"/>
      <c r="AD174" s="32"/>
      <c r="AE174" s="32"/>
      <c r="AF174" s="33"/>
      <c r="AJ174" s="350">
        <v>1001153</v>
      </c>
      <c r="AK174" s="3"/>
      <c r="AL174">
        <f t="shared" si="8"/>
        <v>0</v>
      </c>
      <c r="AO174">
        <v>2.8855130849170227</v>
      </c>
    </row>
    <row r="175" spans="1:41" ht="12" customHeight="1" x14ac:dyDescent="0.25">
      <c r="A175" s="73">
        <v>5001154</v>
      </c>
      <c r="B175" s="98" t="s">
        <v>5197</v>
      </c>
      <c r="C175" s="77" t="str">
        <f t="shared" si="7"/>
        <v/>
      </c>
      <c r="D175" s="115">
        <v>198.02</v>
      </c>
      <c r="E175" s="75" t="s">
        <v>6463</v>
      </c>
      <c r="F175" s="112">
        <f t="shared" si="9"/>
        <v>237.624</v>
      </c>
      <c r="G175" s="80" t="s">
        <v>3334</v>
      </c>
      <c r="H175" s="325"/>
      <c r="I175" s="337"/>
      <c r="L175"/>
      <c r="M175"/>
      <c r="P175" s="9">
        <v>89</v>
      </c>
      <c r="V175" s="39"/>
      <c r="Z175" s="38"/>
      <c r="AA175" s="38">
        <v>19.998553450021689</v>
      </c>
      <c r="AB175" s="30"/>
      <c r="AC175" s="31"/>
      <c r="AD175" s="32"/>
      <c r="AE175" s="32"/>
      <c r="AF175" s="33"/>
      <c r="AJ175" s="350">
        <v>1001154</v>
      </c>
      <c r="AK175" s="3"/>
      <c r="AL175">
        <f t="shared" si="8"/>
        <v>0</v>
      </c>
      <c r="AO175">
        <v>2.8855130849170227</v>
      </c>
    </row>
    <row r="176" spans="1:41" ht="12" customHeight="1" x14ac:dyDescent="0.25">
      <c r="A176" s="73">
        <v>5001155</v>
      </c>
      <c r="B176" s="98" t="s">
        <v>5198</v>
      </c>
      <c r="C176" s="77" t="str">
        <f t="shared" si="7"/>
        <v/>
      </c>
      <c r="D176" s="115">
        <v>198.02</v>
      </c>
      <c r="E176" s="75" t="s">
        <v>1</v>
      </c>
      <c r="F176" s="112">
        <f t="shared" si="9"/>
        <v>237.624</v>
      </c>
      <c r="G176" s="80" t="s">
        <v>3334</v>
      </c>
      <c r="H176" s="325"/>
      <c r="I176" s="337"/>
      <c r="L176"/>
      <c r="M176"/>
      <c r="P176" s="9">
        <v>89</v>
      </c>
      <c r="V176" s="39"/>
      <c r="Z176" s="38"/>
      <c r="AA176" s="38">
        <v>19.998553450021689</v>
      </c>
      <c r="AB176" s="30"/>
      <c r="AC176" s="31"/>
      <c r="AD176" s="32"/>
      <c r="AE176" s="32"/>
      <c r="AF176" s="33"/>
      <c r="AJ176" s="350">
        <v>1001155</v>
      </c>
      <c r="AK176" s="3"/>
      <c r="AL176">
        <f t="shared" si="8"/>
        <v>0</v>
      </c>
      <c r="AO176">
        <v>2.8855130849170227</v>
      </c>
    </row>
    <row r="177" spans="1:41" ht="12" customHeight="1" x14ac:dyDescent="0.25">
      <c r="A177" s="73">
        <v>5001156</v>
      </c>
      <c r="B177" s="98" t="s">
        <v>5199</v>
      </c>
      <c r="C177" s="77" t="str">
        <f t="shared" si="7"/>
        <v/>
      </c>
      <c r="D177" s="115">
        <v>198.02</v>
      </c>
      <c r="E177" s="75" t="s">
        <v>6463</v>
      </c>
      <c r="F177" s="112">
        <f t="shared" si="9"/>
        <v>237.624</v>
      </c>
      <c r="G177" s="80" t="s">
        <v>3334</v>
      </c>
      <c r="H177" s="325"/>
      <c r="I177" s="336"/>
      <c r="L177"/>
      <c r="M177"/>
      <c r="P177" s="9">
        <v>89</v>
      </c>
      <c r="V177" s="39"/>
      <c r="Z177" s="38"/>
      <c r="AA177" s="38">
        <v>19.998553450021689</v>
      </c>
      <c r="AB177" s="30"/>
      <c r="AC177" s="31"/>
      <c r="AD177" s="32"/>
      <c r="AE177" s="32"/>
      <c r="AF177" s="33"/>
      <c r="AJ177" s="350">
        <v>1001156</v>
      </c>
      <c r="AK177" s="3"/>
      <c r="AL177">
        <f t="shared" si="8"/>
        <v>0</v>
      </c>
      <c r="AO177">
        <v>2.8855130849170227</v>
      </c>
    </row>
    <row r="178" spans="1:41" ht="12" customHeight="1" x14ac:dyDescent="0.25">
      <c r="A178" s="73">
        <v>5027010</v>
      </c>
      <c r="B178" s="98" t="s">
        <v>7732</v>
      </c>
      <c r="C178" s="77" t="str">
        <f t="shared" si="7"/>
        <v/>
      </c>
      <c r="D178" s="115">
        <v>239.63</v>
      </c>
      <c r="E178" s="75" t="s">
        <v>6463</v>
      </c>
      <c r="F178" s="112">
        <f t="shared" si="9"/>
        <v>287.55599999999998</v>
      </c>
      <c r="G178" s="80" t="s">
        <v>3333</v>
      </c>
      <c r="H178" s="325"/>
      <c r="J178" s="15"/>
      <c r="L178"/>
      <c r="M178"/>
      <c r="P178" s="9">
        <v>89</v>
      </c>
      <c r="V178" s="39"/>
      <c r="Z178" s="38"/>
      <c r="AA178" s="38">
        <v>15.001195314367678</v>
      </c>
      <c r="AB178" s="30"/>
      <c r="AC178" s="31"/>
      <c r="AD178" s="32"/>
      <c r="AE178" s="32"/>
      <c r="AF178" s="33"/>
      <c r="AJ178" s="350">
        <v>1027010</v>
      </c>
      <c r="AK178" s="3"/>
      <c r="AL178">
        <f t="shared" si="8"/>
        <v>0</v>
      </c>
      <c r="AO178">
        <v>0.23844648043870501</v>
      </c>
    </row>
    <row r="179" spans="1:41" ht="12" customHeight="1" x14ac:dyDescent="0.25">
      <c r="A179" s="73">
        <v>5001157</v>
      </c>
      <c r="B179" s="98" t="s">
        <v>5200</v>
      </c>
      <c r="C179" s="77" t="str">
        <f t="shared" si="7"/>
        <v/>
      </c>
      <c r="D179" s="115">
        <v>198.02</v>
      </c>
      <c r="E179" s="75" t="s">
        <v>6463</v>
      </c>
      <c r="F179" s="112">
        <f t="shared" si="9"/>
        <v>237.624</v>
      </c>
      <c r="G179" s="80" t="s">
        <v>3334</v>
      </c>
      <c r="H179" s="325"/>
      <c r="I179" s="337"/>
      <c r="L179"/>
      <c r="M179"/>
      <c r="P179" s="9">
        <v>89</v>
      </c>
      <c r="V179" s="39"/>
      <c r="Z179" s="38"/>
      <c r="AA179" s="38">
        <v>19.998553450021689</v>
      </c>
      <c r="AB179" s="30"/>
      <c r="AC179" s="31"/>
      <c r="AD179" s="32"/>
      <c r="AE179" s="32"/>
      <c r="AF179" s="33"/>
      <c r="AJ179" s="350">
        <v>1001157</v>
      </c>
      <c r="AK179" s="3"/>
      <c r="AL179">
        <f t="shared" si="8"/>
        <v>0</v>
      </c>
      <c r="AO179">
        <v>2.8855130849170227</v>
      </c>
    </row>
    <row r="180" spans="1:41" ht="12" customHeight="1" x14ac:dyDescent="0.25">
      <c r="A180" s="73">
        <v>5001158</v>
      </c>
      <c r="B180" s="98" t="s">
        <v>5201</v>
      </c>
      <c r="C180" s="77" t="str">
        <f t="shared" si="7"/>
        <v/>
      </c>
      <c r="D180" s="115">
        <v>215.97</v>
      </c>
      <c r="E180" s="75" t="s">
        <v>6463</v>
      </c>
      <c r="F180" s="112">
        <f t="shared" si="9"/>
        <v>259.16399999999999</v>
      </c>
      <c r="G180" s="80" t="s">
        <v>3334</v>
      </c>
      <c r="H180" s="325"/>
      <c r="I180" s="337"/>
      <c r="L180"/>
      <c r="M180"/>
      <c r="P180" s="9">
        <v>89</v>
      </c>
      <c r="V180" s="39"/>
      <c r="Z180" s="38"/>
      <c r="AA180" s="38">
        <v>20</v>
      </c>
      <c r="AB180" s="30"/>
      <c r="AC180" s="31"/>
      <c r="AD180" s="32"/>
      <c r="AE180" s="32"/>
      <c r="AF180" s="33"/>
      <c r="AJ180" s="350">
        <v>1001158</v>
      </c>
      <c r="AK180" s="3"/>
      <c r="AL180">
        <f t="shared" si="8"/>
        <v>0</v>
      </c>
      <c r="AO180">
        <v>2.6456882950190712</v>
      </c>
    </row>
    <row r="181" spans="1:41" ht="12" customHeight="1" x14ac:dyDescent="0.25">
      <c r="A181" s="73">
        <v>5027011</v>
      </c>
      <c r="B181" s="98" t="s">
        <v>7733</v>
      </c>
      <c r="C181" s="77" t="str">
        <f t="shared" si="7"/>
        <v/>
      </c>
      <c r="D181" s="115">
        <v>253.59</v>
      </c>
      <c r="E181" s="75" t="s">
        <v>6463</v>
      </c>
      <c r="F181" s="112">
        <f t="shared" si="9"/>
        <v>304.30799999999999</v>
      </c>
      <c r="G181" s="80" t="s">
        <v>3335</v>
      </c>
      <c r="H181" s="325"/>
      <c r="I181" s="326"/>
      <c r="L181"/>
      <c r="M181"/>
      <c r="P181" s="9">
        <v>89</v>
      </c>
      <c r="V181" s="39"/>
      <c r="Z181" s="38"/>
      <c r="AA181" s="38">
        <v>15.000564780300465</v>
      </c>
      <c r="AB181" s="30"/>
      <c r="AC181" s="31"/>
      <c r="AD181" s="32"/>
      <c r="AE181" s="32"/>
      <c r="AF181" s="33"/>
      <c r="AJ181" s="350">
        <v>1027011</v>
      </c>
      <c r="AK181" s="3"/>
      <c r="AL181">
        <f t="shared" si="8"/>
        <v>0</v>
      </c>
      <c r="AO181">
        <v>2.2532012345726127</v>
      </c>
    </row>
    <row r="182" spans="1:41" ht="12" customHeight="1" x14ac:dyDescent="0.25">
      <c r="A182" s="73">
        <v>5001159</v>
      </c>
      <c r="B182" s="98" t="s">
        <v>5202</v>
      </c>
      <c r="C182" s="77" t="str">
        <f t="shared" si="7"/>
        <v/>
      </c>
      <c r="D182" s="115">
        <v>215.97</v>
      </c>
      <c r="E182" s="75" t="s">
        <v>6463</v>
      </c>
      <c r="F182" s="112">
        <f t="shared" si="9"/>
        <v>259.16399999999999</v>
      </c>
      <c r="G182" s="80" t="s">
        <v>3334</v>
      </c>
      <c r="H182" s="325"/>
      <c r="I182" s="337"/>
      <c r="L182"/>
      <c r="M182"/>
      <c r="P182" s="9">
        <v>89</v>
      </c>
      <c r="V182" s="39"/>
      <c r="Z182" s="38"/>
      <c r="AA182" s="38">
        <v>20</v>
      </c>
      <c r="AB182" s="30"/>
      <c r="AC182" s="31"/>
      <c r="AD182" s="32"/>
      <c r="AE182" s="32"/>
      <c r="AF182" s="33"/>
      <c r="AJ182" s="350">
        <v>1001159</v>
      </c>
      <c r="AK182" s="3"/>
      <c r="AL182">
        <f t="shared" si="8"/>
        <v>0</v>
      </c>
      <c r="AO182">
        <v>2.6456882950190712</v>
      </c>
    </row>
    <row r="183" spans="1:41" ht="12" customHeight="1" x14ac:dyDescent="0.25">
      <c r="A183" s="73">
        <v>5027012</v>
      </c>
      <c r="B183" s="98" t="s">
        <v>7734</v>
      </c>
      <c r="C183" s="77" t="str">
        <f t="shared" si="7"/>
        <v/>
      </c>
      <c r="D183" s="115">
        <v>260.07</v>
      </c>
      <c r="E183" s="75" t="s">
        <v>6463</v>
      </c>
      <c r="F183" s="112">
        <f t="shared" si="9"/>
        <v>312.084</v>
      </c>
      <c r="G183" s="80" t="s">
        <v>3335</v>
      </c>
      <c r="H183" s="325"/>
      <c r="I183" s="337"/>
      <c r="L183"/>
      <c r="M183"/>
      <c r="P183" s="9">
        <v>89</v>
      </c>
      <c r="V183" s="39"/>
      <c r="Z183" s="38"/>
      <c r="AA183" s="38">
        <v>15.000826036676031</v>
      </c>
      <c r="AB183" s="30"/>
      <c r="AC183" s="31"/>
      <c r="AD183" s="32"/>
      <c r="AE183" s="32"/>
      <c r="AF183" s="33"/>
      <c r="AJ183" s="350">
        <v>1027012</v>
      </c>
      <c r="AK183" s="3"/>
      <c r="AL183">
        <f t="shared" si="8"/>
        <v>0</v>
      </c>
      <c r="AO183">
        <v>0.43941192838487236</v>
      </c>
    </row>
    <row r="184" spans="1:41" ht="12" customHeight="1" x14ac:dyDescent="0.25">
      <c r="A184" s="73">
        <v>5001160</v>
      </c>
      <c r="B184" s="98" t="s">
        <v>5203</v>
      </c>
      <c r="C184" s="77" t="str">
        <f t="shared" si="7"/>
        <v/>
      </c>
      <c r="D184" s="115">
        <v>238.01</v>
      </c>
      <c r="E184" s="75" t="s">
        <v>6463</v>
      </c>
      <c r="F184" s="112">
        <f t="shared" si="9"/>
        <v>285.61199999999997</v>
      </c>
      <c r="G184" s="80" t="s">
        <v>3334</v>
      </c>
      <c r="H184" s="325"/>
      <c r="I184" s="337"/>
      <c r="L184"/>
      <c r="M184"/>
      <c r="P184" s="9">
        <v>89</v>
      </c>
      <c r="V184" s="39"/>
      <c r="Z184" s="38"/>
      <c r="AA184" s="38">
        <v>20.001203441843685</v>
      </c>
      <c r="AB184" s="30"/>
      <c r="AC184" s="31"/>
      <c r="AD184" s="32"/>
      <c r="AE184" s="32"/>
      <c r="AF184" s="33"/>
      <c r="AJ184" s="350">
        <v>1001160</v>
      </c>
      <c r="AK184" s="3"/>
      <c r="AL184">
        <f t="shared" si="8"/>
        <v>0</v>
      </c>
      <c r="AO184">
        <v>2.4006945131518376</v>
      </c>
    </row>
    <row r="185" spans="1:41" ht="12" customHeight="1" x14ac:dyDescent="0.25">
      <c r="A185" s="73">
        <v>5027013</v>
      </c>
      <c r="B185" s="98" t="s">
        <v>7735</v>
      </c>
      <c r="C185" s="77" t="str">
        <f t="shared" si="7"/>
        <v/>
      </c>
      <c r="D185" s="115">
        <v>279.33</v>
      </c>
      <c r="E185" s="75" t="s">
        <v>6463</v>
      </c>
      <c r="F185" s="112">
        <f t="shared" si="9"/>
        <v>335.19599999999997</v>
      </c>
      <c r="G185" s="80" t="s">
        <v>3334</v>
      </c>
      <c r="H185" s="325"/>
      <c r="I185" s="337"/>
      <c r="L185"/>
      <c r="M185"/>
      <c r="P185" s="9">
        <v>89</v>
      </c>
      <c r="V185" s="39"/>
      <c r="Z185" s="38"/>
      <c r="AA185" s="38">
        <v>15.002050861361766</v>
      </c>
      <c r="AB185" s="30"/>
      <c r="AC185" s="31"/>
      <c r="AD185" s="32"/>
      <c r="AE185" s="32"/>
      <c r="AF185" s="33"/>
      <c r="AJ185" s="350">
        <v>1027013</v>
      </c>
      <c r="AK185" s="3"/>
      <c r="AL185">
        <f t="shared" si="8"/>
        <v>0</v>
      </c>
      <c r="AO185">
        <v>2.0455708340502947</v>
      </c>
    </row>
    <row r="186" spans="1:41" ht="12" customHeight="1" x14ac:dyDescent="0.25">
      <c r="A186" s="73">
        <v>5001161</v>
      </c>
      <c r="B186" s="98" t="s">
        <v>5204</v>
      </c>
      <c r="C186" s="77" t="str">
        <f t="shared" si="7"/>
        <v/>
      </c>
      <c r="D186" s="115">
        <v>260.38</v>
      </c>
      <c r="E186" s="75" t="s">
        <v>6463</v>
      </c>
      <c r="F186" s="112">
        <f t="shared" si="9"/>
        <v>312.45599999999996</v>
      </c>
      <c r="G186" s="80" t="s">
        <v>3334</v>
      </c>
      <c r="H186" s="325"/>
      <c r="I186" s="337"/>
      <c r="L186"/>
      <c r="M186"/>
      <c r="P186" s="9">
        <v>89</v>
      </c>
      <c r="V186" s="39"/>
      <c r="Z186" s="38"/>
      <c r="AA186" s="38">
        <v>20</v>
      </c>
      <c r="AB186" s="30"/>
      <c r="AC186" s="31"/>
      <c r="AD186" s="32"/>
      <c r="AE186" s="32"/>
      <c r="AF186" s="33"/>
      <c r="AJ186" s="350">
        <v>1001161</v>
      </c>
      <c r="AK186" s="3"/>
      <c r="AL186">
        <f t="shared" si="8"/>
        <v>0</v>
      </c>
      <c r="AO186">
        <v>2.1944438938292836</v>
      </c>
    </row>
    <row r="187" spans="1:41" ht="12" customHeight="1" x14ac:dyDescent="0.25">
      <c r="A187" s="73">
        <v>5027014</v>
      </c>
      <c r="B187" s="98" t="s">
        <v>7736</v>
      </c>
      <c r="C187" s="77" t="str">
        <f t="shared" si="7"/>
        <v/>
      </c>
      <c r="D187" s="115">
        <v>292.60000000000002</v>
      </c>
      <c r="E187" s="75" t="s">
        <v>6463</v>
      </c>
      <c r="F187" s="112">
        <f t="shared" si="9"/>
        <v>351.12</v>
      </c>
      <c r="G187" s="80" t="s">
        <v>3335</v>
      </c>
      <c r="H187" s="325"/>
      <c r="I187" s="337"/>
      <c r="L187"/>
      <c r="M187"/>
      <c r="P187" s="9">
        <v>89</v>
      </c>
      <c r="V187" s="39"/>
      <c r="Z187" s="38"/>
      <c r="AA187" s="38">
        <v>14.997552618697995</v>
      </c>
      <c r="AB187" s="30"/>
      <c r="AC187" s="31"/>
      <c r="AD187" s="32"/>
      <c r="AE187" s="32"/>
      <c r="AF187" s="33"/>
      <c r="AJ187" s="350">
        <v>1027014</v>
      </c>
      <c r="AK187" s="3"/>
      <c r="AL187">
        <f t="shared" si="8"/>
        <v>0</v>
      </c>
      <c r="AO187">
        <v>0.39056001440551524</v>
      </c>
    </row>
    <row r="188" spans="1:41" ht="12" customHeight="1" x14ac:dyDescent="0.25">
      <c r="A188" s="73">
        <v>5001162</v>
      </c>
      <c r="B188" s="98" t="s">
        <v>5205</v>
      </c>
      <c r="C188" s="77" t="str">
        <f t="shared" si="7"/>
        <v/>
      </c>
      <c r="D188" s="115">
        <v>279.89</v>
      </c>
      <c r="E188" s="75" t="s">
        <v>6463</v>
      </c>
      <c r="F188" s="112">
        <f t="shared" si="9"/>
        <v>335.86799999999999</v>
      </c>
      <c r="G188" s="80" t="s">
        <v>3334</v>
      </c>
      <c r="H188" s="325"/>
      <c r="I188" s="337"/>
      <c r="L188"/>
      <c r="M188"/>
      <c r="P188" s="9">
        <v>89</v>
      </c>
      <c r="V188" s="39"/>
      <c r="Z188" s="38"/>
      <c r="AA188" s="38">
        <v>20.002046768663973</v>
      </c>
      <c r="AB188" s="30"/>
      <c r="AC188" s="31"/>
      <c r="AD188" s="32"/>
      <c r="AE188" s="32"/>
      <c r="AF188" s="33"/>
      <c r="AJ188" s="350">
        <v>1001162</v>
      </c>
      <c r="AK188" s="3"/>
      <c r="AL188">
        <f t="shared" si="8"/>
        <v>0</v>
      </c>
      <c r="AO188">
        <v>2.0414780845163056</v>
      </c>
    </row>
    <row r="189" spans="1:41" ht="12" customHeight="1" x14ac:dyDescent="0.25">
      <c r="A189" s="73">
        <v>5027015</v>
      </c>
      <c r="B189" s="98" t="s">
        <v>7737</v>
      </c>
      <c r="C189" s="77" t="str">
        <f t="shared" si="7"/>
        <v/>
      </c>
      <c r="D189" s="115">
        <v>314.95999999999998</v>
      </c>
      <c r="E189" s="75" t="s">
        <v>6463</v>
      </c>
      <c r="F189" s="112">
        <f t="shared" si="9"/>
        <v>377.95199999999994</v>
      </c>
      <c r="G189" s="80" t="s">
        <v>3334</v>
      </c>
      <c r="H189" s="325"/>
      <c r="I189" s="337"/>
      <c r="L189"/>
      <c r="M189"/>
      <c r="P189" s="9">
        <v>89</v>
      </c>
      <c r="V189" s="39"/>
      <c r="Z189" s="38"/>
      <c r="AA189" s="38">
        <v>15.001591560183712</v>
      </c>
      <c r="AB189" s="30"/>
      <c r="AC189" s="31"/>
      <c r="AD189" s="32"/>
      <c r="AE189" s="32"/>
      <c r="AF189" s="33"/>
      <c r="AJ189" s="350">
        <v>1027015</v>
      </c>
      <c r="AK189" s="3"/>
      <c r="AL189">
        <f t="shared" si="8"/>
        <v>0</v>
      </c>
      <c r="AO189">
        <v>1.8141646592432972</v>
      </c>
    </row>
    <row r="190" spans="1:41" ht="12" customHeight="1" x14ac:dyDescent="0.25">
      <c r="A190" s="73">
        <v>5001163</v>
      </c>
      <c r="B190" s="98" t="s">
        <v>5206</v>
      </c>
      <c r="C190" s="77" t="str">
        <f t="shared" si="7"/>
        <v/>
      </c>
      <c r="D190" s="115">
        <v>302.93</v>
      </c>
      <c r="E190" s="75" t="s">
        <v>6463</v>
      </c>
      <c r="F190" s="112">
        <f t="shared" si="9"/>
        <v>363.51600000000002</v>
      </c>
      <c r="G190" s="80" t="s">
        <v>3334</v>
      </c>
      <c r="H190" s="325"/>
      <c r="I190" s="337"/>
      <c r="L190"/>
      <c r="M190"/>
      <c r="P190" s="9">
        <v>89</v>
      </c>
      <c r="V190" s="39"/>
      <c r="Z190" s="38"/>
      <c r="AA190" s="38">
        <v>19.999054418230813</v>
      </c>
      <c r="AB190" s="30"/>
      <c r="AC190" s="31"/>
      <c r="AD190" s="32"/>
      <c r="AE190" s="32"/>
      <c r="AF190" s="33"/>
      <c r="AJ190" s="350">
        <v>1001163</v>
      </c>
      <c r="AK190" s="3"/>
      <c r="AL190">
        <f t="shared" si="8"/>
        <v>0</v>
      </c>
      <c r="AO190">
        <v>1.8862090287368989</v>
      </c>
    </row>
    <row r="191" spans="1:41" ht="12" customHeight="1" x14ac:dyDescent="0.25">
      <c r="A191" s="73">
        <v>5027016</v>
      </c>
      <c r="B191" s="98" t="s">
        <v>7738</v>
      </c>
      <c r="C191" s="77" t="str">
        <f t="shared" si="7"/>
        <v/>
      </c>
      <c r="D191" s="115">
        <v>341.57</v>
      </c>
      <c r="E191" s="75" t="s">
        <v>6463</v>
      </c>
      <c r="F191" s="112">
        <f t="shared" si="9"/>
        <v>409.88399999999996</v>
      </c>
      <c r="G191" s="80" t="s">
        <v>3335</v>
      </c>
      <c r="H191" s="325"/>
      <c r="I191" s="337"/>
      <c r="L191"/>
      <c r="M191"/>
      <c r="P191" s="9">
        <v>89</v>
      </c>
      <c r="V191" s="39"/>
      <c r="Z191" s="38"/>
      <c r="AA191" s="38">
        <v>14.998532433225719</v>
      </c>
      <c r="AB191" s="30"/>
      <c r="AC191" s="31"/>
      <c r="AD191" s="32"/>
      <c r="AE191" s="32"/>
      <c r="AF191" s="33"/>
      <c r="AJ191" s="350">
        <v>1027016</v>
      </c>
      <c r="AK191" s="3"/>
      <c r="AL191">
        <f t="shared" si="8"/>
        <v>0</v>
      </c>
      <c r="AO191">
        <v>0.33456644381840844</v>
      </c>
    </row>
    <row r="192" spans="1:41" ht="12" customHeight="1" x14ac:dyDescent="0.25">
      <c r="A192" s="73">
        <v>5001164</v>
      </c>
      <c r="B192" s="98" t="s">
        <v>5207</v>
      </c>
      <c r="C192" s="77" t="str">
        <f t="shared" si="7"/>
        <v/>
      </c>
      <c r="D192" s="115">
        <v>309.06</v>
      </c>
      <c r="E192" s="75" t="s">
        <v>6463</v>
      </c>
      <c r="F192" s="112">
        <f t="shared" si="9"/>
        <v>370.87200000000001</v>
      </c>
      <c r="G192" s="80" t="s">
        <v>3334</v>
      </c>
      <c r="H192" s="325"/>
      <c r="I192" s="337"/>
      <c r="L192"/>
      <c r="M192"/>
      <c r="P192" s="9">
        <v>89</v>
      </c>
      <c r="V192" s="39"/>
      <c r="Z192" s="38"/>
      <c r="AA192" s="38">
        <v>20.000926827007731</v>
      </c>
      <c r="AB192" s="30"/>
      <c r="AC192" s="31"/>
      <c r="AD192" s="32"/>
      <c r="AE192" s="32"/>
      <c r="AF192" s="33"/>
      <c r="AJ192" s="350">
        <v>1001164</v>
      </c>
      <c r="AK192" s="3"/>
      <c r="AL192">
        <f t="shared" si="8"/>
        <v>0</v>
      </c>
      <c r="AO192">
        <v>1.84879732438772</v>
      </c>
    </row>
    <row r="193" spans="1:41" ht="12" customHeight="1" x14ac:dyDescent="0.25">
      <c r="A193" s="73">
        <v>5001165</v>
      </c>
      <c r="B193" s="98" t="s">
        <v>5208</v>
      </c>
      <c r="C193" s="77" t="str">
        <f t="shared" si="7"/>
        <v/>
      </c>
      <c r="D193" s="115">
        <v>317.43</v>
      </c>
      <c r="E193" s="75" t="s">
        <v>6463</v>
      </c>
      <c r="F193" s="112">
        <f t="shared" si="9"/>
        <v>380.916</v>
      </c>
      <c r="G193" s="80" t="s">
        <v>3334</v>
      </c>
      <c r="H193" s="325"/>
      <c r="I193" s="337"/>
      <c r="L193"/>
      <c r="M193"/>
      <c r="P193" s="9">
        <v>89</v>
      </c>
      <c r="V193" s="39"/>
      <c r="Z193" s="38"/>
      <c r="AA193" s="38">
        <v>20.000902364194189</v>
      </c>
      <c r="AB193" s="30"/>
      <c r="AC193" s="31"/>
      <c r="AD193" s="32"/>
      <c r="AE193" s="32"/>
      <c r="AF193" s="33"/>
      <c r="AJ193" s="350">
        <v>1001165</v>
      </c>
      <c r="AK193" s="3"/>
      <c r="AL193">
        <f t="shared" si="8"/>
        <v>0</v>
      </c>
      <c r="AO193">
        <v>1.8000482029904823</v>
      </c>
    </row>
    <row r="194" spans="1:41" ht="12" customHeight="1" x14ac:dyDescent="0.25">
      <c r="A194" s="73">
        <v>5027017</v>
      </c>
      <c r="B194" s="98" t="s">
        <v>7739</v>
      </c>
      <c r="C194" s="77" t="str">
        <f t="shared" si="7"/>
        <v/>
      </c>
      <c r="D194" s="115">
        <v>360.42</v>
      </c>
      <c r="E194" s="75" t="s">
        <v>6463</v>
      </c>
      <c r="F194" s="112">
        <f t="shared" si="9"/>
        <v>432.50400000000002</v>
      </c>
      <c r="G194" s="80" t="s">
        <v>3335</v>
      </c>
      <c r="H194" s="325"/>
      <c r="L194"/>
      <c r="M194"/>
      <c r="P194" s="9">
        <v>89</v>
      </c>
      <c r="V194" s="39"/>
      <c r="Z194" s="38"/>
      <c r="AA194" s="38">
        <v>15.000993443274396</v>
      </c>
      <c r="AB194" s="30"/>
      <c r="AC194" s="31"/>
      <c r="AD194" s="32"/>
      <c r="AE194" s="32"/>
      <c r="AF194" s="33"/>
      <c r="AJ194" s="350">
        <v>1027017</v>
      </c>
      <c r="AK194" s="3"/>
      <c r="AL194">
        <f t="shared" si="8"/>
        <v>0</v>
      </c>
      <c r="AO194">
        <v>0.31706858724558501</v>
      </c>
    </row>
    <row r="195" spans="1:41" ht="12" customHeight="1" x14ac:dyDescent="0.25">
      <c r="A195" s="73">
        <v>5027018</v>
      </c>
      <c r="B195" s="98" t="s">
        <v>7688</v>
      </c>
      <c r="C195" s="77" t="str">
        <f t="shared" si="7"/>
        <v/>
      </c>
      <c r="D195" s="115">
        <v>388.94</v>
      </c>
      <c r="E195" s="75" t="s">
        <v>6463</v>
      </c>
      <c r="F195" s="112">
        <f t="shared" si="9"/>
        <v>466.72799999999995</v>
      </c>
      <c r="G195" s="80" t="s">
        <v>3335</v>
      </c>
      <c r="H195" s="325"/>
      <c r="L195"/>
      <c r="M195"/>
      <c r="P195" s="9">
        <v>89</v>
      </c>
      <c r="V195" s="39"/>
      <c r="Z195" s="38"/>
      <c r="AA195" s="38">
        <v>15.000993443274396</v>
      </c>
      <c r="AB195" s="30"/>
      <c r="AC195" s="31"/>
      <c r="AD195" s="32"/>
      <c r="AE195" s="32"/>
      <c r="AF195" s="33"/>
      <c r="AJ195" s="350">
        <v>1027017</v>
      </c>
      <c r="AK195" s="3"/>
      <c r="AL195">
        <f t="shared" si="8"/>
        <v>0</v>
      </c>
      <c r="AO195">
        <v>1.4690936933081422</v>
      </c>
    </row>
    <row r="196" spans="1:41" ht="12" customHeight="1" x14ac:dyDescent="0.25">
      <c r="A196" s="73">
        <v>5027019</v>
      </c>
      <c r="B196" s="98" t="s">
        <v>7689</v>
      </c>
      <c r="C196" s="77" t="str">
        <f t="shared" si="7"/>
        <v/>
      </c>
      <c r="D196" s="115">
        <v>418.43</v>
      </c>
      <c r="E196" s="75" t="s">
        <v>6463</v>
      </c>
      <c r="F196" s="112">
        <f t="shared" si="9"/>
        <v>502.11599999999999</v>
      </c>
      <c r="G196" s="80" t="s">
        <v>3335</v>
      </c>
      <c r="H196" s="325"/>
      <c r="L196"/>
      <c r="M196"/>
      <c r="P196" s="9">
        <v>89</v>
      </c>
      <c r="V196" s="39"/>
      <c r="Z196" s="38"/>
      <c r="AA196" s="38">
        <v>15.000993443274396</v>
      </c>
      <c r="AB196" s="30"/>
      <c r="AC196" s="31"/>
      <c r="AD196" s="32"/>
      <c r="AE196" s="32"/>
      <c r="AF196" s="33"/>
      <c r="AJ196" s="350">
        <v>1027017</v>
      </c>
      <c r="AK196" s="3"/>
      <c r="AL196">
        <f t="shared" si="8"/>
        <v>0</v>
      </c>
      <c r="AO196">
        <v>1.3655552925824364</v>
      </c>
    </row>
    <row r="197" spans="1:41" ht="12" customHeight="1" x14ac:dyDescent="0.25">
      <c r="A197" s="73">
        <v>5027020</v>
      </c>
      <c r="B197" s="98" t="s">
        <v>7690</v>
      </c>
      <c r="C197" s="77" t="str">
        <f t="shared" si="7"/>
        <v/>
      </c>
      <c r="D197" s="115">
        <v>467.43</v>
      </c>
      <c r="E197" s="75" t="s">
        <v>6463</v>
      </c>
      <c r="F197" s="112">
        <f t="shared" si="9"/>
        <v>560.91599999999994</v>
      </c>
      <c r="G197" s="80" t="s">
        <v>3335</v>
      </c>
      <c r="H197" s="325"/>
      <c r="L197"/>
      <c r="M197"/>
      <c r="P197" s="9">
        <v>89</v>
      </c>
      <c r="V197" s="39"/>
      <c r="Z197" s="38"/>
      <c r="AA197" s="38">
        <v>15.000993443274396</v>
      </c>
      <c r="AB197" s="30"/>
      <c r="AC197" s="31"/>
      <c r="AD197" s="32"/>
      <c r="AE197" s="32"/>
      <c r="AF197" s="33"/>
      <c r="AJ197" s="350">
        <v>1027017</v>
      </c>
      <c r="AK197" s="3"/>
      <c r="AL197">
        <f t="shared" si="8"/>
        <v>0</v>
      </c>
      <c r="AO197">
        <v>1.2224061379784541</v>
      </c>
    </row>
    <row r="198" spans="1:41" ht="12" customHeight="1" x14ac:dyDescent="0.25">
      <c r="A198" s="73">
        <v>5027021</v>
      </c>
      <c r="B198" s="98" t="s">
        <v>7691</v>
      </c>
      <c r="C198" s="77" t="str">
        <f t="shared" si="7"/>
        <v/>
      </c>
      <c r="D198" s="115">
        <v>520.98</v>
      </c>
      <c r="E198" s="75" t="s">
        <v>6463</v>
      </c>
      <c r="F198" s="112">
        <f t="shared" si="9"/>
        <v>625.17600000000004</v>
      </c>
      <c r="G198" s="80" t="s">
        <v>3335</v>
      </c>
      <c r="H198" s="325"/>
      <c r="L198"/>
      <c r="M198"/>
      <c r="P198" s="9">
        <v>89</v>
      </c>
      <c r="V198" s="39"/>
      <c r="Z198" s="38"/>
      <c r="AA198" s="38">
        <v>15.000993443274396</v>
      </c>
      <c r="AB198" s="30"/>
      <c r="AC198" s="31"/>
      <c r="AD198" s="32"/>
      <c r="AE198" s="32"/>
      <c r="AF198" s="33"/>
      <c r="AJ198" s="350">
        <v>1027017</v>
      </c>
      <c r="AK198" s="3"/>
      <c r="AL198">
        <f t="shared" si="8"/>
        <v>0</v>
      </c>
      <c r="AO198">
        <v>1.0967586108397036</v>
      </c>
    </row>
    <row r="199" spans="1:41" ht="12" customHeight="1" x14ac:dyDescent="0.25">
      <c r="A199" s="73">
        <v>5027022</v>
      </c>
      <c r="B199" s="98" t="s">
        <v>7692</v>
      </c>
      <c r="C199" s="77" t="str">
        <f t="shared" si="7"/>
        <v/>
      </c>
      <c r="D199" s="115">
        <v>566.29999999999995</v>
      </c>
      <c r="E199" s="75" t="s">
        <v>6463</v>
      </c>
      <c r="F199" s="112">
        <f t="shared" si="9"/>
        <v>679.56</v>
      </c>
      <c r="G199" s="80" t="s">
        <v>3335</v>
      </c>
      <c r="H199" s="325"/>
      <c r="L199"/>
      <c r="M199"/>
      <c r="P199" s="9">
        <v>89</v>
      </c>
      <c r="V199" s="39"/>
      <c r="Z199" s="38"/>
      <c r="AA199" s="38">
        <v>15.000993443274396</v>
      </c>
      <c r="AB199" s="30"/>
      <c r="AC199" s="31"/>
      <c r="AD199" s="32"/>
      <c r="AE199" s="32"/>
      <c r="AF199" s="33"/>
      <c r="AJ199" s="350">
        <v>1027017</v>
      </c>
      <c r="AK199" s="3"/>
      <c r="AL199">
        <f t="shared" si="8"/>
        <v>0</v>
      </c>
      <c r="AO199">
        <v>1.0089869346199345</v>
      </c>
    </row>
    <row r="200" spans="1:41" ht="24" customHeight="1" x14ac:dyDescent="0.25">
      <c r="A200" s="73">
        <v>3701001</v>
      </c>
      <c r="B200" s="98" t="s">
        <v>5209</v>
      </c>
      <c r="C200" s="74"/>
      <c r="D200" s="115">
        <v>24.29</v>
      </c>
      <c r="E200" s="95" t="s">
        <v>5497</v>
      </c>
      <c r="F200" s="112">
        <f t="shared" si="9"/>
        <v>29.147999999999996</v>
      </c>
      <c r="G200" s="80" t="s">
        <v>3333</v>
      </c>
      <c r="H200" s="325"/>
      <c r="I200" s="377" t="s">
        <v>8187</v>
      </c>
      <c r="J200" s="15"/>
      <c r="L200"/>
      <c r="M200"/>
      <c r="P200" s="9">
        <v>89</v>
      </c>
      <c r="V200" s="39"/>
      <c r="Z200" s="38"/>
      <c r="AA200" s="38">
        <v>14.985250737463119</v>
      </c>
      <c r="AB200" s="30"/>
      <c r="AC200" s="31"/>
      <c r="AD200" s="32"/>
      <c r="AE200" s="32"/>
      <c r="AF200" s="33"/>
      <c r="AJ200" s="350"/>
      <c r="AK200" s="3"/>
      <c r="AL200" s="3"/>
    </row>
    <row r="201" spans="1:41" ht="24" customHeight="1" x14ac:dyDescent="0.25">
      <c r="A201" s="73">
        <v>3701002</v>
      </c>
      <c r="B201" s="98" t="s">
        <v>5210</v>
      </c>
      <c r="C201" s="74"/>
      <c r="D201" s="115">
        <v>24.91</v>
      </c>
      <c r="E201" s="95" t="s">
        <v>5497</v>
      </c>
      <c r="F201" s="112">
        <f t="shared" si="9"/>
        <v>29.891999999999999</v>
      </c>
      <c r="G201" s="80" t="s">
        <v>3335</v>
      </c>
      <c r="H201" s="325"/>
      <c r="I201" s="378"/>
      <c r="L201"/>
      <c r="M201"/>
      <c r="P201" s="9">
        <v>89</v>
      </c>
      <c r="V201" s="39"/>
      <c r="Z201" s="38"/>
      <c r="AA201" s="38">
        <v>15.00862564692352</v>
      </c>
      <c r="AB201" s="30"/>
      <c r="AC201" s="31"/>
      <c r="AD201" s="32"/>
      <c r="AE201" s="32"/>
      <c r="AF201" s="33"/>
      <c r="AJ201" s="350"/>
      <c r="AK201" s="3"/>
      <c r="AL201" s="3"/>
    </row>
    <row r="202" spans="1:41" ht="24" customHeight="1" x14ac:dyDescent="0.25">
      <c r="A202" s="73">
        <v>3701003</v>
      </c>
      <c r="B202" s="98" t="s">
        <v>5211</v>
      </c>
      <c r="C202" s="74"/>
      <c r="D202" s="115">
        <v>24.91</v>
      </c>
      <c r="E202" s="95" t="s">
        <v>5497</v>
      </c>
      <c r="F202" s="112">
        <f t="shared" si="9"/>
        <v>29.891999999999999</v>
      </c>
      <c r="G202" s="80" t="s">
        <v>3335</v>
      </c>
      <c r="H202" s="325"/>
      <c r="I202" s="338"/>
      <c r="L202"/>
      <c r="M202"/>
      <c r="P202" s="9">
        <v>89</v>
      </c>
      <c r="V202" s="39"/>
      <c r="Z202" s="38"/>
      <c r="AA202" s="38">
        <v>15.00862564692352</v>
      </c>
      <c r="AB202" s="30"/>
      <c r="AC202" s="31"/>
      <c r="AD202" s="32"/>
      <c r="AE202" s="32"/>
      <c r="AF202" s="33"/>
      <c r="AJ202" s="350"/>
      <c r="AK202" s="3"/>
      <c r="AL202" s="3"/>
    </row>
    <row r="203" spans="1:41" ht="24" customHeight="1" x14ac:dyDescent="0.25">
      <c r="A203" s="73">
        <v>3701004</v>
      </c>
      <c r="B203" s="98" t="s">
        <v>5212</v>
      </c>
      <c r="C203" s="74"/>
      <c r="D203" s="115">
        <v>25.34</v>
      </c>
      <c r="E203" s="95" t="s">
        <v>5497</v>
      </c>
      <c r="F203" s="112">
        <f t="shared" si="9"/>
        <v>30.407999999999998</v>
      </c>
      <c r="G203" s="80" t="s">
        <v>3333</v>
      </c>
      <c r="H203" s="325"/>
      <c r="I203" s="377" t="s">
        <v>8395</v>
      </c>
      <c r="J203" s="15"/>
      <c r="L203"/>
      <c r="M203"/>
      <c r="P203" s="9">
        <v>89</v>
      </c>
      <c r="V203" s="39"/>
      <c r="Z203" s="38"/>
      <c r="AA203" s="38">
        <v>14.980214810627473</v>
      </c>
      <c r="AB203" s="30"/>
      <c r="AC203" s="31"/>
      <c r="AD203" s="32"/>
      <c r="AE203" s="32"/>
      <c r="AF203" s="33"/>
      <c r="AJ203" s="350"/>
      <c r="AK203" s="3"/>
      <c r="AL203" s="3"/>
    </row>
    <row r="204" spans="1:41" ht="24" customHeight="1" x14ac:dyDescent="0.25">
      <c r="A204" s="73">
        <v>3701005</v>
      </c>
      <c r="B204" s="98" t="s">
        <v>5213</v>
      </c>
      <c r="C204" s="74"/>
      <c r="D204" s="115">
        <v>27.22</v>
      </c>
      <c r="E204" s="95" t="s">
        <v>5497</v>
      </c>
      <c r="F204" s="112">
        <f t="shared" si="9"/>
        <v>32.663999999999994</v>
      </c>
      <c r="G204" s="80" t="s">
        <v>3334</v>
      </c>
      <c r="H204" s="325"/>
      <c r="I204" s="378"/>
      <c r="L204"/>
      <c r="M204"/>
      <c r="P204" s="9">
        <v>89</v>
      </c>
      <c r="V204" s="39"/>
      <c r="Z204" s="38"/>
      <c r="AA204" s="38">
        <v>15.000000000000014</v>
      </c>
      <c r="AB204" s="30"/>
      <c r="AC204" s="31"/>
      <c r="AD204" s="32"/>
      <c r="AE204" s="32"/>
      <c r="AF204" s="33"/>
      <c r="AJ204" s="350"/>
      <c r="AK204" s="3"/>
      <c r="AL204" s="3"/>
    </row>
    <row r="205" spans="1:41" ht="24" customHeight="1" x14ac:dyDescent="0.25">
      <c r="A205" s="73">
        <v>3701006</v>
      </c>
      <c r="B205" s="98" t="s">
        <v>5214</v>
      </c>
      <c r="C205" s="74"/>
      <c r="D205" s="115">
        <v>29.6</v>
      </c>
      <c r="E205" s="95" t="s">
        <v>5497</v>
      </c>
      <c r="F205" s="112">
        <f t="shared" si="9"/>
        <v>35.520000000000003</v>
      </c>
      <c r="G205" s="80" t="s">
        <v>3333</v>
      </c>
      <c r="H205" s="325"/>
      <c r="I205" s="338"/>
      <c r="J205" s="15"/>
      <c r="L205"/>
      <c r="M205"/>
      <c r="P205" s="9">
        <v>89</v>
      </c>
      <c r="V205" s="39"/>
      <c r="Z205" s="38"/>
      <c r="AA205" s="38">
        <v>15.004840271055187</v>
      </c>
      <c r="AB205" s="30"/>
      <c r="AC205" s="31"/>
      <c r="AD205" s="32"/>
      <c r="AE205" s="32"/>
      <c r="AF205" s="33"/>
      <c r="AJ205" s="350"/>
      <c r="AK205" s="3"/>
      <c r="AL205" s="3"/>
    </row>
    <row r="206" spans="1:41" ht="24" customHeight="1" x14ac:dyDescent="0.25">
      <c r="A206" s="73">
        <v>3701007</v>
      </c>
      <c r="B206" s="98" t="s">
        <v>5215</v>
      </c>
      <c r="C206" s="74"/>
      <c r="D206" s="115">
        <v>30.07</v>
      </c>
      <c r="E206" s="95" t="s">
        <v>5497</v>
      </c>
      <c r="F206" s="112">
        <f t="shared" si="9"/>
        <v>36.083999999999996</v>
      </c>
      <c r="G206" s="80" t="s">
        <v>3335</v>
      </c>
      <c r="H206" s="325"/>
      <c r="I206" s="338"/>
      <c r="L206"/>
      <c r="M206"/>
      <c r="P206" s="9">
        <v>89</v>
      </c>
      <c r="V206" s="39"/>
      <c r="Z206" s="38"/>
      <c r="AA206" s="38">
        <v>14.999999999999986</v>
      </c>
      <c r="AB206" s="30"/>
      <c r="AC206" s="31"/>
      <c r="AD206" s="32"/>
      <c r="AE206" s="32"/>
      <c r="AF206" s="33"/>
      <c r="AJ206" s="350"/>
      <c r="AK206" s="3"/>
      <c r="AL206" s="3"/>
    </row>
    <row r="207" spans="1:41" ht="24" customHeight="1" x14ac:dyDescent="0.25">
      <c r="A207" s="73">
        <v>3701008</v>
      </c>
      <c r="B207" s="98" t="s">
        <v>5216</v>
      </c>
      <c r="C207" s="74"/>
      <c r="D207" s="115">
        <v>30.77</v>
      </c>
      <c r="E207" s="95" t="s">
        <v>5497</v>
      </c>
      <c r="F207" s="112">
        <f t="shared" si="9"/>
        <v>36.923999999999999</v>
      </c>
      <c r="G207" s="80" t="s">
        <v>3333</v>
      </c>
      <c r="H207" s="325"/>
      <c r="I207" s="338"/>
      <c r="J207" s="15"/>
      <c r="L207"/>
      <c r="M207"/>
      <c r="P207" s="9">
        <v>89</v>
      </c>
      <c r="V207" s="39"/>
      <c r="Z207" s="38"/>
      <c r="AA207" s="38">
        <v>14.990689013035379</v>
      </c>
      <c r="AB207" s="30"/>
      <c r="AC207" s="31"/>
      <c r="AD207" s="32"/>
      <c r="AE207" s="32"/>
      <c r="AF207" s="33"/>
      <c r="AJ207" s="350"/>
      <c r="AK207" s="3"/>
      <c r="AL207" s="3"/>
    </row>
    <row r="208" spans="1:41" ht="24" customHeight="1" x14ac:dyDescent="0.25">
      <c r="A208" s="73">
        <v>3701009</v>
      </c>
      <c r="B208" s="98" t="s">
        <v>5217</v>
      </c>
      <c r="C208" s="74"/>
      <c r="D208" s="115">
        <v>21.28</v>
      </c>
      <c r="E208" s="95" t="s">
        <v>5497</v>
      </c>
      <c r="F208" s="112">
        <f t="shared" si="9"/>
        <v>25.536000000000001</v>
      </c>
      <c r="G208" s="80" t="s">
        <v>3333</v>
      </c>
      <c r="H208" s="325"/>
      <c r="I208" s="338"/>
      <c r="J208" s="15"/>
      <c r="L208"/>
      <c r="M208"/>
      <c r="P208" s="9">
        <v>89</v>
      </c>
      <c r="V208" s="39"/>
      <c r="Z208" s="38"/>
      <c r="AA208" s="38">
        <v>15.00672947510094</v>
      </c>
      <c r="AB208" s="30"/>
      <c r="AC208" s="31"/>
      <c r="AD208" s="32"/>
      <c r="AE208" s="32"/>
      <c r="AF208" s="33"/>
      <c r="AJ208" s="350"/>
      <c r="AK208" s="3"/>
      <c r="AL208" s="3"/>
    </row>
    <row r="209" spans="1:38" ht="24" customHeight="1" x14ac:dyDescent="0.25">
      <c r="A209" s="73">
        <v>3701010</v>
      </c>
      <c r="B209" s="98" t="s">
        <v>5218</v>
      </c>
      <c r="C209" s="74"/>
      <c r="D209" s="115">
        <v>23.69</v>
      </c>
      <c r="E209" s="95" t="s">
        <v>5497</v>
      </c>
      <c r="F209" s="112">
        <f t="shared" si="9"/>
        <v>28.428000000000001</v>
      </c>
      <c r="G209" s="80" t="s">
        <v>3334</v>
      </c>
      <c r="H209" s="325"/>
      <c r="I209" s="338"/>
      <c r="L209"/>
      <c r="M209"/>
      <c r="P209" s="9">
        <v>89</v>
      </c>
      <c r="V209" s="39"/>
      <c r="Z209" s="38"/>
      <c r="AA209" s="38">
        <v>14.993954050785973</v>
      </c>
      <c r="AB209" s="30"/>
      <c r="AC209" s="31"/>
      <c r="AD209" s="32"/>
      <c r="AE209" s="32"/>
      <c r="AF209" s="33"/>
      <c r="AJ209" s="350"/>
      <c r="AK209" s="3"/>
      <c r="AL209" s="3"/>
    </row>
    <row r="210" spans="1:38" ht="24" customHeight="1" x14ac:dyDescent="0.25">
      <c r="A210" s="73">
        <v>3701011</v>
      </c>
      <c r="B210" s="98" t="s">
        <v>5219</v>
      </c>
      <c r="C210" s="74"/>
      <c r="D210" s="115">
        <v>26.05</v>
      </c>
      <c r="E210" s="95" t="s">
        <v>5497</v>
      </c>
      <c r="F210" s="112">
        <f t="shared" si="9"/>
        <v>31.259999999999998</v>
      </c>
      <c r="G210" s="80" t="s">
        <v>3335</v>
      </c>
      <c r="H210" s="325"/>
      <c r="I210" s="338"/>
      <c r="L210"/>
      <c r="M210"/>
      <c r="P210" s="9">
        <v>89</v>
      </c>
      <c r="V210" s="39"/>
      <c r="Z210" s="38"/>
      <c r="AA210" s="38">
        <v>15.008246289169875</v>
      </c>
      <c r="AB210" s="30"/>
      <c r="AC210" s="31"/>
      <c r="AD210" s="32"/>
      <c r="AE210" s="32"/>
      <c r="AF210" s="33"/>
      <c r="AJ210" s="350"/>
      <c r="AK210" s="3"/>
      <c r="AL210" s="3"/>
    </row>
    <row r="211" spans="1:38" ht="24" customHeight="1" x14ac:dyDescent="0.25">
      <c r="A211" s="73">
        <v>3701012</v>
      </c>
      <c r="B211" s="98" t="s">
        <v>5220</v>
      </c>
      <c r="C211" s="74"/>
      <c r="D211" s="115">
        <v>31.26</v>
      </c>
      <c r="E211" s="95" t="s">
        <v>5497</v>
      </c>
      <c r="F211" s="112">
        <f t="shared" si="9"/>
        <v>37.512</v>
      </c>
      <c r="G211" s="80" t="s">
        <v>3334</v>
      </c>
      <c r="H211" s="325"/>
      <c r="I211" s="22"/>
      <c r="L211"/>
      <c r="M211"/>
      <c r="P211" s="9">
        <v>89</v>
      </c>
      <c r="V211" s="39"/>
      <c r="Z211" s="38"/>
      <c r="AA211" s="38">
        <v>14.979386165826853</v>
      </c>
      <c r="AB211" s="30"/>
      <c r="AC211" s="31"/>
      <c r="AD211" s="32"/>
      <c r="AE211" s="32"/>
      <c r="AF211" s="33"/>
      <c r="AJ211" s="350"/>
      <c r="AK211" s="3"/>
      <c r="AL211" s="3"/>
    </row>
    <row r="212" spans="1:38" ht="24" customHeight="1" x14ac:dyDescent="0.25">
      <c r="A212" s="73">
        <v>3701013</v>
      </c>
      <c r="B212" s="98" t="s">
        <v>5221</v>
      </c>
      <c r="C212" s="74"/>
      <c r="D212" s="115">
        <v>31.26</v>
      </c>
      <c r="E212" s="95" t="s">
        <v>5497</v>
      </c>
      <c r="F212" s="112">
        <f t="shared" si="9"/>
        <v>37.512</v>
      </c>
      <c r="G212" s="80" t="s">
        <v>3334</v>
      </c>
      <c r="H212" s="325"/>
      <c r="I212" s="72"/>
      <c r="L212"/>
      <c r="M212"/>
      <c r="P212" s="9">
        <v>89</v>
      </c>
      <c r="V212" s="39"/>
      <c r="Z212" s="38"/>
      <c r="AA212" s="38">
        <v>14.979386165826853</v>
      </c>
      <c r="AB212" s="30"/>
      <c r="AC212" s="31"/>
      <c r="AD212" s="32"/>
      <c r="AE212" s="32"/>
      <c r="AF212" s="33"/>
      <c r="AJ212" s="350"/>
      <c r="AK212" s="3"/>
      <c r="AL212" s="3"/>
    </row>
    <row r="213" spans="1:38" ht="24" customHeight="1" x14ac:dyDescent="0.25">
      <c r="A213" s="73">
        <v>3701014</v>
      </c>
      <c r="B213" s="98" t="s">
        <v>5222</v>
      </c>
      <c r="C213" s="74"/>
      <c r="D213" s="115">
        <v>34.82</v>
      </c>
      <c r="E213" s="95" t="s">
        <v>5497</v>
      </c>
      <c r="F213" s="112">
        <f t="shared" si="9"/>
        <v>41.783999999999999</v>
      </c>
      <c r="G213" s="80" t="s">
        <v>3335</v>
      </c>
      <c r="H213" s="325"/>
      <c r="I213" s="72"/>
      <c r="L213"/>
      <c r="M213"/>
      <c r="P213" s="9">
        <v>89</v>
      </c>
      <c r="V213" s="39"/>
      <c r="Z213" s="38"/>
      <c r="AA213" s="38">
        <v>15.014397367338546</v>
      </c>
      <c r="AB213" s="30"/>
      <c r="AC213" s="31"/>
      <c r="AD213" s="32"/>
      <c r="AE213" s="32"/>
      <c r="AF213" s="33"/>
      <c r="AJ213" s="350"/>
      <c r="AK213" s="3"/>
      <c r="AL213" s="3"/>
    </row>
    <row r="214" spans="1:38" ht="24" customHeight="1" x14ac:dyDescent="0.25">
      <c r="A214" s="73">
        <v>3701015</v>
      </c>
      <c r="B214" s="98" t="s">
        <v>5223</v>
      </c>
      <c r="C214" s="74"/>
      <c r="D214" s="115">
        <v>36.5</v>
      </c>
      <c r="E214" s="95" t="s">
        <v>5497</v>
      </c>
      <c r="F214" s="112">
        <f t="shared" si="9"/>
        <v>43.8</v>
      </c>
      <c r="G214" s="80" t="s">
        <v>3334</v>
      </c>
      <c r="H214" s="325"/>
      <c r="I214" s="72"/>
      <c r="L214"/>
      <c r="M214"/>
      <c r="P214" s="9">
        <v>89</v>
      </c>
      <c r="V214" s="39"/>
      <c r="Z214" s="38"/>
      <c r="AA214" s="38">
        <v>14.992150706436419</v>
      </c>
      <c r="AB214" s="30"/>
      <c r="AC214" s="31"/>
      <c r="AD214" s="32"/>
      <c r="AE214" s="32"/>
      <c r="AF214" s="33"/>
      <c r="AJ214" s="350"/>
      <c r="AK214" s="3"/>
      <c r="AL214" s="3"/>
    </row>
    <row r="215" spans="1:38" ht="24" customHeight="1" x14ac:dyDescent="0.25">
      <c r="A215" s="73">
        <v>3701016</v>
      </c>
      <c r="B215" s="98" t="s">
        <v>5224</v>
      </c>
      <c r="C215" s="74"/>
      <c r="D215" s="115">
        <v>44.28</v>
      </c>
      <c r="E215" s="95" t="s">
        <v>5497</v>
      </c>
      <c r="F215" s="112">
        <f t="shared" si="9"/>
        <v>53.136000000000003</v>
      </c>
      <c r="G215" s="80" t="s">
        <v>3335</v>
      </c>
      <c r="H215" s="325"/>
      <c r="I215" s="72"/>
      <c r="L215"/>
      <c r="M215"/>
      <c r="P215" s="9">
        <v>89</v>
      </c>
      <c r="V215" s="39"/>
      <c r="Z215" s="38"/>
      <c r="AA215" s="38">
        <v>15.006468305304011</v>
      </c>
      <c r="AB215" s="30"/>
      <c r="AC215" s="31"/>
      <c r="AD215" s="32"/>
      <c r="AE215" s="32"/>
      <c r="AF215" s="33"/>
      <c r="AJ215" s="350"/>
      <c r="AK215" s="3"/>
      <c r="AL215" s="3"/>
    </row>
    <row r="216" spans="1:38" ht="24" customHeight="1" x14ac:dyDescent="0.25">
      <c r="A216" s="73">
        <v>3701017</v>
      </c>
      <c r="B216" s="98" t="s">
        <v>5225</v>
      </c>
      <c r="C216" s="74"/>
      <c r="D216" s="115">
        <v>45.82</v>
      </c>
      <c r="E216" s="95" t="s">
        <v>5497</v>
      </c>
      <c r="F216" s="112">
        <f t="shared" si="9"/>
        <v>54.984000000000002</v>
      </c>
      <c r="G216" s="80" t="s">
        <v>3334</v>
      </c>
      <c r="H216" s="325"/>
      <c r="I216" s="72"/>
      <c r="L216"/>
      <c r="M216"/>
      <c r="P216" s="9">
        <v>89</v>
      </c>
      <c r="V216" s="39"/>
      <c r="Z216" s="38"/>
      <c r="AA216" s="38">
        <v>15.004688965301654</v>
      </c>
      <c r="AB216" s="30"/>
      <c r="AC216" s="31"/>
      <c r="AD216" s="32"/>
      <c r="AE216" s="32"/>
      <c r="AF216" s="33"/>
      <c r="AJ216" s="350"/>
      <c r="AK216" s="3"/>
      <c r="AL216" s="3"/>
    </row>
    <row r="217" spans="1:38" ht="24" customHeight="1" x14ac:dyDescent="0.25">
      <c r="A217" s="73">
        <v>3701018</v>
      </c>
      <c r="B217" s="98" t="s">
        <v>5226</v>
      </c>
      <c r="C217" s="74"/>
      <c r="D217" s="115">
        <v>52.13</v>
      </c>
      <c r="E217" s="95" t="s">
        <v>5497</v>
      </c>
      <c r="F217" s="112">
        <f t="shared" si="9"/>
        <v>62.555999999999997</v>
      </c>
      <c r="G217" s="80" t="s">
        <v>3334</v>
      </c>
      <c r="H217" s="325"/>
      <c r="I217" s="72"/>
      <c r="L217"/>
      <c r="M217"/>
      <c r="P217" s="9">
        <v>89</v>
      </c>
      <c r="V217" s="39"/>
      <c r="Z217" s="38"/>
      <c r="AA217" s="38">
        <v>15</v>
      </c>
      <c r="AB217" s="30"/>
      <c r="AC217" s="31"/>
      <c r="AD217" s="32"/>
      <c r="AE217" s="32"/>
      <c r="AF217" s="33"/>
      <c r="AJ217" s="350"/>
      <c r="AK217" s="3"/>
      <c r="AL217" s="3"/>
    </row>
    <row r="218" spans="1:38" ht="24" customHeight="1" x14ac:dyDescent="0.25">
      <c r="A218" s="73">
        <v>3701019</v>
      </c>
      <c r="B218" s="98" t="s">
        <v>5227</v>
      </c>
      <c r="C218" s="74"/>
      <c r="D218" s="115">
        <v>52.13</v>
      </c>
      <c r="E218" s="95" t="s">
        <v>5497</v>
      </c>
      <c r="F218" s="112">
        <f t="shared" si="9"/>
        <v>62.555999999999997</v>
      </c>
      <c r="G218" s="80" t="s">
        <v>3334</v>
      </c>
      <c r="H218" s="325"/>
      <c r="I218" s="72"/>
      <c r="L218"/>
      <c r="M218"/>
      <c r="P218" s="9">
        <v>89</v>
      </c>
      <c r="V218" s="39"/>
      <c r="Z218" s="38"/>
      <c r="AA218" s="38">
        <v>15</v>
      </c>
      <c r="AB218" s="30"/>
      <c r="AC218" s="31"/>
      <c r="AD218" s="32"/>
      <c r="AE218" s="32"/>
      <c r="AF218" s="33"/>
      <c r="AJ218" s="350"/>
      <c r="AK218" s="3"/>
      <c r="AL218" s="3"/>
    </row>
    <row r="219" spans="1:38" ht="24" customHeight="1" x14ac:dyDescent="0.25">
      <c r="A219" s="73">
        <v>3701020</v>
      </c>
      <c r="B219" s="98" t="s">
        <v>5228</v>
      </c>
      <c r="C219" s="74"/>
      <c r="D219" s="115">
        <v>66.41</v>
      </c>
      <c r="E219" s="95" t="s">
        <v>5497</v>
      </c>
      <c r="F219" s="112">
        <f t="shared" si="9"/>
        <v>79.691999999999993</v>
      </c>
      <c r="G219" s="80" t="s">
        <v>3335</v>
      </c>
      <c r="H219" s="325"/>
      <c r="I219" s="72"/>
      <c r="L219"/>
      <c r="M219"/>
      <c r="P219" s="9">
        <v>89</v>
      </c>
      <c r="V219" s="39"/>
      <c r="Z219" s="38"/>
      <c r="AA219" s="38">
        <v>15.009704550355835</v>
      </c>
      <c r="AB219" s="30"/>
      <c r="AC219" s="31"/>
      <c r="AD219" s="32"/>
      <c r="AE219" s="32"/>
      <c r="AF219" s="33"/>
      <c r="AJ219" s="350"/>
      <c r="AK219" s="3"/>
      <c r="AL219" s="3"/>
    </row>
    <row r="220" spans="1:38" ht="24" customHeight="1" x14ac:dyDescent="0.25">
      <c r="A220" s="73">
        <v>3701021</v>
      </c>
      <c r="B220" s="98" t="s">
        <v>5229</v>
      </c>
      <c r="C220" s="74"/>
      <c r="D220" s="115">
        <v>73.33</v>
      </c>
      <c r="E220" s="95" t="s">
        <v>5497</v>
      </c>
      <c r="F220" s="112">
        <f t="shared" si="9"/>
        <v>87.995999999999995</v>
      </c>
      <c r="G220" s="80" t="s">
        <v>3334</v>
      </c>
      <c r="H220" s="325"/>
      <c r="I220" s="72"/>
      <c r="L220"/>
      <c r="M220"/>
      <c r="P220" s="9">
        <v>89</v>
      </c>
      <c r="V220" s="39"/>
      <c r="Z220" s="38"/>
      <c r="AA220" s="38">
        <v>15</v>
      </c>
      <c r="AB220" s="30"/>
      <c r="AC220" s="31"/>
      <c r="AD220" s="32"/>
      <c r="AE220" s="32"/>
      <c r="AF220" s="33"/>
      <c r="AJ220" s="350"/>
      <c r="AK220" s="3"/>
      <c r="AL220" s="3"/>
    </row>
    <row r="221" spans="1:38" ht="24" customHeight="1" x14ac:dyDescent="0.25">
      <c r="A221" s="73">
        <v>3701022</v>
      </c>
      <c r="B221" s="98" t="s">
        <v>5230</v>
      </c>
      <c r="C221" s="74"/>
      <c r="D221" s="115">
        <v>81.569999999999993</v>
      </c>
      <c r="E221" s="95" t="s">
        <v>5497</v>
      </c>
      <c r="F221" s="112">
        <f t="shared" si="9"/>
        <v>97.883999999999986</v>
      </c>
      <c r="G221" s="80" t="s">
        <v>3334</v>
      </c>
      <c r="H221" s="325"/>
      <c r="I221" s="72"/>
      <c r="L221"/>
      <c r="M221"/>
      <c r="P221" s="9">
        <v>89</v>
      </c>
      <c r="V221" s="39"/>
      <c r="Z221" s="38"/>
      <c r="AA221" s="38">
        <v>14.995610184372254</v>
      </c>
      <c r="AB221" s="30"/>
      <c r="AC221" s="31"/>
      <c r="AD221" s="32"/>
      <c r="AE221" s="32"/>
      <c r="AF221" s="33"/>
      <c r="AJ221" s="350"/>
      <c r="AK221" s="3"/>
      <c r="AL221" s="3"/>
    </row>
    <row r="222" spans="1:38" ht="24" customHeight="1" x14ac:dyDescent="0.25">
      <c r="A222" s="73">
        <v>3701023</v>
      </c>
      <c r="B222" s="98" t="s">
        <v>5231</v>
      </c>
      <c r="C222" s="74"/>
      <c r="D222" s="115">
        <v>89.12</v>
      </c>
      <c r="E222" s="95" t="s">
        <v>5497</v>
      </c>
      <c r="F222" s="112">
        <f t="shared" si="9"/>
        <v>106.944</v>
      </c>
      <c r="G222" s="80" t="s">
        <v>3334</v>
      </c>
      <c r="H222" s="325"/>
      <c r="I222" s="72"/>
      <c r="L222"/>
      <c r="M222"/>
      <c r="P222" s="9">
        <v>89</v>
      </c>
      <c r="V222" s="39"/>
      <c r="Z222" s="38"/>
      <c r="AA222" s="38">
        <v>14.992768761047728</v>
      </c>
      <c r="AB222" s="30"/>
      <c r="AC222" s="31"/>
      <c r="AD222" s="32"/>
      <c r="AE222" s="32"/>
      <c r="AF222" s="33"/>
      <c r="AJ222" s="350"/>
      <c r="AK222" s="3"/>
      <c r="AL222" s="3"/>
    </row>
    <row r="223" spans="1:38" ht="24" customHeight="1" x14ac:dyDescent="0.25">
      <c r="A223" s="73">
        <v>3701024</v>
      </c>
      <c r="B223" s="98" t="s">
        <v>5232</v>
      </c>
      <c r="C223" s="74"/>
      <c r="D223" s="115">
        <v>121.7</v>
      </c>
      <c r="E223" s="95" t="s">
        <v>5497</v>
      </c>
      <c r="F223" s="112">
        <f t="shared" si="9"/>
        <v>146.04</v>
      </c>
      <c r="G223" s="80" t="s">
        <v>3334</v>
      </c>
      <c r="H223" s="325"/>
      <c r="I223" s="72"/>
      <c r="L223"/>
      <c r="M223"/>
      <c r="P223" s="9">
        <v>89</v>
      </c>
      <c r="V223" s="39"/>
      <c r="Z223" s="38"/>
      <c r="AA223" s="38">
        <v>15.005295986818879</v>
      </c>
      <c r="AB223" s="30"/>
      <c r="AC223" s="31"/>
      <c r="AD223" s="32"/>
      <c r="AE223" s="32"/>
      <c r="AF223" s="33"/>
      <c r="AJ223" s="350"/>
      <c r="AK223" s="3"/>
      <c r="AL223" s="3"/>
    </row>
    <row r="224" spans="1:38" ht="24" customHeight="1" x14ac:dyDescent="0.25">
      <c r="A224" s="73">
        <v>3707001</v>
      </c>
      <c r="B224" s="98" t="s">
        <v>7711</v>
      </c>
      <c r="C224" s="74"/>
      <c r="D224" s="115">
        <v>140.96</v>
      </c>
      <c r="E224" s="95" t="s">
        <v>5497</v>
      </c>
      <c r="F224" s="112">
        <f t="shared" si="9"/>
        <v>169.15200000000002</v>
      </c>
      <c r="G224" s="80" t="s">
        <v>3335</v>
      </c>
      <c r="H224" s="325"/>
      <c r="J224" s="341"/>
      <c r="L224"/>
      <c r="M224"/>
      <c r="P224" s="9">
        <v>89</v>
      </c>
      <c r="V224" s="39"/>
      <c r="Z224" s="38"/>
      <c r="AA224" s="38">
        <v>10</v>
      </c>
      <c r="AB224" s="30"/>
      <c r="AC224" s="31"/>
      <c r="AD224" s="32"/>
      <c r="AE224" s="32"/>
      <c r="AF224" s="33"/>
      <c r="AJ224" s="350"/>
      <c r="AK224" s="3"/>
      <c r="AL224" s="3"/>
    </row>
    <row r="225" spans="1:41" ht="24" customHeight="1" x14ac:dyDescent="0.25">
      <c r="A225" s="73">
        <v>3707002</v>
      </c>
      <c r="B225" s="98" t="s">
        <v>7712</v>
      </c>
      <c r="C225" s="74"/>
      <c r="D225" s="115">
        <v>161.66999999999999</v>
      </c>
      <c r="E225" s="95" t="s">
        <v>5497</v>
      </c>
      <c r="F225" s="112">
        <f t="shared" si="9"/>
        <v>194.00399999999999</v>
      </c>
      <c r="G225" s="80" t="s">
        <v>3333</v>
      </c>
      <c r="H225" s="325"/>
      <c r="J225" s="341"/>
      <c r="L225"/>
      <c r="M225"/>
      <c r="P225" s="9">
        <v>89</v>
      </c>
      <c r="V225" s="39"/>
      <c r="Z225" s="38"/>
      <c r="AA225" s="38">
        <v>10</v>
      </c>
      <c r="AB225" s="30"/>
      <c r="AC225" s="31"/>
      <c r="AD225" s="32"/>
      <c r="AE225" s="32"/>
      <c r="AF225" s="33"/>
      <c r="AJ225" s="350"/>
      <c r="AK225" s="3"/>
      <c r="AL225" s="3"/>
    </row>
    <row r="226" spans="1:41" ht="24" customHeight="1" x14ac:dyDescent="0.25">
      <c r="A226" s="73">
        <v>3707003</v>
      </c>
      <c r="B226" s="98" t="s">
        <v>7713</v>
      </c>
      <c r="C226" s="74"/>
      <c r="D226" s="115">
        <v>174.85</v>
      </c>
      <c r="E226" s="95" t="s">
        <v>5497</v>
      </c>
      <c r="F226" s="112">
        <f t="shared" si="9"/>
        <v>209.82</v>
      </c>
      <c r="G226" s="80" t="s">
        <v>3335</v>
      </c>
      <c r="H226" s="325"/>
      <c r="J226" s="341"/>
      <c r="L226"/>
      <c r="M226"/>
      <c r="P226" s="9">
        <v>89</v>
      </c>
      <c r="V226" s="39"/>
      <c r="Z226" s="38"/>
      <c r="AA226" s="38">
        <v>10</v>
      </c>
      <c r="AB226" s="30"/>
      <c r="AC226" s="31"/>
      <c r="AD226" s="32"/>
      <c r="AE226" s="32"/>
      <c r="AF226" s="33"/>
      <c r="AJ226" s="350"/>
      <c r="AK226" s="3"/>
      <c r="AL226" s="3"/>
    </row>
    <row r="227" spans="1:41" ht="24" customHeight="1" x14ac:dyDescent="0.25">
      <c r="A227" s="73">
        <v>3707004</v>
      </c>
      <c r="B227" s="98" t="s">
        <v>7714</v>
      </c>
      <c r="C227" s="74"/>
      <c r="D227" s="115">
        <v>190.91</v>
      </c>
      <c r="E227" s="95" t="s">
        <v>5497</v>
      </c>
      <c r="F227" s="112">
        <f t="shared" si="9"/>
        <v>229.09199999999998</v>
      </c>
      <c r="G227" s="80" t="s">
        <v>3333</v>
      </c>
      <c r="H227" s="325"/>
      <c r="J227" s="341"/>
      <c r="L227"/>
      <c r="M227"/>
      <c r="P227" s="9">
        <v>89</v>
      </c>
      <c r="V227" s="39"/>
      <c r="Z227" s="38"/>
      <c r="AA227" s="38">
        <v>10</v>
      </c>
      <c r="AB227" s="30"/>
      <c r="AC227" s="31"/>
      <c r="AD227" s="32"/>
      <c r="AE227" s="32"/>
      <c r="AF227" s="33"/>
      <c r="AJ227" s="350"/>
      <c r="AK227" s="3"/>
      <c r="AL227" s="3"/>
    </row>
    <row r="228" spans="1:41" ht="24" customHeight="1" x14ac:dyDescent="0.25">
      <c r="A228" s="73">
        <v>3707005</v>
      </c>
      <c r="B228" s="98" t="s">
        <v>7715</v>
      </c>
      <c r="C228" s="74"/>
      <c r="D228" s="115">
        <v>204.91</v>
      </c>
      <c r="E228" s="95" t="s">
        <v>5497</v>
      </c>
      <c r="F228" s="112">
        <f t="shared" si="9"/>
        <v>245.892</v>
      </c>
      <c r="G228" s="80" t="s">
        <v>3335</v>
      </c>
      <c r="H228" s="325"/>
      <c r="J228" s="341"/>
      <c r="L228"/>
      <c r="M228"/>
      <c r="P228" s="9">
        <v>89</v>
      </c>
      <c r="V228" s="39"/>
      <c r="Z228" s="38"/>
      <c r="AA228" s="38">
        <v>10</v>
      </c>
      <c r="AB228" s="30"/>
      <c r="AC228" s="31"/>
      <c r="AD228" s="32"/>
      <c r="AE228" s="32"/>
      <c r="AF228" s="33"/>
      <c r="AJ228" s="350"/>
      <c r="AK228" s="3"/>
      <c r="AL228" s="3"/>
    </row>
    <row r="229" spans="1:41" ht="24" customHeight="1" x14ac:dyDescent="0.25">
      <c r="A229" s="73">
        <v>3707006</v>
      </c>
      <c r="B229" s="98" t="s">
        <v>7716</v>
      </c>
      <c r="C229" s="74"/>
      <c r="D229" s="115">
        <v>219.06</v>
      </c>
      <c r="E229" s="95" t="s">
        <v>5497</v>
      </c>
      <c r="F229" s="112">
        <f t="shared" si="9"/>
        <v>262.87200000000001</v>
      </c>
      <c r="G229" s="80" t="s">
        <v>3333</v>
      </c>
      <c r="H229" s="325"/>
      <c r="J229" s="341"/>
      <c r="L229"/>
      <c r="M229"/>
      <c r="P229" s="9">
        <v>89</v>
      </c>
      <c r="V229" s="39"/>
      <c r="Z229" s="38"/>
      <c r="AA229" s="38">
        <v>10</v>
      </c>
      <c r="AB229" s="30"/>
      <c r="AC229" s="31"/>
      <c r="AD229" s="32"/>
      <c r="AE229" s="32"/>
      <c r="AF229" s="33"/>
      <c r="AJ229" s="350"/>
      <c r="AK229" s="3"/>
      <c r="AL229" s="3"/>
    </row>
    <row r="230" spans="1:41" ht="24" customHeight="1" x14ac:dyDescent="0.25">
      <c r="A230" s="73">
        <v>3707007</v>
      </c>
      <c r="B230" s="98" t="s">
        <v>7717</v>
      </c>
      <c r="C230" s="74"/>
      <c r="D230" s="115">
        <v>237.41</v>
      </c>
      <c r="E230" s="95" t="s">
        <v>5497</v>
      </c>
      <c r="F230" s="112">
        <f t="shared" si="9"/>
        <v>284.892</v>
      </c>
      <c r="G230" s="80" t="s">
        <v>3335</v>
      </c>
      <c r="H230" s="325"/>
      <c r="J230" s="341"/>
      <c r="L230"/>
      <c r="M230"/>
      <c r="P230" s="9">
        <v>89</v>
      </c>
      <c r="V230" s="39"/>
      <c r="Z230" s="38"/>
      <c r="AA230" s="38">
        <v>10</v>
      </c>
      <c r="AB230" s="30"/>
      <c r="AC230" s="31"/>
      <c r="AD230" s="32"/>
      <c r="AE230" s="32"/>
      <c r="AF230" s="33"/>
      <c r="AJ230" s="350"/>
      <c r="AK230" s="3"/>
      <c r="AL230" s="3"/>
    </row>
    <row r="231" spans="1:41" ht="24" customHeight="1" x14ac:dyDescent="0.25">
      <c r="A231" s="73">
        <v>3707008</v>
      </c>
      <c r="B231" s="98" t="s">
        <v>7718</v>
      </c>
      <c r="C231" s="74"/>
      <c r="D231" s="115">
        <v>249.34</v>
      </c>
      <c r="E231" s="95" t="s">
        <v>5497</v>
      </c>
      <c r="F231" s="112">
        <f t="shared" si="9"/>
        <v>299.20799999999997</v>
      </c>
      <c r="G231" s="80" t="s">
        <v>3333</v>
      </c>
      <c r="H231" s="325"/>
      <c r="J231" s="341"/>
      <c r="L231"/>
      <c r="M231"/>
      <c r="P231" s="9">
        <v>89</v>
      </c>
      <c r="V231" s="39"/>
      <c r="Z231" s="38"/>
      <c r="AA231" s="38">
        <v>10</v>
      </c>
      <c r="AB231" s="30"/>
      <c r="AC231" s="31"/>
      <c r="AD231" s="32"/>
      <c r="AE231" s="32"/>
      <c r="AF231" s="33"/>
      <c r="AJ231" s="350"/>
      <c r="AK231" s="3"/>
      <c r="AL231" s="3"/>
    </row>
    <row r="232" spans="1:41" ht="24" customHeight="1" x14ac:dyDescent="0.25">
      <c r="A232" s="73">
        <v>3707009</v>
      </c>
      <c r="B232" s="98" t="s">
        <v>7719</v>
      </c>
      <c r="C232" s="74"/>
      <c r="D232" s="115">
        <v>263.29000000000002</v>
      </c>
      <c r="E232" s="95" t="s">
        <v>5497</v>
      </c>
      <c r="F232" s="112">
        <f t="shared" si="9"/>
        <v>315.94800000000004</v>
      </c>
      <c r="G232" s="80" t="s">
        <v>3335</v>
      </c>
      <c r="H232" s="325"/>
      <c r="J232" s="341"/>
      <c r="L232"/>
      <c r="M232"/>
      <c r="P232" s="9">
        <v>89</v>
      </c>
      <c r="V232" s="39"/>
      <c r="Z232" s="38"/>
      <c r="AA232" s="38">
        <v>10</v>
      </c>
      <c r="AB232" s="30"/>
      <c r="AC232" s="31"/>
      <c r="AD232" s="32"/>
      <c r="AE232" s="32"/>
      <c r="AF232" s="33"/>
      <c r="AJ232" s="350"/>
      <c r="AK232" s="3"/>
      <c r="AL232" s="3"/>
    </row>
    <row r="233" spans="1:41" ht="24" customHeight="1" x14ac:dyDescent="0.25">
      <c r="A233" s="73">
        <v>3707010</v>
      </c>
      <c r="B233" s="98" t="s">
        <v>7720</v>
      </c>
      <c r="C233" s="74"/>
      <c r="D233" s="115">
        <v>269.79000000000002</v>
      </c>
      <c r="E233" s="95" t="s">
        <v>5497</v>
      </c>
      <c r="F233" s="112">
        <f t="shared" si="9"/>
        <v>323.74799999999999</v>
      </c>
      <c r="G233" s="80" t="s">
        <v>3335</v>
      </c>
      <c r="H233" s="325"/>
      <c r="J233" s="341"/>
      <c r="L233"/>
      <c r="M233"/>
      <c r="P233" s="9">
        <v>89</v>
      </c>
      <c r="V233" s="39"/>
      <c r="Z233" s="38"/>
      <c r="AA233" s="38">
        <v>10</v>
      </c>
      <c r="AB233" s="30"/>
      <c r="AC233" s="31"/>
      <c r="AD233" s="32"/>
      <c r="AE233" s="32"/>
      <c r="AF233" s="33"/>
      <c r="AJ233" s="350"/>
      <c r="AK233" s="3"/>
      <c r="AL233" s="3"/>
    </row>
    <row r="234" spans="1:41" ht="24" customHeight="1" x14ac:dyDescent="0.25">
      <c r="A234" s="73">
        <v>3707011</v>
      </c>
      <c r="B234" s="98" t="s">
        <v>7721</v>
      </c>
      <c r="C234" s="74"/>
      <c r="D234" s="115">
        <v>302.32</v>
      </c>
      <c r="E234" s="95" t="s">
        <v>5497</v>
      </c>
      <c r="F234" s="112">
        <f t="shared" si="9"/>
        <v>362.78399999999999</v>
      </c>
      <c r="G234" s="80" t="s">
        <v>3335</v>
      </c>
      <c r="H234" s="325"/>
      <c r="J234" s="341"/>
      <c r="L234"/>
      <c r="M234"/>
      <c r="P234" s="9">
        <v>89</v>
      </c>
      <c r="V234" s="39"/>
      <c r="Z234" s="38"/>
      <c r="AA234" s="38">
        <v>10</v>
      </c>
      <c r="AB234" s="30"/>
      <c r="AC234" s="31"/>
      <c r="AD234" s="32"/>
      <c r="AE234" s="32"/>
      <c r="AF234" s="33"/>
      <c r="AJ234" s="350"/>
      <c r="AK234" s="3"/>
      <c r="AL234" s="3"/>
    </row>
    <row r="235" spans="1:41" ht="24" customHeight="1" x14ac:dyDescent="0.25">
      <c r="A235" s="73">
        <v>3707012</v>
      </c>
      <c r="B235" s="98" t="s">
        <v>7722</v>
      </c>
      <c r="C235" s="74"/>
      <c r="D235" s="115">
        <v>351.28</v>
      </c>
      <c r="E235" s="95" t="s">
        <v>5497</v>
      </c>
      <c r="F235" s="112">
        <f t="shared" si="9"/>
        <v>421.53599999999994</v>
      </c>
      <c r="G235" s="80" t="s">
        <v>3335</v>
      </c>
      <c r="H235" s="325"/>
      <c r="J235" s="341"/>
      <c r="L235"/>
      <c r="M235"/>
      <c r="P235" s="9">
        <v>89</v>
      </c>
      <c r="V235" s="39"/>
      <c r="Z235" s="38"/>
      <c r="AA235" s="38">
        <v>10</v>
      </c>
      <c r="AB235" s="30"/>
      <c r="AC235" s="31"/>
      <c r="AD235" s="32"/>
      <c r="AE235" s="32"/>
      <c r="AF235" s="33"/>
      <c r="AJ235" s="350"/>
      <c r="AK235" s="3"/>
      <c r="AL235" s="3"/>
    </row>
    <row r="236" spans="1:41" ht="24" customHeight="1" x14ac:dyDescent="0.25">
      <c r="A236" s="271">
        <v>3707013</v>
      </c>
      <c r="B236" s="100" t="s">
        <v>7723</v>
      </c>
      <c r="C236" s="85"/>
      <c r="D236" s="115">
        <v>370.11</v>
      </c>
      <c r="E236" s="291" t="s">
        <v>5497</v>
      </c>
      <c r="F236" s="292">
        <f t="shared" si="9"/>
        <v>444.13200000000001</v>
      </c>
      <c r="G236" s="87" t="s">
        <v>3335</v>
      </c>
      <c r="H236" s="325"/>
      <c r="J236" s="341"/>
      <c r="L236"/>
      <c r="M236"/>
      <c r="P236" s="9">
        <v>89</v>
      </c>
      <c r="V236" s="39"/>
      <c r="Z236" s="38"/>
      <c r="AA236" s="38">
        <v>10</v>
      </c>
      <c r="AB236" s="30"/>
      <c r="AC236" s="31"/>
      <c r="AD236" s="32"/>
      <c r="AE236" s="32"/>
      <c r="AF236" s="33"/>
      <c r="AJ236" s="350"/>
      <c r="AK236" s="3"/>
      <c r="AL236" s="3"/>
    </row>
    <row r="237" spans="1:41" ht="75" customHeight="1" x14ac:dyDescent="0.25">
      <c r="A237" s="269">
        <v>2</v>
      </c>
      <c r="B237" s="284" t="s">
        <v>7906</v>
      </c>
      <c r="C237" s="267"/>
      <c r="D237" s="115"/>
      <c r="E237" s="267"/>
      <c r="F237" s="298"/>
      <c r="G237" s="189"/>
      <c r="H237" s="330"/>
      <c r="I237" s="353">
        <v>0</v>
      </c>
      <c r="J237" s="72"/>
      <c r="K237" s="72"/>
      <c r="L237"/>
      <c r="M237"/>
      <c r="P237" s="9">
        <v>90</v>
      </c>
      <c r="R237" s="36"/>
      <c r="V237" s="37"/>
      <c r="Z237" s="38"/>
      <c r="AA237" s="38"/>
      <c r="AB237" s="30"/>
      <c r="AC237" s="31"/>
      <c r="AD237" s="32"/>
      <c r="AE237" s="32"/>
      <c r="AF237" s="33"/>
      <c r="AJ237" s="350"/>
      <c r="AK237" s="3"/>
      <c r="AL237" s="3"/>
    </row>
    <row r="238" spans="1:41" ht="12" customHeight="1" x14ac:dyDescent="0.25">
      <c r="A238" s="76">
        <v>5027001</v>
      </c>
      <c r="B238" s="270" t="s">
        <v>7694</v>
      </c>
      <c r="C238" s="77" t="str">
        <f>IF(MROUND(AL238/(AO238*F238),5)=0,"",MROUND(AL238/(AO238*F238),5))</f>
        <v/>
      </c>
      <c r="D238" s="115">
        <v>132.63</v>
      </c>
      <c r="E238" s="78" t="s">
        <v>6463</v>
      </c>
      <c r="F238" s="112">
        <f t="shared" si="9"/>
        <v>159.15599999999998</v>
      </c>
      <c r="G238" s="79" t="s">
        <v>3335</v>
      </c>
      <c r="H238" s="325"/>
      <c r="I238" s="326" t="s">
        <v>4951</v>
      </c>
      <c r="L238"/>
      <c r="M238"/>
      <c r="P238" s="9">
        <v>90</v>
      </c>
      <c r="V238" s="39"/>
      <c r="Z238" s="38"/>
      <c r="AA238" s="38">
        <v>15</v>
      </c>
      <c r="AB238" s="30"/>
      <c r="AC238" s="31"/>
      <c r="AD238" s="32"/>
      <c r="AE238" s="32"/>
      <c r="AF238" s="33"/>
      <c r="AJ238" s="350">
        <v>1027001</v>
      </c>
      <c r="AK238" s="3"/>
      <c r="AL238">
        <f>$I$237/22</f>
        <v>0</v>
      </c>
      <c r="AO238">
        <v>1.1423897422540263</v>
      </c>
    </row>
    <row r="239" spans="1:41" ht="12" customHeight="1" x14ac:dyDescent="0.25">
      <c r="A239" s="73">
        <v>5027002</v>
      </c>
      <c r="B239" s="98" t="s">
        <v>7695</v>
      </c>
      <c r="C239" s="77" t="str">
        <f t="shared" ref="C239:C254" si="11">IF(MROUND(AL239/(AO239*F239),5)=0,"",MROUND(AL239/(AO239*F239),5))</f>
        <v/>
      </c>
      <c r="D239" s="115">
        <v>153.32</v>
      </c>
      <c r="E239" s="75" t="s">
        <v>6463</v>
      </c>
      <c r="F239" s="112">
        <f t="shared" si="9"/>
        <v>183.98399999999998</v>
      </c>
      <c r="G239" s="80" t="s">
        <v>3333</v>
      </c>
      <c r="H239" s="325"/>
      <c r="I239" s="377" t="s">
        <v>8391</v>
      </c>
      <c r="J239" s="15"/>
      <c r="L239"/>
      <c r="M239"/>
      <c r="P239" s="9">
        <v>90</v>
      </c>
      <c r="V239" s="39"/>
      <c r="Z239" s="38"/>
      <c r="AA239" s="38">
        <v>15.002335357309661</v>
      </c>
      <c r="AB239" s="30"/>
      <c r="AC239" s="31"/>
      <c r="AD239" s="32"/>
      <c r="AE239" s="32"/>
      <c r="AF239" s="33"/>
      <c r="AJ239" s="350">
        <v>1027002</v>
      </c>
      <c r="AK239" s="3"/>
      <c r="AL239">
        <f t="shared" ref="AL239:AL259" si="12">$I$237/22</f>
        <v>0</v>
      </c>
      <c r="AO239">
        <v>0.32940940845976063</v>
      </c>
    </row>
    <row r="240" spans="1:41" ht="12" customHeight="1" x14ac:dyDescent="0.25">
      <c r="A240" s="73">
        <v>5027003</v>
      </c>
      <c r="B240" s="98" t="s">
        <v>7696</v>
      </c>
      <c r="C240" s="77" t="str">
        <f t="shared" si="11"/>
        <v/>
      </c>
      <c r="D240" s="115">
        <v>166.5</v>
      </c>
      <c r="E240" s="75" t="s">
        <v>6463</v>
      </c>
      <c r="F240" s="112">
        <f t="shared" si="9"/>
        <v>199.79999999999998</v>
      </c>
      <c r="G240" s="80" t="s">
        <v>3334</v>
      </c>
      <c r="H240" s="325"/>
      <c r="I240" s="378"/>
      <c r="L240"/>
      <c r="M240"/>
      <c r="P240" s="9">
        <v>90</v>
      </c>
      <c r="V240" s="39"/>
      <c r="Z240" s="38"/>
      <c r="AA240" s="38">
        <v>15.002150537634407</v>
      </c>
      <c r="AB240" s="30"/>
      <c r="AC240" s="31"/>
      <c r="AD240" s="32"/>
      <c r="AE240" s="32"/>
      <c r="AF240" s="33"/>
      <c r="AJ240" s="350">
        <v>1027003</v>
      </c>
      <c r="AK240" s="3"/>
      <c r="AL240">
        <f t="shared" si="12"/>
        <v>0</v>
      </c>
      <c r="AO240">
        <v>0.91000091000090988</v>
      </c>
    </row>
    <row r="241" spans="1:41" ht="12" customHeight="1" x14ac:dyDescent="0.25">
      <c r="A241" s="73">
        <v>1027004</v>
      </c>
      <c r="B241" s="98" t="s">
        <v>7697</v>
      </c>
      <c r="C241" s="77" t="str">
        <f t="shared" si="11"/>
        <v/>
      </c>
      <c r="D241" s="115">
        <v>85.38</v>
      </c>
      <c r="E241" s="75" t="s">
        <v>6463</v>
      </c>
      <c r="F241" s="309">
        <f t="shared" ref="F241:F309" si="13">D241*1.2</f>
        <v>102.45599999999999</v>
      </c>
      <c r="G241" s="80" t="s">
        <v>3334</v>
      </c>
      <c r="H241" s="325"/>
      <c r="I241" s="365" t="s">
        <v>4959</v>
      </c>
      <c r="L241"/>
      <c r="M241"/>
      <c r="P241" s="9">
        <v>90</v>
      </c>
      <c r="V241" s="39"/>
      <c r="Z241" s="38"/>
      <c r="AA241" s="38">
        <v>0</v>
      </c>
      <c r="AB241" s="30"/>
      <c r="AC241" s="31"/>
      <c r="AD241" s="32"/>
      <c r="AE241" s="32"/>
      <c r="AF241" s="33"/>
      <c r="AJ241" s="350"/>
      <c r="AK241" s="3"/>
      <c r="AL241">
        <f t="shared" si="12"/>
        <v>0</v>
      </c>
      <c r="AO241">
        <v>17.745976987017041</v>
      </c>
    </row>
    <row r="242" spans="1:41" ht="12" customHeight="1" x14ac:dyDescent="0.25">
      <c r="A242" s="73">
        <v>5027005</v>
      </c>
      <c r="B242" s="98" t="s">
        <v>7698</v>
      </c>
      <c r="C242" s="77" t="str">
        <f t="shared" si="11"/>
        <v/>
      </c>
      <c r="D242" s="115">
        <v>182.56</v>
      </c>
      <c r="E242" s="75" t="s">
        <v>6463</v>
      </c>
      <c r="F242" s="112">
        <f t="shared" si="13"/>
        <v>219.072</v>
      </c>
      <c r="G242" s="80" t="s">
        <v>3333</v>
      </c>
      <c r="H242" s="325"/>
      <c r="I242" s="402"/>
      <c r="J242" s="15"/>
      <c r="L242"/>
      <c r="M242"/>
      <c r="P242" s="9">
        <v>90</v>
      </c>
      <c r="V242" s="39"/>
      <c r="Z242" s="38"/>
      <c r="AA242" s="38">
        <v>14.999607750843339</v>
      </c>
      <c r="AB242" s="30"/>
      <c r="AC242" s="31"/>
      <c r="AD242" s="32"/>
      <c r="AE242" s="32"/>
      <c r="AF242" s="33"/>
      <c r="AJ242" s="350">
        <v>1027005</v>
      </c>
      <c r="AK242" s="3"/>
      <c r="AL242">
        <f t="shared" si="12"/>
        <v>0</v>
      </c>
      <c r="AO242">
        <v>0.27664904965518455</v>
      </c>
    </row>
    <row r="243" spans="1:41" ht="12" customHeight="1" x14ac:dyDescent="0.25">
      <c r="A243" s="73">
        <v>5027006</v>
      </c>
      <c r="B243" s="98" t="s">
        <v>7699</v>
      </c>
      <c r="C243" s="77" t="str">
        <f t="shared" si="11"/>
        <v/>
      </c>
      <c r="D243" s="115">
        <v>169.3</v>
      </c>
      <c r="E243" s="75"/>
      <c r="F243" s="112">
        <f t="shared" si="13"/>
        <v>203.16</v>
      </c>
      <c r="G243" s="80" t="s">
        <v>3334</v>
      </c>
      <c r="H243" s="325"/>
      <c r="I243" s="403"/>
      <c r="L243"/>
      <c r="M243"/>
      <c r="P243" s="9">
        <v>90</v>
      </c>
      <c r="V243" s="39"/>
      <c r="Z243" s="38"/>
      <c r="AA243" s="38">
        <v>14.998731071821325</v>
      </c>
      <c r="AB243" s="30"/>
      <c r="AC243" s="31"/>
      <c r="AD243" s="32"/>
      <c r="AE243" s="32"/>
      <c r="AF243" s="33"/>
      <c r="AJ243" s="350">
        <v>1027006</v>
      </c>
      <c r="AK243" s="3"/>
      <c r="AL243">
        <f t="shared" si="12"/>
        <v>0</v>
      </c>
      <c r="AO243">
        <v>8.9495068821707928</v>
      </c>
    </row>
    <row r="244" spans="1:41" ht="12" customHeight="1" x14ac:dyDescent="0.25">
      <c r="A244" s="73">
        <v>5027007</v>
      </c>
      <c r="B244" s="98" t="s">
        <v>7700</v>
      </c>
      <c r="C244" s="77" t="str">
        <f t="shared" si="11"/>
        <v/>
      </c>
      <c r="D244" s="115">
        <v>195.2</v>
      </c>
      <c r="E244" s="75" t="s">
        <v>6463</v>
      </c>
      <c r="F244" s="112">
        <f t="shared" si="13"/>
        <v>234.23999999999998</v>
      </c>
      <c r="G244" s="80" t="s">
        <v>3335</v>
      </c>
      <c r="H244" s="325"/>
      <c r="I244" s="377" t="s">
        <v>8398</v>
      </c>
      <c r="L244"/>
      <c r="M244"/>
      <c r="P244" s="9">
        <v>90</v>
      </c>
      <c r="V244" s="39"/>
      <c r="Z244" s="38"/>
      <c r="AA244" s="38">
        <v>14.997431946584484</v>
      </c>
      <c r="AB244" s="30"/>
      <c r="AC244" s="31"/>
      <c r="AD244" s="32"/>
      <c r="AE244" s="32"/>
      <c r="AF244" s="33"/>
      <c r="AJ244" s="350">
        <v>1027007</v>
      </c>
      <c r="AK244" s="3"/>
      <c r="AL244">
        <f t="shared" si="12"/>
        <v>0</v>
      </c>
      <c r="AO244">
        <v>1.2936744494121541</v>
      </c>
    </row>
    <row r="245" spans="1:41" ht="12" customHeight="1" x14ac:dyDescent="0.25">
      <c r="A245" s="73">
        <v>5027008</v>
      </c>
      <c r="B245" s="98" t="s">
        <v>7701</v>
      </c>
      <c r="C245" s="77" t="str">
        <f t="shared" si="11"/>
        <v/>
      </c>
      <c r="D245" s="115">
        <v>209.35</v>
      </c>
      <c r="E245" s="75" t="s">
        <v>6463</v>
      </c>
      <c r="F245" s="112">
        <f t="shared" si="13"/>
        <v>251.21999999999997</v>
      </c>
      <c r="G245" s="80" t="s">
        <v>3333</v>
      </c>
      <c r="H245" s="325"/>
      <c r="I245" s="378"/>
      <c r="J245" s="15"/>
      <c r="L245"/>
      <c r="M245"/>
      <c r="P245" s="9">
        <v>90</v>
      </c>
      <c r="V245" s="39"/>
      <c r="Z245" s="38"/>
      <c r="AA245" s="38">
        <v>15.003078607101315</v>
      </c>
      <c r="AB245" s="30"/>
      <c r="AC245" s="31"/>
      <c r="AD245" s="32"/>
      <c r="AE245" s="32"/>
      <c r="AF245" s="33"/>
      <c r="AJ245" s="350">
        <v>1027008</v>
      </c>
      <c r="AK245" s="3"/>
      <c r="AL245">
        <f t="shared" si="12"/>
        <v>0</v>
      </c>
      <c r="AO245">
        <v>0.3618704359091271</v>
      </c>
    </row>
    <row r="246" spans="1:41" ht="12" customHeight="1" x14ac:dyDescent="0.25">
      <c r="A246" s="73">
        <v>5027009</v>
      </c>
      <c r="B246" s="98" t="s">
        <v>7702</v>
      </c>
      <c r="C246" s="77" t="str">
        <f t="shared" si="11"/>
        <v/>
      </c>
      <c r="D246" s="115">
        <v>227.69</v>
      </c>
      <c r="E246" s="75" t="s">
        <v>6463</v>
      </c>
      <c r="F246" s="112">
        <f t="shared" si="13"/>
        <v>273.22800000000001</v>
      </c>
      <c r="G246" s="80" t="s">
        <v>3335</v>
      </c>
      <c r="H246" s="325"/>
      <c r="L246"/>
      <c r="M246"/>
      <c r="P246" s="9">
        <v>90</v>
      </c>
      <c r="V246" s="39"/>
      <c r="Z246" s="38"/>
      <c r="AA246" s="38">
        <v>15.001887029815066</v>
      </c>
      <c r="AB246" s="30"/>
      <c r="AC246" s="31"/>
      <c r="AD246" s="32"/>
      <c r="AE246" s="32"/>
      <c r="AF246" s="33"/>
      <c r="AJ246" s="350">
        <v>1027009</v>
      </c>
      <c r="AK246" s="3"/>
      <c r="AL246">
        <f t="shared" si="12"/>
        <v>0</v>
      </c>
      <c r="AO246">
        <v>3.3272245490612562</v>
      </c>
    </row>
    <row r="247" spans="1:41" ht="12" customHeight="1" x14ac:dyDescent="0.25">
      <c r="A247" s="73">
        <v>5027010</v>
      </c>
      <c r="B247" s="98" t="s">
        <v>7703</v>
      </c>
      <c r="C247" s="77" t="str">
        <f t="shared" si="11"/>
        <v/>
      </c>
      <c r="D247" s="115">
        <v>239.63</v>
      </c>
      <c r="E247" s="75" t="s">
        <v>6463</v>
      </c>
      <c r="F247" s="112">
        <f t="shared" si="13"/>
        <v>287.55599999999998</v>
      </c>
      <c r="G247" s="80" t="s">
        <v>3333</v>
      </c>
      <c r="H247" s="325"/>
      <c r="J247" s="15"/>
      <c r="L247"/>
      <c r="M247"/>
      <c r="P247" s="9">
        <v>90</v>
      </c>
      <c r="V247" s="39"/>
      <c r="Z247" s="38"/>
      <c r="AA247" s="38">
        <v>15.001195314367678</v>
      </c>
      <c r="AB247" s="30"/>
      <c r="AC247" s="31"/>
      <c r="AD247" s="32"/>
      <c r="AE247" s="32"/>
      <c r="AF247" s="33"/>
      <c r="AJ247" s="350">
        <v>1027010</v>
      </c>
      <c r="AK247" s="3"/>
      <c r="AL247">
        <f t="shared" si="12"/>
        <v>0</v>
      </c>
      <c r="AO247">
        <v>0.31614395425270525</v>
      </c>
    </row>
    <row r="248" spans="1:41" ht="12" customHeight="1" x14ac:dyDescent="0.25">
      <c r="A248" s="73">
        <v>5027011</v>
      </c>
      <c r="B248" s="98" t="s">
        <v>7704</v>
      </c>
      <c r="C248" s="77" t="str">
        <f t="shared" si="11"/>
        <v/>
      </c>
      <c r="D248" s="115">
        <v>253.59</v>
      </c>
      <c r="E248" s="75" t="s">
        <v>6463</v>
      </c>
      <c r="F248" s="112">
        <f t="shared" si="13"/>
        <v>304.30799999999999</v>
      </c>
      <c r="G248" s="80" t="s">
        <v>3335</v>
      </c>
      <c r="H248" s="325"/>
      <c r="I248" s="326" t="s">
        <v>4954</v>
      </c>
      <c r="L248"/>
      <c r="M248"/>
      <c r="P248" s="9">
        <v>90</v>
      </c>
      <c r="V248" s="39"/>
      <c r="Z248" s="38"/>
      <c r="AA248" s="38">
        <v>15.000564780300465</v>
      </c>
      <c r="AB248" s="30"/>
      <c r="AC248" s="31"/>
      <c r="AD248" s="32"/>
      <c r="AE248" s="32"/>
      <c r="AF248" s="33"/>
      <c r="AJ248" s="350">
        <v>1027011</v>
      </c>
      <c r="AK248" s="3"/>
      <c r="AL248">
        <f t="shared" si="12"/>
        <v>0</v>
      </c>
      <c r="AO248">
        <v>5.9748078203064594</v>
      </c>
    </row>
    <row r="249" spans="1:41" ht="12" customHeight="1" x14ac:dyDescent="0.25">
      <c r="A249" s="73">
        <v>5027012</v>
      </c>
      <c r="B249" s="98" t="s">
        <v>7705</v>
      </c>
      <c r="C249" s="77" t="str">
        <f t="shared" si="11"/>
        <v/>
      </c>
      <c r="D249" s="115">
        <v>260.07</v>
      </c>
      <c r="E249" s="75" t="s">
        <v>6463</v>
      </c>
      <c r="F249" s="112">
        <f t="shared" si="13"/>
        <v>312.084</v>
      </c>
      <c r="G249" s="80" t="s">
        <v>3335</v>
      </c>
      <c r="H249" s="325"/>
      <c r="I249" s="377" t="s">
        <v>8396</v>
      </c>
      <c r="L249"/>
      <c r="M249"/>
      <c r="P249" s="9">
        <v>90</v>
      </c>
      <c r="V249" s="39"/>
      <c r="Z249" s="38"/>
      <c r="AA249" s="38">
        <v>15.000826036676031</v>
      </c>
      <c r="AB249" s="30"/>
      <c r="AC249" s="31"/>
      <c r="AD249" s="32"/>
      <c r="AE249" s="32"/>
      <c r="AF249" s="33"/>
      <c r="AJ249" s="350">
        <v>1027012</v>
      </c>
      <c r="AK249" s="3"/>
      <c r="AL249">
        <f t="shared" si="12"/>
        <v>0</v>
      </c>
      <c r="AO249">
        <v>0.97098955098724382</v>
      </c>
    </row>
    <row r="250" spans="1:41" ht="12" customHeight="1" x14ac:dyDescent="0.25">
      <c r="A250" s="73">
        <v>5027013</v>
      </c>
      <c r="B250" s="98" t="s">
        <v>7706</v>
      </c>
      <c r="C250" s="77" t="str">
        <f t="shared" si="11"/>
        <v/>
      </c>
      <c r="D250" s="115">
        <v>279.33</v>
      </c>
      <c r="E250" s="75" t="s">
        <v>6463</v>
      </c>
      <c r="F250" s="112">
        <f t="shared" si="13"/>
        <v>335.19599999999997</v>
      </c>
      <c r="G250" s="80" t="s">
        <v>3334</v>
      </c>
      <c r="H250" s="325"/>
      <c r="I250" s="378"/>
      <c r="L250"/>
      <c r="M250"/>
      <c r="P250" s="9">
        <v>90</v>
      </c>
      <c r="V250" s="39"/>
      <c r="Z250" s="38"/>
      <c r="AA250" s="38">
        <v>15.002050861361766</v>
      </c>
      <c r="AB250" s="30"/>
      <c r="AC250" s="31"/>
      <c r="AD250" s="32"/>
      <c r="AE250" s="32"/>
      <c r="AF250" s="33"/>
      <c r="AJ250" s="350">
        <v>1027013</v>
      </c>
      <c r="AK250" s="3"/>
      <c r="AL250">
        <f t="shared" si="12"/>
        <v>0</v>
      </c>
      <c r="AO250">
        <v>5.4242348303136616</v>
      </c>
    </row>
    <row r="251" spans="1:41" ht="12" customHeight="1" x14ac:dyDescent="0.25">
      <c r="A251" s="73">
        <v>5027014</v>
      </c>
      <c r="B251" s="98" t="s">
        <v>7707</v>
      </c>
      <c r="C251" s="77" t="str">
        <f t="shared" si="11"/>
        <v/>
      </c>
      <c r="D251" s="115">
        <v>292.60000000000002</v>
      </c>
      <c r="E251" s="75" t="s">
        <v>6463</v>
      </c>
      <c r="F251" s="112">
        <f t="shared" si="13"/>
        <v>351.12</v>
      </c>
      <c r="G251" s="80" t="s">
        <v>3335</v>
      </c>
      <c r="H251" s="325"/>
      <c r="I251" s="365" t="s">
        <v>4955</v>
      </c>
      <c r="L251"/>
      <c r="M251"/>
      <c r="P251" s="9">
        <v>90</v>
      </c>
      <c r="V251" s="39"/>
      <c r="Z251" s="38"/>
      <c r="AA251" s="38">
        <v>14.997552618697995</v>
      </c>
      <c r="AB251" s="30"/>
      <c r="AC251" s="31"/>
      <c r="AD251" s="32"/>
      <c r="AE251" s="32"/>
      <c r="AF251" s="33"/>
      <c r="AJ251" s="350">
        <v>1027014</v>
      </c>
      <c r="AK251" s="3"/>
      <c r="AL251">
        <f t="shared" si="12"/>
        <v>0</v>
      </c>
      <c r="AO251">
        <v>0.8630391405511022</v>
      </c>
    </row>
    <row r="252" spans="1:41" ht="12" customHeight="1" x14ac:dyDescent="0.25">
      <c r="A252" s="73">
        <v>5027015</v>
      </c>
      <c r="B252" s="98" t="s">
        <v>7708</v>
      </c>
      <c r="C252" s="77" t="str">
        <f t="shared" si="11"/>
        <v/>
      </c>
      <c r="D252" s="115">
        <v>314.95999999999998</v>
      </c>
      <c r="E252" s="75" t="s">
        <v>6463</v>
      </c>
      <c r="F252" s="112">
        <f t="shared" si="13"/>
        <v>377.95199999999994</v>
      </c>
      <c r="G252" s="80" t="s">
        <v>3334</v>
      </c>
      <c r="H252" s="325"/>
      <c r="I252" s="402"/>
      <c r="L252"/>
      <c r="M252"/>
      <c r="P252" s="9">
        <v>90</v>
      </c>
      <c r="V252" s="39"/>
      <c r="Z252" s="38"/>
      <c r="AA252" s="38">
        <v>15.001591560183712</v>
      </c>
      <c r="AB252" s="30"/>
      <c r="AC252" s="31"/>
      <c r="AD252" s="32"/>
      <c r="AE252" s="32"/>
      <c r="AF252" s="33"/>
      <c r="AJ252" s="350">
        <v>1027015</v>
      </c>
      <c r="AK252" s="3"/>
      <c r="AL252">
        <f t="shared" si="12"/>
        <v>0</v>
      </c>
      <c r="AO252">
        <v>4.8106156818374242</v>
      </c>
    </row>
    <row r="253" spans="1:41" ht="12" customHeight="1" x14ac:dyDescent="0.25">
      <c r="A253" s="73">
        <v>5027016</v>
      </c>
      <c r="B253" s="98" t="s">
        <v>7709</v>
      </c>
      <c r="C253" s="77" t="str">
        <f t="shared" si="11"/>
        <v/>
      </c>
      <c r="D253" s="115">
        <v>341.57</v>
      </c>
      <c r="E253" s="75" t="s">
        <v>6463</v>
      </c>
      <c r="F253" s="112">
        <f t="shared" si="13"/>
        <v>409.88399999999996</v>
      </c>
      <c r="G253" s="80" t="s">
        <v>3335</v>
      </c>
      <c r="H253" s="325"/>
      <c r="I253" s="403"/>
      <c r="L253"/>
      <c r="M253"/>
      <c r="P253" s="9">
        <v>90</v>
      </c>
      <c r="V253" s="39"/>
      <c r="Z253" s="38"/>
      <c r="AA253" s="38">
        <v>14.998532433225719</v>
      </c>
      <c r="AB253" s="30"/>
      <c r="AC253" s="31"/>
      <c r="AD253" s="32"/>
      <c r="AE253" s="32"/>
      <c r="AF253" s="33"/>
      <c r="AJ253" s="350">
        <v>1027016</v>
      </c>
      <c r="AK253" s="3"/>
      <c r="AL253">
        <f t="shared" si="12"/>
        <v>0</v>
      </c>
      <c r="AO253">
        <v>1.1089612049883737</v>
      </c>
    </row>
    <row r="254" spans="1:41" ht="12" customHeight="1" x14ac:dyDescent="0.25">
      <c r="A254" s="73">
        <v>5027017</v>
      </c>
      <c r="B254" s="98" t="s">
        <v>7710</v>
      </c>
      <c r="C254" s="77" t="str">
        <f t="shared" si="11"/>
        <v/>
      </c>
      <c r="D254" s="115">
        <v>360.42</v>
      </c>
      <c r="E254" s="75" t="s">
        <v>6463</v>
      </c>
      <c r="F254" s="112">
        <f t="shared" si="13"/>
        <v>432.50400000000002</v>
      </c>
      <c r="G254" s="80" t="s">
        <v>3335</v>
      </c>
      <c r="H254" s="325"/>
      <c r="L254"/>
      <c r="M254"/>
      <c r="P254" s="9">
        <v>90</v>
      </c>
      <c r="V254" s="39"/>
      <c r="Z254" s="38"/>
      <c r="AA254" s="38">
        <v>15.000993443274396</v>
      </c>
      <c r="AB254" s="30"/>
      <c r="AC254" s="31"/>
      <c r="AD254" s="32"/>
      <c r="AE254" s="32"/>
      <c r="AF254" s="33"/>
      <c r="AJ254" s="350">
        <v>1027017</v>
      </c>
      <c r="AK254" s="3"/>
      <c r="AL254">
        <f t="shared" si="12"/>
        <v>0</v>
      </c>
      <c r="AO254">
        <v>0.70064161956953686</v>
      </c>
    </row>
    <row r="255" spans="1:41" ht="12" customHeight="1" x14ac:dyDescent="0.25">
      <c r="A255" s="73">
        <v>5027018</v>
      </c>
      <c r="B255" s="98" t="s">
        <v>7693</v>
      </c>
      <c r="C255" s="77" t="str">
        <f>IF(MROUND(AL255/(AO255*F255),1)=0,"",MROUND(AL255/(AO255*F255),1))</f>
        <v/>
      </c>
      <c r="D255" s="115">
        <v>388.94</v>
      </c>
      <c r="E255" s="75" t="s">
        <v>6463</v>
      </c>
      <c r="F255" s="112">
        <f t="shared" ref="F255:F259" si="14">D255*1.2</f>
        <v>466.72799999999995</v>
      </c>
      <c r="G255" s="80" t="s">
        <v>3335</v>
      </c>
      <c r="H255" s="325"/>
      <c r="L255"/>
      <c r="M255"/>
      <c r="P255" s="9">
        <v>90</v>
      </c>
      <c r="V255" s="39"/>
      <c r="Z255" s="38"/>
      <c r="AA255" s="38">
        <v>15.000993443274396</v>
      </c>
      <c r="AB255" s="30"/>
      <c r="AC255" s="31"/>
      <c r="AD255" s="32"/>
      <c r="AE255" s="32"/>
      <c r="AF255" s="33"/>
      <c r="AJ255" s="350">
        <v>1027017</v>
      </c>
      <c r="AK255" s="3"/>
      <c r="AL255">
        <f t="shared" si="12"/>
        <v>0</v>
      </c>
      <c r="AO255">
        <v>9.7389797600627031</v>
      </c>
    </row>
    <row r="256" spans="1:41" ht="12" customHeight="1" x14ac:dyDescent="0.25">
      <c r="A256" s="73">
        <v>5027019</v>
      </c>
      <c r="B256" s="98" t="s">
        <v>7689</v>
      </c>
      <c r="C256" s="77" t="str">
        <f t="shared" ref="C256:C259" si="15">IF(MROUND(AL256/(AO256*F256),1)=0,"",MROUND(AL256/(AO256*F256),1))</f>
        <v/>
      </c>
      <c r="D256" s="115">
        <v>418.43</v>
      </c>
      <c r="E256" s="75" t="s">
        <v>6463</v>
      </c>
      <c r="F256" s="112">
        <f t="shared" si="14"/>
        <v>502.11599999999999</v>
      </c>
      <c r="G256" s="80" t="s">
        <v>3335</v>
      </c>
      <c r="H256" s="325"/>
      <c r="L256"/>
      <c r="M256"/>
      <c r="P256" s="9">
        <v>90</v>
      </c>
      <c r="V256" s="39"/>
      <c r="Z256" s="38"/>
      <c r="AA256" s="38">
        <v>15.000993443274396</v>
      </c>
      <c r="AB256" s="30"/>
      <c r="AC256" s="31"/>
      <c r="AD256" s="32"/>
      <c r="AE256" s="32"/>
      <c r="AF256" s="33"/>
      <c r="AJ256" s="350">
        <v>1027017</v>
      </c>
      <c r="AK256" s="3"/>
      <c r="AL256">
        <f t="shared" si="12"/>
        <v>0</v>
      </c>
      <c r="AO256">
        <v>9.0525984940821349</v>
      </c>
    </row>
    <row r="257" spans="1:41" ht="12" customHeight="1" x14ac:dyDescent="0.25">
      <c r="A257" s="73">
        <v>5027020</v>
      </c>
      <c r="B257" s="98" t="s">
        <v>7690</v>
      </c>
      <c r="C257" s="77" t="str">
        <f t="shared" si="15"/>
        <v/>
      </c>
      <c r="D257" s="115">
        <v>467.43</v>
      </c>
      <c r="E257" s="75" t="s">
        <v>6463</v>
      </c>
      <c r="F257" s="112">
        <f t="shared" si="14"/>
        <v>560.91599999999994</v>
      </c>
      <c r="G257" s="80" t="s">
        <v>3681</v>
      </c>
      <c r="H257" s="325"/>
      <c r="L257"/>
      <c r="M257"/>
      <c r="P257" s="9">
        <v>90</v>
      </c>
      <c r="V257" s="39"/>
      <c r="Z257" s="38"/>
      <c r="AA257" s="38">
        <v>15.000993443274396</v>
      </c>
      <c r="AB257" s="30"/>
      <c r="AC257" s="31"/>
      <c r="AD257" s="32"/>
      <c r="AE257" s="32"/>
      <c r="AF257" s="33"/>
      <c r="AJ257" s="350">
        <v>1027017</v>
      </c>
      <c r="AK257" s="3"/>
      <c r="AL257">
        <f t="shared" si="12"/>
        <v>0</v>
      </c>
      <c r="AO257">
        <v>8.1036278969659374</v>
      </c>
    </row>
    <row r="258" spans="1:41" ht="12" customHeight="1" x14ac:dyDescent="0.25">
      <c r="A258" s="73">
        <v>5027021</v>
      </c>
      <c r="B258" s="98" t="s">
        <v>7691</v>
      </c>
      <c r="C258" s="77" t="str">
        <f t="shared" si="15"/>
        <v/>
      </c>
      <c r="D258" s="115">
        <v>520.98</v>
      </c>
      <c r="E258" s="75" t="s">
        <v>6463</v>
      </c>
      <c r="F258" s="112">
        <f t="shared" si="14"/>
        <v>625.17600000000004</v>
      </c>
      <c r="G258" s="80" t="s">
        <v>3681</v>
      </c>
      <c r="H258" s="325"/>
      <c r="L258"/>
      <c r="M258"/>
      <c r="P258" s="9">
        <v>90</v>
      </c>
      <c r="V258" s="39"/>
      <c r="Z258" s="38"/>
      <c r="AA258" s="38">
        <v>15.000993443274396</v>
      </c>
      <c r="AB258" s="30"/>
      <c r="AC258" s="31"/>
      <c r="AD258" s="32"/>
      <c r="AE258" s="32"/>
      <c r="AF258" s="33"/>
      <c r="AJ258" s="350">
        <v>1027017</v>
      </c>
      <c r="AK258" s="3"/>
      <c r="AL258">
        <f t="shared" si="12"/>
        <v>0</v>
      </c>
      <c r="AO258">
        <v>7.2706798492817137</v>
      </c>
    </row>
    <row r="259" spans="1:41" ht="12" customHeight="1" x14ac:dyDescent="0.25">
      <c r="A259" s="73">
        <v>5027022</v>
      </c>
      <c r="B259" s="98" t="s">
        <v>7692</v>
      </c>
      <c r="C259" s="77" t="str">
        <f t="shared" si="15"/>
        <v/>
      </c>
      <c r="D259" s="115">
        <v>566.29999999999995</v>
      </c>
      <c r="E259" s="75" t="s">
        <v>6463</v>
      </c>
      <c r="F259" s="112">
        <f t="shared" si="14"/>
        <v>679.56</v>
      </c>
      <c r="G259" s="80" t="s">
        <v>3681</v>
      </c>
      <c r="H259" s="325"/>
      <c r="L259"/>
      <c r="M259"/>
      <c r="P259" s="9">
        <v>90</v>
      </c>
      <c r="V259" s="39"/>
      <c r="Z259" s="38"/>
      <c r="AA259" s="38">
        <v>15.000993443274396</v>
      </c>
      <c r="AB259" s="30"/>
      <c r="AC259" s="31"/>
      <c r="AD259" s="32"/>
      <c r="AE259" s="32"/>
      <c r="AF259" s="33"/>
      <c r="AJ259" s="350">
        <v>1027017</v>
      </c>
      <c r="AK259" s="3"/>
      <c r="AL259">
        <f t="shared" si="12"/>
        <v>0</v>
      </c>
      <c r="AO259">
        <v>6.6888200386346242</v>
      </c>
    </row>
    <row r="260" spans="1:41" ht="24" customHeight="1" x14ac:dyDescent="0.25">
      <c r="A260" s="73">
        <v>3707001</v>
      </c>
      <c r="B260" s="98" t="s">
        <v>7711</v>
      </c>
      <c r="C260" s="74"/>
      <c r="D260" s="115">
        <v>140.96</v>
      </c>
      <c r="E260" s="95" t="s">
        <v>5497</v>
      </c>
      <c r="F260" s="112">
        <f t="shared" si="13"/>
        <v>169.15200000000002</v>
      </c>
      <c r="G260" s="80" t="s">
        <v>3335</v>
      </c>
      <c r="H260" s="325"/>
      <c r="I260" s="377" t="s">
        <v>8187</v>
      </c>
      <c r="J260" s="341"/>
      <c r="L260"/>
      <c r="M260"/>
      <c r="P260" s="9">
        <v>90</v>
      </c>
      <c r="V260" s="39"/>
      <c r="Z260" s="38"/>
      <c r="AA260" s="38">
        <v>10</v>
      </c>
      <c r="AB260" s="30"/>
      <c r="AC260" s="31"/>
      <c r="AD260" s="32"/>
      <c r="AE260" s="32"/>
      <c r="AF260" s="33"/>
      <c r="AJ260" s="350"/>
      <c r="AK260" s="3"/>
      <c r="AL260" s="3"/>
    </row>
    <row r="261" spans="1:41" ht="24" customHeight="1" x14ac:dyDescent="0.25">
      <c r="A261" s="73">
        <v>3707002</v>
      </c>
      <c r="B261" s="98" t="s">
        <v>7712</v>
      </c>
      <c r="C261" s="74"/>
      <c r="D261" s="115">
        <v>161.66999999999999</v>
      </c>
      <c r="E261" s="95" t="s">
        <v>5497</v>
      </c>
      <c r="F261" s="112">
        <f t="shared" si="13"/>
        <v>194.00399999999999</v>
      </c>
      <c r="G261" s="80" t="s">
        <v>3333</v>
      </c>
      <c r="H261" s="325"/>
      <c r="I261" s="378"/>
      <c r="J261" s="341"/>
      <c r="L261"/>
      <c r="M261"/>
      <c r="P261" s="9">
        <v>90</v>
      </c>
      <c r="V261" s="39"/>
      <c r="Z261" s="38"/>
      <c r="AA261" s="38">
        <v>10</v>
      </c>
      <c r="AB261" s="30"/>
      <c r="AC261" s="31"/>
      <c r="AD261" s="32"/>
      <c r="AE261" s="32"/>
      <c r="AF261" s="33"/>
      <c r="AJ261" s="350"/>
      <c r="AK261" s="3"/>
      <c r="AL261" s="3"/>
    </row>
    <row r="262" spans="1:41" ht="24" customHeight="1" x14ac:dyDescent="0.25">
      <c r="A262" s="73">
        <v>3707003</v>
      </c>
      <c r="B262" s="98" t="s">
        <v>7713</v>
      </c>
      <c r="C262" s="74"/>
      <c r="D262" s="115">
        <v>174.85</v>
      </c>
      <c r="E262" s="95" t="s">
        <v>5497</v>
      </c>
      <c r="F262" s="112">
        <f t="shared" si="13"/>
        <v>209.82</v>
      </c>
      <c r="G262" s="80" t="s">
        <v>3335</v>
      </c>
      <c r="H262" s="325"/>
      <c r="J262" s="341"/>
      <c r="L262"/>
      <c r="M262"/>
      <c r="P262" s="9">
        <v>90</v>
      </c>
      <c r="V262" s="39"/>
      <c r="Z262" s="38"/>
      <c r="AA262" s="38">
        <v>10</v>
      </c>
      <c r="AB262" s="30"/>
      <c r="AC262" s="31"/>
      <c r="AD262" s="32"/>
      <c r="AE262" s="32"/>
      <c r="AF262" s="33"/>
      <c r="AJ262" s="350"/>
      <c r="AK262" s="3"/>
      <c r="AL262" s="3"/>
    </row>
    <row r="263" spans="1:41" ht="24" customHeight="1" x14ac:dyDescent="0.25">
      <c r="A263" s="73">
        <v>3707004</v>
      </c>
      <c r="B263" s="98" t="s">
        <v>7714</v>
      </c>
      <c r="C263" s="74"/>
      <c r="D263" s="115">
        <v>190.91</v>
      </c>
      <c r="E263" s="95" t="s">
        <v>5497</v>
      </c>
      <c r="F263" s="112">
        <f t="shared" si="13"/>
        <v>229.09199999999998</v>
      </c>
      <c r="G263" s="80" t="s">
        <v>3333</v>
      </c>
      <c r="H263" s="325"/>
      <c r="J263" s="341"/>
      <c r="L263"/>
      <c r="M263"/>
      <c r="P263" s="9">
        <v>90</v>
      </c>
      <c r="V263" s="39"/>
      <c r="Z263" s="38"/>
      <c r="AA263" s="38">
        <v>10</v>
      </c>
      <c r="AB263" s="30"/>
      <c r="AC263" s="31"/>
      <c r="AD263" s="32"/>
      <c r="AE263" s="32"/>
      <c r="AF263" s="33"/>
      <c r="AJ263" s="350"/>
      <c r="AK263" s="3"/>
      <c r="AL263" s="3"/>
    </row>
    <row r="264" spans="1:41" ht="24" customHeight="1" x14ac:dyDescent="0.25">
      <c r="A264" s="73">
        <v>3707005</v>
      </c>
      <c r="B264" s="98" t="s">
        <v>7715</v>
      </c>
      <c r="C264" s="74"/>
      <c r="D264" s="115">
        <v>204.91</v>
      </c>
      <c r="E264" s="95" t="s">
        <v>5497</v>
      </c>
      <c r="F264" s="112">
        <f t="shared" si="13"/>
        <v>245.892</v>
      </c>
      <c r="G264" s="80" t="s">
        <v>3335</v>
      </c>
      <c r="H264" s="325"/>
      <c r="J264" s="341"/>
      <c r="L264"/>
      <c r="M264"/>
      <c r="P264" s="9">
        <v>90</v>
      </c>
      <c r="V264" s="39"/>
      <c r="Z264" s="38"/>
      <c r="AA264" s="38">
        <v>10</v>
      </c>
      <c r="AB264" s="30"/>
      <c r="AC264" s="31"/>
      <c r="AD264" s="32"/>
      <c r="AE264" s="32"/>
      <c r="AF264" s="33"/>
      <c r="AJ264" s="350"/>
      <c r="AK264" s="3"/>
      <c r="AL264" s="3"/>
    </row>
    <row r="265" spans="1:41" ht="24" customHeight="1" x14ac:dyDescent="0.25">
      <c r="A265" s="73">
        <v>3707006</v>
      </c>
      <c r="B265" s="98" t="s">
        <v>7716</v>
      </c>
      <c r="C265" s="74"/>
      <c r="D265" s="115">
        <v>219.06</v>
      </c>
      <c r="E265" s="95" t="s">
        <v>5497</v>
      </c>
      <c r="F265" s="112">
        <f t="shared" si="13"/>
        <v>262.87200000000001</v>
      </c>
      <c r="G265" s="80" t="s">
        <v>3333</v>
      </c>
      <c r="H265" s="325"/>
      <c r="J265" s="341"/>
      <c r="L265"/>
      <c r="M265"/>
      <c r="P265" s="9">
        <v>90</v>
      </c>
      <c r="V265" s="39"/>
      <c r="Z265" s="38"/>
      <c r="AA265" s="38">
        <v>10</v>
      </c>
      <c r="AB265" s="30"/>
      <c r="AC265" s="31"/>
      <c r="AD265" s="32"/>
      <c r="AE265" s="32"/>
      <c r="AF265" s="33"/>
      <c r="AJ265" s="350"/>
      <c r="AK265" s="3"/>
      <c r="AL265" s="3"/>
    </row>
    <row r="266" spans="1:41" ht="24" customHeight="1" x14ac:dyDescent="0.25">
      <c r="A266" s="73">
        <v>3707007</v>
      </c>
      <c r="B266" s="98" t="s">
        <v>7717</v>
      </c>
      <c r="C266" s="74"/>
      <c r="D266" s="115">
        <v>237.41</v>
      </c>
      <c r="E266" s="95" t="s">
        <v>5497</v>
      </c>
      <c r="F266" s="112">
        <f t="shared" si="13"/>
        <v>284.892</v>
      </c>
      <c r="G266" s="80" t="s">
        <v>3335</v>
      </c>
      <c r="H266" s="325"/>
      <c r="J266" s="341"/>
      <c r="L266"/>
      <c r="M266"/>
      <c r="P266" s="9">
        <v>90</v>
      </c>
      <c r="V266" s="39"/>
      <c r="Z266" s="38"/>
      <c r="AA266" s="38">
        <v>10</v>
      </c>
      <c r="AB266" s="30"/>
      <c r="AC266" s="31"/>
      <c r="AD266" s="32"/>
      <c r="AE266" s="32"/>
      <c r="AF266" s="33"/>
      <c r="AJ266" s="350"/>
      <c r="AK266" s="3"/>
      <c r="AL266" s="3"/>
    </row>
    <row r="267" spans="1:41" ht="24" customHeight="1" x14ac:dyDescent="0.25">
      <c r="A267" s="73">
        <v>3707008</v>
      </c>
      <c r="B267" s="98" t="s">
        <v>7718</v>
      </c>
      <c r="C267" s="74"/>
      <c r="D267" s="115">
        <v>249.34</v>
      </c>
      <c r="E267" s="95" t="s">
        <v>5497</v>
      </c>
      <c r="F267" s="112">
        <f t="shared" si="13"/>
        <v>299.20799999999997</v>
      </c>
      <c r="G267" s="80" t="s">
        <v>3333</v>
      </c>
      <c r="H267" s="325"/>
      <c r="J267" s="341"/>
      <c r="L267"/>
      <c r="M267"/>
      <c r="P267" s="9">
        <v>90</v>
      </c>
      <c r="V267" s="39"/>
      <c r="Z267" s="38"/>
      <c r="AA267" s="38">
        <v>10</v>
      </c>
      <c r="AB267" s="30"/>
      <c r="AC267" s="31"/>
      <c r="AD267" s="32"/>
      <c r="AE267" s="32"/>
      <c r="AF267" s="33"/>
      <c r="AJ267" s="350"/>
      <c r="AK267" s="3"/>
      <c r="AL267" s="3"/>
    </row>
    <row r="268" spans="1:41" ht="24" customHeight="1" x14ac:dyDescent="0.25">
      <c r="A268" s="73">
        <v>3707009</v>
      </c>
      <c r="B268" s="98" t="s">
        <v>7719</v>
      </c>
      <c r="C268" s="74"/>
      <c r="D268" s="115">
        <v>263.29000000000002</v>
      </c>
      <c r="E268" s="95" t="s">
        <v>5497</v>
      </c>
      <c r="F268" s="112">
        <f t="shared" si="13"/>
        <v>315.94800000000004</v>
      </c>
      <c r="G268" s="80" t="s">
        <v>3335</v>
      </c>
      <c r="H268" s="325"/>
      <c r="J268" s="341"/>
      <c r="L268"/>
      <c r="M268"/>
      <c r="P268" s="9">
        <v>90</v>
      </c>
      <c r="V268" s="39"/>
      <c r="Z268" s="38"/>
      <c r="AA268" s="38">
        <v>10</v>
      </c>
      <c r="AB268" s="30"/>
      <c r="AC268" s="31"/>
      <c r="AD268" s="32"/>
      <c r="AE268" s="32"/>
      <c r="AF268" s="33"/>
      <c r="AJ268" s="350"/>
      <c r="AK268" s="3"/>
      <c r="AL268" s="3"/>
    </row>
    <row r="269" spans="1:41" ht="24" customHeight="1" x14ac:dyDescent="0.25">
      <c r="A269" s="73">
        <v>3707010</v>
      </c>
      <c r="B269" s="98" t="s">
        <v>7720</v>
      </c>
      <c r="C269" s="74"/>
      <c r="D269" s="115">
        <v>269.79000000000002</v>
      </c>
      <c r="E269" s="95" t="s">
        <v>5497</v>
      </c>
      <c r="F269" s="112">
        <f t="shared" si="13"/>
        <v>323.74799999999999</v>
      </c>
      <c r="G269" s="80" t="s">
        <v>3335</v>
      </c>
      <c r="H269" s="325"/>
      <c r="J269" s="341"/>
      <c r="L269"/>
      <c r="M269"/>
      <c r="P269" s="9">
        <v>90</v>
      </c>
      <c r="V269" s="39"/>
      <c r="Z269" s="38"/>
      <c r="AA269" s="38">
        <v>10</v>
      </c>
      <c r="AB269" s="30"/>
      <c r="AC269" s="31"/>
      <c r="AD269" s="32"/>
      <c r="AE269" s="32"/>
      <c r="AF269" s="33"/>
      <c r="AJ269" s="350"/>
      <c r="AK269" s="3"/>
      <c r="AL269" s="3"/>
    </row>
    <row r="270" spans="1:41" ht="24" customHeight="1" x14ac:dyDescent="0.25">
      <c r="A270" s="73">
        <v>3707011</v>
      </c>
      <c r="B270" s="98" t="s">
        <v>7721</v>
      </c>
      <c r="C270" s="74"/>
      <c r="D270" s="115">
        <v>302.32</v>
      </c>
      <c r="E270" s="95" t="s">
        <v>5497</v>
      </c>
      <c r="F270" s="112">
        <f t="shared" si="13"/>
        <v>362.78399999999999</v>
      </c>
      <c r="G270" s="80" t="s">
        <v>3335</v>
      </c>
      <c r="H270" s="325"/>
      <c r="J270" s="341"/>
      <c r="L270"/>
      <c r="M270"/>
      <c r="P270" s="9">
        <v>90</v>
      </c>
      <c r="V270" s="39"/>
      <c r="Z270" s="38"/>
      <c r="AA270" s="38">
        <v>10</v>
      </c>
      <c r="AB270" s="30"/>
      <c r="AC270" s="31"/>
      <c r="AD270" s="32"/>
      <c r="AE270" s="32"/>
      <c r="AF270" s="33"/>
      <c r="AJ270" s="350"/>
      <c r="AK270" s="3"/>
      <c r="AL270" s="3"/>
    </row>
    <row r="271" spans="1:41" ht="24" customHeight="1" x14ac:dyDescent="0.25">
      <c r="A271" s="73">
        <v>3707012</v>
      </c>
      <c r="B271" s="98" t="s">
        <v>7722</v>
      </c>
      <c r="C271" s="74"/>
      <c r="D271" s="115">
        <v>351.28</v>
      </c>
      <c r="E271" s="95" t="s">
        <v>5497</v>
      </c>
      <c r="F271" s="112">
        <f t="shared" si="13"/>
        <v>421.53599999999994</v>
      </c>
      <c r="G271" s="80" t="s">
        <v>3335</v>
      </c>
      <c r="H271" s="325"/>
      <c r="J271" s="341"/>
      <c r="L271"/>
      <c r="M271"/>
      <c r="P271" s="9">
        <v>90</v>
      </c>
      <c r="V271" s="39"/>
      <c r="Z271" s="38"/>
      <c r="AA271" s="38">
        <v>10</v>
      </c>
      <c r="AB271" s="30"/>
      <c r="AC271" s="31"/>
      <c r="AD271" s="32"/>
      <c r="AE271" s="32"/>
      <c r="AF271" s="33"/>
      <c r="AJ271" s="350"/>
      <c r="AK271" s="3"/>
      <c r="AL271" s="3"/>
    </row>
    <row r="272" spans="1:41" ht="24" customHeight="1" x14ac:dyDescent="0.25">
      <c r="A272" s="271">
        <v>3707013</v>
      </c>
      <c r="B272" s="100" t="s">
        <v>7723</v>
      </c>
      <c r="C272" s="85"/>
      <c r="D272" s="115">
        <v>370.11</v>
      </c>
      <c r="E272" s="291" t="s">
        <v>5497</v>
      </c>
      <c r="F272" s="292">
        <f t="shared" si="13"/>
        <v>444.13200000000001</v>
      </c>
      <c r="G272" s="87" t="s">
        <v>3335</v>
      </c>
      <c r="H272" s="325"/>
      <c r="J272" s="341"/>
      <c r="L272"/>
      <c r="M272"/>
      <c r="P272" s="9">
        <v>90</v>
      </c>
      <c r="V272" s="39"/>
      <c r="Z272" s="38"/>
      <c r="AA272" s="38">
        <v>10</v>
      </c>
      <c r="AB272" s="30"/>
      <c r="AC272" s="31"/>
      <c r="AD272" s="32"/>
      <c r="AE272" s="32"/>
      <c r="AF272" s="33"/>
      <c r="AJ272" s="350"/>
      <c r="AK272" s="3"/>
      <c r="AL272" s="3"/>
    </row>
    <row r="273" spans="1:41" ht="75" customHeight="1" x14ac:dyDescent="0.25">
      <c r="A273" s="269">
        <v>3</v>
      </c>
      <c r="B273" s="284" t="s">
        <v>7907</v>
      </c>
      <c r="C273" s="267"/>
      <c r="D273" s="115"/>
      <c r="E273" s="267"/>
      <c r="F273" s="298"/>
      <c r="G273" s="189"/>
      <c r="H273" s="330"/>
      <c r="I273" s="353">
        <v>0</v>
      </c>
      <c r="J273" s="72"/>
      <c r="K273" s="72"/>
      <c r="L273"/>
      <c r="M273"/>
      <c r="P273" s="9">
        <v>91</v>
      </c>
      <c r="R273" s="36"/>
      <c r="V273" s="37"/>
      <c r="Z273" s="38"/>
      <c r="AA273" s="38"/>
      <c r="AB273" s="30"/>
      <c r="AC273" s="31"/>
      <c r="AD273" s="32"/>
      <c r="AE273" s="32"/>
      <c r="AF273" s="33"/>
      <c r="AJ273" s="350"/>
      <c r="AK273" s="3"/>
      <c r="AL273" s="3"/>
    </row>
    <row r="274" spans="1:41" ht="12" customHeight="1" x14ac:dyDescent="0.25">
      <c r="A274" s="76">
        <v>5003001</v>
      </c>
      <c r="B274" s="270" t="s">
        <v>1081</v>
      </c>
      <c r="C274" s="77" t="str">
        <f>IF(MROUND(AL274/(AO274*F274),10)=0,"",MROUND(AL274/(AO274*F274),10))</f>
        <v/>
      </c>
      <c r="D274" s="115">
        <v>7.33</v>
      </c>
      <c r="E274" s="78" t="s">
        <v>1</v>
      </c>
      <c r="F274" s="112">
        <f t="shared" si="13"/>
        <v>8.7959999999999994</v>
      </c>
      <c r="G274" s="79" t="s">
        <v>3334</v>
      </c>
      <c r="H274" s="325"/>
      <c r="I274" s="326" t="s">
        <v>4950</v>
      </c>
      <c r="L274"/>
      <c r="M274"/>
      <c r="P274" s="9">
        <v>91</v>
      </c>
      <c r="V274" s="39"/>
      <c r="Z274" s="38"/>
      <c r="AA274" s="38">
        <v>15.039062500000014</v>
      </c>
      <c r="AB274" s="30"/>
      <c r="AC274" s="31"/>
      <c r="AD274" s="32"/>
      <c r="AE274" s="32"/>
      <c r="AF274" s="33"/>
      <c r="AJ274" s="350">
        <v>1003001</v>
      </c>
      <c r="AK274" s="3"/>
      <c r="AL274">
        <f>$I$273/190</f>
        <v>0</v>
      </c>
      <c r="AO274">
        <v>5.520774993418061</v>
      </c>
    </row>
    <row r="275" spans="1:41" ht="12" customHeight="1" x14ac:dyDescent="0.25">
      <c r="A275" s="356">
        <v>1003002</v>
      </c>
      <c r="B275" s="98" t="s">
        <v>1082</v>
      </c>
      <c r="C275" s="77" t="str">
        <f t="shared" ref="C275:C338" si="16">IF(MROUND(AL275/(AO275*F275),10)=0,"",MROUND(AL275/(AO275*F275),10))</f>
        <v/>
      </c>
      <c r="D275" s="115">
        <v>3.86</v>
      </c>
      <c r="E275" s="75" t="s">
        <v>6463</v>
      </c>
      <c r="F275" s="309">
        <f t="shared" si="13"/>
        <v>4.6319999999999997</v>
      </c>
      <c r="G275" s="80" t="s">
        <v>3334</v>
      </c>
      <c r="H275" s="325"/>
      <c r="I275" s="377" t="s">
        <v>8399</v>
      </c>
      <c r="L275"/>
      <c r="M275"/>
      <c r="P275" s="9">
        <v>91</v>
      </c>
      <c r="V275" s="39"/>
      <c r="Z275" s="38"/>
      <c r="AA275" s="38">
        <v>0</v>
      </c>
      <c r="AB275" s="30"/>
      <c r="AC275" s="31"/>
      <c r="AD275" s="32"/>
      <c r="AE275" s="32"/>
      <c r="AF275" s="33"/>
      <c r="AJ275" s="350"/>
      <c r="AK275" s="3"/>
      <c r="AL275">
        <f t="shared" ref="AL275:AL338" si="17">$I$273/190</f>
        <v>0</v>
      </c>
      <c r="AO275">
        <v>209.67502954276887</v>
      </c>
    </row>
    <row r="276" spans="1:41" ht="12" customHeight="1" x14ac:dyDescent="0.25">
      <c r="A276" s="73">
        <v>5003003</v>
      </c>
      <c r="B276" s="98" t="s">
        <v>1083</v>
      </c>
      <c r="C276" s="77" t="str">
        <f t="shared" si="16"/>
        <v/>
      </c>
      <c r="D276" s="115">
        <v>7.33</v>
      </c>
      <c r="E276" s="75" t="s">
        <v>1</v>
      </c>
      <c r="F276" s="112">
        <f t="shared" si="13"/>
        <v>8.7959999999999994</v>
      </c>
      <c r="G276" s="80" t="s">
        <v>3334</v>
      </c>
      <c r="H276" s="325"/>
      <c r="I276" s="378"/>
      <c r="L276"/>
      <c r="M276"/>
      <c r="P276" s="9">
        <v>91</v>
      </c>
      <c r="V276" s="39"/>
      <c r="Z276" s="38"/>
      <c r="AA276" s="38">
        <v>15.039062500000014</v>
      </c>
      <c r="AB276" s="30"/>
      <c r="AC276" s="31"/>
      <c r="AD276" s="32"/>
      <c r="AE276" s="32"/>
      <c r="AF276" s="33"/>
      <c r="AJ276" s="350">
        <v>1003003</v>
      </c>
      <c r="AK276" s="3"/>
      <c r="AL276">
        <f t="shared" si="17"/>
        <v>0</v>
      </c>
      <c r="AO276">
        <v>7.8868214191686592</v>
      </c>
    </row>
    <row r="277" spans="1:41" ht="12" customHeight="1" x14ac:dyDescent="0.25">
      <c r="A277" s="73">
        <v>5003004</v>
      </c>
      <c r="B277" s="98" t="s">
        <v>1084</v>
      </c>
      <c r="C277" s="77" t="str">
        <f t="shared" si="16"/>
        <v/>
      </c>
      <c r="D277" s="115">
        <v>7.33</v>
      </c>
      <c r="E277" s="75" t="s">
        <v>1</v>
      </c>
      <c r="F277" s="112">
        <f t="shared" si="13"/>
        <v>8.7959999999999994</v>
      </c>
      <c r="G277" s="80" t="s">
        <v>3334</v>
      </c>
      <c r="H277" s="325"/>
      <c r="L277"/>
      <c r="M277"/>
      <c r="P277" s="9">
        <v>91</v>
      </c>
      <c r="V277" s="39"/>
      <c r="Z277" s="38"/>
      <c r="AA277" s="38">
        <v>15.039062500000014</v>
      </c>
      <c r="AB277" s="30"/>
      <c r="AC277" s="31"/>
      <c r="AD277" s="32"/>
      <c r="AE277" s="32"/>
      <c r="AF277" s="33"/>
      <c r="AJ277" s="350">
        <v>1003004</v>
      </c>
      <c r="AK277" s="3"/>
      <c r="AL277">
        <f t="shared" si="17"/>
        <v>0</v>
      </c>
      <c r="AO277">
        <v>110.41549986836122</v>
      </c>
    </row>
    <row r="278" spans="1:41" ht="12" customHeight="1" x14ac:dyDescent="0.25">
      <c r="A278" s="73">
        <v>5003005</v>
      </c>
      <c r="B278" s="98" t="s">
        <v>1085</v>
      </c>
      <c r="C278" s="77" t="str">
        <f t="shared" si="16"/>
        <v/>
      </c>
      <c r="D278" s="115">
        <v>7.33</v>
      </c>
      <c r="E278" s="75" t="s">
        <v>1</v>
      </c>
      <c r="F278" s="112">
        <f t="shared" si="13"/>
        <v>8.7959999999999994</v>
      </c>
      <c r="G278" s="80" t="s">
        <v>3334</v>
      </c>
      <c r="H278" s="325"/>
      <c r="I278" s="377" t="s">
        <v>8400</v>
      </c>
      <c r="L278"/>
      <c r="M278"/>
      <c r="P278" s="9">
        <v>91</v>
      </c>
      <c r="V278" s="39"/>
      <c r="Z278" s="38"/>
      <c r="AA278" s="38">
        <v>15.039062500000014</v>
      </c>
      <c r="AB278" s="30"/>
      <c r="AC278" s="31"/>
      <c r="AD278" s="32"/>
      <c r="AE278" s="32"/>
      <c r="AF278" s="33"/>
      <c r="AJ278" s="350">
        <v>1003005</v>
      </c>
      <c r="AK278" s="3"/>
      <c r="AL278">
        <f t="shared" si="17"/>
        <v>0</v>
      </c>
      <c r="AO278">
        <v>6.1341944371311783</v>
      </c>
    </row>
    <row r="279" spans="1:41" ht="12" customHeight="1" x14ac:dyDescent="0.25">
      <c r="A279" s="73">
        <v>5003006</v>
      </c>
      <c r="B279" s="98" t="s">
        <v>1086</v>
      </c>
      <c r="C279" s="77" t="str">
        <f t="shared" si="16"/>
        <v/>
      </c>
      <c r="D279" s="115">
        <v>7.33</v>
      </c>
      <c r="E279" s="75" t="s">
        <v>1</v>
      </c>
      <c r="F279" s="112">
        <f t="shared" si="13"/>
        <v>8.7959999999999994</v>
      </c>
      <c r="G279" s="80" t="s">
        <v>3334</v>
      </c>
      <c r="H279" s="325"/>
      <c r="I279" s="378"/>
      <c r="L279"/>
      <c r="M279"/>
      <c r="P279" s="9">
        <v>91</v>
      </c>
      <c r="V279" s="39"/>
      <c r="Z279" s="38"/>
      <c r="AA279" s="38">
        <v>15.039062500000014</v>
      </c>
      <c r="AB279" s="30"/>
      <c r="AC279" s="31"/>
      <c r="AD279" s="32"/>
      <c r="AE279" s="32"/>
      <c r="AF279" s="33"/>
      <c r="AJ279" s="350">
        <v>1003006</v>
      </c>
      <c r="AK279" s="3"/>
      <c r="AL279">
        <f t="shared" si="17"/>
        <v>0</v>
      </c>
      <c r="AO279">
        <v>110.41549986836122</v>
      </c>
    </row>
    <row r="280" spans="1:41" ht="12" customHeight="1" x14ac:dyDescent="0.25">
      <c r="A280" s="73">
        <v>5003007</v>
      </c>
      <c r="B280" s="98" t="s">
        <v>1087</v>
      </c>
      <c r="C280" s="77" t="str">
        <f t="shared" si="16"/>
        <v/>
      </c>
      <c r="D280" s="115">
        <v>7.33</v>
      </c>
      <c r="E280" s="75" t="s">
        <v>6463</v>
      </c>
      <c r="F280" s="112">
        <f t="shared" si="13"/>
        <v>8.7959999999999994</v>
      </c>
      <c r="G280" s="80" t="s">
        <v>3334</v>
      </c>
      <c r="H280" s="325"/>
      <c r="L280"/>
      <c r="M280"/>
      <c r="P280" s="9">
        <v>91</v>
      </c>
      <c r="V280" s="39"/>
      <c r="Z280" s="38"/>
      <c r="AA280" s="38">
        <v>15.039062500000014</v>
      </c>
      <c r="AB280" s="30"/>
      <c r="AC280" s="31"/>
      <c r="AD280" s="32"/>
      <c r="AE280" s="32"/>
      <c r="AF280" s="33"/>
      <c r="AJ280" s="350">
        <v>1003007</v>
      </c>
      <c r="AK280" s="3"/>
      <c r="AL280">
        <f t="shared" si="17"/>
        <v>0</v>
      </c>
      <c r="AO280">
        <v>3.9434107095843296</v>
      </c>
    </row>
    <row r="281" spans="1:41" ht="12" customHeight="1" x14ac:dyDescent="0.25">
      <c r="A281" s="73">
        <v>5003008</v>
      </c>
      <c r="B281" s="98" t="s">
        <v>1088</v>
      </c>
      <c r="C281" s="77" t="str">
        <f t="shared" si="16"/>
        <v/>
      </c>
      <c r="D281" s="115">
        <v>7.33</v>
      </c>
      <c r="E281" s="75" t="s">
        <v>6463</v>
      </c>
      <c r="F281" s="112">
        <f t="shared" si="13"/>
        <v>8.7959999999999994</v>
      </c>
      <c r="G281" s="80" t="s">
        <v>3334</v>
      </c>
      <c r="H281" s="325"/>
      <c r="I281" s="377" t="s">
        <v>8401</v>
      </c>
      <c r="L281"/>
      <c r="M281"/>
      <c r="P281" s="9">
        <v>91</v>
      </c>
      <c r="V281" s="39"/>
      <c r="Z281" s="38"/>
      <c r="AA281" s="38">
        <v>15.039062500000014</v>
      </c>
      <c r="AB281" s="30"/>
      <c r="AC281" s="31"/>
      <c r="AD281" s="32"/>
      <c r="AE281" s="32"/>
      <c r="AF281" s="33"/>
      <c r="AJ281" s="350">
        <v>1003008</v>
      </c>
      <c r="AK281" s="3"/>
      <c r="AL281">
        <f t="shared" si="17"/>
        <v>0</v>
      </c>
      <c r="AO281">
        <v>110.41549986836122</v>
      </c>
    </row>
    <row r="282" spans="1:41" ht="12" customHeight="1" x14ac:dyDescent="0.25">
      <c r="A282" s="73">
        <v>5003009</v>
      </c>
      <c r="B282" s="98" t="s">
        <v>1089</v>
      </c>
      <c r="C282" s="77" t="str">
        <f t="shared" si="16"/>
        <v/>
      </c>
      <c r="D282" s="115">
        <v>7.33</v>
      </c>
      <c r="E282" s="75" t="s">
        <v>1</v>
      </c>
      <c r="F282" s="112">
        <f t="shared" si="13"/>
        <v>8.7959999999999994</v>
      </c>
      <c r="G282" s="80" t="s">
        <v>3334</v>
      </c>
      <c r="H282" s="325"/>
      <c r="I282" s="378"/>
      <c r="L282"/>
      <c r="M282"/>
      <c r="P282" s="9">
        <v>91</v>
      </c>
      <c r="V282" s="39"/>
      <c r="Z282" s="38"/>
      <c r="AA282" s="38">
        <v>15.039062500000014</v>
      </c>
      <c r="AB282" s="30"/>
      <c r="AC282" s="31"/>
      <c r="AD282" s="32"/>
      <c r="AE282" s="32"/>
      <c r="AF282" s="33"/>
      <c r="AJ282" s="350">
        <v>1003009</v>
      </c>
      <c r="AK282" s="3"/>
      <c r="AL282">
        <f t="shared" si="17"/>
        <v>0</v>
      </c>
      <c r="AO282">
        <v>7.8868214191686592</v>
      </c>
    </row>
    <row r="283" spans="1:41" ht="12" customHeight="1" x14ac:dyDescent="0.25">
      <c r="A283" s="356">
        <v>1003010</v>
      </c>
      <c r="B283" s="98" t="s">
        <v>1090</v>
      </c>
      <c r="C283" s="77" t="str">
        <f t="shared" si="16"/>
        <v/>
      </c>
      <c r="D283" s="115">
        <v>5.46</v>
      </c>
      <c r="E283" s="75" t="s">
        <v>6463</v>
      </c>
      <c r="F283" s="309">
        <f t="shared" si="13"/>
        <v>6.5519999999999996</v>
      </c>
      <c r="G283" s="80" t="s">
        <v>3334</v>
      </c>
      <c r="H283" s="325"/>
      <c r="L283"/>
      <c r="M283"/>
      <c r="P283" s="9">
        <v>91</v>
      </c>
      <c r="V283" s="39"/>
      <c r="Z283" s="38"/>
      <c r="AA283" s="38">
        <v>15</v>
      </c>
      <c r="AB283" s="30"/>
      <c r="AC283" s="31"/>
      <c r="AD283" s="32"/>
      <c r="AE283" s="32"/>
      <c r="AF283" s="33"/>
      <c r="AJ283" s="350"/>
      <c r="AK283" s="3"/>
      <c r="AL283">
        <f t="shared" si="17"/>
        <v>0</v>
      </c>
      <c r="AO283">
        <v>148.23179744232377</v>
      </c>
    </row>
    <row r="284" spans="1:41" ht="12" customHeight="1" x14ac:dyDescent="0.25">
      <c r="A284" s="73">
        <v>5003011</v>
      </c>
      <c r="B284" s="98" t="s">
        <v>1091</v>
      </c>
      <c r="C284" s="77" t="str">
        <f t="shared" si="16"/>
        <v/>
      </c>
      <c r="D284" s="115">
        <v>7.15</v>
      </c>
      <c r="E284" s="75" t="s">
        <v>6463</v>
      </c>
      <c r="F284" s="112">
        <f t="shared" si="13"/>
        <v>8.58</v>
      </c>
      <c r="G284" s="80" t="s">
        <v>3335</v>
      </c>
      <c r="H284" s="325"/>
      <c r="I284" s="377" t="s">
        <v>8402</v>
      </c>
      <c r="L284"/>
      <c r="M284"/>
      <c r="P284" s="9">
        <v>91</v>
      </c>
      <c r="V284" s="39"/>
      <c r="Z284" s="38"/>
      <c r="AA284" s="38">
        <v>15.030060120240478</v>
      </c>
      <c r="AB284" s="30"/>
      <c r="AC284" s="31"/>
      <c r="AD284" s="32"/>
      <c r="AE284" s="32"/>
      <c r="AF284" s="33"/>
      <c r="AJ284" s="350">
        <v>1003011</v>
      </c>
      <c r="AK284" s="3"/>
      <c r="AL284">
        <f t="shared" si="17"/>
        <v>0</v>
      </c>
      <c r="AO284">
        <v>0.51452359442790063</v>
      </c>
    </row>
    <row r="285" spans="1:41" ht="12" customHeight="1" x14ac:dyDescent="0.25">
      <c r="A285" s="73">
        <v>5003012</v>
      </c>
      <c r="B285" s="98" t="s">
        <v>1092</v>
      </c>
      <c r="C285" s="77" t="str">
        <f t="shared" si="16"/>
        <v/>
      </c>
      <c r="D285" s="115">
        <v>7.15</v>
      </c>
      <c r="E285" s="75" t="s">
        <v>1</v>
      </c>
      <c r="F285" s="112">
        <f t="shared" si="13"/>
        <v>8.58</v>
      </c>
      <c r="G285" s="80" t="s">
        <v>3334</v>
      </c>
      <c r="H285" s="325"/>
      <c r="I285" s="378"/>
      <c r="L285"/>
      <c r="M285"/>
      <c r="P285" s="9">
        <v>91</v>
      </c>
      <c r="V285" s="39"/>
      <c r="Z285" s="38"/>
      <c r="AA285" s="38">
        <v>15.030060120240478</v>
      </c>
      <c r="AB285" s="30"/>
      <c r="AC285" s="31"/>
      <c r="AD285" s="32"/>
      <c r="AE285" s="32"/>
      <c r="AF285" s="33"/>
      <c r="AJ285" s="350">
        <v>1003012</v>
      </c>
      <c r="AK285" s="3"/>
      <c r="AL285">
        <f t="shared" si="17"/>
        <v>0</v>
      </c>
      <c r="AO285">
        <v>113.19519077413814</v>
      </c>
    </row>
    <row r="286" spans="1:41" ht="12" customHeight="1" x14ac:dyDescent="0.25">
      <c r="A286" s="73">
        <v>5003013</v>
      </c>
      <c r="B286" s="98" t="s">
        <v>1093</v>
      </c>
      <c r="C286" s="77" t="str">
        <f t="shared" si="16"/>
        <v/>
      </c>
      <c r="D286" s="115">
        <v>7.15</v>
      </c>
      <c r="E286" s="75" t="s">
        <v>6463</v>
      </c>
      <c r="F286" s="112">
        <f t="shared" si="13"/>
        <v>8.58</v>
      </c>
      <c r="G286" s="80" t="s">
        <v>3334</v>
      </c>
      <c r="H286" s="325"/>
      <c r="I286" s="364" t="s">
        <v>4953</v>
      </c>
      <c r="L286"/>
      <c r="M286"/>
      <c r="P286" s="9">
        <v>91</v>
      </c>
      <c r="V286" s="39"/>
      <c r="Z286" s="38"/>
      <c r="AA286" s="38">
        <v>15.030060120240478</v>
      </c>
      <c r="AB286" s="30"/>
      <c r="AC286" s="31"/>
      <c r="AD286" s="32"/>
      <c r="AE286" s="32"/>
      <c r="AF286" s="33"/>
      <c r="AJ286" s="350">
        <v>1003013</v>
      </c>
      <c r="AK286" s="3"/>
      <c r="AL286">
        <f t="shared" si="17"/>
        <v>0</v>
      </c>
      <c r="AO286">
        <v>5.6597595387069068</v>
      </c>
    </row>
    <row r="287" spans="1:41" ht="12" customHeight="1" x14ac:dyDescent="0.25">
      <c r="A287" s="73">
        <v>5003014</v>
      </c>
      <c r="B287" s="98" t="s">
        <v>1094</v>
      </c>
      <c r="C287" s="77" t="str">
        <f t="shared" si="16"/>
        <v/>
      </c>
      <c r="D287" s="115">
        <v>3.69</v>
      </c>
      <c r="E287" s="75" t="s">
        <v>1</v>
      </c>
      <c r="F287" s="112">
        <f t="shared" si="13"/>
        <v>4.4279999999999999</v>
      </c>
      <c r="G287" s="80" t="s">
        <v>3334</v>
      </c>
      <c r="H287" s="325"/>
      <c r="I287" s="365"/>
      <c r="L287"/>
      <c r="M287"/>
      <c r="P287" s="9">
        <v>91</v>
      </c>
      <c r="V287" s="39"/>
      <c r="Z287" s="38"/>
      <c r="AA287" s="38">
        <v>0</v>
      </c>
      <c r="AB287" s="30"/>
      <c r="AC287" s="31"/>
      <c r="AD287" s="32"/>
      <c r="AE287" s="32"/>
      <c r="AF287" s="33"/>
      <c r="AJ287" s="350">
        <v>1003014</v>
      </c>
      <c r="AK287" s="3"/>
      <c r="AL287">
        <f t="shared" si="17"/>
        <v>0</v>
      </c>
      <c r="AO287">
        <v>219.33485475205629</v>
      </c>
    </row>
    <row r="288" spans="1:41" ht="12" customHeight="1" x14ac:dyDescent="0.25">
      <c r="A288" s="73">
        <v>5003015</v>
      </c>
      <c r="B288" s="98" t="s">
        <v>1095</v>
      </c>
      <c r="C288" s="77" t="str">
        <f t="shared" si="16"/>
        <v/>
      </c>
      <c r="D288" s="115">
        <v>7.15</v>
      </c>
      <c r="E288" s="75" t="s">
        <v>6463</v>
      </c>
      <c r="F288" s="112">
        <f t="shared" si="13"/>
        <v>8.58</v>
      </c>
      <c r="G288" s="80" t="s">
        <v>3334</v>
      </c>
      <c r="H288" s="325"/>
      <c r="I288" s="365"/>
      <c r="L288"/>
      <c r="M288"/>
      <c r="P288" s="9">
        <v>91</v>
      </c>
      <c r="V288" s="39"/>
      <c r="Z288" s="38"/>
      <c r="AA288" s="38">
        <v>15.030060120240478</v>
      </c>
      <c r="AB288" s="30"/>
      <c r="AC288" s="31"/>
      <c r="AD288" s="32"/>
      <c r="AE288" s="32"/>
      <c r="AF288" s="33"/>
      <c r="AJ288" s="350">
        <v>1003015</v>
      </c>
      <c r="AK288" s="3"/>
      <c r="AL288">
        <f t="shared" si="17"/>
        <v>0</v>
      </c>
      <c r="AO288">
        <v>1.9516412202437612</v>
      </c>
    </row>
    <row r="289" spans="1:41" ht="12" customHeight="1" x14ac:dyDescent="0.25">
      <c r="A289" s="73">
        <v>5003016</v>
      </c>
      <c r="B289" s="98" t="s">
        <v>1096</v>
      </c>
      <c r="C289" s="77" t="str">
        <f t="shared" si="16"/>
        <v/>
      </c>
      <c r="D289" s="115">
        <v>7.15</v>
      </c>
      <c r="E289" s="75" t="s">
        <v>1</v>
      </c>
      <c r="F289" s="112">
        <f t="shared" si="13"/>
        <v>8.58</v>
      </c>
      <c r="G289" s="80" t="s">
        <v>3334</v>
      </c>
      <c r="H289" s="325"/>
      <c r="I289" s="365" t="s">
        <v>4957</v>
      </c>
      <c r="L289"/>
      <c r="M289"/>
      <c r="P289" s="9">
        <v>91</v>
      </c>
      <c r="V289" s="39"/>
      <c r="Z289" s="38"/>
      <c r="AA289" s="38">
        <v>15.030060120240478</v>
      </c>
      <c r="AB289" s="30"/>
      <c r="AC289" s="31"/>
      <c r="AD289" s="32"/>
      <c r="AE289" s="32"/>
      <c r="AF289" s="33"/>
      <c r="AJ289" s="350">
        <v>1003016</v>
      </c>
      <c r="AK289" s="3"/>
      <c r="AL289">
        <f t="shared" si="17"/>
        <v>0</v>
      </c>
      <c r="AO289">
        <v>113.19519077413814</v>
      </c>
    </row>
    <row r="290" spans="1:41" ht="12" customHeight="1" x14ac:dyDescent="0.25">
      <c r="A290" s="73">
        <v>5003017</v>
      </c>
      <c r="B290" s="98" t="s">
        <v>1097</v>
      </c>
      <c r="C290" s="77" t="str">
        <f t="shared" si="16"/>
        <v/>
      </c>
      <c r="D290" s="115">
        <v>7.15</v>
      </c>
      <c r="E290" s="75" t="s">
        <v>1</v>
      </c>
      <c r="F290" s="112">
        <f t="shared" si="13"/>
        <v>8.58</v>
      </c>
      <c r="G290" s="80" t="s">
        <v>3334</v>
      </c>
      <c r="H290" s="325"/>
      <c r="I290" s="365"/>
      <c r="L290"/>
      <c r="M290"/>
      <c r="P290" s="9">
        <v>91</v>
      </c>
      <c r="V290" s="39"/>
      <c r="Z290" s="38"/>
      <c r="AA290" s="38">
        <v>15.030060120240478</v>
      </c>
      <c r="AB290" s="30"/>
      <c r="AC290" s="31"/>
      <c r="AD290" s="32"/>
      <c r="AE290" s="32"/>
      <c r="AF290" s="33"/>
      <c r="AJ290" s="350">
        <v>1003017</v>
      </c>
      <c r="AK290" s="3"/>
      <c r="AL290">
        <f t="shared" si="17"/>
        <v>0</v>
      </c>
      <c r="AO290">
        <v>4.7164662822557561</v>
      </c>
    </row>
    <row r="291" spans="1:41" ht="12" customHeight="1" x14ac:dyDescent="0.25">
      <c r="A291" s="73">
        <v>5003018</v>
      </c>
      <c r="B291" s="98" t="s">
        <v>1098</v>
      </c>
      <c r="C291" s="77" t="str">
        <f t="shared" si="16"/>
        <v/>
      </c>
      <c r="D291" s="115">
        <v>7.15</v>
      </c>
      <c r="E291" s="75" t="s">
        <v>1</v>
      </c>
      <c r="F291" s="112">
        <f t="shared" si="13"/>
        <v>8.58</v>
      </c>
      <c r="G291" s="80" t="s">
        <v>3334</v>
      </c>
      <c r="H291" s="325"/>
      <c r="I291" s="365"/>
      <c r="L291"/>
      <c r="M291"/>
      <c r="P291" s="9">
        <v>91</v>
      </c>
      <c r="V291" s="39"/>
      <c r="Z291" s="38"/>
      <c r="AA291" s="38">
        <v>15.030060120240478</v>
      </c>
      <c r="AB291" s="30"/>
      <c r="AC291" s="31"/>
      <c r="AD291" s="32"/>
      <c r="AE291" s="32"/>
      <c r="AF291" s="33"/>
      <c r="AJ291" s="350">
        <v>1003018</v>
      </c>
      <c r="AK291" s="3"/>
      <c r="AL291">
        <f t="shared" si="17"/>
        <v>0</v>
      </c>
      <c r="AO291">
        <v>113.19519077413814</v>
      </c>
    </row>
    <row r="292" spans="1:41" ht="12" customHeight="1" x14ac:dyDescent="0.25">
      <c r="A292" s="73">
        <v>5003019</v>
      </c>
      <c r="B292" s="98" t="s">
        <v>1099</v>
      </c>
      <c r="C292" s="77" t="str">
        <f t="shared" si="16"/>
        <v/>
      </c>
      <c r="D292" s="115">
        <v>7.15</v>
      </c>
      <c r="E292" s="75" t="s">
        <v>6463</v>
      </c>
      <c r="F292" s="112">
        <f t="shared" si="13"/>
        <v>8.58</v>
      </c>
      <c r="G292" s="80" t="s">
        <v>3334</v>
      </c>
      <c r="H292" s="325"/>
      <c r="I292" s="94"/>
      <c r="L292"/>
      <c r="M292"/>
      <c r="P292" s="9">
        <v>91</v>
      </c>
      <c r="V292" s="39"/>
      <c r="Z292" s="38"/>
      <c r="AA292" s="38">
        <v>15.030060120240478</v>
      </c>
      <c r="AB292" s="30"/>
      <c r="AC292" s="31"/>
      <c r="AD292" s="32"/>
      <c r="AE292" s="32"/>
      <c r="AF292" s="33"/>
      <c r="AJ292" s="350">
        <v>1003019</v>
      </c>
      <c r="AK292" s="3"/>
      <c r="AL292">
        <f t="shared" si="17"/>
        <v>0</v>
      </c>
      <c r="AO292">
        <v>6.2886217096743406</v>
      </c>
    </row>
    <row r="293" spans="1:41" ht="12" customHeight="1" x14ac:dyDescent="0.25">
      <c r="A293" s="356">
        <v>1003020</v>
      </c>
      <c r="B293" s="98" t="s">
        <v>1100</v>
      </c>
      <c r="C293" s="77" t="str">
        <f t="shared" si="16"/>
        <v/>
      </c>
      <c r="D293" s="115">
        <v>3.51</v>
      </c>
      <c r="E293" s="75" t="s">
        <v>6463</v>
      </c>
      <c r="F293" s="309">
        <f t="shared" si="13"/>
        <v>4.2119999999999997</v>
      </c>
      <c r="G293" s="80" t="s">
        <v>3334</v>
      </c>
      <c r="H293" s="325"/>
      <c r="I293" s="326" t="s">
        <v>4950</v>
      </c>
      <c r="L293"/>
      <c r="M293"/>
      <c r="P293" s="9">
        <v>91</v>
      </c>
      <c r="V293" s="39"/>
      <c r="Z293" s="38"/>
      <c r="AA293" s="38">
        <v>0</v>
      </c>
      <c r="AB293" s="30"/>
      <c r="AC293" s="31"/>
      <c r="AD293" s="32"/>
      <c r="AE293" s="32"/>
      <c r="AF293" s="33"/>
      <c r="AJ293" s="350"/>
      <c r="AK293" s="3"/>
      <c r="AL293">
        <f t="shared" si="17"/>
        <v>0</v>
      </c>
      <c r="AO293">
        <v>230.58279602139251</v>
      </c>
    </row>
    <row r="294" spans="1:41" ht="12" customHeight="1" x14ac:dyDescent="0.25">
      <c r="A294" s="73">
        <v>5003021</v>
      </c>
      <c r="B294" s="98" t="s">
        <v>1101</v>
      </c>
      <c r="C294" s="77" t="str">
        <f t="shared" si="16"/>
        <v/>
      </c>
      <c r="D294" s="115">
        <v>8.42</v>
      </c>
      <c r="E294" s="75" t="s">
        <v>6463</v>
      </c>
      <c r="F294" s="112">
        <f t="shared" si="13"/>
        <v>10.103999999999999</v>
      </c>
      <c r="G294" s="80" t="s">
        <v>3335</v>
      </c>
      <c r="H294" s="325"/>
      <c r="I294" s="377" t="s">
        <v>8403</v>
      </c>
      <c r="L294"/>
      <c r="M294"/>
      <c r="P294" s="9">
        <v>91</v>
      </c>
      <c r="V294" s="39"/>
      <c r="Z294" s="38"/>
      <c r="AA294" s="38">
        <v>14.965986394557817</v>
      </c>
      <c r="AB294" s="30"/>
      <c r="AC294" s="31"/>
      <c r="AD294" s="32"/>
      <c r="AE294" s="32"/>
      <c r="AF294" s="33"/>
      <c r="AJ294" s="350">
        <v>1003021</v>
      </c>
      <c r="AK294" s="3"/>
      <c r="AL294">
        <f t="shared" si="17"/>
        <v>0</v>
      </c>
      <c r="AO294">
        <v>0.32040602297509413</v>
      </c>
    </row>
    <row r="295" spans="1:41" ht="12" customHeight="1" x14ac:dyDescent="0.25">
      <c r="A295" s="73">
        <v>5003022</v>
      </c>
      <c r="B295" s="98" t="s">
        <v>1102</v>
      </c>
      <c r="C295" s="77" t="str">
        <f t="shared" si="16"/>
        <v/>
      </c>
      <c r="D295" s="115">
        <v>8.42</v>
      </c>
      <c r="E295" s="75" t="s">
        <v>1</v>
      </c>
      <c r="F295" s="112">
        <f t="shared" si="13"/>
        <v>10.103999999999999</v>
      </c>
      <c r="G295" s="80" t="s">
        <v>3334</v>
      </c>
      <c r="H295" s="325"/>
      <c r="I295" s="378"/>
      <c r="L295"/>
      <c r="M295"/>
      <c r="P295" s="9">
        <v>91</v>
      </c>
      <c r="V295" s="39"/>
      <c r="Z295" s="38"/>
      <c r="AA295" s="38">
        <v>14.965986394557817</v>
      </c>
      <c r="AB295" s="30"/>
      <c r="AC295" s="31"/>
      <c r="AD295" s="32"/>
      <c r="AE295" s="32"/>
      <c r="AF295" s="33"/>
      <c r="AJ295" s="350">
        <v>1003022</v>
      </c>
      <c r="AK295" s="3"/>
      <c r="AL295">
        <f t="shared" si="17"/>
        <v>0</v>
      </c>
      <c r="AO295">
        <v>96.121806892528241</v>
      </c>
    </row>
    <row r="296" spans="1:41" ht="12" customHeight="1" x14ac:dyDescent="0.25">
      <c r="A296" s="73">
        <v>5003023</v>
      </c>
      <c r="B296" s="98" t="s">
        <v>1103</v>
      </c>
      <c r="C296" s="77" t="str">
        <f t="shared" si="16"/>
        <v/>
      </c>
      <c r="D296" s="115">
        <v>8.42</v>
      </c>
      <c r="E296" s="75" t="s">
        <v>1</v>
      </c>
      <c r="F296" s="112">
        <f t="shared" si="13"/>
        <v>10.103999999999999</v>
      </c>
      <c r="G296" s="80" t="s">
        <v>3334</v>
      </c>
      <c r="H296" s="325"/>
      <c r="I296" s="364" t="s">
        <v>4952</v>
      </c>
      <c r="L296"/>
      <c r="M296"/>
      <c r="P296" s="9">
        <v>91</v>
      </c>
      <c r="V296" s="39"/>
      <c r="Z296" s="38"/>
      <c r="AA296" s="38">
        <v>14.965986394557817</v>
      </c>
      <c r="AB296" s="30"/>
      <c r="AC296" s="31"/>
      <c r="AD296" s="32"/>
      <c r="AE296" s="32"/>
      <c r="AF296" s="33"/>
      <c r="AJ296" s="350">
        <v>1003023</v>
      </c>
      <c r="AK296" s="3"/>
      <c r="AL296">
        <f t="shared" si="17"/>
        <v>0</v>
      </c>
      <c r="AO296">
        <v>2.2886144498221008</v>
      </c>
    </row>
    <row r="297" spans="1:41" ht="12" customHeight="1" x14ac:dyDescent="0.25">
      <c r="A297" s="73">
        <v>5003024</v>
      </c>
      <c r="B297" s="98" t="s">
        <v>1104</v>
      </c>
      <c r="C297" s="77" t="str">
        <f t="shared" si="16"/>
        <v/>
      </c>
      <c r="D297" s="115">
        <v>8.42</v>
      </c>
      <c r="E297" s="75" t="s">
        <v>6463</v>
      </c>
      <c r="F297" s="112">
        <f t="shared" si="13"/>
        <v>10.103999999999999</v>
      </c>
      <c r="G297" s="80" t="s">
        <v>3334</v>
      </c>
      <c r="H297" s="325"/>
      <c r="I297" s="379"/>
      <c r="L297"/>
      <c r="M297"/>
      <c r="P297" s="9">
        <v>91</v>
      </c>
      <c r="V297" s="39"/>
      <c r="Z297" s="38"/>
      <c r="AA297" s="38">
        <v>14.965986394557817</v>
      </c>
      <c r="AB297" s="30"/>
      <c r="AC297" s="31"/>
      <c r="AD297" s="32"/>
      <c r="AE297" s="32"/>
      <c r="AF297" s="33"/>
      <c r="AJ297" s="350">
        <v>1003024</v>
      </c>
      <c r="AK297" s="3"/>
      <c r="AL297">
        <f t="shared" si="17"/>
        <v>0</v>
      </c>
      <c r="AO297">
        <v>96.121806892528241</v>
      </c>
    </row>
    <row r="298" spans="1:41" ht="12" customHeight="1" x14ac:dyDescent="0.25">
      <c r="A298" s="73">
        <v>5003025</v>
      </c>
      <c r="B298" s="98" t="s">
        <v>1105</v>
      </c>
      <c r="C298" s="77" t="str">
        <f t="shared" si="16"/>
        <v/>
      </c>
      <c r="D298" s="115">
        <v>8.42</v>
      </c>
      <c r="E298" s="75" t="s">
        <v>6464</v>
      </c>
      <c r="F298" s="112">
        <f t="shared" si="13"/>
        <v>10.103999999999999</v>
      </c>
      <c r="G298" s="80" t="s">
        <v>3334</v>
      </c>
      <c r="H298" s="325"/>
      <c r="I298" s="377" t="s">
        <v>8378</v>
      </c>
      <c r="L298"/>
      <c r="M298"/>
      <c r="P298" s="9">
        <v>91</v>
      </c>
      <c r="V298" s="39"/>
      <c r="Z298" s="38"/>
      <c r="AA298" s="38">
        <v>14.965986394557817</v>
      </c>
      <c r="AB298" s="30"/>
      <c r="AC298" s="31"/>
      <c r="AD298" s="32"/>
      <c r="AE298" s="32"/>
      <c r="AF298" s="33"/>
      <c r="AJ298" s="350">
        <v>1003025</v>
      </c>
      <c r="AK298" s="3"/>
      <c r="AL298">
        <f t="shared" si="17"/>
        <v>0</v>
      </c>
      <c r="AO298">
        <v>6.865843349466302</v>
      </c>
    </row>
    <row r="299" spans="1:41" ht="12" customHeight="1" x14ac:dyDescent="0.25">
      <c r="A299" s="73">
        <v>5003026</v>
      </c>
      <c r="B299" s="98" t="s">
        <v>1106</v>
      </c>
      <c r="C299" s="77" t="str">
        <f t="shared" si="16"/>
        <v/>
      </c>
      <c r="D299" s="115">
        <v>8.42</v>
      </c>
      <c r="E299" s="75" t="s">
        <v>6463</v>
      </c>
      <c r="F299" s="112">
        <f t="shared" si="13"/>
        <v>10.103999999999999</v>
      </c>
      <c r="G299" s="80" t="s">
        <v>3334</v>
      </c>
      <c r="H299" s="325"/>
      <c r="I299" s="378"/>
      <c r="L299"/>
      <c r="M299"/>
      <c r="P299" s="9">
        <v>91</v>
      </c>
      <c r="V299" s="39"/>
      <c r="Z299" s="38"/>
      <c r="AA299" s="38">
        <v>14.965986394557817</v>
      </c>
      <c r="AB299" s="30"/>
      <c r="AC299" s="31"/>
      <c r="AD299" s="32"/>
      <c r="AE299" s="32"/>
      <c r="AF299" s="33"/>
      <c r="AJ299" s="350">
        <v>1003026</v>
      </c>
      <c r="AK299" s="3"/>
      <c r="AL299">
        <f t="shared" si="17"/>
        <v>0</v>
      </c>
      <c r="AO299">
        <v>1.7800334609727451</v>
      </c>
    </row>
    <row r="300" spans="1:41" ht="12" customHeight="1" x14ac:dyDescent="0.25">
      <c r="A300" s="73">
        <v>5003027</v>
      </c>
      <c r="B300" s="98" t="s">
        <v>1107</v>
      </c>
      <c r="C300" s="77" t="str">
        <f t="shared" si="16"/>
        <v/>
      </c>
      <c r="D300" s="115">
        <v>6.77</v>
      </c>
      <c r="E300" s="75" t="s">
        <v>1</v>
      </c>
      <c r="F300" s="112">
        <f t="shared" si="13"/>
        <v>8.1239999999999988</v>
      </c>
      <c r="G300" s="80" t="s">
        <v>3334</v>
      </c>
      <c r="H300" s="325"/>
      <c r="I300" s="328"/>
      <c r="L300"/>
      <c r="M300"/>
      <c r="P300" s="9">
        <v>91</v>
      </c>
      <c r="V300" s="39"/>
      <c r="Z300" s="38"/>
      <c r="AA300" s="38">
        <v>15.010570824524336</v>
      </c>
      <c r="AB300" s="30"/>
      <c r="AC300" s="31"/>
      <c r="AD300" s="32"/>
      <c r="AE300" s="32"/>
      <c r="AF300" s="33"/>
      <c r="AJ300" s="350">
        <v>1003027</v>
      </c>
      <c r="AK300" s="3"/>
      <c r="AL300">
        <f t="shared" si="17"/>
        <v>0</v>
      </c>
      <c r="AO300">
        <v>119.54883516027886</v>
      </c>
    </row>
    <row r="301" spans="1:41" ht="12" customHeight="1" x14ac:dyDescent="0.25">
      <c r="A301" s="73">
        <v>5003028</v>
      </c>
      <c r="B301" s="98" t="s">
        <v>1108</v>
      </c>
      <c r="C301" s="77" t="str">
        <f t="shared" si="16"/>
        <v/>
      </c>
      <c r="D301" s="115">
        <v>8.42</v>
      </c>
      <c r="E301" s="75" t="s">
        <v>1</v>
      </c>
      <c r="F301" s="112">
        <f t="shared" si="13"/>
        <v>10.103999999999999</v>
      </c>
      <c r="G301" s="80" t="s">
        <v>3334</v>
      </c>
      <c r="H301" s="325"/>
      <c r="I301" s="377" t="s">
        <v>8379</v>
      </c>
      <c r="L301"/>
      <c r="M301"/>
      <c r="P301" s="9">
        <v>91</v>
      </c>
      <c r="V301" s="39"/>
      <c r="Z301" s="38"/>
      <c r="AA301" s="38">
        <v>14.965986394557817</v>
      </c>
      <c r="AB301" s="30"/>
      <c r="AC301" s="31"/>
      <c r="AD301" s="32"/>
      <c r="AE301" s="32"/>
      <c r="AF301" s="33"/>
      <c r="AJ301" s="350">
        <v>1003028</v>
      </c>
      <c r="AK301" s="3"/>
      <c r="AL301">
        <f t="shared" si="17"/>
        <v>0</v>
      </c>
      <c r="AO301">
        <v>4.806090344626412</v>
      </c>
    </row>
    <row r="302" spans="1:41" ht="12" customHeight="1" x14ac:dyDescent="0.25">
      <c r="A302" s="73">
        <v>5003029</v>
      </c>
      <c r="B302" s="98" t="s">
        <v>1109</v>
      </c>
      <c r="C302" s="77" t="str">
        <f t="shared" si="16"/>
        <v/>
      </c>
      <c r="D302" s="115">
        <v>8.42</v>
      </c>
      <c r="E302" s="75" t="s">
        <v>1</v>
      </c>
      <c r="F302" s="112">
        <f t="shared" si="13"/>
        <v>10.103999999999999</v>
      </c>
      <c r="G302" s="80" t="s">
        <v>3334</v>
      </c>
      <c r="H302" s="325"/>
      <c r="I302" s="378"/>
      <c r="L302"/>
      <c r="M302"/>
      <c r="P302" s="9">
        <v>91</v>
      </c>
      <c r="V302" s="39"/>
      <c r="Z302" s="38"/>
      <c r="AA302" s="38">
        <v>14.965986394557817</v>
      </c>
      <c r="AB302" s="30"/>
      <c r="AC302" s="31"/>
      <c r="AD302" s="32"/>
      <c r="AE302" s="32"/>
      <c r="AF302" s="33"/>
      <c r="AJ302" s="350">
        <v>1003029</v>
      </c>
      <c r="AK302" s="3"/>
      <c r="AL302">
        <f t="shared" si="17"/>
        <v>0</v>
      </c>
      <c r="AO302">
        <v>96.121806892528241</v>
      </c>
    </row>
    <row r="303" spans="1:41" ht="12" customHeight="1" x14ac:dyDescent="0.25">
      <c r="A303" s="73">
        <v>5003030</v>
      </c>
      <c r="B303" s="98" t="s">
        <v>1110</v>
      </c>
      <c r="C303" s="77" t="str">
        <f t="shared" si="16"/>
        <v/>
      </c>
      <c r="D303" s="115">
        <v>8.42</v>
      </c>
      <c r="E303" s="75" t="s">
        <v>6463</v>
      </c>
      <c r="F303" s="112">
        <f t="shared" si="13"/>
        <v>10.103999999999999</v>
      </c>
      <c r="G303" s="80" t="s">
        <v>3333</v>
      </c>
      <c r="H303" s="325"/>
      <c r="J303" s="15"/>
      <c r="L303"/>
      <c r="M303"/>
      <c r="P303" s="9">
        <v>91</v>
      </c>
      <c r="V303" s="39"/>
      <c r="Z303" s="38"/>
      <c r="AA303" s="38">
        <v>14.965986394557817</v>
      </c>
      <c r="AB303" s="30"/>
      <c r="AC303" s="31"/>
      <c r="AD303" s="32"/>
      <c r="AE303" s="32"/>
      <c r="AF303" s="33"/>
      <c r="AJ303" s="350">
        <v>1003030</v>
      </c>
      <c r="AK303" s="3"/>
      <c r="AL303">
        <f t="shared" si="17"/>
        <v>0</v>
      </c>
      <c r="AO303">
        <v>0.17164608373665757</v>
      </c>
    </row>
    <row r="304" spans="1:41" ht="12" customHeight="1" x14ac:dyDescent="0.25">
      <c r="A304" s="73">
        <v>5003031</v>
      </c>
      <c r="B304" s="98" t="s">
        <v>1111</v>
      </c>
      <c r="C304" s="77" t="str">
        <f t="shared" si="16"/>
        <v/>
      </c>
      <c r="D304" s="115">
        <v>10.56</v>
      </c>
      <c r="E304" s="75" t="s">
        <v>6464</v>
      </c>
      <c r="F304" s="112">
        <f t="shared" si="13"/>
        <v>12.672000000000001</v>
      </c>
      <c r="G304" s="80" t="s">
        <v>3334</v>
      </c>
      <c r="H304" s="325"/>
      <c r="I304" s="377" t="s">
        <v>8380</v>
      </c>
      <c r="L304"/>
      <c r="M304"/>
      <c r="P304" s="9">
        <v>91</v>
      </c>
      <c r="V304" s="39"/>
      <c r="Z304" s="38"/>
      <c r="AA304" s="38">
        <v>15.061058344640429</v>
      </c>
      <c r="AB304" s="30"/>
      <c r="AC304" s="31"/>
      <c r="AD304" s="32"/>
      <c r="AE304" s="32"/>
      <c r="AF304" s="33"/>
      <c r="AJ304" s="350">
        <v>1003031</v>
      </c>
      <c r="AK304" s="3"/>
      <c r="AL304">
        <f t="shared" si="17"/>
        <v>0</v>
      </c>
      <c r="AO304">
        <v>76.642577086656033</v>
      </c>
    </row>
    <row r="305" spans="1:41" ht="12" customHeight="1" x14ac:dyDescent="0.25">
      <c r="A305" s="73">
        <v>5003032</v>
      </c>
      <c r="B305" s="98" t="s">
        <v>1112</v>
      </c>
      <c r="C305" s="77" t="str">
        <f t="shared" si="16"/>
        <v/>
      </c>
      <c r="D305" s="115">
        <v>10.56</v>
      </c>
      <c r="E305" s="75" t="s">
        <v>1</v>
      </c>
      <c r="F305" s="112">
        <f t="shared" si="13"/>
        <v>12.672000000000001</v>
      </c>
      <c r="G305" s="80" t="s">
        <v>3334</v>
      </c>
      <c r="H305" s="325"/>
      <c r="I305" s="378"/>
      <c r="L305"/>
      <c r="M305"/>
      <c r="P305" s="9">
        <v>91</v>
      </c>
      <c r="V305" s="39"/>
      <c r="Z305" s="38"/>
      <c r="AA305" s="38">
        <v>15.061058344640429</v>
      </c>
      <c r="AB305" s="30"/>
      <c r="AC305" s="31"/>
      <c r="AD305" s="32"/>
      <c r="AE305" s="32"/>
      <c r="AF305" s="33"/>
      <c r="AJ305" s="350">
        <v>1003032</v>
      </c>
      <c r="AK305" s="3"/>
      <c r="AL305">
        <f t="shared" si="17"/>
        <v>0</v>
      </c>
      <c r="AO305">
        <v>2.737234895952001</v>
      </c>
    </row>
    <row r="306" spans="1:41" ht="12" customHeight="1" x14ac:dyDescent="0.25">
      <c r="A306" s="356">
        <v>1003033</v>
      </c>
      <c r="B306" s="98" t="s">
        <v>1113</v>
      </c>
      <c r="C306" s="77" t="str">
        <f t="shared" si="16"/>
        <v/>
      </c>
      <c r="D306" s="115">
        <v>10.06</v>
      </c>
      <c r="E306" s="75" t="s">
        <v>1</v>
      </c>
      <c r="F306" s="309">
        <f t="shared" si="13"/>
        <v>12.072000000000001</v>
      </c>
      <c r="G306" s="80" t="s">
        <v>3334</v>
      </c>
      <c r="H306" s="325"/>
      <c r="L306"/>
      <c r="M306"/>
      <c r="P306" s="9">
        <v>91</v>
      </c>
      <c r="V306" s="39"/>
      <c r="Z306" s="38"/>
      <c r="AA306" s="38">
        <v>15.061058344640429</v>
      </c>
      <c r="AB306" s="30"/>
      <c r="AC306" s="31"/>
      <c r="AD306" s="32"/>
      <c r="AE306" s="32"/>
      <c r="AF306" s="33"/>
      <c r="AJ306" s="350"/>
      <c r="AK306" s="3"/>
      <c r="AL306">
        <f t="shared" si="17"/>
        <v>0</v>
      </c>
      <c r="AO306">
        <v>80.45185030169857</v>
      </c>
    </row>
    <row r="307" spans="1:41" ht="12" customHeight="1" x14ac:dyDescent="0.25">
      <c r="A307" s="73">
        <v>5003034</v>
      </c>
      <c r="B307" s="98" t="s">
        <v>1114</v>
      </c>
      <c r="C307" s="77" t="str">
        <f t="shared" si="16"/>
        <v/>
      </c>
      <c r="D307" s="115">
        <v>10.56</v>
      </c>
      <c r="E307" s="75" t="s">
        <v>6463</v>
      </c>
      <c r="F307" s="112">
        <f t="shared" si="13"/>
        <v>12.672000000000001</v>
      </c>
      <c r="G307" s="80" t="s">
        <v>3334</v>
      </c>
      <c r="H307" s="325"/>
      <c r="I307" s="377" t="s">
        <v>8381</v>
      </c>
      <c r="L307"/>
      <c r="M307"/>
      <c r="P307" s="9">
        <v>91</v>
      </c>
      <c r="V307" s="39"/>
      <c r="Z307" s="38"/>
      <c r="AA307" s="38">
        <v>15.061058344640429</v>
      </c>
      <c r="AB307" s="30"/>
      <c r="AC307" s="31"/>
      <c r="AD307" s="32"/>
      <c r="AE307" s="32"/>
      <c r="AF307" s="33"/>
      <c r="AJ307" s="350">
        <v>1003034</v>
      </c>
      <c r="AK307" s="3"/>
      <c r="AL307">
        <f t="shared" si="17"/>
        <v>0</v>
      </c>
      <c r="AO307">
        <v>1.3214237428733797</v>
      </c>
    </row>
    <row r="308" spans="1:41" ht="12" customHeight="1" x14ac:dyDescent="0.25">
      <c r="A308" s="356">
        <v>1003035</v>
      </c>
      <c r="B308" s="98" t="s">
        <v>1115</v>
      </c>
      <c r="C308" s="77" t="str">
        <f t="shared" si="16"/>
        <v/>
      </c>
      <c r="D308" s="115">
        <v>10.06</v>
      </c>
      <c r="E308" s="75" t="s">
        <v>6464</v>
      </c>
      <c r="F308" s="309">
        <f t="shared" si="13"/>
        <v>12.072000000000001</v>
      </c>
      <c r="G308" s="80" t="s">
        <v>3334</v>
      </c>
      <c r="H308" s="325"/>
      <c r="I308" s="378"/>
      <c r="L308"/>
      <c r="M308"/>
      <c r="P308" s="9">
        <v>91</v>
      </c>
      <c r="V308" s="39"/>
      <c r="Z308" s="38"/>
      <c r="AA308" s="38">
        <v>15.061058344640429</v>
      </c>
      <c r="AB308" s="30"/>
      <c r="AC308" s="31"/>
      <c r="AD308" s="32"/>
      <c r="AE308" s="32"/>
      <c r="AF308" s="33"/>
      <c r="AJ308" s="350"/>
      <c r="AK308" s="3"/>
      <c r="AL308">
        <f t="shared" si="17"/>
        <v>0</v>
      </c>
      <c r="AO308">
        <v>80.45185030169857</v>
      </c>
    </row>
    <row r="309" spans="1:41" ht="12" customHeight="1" x14ac:dyDescent="0.25">
      <c r="A309" s="73">
        <v>5003036</v>
      </c>
      <c r="B309" s="98" t="s">
        <v>1116</v>
      </c>
      <c r="C309" s="77" t="str">
        <f t="shared" si="16"/>
        <v/>
      </c>
      <c r="D309" s="115">
        <v>10.56</v>
      </c>
      <c r="E309" s="75" t="s">
        <v>1</v>
      </c>
      <c r="F309" s="112">
        <f t="shared" si="13"/>
        <v>12.672000000000001</v>
      </c>
      <c r="G309" s="80" t="s">
        <v>3334</v>
      </c>
      <c r="H309" s="325"/>
      <c r="I309" s="327"/>
      <c r="L309"/>
      <c r="M309"/>
      <c r="P309" s="9">
        <v>91</v>
      </c>
      <c r="V309" s="39"/>
      <c r="Z309" s="38"/>
      <c r="AA309" s="38">
        <v>15.061058344640429</v>
      </c>
      <c r="AB309" s="30"/>
      <c r="AC309" s="31"/>
      <c r="AD309" s="32"/>
      <c r="AE309" s="32"/>
      <c r="AF309" s="33"/>
      <c r="AJ309" s="350">
        <v>1003036</v>
      </c>
      <c r="AK309" s="3"/>
      <c r="AL309">
        <f t="shared" si="17"/>
        <v>0</v>
      </c>
      <c r="AO309">
        <v>2.2541934437251769</v>
      </c>
    </row>
    <row r="310" spans="1:41" ht="12" customHeight="1" x14ac:dyDescent="0.25">
      <c r="A310" s="73">
        <v>5003037</v>
      </c>
      <c r="B310" s="98" t="s">
        <v>1117</v>
      </c>
      <c r="C310" s="77" t="str">
        <f t="shared" si="16"/>
        <v/>
      </c>
      <c r="D310" s="115">
        <v>10.56</v>
      </c>
      <c r="E310" s="75" t="s">
        <v>6463</v>
      </c>
      <c r="F310" s="112">
        <f t="shared" ref="F310:F373" si="18">D310*1.2</f>
        <v>12.672000000000001</v>
      </c>
      <c r="G310" s="80" t="s">
        <v>3334</v>
      </c>
      <c r="H310" s="325"/>
      <c r="I310" s="377" t="s">
        <v>8382</v>
      </c>
      <c r="L310"/>
      <c r="M310"/>
      <c r="P310" s="9">
        <v>91</v>
      </c>
      <c r="V310" s="39"/>
      <c r="Z310" s="38"/>
      <c r="AA310" s="38">
        <v>15.061058344640429</v>
      </c>
      <c r="AB310" s="30"/>
      <c r="AC310" s="31"/>
      <c r="AD310" s="32"/>
      <c r="AE310" s="32"/>
      <c r="AF310" s="33"/>
      <c r="AJ310" s="350">
        <v>1003037</v>
      </c>
      <c r="AK310" s="3"/>
      <c r="AL310">
        <f t="shared" si="17"/>
        <v>0</v>
      </c>
      <c r="AO310">
        <v>76.642577086656033</v>
      </c>
    </row>
    <row r="311" spans="1:41" ht="12" customHeight="1" x14ac:dyDescent="0.25">
      <c r="A311" s="73">
        <v>5003038</v>
      </c>
      <c r="B311" s="98" t="s">
        <v>1118</v>
      </c>
      <c r="C311" s="77" t="str">
        <f t="shared" si="16"/>
        <v/>
      </c>
      <c r="D311" s="115">
        <v>10.65</v>
      </c>
      <c r="E311" s="75" t="s">
        <v>1</v>
      </c>
      <c r="F311" s="112">
        <f t="shared" si="18"/>
        <v>12.78</v>
      </c>
      <c r="G311" s="80" t="s">
        <v>3334</v>
      </c>
      <c r="H311" s="325"/>
      <c r="I311" s="378"/>
      <c r="L311"/>
      <c r="M311"/>
      <c r="P311" s="9">
        <v>91</v>
      </c>
      <c r="V311" s="39"/>
      <c r="Z311" s="38"/>
      <c r="AA311" s="38">
        <v>15.053763440860223</v>
      </c>
      <c r="AB311" s="30"/>
      <c r="AC311" s="31"/>
      <c r="AD311" s="32"/>
      <c r="AE311" s="32"/>
      <c r="AF311" s="33"/>
      <c r="AJ311" s="350">
        <v>1003038</v>
      </c>
      <c r="AK311" s="3"/>
      <c r="AL311">
        <f t="shared" si="17"/>
        <v>0</v>
      </c>
      <c r="AO311">
        <v>2.1109692593507763</v>
      </c>
    </row>
    <row r="312" spans="1:41" ht="12" customHeight="1" x14ac:dyDescent="0.25">
      <c r="A312" s="73">
        <v>5003039</v>
      </c>
      <c r="B312" s="98" t="s">
        <v>1119</v>
      </c>
      <c r="C312" s="77" t="str">
        <f t="shared" si="16"/>
        <v/>
      </c>
      <c r="D312" s="115">
        <v>8.61</v>
      </c>
      <c r="E312" s="75" t="s">
        <v>1</v>
      </c>
      <c r="F312" s="112">
        <f t="shared" si="18"/>
        <v>10.331999999999999</v>
      </c>
      <c r="G312" s="80" t="s">
        <v>3334</v>
      </c>
      <c r="H312" s="325"/>
      <c r="I312" s="327"/>
      <c r="L312"/>
      <c r="M312"/>
      <c r="P312" s="9">
        <v>91</v>
      </c>
      <c r="V312" s="39"/>
      <c r="Z312" s="38"/>
      <c r="AA312" s="38">
        <v>14.975041597337764</v>
      </c>
      <c r="AB312" s="30"/>
      <c r="AC312" s="31"/>
      <c r="AD312" s="32"/>
      <c r="AE312" s="32"/>
      <c r="AF312" s="33"/>
      <c r="AJ312" s="350">
        <v>1003039</v>
      </c>
      <c r="AK312" s="3"/>
      <c r="AL312">
        <f t="shared" si="17"/>
        <v>0</v>
      </c>
      <c r="AO312">
        <v>94.000652036595554</v>
      </c>
    </row>
    <row r="313" spans="1:41" ht="12" customHeight="1" x14ac:dyDescent="0.25">
      <c r="A313" s="73">
        <v>5003040</v>
      </c>
      <c r="B313" s="98" t="s">
        <v>1120</v>
      </c>
      <c r="C313" s="77" t="str">
        <f t="shared" si="16"/>
        <v/>
      </c>
      <c r="D313" s="115">
        <v>12.44</v>
      </c>
      <c r="E313" s="75" t="s">
        <v>6463</v>
      </c>
      <c r="F313" s="112">
        <f t="shared" si="18"/>
        <v>14.927999999999999</v>
      </c>
      <c r="G313" s="80" t="s">
        <v>3333</v>
      </c>
      <c r="H313" s="325"/>
      <c r="I313" s="377" t="s">
        <v>8383</v>
      </c>
      <c r="J313" s="15"/>
      <c r="L313"/>
      <c r="M313"/>
      <c r="P313" s="9">
        <v>91</v>
      </c>
      <c r="V313" s="39"/>
      <c r="Z313" s="38"/>
      <c r="AA313" s="38">
        <v>14.959723820483305</v>
      </c>
      <c r="AB313" s="30"/>
      <c r="AC313" s="31"/>
      <c r="AD313" s="32"/>
      <c r="AE313" s="32"/>
      <c r="AF313" s="33"/>
      <c r="AJ313" s="350">
        <v>1003040</v>
      </c>
      <c r="AK313" s="3"/>
      <c r="AL313">
        <f t="shared" si="17"/>
        <v>0</v>
      </c>
      <c r="AO313">
        <v>0.13554153504071004</v>
      </c>
    </row>
    <row r="314" spans="1:41" ht="12" customHeight="1" x14ac:dyDescent="0.25">
      <c r="A314" s="73">
        <v>5003041</v>
      </c>
      <c r="B314" s="98" t="s">
        <v>1121</v>
      </c>
      <c r="C314" s="77" t="str">
        <f t="shared" si="16"/>
        <v/>
      </c>
      <c r="D314" s="115">
        <v>12.44</v>
      </c>
      <c r="E314" s="75" t="s">
        <v>1</v>
      </c>
      <c r="F314" s="112">
        <f t="shared" si="18"/>
        <v>14.927999999999999</v>
      </c>
      <c r="G314" s="80" t="s">
        <v>3334</v>
      </c>
      <c r="H314" s="325"/>
      <c r="I314" s="378"/>
      <c r="L314"/>
      <c r="M314"/>
      <c r="P314" s="9">
        <v>91</v>
      </c>
      <c r="V314" s="39"/>
      <c r="Z314" s="38"/>
      <c r="AA314" s="38">
        <v>14.959723820483305</v>
      </c>
      <c r="AB314" s="30"/>
      <c r="AC314" s="31"/>
      <c r="AD314" s="32"/>
      <c r="AE314" s="32"/>
      <c r="AF314" s="33"/>
      <c r="AJ314" s="350">
        <v>1003041</v>
      </c>
      <c r="AK314" s="3"/>
      <c r="AL314">
        <f t="shared" si="17"/>
        <v>0</v>
      </c>
      <c r="AO314">
        <v>65.059936819540809</v>
      </c>
    </row>
    <row r="315" spans="1:41" ht="12" customHeight="1" x14ac:dyDescent="0.25">
      <c r="A315" s="73">
        <v>5003042</v>
      </c>
      <c r="B315" s="98" t="s">
        <v>1122</v>
      </c>
      <c r="C315" s="77" t="str">
        <f t="shared" si="16"/>
        <v/>
      </c>
      <c r="D315" s="115">
        <v>12.44</v>
      </c>
      <c r="E315" s="75" t="s">
        <v>1</v>
      </c>
      <c r="F315" s="112">
        <f t="shared" si="18"/>
        <v>14.927999999999999</v>
      </c>
      <c r="G315" s="80" t="s">
        <v>3334</v>
      </c>
      <c r="H315" s="325"/>
      <c r="I315" s="94"/>
      <c r="L315"/>
      <c r="M315"/>
      <c r="P315" s="9">
        <v>91</v>
      </c>
      <c r="V315" s="39"/>
      <c r="Z315" s="38"/>
      <c r="AA315" s="38">
        <v>14.959723820483305</v>
      </c>
      <c r="AB315" s="30"/>
      <c r="AC315" s="31"/>
      <c r="AD315" s="32"/>
      <c r="AE315" s="32"/>
      <c r="AF315" s="33"/>
      <c r="AJ315" s="350">
        <v>1003042</v>
      </c>
      <c r="AK315" s="3"/>
      <c r="AL315">
        <f t="shared" si="17"/>
        <v>0</v>
      </c>
      <c r="AO315">
        <v>1.9135275535159064</v>
      </c>
    </row>
    <row r="316" spans="1:41" ht="12" customHeight="1" x14ac:dyDescent="0.25">
      <c r="A316" s="73">
        <v>5003043</v>
      </c>
      <c r="B316" s="98" t="s">
        <v>1123</v>
      </c>
      <c r="C316" s="77" t="str">
        <f t="shared" si="16"/>
        <v/>
      </c>
      <c r="D316" s="115">
        <v>12.44</v>
      </c>
      <c r="E316" s="75" t="s">
        <v>1</v>
      </c>
      <c r="F316" s="112">
        <f t="shared" si="18"/>
        <v>14.927999999999999</v>
      </c>
      <c r="G316" s="80" t="s">
        <v>3334</v>
      </c>
      <c r="H316" s="325"/>
      <c r="I316" s="377" t="s">
        <v>8384</v>
      </c>
      <c r="L316"/>
      <c r="M316"/>
      <c r="P316" s="9">
        <v>91</v>
      </c>
      <c r="V316" s="39"/>
      <c r="Z316" s="38"/>
      <c r="AA316" s="38">
        <v>14.959723820483305</v>
      </c>
      <c r="AB316" s="30"/>
      <c r="AC316" s="31"/>
      <c r="AD316" s="32"/>
      <c r="AE316" s="32"/>
      <c r="AF316" s="33"/>
      <c r="AJ316" s="350">
        <v>1003043</v>
      </c>
      <c r="AK316" s="3"/>
      <c r="AL316">
        <f t="shared" si="17"/>
        <v>0</v>
      </c>
      <c r="AO316">
        <v>65.059936819540809</v>
      </c>
    </row>
    <row r="317" spans="1:41" ht="12" customHeight="1" x14ac:dyDescent="0.25">
      <c r="A317" s="73">
        <v>5003044</v>
      </c>
      <c r="B317" s="98" t="s">
        <v>1124</v>
      </c>
      <c r="C317" s="77" t="str">
        <f t="shared" si="16"/>
        <v/>
      </c>
      <c r="D317" s="115">
        <v>12.65</v>
      </c>
      <c r="E317" s="75" t="s">
        <v>1</v>
      </c>
      <c r="F317" s="112">
        <f t="shared" si="18"/>
        <v>15.18</v>
      </c>
      <c r="G317" s="80" t="s">
        <v>3334</v>
      </c>
      <c r="H317" s="325"/>
      <c r="I317" s="378"/>
      <c r="L317"/>
      <c r="M317"/>
      <c r="P317" s="9">
        <v>91</v>
      </c>
      <c r="V317" s="39"/>
      <c r="Z317" s="38"/>
      <c r="AA317" s="38">
        <v>15.045248868778273</v>
      </c>
      <c r="AB317" s="30"/>
      <c r="AC317" s="31"/>
      <c r="AD317" s="32"/>
      <c r="AE317" s="32"/>
      <c r="AF317" s="33"/>
      <c r="AJ317" s="350">
        <v>1003044</v>
      </c>
      <c r="AK317" s="3"/>
      <c r="AL317">
        <f t="shared" si="17"/>
        <v>0</v>
      </c>
      <c r="AO317">
        <v>1.5994972609389084</v>
      </c>
    </row>
    <row r="318" spans="1:41" ht="12" customHeight="1" x14ac:dyDescent="0.25">
      <c r="A318" s="73">
        <v>5003045</v>
      </c>
      <c r="B318" s="98" t="s">
        <v>1125</v>
      </c>
      <c r="C318" s="77" t="str">
        <f t="shared" si="16"/>
        <v/>
      </c>
      <c r="D318" s="115">
        <v>12.65</v>
      </c>
      <c r="E318" s="75" t="s">
        <v>1</v>
      </c>
      <c r="F318" s="112">
        <f t="shared" si="18"/>
        <v>15.18</v>
      </c>
      <c r="G318" s="80" t="s">
        <v>3334</v>
      </c>
      <c r="H318" s="325"/>
      <c r="I318" s="128"/>
      <c r="L318"/>
      <c r="M318"/>
      <c r="P318" s="9">
        <v>91</v>
      </c>
      <c r="V318" s="39"/>
      <c r="Z318" s="38"/>
      <c r="AA318" s="38">
        <v>15.045248868778273</v>
      </c>
      <c r="AB318" s="30"/>
      <c r="AC318" s="31"/>
      <c r="AD318" s="32"/>
      <c r="AE318" s="32"/>
      <c r="AF318" s="33"/>
      <c r="AJ318" s="350">
        <v>1003045</v>
      </c>
      <c r="AK318" s="3"/>
      <c r="AL318">
        <f t="shared" si="17"/>
        <v>0</v>
      </c>
      <c r="AO318">
        <v>63.979890437556335</v>
      </c>
    </row>
    <row r="319" spans="1:41" ht="12" customHeight="1" x14ac:dyDescent="0.25">
      <c r="A319" s="73">
        <v>5003046</v>
      </c>
      <c r="B319" s="98" t="s">
        <v>1126</v>
      </c>
      <c r="C319" s="77" t="str">
        <f t="shared" si="16"/>
        <v/>
      </c>
      <c r="D319" s="115">
        <v>12.65</v>
      </c>
      <c r="E319" s="75" t="s">
        <v>6463</v>
      </c>
      <c r="F319" s="112">
        <f t="shared" si="18"/>
        <v>15.18</v>
      </c>
      <c r="G319" s="80" t="s">
        <v>3334</v>
      </c>
      <c r="H319" s="325"/>
      <c r="I319" s="377" t="s">
        <v>8404</v>
      </c>
      <c r="L319"/>
      <c r="M319"/>
      <c r="P319" s="9">
        <v>91</v>
      </c>
      <c r="V319" s="39"/>
      <c r="Z319" s="38"/>
      <c r="AA319" s="38">
        <v>15.045248868778273</v>
      </c>
      <c r="AB319" s="30"/>
      <c r="AC319" s="31"/>
      <c r="AD319" s="32"/>
      <c r="AE319" s="32"/>
      <c r="AF319" s="33"/>
      <c r="AJ319" s="350">
        <v>1003046</v>
      </c>
      <c r="AK319" s="3"/>
      <c r="AL319">
        <f t="shared" si="17"/>
        <v>0</v>
      </c>
      <c r="AO319">
        <v>0.79974863046945421</v>
      </c>
    </row>
    <row r="320" spans="1:41" ht="12" customHeight="1" x14ac:dyDescent="0.25">
      <c r="A320" s="356">
        <v>1003047</v>
      </c>
      <c r="B320" s="98" t="s">
        <v>1127</v>
      </c>
      <c r="C320" s="77" t="str">
        <f t="shared" si="16"/>
        <v/>
      </c>
      <c r="D320" s="115">
        <v>9.5</v>
      </c>
      <c r="E320" s="75" t="s">
        <v>1</v>
      </c>
      <c r="F320" s="309">
        <f t="shared" si="18"/>
        <v>11.4</v>
      </c>
      <c r="G320" s="80" t="s">
        <v>3334</v>
      </c>
      <c r="H320" s="325"/>
      <c r="I320" s="378"/>
      <c r="L320"/>
      <c r="M320"/>
      <c r="P320" s="9">
        <v>91</v>
      </c>
      <c r="V320" s="39"/>
      <c r="Z320" s="38"/>
      <c r="AA320" s="38">
        <v>14.94252873563218</v>
      </c>
      <c r="AB320" s="30"/>
      <c r="AC320" s="31"/>
      <c r="AD320" s="32"/>
      <c r="AE320" s="32"/>
      <c r="AF320" s="33"/>
      <c r="AJ320" s="350"/>
      <c r="AK320" s="3"/>
      <c r="AL320">
        <f t="shared" si="17"/>
        <v>0</v>
      </c>
      <c r="AO320">
        <v>85.19427516158818</v>
      </c>
    </row>
    <row r="321" spans="1:41" ht="12" customHeight="1" x14ac:dyDescent="0.25">
      <c r="A321" s="73">
        <v>5003048</v>
      </c>
      <c r="B321" s="98" t="s">
        <v>1128</v>
      </c>
      <c r="C321" s="77" t="str">
        <f t="shared" si="16"/>
        <v/>
      </c>
      <c r="D321" s="115">
        <v>12.3</v>
      </c>
      <c r="E321" s="75" t="s">
        <v>6463</v>
      </c>
      <c r="F321" s="112">
        <f t="shared" si="18"/>
        <v>14.76</v>
      </c>
      <c r="G321" s="80" t="s">
        <v>3334</v>
      </c>
      <c r="H321" s="325"/>
      <c r="I321" s="22"/>
      <c r="L321"/>
      <c r="M321"/>
      <c r="P321" s="9">
        <v>91</v>
      </c>
      <c r="V321" s="39"/>
      <c r="Z321" s="38"/>
      <c r="AA321" s="38">
        <v>15.03496503496504</v>
      </c>
      <c r="AB321" s="30"/>
      <c r="AC321" s="31"/>
      <c r="AD321" s="32"/>
      <c r="AE321" s="32"/>
      <c r="AF321" s="33"/>
      <c r="AJ321" s="350">
        <v>1003048</v>
      </c>
      <c r="AK321" s="3"/>
      <c r="AL321">
        <f t="shared" si="17"/>
        <v>0</v>
      </c>
      <c r="AO321">
        <v>2.193348547520563</v>
      </c>
    </row>
    <row r="322" spans="1:41" ht="12" customHeight="1" x14ac:dyDescent="0.25">
      <c r="A322" s="73">
        <v>5003049</v>
      </c>
      <c r="B322" s="98" t="s">
        <v>1129</v>
      </c>
      <c r="C322" s="77" t="str">
        <f t="shared" si="16"/>
        <v/>
      </c>
      <c r="D322" s="115">
        <v>12.3</v>
      </c>
      <c r="E322" s="75" t="s">
        <v>6463</v>
      </c>
      <c r="F322" s="112">
        <f t="shared" si="18"/>
        <v>14.76</v>
      </c>
      <c r="G322" s="80" t="s">
        <v>3334</v>
      </c>
      <c r="H322" s="325"/>
      <c r="I322" s="128"/>
      <c r="L322"/>
      <c r="M322"/>
      <c r="P322" s="9">
        <v>91</v>
      </c>
      <c r="V322" s="39"/>
      <c r="Z322" s="38"/>
      <c r="AA322" s="38">
        <v>15.03496503496504</v>
      </c>
      <c r="AB322" s="30"/>
      <c r="AC322" s="31"/>
      <c r="AD322" s="32"/>
      <c r="AE322" s="32"/>
      <c r="AF322" s="33"/>
      <c r="AJ322" s="350">
        <v>1003049</v>
      </c>
      <c r="AK322" s="3"/>
      <c r="AL322">
        <f t="shared" si="17"/>
        <v>0</v>
      </c>
      <c r="AO322">
        <v>65.800456425616886</v>
      </c>
    </row>
    <row r="323" spans="1:41" ht="12" customHeight="1" x14ac:dyDescent="0.25">
      <c r="A323" s="73">
        <v>5003050</v>
      </c>
      <c r="B323" s="98" t="s">
        <v>1130</v>
      </c>
      <c r="C323" s="77" t="str">
        <f t="shared" si="16"/>
        <v/>
      </c>
      <c r="D323" s="115">
        <v>12.3</v>
      </c>
      <c r="E323" s="75" t="s">
        <v>6463</v>
      </c>
      <c r="F323" s="112">
        <f t="shared" si="18"/>
        <v>14.76</v>
      </c>
      <c r="G323" s="80" t="s">
        <v>3333</v>
      </c>
      <c r="H323" s="325"/>
      <c r="I323" s="377" t="s">
        <v>8405</v>
      </c>
      <c r="J323" s="15"/>
      <c r="L323"/>
      <c r="M323"/>
      <c r="P323" s="9">
        <v>91</v>
      </c>
      <c r="V323" s="39"/>
      <c r="Z323" s="38"/>
      <c r="AA323" s="38">
        <v>15.03496503496504</v>
      </c>
      <c r="AB323" s="30"/>
      <c r="AC323" s="31"/>
      <c r="AD323" s="32"/>
      <c r="AE323" s="32"/>
      <c r="AF323" s="33"/>
      <c r="AJ323" s="350">
        <v>1003050</v>
      </c>
      <c r="AK323" s="3"/>
      <c r="AL323">
        <f t="shared" si="17"/>
        <v>0</v>
      </c>
      <c r="AO323">
        <v>6.5800456425616882E-2</v>
      </c>
    </row>
    <row r="324" spans="1:41" ht="12" customHeight="1" x14ac:dyDescent="0.25">
      <c r="A324" s="73">
        <v>5003051</v>
      </c>
      <c r="B324" s="98" t="s">
        <v>1131</v>
      </c>
      <c r="C324" s="77" t="str">
        <f t="shared" si="16"/>
        <v/>
      </c>
      <c r="D324" s="115">
        <v>13.69</v>
      </c>
      <c r="E324" s="75" t="s">
        <v>1</v>
      </c>
      <c r="F324" s="112">
        <f t="shared" si="18"/>
        <v>16.427999999999997</v>
      </c>
      <c r="G324" s="80" t="s">
        <v>3335</v>
      </c>
      <c r="H324" s="325"/>
      <c r="I324" s="378"/>
      <c r="L324"/>
      <c r="M324"/>
      <c r="P324" s="9">
        <v>91</v>
      </c>
      <c r="V324" s="39"/>
      <c r="Z324" s="38"/>
      <c r="AA324" s="38">
        <v>14.958158995815893</v>
      </c>
      <c r="AB324" s="30"/>
      <c r="AC324" s="31"/>
      <c r="AD324" s="32"/>
      <c r="AE324" s="32"/>
      <c r="AF324" s="33"/>
      <c r="AJ324" s="350">
        <v>1003051</v>
      </c>
      <c r="AK324" s="3"/>
      <c r="AL324">
        <f t="shared" si="17"/>
        <v>0</v>
      </c>
      <c r="AO324">
        <v>1.1823895018774111</v>
      </c>
    </row>
    <row r="325" spans="1:41" ht="12" customHeight="1" x14ac:dyDescent="0.25">
      <c r="A325" s="356">
        <v>1003052</v>
      </c>
      <c r="B325" s="98" t="s">
        <v>1132</v>
      </c>
      <c r="C325" s="77" t="str">
        <f t="shared" si="16"/>
        <v/>
      </c>
      <c r="D325" s="115">
        <v>10.33</v>
      </c>
      <c r="E325" s="75" t="s">
        <v>6463</v>
      </c>
      <c r="F325" s="309">
        <f t="shared" si="18"/>
        <v>12.395999999999999</v>
      </c>
      <c r="G325" s="80" t="s">
        <v>3334</v>
      </c>
      <c r="H325" s="325"/>
      <c r="I325" s="128"/>
      <c r="L325"/>
      <c r="M325"/>
      <c r="P325" s="9">
        <v>91</v>
      </c>
      <c r="V325" s="39"/>
      <c r="Z325" s="38"/>
      <c r="AA325" s="38">
        <v>15.059445178335537</v>
      </c>
      <c r="AB325" s="30"/>
      <c r="AC325" s="31"/>
      <c r="AD325" s="32"/>
      <c r="AE325" s="32"/>
      <c r="AF325" s="33"/>
      <c r="AJ325" s="350"/>
      <c r="AK325" s="3"/>
      <c r="AL325">
        <f t="shared" si="17"/>
        <v>0</v>
      </c>
      <c r="AO325">
        <v>78.349042985003649</v>
      </c>
    </row>
    <row r="326" spans="1:41" ht="12" customHeight="1" x14ac:dyDescent="0.25">
      <c r="A326" s="73">
        <v>5003053</v>
      </c>
      <c r="B326" s="98" t="s">
        <v>1133</v>
      </c>
      <c r="C326" s="77" t="str">
        <f t="shared" si="16"/>
        <v/>
      </c>
      <c r="D326" s="115">
        <v>13.69</v>
      </c>
      <c r="E326" s="75" t="s">
        <v>6463</v>
      </c>
      <c r="F326" s="112">
        <f t="shared" si="18"/>
        <v>16.427999999999997</v>
      </c>
      <c r="G326" s="80" t="s">
        <v>3333</v>
      </c>
      <c r="H326" s="325"/>
      <c r="I326" s="377" t="s">
        <v>8390</v>
      </c>
      <c r="J326" s="15"/>
      <c r="L326"/>
      <c r="M326"/>
      <c r="P326" s="9">
        <v>91</v>
      </c>
      <c r="V326" s="39"/>
      <c r="Z326" s="38"/>
      <c r="AA326" s="38">
        <v>14.958158995815893</v>
      </c>
      <c r="AB326" s="30"/>
      <c r="AC326" s="31"/>
      <c r="AD326" s="32"/>
      <c r="AE326" s="32"/>
      <c r="AF326" s="33"/>
      <c r="AJ326" s="350">
        <v>1003053</v>
      </c>
      <c r="AK326" s="3"/>
      <c r="AL326">
        <f t="shared" si="17"/>
        <v>0</v>
      </c>
      <c r="AO326">
        <v>0.19706491697956849</v>
      </c>
    </row>
    <row r="327" spans="1:41" ht="12" customHeight="1" x14ac:dyDescent="0.25">
      <c r="A327" s="73">
        <v>5003054</v>
      </c>
      <c r="B327" s="98" t="s">
        <v>1134</v>
      </c>
      <c r="C327" s="77" t="str">
        <f t="shared" si="16"/>
        <v/>
      </c>
      <c r="D327" s="115">
        <v>13.69</v>
      </c>
      <c r="E327" s="75" t="s">
        <v>6463</v>
      </c>
      <c r="F327" s="112">
        <f t="shared" si="18"/>
        <v>16.427999999999997</v>
      </c>
      <c r="G327" s="80" t="s">
        <v>3335</v>
      </c>
      <c r="H327" s="325"/>
      <c r="I327" s="378"/>
      <c r="L327"/>
      <c r="M327"/>
      <c r="P327" s="9">
        <v>91</v>
      </c>
      <c r="V327" s="39"/>
      <c r="Z327" s="38"/>
      <c r="AA327" s="38">
        <v>14.958158995815893</v>
      </c>
      <c r="AB327" s="30"/>
      <c r="AC327" s="31"/>
      <c r="AD327" s="32"/>
      <c r="AE327" s="32"/>
      <c r="AF327" s="33"/>
      <c r="AJ327" s="350">
        <v>1003054</v>
      </c>
      <c r="AK327" s="3"/>
      <c r="AL327">
        <f t="shared" si="17"/>
        <v>0</v>
      </c>
      <c r="AO327">
        <v>0.49266229244892118</v>
      </c>
    </row>
    <row r="328" spans="1:41" ht="12" customHeight="1" x14ac:dyDescent="0.25">
      <c r="A328" s="73">
        <v>5003055</v>
      </c>
      <c r="B328" s="98" t="s">
        <v>1135</v>
      </c>
      <c r="C328" s="77" t="str">
        <f t="shared" si="16"/>
        <v/>
      </c>
      <c r="D328" s="115">
        <v>13.69</v>
      </c>
      <c r="E328" s="75" t="s">
        <v>1</v>
      </c>
      <c r="F328" s="112">
        <f t="shared" si="18"/>
        <v>16.427999999999997</v>
      </c>
      <c r="G328" s="80" t="s">
        <v>3334</v>
      </c>
      <c r="H328" s="325"/>
      <c r="I328" s="128"/>
      <c r="L328"/>
      <c r="M328"/>
      <c r="P328" s="9">
        <v>91</v>
      </c>
      <c r="V328" s="39"/>
      <c r="Z328" s="38"/>
      <c r="AA328" s="38">
        <v>14.958158995815893</v>
      </c>
      <c r="AB328" s="30"/>
      <c r="AC328" s="31"/>
      <c r="AD328" s="32"/>
      <c r="AE328" s="32"/>
      <c r="AF328" s="33"/>
      <c r="AJ328" s="350">
        <v>1003055</v>
      </c>
      <c r="AK328" s="3"/>
      <c r="AL328">
        <f t="shared" si="17"/>
        <v>0</v>
      </c>
      <c r="AO328">
        <v>59.119475093870548</v>
      </c>
    </row>
    <row r="329" spans="1:41" ht="12" customHeight="1" x14ac:dyDescent="0.25">
      <c r="A329" s="73">
        <v>5003056</v>
      </c>
      <c r="B329" s="98" t="s">
        <v>1136</v>
      </c>
      <c r="C329" s="77" t="str">
        <f t="shared" si="16"/>
        <v/>
      </c>
      <c r="D329" s="115">
        <v>14.93</v>
      </c>
      <c r="E329" s="75" t="s">
        <v>6463</v>
      </c>
      <c r="F329" s="112">
        <f t="shared" si="18"/>
        <v>17.916</v>
      </c>
      <c r="G329" s="80" t="s">
        <v>3335</v>
      </c>
      <c r="H329" s="325"/>
      <c r="I329" s="377" t="s">
        <v>8407</v>
      </c>
      <c r="L329"/>
      <c r="M329"/>
      <c r="P329" s="9">
        <v>91</v>
      </c>
      <c r="V329" s="39"/>
      <c r="Z329" s="38"/>
      <c r="AA329" s="38">
        <v>14.956855225311614</v>
      </c>
      <c r="AB329" s="30"/>
      <c r="AC329" s="31"/>
      <c r="AD329" s="32"/>
      <c r="AE329" s="32"/>
      <c r="AF329" s="33"/>
      <c r="AJ329" s="350">
        <v>1003056</v>
      </c>
      <c r="AK329" s="3"/>
      <c r="AL329">
        <f t="shared" si="17"/>
        <v>0</v>
      </c>
      <c r="AO329">
        <v>1.3552337810366504</v>
      </c>
    </row>
    <row r="330" spans="1:41" ht="12" customHeight="1" x14ac:dyDescent="0.25">
      <c r="A330" s="73">
        <v>5003057</v>
      </c>
      <c r="B330" s="98" t="s">
        <v>1137</v>
      </c>
      <c r="C330" s="77" t="str">
        <f t="shared" si="16"/>
        <v/>
      </c>
      <c r="D330" s="115">
        <v>14.93</v>
      </c>
      <c r="E330" s="75" t="s">
        <v>6463</v>
      </c>
      <c r="F330" s="112">
        <f t="shared" si="18"/>
        <v>17.916</v>
      </c>
      <c r="G330" s="80" t="s">
        <v>3333</v>
      </c>
      <c r="H330" s="325"/>
      <c r="I330" s="378"/>
      <c r="J330" s="15"/>
      <c r="L330"/>
      <c r="M330"/>
      <c r="P330" s="9">
        <v>91</v>
      </c>
      <c r="V330" s="39"/>
      <c r="Z330" s="38"/>
      <c r="AA330" s="38">
        <v>14.956855225311614</v>
      </c>
      <c r="AB330" s="30"/>
      <c r="AC330" s="31"/>
      <c r="AD330" s="32"/>
      <c r="AE330" s="32"/>
      <c r="AF330" s="33"/>
      <c r="AJ330" s="350">
        <v>1003057</v>
      </c>
      <c r="AK330" s="3"/>
      <c r="AL330">
        <f t="shared" si="17"/>
        <v>0</v>
      </c>
      <c r="AO330">
        <v>0.11293614841972087</v>
      </c>
    </row>
    <row r="331" spans="1:41" ht="12" customHeight="1" x14ac:dyDescent="0.25">
      <c r="A331" s="73">
        <v>5003058</v>
      </c>
      <c r="B331" s="98" t="s">
        <v>1138</v>
      </c>
      <c r="C331" s="77" t="str">
        <f t="shared" si="16"/>
        <v/>
      </c>
      <c r="D331" s="115">
        <v>14.93</v>
      </c>
      <c r="E331" s="75" t="s">
        <v>6463</v>
      </c>
      <c r="F331" s="112">
        <f t="shared" si="18"/>
        <v>17.916</v>
      </c>
      <c r="G331" s="80" t="s">
        <v>3335</v>
      </c>
      <c r="H331" s="325"/>
      <c r="I331" s="24"/>
      <c r="L331"/>
      <c r="M331"/>
      <c r="P331" s="9">
        <v>91</v>
      </c>
      <c r="V331" s="39"/>
      <c r="Z331" s="38"/>
      <c r="AA331" s="38">
        <v>14.956855225311614</v>
      </c>
      <c r="AB331" s="30"/>
      <c r="AC331" s="31"/>
      <c r="AD331" s="32"/>
      <c r="AE331" s="32"/>
      <c r="AF331" s="33"/>
      <c r="AJ331" s="350">
        <v>1003058</v>
      </c>
      <c r="AK331" s="3"/>
      <c r="AL331">
        <f t="shared" si="17"/>
        <v>0</v>
      </c>
      <c r="AO331">
        <v>1.6940422262958132</v>
      </c>
    </row>
    <row r="332" spans="1:41" ht="12" customHeight="1" x14ac:dyDescent="0.25">
      <c r="A332" s="73">
        <v>5003059</v>
      </c>
      <c r="B332" s="98" t="s">
        <v>1139</v>
      </c>
      <c r="C332" s="77" t="str">
        <f t="shared" si="16"/>
        <v/>
      </c>
      <c r="D332" s="115">
        <v>17.510000000000002</v>
      </c>
      <c r="E332" s="75" t="s">
        <v>6464</v>
      </c>
      <c r="F332" s="112">
        <f t="shared" si="18"/>
        <v>21.012</v>
      </c>
      <c r="G332" s="80" t="s">
        <v>3335</v>
      </c>
      <c r="H332" s="325"/>
      <c r="I332" s="377" t="s">
        <v>8406</v>
      </c>
      <c r="L332"/>
      <c r="M332"/>
      <c r="P332" s="9">
        <v>91</v>
      </c>
      <c r="V332" s="39"/>
      <c r="Z332" s="38"/>
      <c r="AA332" s="38">
        <v>14.963205233033534</v>
      </c>
      <c r="AB332" s="30"/>
      <c r="AC332" s="31"/>
      <c r="AD332" s="32"/>
      <c r="AE332" s="32"/>
      <c r="AF332" s="33"/>
      <c r="AJ332" s="350">
        <v>1003059</v>
      </c>
      <c r="AK332" s="3"/>
      <c r="AL332">
        <f t="shared" si="17"/>
        <v>0</v>
      </c>
      <c r="AO332">
        <v>1.6507824386780769</v>
      </c>
    </row>
    <row r="333" spans="1:41" ht="12" customHeight="1" x14ac:dyDescent="0.25">
      <c r="A333" s="73">
        <v>5003060</v>
      </c>
      <c r="B333" s="98" t="s">
        <v>1140</v>
      </c>
      <c r="C333" s="77" t="str">
        <f t="shared" si="16"/>
        <v/>
      </c>
      <c r="D333" s="115">
        <v>17.510000000000002</v>
      </c>
      <c r="E333" s="75" t="s">
        <v>6463</v>
      </c>
      <c r="F333" s="112">
        <f t="shared" si="18"/>
        <v>21.012</v>
      </c>
      <c r="G333" s="80" t="s">
        <v>3335</v>
      </c>
      <c r="H333" s="325"/>
      <c r="I333" s="378"/>
      <c r="L333"/>
      <c r="M333"/>
      <c r="P333" s="9">
        <v>91</v>
      </c>
      <c r="V333" s="39"/>
      <c r="Z333" s="38"/>
      <c r="AA333" s="38">
        <v>14.963205233033534</v>
      </c>
      <c r="AB333" s="30"/>
      <c r="AC333" s="31"/>
      <c r="AD333" s="32"/>
      <c r="AE333" s="32"/>
      <c r="AF333" s="33"/>
      <c r="AJ333" s="350">
        <v>1003060</v>
      </c>
      <c r="AK333" s="3"/>
      <c r="AL333">
        <f t="shared" si="17"/>
        <v>0</v>
      </c>
      <c r="AO333">
        <v>0.53746404980216467</v>
      </c>
    </row>
    <row r="334" spans="1:41" ht="12" customHeight="1" x14ac:dyDescent="0.25">
      <c r="A334" s="73">
        <v>5003061</v>
      </c>
      <c r="B334" s="98" t="s">
        <v>1141</v>
      </c>
      <c r="C334" s="77" t="str">
        <f t="shared" si="16"/>
        <v/>
      </c>
      <c r="D334" s="115">
        <v>17.510000000000002</v>
      </c>
      <c r="E334" s="75" t="s">
        <v>6463</v>
      </c>
      <c r="F334" s="112">
        <f t="shared" si="18"/>
        <v>21.012</v>
      </c>
      <c r="G334" s="80" t="s">
        <v>3335</v>
      </c>
      <c r="H334" s="325"/>
      <c r="I334" s="24"/>
      <c r="L334"/>
      <c r="M334"/>
      <c r="P334" s="9">
        <v>91</v>
      </c>
      <c r="V334" s="39"/>
      <c r="Z334" s="38"/>
      <c r="AA334" s="38">
        <v>14.963205233033534</v>
      </c>
      <c r="AB334" s="30"/>
      <c r="AC334" s="31"/>
      <c r="AD334" s="32"/>
      <c r="AE334" s="32"/>
      <c r="AF334" s="33"/>
      <c r="AJ334" s="350">
        <v>1003061</v>
      </c>
      <c r="AK334" s="3"/>
      <c r="AL334">
        <f t="shared" si="17"/>
        <v>0</v>
      </c>
      <c r="AO334">
        <v>2.3110954141493081</v>
      </c>
    </row>
    <row r="335" spans="1:41" ht="12" customHeight="1" x14ac:dyDescent="0.25">
      <c r="A335" s="73">
        <v>5003062</v>
      </c>
      <c r="B335" s="98" t="s">
        <v>1142</v>
      </c>
      <c r="C335" s="77" t="str">
        <f t="shared" si="16"/>
        <v/>
      </c>
      <c r="D335" s="115">
        <v>19.57</v>
      </c>
      <c r="E335" s="75" t="s">
        <v>6463</v>
      </c>
      <c r="F335" s="112">
        <f t="shared" si="18"/>
        <v>23.483999999999998</v>
      </c>
      <c r="G335" s="80" t="s">
        <v>3333</v>
      </c>
      <c r="H335" s="325"/>
      <c r="I335" s="377" t="s">
        <v>8408</v>
      </c>
      <c r="J335" s="15"/>
      <c r="L335"/>
      <c r="M335"/>
      <c r="P335" s="9">
        <v>91</v>
      </c>
      <c r="V335" s="39"/>
      <c r="Z335" s="38"/>
      <c r="AA335" s="38">
        <v>15.007320644216691</v>
      </c>
      <c r="AB335" s="30"/>
      <c r="AC335" s="31"/>
      <c r="AD335" s="32"/>
      <c r="AE335" s="32"/>
      <c r="AF335" s="33"/>
      <c r="AJ335" s="350">
        <v>1003062</v>
      </c>
      <c r="AK335" s="3"/>
      <c r="AL335">
        <f t="shared" si="17"/>
        <v>0</v>
      </c>
      <c r="AO335">
        <v>5.1695555316497679E-2</v>
      </c>
    </row>
    <row r="336" spans="1:41" ht="12" customHeight="1" x14ac:dyDescent="0.25">
      <c r="A336" s="73">
        <v>5003063</v>
      </c>
      <c r="B336" s="98" t="s">
        <v>1143</v>
      </c>
      <c r="C336" s="77" t="str">
        <f t="shared" si="16"/>
        <v/>
      </c>
      <c r="D336" s="115">
        <v>19.57</v>
      </c>
      <c r="E336" s="75" t="s">
        <v>6463</v>
      </c>
      <c r="F336" s="112">
        <f t="shared" si="18"/>
        <v>23.483999999999998</v>
      </c>
      <c r="G336" s="80" t="s">
        <v>3335</v>
      </c>
      <c r="H336" s="325"/>
      <c r="I336" s="378"/>
      <c r="L336"/>
      <c r="M336"/>
      <c r="P336" s="9">
        <v>91</v>
      </c>
      <c r="V336" s="39"/>
      <c r="Z336" s="38"/>
      <c r="AA336" s="38">
        <v>15.007320644216691</v>
      </c>
      <c r="AB336" s="30"/>
      <c r="AC336" s="31"/>
      <c r="AD336" s="32"/>
      <c r="AE336" s="32"/>
      <c r="AF336" s="33"/>
      <c r="AJ336" s="350">
        <v>1003063</v>
      </c>
      <c r="AK336" s="3"/>
      <c r="AL336">
        <f t="shared" si="17"/>
        <v>0</v>
      </c>
      <c r="AO336">
        <v>0.73850793309282403</v>
      </c>
    </row>
    <row r="337" spans="1:41" ht="12" customHeight="1" x14ac:dyDescent="0.25">
      <c r="A337" s="73">
        <v>5003064</v>
      </c>
      <c r="B337" s="98" t="s">
        <v>1144</v>
      </c>
      <c r="C337" s="77" t="str">
        <f t="shared" si="16"/>
        <v/>
      </c>
      <c r="D337" s="115">
        <v>21.49</v>
      </c>
      <c r="E337" s="75" t="s">
        <v>6463</v>
      </c>
      <c r="F337" s="112">
        <f t="shared" si="18"/>
        <v>25.787999999999997</v>
      </c>
      <c r="G337" s="80" t="s">
        <v>3333</v>
      </c>
      <c r="H337" s="325"/>
      <c r="I337" s="128"/>
      <c r="J337" s="15"/>
      <c r="L337"/>
      <c r="M337"/>
      <c r="P337" s="9">
        <v>91</v>
      </c>
      <c r="V337" s="39"/>
      <c r="Z337" s="38"/>
      <c r="AA337" s="38">
        <v>14.990006662225184</v>
      </c>
      <c r="AB337" s="30"/>
      <c r="AC337" s="31"/>
      <c r="AD337" s="32"/>
      <c r="AE337" s="32"/>
      <c r="AF337" s="33"/>
      <c r="AJ337" s="350">
        <v>1003064</v>
      </c>
      <c r="AK337" s="3"/>
      <c r="AL337">
        <f t="shared" si="17"/>
        <v>0</v>
      </c>
      <c r="AO337">
        <v>0.17118863192924569</v>
      </c>
    </row>
    <row r="338" spans="1:41" ht="12" customHeight="1" x14ac:dyDescent="0.25">
      <c r="A338" s="356">
        <v>1003065</v>
      </c>
      <c r="B338" s="98" t="s">
        <v>1145</v>
      </c>
      <c r="C338" s="77" t="str">
        <f t="shared" si="16"/>
        <v/>
      </c>
      <c r="D338" s="115">
        <v>20.47</v>
      </c>
      <c r="E338" s="75" t="s">
        <v>6464</v>
      </c>
      <c r="F338" s="309">
        <f t="shared" si="18"/>
        <v>24.563999999999997</v>
      </c>
      <c r="G338" s="80" t="s">
        <v>3334</v>
      </c>
      <c r="H338" s="325"/>
      <c r="I338" s="377" t="s">
        <v>8409</v>
      </c>
      <c r="L338"/>
      <c r="M338"/>
      <c r="P338" s="9">
        <v>91</v>
      </c>
      <c r="V338" s="39"/>
      <c r="Z338" s="38"/>
      <c r="AA338" s="38">
        <v>14.990006662225184</v>
      </c>
      <c r="AB338" s="30"/>
      <c r="AC338" s="31"/>
      <c r="AD338" s="32"/>
      <c r="AE338" s="32"/>
      <c r="AF338" s="33"/>
      <c r="AJ338" s="350"/>
      <c r="AK338" s="3"/>
      <c r="AL338">
        <f t="shared" si="17"/>
        <v>0</v>
      </c>
      <c r="AO338">
        <v>39.538134540062913</v>
      </c>
    </row>
    <row r="339" spans="1:41" ht="12" customHeight="1" x14ac:dyDescent="0.25">
      <c r="A339" s="73">
        <v>5003066</v>
      </c>
      <c r="B339" s="98" t="s">
        <v>1146</v>
      </c>
      <c r="C339" s="77" t="str">
        <f t="shared" ref="C339:C377" si="19">IF(MROUND(AL339/(AO339*F339),10)=0,"",MROUND(AL339/(AO339*F339),10))</f>
        <v/>
      </c>
      <c r="D339" s="115">
        <v>21.49</v>
      </c>
      <c r="E339" s="75" t="s">
        <v>6463</v>
      </c>
      <c r="F339" s="112">
        <f t="shared" si="18"/>
        <v>25.787999999999997</v>
      </c>
      <c r="G339" s="80" t="s">
        <v>3335</v>
      </c>
      <c r="H339" s="325"/>
      <c r="I339" s="378"/>
      <c r="L339"/>
      <c r="M339"/>
      <c r="P339" s="9">
        <v>91</v>
      </c>
      <c r="V339" s="39"/>
      <c r="Z339" s="38"/>
      <c r="AA339" s="38">
        <v>14.990006662225184</v>
      </c>
      <c r="AB339" s="30"/>
      <c r="AC339" s="31"/>
      <c r="AD339" s="32"/>
      <c r="AE339" s="32"/>
      <c r="AF339" s="33"/>
      <c r="AJ339" s="350">
        <v>1003066</v>
      </c>
      <c r="AK339" s="3"/>
      <c r="AL339">
        <f t="shared" ref="AL339:AL402" si="20">$I$273/190</f>
        <v>0</v>
      </c>
      <c r="AO339">
        <v>0.94153747561085133</v>
      </c>
    </row>
    <row r="340" spans="1:41" ht="12" customHeight="1" x14ac:dyDescent="0.25">
      <c r="A340" s="73">
        <v>5003067</v>
      </c>
      <c r="B340" s="98" t="s">
        <v>1147</v>
      </c>
      <c r="C340" s="77" t="str">
        <f t="shared" si="19"/>
        <v/>
      </c>
      <c r="D340" s="115">
        <v>24.03</v>
      </c>
      <c r="E340" s="75" t="s">
        <v>1</v>
      </c>
      <c r="F340" s="112">
        <f t="shared" si="18"/>
        <v>28.835999999999999</v>
      </c>
      <c r="G340" s="80" t="s">
        <v>3335</v>
      </c>
      <c r="H340" s="325"/>
      <c r="I340" s="128"/>
      <c r="L340"/>
      <c r="M340"/>
      <c r="P340" s="9">
        <v>91</v>
      </c>
      <c r="V340" s="39"/>
      <c r="Z340" s="38"/>
      <c r="AA340" s="38">
        <v>15.017878426698459</v>
      </c>
      <c r="AB340" s="30"/>
      <c r="AC340" s="31"/>
      <c r="AD340" s="32"/>
      <c r="AE340" s="32"/>
      <c r="AF340" s="33"/>
      <c r="AJ340" s="350">
        <v>1003067</v>
      </c>
      <c r="AK340" s="3"/>
      <c r="AL340">
        <f t="shared" si="20"/>
        <v>0</v>
      </c>
      <c r="AO340">
        <v>3.3680633126720254</v>
      </c>
    </row>
    <row r="341" spans="1:41" ht="12" customHeight="1" x14ac:dyDescent="0.25">
      <c r="A341" s="73">
        <v>5003068</v>
      </c>
      <c r="B341" s="98" t="s">
        <v>1148</v>
      </c>
      <c r="C341" s="77" t="str">
        <f t="shared" si="19"/>
        <v/>
      </c>
      <c r="D341" s="115">
        <v>24.03</v>
      </c>
      <c r="E341" s="75" t="s">
        <v>6463</v>
      </c>
      <c r="F341" s="112">
        <f t="shared" si="18"/>
        <v>28.835999999999999</v>
      </c>
      <c r="G341" s="80" t="s">
        <v>3333</v>
      </c>
      <c r="H341" s="325"/>
      <c r="I341" s="128"/>
      <c r="J341" s="15"/>
      <c r="L341"/>
      <c r="M341"/>
      <c r="P341" s="9">
        <v>91</v>
      </c>
      <c r="V341" s="39"/>
      <c r="Z341" s="38"/>
      <c r="AA341" s="38">
        <v>15.017878426698459</v>
      </c>
      <c r="AB341" s="30"/>
      <c r="AC341" s="31"/>
      <c r="AD341" s="32"/>
      <c r="AE341" s="32"/>
      <c r="AF341" s="33"/>
      <c r="AJ341" s="350">
        <v>1003068</v>
      </c>
      <c r="AK341" s="3"/>
      <c r="AL341">
        <f t="shared" si="20"/>
        <v>0</v>
      </c>
      <c r="AO341">
        <v>0.1871146284817792</v>
      </c>
    </row>
    <row r="342" spans="1:41" ht="12" customHeight="1" x14ac:dyDescent="0.25">
      <c r="A342" s="73">
        <v>5003069</v>
      </c>
      <c r="B342" s="98" t="s">
        <v>1149</v>
      </c>
      <c r="C342" s="77" t="str">
        <f t="shared" si="19"/>
        <v/>
      </c>
      <c r="D342" s="115">
        <v>24.03</v>
      </c>
      <c r="E342" s="75" t="s">
        <v>6463</v>
      </c>
      <c r="F342" s="112">
        <f t="shared" si="18"/>
        <v>28.835999999999999</v>
      </c>
      <c r="G342" s="80" t="s">
        <v>3335</v>
      </c>
      <c r="H342" s="325"/>
      <c r="I342" s="128"/>
      <c r="L342"/>
      <c r="M342"/>
      <c r="P342" s="9">
        <v>91</v>
      </c>
      <c r="V342" s="39"/>
      <c r="Z342" s="38"/>
      <c r="AA342" s="38">
        <v>15.017878426698459</v>
      </c>
      <c r="AB342" s="30"/>
      <c r="AC342" s="31"/>
      <c r="AD342" s="32"/>
      <c r="AE342" s="32"/>
      <c r="AF342" s="33"/>
      <c r="AJ342" s="350">
        <v>1003069</v>
      </c>
      <c r="AK342" s="3"/>
      <c r="AL342">
        <f t="shared" si="20"/>
        <v>0</v>
      </c>
      <c r="AO342">
        <v>4.2100791408400315</v>
      </c>
    </row>
    <row r="343" spans="1:41" ht="12" customHeight="1" x14ac:dyDescent="0.25">
      <c r="A343" s="73">
        <v>5003070</v>
      </c>
      <c r="B343" s="98" t="s">
        <v>1150</v>
      </c>
      <c r="C343" s="77" t="str">
        <f t="shared" si="19"/>
        <v/>
      </c>
      <c r="D343" s="115">
        <v>24.03</v>
      </c>
      <c r="E343" s="75" t="s">
        <v>1</v>
      </c>
      <c r="F343" s="112">
        <f t="shared" si="18"/>
        <v>28.835999999999999</v>
      </c>
      <c r="G343" s="80" t="s">
        <v>3335</v>
      </c>
      <c r="H343" s="325"/>
      <c r="I343" s="128"/>
      <c r="L343"/>
      <c r="M343"/>
      <c r="P343" s="9">
        <v>91</v>
      </c>
      <c r="V343" s="39"/>
      <c r="Z343" s="38"/>
      <c r="AA343" s="38">
        <v>15.017878426698459</v>
      </c>
      <c r="AB343" s="30"/>
      <c r="AC343" s="31"/>
      <c r="AD343" s="32"/>
      <c r="AE343" s="32"/>
      <c r="AF343" s="33"/>
      <c r="AJ343" s="350">
        <v>1003070</v>
      </c>
      <c r="AK343" s="3"/>
      <c r="AL343">
        <f t="shared" si="20"/>
        <v>0</v>
      </c>
      <c r="AO343">
        <v>4.2100791408400315</v>
      </c>
    </row>
    <row r="344" spans="1:41" ht="12" customHeight="1" x14ac:dyDescent="0.25">
      <c r="A344" s="73">
        <v>5003071</v>
      </c>
      <c r="B344" s="98" t="s">
        <v>1151</v>
      </c>
      <c r="C344" s="77" t="str">
        <f t="shared" si="19"/>
        <v/>
      </c>
      <c r="D344" s="115">
        <v>24.03</v>
      </c>
      <c r="E344" s="75" t="s">
        <v>6463</v>
      </c>
      <c r="F344" s="112">
        <f t="shared" si="18"/>
        <v>28.835999999999999</v>
      </c>
      <c r="G344" s="80" t="s">
        <v>3335</v>
      </c>
      <c r="H344" s="325"/>
      <c r="I344" s="128"/>
      <c r="L344"/>
      <c r="M344"/>
      <c r="P344" s="9">
        <v>91</v>
      </c>
      <c r="V344" s="39"/>
      <c r="Z344" s="38"/>
      <c r="AA344" s="38">
        <v>15.017878426698459</v>
      </c>
      <c r="AB344" s="30"/>
      <c r="AC344" s="31"/>
      <c r="AD344" s="32"/>
      <c r="AE344" s="32"/>
      <c r="AF344" s="33"/>
      <c r="AJ344" s="350">
        <v>1003071</v>
      </c>
      <c r="AK344" s="3"/>
      <c r="AL344">
        <f t="shared" si="20"/>
        <v>0</v>
      </c>
      <c r="AO344">
        <v>0.60143987726286163</v>
      </c>
    </row>
    <row r="345" spans="1:41" ht="12" customHeight="1" x14ac:dyDescent="0.25">
      <c r="A345" s="73">
        <v>5003072</v>
      </c>
      <c r="B345" s="98" t="s">
        <v>1152</v>
      </c>
      <c r="C345" s="77" t="str">
        <f t="shared" si="19"/>
        <v/>
      </c>
      <c r="D345" s="115">
        <v>24.03</v>
      </c>
      <c r="E345" s="75" t="s">
        <v>1</v>
      </c>
      <c r="F345" s="112">
        <f t="shared" si="18"/>
        <v>28.835999999999999</v>
      </c>
      <c r="G345" s="80" t="s">
        <v>3335</v>
      </c>
      <c r="H345" s="325"/>
      <c r="I345" s="128"/>
      <c r="L345"/>
      <c r="M345"/>
      <c r="P345" s="9">
        <v>91</v>
      </c>
      <c r="V345" s="39"/>
      <c r="Z345" s="38"/>
      <c r="AA345" s="38">
        <v>15.017878426698459</v>
      </c>
      <c r="AB345" s="30"/>
      <c r="AC345" s="31"/>
      <c r="AD345" s="32"/>
      <c r="AE345" s="32"/>
      <c r="AF345" s="33"/>
      <c r="AJ345" s="350">
        <v>1003072</v>
      </c>
      <c r="AK345" s="3"/>
      <c r="AL345">
        <f t="shared" si="20"/>
        <v>0</v>
      </c>
      <c r="AO345">
        <v>1.403359713613344</v>
      </c>
    </row>
    <row r="346" spans="1:41" ht="12" customHeight="1" x14ac:dyDescent="0.25">
      <c r="A346" s="73">
        <v>5003073</v>
      </c>
      <c r="B346" s="98" t="s">
        <v>1153</v>
      </c>
      <c r="C346" s="77" t="str">
        <f t="shared" si="19"/>
        <v/>
      </c>
      <c r="D346" s="115">
        <v>25.98</v>
      </c>
      <c r="E346" s="75" t="s">
        <v>6463</v>
      </c>
      <c r="F346" s="112">
        <f t="shared" si="18"/>
        <v>31.175999999999998</v>
      </c>
      <c r="G346" s="80" t="s">
        <v>3333</v>
      </c>
      <c r="H346" s="325"/>
      <c r="I346" s="365" t="s">
        <v>4958</v>
      </c>
      <c r="J346" s="15"/>
      <c r="L346"/>
      <c r="M346"/>
      <c r="P346" s="9">
        <v>91</v>
      </c>
      <c r="V346" s="39"/>
      <c r="Z346" s="38"/>
      <c r="AA346" s="38">
        <v>14.994487320837933</v>
      </c>
      <c r="AB346" s="30"/>
      <c r="AC346" s="31"/>
      <c r="AD346" s="32"/>
      <c r="AE346" s="32"/>
      <c r="AF346" s="33"/>
      <c r="AJ346" s="350">
        <v>1003073</v>
      </c>
      <c r="AK346" s="3"/>
      <c r="AL346">
        <f t="shared" si="20"/>
        <v>0</v>
      </c>
      <c r="AO346">
        <v>6.6282214963645336E-2</v>
      </c>
    </row>
    <row r="347" spans="1:41" ht="12" customHeight="1" x14ac:dyDescent="0.25">
      <c r="A347" s="73">
        <v>5003074</v>
      </c>
      <c r="B347" s="98" t="s">
        <v>1154</v>
      </c>
      <c r="C347" s="77" t="str">
        <f t="shared" si="19"/>
        <v/>
      </c>
      <c r="D347" s="115">
        <v>30.4</v>
      </c>
      <c r="E347" s="75" t="s">
        <v>6463</v>
      </c>
      <c r="F347" s="112">
        <f t="shared" si="18"/>
        <v>36.479999999999997</v>
      </c>
      <c r="G347" s="80" t="s">
        <v>3334</v>
      </c>
      <c r="H347" s="325"/>
      <c r="I347" s="365"/>
      <c r="L347"/>
      <c r="M347"/>
      <c r="P347" s="9">
        <v>91</v>
      </c>
      <c r="V347" s="39"/>
      <c r="Z347" s="38"/>
      <c r="AA347" s="38">
        <v>14.978803579839848</v>
      </c>
      <c r="AB347" s="30"/>
      <c r="AC347" s="31"/>
      <c r="AD347" s="32"/>
      <c r="AE347" s="32"/>
      <c r="AF347" s="33"/>
      <c r="AJ347" s="350">
        <v>1003074</v>
      </c>
      <c r="AK347" s="3"/>
      <c r="AL347">
        <f t="shared" si="20"/>
        <v>0</v>
      </c>
      <c r="AO347">
        <v>1.6639506867497693</v>
      </c>
    </row>
    <row r="348" spans="1:41" ht="12" customHeight="1" x14ac:dyDescent="0.25">
      <c r="A348" s="73">
        <v>5003075</v>
      </c>
      <c r="B348" s="98" t="s">
        <v>1155</v>
      </c>
      <c r="C348" s="77" t="str">
        <f t="shared" si="19"/>
        <v/>
      </c>
      <c r="D348" s="115">
        <v>30.4</v>
      </c>
      <c r="E348" s="75" t="s">
        <v>6463</v>
      </c>
      <c r="F348" s="112">
        <f t="shared" si="18"/>
        <v>36.479999999999997</v>
      </c>
      <c r="G348" s="80" t="s">
        <v>3335</v>
      </c>
      <c r="H348" s="325"/>
      <c r="I348" s="365"/>
      <c r="L348"/>
      <c r="M348"/>
      <c r="P348" s="9">
        <v>91</v>
      </c>
      <c r="V348" s="39"/>
      <c r="Z348" s="38"/>
      <c r="AA348" s="38">
        <v>14.978803579839848</v>
      </c>
      <c r="AB348" s="30"/>
      <c r="AC348" s="31"/>
      <c r="AD348" s="32"/>
      <c r="AE348" s="32"/>
      <c r="AF348" s="33"/>
      <c r="AJ348" s="350">
        <v>1003075</v>
      </c>
      <c r="AK348" s="3"/>
      <c r="AL348">
        <f t="shared" si="20"/>
        <v>0</v>
      </c>
      <c r="AO348">
        <v>0.70061081547358706</v>
      </c>
    </row>
    <row r="349" spans="1:41" ht="12" customHeight="1" x14ac:dyDescent="0.25">
      <c r="A349" s="73">
        <v>5003076</v>
      </c>
      <c r="B349" s="98" t="s">
        <v>1156</v>
      </c>
      <c r="C349" s="77" t="str">
        <f t="shared" si="19"/>
        <v/>
      </c>
      <c r="D349" s="115">
        <v>30.4</v>
      </c>
      <c r="E349" s="75" t="s">
        <v>6463</v>
      </c>
      <c r="F349" s="112">
        <f t="shared" si="18"/>
        <v>36.479999999999997</v>
      </c>
      <c r="G349" s="80" t="s">
        <v>3334</v>
      </c>
      <c r="H349" s="325"/>
      <c r="I349" s="365"/>
      <c r="L349"/>
      <c r="M349"/>
      <c r="P349" s="9">
        <v>91</v>
      </c>
      <c r="V349" s="39"/>
      <c r="Z349" s="38"/>
      <c r="AA349" s="38">
        <v>14.978803579839848</v>
      </c>
      <c r="AB349" s="30"/>
      <c r="AC349" s="31"/>
      <c r="AD349" s="32"/>
      <c r="AE349" s="32"/>
      <c r="AF349" s="33"/>
      <c r="AJ349" s="350">
        <v>1003076</v>
      </c>
      <c r="AK349" s="3"/>
      <c r="AL349">
        <f t="shared" si="20"/>
        <v>0</v>
      </c>
      <c r="AO349">
        <v>2.6623210987996311</v>
      </c>
    </row>
    <row r="350" spans="1:41" ht="12" customHeight="1" x14ac:dyDescent="0.25">
      <c r="A350" s="73">
        <v>5003077</v>
      </c>
      <c r="B350" s="98" t="s">
        <v>1157</v>
      </c>
      <c r="C350" s="77" t="str">
        <f t="shared" si="19"/>
        <v/>
      </c>
      <c r="D350" s="115">
        <v>30.4</v>
      </c>
      <c r="E350" s="75" t="s">
        <v>6463</v>
      </c>
      <c r="F350" s="112">
        <f t="shared" si="18"/>
        <v>36.479999999999997</v>
      </c>
      <c r="G350" s="80" t="s">
        <v>3334</v>
      </c>
      <c r="H350" s="325"/>
      <c r="I350" s="365"/>
      <c r="L350"/>
      <c r="M350"/>
      <c r="P350" s="9">
        <v>91</v>
      </c>
      <c r="V350" s="39"/>
      <c r="Z350" s="38"/>
      <c r="AA350" s="38">
        <v>14.978803579839848</v>
      </c>
      <c r="AB350" s="30"/>
      <c r="AC350" s="31"/>
      <c r="AD350" s="32"/>
      <c r="AE350" s="32"/>
      <c r="AF350" s="33"/>
      <c r="AJ350" s="350">
        <v>1003077</v>
      </c>
      <c r="AK350" s="3"/>
      <c r="AL350">
        <f t="shared" si="20"/>
        <v>0</v>
      </c>
      <c r="AO350">
        <v>3.3279013734995386</v>
      </c>
    </row>
    <row r="351" spans="1:41" ht="12" customHeight="1" x14ac:dyDescent="0.25">
      <c r="A351" s="73">
        <v>5003078</v>
      </c>
      <c r="B351" s="98" t="s">
        <v>1158</v>
      </c>
      <c r="C351" s="77" t="str">
        <f t="shared" si="19"/>
        <v/>
      </c>
      <c r="D351" s="115">
        <v>34.76</v>
      </c>
      <c r="E351" s="75" t="s">
        <v>6463</v>
      </c>
      <c r="F351" s="112">
        <f t="shared" si="18"/>
        <v>41.711999999999996</v>
      </c>
      <c r="G351" s="80" t="s">
        <v>3333</v>
      </c>
      <c r="H351" s="325"/>
      <c r="I351" s="365"/>
      <c r="J351" s="15"/>
      <c r="L351"/>
      <c r="M351"/>
      <c r="P351" s="9">
        <v>91</v>
      </c>
      <c r="V351" s="39"/>
      <c r="Z351" s="38"/>
      <c r="AA351" s="38">
        <v>15.004122011541639</v>
      </c>
      <c r="AB351" s="30"/>
      <c r="AC351" s="31"/>
      <c r="AD351" s="32"/>
      <c r="AE351" s="32"/>
      <c r="AF351" s="33"/>
      <c r="AJ351" s="350">
        <v>1003078</v>
      </c>
      <c r="AK351" s="3"/>
      <c r="AL351">
        <f t="shared" si="20"/>
        <v>0</v>
      </c>
      <c r="AO351">
        <v>0.31464622820385646</v>
      </c>
    </row>
    <row r="352" spans="1:41" ht="12" customHeight="1" x14ac:dyDescent="0.25">
      <c r="A352" s="73">
        <v>5003079</v>
      </c>
      <c r="B352" s="98" t="s">
        <v>1159</v>
      </c>
      <c r="C352" s="77" t="str">
        <f t="shared" si="19"/>
        <v/>
      </c>
      <c r="D352" s="115">
        <v>34.76</v>
      </c>
      <c r="E352" s="75" t="s">
        <v>1</v>
      </c>
      <c r="F352" s="112">
        <f t="shared" si="18"/>
        <v>41.711999999999996</v>
      </c>
      <c r="G352" s="80" t="s">
        <v>3334</v>
      </c>
      <c r="H352" s="325"/>
      <c r="I352" s="365"/>
      <c r="L352"/>
      <c r="M352"/>
      <c r="P352" s="9">
        <v>91</v>
      </c>
      <c r="V352" s="39"/>
      <c r="Z352" s="38"/>
      <c r="AA352" s="38">
        <v>15.004122011541639</v>
      </c>
      <c r="AB352" s="30"/>
      <c r="AC352" s="31"/>
      <c r="AD352" s="32"/>
      <c r="AE352" s="32"/>
      <c r="AF352" s="33"/>
      <c r="AJ352" s="350">
        <v>1003079</v>
      </c>
      <c r="AK352" s="3"/>
      <c r="AL352">
        <f t="shared" si="20"/>
        <v>0</v>
      </c>
      <c r="AO352">
        <v>11.64191044354269</v>
      </c>
    </row>
    <row r="353" spans="1:41" ht="12" customHeight="1" x14ac:dyDescent="0.25">
      <c r="A353" s="73">
        <v>5003080</v>
      </c>
      <c r="B353" s="98" t="s">
        <v>1160</v>
      </c>
      <c r="C353" s="77" t="str">
        <f t="shared" si="19"/>
        <v/>
      </c>
      <c r="D353" s="115">
        <v>34.76</v>
      </c>
      <c r="E353" s="75" t="s">
        <v>6463</v>
      </c>
      <c r="F353" s="112">
        <f t="shared" si="18"/>
        <v>41.711999999999996</v>
      </c>
      <c r="G353" s="80" t="s">
        <v>3334</v>
      </c>
      <c r="H353" s="325"/>
      <c r="I353" s="365"/>
      <c r="L353"/>
      <c r="M353"/>
      <c r="P353" s="9">
        <v>91</v>
      </c>
      <c r="V353" s="39"/>
      <c r="Z353" s="38"/>
      <c r="AA353" s="38">
        <v>15.004122011541639</v>
      </c>
      <c r="AB353" s="30"/>
      <c r="AC353" s="31"/>
      <c r="AD353" s="32"/>
      <c r="AE353" s="32"/>
      <c r="AF353" s="33"/>
      <c r="AJ353" s="350">
        <v>1003080</v>
      </c>
      <c r="AK353" s="3"/>
      <c r="AL353">
        <f t="shared" si="20"/>
        <v>0</v>
      </c>
      <c r="AO353">
        <v>5.8209552217713449</v>
      </c>
    </row>
    <row r="354" spans="1:41" ht="12" customHeight="1" x14ac:dyDescent="0.25">
      <c r="A354" s="73">
        <v>5003081</v>
      </c>
      <c r="B354" s="98" t="s">
        <v>1161</v>
      </c>
      <c r="C354" s="77" t="str">
        <f t="shared" si="19"/>
        <v/>
      </c>
      <c r="D354" s="115">
        <v>34.76</v>
      </c>
      <c r="E354" s="75" t="s">
        <v>1</v>
      </c>
      <c r="F354" s="112">
        <f t="shared" si="18"/>
        <v>41.711999999999996</v>
      </c>
      <c r="G354" s="80" t="s">
        <v>3334</v>
      </c>
      <c r="H354" s="325"/>
      <c r="I354" s="365"/>
      <c r="L354"/>
      <c r="M354"/>
      <c r="P354" s="9">
        <v>91</v>
      </c>
      <c r="V354" s="39"/>
      <c r="Z354" s="38"/>
      <c r="AA354" s="38">
        <v>15.004122011541639</v>
      </c>
      <c r="AB354" s="30"/>
      <c r="AC354" s="31"/>
      <c r="AD354" s="32"/>
      <c r="AE354" s="32"/>
      <c r="AF354" s="33"/>
      <c r="AJ354" s="350">
        <v>1003081</v>
      </c>
      <c r="AK354" s="3"/>
      <c r="AL354">
        <f t="shared" si="20"/>
        <v>0</v>
      </c>
      <c r="AO354">
        <v>5.8209552217713449</v>
      </c>
    </row>
    <row r="355" spans="1:41" ht="12" customHeight="1" x14ac:dyDescent="0.25">
      <c r="A355" s="73">
        <v>5003082</v>
      </c>
      <c r="B355" s="98" t="s">
        <v>1162</v>
      </c>
      <c r="C355" s="77" t="str">
        <f t="shared" si="19"/>
        <v/>
      </c>
      <c r="D355" s="115">
        <v>34.76</v>
      </c>
      <c r="E355" s="75" t="s">
        <v>6463</v>
      </c>
      <c r="F355" s="112">
        <f t="shared" si="18"/>
        <v>41.711999999999996</v>
      </c>
      <c r="G355" s="80" t="s">
        <v>3334</v>
      </c>
      <c r="H355" s="325"/>
      <c r="I355" s="365"/>
      <c r="L355"/>
      <c r="M355"/>
      <c r="P355" s="9">
        <v>91</v>
      </c>
      <c r="V355" s="39"/>
      <c r="Z355" s="38"/>
      <c r="AA355" s="38">
        <v>15.004122011541639</v>
      </c>
      <c r="AB355" s="30"/>
      <c r="AC355" s="31"/>
      <c r="AD355" s="32"/>
      <c r="AE355" s="32"/>
      <c r="AF355" s="33"/>
      <c r="AJ355" s="350">
        <v>1003082</v>
      </c>
      <c r="AK355" s="3"/>
      <c r="AL355">
        <f t="shared" si="20"/>
        <v>0</v>
      </c>
      <c r="AO355">
        <v>3.8806368145142298</v>
      </c>
    </row>
    <row r="356" spans="1:41" ht="12" customHeight="1" x14ac:dyDescent="0.25">
      <c r="A356" s="73">
        <v>5003083</v>
      </c>
      <c r="B356" s="98" t="s">
        <v>1163</v>
      </c>
      <c r="C356" s="77" t="str">
        <f t="shared" si="19"/>
        <v/>
      </c>
      <c r="D356" s="115">
        <v>41.99</v>
      </c>
      <c r="E356" s="75" t="s">
        <v>6463</v>
      </c>
      <c r="F356" s="112">
        <f t="shared" si="18"/>
        <v>50.387999999999998</v>
      </c>
      <c r="G356" s="80" t="s">
        <v>3333</v>
      </c>
      <c r="H356" s="325"/>
      <c r="I356" s="365"/>
      <c r="J356" s="15"/>
      <c r="L356"/>
      <c r="M356"/>
      <c r="P356" s="9">
        <v>91</v>
      </c>
      <c r="V356" s="39"/>
      <c r="Z356" s="38"/>
      <c r="AA356" s="38">
        <v>15.006821282401091</v>
      </c>
      <c r="AB356" s="30"/>
      <c r="AC356" s="31"/>
      <c r="AD356" s="32"/>
      <c r="AE356" s="32"/>
      <c r="AF356" s="33"/>
      <c r="AJ356" s="350">
        <v>1003083</v>
      </c>
      <c r="AK356" s="3"/>
      <c r="AL356">
        <f t="shared" si="20"/>
        <v>0</v>
      </c>
      <c r="AO356">
        <v>6.4249076290790477E-2</v>
      </c>
    </row>
    <row r="357" spans="1:41" ht="12" customHeight="1" x14ac:dyDescent="0.25">
      <c r="A357" s="73">
        <v>5003084</v>
      </c>
      <c r="B357" s="98" t="s">
        <v>1164</v>
      </c>
      <c r="C357" s="77" t="str">
        <f t="shared" si="19"/>
        <v/>
      </c>
      <c r="D357" s="115">
        <v>41.99</v>
      </c>
      <c r="E357" s="75" t="s">
        <v>6463</v>
      </c>
      <c r="F357" s="112">
        <f t="shared" si="18"/>
        <v>50.387999999999998</v>
      </c>
      <c r="G357" s="80" t="s">
        <v>3334</v>
      </c>
      <c r="H357" s="325"/>
      <c r="I357" s="365"/>
      <c r="L357"/>
      <c r="M357"/>
      <c r="P357" s="9">
        <v>91</v>
      </c>
      <c r="V357" s="39"/>
      <c r="Z357" s="38"/>
      <c r="AA357" s="38">
        <v>15.006821282401091</v>
      </c>
      <c r="AB357" s="30"/>
      <c r="AC357" s="31"/>
      <c r="AD357" s="32"/>
      <c r="AE357" s="32"/>
      <c r="AF357" s="33"/>
      <c r="AJ357" s="350">
        <v>1003084</v>
      </c>
      <c r="AK357" s="3"/>
      <c r="AL357">
        <f t="shared" si="20"/>
        <v>0</v>
      </c>
      <c r="AO357">
        <v>1.9274722887237143</v>
      </c>
    </row>
    <row r="358" spans="1:41" ht="12" customHeight="1" x14ac:dyDescent="0.25">
      <c r="A358" s="73">
        <v>5003085</v>
      </c>
      <c r="B358" s="98" t="s">
        <v>1165</v>
      </c>
      <c r="C358" s="77" t="str">
        <f t="shared" si="19"/>
        <v/>
      </c>
      <c r="D358" s="115">
        <v>41.99</v>
      </c>
      <c r="E358" s="75" t="s">
        <v>6463</v>
      </c>
      <c r="F358" s="112">
        <f t="shared" si="18"/>
        <v>50.387999999999998</v>
      </c>
      <c r="G358" s="80" t="s">
        <v>3334</v>
      </c>
      <c r="H358" s="325"/>
      <c r="I358" s="365"/>
      <c r="L358"/>
      <c r="M358"/>
      <c r="P358" s="9">
        <v>91</v>
      </c>
      <c r="V358" s="39"/>
      <c r="Z358" s="38"/>
      <c r="AA358" s="38">
        <v>15.006821282401091</v>
      </c>
      <c r="AB358" s="30"/>
      <c r="AC358" s="31"/>
      <c r="AD358" s="32"/>
      <c r="AE358" s="32"/>
      <c r="AF358" s="33"/>
      <c r="AJ358" s="350">
        <v>1003085</v>
      </c>
      <c r="AK358" s="3"/>
      <c r="AL358">
        <f t="shared" si="20"/>
        <v>0</v>
      </c>
      <c r="AO358">
        <v>1.2046701804523214</v>
      </c>
    </row>
    <row r="359" spans="1:41" ht="12" customHeight="1" x14ac:dyDescent="0.25">
      <c r="A359" s="73">
        <v>5003086</v>
      </c>
      <c r="B359" s="98" t="s">
        <v>1166</v>
      </c>
      <c r="C359" s="77" t="str">
        <f t="shared" si="19"/>
        <v/>
      </c>
      <c r="D359" s="115">
        <v>41.99</v>
      </c>
      <c r="E359" s="75" t="s">
        <v>6463</v>
      </c>
      <c r="F359" s="112">
        <f t="shared" si="18"/>
        <v>50.387999999999998</v>
      </c>
      <c r="G359" s="80" t="s">
        <v>3334</v>
      </c>
      <c r="H359" s="325"/>
      <c r="I359" s="365"/>
      <c r="L359"/>
      <c r="M359"/>
      <c r="P359" s="9">
        <v>91</v>
      </c>
      <c r="V359" s="39"/>
      <c r="Z359" s="38"/>
      <c r="AA359" s="38">
        <v>15.006821282401091</v>
      </c>
      <c r="AB359" s="30"/>
      <c r="AC359" s="31"/>
      <c r="AD359" s="32"/>
      <c r="AE359" s="32"/>
      <c r="AF359" s="33"/>
      <c r="AJ359" s="350">
        <v>1003086</v>
      </c>
      <c r="AK359" s="3"/>
      <c r="AL359">
        <f t="shared" si="20"/>
        <v>0</v>
      </c>
      <c r="AO359">
        <v>3.2124538145395243</v>
      </c>
    </row>
    <row r="360" spans="1:41" ht="12" customHeight="1" x14ac:dyDescent="0.25">
      <c r="A360" s="73">
        <v>5003087</v>
      </c>
      <c r="B360" s="98" t="s">
        <v>1167</v>
      </c>
      <c r="C360" s="77" t="str">
        <f t="shared" si="19"/>
        <v/>
      </c>
      <c r="D360" s="115">
        <v>41.99</v>
      </c>
      <c r="E360" s="75" t="s">
        <v>1</v>
      </c>
      <c r="F360" s="112">
        <f t="shared" si="18"/>
        <v>50.387999999999998</v>
      </c>
      <c r="G360" s="80" t="s">
        <v>3334</v>
      </c>
      <c r="H360" s="325"/>
      <c r="I360" s="365"/>
      <c r="L360"/>
      <c r="M360"/>
      <c r="P360" s="9">
        <v>91</v>
      </c>
      <c r="V360" s="39"/>
      <c r="Z360" s="38"/>
      <c r="AA360" s="38">
        <v>15.006821282401091</v>
      </c>
      <c r="AB360" s="30"/>
      <c r="AC360" s="31"/>
      <c r="AD360" s="32"/>
      <c r="AE360" s="32"/>
      <c r="AF360" s="33"/>
      <c r="AJ360" s="350">
        <v>1003087</v>
      </c>
      <c r="AK360" s="3"/>
      <c r="AL360">
        <f t="shared" si="20"/>
        <v>0</v>
      </c>
      <c r="AO360">
        <v>4.8186807218092857</v>
      </c>
    </row>
    <row r="361" spans="1:41" ht="12" customHeight="1" x14ac:dyDescent="0.25">
      <c r="A361" s="73">
        <v>5003088</v>
      </c>
      <c r="B361" s="98" t="s">
        <v>1168</v>
      </c>
      <c r="C361" s="77" t="str">
        <f t="shared" si="19"/>
        <v/>
      </c>
      <c r="D361" s="115">
        <v>51.1</v>
      </c>
      <c r="E361" s="75" t="s">
        <v>6463</v>
      </c>
      <c r="F361" s="112">
        <f t="shared" si="18"/>
        <v>61.32</v>
      </c>
      <c r="G361" s="80" t="s">
        <v>3333</v>
      </c>
      <c r="H361" s="325"/>
      <c r="I361" s="24"/>
      <c r="J361" s="15"/>
      <c r="L361"/>
      <c r="M361"/>
      <c r="P361" s="9">
        <v>91</v>
      </c>
      <c r="V361" s="39"/>
      <c r="Z361" s="38"/>
      <c r="AA361" s="38">
        <v>14.994394618834079</v>
      </c>
      <c r="AB361" s="30"/>
      <c r="AC361" s="31"/>
      <c r="AD361" s="32"/>
      <c r="AE361" s="32"/>
      <c r="AF361" s="33"/>
      <c r="AJ361" s="350">
        <v>1003088</v>
      </c>
      <c r="AK361" s="3"/>
      <c r="AL361">
        <f t="shared" si="20"/>
        <v>0</v>
      </c>
      <c r="AO361">
        <v>0.30458588515545976</v>
      </c>
    </row>
    <row r="362" spans="1:41" ht="12" customHeight="1" x14ac:dyDescent="0.25">
      <c r="A362" s="73">
        <v>5003089</v>
      </c>
      <c r="B362" s="98" t="s">
        <v>1169</v>
      </c>
      <c r="C362" s="77" t="str">
        <f t="shared" si="19"/>
        <v/>
      </c>
      <c r="D362" s="115">
        <v>51.1</v>
      </c>
      <c r="E362" s="75" t="s">
        <v>1</v>
      </c>
      <c r="F362" s="112">
        <f t="shared" si="18"/>
        <v>61.32</v>
      </c>
      <c r="G362" s="80" t="s">
        <v>3334</v>
      </c>
      <c r="H362" s="325"/>
      <c r="I362" s="24"/>
      <c r="L362"/>
      <c r="M362"/>
      <c r="P362" s="9">
        <v>91</v>
      </c>
      <c r="V362" s="39"/>
      <c r="Z362" s="38"/>
      <c r="AA362" s="38">
        <v>14.994394618834079</v>
      </c>
      <c r="AB362" s="30"/>
      <c r="AC362" s="31"/>
      <c r="AD362" s="32"/>
      <c r="AE362" s="32"/>
      <c r="AF362" s="33"/>
      <c r="AJ362" s="350">
        <v>1003089</v>
      </c>
      <c r="AK362" s="3"/>
      <c r="AL362">
        <f t="shared" si="20"/>
        <v>0</v>
      </c>
      <c r="AO362">
        <v>7.9192330140419536</v>
      </c>
    </row>
    <row r="363" spans="1:41" ht="12" customHeight="1" x14ac:dyDescent="0.25">
      <c r="A363" s="73">
        <v>5003090</v>
      </c>
      <c r="B363" s="98" t="s">
        <v>1170</v>
      </c>
      <c r="C363" s="77" t="str">
        <f t="shared" si="19"/>
        <v/>
      </c>
      <c r="D363" s="115">
        <v>51.1</v>
      </c>
      <c r="E363" s="75" t="s">
        <v>6463</v>
      </c>
      <c r="F363" s="112">
        <f t="shared" si="18"/>
        <v>61.32</v>
      </c>
      <c r="G363" s="80" t="s">
        <v>3335</v>
      </c>
      <c r="H363" s="325"/>
      <c r="I363" s="24"/>
      <c r="L363"/>
      <c r="M363"/>
      <c r="P363" s="9">
        <v>91</v>
      </c>
      <c r="V363" s="39"/>
      <c r="Z363" s="38"/>
      <c r="AA363" s="38">
        <v>14.994394618834079</v>
      </c>
      <c r="AB363" s="30"/>
      <c r="AC363" s="31"/>
      <c r="AD363" s="32"/>
      <c r="AE363" s="32"/>
      <c r="AF363" s="33"/>
      <c r="AJ363" s="350">
        <v>1003090</v>
      </c>
      <c r="AK363" s="3"/>
      <c r="AL363">
        <f t="shared" si="20"/>
        <v>0</v>
      </c>
      <c r="AO363">
        <v>1.1313190020059936</v>
      </c>
    </row>
    <row r="364" spans="1:41" ht="12" customHeight="1" x14ac:dyDescent="0.25">
      <c r="A364" s="73">
        <v>5003091</v>
      </c>
      <c r="B364" s="98" t="s">
        <v>1171</v>
      </c>
      <c r="C364" s="77" t="str">
        <f t="shared" si="19"/>
        <v/>
      </c>
      <c r="D364" s="115">
        <v>51.1</v>
      </c>
      <c r="E364" s="75" t="s">
        <v>1</v>
      </c>
      <c r="F364" s="112">
        <f t="shared" si="18"/>
        <v>61.32</v>
      </c>
      <c r="G364" s="80" t="s">
        <v>3334</v>
      </c>
      <c r="H364" s="325"/>
      <c r="I364" s="24"/>
      <c r="L364"/>
      <c r="M364"/>
      <c r="P364" s="9">
        <v>91</v>
      </c>
      <c r="V364" s="39"/>
      <c r="Z364" s="38"/>
      <c r="AA364" s="38">
        <v>14.994394618834079</v>
      </c>
      <c r="AB364" s="30"/>
      <c r="AC364" s="31"/>
      <c r="AD364" s="32"/>
      <c r="AE364" s="32"/>
      <c r="AF364" s="33"/>
      <c r="AJ364" s="350">
        <v>1003091</v>
      </c>
      <c r="AK364" s="3"/>
      <c r="AL364">
        <f t="shared" si="20"/>
        <v>0</v>
      </c>
      <c r="AO364">
        <v>79.192330140419543</v>
      </c>
    </row>
    <row r="365" spans="1:41" ht="12" customHeight="1" x14ac:dyDescent="0.25">
      <c r="A365" s="73">
        <v>5003092</v>
      </c>
      <c r="B365" s="98" t="s">
        <v>1172</v>
      </c>
      <c r="C365" s="77" t="str">
        <f t="shared" si="19"/>
        <v/>
      </c>
      <c r="D365" s="115">
        <v>51.1</v>
      </c>
      <c r="E365" s="75" t="s">
        <v>1</v>
      </c>
      <c r="F365" s="112">
        <f t="shared" si="18"/>
        <v>61.32</v>
      </c>
      <c r="G365" s="80" t="s">
        <v>3334</v>
      </c>
      <c r="H365" s="325"/>
      <c r="I365" s="24"/>
      <c r="L365"/>
      <c r="M365"/>
      <c r="P365" s="9">
        <v>91</v>
      </c>
      <c r="V365" s="39"/>
      <c r="Z365" s="38"/>
      <c r="AA365" s="38">
        <v>14.994394618834079</v>
      </c>
      <c r="AB365" s="30"/>
      <c r="AC365" s="31"/>
      <c r="AD365" s="32"/>
      <c r="AE365" s="32"/>
      <c r="AF365" s="33"/>
      <c r="AJ365" s="350">
        <v>1003092</v>
      </c>
      <c r="AK365" s="3"/>
      <c r="AL365">
        <f t="shared" si="20"/>
        <v>0</v>
      </c>
      <c r="AO365">
        <v>1.5838466028083908</v>
      </c>
    </row>
    <row r="366" spans="1:41" ht="12" customHeight="1" x14ac:dyDescent="0.25">
      <c r="A366" s="73">
        <v>5003093</v>
      </c>
      <c r="B366" s="98" t="s">
        <v>1173</v>
      </c>
      <c r="C366" s="77" t="str">
        <f t="shared" si="19"/>
        <v/>
      </c>
      <c r="D366" s="115">
        <v>51.1</v>
      </c>
      <c r="E366" s="75" t="s">
        <v>1</v>
      </c>
      <c r="F366" s="112">
        <f t="shared" si="18"/>
        <v>61.32</v>
      </c>
      <c r="G366" s="80" t="s">
        <v>3334</v>
      </c>
      <c r="H366" s="325"/>
      <c r="I366" s="326"/>
      <c r="L366"/>
      <c r="M366"/>
      <c r="P366" s="9">
        <v>91</v>
      </c>
      <c r="V366" s="39"/>
      <c r="Z366" s="38"/>
      <c r="AA366" s="38">
        <v>14.994394618834079</v>
      </c>
      <c r="AB366" s="30"/>
      <c r="AC366" s="31"/>
      <c r="AD366" s="32"/>
      <c r="AE366" s="32"/>
      <c r="AF366" s="33"/>
      <c r="AJ366" s="350">
        <v>1003093</v>
      </c>
      <c r="AK366" s="3"/>
      <c r="AL366">
        <f t="shared" si="20"/>
        <v>0</v>
      </c>
      <c r="AO366">
        <v>7.9192330140419536</v>
      </c>
    </row>
    <row r="367" spans="1:41" ht="12" customHeight="1" x14ac:dyDescent="0.25">
      <c r="A367" s="73">
        <v>5003094</v>
      </c>
      <c r="B367" s="98" t="s">
        <v>1174</v>
      </c>
      <c r="C367" s="77" t="str">
        <f t="shared" si="19"/>
        <v/>
      </c>
      <c r="D367" s="115">
        <v>51.99</v>
      </c>
      <c r="E367" s="75" t="s">
        <v>6463</v>
      </c>
      <c r="F367" s="112">
        <f t="shared" si="18"/>
        <v>62.387999999999998</v>
      </c>
      <c r="G367" s="80" t="s">
        <v>3333</v>
      </c>
      <c r="H367" s="325"/>
      <c r="I367" s="377" t="s">
        <v>8410</v>
      </c>
      <c r="J367" s="15"/>
      <c r="L367"/>
      <c r="M367"/>
      <c r="P367" s="9">
        <v>91</v>
      </c>
      <c r="V367" s="39"/>
      <c r="Z367" s="38"/>
      <c r="AA367" s="38">
        <v>14.986225895316792</v>
      </c>
      <c r="AB367" s="30"/>
      <c r="AC367" s="31"/>
      <c r="AD367" s="32"/>
      <c r="AE367" s="32"/>
      <c r="AF367" s="33"/>
      <c r="AJ367" s="350">
        <v>1003094</v>
      </c>
      <c r="AK367" s="3"/>
      <c r="AL367">
        <f t="shared" si="20"/>
        <v>0</v>
      </c>
      <c r="AO367">
        <v>0.24323956951910455</v>
      </c>
    </row>
    <row r="368" spans="1:41" ht="12" customHeight="1" x14ac:dyDescent="0.25">
      <c r="A368" s="73">
        <v>5003095</v>
      </c>
      <c r="B368" s="98" t="s">
        <v>7142</v>
      </c>
      <c r="C368" s="77" t="str">
        <f t="shared" si="19"/>
        <v/>
      </c>
      <c r="D368" s="115">
        <v>57.33</v>
      </c>
      <c r="E368" s="75" t="s">
        <v>1</v>
      </c>
      <c r="F368" s="112">
        <f t="shared" si="18"/>
        <v>68.795999999999992</v>
      </c>
      <c r="G368" s="80" t="s">
        <v>3334</v>
      </c>
      <c r="H368" s="325"/>
      <c r="I368" s="378"/>
      <c r="L368"/>
      <c r="M368"/>
      <c r="P368" s="9">
        <v>91</v>
      </c>
      <c r="V368" s="39"/>
      <c r="Z368" s="38"/>
      <c r="AA368" s="38">
        <v>14.98875843117662</v>
      </c>
      <c r="AB368" s="30"/>
      <c r="AC368" s="31"/>
      <c r="AD368" s="32"/>
      <c r="AE368" s="32"/>
      <c r="AF368" s="33"/>
      <c r="AJ368" s="350">
        <v>1003095</v>
      </c>
      <c r="AK368" s="3"/>
      <c r="AL368">
        <f t="shared" si="20"/>
        <v>0</v>
      </c>
      <c r="AO368">
        <v>7.0586570210630368</v>
      </c>
    </row>
    <row r="369" spans="1:41" ht="12" customHeight="1" x14ac:dyDescent="0.25">
      <c r="A369" s="73">
        <v>5003096</v>
      </c>
      <c r="B369" s="98" t="s">
        <v>7143</v>
      </c>
      <c r="C369" s="77" t="str">
        <f t="shared" si="19"/>
        <v/>
      </c>
      <c r="D369" s="115">
        <v>57.33</v>
      </c>
      <c r="E369" s="75" t="s">
        <v>1</v>
      </c>
      <c r="F369" s="112">
        <f t="shared" si="18"/>
        <v>68.795999999999992</v>
      </c>
      <c r="G369" s="80" t="s">
        <v>3334</v>
      </c>
      <c r="H369" s="325"/>
      <c r="I369" s="364" t="s">
        <v>4992</v>
      </c>
      <c r="L369"/>
      <c r="M369"/>
      <c r="P369" s="9">
        <v>91</v>
      </c>
      <c r="V369" s="39"/>
      <c r="Z369" s="38"/>
      <c r="AA369" s="38">
        <v>14.98875843117662</v>
      </c>
      <c r="AB369" s="30"/>
      <c r="AC369" s="31"/>
      <c r="AD369" s="32"/>
      <c r="AE369" s="32"/>
      <c r="AF369" s="33"/>
      <c r="AJ369" s="350">
        <v>1003096</v>
      </c>
      <c r="AK369" s="3"/>
      <c r="AL369">
        <f t="shared" si="20"/>
        <v>0</v>
      </c>
      <c r="AO369">
        <v>7.0586570210630368</v>
      </c>
    </row>
    <row r="370" spans="1:41" ht="12" customHeight="1" x14ac:dyDescent="0.25">
      <c r="A370" s="73">
        <v>5003097</v>
      </c>
      <c r="B370" s="98" t="s">
        <v>7144</v>
      </c>
      <c r="C370" s="77" t="str">
        <f t="shared" si="19"/>
        <v/>
      </c>
      <c r="D370" s="115">
        <v>57.33</v>
      </c>
      <c r="E370" s="75" t="s">
        <v>1</v>
      </c>
      <c r="F370" s="112">
        <f t="shared" si="18"/>
        <v>68.795999999999992</v>
      </c>
      <c r="G370" s="80" t="s">
        <v>3334</v>
      </c>
      <c r="H370" s="325"/>
      <c r="I370" s="365"/>
      <c r="L370"/>
      <c r="M370"/>
      <c r="P370" s="9">
        <v>91</v>
      </c>
      <c r="V370" s="39"/>
      <c r="Z370" s="38"/>
      <c r="AA370" s="38">
        <v>14.98875843117662</v>
      </c>
      <c r="AB370" s="30"/>
      <c r="AC370" s="31"/>
      <c r="AD370" s="32"/>
      <c r="AE370" s="32"/>
      <c r="AF370" s="33"/>
      <c r="AJ370" s="350">
        <v>1003097</v>
      </c>
      <c r="AK370" s="3"/>
      <c r="AL370">
        <f t="shared" si="20"/>
        <v>0</v>
      </c>
      <c r="AO370">
        <v>7.0586570210630368</v>
      </c>
    </row>
    <row r="371" spans="1:41" ht="12" customHeight="1" x14ac:dyDescent="0.25">
      <c r="A371" s="73">
        <v>5003098</v>
      </c>
      <c r="B371" s="98" t="s">
        <v>7145</v>
      </c>
      <c r="C371" s="77" t="str">
        <f t="shared" si="19"/>
        <v/>
      </c>
      <c r="D371" s="115">
        <v>59.01</v>
      </c>
      <c r="E371" s="75" t="s">
        <v>1</v>
      </c>
      <c r="F371" s="112">
        <f t="shared" si="18"/>
        <v>70.811999999999998</v>
      </c>
      <c r="G371" s="80" t="s">
        <v>3334</v>
      </c>
      <c r="H371" s="325"/>
      <c r="I371" s="365"/>
      <c r="L371"/>
      <c r="M371"/>
      <c r="P371" s="9">
        <v>91</v>
      </c>
      <c r="V371" s="39"/>
      <c r="Z371" s="38"/>
      <c r="AA371" s="38">
        <v>15</v>
      </c>
      <c r="AB371" s="30"/>
      <c r="AC371" s="31"/>
      <c r="AD371" s="32"/>
      <c r="AE371" s="32"/>
      <c r="AF371" s="33"/>
      <c r="AJ371" s="350">
        <v>1003098</v>
      </c>
      <c r="AK371" s="3"/>
      <c r="AL371">
        <f t="shared" si="20"/>
        <v>0</v>
      </c>
      <c r="AO371">
        <v>6.8576988140576827</v>
      </c>
    </row>
    <row r="372" spans="1:41" ht="12" customHeight="1" x14ac:dyDescent="0.25">
      <c r="A372" s="73">
        <v>5003099</v>
      </c>
      <c r="B372" s="98" t="s">
        <v>7146</v>
      </c>
      <c r="C372" s="77" t="str">
        <f t="shared" si="19"/>
        <v/>
      </c>
      <c r="D372" s="115">
        <v>59.01</v>
      </c>
      <c r="E372" s="75" t="s">
        <v>6463</v>
      </c>
      <c r="F372" s="112">
        <f t="shared" si="18"/>
        <v>70.811999999999998</v>
      </c>
      <c r="G372" s="80" t="s">
        <v>3333</v>
      </c>
      <c r="H372" s="325"/>
      <c r="I372" s="379"/>
      <c r="J372" s="15"/>
      <c r="L372"/>
      <c r="M372"/>
      <c r="P372" s="9">
        <v>91</v>
      </c>
      <c r="V372" s="39"/>
      <c r="Z372" s="38"/>
      <c r="AA372" s="38">
        <v>15</v>
      </c>
      <c r="AB372" s="30"/>
      <c r="AC372" s="31"/>
      <c r="AD372" s="32"/>
      <c r="AE372" s="32"/>
      <c r="AF372" s="33"/>
      <c r="AJ372" s="350">
        <v>1003099</v>
      </c>
      <c r="AK372" s="3"/>
      <c r="AL372">
        <f t="shared" si="20"/>
        <v>0</v>
      </c>
      <c r="AO372">
        <v>0.85721235175721033</v>
      </c>
    </row>
    <row r="373" spans="1:41" ht="12" customHeight="1" x14ac:dyDescent="0.25">
      <c r="A373" s="73">
        <v>5003100</v>
      </c>
      <c r="B373" s="98" t="s">
        <v>1175</v>
      </c>
      <c r="C373" s="77" t="str">
        <f t="shared" si="19"/>
        <v/>
      </c>
      <c r="D373" s="115">
        <v>71.56</v>
      </c>
      <c r="E373" s="75" t="s">
        <v>1</v>
      </c>
      <c r="F373" s="112">
        <f t="shared" si="18"/>
        <v>85.872</v>
      </c>
      <c r="G373" s="80" t="s">
        <v>3334</v>
      </c>
      <c r="H373" s="325"/>
      <c r="I373" s="377" t="s">
        <v>8394</v>
      </c>
      <c r="L373"/>
      <c r="M373"/>
      <c r="P373" s="9">
        <v>91</v>
      </c>
      <c r="V373" s="39"/>
      <c r="Z373" s="38"/>
      <c r="AA373" s="38">
        <v>14.991993594875908</v>
      </c>
      <c r="AB373" s="30"/>
      <c r="AC373" s="31"/>
      <c r="AD373" s="32"/>
      <c r="AE373" s="32"/>
      <c r="AF373" s="33"/>
      <c r="AJ373" s="350">
        <v>1003100</v>
      </c>
      <c r="AK373" s="3"/>
      <c r="AL373">
        <f t="shared" si="20"/>
        <v>0</v>
      </c>
      <c r="AO373">
        <v>5.6550140723524853</v>
      </c>
    </row>
    <row r="374" spans="1:41" ht="12" customHeight="1" x14ac:dyDescent="0.25">
      <c r="A374" s="73">
        <v>5003101</v>
      </c>
      <c r="B374" s="98" t="s">
        <v>1176</v>
      </c>
      <c r="C374" s="77" t="str">
        <f t="shared" si="19"/>
        <v/>
      </c>
      <c r="D374" s="115">
        <v>71.56</v>
      </c>
      <c r="E374" s="75" t="s">
        <v>1</v>
      </c>
      <c r="F374" s="112">
        <f t="shared" ref="F374:F437" si="21">D374*1.2</f>
        <v>85.872</v>
      </c>
      <c r="G374" s="80" t="s">
        <v>3334</v>
      </c>
      <c r="H374" s="325"/>
      <c r="I374" s="378"/>
      <c r="L374"/>
      <c r="M374"/>
      <c r="P374" s="9">
        <v>91</v>
      </c>
      <c r="V374" s="39"/>
      <c r="Z374" s="38"/>
      <c r="AA374" s="38">
        <v>14.991993594875908</v>
      </c>
      <c r="AB374" s="30"/>
      <c r="AC374" s="31"/>
      <c r="AD374" s="32"/>
      <c r="AE374" s="32"/>
      <c r="AF374" s="33"/>
      <c r="AJ374" s="350">
        <v>1003101</v>
      </c>
      <c r="AK374" s="3"/>
      <c r="AL374">
        <f t="shared" si="20"/>
        <v>0</v>
      </c>
      <c r="AO374">
        <v>5.6550140723524853</v>
      </c>
    </row>
    <row r="375" spans="1:41" ht="12" customHeight="1" x14ac:dyDescent="0.25">
      <c r="A375" s="73">
        <v>5003102</v>
      </c>
      <c r="B375" s="98" t="s">
        <v>1177</v>
      </c>
      <c r="C375" s="77" t="str">
        <f t="shared" si="19"/>
        <v/>
      </c>
      <c r="D375" s="115">
        <v>71.56</v>
      </c>
      <c r="E375" s="75" t="s">
        <v>1</v>
      </c>
      <c r="F375" s="112">
        <f t="shared" si="21"/>
        <v>85.872</v>
      </c>
      <c r="G375" s="80" t="s">
        <v>3334</v>
      </c>
      <c r="H375" s="325"/>
      <c r="I375" s="24"/>
      <c r="L375"/>
      <c r="M375"/>
      <c r="P375" s="9">
        <v>91</v>
      </c>
      <c r="V375" s="39"/>
      <c r="Z375" s="38"/>
      <c r="AA375" s="38">
        <v>14.991993594875908</v>
      </c>
      <c r="AB375" s="30"/>
      <c r="AC375" s="31"/>
      <c r="AD375" s="32"/>
      <c r="AE375" s="32"/>
      <c r="AF375" s="33"/>
      <c r="AJ375" s="350">
        <v>1003102</v>
      </c>
      <c r="AK375" s="3"/>
      <c r="AL375">
        <f t="shared" si="20"/>
        <v>0</v>
      </c>
      <c r="AO375">
        <v>5.6550140723524853</v>
      </c>
    </row>
    <row r="376" spans="1:41" ht="12" customHeight="1" x14ac:dyDescent="0.25">
      <c r="A376" s="73">
        <v>5003103</v>
      </c>
      <c r="B376" s="98" t="s">
        <v>1178</v>
      </c>
      <c r="C376" s="77" t="str">
        <f t="shared" si="19"/>
        <v/>
      </c>
      <c r="D376" s="115">
        <v>71.56</v>
      </c>
      <c r="E376" s="75" t="s">
        <v>1</v>
      </c>
      <c r="F376" s="112">
        <f t="shared" si="21"/>
        <v>85.872</v>
      </c>
      <c r="G376" s="80" t="s">
        <v>3334</v>
      </c>
      <c r="H376" s="325"/>
      <c r="I376" s="377" t="s">
        <v>8395</v>
      </c>
      <c r="L376"/>
      <c r="M376"/>
      <c r="P376" s="9">
        <v>91</v>
      </c>
      <c r="V376" s="39"/>
      <c r="Z376" s="38"/>
      <c r="AA376" s="38">
        <v>14.991993594875908</v>
      </c>
      <c r="AB376" s="30"/>
      <c r="AC376" s="31"/>
      <c r="AD376" s="32"/>
      <c r="AE376" s="32"/>
      <c r="AF376" s="33"/>
      <c r="AJ376" s="350">
        <v>1003103</v>
      </c>
      <c r="AK376" s="3"/>
      <c r="AL376">
        <f t="shared" si="20"/>
        <v>0</v>
      </c>
      <c r="AO376">
        <v>5.6550140723524853</v>
      </c>
    </row>
    <row r="377" spans="1:41" ht="12" customHeight="1" x14ac:dyDescent="0.25">
      <c r="A377" s="73">
        <v>5003104</v>
      </c>
      <c r="B377" s="98" t="s">
        <v>1179</v>
      </c>
      <c r="C377" s="77" t="str">
        <f t="shared" si="19"/>
        <v/>
      </c>
      <c r="D377" s="115">
        <v>69.16</v>
      </c>
      <c r="E377" s="75" t="s">
        <v>6463</v>
      </c>
      <c r="F377" s="112">
        <f t="shared" si="21"/>
        <v>82.99199999999999</v>
      </c>
      <c r="G377" s="80" t="s">
        <v>3333</v>
      </c>
      <c r="H377" s="325"/>
      <c r="I377" s="378"/>
      <c r="J377" s="15"/>
      <c r="L377"/>
      <c r="M377"/>
      <c r="P377" s="9">
        <v>91</v>
      </c>
      <c r="V377" s="39"/>
      <c r="Z377" s="38"/>
      <c r="AA377" s="38">
        <v>14.992752122592663</v>
      </c>
      <c r="AB377" s="30"/>
      <c r="AC377" s="31"/>
      <c r="AD377" s="32"/>
      <c r="AE377" s="32"/>
      <c r="AF377" s="33"/>
      <c r="AJ377" s="350">
        <v>1003104</v>
      </c>
      <c r="AK377" s="3"/>
      <c r="AL377">
        <f t="shared" si="20"/>
        <v>0</v>
      </c>
      <c r="AO377">
        <v>0.11702510324393983</v>
      </c>
    </row>
    <row r="378" spans="1:41" ht="12" customHeight="1" x14ac:dyDescent="0.25">
      <c r="A378" s="73">
        <v>5003105</v>
      </c>
      <c r="B378" s="98" t="s">
        <v>1180</v>
      </c>
      <c r="C378" s="77" t="str">
        <f>IF(MROUND(AL378/(AO378*F378),5)=0,"",MROUND(AL378/(AO378*F378),5))</f>
        <v/>
      </c>
      <c r="D378" s="115">
        <v>69.16</v>
      </c>
      <c r="E378" s="75" t="s">
        <v>6463</v>
      </c>
      <c r="F378" s="112">
        <f t="shared" si="21"/>
        <v>82.99199999999999</v>
      </c>
      <c r="G378" s="80" t="s">
        <v>3334</v>
      </c>
      <c r="H378" s="325"/>
      <c r="I378" s="22"/>
      <c r="L378"/>
      <c r="M378"/>
      <c r="P378" s="9">
        <v>91</v>
      </c>
      <c r="V378" s="39"/>
      <c r="Z378" s="38"/>
      <c r="AA378" s="38">
        <v>14.992752122592663</v>
      </c>
      <c r="AB378" s="30"/>
      <c r="AC378" s="31"/>
      <c r="AD378" s="32"/>
      <c r="AE378" s="32"/>
      <c r="AF378" s="33"/>
      <c r="AJ378" s="350">
        <v>1003105</v>
      </c>
      <c r="AK378" s="3"/>
      <c r="AL378">
        <f t="shared" si="20"/>
        <v>0</v>
      </c>
      <c r="AO378">
        <v>3.9008367747979937</v>
      </c>
    </row>
    <row r="379" spans="1:41" ht="12" customHeight="1" x14ac:dyDescent="0.25">
      <c r="A379" s="73">
        <v>5003106</v>
      </c>
      <c r="B379" s="98" t="s">
        <v>1181</v>
      </c>
      <c r="C379" s="77" t="str">
        <f t="shared" ref="C379:C442" si="22">IF(MROUND(AL379/(AO379*F379),5)=0,"",MROUND(AL379/(AO379*F379),5))</f>
        <v/>
      </c>
      <c r="D379" s="115">
        <v>69.16</v>
      </c>
      <c r="E379" s="75" t="s">
        <v>6463</v>
      </c>
      <c r="F379" s="112">
        <f t="shared" si="21"/>
        <v>82.99199999999999</v>
      </c>
      <c r="G379" s="80" t="s">
        <v>3334</v>
      </c>
      <c r="H379" s="325"/>
      <c r="I379" s="24"/>
      <c r="L379"/>
      <c r="M379"/>
      <c r="P379" s="9">
        <v>91</v>
      </c>
      <c r="V379" s="39"/>
      <c r="Z379" s="38"/>
      <c r="AA379" s="38">
        <v>14.992752122592663</v>
      </c>
      <c r="AB379" s="30"/>
      <c r="AC379" s="31"/>
      <c r="AD379" s="32"/>
      <c r="AE379" s="32"/>
      <c r="AF379" s="33"/>
      <c r="AJ379" s="350">
        <v>1003106</v>
      </c>
      <c r="AK379" s="3"/>
      <c r="AL379">
        <f t="shared" si="20"/>
        <v>0</v>
      </c>
      <c r="AO379">
        <v>2.9256275810984955</v>
      </c>
    </row>
    <row r="380" spans="1:41" ht="12" customHeight="1" x14ac:dyDescent="0.25">
      <c r="A380" s="356">
        <v>1003107</v>
      </c>
      <c r="B380" s="98" t="s">
        <v>1182</v>
      </c>
      <c r="C380" s="77" t="str">
        <f t="shared" si="22"/>
        <v/>
      </c>
      <c r="D380" s="115">
        <v>23.93</v>
      </c>
      <c r="E380" s="75" t="s">
        <v>6463</v>
      </c>
      <c r="F380" s="309">
        <f t="shared" si="21"/>
        <v>28.715999999999998</v>
      </c>
      <c r="G380" s="80" t="s">
        <v>3334</v>
      </c>
      <c r="H380" s="325"/>
      <c r="I380" s="24"/>
      <c r="L380"/>
      <c r="M380"/>
      <c r="P380" s="9">
        <v>91</v>
      </c>
      <c r="V380" s="39"/>
      <c r="Z380" s="38"/>
      <c r="AA380" s="38">
        <v>0</v>
      </c>
      <c r="AB380" s="30"/>
      <c r="AC380" s="31"/>
      <c r="AD380" s="32"/>
      <c r="AE380" s="32"/>
      <c r="AF380" s="33"/>
      <c r="AJ380" s="350"/>
      <c r="AK380" s="3"/>
      <c r="AL380">
        <f t="shared" si="20"/>
        <v>0</v>
      </c>
      <c r="AO380">
        <v>169.1068980432695</v>
      </c>
    </row>
    <row r="381" spans="1:41" ht="12" customHeight="1" x14ac:dyDescent="0.25">
      <c r="A381" s="73">
        <v>5003108</v>
      </c>
      <c r="B381" s="98" t="s">
        <v>1183</v>
      </c>
      <c r="C381" s="77" t="str">
        <f t="shared" si="22"/>
        <v/>
      </c>
      <c r="D381" s="115">
        <v>62.87</v>
      </c>
      <c r="E381" s="75" t="s">
        <v>6463</v>
      </c>
      <c r="F381" s="112">
        <f t="shared" si="21"/>
        <v>75.443999999999988</v>
      </c>
      <c r="G381" s="80" t="s">
        <v>3334</v>
      </c>
      <c r="H381" s="325"/>
      <c r="I381" s="24"/>
      <c r="L381"/>
      <c r="M381"/>
      <c r="P381" s="9">
        <v>91</v>
      </c>
      <c r="V381" s="39"/>
      <c r="Z381" s="38"/>
      <c r="AA381" s="38">
        <v>14.988610478359902</v>
      </c>
      <c r="AB381" s="30"/>
      <c r="AC381" s="31"/>
      <c r="AD381" s="32"/>
      <c r="AE381" s="32"/>
      <c r="AF381" s="33"/>
      <c r="AJ381" s="350">
        <v>1003108</v>
      </c>
      <c r="AK381" s="3"/>
      <c r="AL381">
        <f t="shared" si="20"/>
        <v>0</v>
      </c>
      <c r="AO381">
        <v>12.873319771514042</v>
      </c>
    </row>
    <row r="382" spans="1:41" ht="12" customHeight="1" x14ac:dyDescent="0.25">
      <c r="A382" s="73">
        <v>5003109</v>
      </c>
      <c r="B382" s="98" t="s">
        <v>1184</v>
      </c>
      <c r="C382" s="77" t="str">
        <f t="shared" si="22"/>
        <v/>
      </c>
      <c r="D382" s="115">
        <v>69.16</v>
      </c>
      <c r="E382" s="75" t="s">
        <v>6463</v>
      </c>
      <c r="F382" s="112">
        <f t="shared" si="21"/>
        <v>82.99199999999999</v>
      </c>
      <c r="G382" s="80" t="s">
        <v>3334</v>
      </c>
      <c r="H382" s="325"/>
      <c r="I382" s="24"/>
      <c r="L382"/>
      <c r="M382"/>
      <c r="P382" s="9">
        <v>91</v>
      </c>
      <c r="V382" s="39"/>
      <c r="Z382" s="38"/>
      <c r="AA382" s="38">
        <v>14.992752122592663</v>
      </c>
      <c r="AB382" s="30"/>
      <c r="AC382" s="31"/>
      <c r="AD382" s="32"/>
      <c r="AE382" s="32"/>
      <c r="AF382" s="33"/>
      <c r="AJ382" s="350">
        <v>1003109</v>
      </c>
      <c r="AK382" s="3"/>
      <c r="AL382">
        <f t="shared" si="20"/>
        <v>0</v>
      </c>
      <c r="AO382">
        <v>11.702510324393982</v>
      </c>
    </row>
    <row r="383" spans="1:41" ht="12" customHeight="1" x14ac:dyDescent="0.25">
      <c r="A383" s="73">
        <v>5003110</v>
      </c>
      <c r="B383" s="98" t="s">
        <v>1185</v>
      </c>
      <c r="C383" s="77" t="str">
        <f t="shared" si="22"/>
        <v/>
      </c>
      <c r="D383" s="115">
        <v>69.16</v>
      </c>
      <c r="E383" s="75" t="s">
        <v>6463</v>
      </c>
      <c r="F383" s="112">
        <f t="shared" si="21"/>
        <v>82.99199999999999</v>
      </c>
      <c r="G383" s="80" t="s">
        <v>3333</v>
      </c>
      <c r="H383" s="325"/>
      <c r="I383" s="24"/>
      <c r="J383" s="15"/>
      <c r="L383"/>
      <c r="M383"/>
      <c r="P383" s="9">
        <v>91</v>
      </c>
      <c r="V383" s="39"/>
      <c r="Z383" s="38"/>
      <c r="AA383" s="38">
        <v>14.992752122592663</v>
      </c>
      <c r="AB383" s="30"/>
      <c r="AC383" s="31"/>
      <c r="AD383" s="32"/>
      <c r="AE383" s="32"/>
      <c r="AF383" s="33"/>
      <c r="AJ383" s="350">
        <v>1003110</v>
      </c>
      <c r="AK383" s="3"/>
      <c r="AL383">
        <f t="shared" si="20"/>
        <v>0</v>
      </c>
      <c r="AO383">
        <v>0.48760459684974922</v>
      </c>
    </row>
    <row r="384" spans="1:41" ht="12" customHeight="1" x14ac:dyDescent="0.25">
      <c r="A384" s="73">
        <v>5003111</v>
      </c>
      <c r="B384" s="98" t="s">
        <v>1186</v>
      </c>
      <c r="C384" s="77" t="str">
        <f t="shared" si="22"/>
        <v/>
      </c>
      <c r="D384" s="115">
        <v>69.16</v>
      </c>
      <c r="E384" s="75" t="s">
        <v>1</v>
      </c>
      <c r="F384" s="112">
        <f t="shared" si="21"/>
        <v>82.99199999999999</v>
      </c>
      <c r="G384" s="80" t="s">
        <v>3334</v>
      </c>
      <c r="H384" s="325"/>
      <c r="I384" s="24"/>
      <c r="L384"/>
      <c r="M384"/>
      <c r="P384" s="9">
        <v>91</v>
      </c>
      <c r="V384" s="39"/>
      <c r="Z384" s="38"/>
      <c r="AA384" s="38">
        <v>14.992752122592663</v>
      </c>
      <c r="AB384" s="30"/>
      <c r="AC384" s="31"/>
      <c r="AD384" s="32"/>
      <c r="AE384" s="32"/>
      <c r="AF384" s="33"/>
      <c r="AJ384" s="350">
        <v>1003111</v>
      </c>
      <c r="AK384" s="3"/>
      <c r="AL384">
        <f t="shared" si="20"/>
        <v>0</v>
      </c>
      <c r="AO384">
        <v>11.702510324393982</v>
      </c>
    </row>
    <row r="385" spans="1:41" ht="12" customHeight="1" x14ac:dyDescent="0.25">
      <c r="A385" s="73">
        <v>5003112</v>
      </c>
      <c r="B385" s="98" t="s">
        <v>1187</v>
      </c>
      <c r="C385" s="77" t="str">
        <f t="shared" si="22"/>
        <v/>
      </c>
      <c r="D385" s="115">
        <v>69.16</v>
      </c>
      <c r="E385" s="75" t="s">
        <v>6463</v>
      </c>
      <c r="F385" s="112">
        <f t="shared" si="21"/>
        <v>82.99199999999999</v>
      </c>
      <c r="G385" s="80" t="s">
        <v>3334</v>
      </c>
      <c r="H385" s="325"/>
      <c r="I385" s="24"/>
      <c r="L385"/>
      <c r="M385"/>
      <c r="P385" s="9">
        <v>91</v>
      </c>
      <c r="V385" s="39"/>
      <c r="Z385" s="38"/>
      <c r="AA385" s="38">
        <v>14.992752122592663</v>
      </c>
      <c r="AB385" s="30"/>
      <c r="AC385" s="31"/>
      <c r="AD385" s="32"/>
      <c r="AE385" s="32"/>
      <c r="AF385" s="33"/>
      <c r="AJ385" s="350">
        <v>1003112</v>
      </c>
      <c r="AK385" s="3"/>
      <c r="AL385">
        <f t="shared" si="20"/>
        <v>0</v>
      </c>
      <c r="AO385">
        <v>5.851255162196991</v>
      </c>
    </row>
    <row r="386" spans="1:41" ht="12" customHeight="1" x14ac:dyDescent="0.25">
      <c r="A386" s="73">
        <v>5003113</v>
      </c>
      <c r="B386" s="98" t="s">
        <v>1188</v>
      </c>
      <c r="C386" s="77" t="str">
        <f t="shared" si="22"/>
        <v/>
      </c>
      <c r="D386" s="115">
        <v>69.16</v>
      </c>
      <c r="E386" s="75" t="s">
        <v>6463</v>
      </c>
      <c r="F386" s="112">
        <f t="shared" si="21"/>
        <v>82.99199999999999</v>
      </c>
      <c r="G386" s="80" t="s">
        <v>3334</v>
      </c>
      <c r="H386" s="325"/>
      <c r="I386" s="24"/>
      <c r="L386"/>
      <c r="M386"/>
      <c r="P386" s="9">
        <v>91</v>
      </c>
      <c r="V386" s="39"/>
      <c r="Z386" s="38"/>
      <c r="AA386" s="38">
        <v>14.992752122592663</v>
      </c>
      <c r="AB386" s="30"/>
      <c r="AC386" s="31"/>
      <c r="AD386" s="32"/>
      <c r="AE386" s="32"/>
      <c r="AF386" s="33"/>
      <c r="AJ386" s="350">
        <v>1003113</v>
      </c>
      <c r="AK386" s="3"/>
      <c r="AL386">
        <f t="shared" si="20"/>
        <v>0</v>
      </c>
      <c r="AO386">
        <v>11.702510324393982</v>
      </c>
    </row>
    <row r="387" spans="1:41" ht="12" customHeight="1" x14ac:dyDescent="0.25">
      <c r="A387" s="73">
        <v>5003114</v>
      </c>
      <c r="B387" s="98" t="s">
        <v>1189</v>
      </c>
      <c r="C387" s="77" t="str">
        <f t="shared" si="22"/>
        <v/>
      </c>
      <c r="D387" s="115">
        <v>69.16</v>
      </c>
      <c r="E387" s="75" t="s">
        <v>6463</v>
      </c>
      <c r="F387" s="112">
        <f t="shared" si="21"/>
        <v>82.99199999999999</v>
      </c>
      <c r="G387" s="80" t="s">
        <v>3334</v>
      </c>
      <c r="H387" s="325"/>
      <c r="I387" s="24"/>
      <c r="L387"/>
      <c r="M387"/>
      <c r="P387" s="9">
        <v>91</v>
      </c>
      <c r="V387" s="39"/>
      <c r="Z387" s="38"/>
      <c r="AA387" s="38">
        <v>14.992752122592663</v>
      </c>
      <c r="AB387" s="30"/>
      <c r="AC387" s="31"/>
      <c r="AD387" s="32"/>
      <c r="AE387" s="32"/>
      <c r="AF387" s="33"/>
      <c r="AJ387" s="350">
        <v>1003114</v>
      </c>
      <c r="AK387" s="3"/>
      <c r="AL387">
        <f t="shared" si="20"/>
        <v>0</v>
      </c>
      <c r="AO387">
        <v>11.702510324393982</v>
      </c>
    </row>
    <row r="388" spans="1:41" ht="12" customHeight="1" x14ac:dyDescent="0.25">
      <c r="A388" s="73">
        <v>5003115</v>
      </c>
      <c r="B388" s="98" t="s">
        <v>1190</v>
      </c>
      <c r="C388" s="77" t="str">
        <f t="shared" si="22"/>
        <v/>
      </c>
      <c r="D388" s="115">
        <v>69.16</v>
      </c>
      <c r="E388" s="75" t="s">
        <v>6463</v>
      </c>
      <c r="F388" s="112">
        <f t="shared" si="21"/>
        <v>82.99199999999999</v>
      </c>
      <c r="G388" s="80" t="s">
        <v>3333</v>
      </c>
      <c r="H388" s="325"/>
      <c r="I388" s="377" t="s">
        <v>8411</v>
      </c>
      <c r="J388" s="15"/>
      <c r="L388"/>
      <c r="M388"/>
      <c r="P388" s="9">
        <v>91</v>
      </c>
      <c r="V388" s="39"/>
      <c r="Z388" s="38"/>
      <c r="AA388" s="38">
        <v>14.992752122592663</v>
      </c>
      <c r="AB388" s="30"/>
      <c r="AC388" s="31"/>
      <c r="AD388" s="32"/>
      <c r="AE388" s="32"/>
      <c r="AF388" s="33"/>
      <c r="AJ388" s="350">
        <v>1003115</v>
      </c>
      <c r="AK388" s="3"/>
      <c r="AL388">
        <f t="shared" si="20"/>
        <v>0</v>
      </c>
      <c r="AO388">
        <v>0.46810041297575933</v>
      </c>
    </row>
    <row r="389" spans="1:41" ht="12" customHeight="1" x14ac:dyDescent="0.25">
      <c r="A389" s="73">
        <v>5003116</v>
      </c>
      <c r="B389" s="98" t="s">
        <v>1191</v>
      </c>
      <c r="C389" s="77" t="str">
        <f t="shared" si="22"/>
        <v/>
      </c>
      <c r="D389" s="115">
        <v>70.849999999999994</v>
      </c>
      <c r="E389" s="75" t="s">
        <v>1</v>
      </c>
      <c r="F389" s="112">
        <f t="shared" si="21"/>
        <v>85.02</v>
      </c>
      <c r="G389" s="80" t="s">
        <v>3334</v>
      </c>
      <c r="H389" s="325"/>
      <c r="I389" s="378"/>
      <c r="L389"/>
      <c r="M389"/>
      <c r="P389" s="9">
        <v>91</v>
      </c>
      <c r="V389" s="39"/>
      <c r="Z389" s="38"/>
      <c r="AA389" s="38">
        <v>14.998989286436228</v>
      </c>
      <c r="AB389" s="30"/>
      <c r="AC389" s="31"/>
      <c r="AD389" s="32"/>
      <c r="AE389" s="32"/>
      <c r="AF389" s="33"/>
      <c r="AJ389" s="350">
        <v>1003116</v>
      </c>
      <c r="AK389" s="3"/>
      <c r="AL389">
        <f t="shared" si="20"/>
        <v>0</v>
      </c>
      <c r="AO389">
        <v>11.423367876289172</v>
      </c>
    </row>
    <row r="390" spans="1:41" ht="12" customHeight="1" x14ac:dyDescent="0.25">
      <c r="A390" s="73">
        <v>5003117</v>
      </c>
      <c r="B390" s="98" t="s">
        <v>1192</v>
      </c>
      <c r="C390" s="77" t="str">
        <f t="shared" si="22"/>
        <v/>
      </c>
      <c r="D390" s="115">
        <v>70.849999999999994</v>
      </c>
      <c r="E390" s="75" t="s">
        <v>1</v>
      </c>
      <c r="F390" s="112">
        <f t="shared" si="21"/>
        <v>85.02</v>
      </c>
      <c r="G390" s="80" t="s">
        <v>3334</v>
      </c>
      <c r="H390" s="325"/>
      <c r="I390" s="24"/>
      <c r="L390"/>
      <c r="M390"/>
      <c r="P390" s="9">
        <v>91</v>
      </c>
      <c r="V390" s="39"/>
      <c r="Z390" s="38"/>
      <c r="AA390" s="38">
        <v>14.998989286436228</v>
      </c>
      <c r="AB390" s="30"/>
      <c r="AC390" s="31"/>
      <c r="AD390" s="32"/>
      <c r="AE390" s="32"/>
      <c r="AF390" s="33"/>
      <c r="AJ390" s="350">
        <v>1003117</v>
      </c>
      <c r="AK390" s="3"/>
      <c r="AL390">
        <f t="shared" si="20"/>
        <v>0</v>
      </c>
      <c r="AO390">
        <v>11.423367876289172</v>
      </c>
    </row>
    <row r="391" spans="1:41" ht="12" customHeight="1" x14ac:dyDescent="0.25">
      <c r="A391" s="73">
        <v>5003118</v>
      </c>
      <c r="B391" s="98" t="s">
        <v>1193</v>
      </c>
      <c r="C391" s="77" t="str">
        <f t="shared" si="22"/>
        <v/>
      </c>
      <c r="D391" s="115">
        <v>70.849999999999994</v>
      </c>
      <c r="E391" s="75" t="s">
        <v>6463</v>
      </c>
      <c r="F391" s="112">
        <f t="shared" si="21"/>
        <v>85.02</v>
      </c>
      <c r="G391" s="80" t="s">
        <v>3334</v>
      </c>
      <c r="H391" s="325"/>
      <c r="I391" s="377" t="s">
        <v>8412</v>
      </c>
      <c r="L391"/>
      <c r="M391"/>
      <c r="P391" s="9">
        <v>91</v>
      </c>
      <c r="V391" s="39"/>
      <c r="Z391" s="38"/>
      <c r="AA391" s="38">
        <v>14.998989286436228</v>
      </c>
      <c r="AB391" s="30"/>
      <c r="AC391" s="31"/>
      <c r="AD391" s="32"/>
      <c r="AE391" s="32"/>
      <c r="AF391" s="33"/>
      <c r="AJ391" s="350">
        <v>1003118</v>
      </c>
      <c r="AK391" s="3"/>
      <c r="AL391">
        <f t="shared" si="20"/>
        <v>0</v>
      </c>
      <c r="AO391">
        <v>11.423367876289172</v>
      </c>
    </row>
    <row r="392" spans="1:41" ht="12" customHeight="1" x14ac:dyDescent="0.25">
      <c r="A392" s="73">
        <v>5003119</v>
      </c>
      <c r="B392" s="98" t="s">
        <v>1194</v>
      </c>
      <c r="C392" s="77" t="str">
        <f t="shared" si="22"/>
        <v/>
      </c>
      <c r="D392" s="115">
        <v>70.849999999999994</v>
      </c>
      <c r="E392" s="75" t="s">
        <v>6463</v>
      </c>
      <c r="F392" s="112">
        <f t="shared" si="21"/>
        <v>85.02</v>
      </c>
      <c r="G392" s="80" t="s">
        <v>3334</v>
      </c>
      <c r="H392" s="325"/>
      <c r="I392" s="378"/>
      <c r="L392"/>
      <c r="M392"/>
      <c r="P392" s="9">
        <v>91</v>
      </c>
      <c r="V392" s="39"/>
      <c r="Z392" s="38"/>
      <c r="AA392" s="38">
        <v>14.998989286436228</v>
      </c>
      <c r="AB392" s="30"/>
      <c r="AC392" s="31"/>
      <c r="AD392" s="32"/>
      <c r="AE392" s="32"/>
      <c r="AF392" s="33"/>
      <c r="AJ392" s="350">
        <v>1003119</v>
      </c>
      <c r="AK392" s="3"/>
      <c r="AL392">
        <f t="shared" si="20"/>
        <v>0</v>
      </c>
      <c r="AO392">
        <v>11.423367876289172</v>
      </c>
    </row>
    <row r="393" spans="1:41" ht="12" customHeight="1" x14ac:dyDescent="0.25">
      <c r="A393" s="73">
        <v>5003120</v>
      </c>
      <c r="B393" s="98" t="s">
        <v>1195</v>
      </c>
      <c r="C393" s="77" t="str">
        <f t="shared" si="22"/>
        <v/>
      </c>
      <c r="D393" s="115">
        <v>84.48</v>
      </c>
      <c r="E393" s="75" t="s">
        <v>1</v>
      </c>
      <c r="F393" s="112">
        <f t="shared" si="21"/>
        <v>101.376</v>
      </c>
      <c r="G393" s="80" t="s">
        <v>3333</v>
      </c>
      <c r="H393" s="325"/>
      <c r="J393" s="15"/>
      <c r="L393"/>
      <c r="M393"/>
      <c r="P393" s="9">
        <v>91</v>
      </c>
      <c r="V393" s="39"/>
      <c r="Z393" s="38"/>
      <c r="AA393" s="38">
        <v>15.002542803865069</v>
      </c>
      <c r="AB393" s="30"/>
      <c r="AC393" s="31"/>
      <c r="AD393" s="32"/>
      <c r="AE393" s="32"/>
      <c r="AF393" s="33"/>
      <c r="AJ393" s="350">
        <v>1003120</v>
      </c>
      <c r="AK393" s="3"/>
      <c r="AL393">
        <f t="shared" si="20"/>
        <v>0</v>
      </c>
      <c r="AO393">
        <v>1.5967203559720005</v>
      </c>
    </row>
    <row r="394" spans="1:41" ht="12" customHeight="1" x14ac:dyDescent="0.25">
      <c r="A394" s="73">
        <v>5003121</v>
      </c>
      <c r="B394" s="98" t="s">
        <v>1196</v>
      </c>
      <c r="C394" s="77" t="str">
        <f t="shared" si="22"/>
        <v/>
      </c>
      <c r="D394" s="115">
        <v>84.48</v>
      </c>
      <c r="E394" s="75" t="s">
        <v>6463</v>
      </c>
      <c r="F394" s="112">
        <f t="shared" si="21"/>
        <v>101.376</v>
      </c>
      <c r="G394" s="80" t="s">
        <v>3334</v>
      </c>
      <c r="H394" s="325"/>
      <c r="I394" s="377" t="s">
        <v>8413</v>
      </c>
      <c r="L394"/>
      <c r="M394"/>
      <c r="P394" s="9">
        <v>91</v>
      </c>
      <c r="V394" s="39"/>
      <c r="Z394" s="38"/>
      <c r="AA394" s="38">
        <v>15.002542803865069</v>
      </c>
      <c r="AB394" s="30"/>
      <c r="AC394" s="31"/>
      <c r="AD394" s="32"/>
      <c r="AE394" s="32"/>
      <c r="AF394" s="33"/>
      <c r="AJ394" s="350">
        <v>1003121</v>
      </c>
      <c r="AK394" s="3"/>
      <c r="AL394">
        <f t="shared" si="20"/>
        <v>0</v>
      </c>
      <c r="AO394">
        <v>9.5803221358320041</v>
      </c>
    </row>
    <row r="395" spans="1:41" ht="12" customHeight="1" x14ac:dyDescent="0.25">
      <c r="A395" s="73">
        <v>5003122</v>
      </c>
      <c r="B395" s="98" t="s">
        <v>1197</v>
      </c>
      <c r="C395" s="77" t="str">
        <f t="shared" si="22"/>
        <v/>
      </c>
      <c r="D395" s="115">
        <v>84.48</v>
      </c>
      <c r="E395" s="75" t="s">
        <v>6463</v>
      </c>
      <c r="F395" s="112">
        <f t="shared" si="21"/>
        <v>101.376</v>
      </c>
      <c r="G395" s="80" t="s">
        <v>3334</v>
      </c>
      <c r="H395" s="325"/>
      <c r="I395" s="378"/>
      <c r="L395"/>
      <c r="M395"/>
      <c r="P395" s="9">
        <v>91</v>
      </c>
      <c r="V395" s="39"/>
      <c r="Z395" s="38"/>
      <c r="AA395" s="38">
        <v>15.002542803865069</v>
      </c>
      <c r="AB395" s="30"/>
      <c r="AC395" s="31"/>
      <c r="AD395" s="32"/>
      <c r="AE395" s="32"/>
      <c r="AF395" s="33"/>
      <c r="AJ395" s="350">
        <v>1003122</v>
      </c>
      <c r="AK395" s="3"/>
      <c r="AL395">
        <f t="shared" si="20"/>
        <v>0</v>
      </c>
      <c r="AO395">
        <v>9.5803221358320041</v>
      </c>
    </row>
    <row r="396" spans="1:41" ht="12" customHeight="1" x14ac:dyDescent="0.25">
      <c r="A396" s="73">
        <v>5003123</v>
      </c>
      <c r="B396" s="98" t="s">
        <v>1198</v>
      </c>
      <c r="C396" s="77" t="str">
        <f t="shared" si="22"/>
        <v/>
      </c>
      <c r="D396" s="115">
        <v>84.48</v>
      </c>
      <c r="E396" s="75" t="s">
        <v>1</v>
      </c>
      <c r="F396" s="112">
        <f t="shared" si="21"/>
        <v>101.376</v>
      </c>
      <c r="G396" s="80" t="s">
        <v>3334</v>
      </c>
      <c r="H396" s="325"/>
      <c r="I396" s="24"/>
      <c r="L396"/>
      <c r="M396"/>
      <c r="P396" s="9">
        <v>91</v>
      </c>
      <c r="V396" s="39"/>
      <c r="Z396" s="38"/>
      <c r="AA396" s="38">
        <v>15.002542803865069</v>
      </c>
      <c r="AB396" s="30"/>
      <c r="AC396" s="31"/>
      <c r="AD396" s="32"/>
      <c r="AE396" s="32"/>
      <c r="AF396" s="33"/>
      <c r="AJ396" s="350">
        <v>1003123</v>
      </c>
      <c r="AK396" s="3"/>
      <c r="AL396">
        <f t="shared" si="20"/>
        <v>0</v>
      </c>
      <c r="AO396">
        <v>9.5803221358320041</v>
      </c>
    </row>
    <row r="397" spans="1:41" ht="12" customHeight="1" x14ac:dyDescent="0.25">
      <c r="A397" s="73">
        <v>5003124</v>
      </c>
      <c r="B397" s="98" t="s">
        <v>1199</v>
      </c>
      <c r="C397" s="77" t="str">
        <f t="shared" si="22"/>
        <v/>
      </c>
      <c r="D397" s="115">
        <v>90.36</v>
      </c>
      <c r="E397" s="75" t="s">
        <v>6463</v>
      </c>
      <c r="F397" s="112">
        <f t="shared" si="21"/>
        <v>108.432</v>
      </c>
      <c r="G397" s="80" t="s">
        <v>3334</v>
      </c>
      <c r="H397" s="325"/>
      <c r="I397" s="377" t="s">
        <v>8414</v>
      </c>
      <c r="L397"/>
      <c r="M397"/>
      <c r="P397" s="9">
        <v>91</v>
      </c>
      <c r="V397" s="39"/>
      <c r="Z397" s="38"/>
      <c r="AA397" s="38">
        <v>14.994452369630693</v>
      </c>
      <c r="AB397" s="30"/>
      <c r="AC397" s="31"/>
      <c r="AD397" s="32"/>
      <c r="AE397" s="32"/>
      <c r="AF397" s="33"/>
      <c r="AJ397" s="350">
        <v>1003124</v>
      </c>
      <c r="AK397" s="3"/>
      <c r="AL397">
        <f t="shared" si="20"/>
        <v>0</v>
      </c>
      <c r="AO397">
        <v>8.9569014390779955</v>
      </c>
    </row>
    <row r="398" spans="1:41" ht="12" customHeight="1" x14ac:dyDescent="0.25">
      <c r="A398" s="73">
        <v>5003125</v>
      </c>
      <c r="B398" s="98" t="s">
        <v>1200</v>
      </c>
      <c r="C398" s="77" t="str">
        <f t="shared" si="22"/>
        <v/>
      </c>
      <c r="D398" s="115">
        <v>90.36</v>
      </c>
      <c r="E398" s="75" t="s">
        <v>6463</v>
      </c>
      <c r="F398" s="112">
        <f t="shared" si="21"/>
        <v>108.432</v>
      </c>
      <c r="G398" s="80" t="s">
        <v>3333</v>
      </c>
      <c r="H398" s="325"/>
      <c r="I398" s="378"/>
      <c r="J398" s="15"/>
      <c r="L398"/>
      <c r="M398"/>
      <c r="P398" s="9">
        <v>91</v>
      </c>
      <c r="V398" s="39"/>
      <c r="Z398" s="38"/>
      <c r="AA398" s="38">
        <v>14.994452369630693</v>
      </c>
      <c r="AB398" s="30"/>
      <c r="AC398" s="31"/>
      <c r="AD398" s="32"/>
      <c r="AE398" s="32"/>
      <c r="AF398" s="33"/>
      <c r="AJ398" s="350">
        <v>1003125</v>
      </c>
      <c r="AK398" s="3"/>
      <c r="AL398">
        <f t="shared" si="20"/>
        <v>0</v>
      </c>
      <c r="AO398">
        <v>0.18660211331412491</v>
      </c>
    </row>
    <row r="399" spans="1:41" ht="12" customHeight="1" x14ac:dyDescent="0.25">
      <c r="A399" s="73">
        <v>5003126</v>
      </c>
      <c r="B399" s="98" t="s">
        <v>1201</v>
      </c>
      <c r="C399" s="77" t="str">
        <f t="shared" si="22"/>
        <v/>
      </c>
      <c r="D399" s="115">
        <v>97.98</v>
      </c>
      <c r="E399" s="75" t="s">
        <v>6463</v>
      </c>
      <c r="F399" s="112">
        <f t="shared" si="21"/>
        <v>117.57599999999999</v>
      </c>
      <c r="G399" s="80" t="s">
        <v>3334</v>
      </c>
      <c r="H399" s="325"/>
      <c r="I399" s="326"/>
      <c r="L399"/>
      <c r="M399"/>
      <c r="P399" s="9">
        <v>91</v>
      </c>
      <c r="V399" s="39"/>
      <c r="Z399" s="38"/>
      <c r="AA399" s="38">
        <v>14.997807338108458</v>
      </c>
      <c r="AB399" s="30"/>
      <c r="AC399" s="31"/>
      <c r="AD399" s="32"/>
      <c r="AE399" s="32"/>
      <c r="AF399" s="33"/>
      <c r="AJ399" s="350">
        <v>1003126</v>
      </c>
      <c r="AK399" s="3"/>
      <c r="AL399">
        <f t="shared" si="20"/>
        <v>0</v>
      </c>
      <c r="AO399">
        <v>8.2603144931117338</v>
      </c>
    </row>
    <row r="400" spans="1:41" ht="12" customHeight="1" x14ac:dyDescent="0.25">
      <c r="A400" s="73">
        <v>5003127</v>
      </c>
      <c r="B400" s="98" t="s">
        <v>1202</v>
      </c>
      <c r="C400" s="77" t="str">
        <f t="shared" si="22"/>
        <v/>
      </c>
      <c r="D400" s="115">
        <v>97.98</v>
      </c>
      <c r="E400" s="75" t="s">
        <v>6463</v>
      </c>
      <c r="F400" s="112">
        <f t="shared" si="21"/>
        <v>117.57599999999999</v>
      </c>
      <c r="G400" s="80" t="s">
        <v>3334</v>
      </c>
      <c r="H400" s="325"/>
      <c r="I400" s="339"/>
      <c r="L400"/>
      <c r="M400"/>
      <c r="P400" s="9">
        <v>91</v>
      </c>
      <c r="V400" s="39"/>
      <c r="Z400" s="38"/>
      <c r="AA400" s="38">
        <v>14.997807338108458</v>
      </c>
      <c r="AB400" s="30"/>
      <c r="AC400" s="31"/>
      <c r="AD400" s="32"/>
      <c r="AE400" s="32"/>
      <c r="AF400" s="33"/>
      <c r="AJ400" s="350">
        <v>1003127</v>
      </c>
      <c r="AK400" s="3"/>
      <c r="AL400">
        <f t="shared" si="20"/>
        <v>0</v>
      </c>
      <c r="AO400">
        <v>2.7534381643705781</v>
      </c>
    </row>
    <row r="401" spans="1:41" ht="12" customHeight="1" x14ac:dyDescent="0.25">
      <c r="A401" s="73">
        <v>5003128</v>
      </c>
      <c r="B401" s="98" t="s">
        <v>1203</v>
      </c>
      <c r="C401" s="77" t="str">
        <f t="shared" si="22"/>
        <v/>
      </c>
      <c r="D401" s="115">
        <v>97.98</v>
      </c>
      <c r="E401" s="75" t="s">
        <v>6463</v>
      </c>
      <c r="F401" s="112">
        <f t="shared" si="21"/>
        <v>117.57599999999999</v>
      </c>
      <c r="G401" s="80" t="s">
        <v>3334</v>
      </c>
      <c r="H401" s="325"/>
      <c r="I401" s="339"/>
      <c r="L401"/>
      <c r="M401"/>
      <c r="P401" s="9">
        <v>91</v>
      </c>
      <c r="V401" s="39"/>
      <c r="Z401" s="38"/>
      <c r="AA401" s="38">
        <v>14.997807338108458</v>
      </c>
      <c r="AB401" s="30"/>
      <c r="AC401" s="31"/>
      <c r="AD401" s="32"/>
      <c r="AE401" s="32"/>
      <c r="AF401" s="33"/>
      <c r="AJ401" s="350">
        <v>1003128</v>
      </c>
      <c r="AK401" s="3"/>
      <c r="AL401">
        <f t="shared" si="20"/>
        <v>0</v>
      </c>
      <c r="AO401">
        <v>41.301572465558671</v>
      </c>
    </row>
    <row r="402" spans="1:41" ht="12" customHeight="1" x14ac:dyDescent="0.25">
      <c r="A402" s="73">
        <v>5003129</v>
      </c>
      <c r="B402" s="98" t="s">
        <v>1204</v>
      </c>
      <c r="C402" s="77" t="str">
        <f t="shared" si="22"/>
        <v/>
      </c>
      <c r="D402" s="115">
        <v>97.98</v>
      </c>
      <c r="E402" s="75" t="s">
        <v>6463</v>
      </c>
      <c r="F402" s="112">
        <f t="shared" si="21"/>
        <v>117.57599999999999</v>
      </c>
      <c r="G402" s="80" t="s">
        <v>3334</v>
      </c>
      <c r="H402" s="325"/>
      <c r="L402"/>
      <c r="M402"/>
      <c r="P402" s="9">
        <v>91</v>
      </c>
      <c r="V402" s="39"/>
      <c r="Z402" s="38"/>
      <c r="AA402" s="38">
        <v>14.997807338108458</v>
      </c>
      <c r="AB402" s="30"/>
      <c r="AC402" s="31"/>
      <c r="AD402" s="32"/>
      <c r="AE402" s="32"/>
      <c r="AF402" s="33"/>
      <c r="AJ402" s="350">
        <v>1003129</v>
      </c>
      <c r="AK402" s="3"/>
      <c r="AL402">
        <f t="shared" si="20"/>
        <v>0</v>
      </c>
      <c r="AO402">
        <v>8.2603144931117338</v>
      </c>
    </row>
    <row r="403" spans="1:41" ht="12" customHeight="1" x14ac:dyDescent="0.25">
      <c r="A403" s="73">
        <v>5003130</v>
      </c>
      <c r="B403" s="98" t="s">
        <v>1205</v>
      </c>
      <c r="C403" s="77" t="str">
        <f t="shared" si="22"/>
        <v/>
      </c>
      <c r="D403" s="115">
        <v>97.98</v>
      </c>
      <c r="E403" s="75" t="s">
        <v>6463</v>
      </c>
      <c r="F403" s="112">
        <f t="shared" si="21"/>
        <v>117.57599999999999</v>
      </c>
      <c r="G403" s="80" t="s">
        <v>3334</v>
      </c>
      <c r="H403" s="325"/>
      <c r="I403" s="97"/>
      <c r="L403"/>
      <c r="M403"/>
      <c r="P403" s="9">
        <v>91</v>
      </c>
      <c r="V403" s="39"/>
      <c r="Z403" s="38"/>
      <c r="AA403" s="38">
        <v>14.997807338108458</v>
      </c>
      <c r="AB403" s="30"/>
      <c r="AC403" s="31"/>
      <c r="AD403" s="32"/>
      <c r="AE403" s="32"/>
      <c r="AF403" s="33"/>
      <c r="AJ403" s="350">
        <v>1003130</v>
      </c>
      <c r="AK403" s="3"/>
      <c r="AL403">
        <f t="shared" ref="AL403:AL463" si="23">$I$273/190</f>
        <v>0</v>
      </c>
      <c r="AO403">
        <v>8.2603144931117338</v>
      </c>
    </row>
    <row r="404" spans="1:41" ht="12" customHeight="1" x14ac:dyDescent="0.25">
      <c r="A404" s="73">
        <v>5003131</v>
      </c>
      <c r="B404" s="98" t="s">
        <v>1206</v>
      </c>
      <c r="C404" s="77" t="str">
        <f t="shared" si="22"/>
        <v/>
      </c>
      <c r="D404" s="115">
        <v>113.47</v>
      </c>
      <c r="E404" s="75" t="s">
        <v>6463</v>
      </c>
      <c r="F404" s="112">
        <f t="shared" si="21"/>
        <v>136.16399999999999</v>
      </c>
      <c r="G404" s="80" t="s">
        <v>3335</v>
      </c>
      <c r="H404" s="325"/>
      <c r="I404"/>
      <c r="L404"/>
      <c r="M404"/>
      <c r="P404" s="9">
        <v>91</v>
      </c>
      <c r="V404" s="39"/>
      <c r="Z404" s="38"/>
      <c r="AA404" s="38">
        <v>14.994320333207128</v>
      </c>
      <c r="AB404" s="30"/>
      <c r="AC404" s="31"/>
      <c r="AD404" s="32"/>
      <c r="AE404" s="32"/>
      <c r="AF404" s="33"/>
      <c r="AJ404" s="350">
        <v>1003131</v>
      </c>
      <c r="AK404" s="3"/>
      <c r="AL404">
        <f t="shared" si="23"/>
        <v>0</v>
      </c>
      <c r="AO404">
        <v>1.1887806087293085</v>
      </c>
    </row>
    <row r="405" spans="1:41" ht="12" customHeight="1" x14ac:dyDescent="0.25">
      <c r="A405" s="73">
        <v>5003132</v>
      </c>
      <c r="B405" s="98" t="s">
        <v>1207</v>
      </c>
      <c r="C405" s="77" t="str">
        <f t="shared" si="22"/>
        <v/>
      </c>
      <c r="D405" s="115">
        <v>113.47</v>
      </c>
      <c r="E405" s="75" t="s">
        <v>6463</v>
      </c>
      <c r="F405" s="112">
        <f t="shared" si="21"/>
        <v>136.16399999999999</v>
      </c>
      <c r="G405" s="80" t="s">
        <v>3334</v>
      </c>
      <c r="H405" s="325"/>
      <c r="L405"/>
      <c r="M405"/>
      <c r="P405" s="9">
        <v>91</v>
      </c>
      <c r="V405" s="39"/>
      <c r="Z405" s="38"/>
      <c r="AA405" s="38">
        <v>14.994320333207128</v>
      </c>
      <c r="AB405" s="30"/>
      <c r="AC405" s="31"/>
      <c r="AD405" s="32"/>
      <c r="AE405" s="32"/>
      <c r="AF405" s="33"/>
      <c r="AJ405" s="350">
        <v>1003132</v>
      </c>
      <c r="AK405" s="3"/>
      <c r="AL405">
        <f t="shared" si="23"/>
        <v>0</v>
      </c>
      <c r="AO405">
        <v>7.1326836523758503</v>
      </c>
    </row>
    <row r="406" spans="1:41" ht="12" customHeight="1" x14ac:dyDescent="0.25">
      <c r="A406" s="73">
        <v>5003133</v>
      </c>
      <c r="B406" s="98" t="s">
        <v>1208</v>
      </c>
      <c r="C406" s="77" t="str">
        <f t="shared" si="22"/>
        <v/>
      </c>
      <c r="D406" s="115">
        <v>113.47</v>
      </c>
      <c r="E406" s="75" t="s">
        <v>6463</v>
      </c>
      <c r="F406" s="112">
        <f t="shared" si="21"/>
        <v>136.16399999999999</v>
      </c>
      <c r="G406" s="80" t="s">
        <v>3334</v>
      </c>
      <c r="H406" s="325"/>
      <c r="L406"/>
      <c r="M406"/>
      <c r="P406" s="9">
        <v>91</v>
      </c>
      <c r="V406" s="39"/>
      <c r="Z406" s="38"/>
      <c r="AA406" s="38">
        <v>14.994320333207128</v>
      </c>
      <c r="AB406" s="30"/>
      <c r="AC406" s="31"/>
      <c r="AD406" s="32"/>
      <c r="AE406" s="32"/>
      <c r="AF406" s="33"/>
      <c r="AJ406" s="350">
        <v>1003133</v>
      </c>
      <c r="AK406" s="3"/>
      <c r="AL406">
        <f t="shared" si="23"/>
        <v>0</v>
      </c>
      <c r="AO406">
        <v>7.1326836523758503</v>
      </c>
    </row>
    <row r="407" spans="1:41" ht="12" customHeight="1" x14ac:dyDescent="0.25">
      <c r="A407" s="73">
        <v>5003134</v>
      </c>
      <c r="B407" s="98" t="s">
        <v>1209</v>
      </c>
      <c r="C407" s="77" t="str">
        <f t="shared" si="22"/>
        <v/>
      </c>
      <c r="D407" s="115">
        <v>113.47</v>
      </c>
      <c r="E407" s="75" t="s">
        <v>6463</v>
      </c>
      <c r="F407" s="112">
        <f t="shared" si="21"/>
        <v>136.16399999999999</v>
      </c>
      <c r="G407" s="80" t="s">
        <v>3334</v>
      </c>
      <c r="H407" s="325"/>
      <c r="L407"/>
      <c r="M407"/>
      <c r="P407" s="9">
        <v>91</v>
      </c>
      <c r="V407" s="39"/>
      <c r="Z407" s="38"/>
      <c r="AA407" s="38">
        <v>14.994320333207128</v>
      </c>
      <c r="AB407" s="30"/>
      <c r="AC407" s="31"/>
      <c r="AD407" s="32"/>
      <c r="AE407" s="32"/>
      <c r="AF407" s="33"/>
      <c r="AJ407" s="350">
        <v>1003134</v>
      </c>
      <c r="AK407" s="3"/>
      <c r="AL407">
        <f t="shared" si="23"/>
        <v>0</v>
      </c>
      <c r="AO407">
        <v>7.1326836523758503</v>
      </c>
    </row>
    <row r="408" spans="1:41" ht="12" customHeight="1" x14ac:dyDescent="0.25">
      <c r="A408" s="73">
        <v>5003135</v>
      </c>
      <c r="B408" s="98" t="s">
        <v>1210</v>
      </c>
      <c r="C408" s="77" t="str">
        <f t="shared" si="22"/>
        <v/>
      </c>
      <c r="D408" s="115">
        <v>106.66</v>
      </c>
      <c r="E408" s="75" t="s">
        <v>6463</v>
      </c>
      <c r="F408" s="112">
        <f t="shared" si="21"/>
        <v>127.99199999999999</v>
      </c>
      <c r="G408" s="80" t="s">
        <v>3334</v>
      </c>
      <c r="H408" s="325"/>
      <c r="L408"/>
      <c r="M408"/>
      <c r="P408" s="9">
        <v>91</v>
      </c>
      <c r="V408" s="39"/>
      <c r="Z408" s="38"/>
      <c r="AA408" s="38">
        <v>14.99932858869343</v>
      </c>
      <c r="AB408" s="30"/>
      <c r="AC408" s="31"/>
      <c r="AD408" s="32"/>
      <c r="AE408" s="32"/>
      <c r="AF408" s="33"/>
      <c r="AJ408" s="350">
        <v>1003135</v>
      </c>
      <c r="AK408" s="3"/>
      <c r="AL408">
        <f t="shared" si="23"/>
        <v>0</v>
      </c>
      <c r="AO408">
        <v>7.5880893871656463</v>
      </c>
    </row>
    <row r="409" spans="1:41" ht="12" customHeight="1" x14ac:dyDescent="0.25">
      <c r="A409" s="73">
        <v>5003136</v>
      </c>
      <c r="B409" s="98" t="s">
        <v>1211</v>
      </c>
      <c r="C409" s="77" t="str">
        <f t="shared" si="22"/>
        <v/>
      </c>
      <c r="D409" s="115">
        <v>113.47</v>
      </c>
      <c r="E409" s="75" t="s">
        <v>6463</v>
      </c>
      <c r="F409" s="112">
        <f t="shared" si="21"/>
        <v>136.16399999999999</v>
      </c>
      <c r="G409" s="80" t="s">
        <v>3333</v>
      </c>
      <c r="H409" s="325"/>
      <c r="J409" s="15"/>
      <c r="L409"/>
      <c r="M409"/>
      <c r="P409" s="9">
        <v>91</v>
      </c>
      <c r="V409" s="39"/>
      <c r="Z409" s="38"/>
      <c r="AA409" s="38">
        <v>14.994320333207128</v>
      </c>
      <c r="AB409" s="30"/>
      <c r="AC409" s="31"/>
      <c r="AD409" s="32"/>
      <c r="AE409" s="32"/>
      <c r="AF409" s="33"/>
      <c r="AJ409" s="350">
        <v>1003136</v>
      </c>
      <c r="AK409" s="3"/>
      <c r="AL409">
        <f t="shared" si="23"/>
        <v>0</v>
      </c>
      <c r="AO409">
        <v>1.0189548074822643</v>
      </c>
    </row>
    <row r="410" spans="1:41" ht="12" customHeight="1" x14ac:dyDescent="0.25">
      <c r="A410" s="73">
        <v>5003137</v>
      </c>
      <c r="B410" s="98" t="s">
        <v>1212</v>
      </c>
      <c r="C410" s="77" t="str">
        <f t="shared" si="22"/>
        <v/>
      </c>
      <c r="D410" s="115">
        <v>106.66</v>
      </c>
      <c r="E410" s="75" t="s">
        <v>6463</v>
      </c>
      <c r="F410" s="112">
        <f t="shared" si="21"/>
        <v>127.99199999999999</v>
      </c>
      <c r="G410" s="80" t="s">
        <v>3334</v>
      </c>
      <c r="H410" s="325"/>
      <c r="L410"/>
      <c r="M410"/>
      <c r="P410" s="9">
        <v>91</v>
      </c>
      <c r="V410" s="39"/>
      <c r="Z410" s="38"/>
      <c r="AA410" s="38">
        <v>14.99932858869343</v>
      </c>
      <c r="AB410" s="30"/>
      <c r="AC410" s="31"/>
      <c r="AD410" s="32"/>
      <c r="AE410" s="32"/>
      <c r="AF410" s="33"/>
      <c r="AJ410" s="350">
        <v>1003137</v>
      </c>
      <c r="AK410" s="3"/>
      <c r="AL410">
        <f t="shared" si="23"/>
        <v>0</v>
      </c>
      <c r="AO410">
        <v>7.5880893871656463</v>
      </c>
    </row>
    <row r="411" spans="1:41" ht="12" customHeight="1" x14ac:dyDescent="0.25">
      <c r="A411" s="73">
        <v>5003138</v>
      </c>
      <c r="B411" s="98" t="s">
        <v>1213</v>
      </c>
      <c r="C411" s="77" t="str">
        <f t="shared" si="22"/>
        <v/>
      </c>
      <c r="D411" s="115">
        <v>106.66</v>
      </c>
      <c r="E411" s="75" t="s">
        <v>6463</v>
      </c>
      <c r="F411" s="112">
        <f t="shared" si="21"/>
        <v>127.99199999999999</v>
      </c>
      <c r="G411" s="80" t="s">
        <v>3334</v>
      </c>
      <c r="H411" s="325"/>
      <c r="L411"/>
      <c r="M411"/>
      <c r="P411" s="9">
        <v>91</v>
      </c>
      <c r="V411" s="39"/>
      <c r="Z411" s="38"/>
      <c r="AA411" s="38">
        <v>14.99932858869343</v>
      </c>
      <c r="AB411" s="30"/>
      <c r="AC411" s="31"/>
      <c r="AD411" s="32"/>
      <c r="AE411" s="32"/>
      <c r="AF411" s="33"/>
      <c r="AJ411" s="350">
        <v>1003138</v>
      </c>
      <c r="AK411" s="3"/>
      <c r="AL411">
        <f t="shared" si="23"/>
        <v>0</v>
      </c>
      <c r="AO411">
        <v>7.5880893871656463</v>
      </c>
    </row>
    <row r="412" spans="1:41" ht="12" customHeight="1" x14ac:dyDescent="0.25">
      <c r="A412" s="356">
        <v>1003139</v>
      </c>
      <c r="B412" s="98" t="s">
        <v>1214</v>
      </c>
      <c r="C412" s="77" t="str">
        <f t="shared" si="22"/>
        <v/>
      </c>
      <c r="D412" s="115">
        <v>48.38</v>
      </c>
      <c r="E412" s="75" t="s">
        <v>6463</v>
      </c>
      <c r="F412" s="309">
        <f t="shared" si="21"/>
        <v>58.055999999999997</v>
      </c>
      <c r="G412" s="80" t="s">
        <v>3334</v>
      </c>
      <c r="H412" s="325"/>
      <c r="L412"/>
      <c r="M412"/>
      <c r="P412" s="9">
        <v>91</v>
      </c>
      <c r="V412" s="39"/>
      <c r="Z412" s="38"/>
      <c r="AA412" s="38">
        <v>0</v>
      </c>
      <c r="AB412" s="30"/>
      <c r="AC412" s="31"/>
      <c r="AD412" s="32"/>
      <c r="AE412" s="32"/>
      <c r="AF412" s="33"/>
      <c r="AJ412" s="350"/>
      <c r="AK412" s="3"/>
      <c r="AL412">
        <f t="shared" si="23"/>
        <v>0</v>
      </c>
      <c r="AO412">
        <v>83.644647998665533</v>
      </c>
    </row>
    <row r="413" spans="1:41" ht="12" customHeight="1" x14ac:dyDescent="0.25">
      <c r="A413" s="73">
        <v>5003140</v>
      </c>
      <c r="B413" s="98" t="s">
        <v>1215</v>
      </c>
      <c r="C413" s="77" t="str">
        <f t="shared" si="22"/>
        <v/>
      </c>
      <c r="D413" s="115">
        <v>106.66</v>
      </c>
      <c r="E413" s="75" t="s">
        <v>1</v>
      </c>
      <c r="F413" s="112">
        <f t="shared" si="21"/>
        <v>127.99199999999999</v>
      </c>
      <c r="G413" s="80" t="s">
        <v>3334</v>
      </c>
      <c r="H413" s="325"/>
      <c r="L413"/>
      <c r="M413"/>
      <c r="P413" s="9">
        <v>91</v>
      </c>
      <c r="V413" s="39"/>
      <c r="Z413" s="38"/>
      <c r="AA413" s="38">
        <v>14.99932858869343</v>
      </c>
      <c r="AB413" s="30"/>
      <c r="AC413" s="31"/>
      <c r="AD413" s="32"/>
      <c r="AE413" s="32"/>
      <c r="AF413" s="33"/>
      <c r="AJ413" s="350">
        <v>1003140</v>
      </c>
      <c r="AK413" s="3"/>
      <c r="AL413">
        <f t="shared" si="23"/>
        <v>0</v>
      </c>
      <c r="AO413">
        <v>7.5880893871656463</v>
      </c>
    </row>
    <row r="414" spans="1:41" ht="12" customHeight="1" x14ac:dyDescent="0.25">
      <c r="A414" s="73">
        <v>5003141</v>
      </c>
      <c r="B414" s="98" t="s">
        <v>1216</v>
      </c>
      <c r="C414" s="77" t="str">
        <f t="shared" si="22"/>
        <v/>
      </c>
      <c r="D414" s="115">
        <v>106.66</v>
      </c>
      <c r="E414" s="75" t="s">
        <v>1</v>
      </c>
      <c r="F414" s="112">
        <f t="shared" si="21"/>
        <v>127.99199999999999</v>
      </c>
      <c r="G414" s="80" t="s">
        <v>3334</v>
      </c>
      <c r="H414" s="325"/>
      <c r="L414"/>
      <c r="M414"/>
      <c r="P414" s="9">
        <v>91</v>
      </c>
      <c r="V414" s="39"/>
      <c r="Z414" s="38"/>
      <c r="AA414" s="38">
        <v>14.99932858869343</v>
      </c>
      <c r="AB414" s="30"/>
      <c r="AC414" s="31"/>
      <c r="AD414" s="32"/>
      <c r="AE414" s="32"/>
      <c r="AF414" s="33"/>
      <c r="AJ414" s="350">
        <v>1003141</v>
      </c>
      <c r="AK414" s="3"/>
      <c r="AL414">
        <f t="shared" si="23"/>
        <v>0</v>
      </c>
      <c r="AO414">
        <v>7.5880893871656463</v>
      </c>
    </row>
    <row r="415" spans="1:41" ht="12" customHeight="1" x14ac:dyDescent="0.25">
      <c r="A415" s="73">
        <v>5003142</v>
      </c>
      <c r="B415" s="98" t="s">
        <v>1217</v>
      </c>
      <c r="C415" s="77" t="str">
        <f t="shared" si="22"/>
        <v/>
      </c>
      <c r="D415" s="115">
        <v>131.22999999999999</v>
      </c>
      <c r="E415" s="75" t="s">
        <v>6463</v>
      </c>
      <c r="F415" s="112">
        <f t="shared" si="21"/>
        <v>157.47599999999997</v>
      </c>
      <c r="G415" s="80" t="s">
        <v>3335</v>
      </c>
      <c r="H415" s="325"/>
      <c r="L415"/>
      <c r="M415"/>
      <c r="P415" s="9">
        <v>91</v>
      </c>
      <c r="V415" s="39"/>
      <c r="Z415" s="38"/>
      <c r="AA415" s="38">
        <v>14.995088944668765</v>
      </c>
      <c r="AB415" s="30"/>
      <c r="AC415" s="31"/>
      <c r="AD415" s="32"/>
      <c r="AE415" s="32"/>
      <c r="AF415" s="33"/>
      <c r="AJ415" s="350">
        <v>1003142</v>
      </c>
      <c r="AK415" s="3"/>
      <c r="AL415">
        <f t="shared" si="23"/>
        <v>0</v>
      </c>
      <c r="AO415">
        <v>6.1673825652296568</v>
      </c>
    </row>
    <row r="416" spans="1:41" ht="12" customHeight="1" x14ac:dyDescent="0.25">
      <c r="A416" s="73">
        <v>5003143</v>
      </c>
      <c r="B416" s="98" t="s">
        <v>1218</v>
      </c>
      <c r="C416" s="77" t="str">
        <f t="shared" si="22"/>
        <v/>
      </c>
      <c r="D416" s="115">
        <v>131.22999999999999</v>
      </c>
      <c r="E416" s="75" t="s">
        <v>6463</v>
      </c>
      <c r="F416" s="112">
        <f t="shared" si="21"/>
        <v>157.47599999999997</v>
      </c>
      <c r="G416" s="80" t="s">
        <v>3334</v>
      </c>
      <c r="H416" s="325"/>
      <c r="L416"/>
      <c r="M416"/>
      <c r="P416" s="9">
        <v>91</v>
      </c>
      <c r="V416" s="39"/>
      <c r="Z416" s="38"/>
      <c r="AA416" s="38">
        <v>14.995088944668765</v>
      </c>
      <c r="AB416" s="30"/>
      <c r="AC416" s="31"/>
      <c r="AD416" s="32"/>
      <c r="AE416" s="32"/>
      <c r="AF416" s="33"/>
      <c r="AJ416" s="350">
        <v>1003143</v>
      </c>
      <c r="AK416" s="3"/>
      <c r="AL416">
        <f t="shared" si="23"/>
        <v>0</v>
      </c>
      <c r="AO416">
        <v>6.1673825652296568</v>
      </c>
    </row>
    <row r="417" spans="1:41" ht="12" customHeight="1" x14ac:dyDescent="0.25">
      <c r="A417" s="73">
        <v>5003144</v>
      </c>
      <c r="B417" s="98" t="s">
        <v>1219</v>
      </c>
      <c r="C417" s="77" t="str">
        <f t="shared" si="22"/>
        <v/>
      </c>
      <c r="D417" s="115">
        <v>131.22999999999999</v>
      </c>
      <c r="E417" s="75" t="s">
        <v>1</v>
      </c>
      <c r="F417" s="112">
        <f t="shared" si="21"/>
        <v>157.47599999999997</v>
      </c>
      <c r="G417" s="80" t="s">
        <v>3334</v>
      </c>
      <c r="H417" s="325"/>
      <c r="L417"/>
      <c r="M417"/>
      <c r="P417" s="9">
        <v>91</v>
      </c>
      <c r="V417" s="39"/>
      <c r="Z417" s="38"/>
      <c r="AA417" s="38">
        <v>14.995088944668765</v>
      </c>
      <c r="AB417" s="30"/>
      <c r="AC417" s="31"/>
      <c r="AD417" s="32"/>
      <c r="AE417" s="32"/>
      <c r="AF417" s="33"/>
      <c r="AJ417" s="350">
        <v>1003144</v>
      </c>
      <c r="AK417" s="3"/>
      <c r="AL417">
        <f t="shared" si="23"/>
        <v>0</v>
      </c>
      <c r="AO417">
        <v>6.1673825652296568</v>
      </c>
    </row>
    <row r="418" spans="1:41" ht="12" customHeight="1" x14ac:dyDescent="0.25">
      <c r="A418" s="73">
        <v>5003145</v>
      </c>
      <c r="B418" s="98" t="s">
        <v>1220</v>
      </c>
      <c r="C418" s="77" t="str">
        <f t="shared" si="22"/>
        <v/>
      </c>
      <c r="D418" s="115">
        <v>131.22999999999999</v>
      </c>
      <c r="E418" s="75" t="s">
        <v>1</v>
      </c>
      <c r="F418" s="112">
        <f t="shared" si="21"/>
        <v>157.47599999999997</v>
      </c>
      <c r="G418" s="80" t="s">
        <v>3334</v>
      </c>
      <c r="H418" s="325"/>
      <c r="L418"/>
      <c r="M418"/>
      <c r="P418" s="9">
        <v>91</v>
      </c>
      <c r="V418" s="39"/>
      <c r="Z418" s="38"/>
      <c r="AA418" s="38">
        <v>14.995088944668765</v>
      </c>
      <c r="AB418" s="30"/>
      <c r="AC418" s="31"/>
      <c r="AD418" s="32"/>
      <c r="AE418" s="32"/>
      <c r="AF418" s="33"/>
      <c r="AJ418" s="350">
        <v>1003145</v>
      </c>
      <c r="AK418" s="3"/>
      <c r="AL418">
        <f t="shared" si="23"/>
        <v>0</v>
      </c>
      <c r="AO418">
        <v>6.1673825652296568</v>
      </c>
    </row>
    <row r="419" spans="1:41" ht="12" customHeight="1" x14ac:dyDescent="0.25">
      <c r="A419" s="73">
        <v>5003146</v>
      </c>
      <c r="B419" s="98" t="s">
        <v>1221</v>
      </c>
      <c r="C419" s="77" t="str">
        <f t="shared" si="22"/>
        <v/>
      </c>
      <c r="D419" s="115">
        <v>131.22999999999999</v>
      </c>
      <c r="E419" s="75" t="s">
        <v>6463</v>
      </c>
      <c r="F419" s="112">
        <f t="shared" si="21"/>
        <v>157.47599999999997</v>
      </c>
      <c r="G419" s="80" t="s">
        <v>3334</v>
      </c>
      <c r="H419" s="325"/>
      <c r="L419"/>
      <c r="M419"/>
      <c r="P419" s="9">
        <v>91</v>
      </c>
      <c r="V419" s="39"/>
      <c r="Z419" s="38"/>
      <c r="AA419" s="38">
        <v>14.995088944668765</v>
      </c>
      <c r="AB419" s="30"/>
      <c r="AC419" s="31"/>
      <c r="AD419" s="32"/>
      <c r="AE419" s="32"/>
      <c r="AF419" s="33"/>
      <c r="AJ419" s="350">
        <v>1003146</v>
      </c>
      <c r="AK419" s="3"/>
      <c r="AL419">
        <f t="shared" si="23"/>
        <v>0</v>
      </c>
      <c r="AO419">
        <v>6.1673825652296568</v>
      </c>
    </row>
    <row r="420" spans="1:41" ht="12" customHeight="1" x14ac:dyDescent="0.25">
      <c r="A420" s="73">
        <v>5003147</v>
      </c>
      <c r="B420" s="98" t="s">
        <v>1222</v>
      </c>
      <c r="C420" s="77" t="str">
        <f t="shared" si="22"/>
        <v/>
      </c>
      <c r="D420" s="115">
        <v>145.11000000000001</v>
      </c>
      <c r="E420" s="75" t="s">
        <v>6463</v>
      </c>
      <c r="F420" s="112">
        <f t="shared" si="21"/>
        <v>174.13200000000001</v>
      </c>
      <c r="G420" s="80" t="s">
        <v>3333</v>
      </c>
      <c r="H420" s="325"/>
      <c r="J420" s="15"/>
      <c r="L420"/>
      <c r="M420"/>
      <c r="P420" s="9">
        <v>91</v>
      </c>
      <c r="V420" s="39"/>
      <c r="Z420" s="38"/>
      <c r="AA420" s="38">
        <v>15.001973943939987</v>
      </c>
      <c r="AB420" s="30"/>
      <c r="AC420" s="31"/>
      <c r="AD420" s="32"/>
      <c r="AE420" s="32"/>
      <c r="AF420" s="33"/>
      <c r="AJ420" s="350">
        <v>1003147</v>
      </c>
      <c r="AK420" s="3"/>
      <c r="AL420">
        <f t="shared" si="23"/>
        <v>0</v>
      </c>
      <c r="AO420">
        <v>0.50704206466259938</v>
      </c>
    </row>
    <row r="421" spans="1:41" ht="12" customHeight="1" x14ac:dyDescent="0.25">
      <c r="A421" s="73">
        <v>5003148</v>
      </c>
      <c r="B421" s="98" t="s">
        <v>1223</v>
      </c>
      <c r="C421" s="77" t="str">
        <f t="shared" si="22"/>
        <v/>
      </c>
      <c r="D421" s="115">
        <v>145.11000000000001</v>
      </c>
      <c r="E421" s="75" t="s">
        <v>6463</v>
      </c>
      <c r="F421" s="112">
        <f t="shared" si="21"/>
        <v>174.13200000000001</v>
      </c>
      <c r="G421" s="80" t="s">
        <v>3334</v>
      </c>
      <c r="H421" s="325"/>
      <c r="L421"/>
      <c r="M421"/>
      <c r="P421" s="9">
        <v>91</v>
      </c>
      <c r="V421" s="39"/>
      <c r="Z421" s="38"/>
      <c r="AA421" s="38">
        <v>15.001973943939987</v>
      </c>
      <c r="AB421" s="30"/>
      <c r="AC421" s="31"/>
      <c r="AD421" s="32"/>
      <c r="AE421" s="32"/>
      <c r="AF421" s="33"/>
      <c r="AJ421" s="350">
        <v>1003148</v>
      </c>
      <c r="AK421" s="3"/>
      <c r="AL421">
        <f t="shared" si="23"/>
        <v>0</v>
      </c>
      <c r="AO421">
        <v>5.5774627112885922</v>
      </c>
    </row>
    <row r="422" spans="1:41" ht="12" customHeight="1" x14ac:dyDescent="0.25">
      <c r="A422" s="73">
        <v>5003149</v>
      </c>
      <c r="B422" s="98" t="s">
        <v>1224</v>
      </c>
      <c r="C422" s="77" t="str">
        <f t="shared" si="22"/>
        <v/>
      </c>
      <c r="D422" s="115">
        <v>145.11000000000001</v>
      </c>
      <c r="E422" s="75" t="s">
        <v>6463</v>
      </c>
      <c r="F422" s="112">
        <f t="shared" si="21"/>
        <v>174.13200000000001</v>
      </c>
      <c r="G422" s="80" t="s">
        <v>3334</v>
      </c>
      <c r="H422" s="325"/>
      <c r="L422"/>
      <c r="M422"/>
      <c r="P422" s="9">
        <v>91</v>
      </c>
      <c r="V422" s="39"/>
      <c r="Z422" s="38"/>
      <c r="AA422" s="38">
        <v>15.001973943939987</v>
      </c>
      <c r="AB422" s="30"/>
      <c r="AC422" s="31"/>
      <c r="AD422" s="32"/>
      <c r="AE422" s="32"/>
      <c r="AF422" s="33"/>
      <c r="AJ422" s="350">
        <v>1003149</v>
      </c>
      <c r="AK422" s="3"/>
      <c r="AL422">
        <f t="shared" si="23"/>
        <v>0</v>
      </c>
      <c r="AO422">
        <v>5.5774627112885922</v>
      </c>
    </row>
    <row r="423" spans="1:41" ht="12" customHeight="1" x14ac:dyDescent="0.25">
      <c r="A423" s="73">
        <v>5003150</v>
      </c>
      <c r="B423" s="98" t="s">
        <v>1225</v>
      </c>
      <c r="C423" s="77" t="str">
        <f t="shared" si="22"/>
        <v/>
      </c>
      <c r="D423" s="115">
        <v>145.11000000000001</v>
      </c>
      <c r="E423" s="75" t="s">
        <v>6463</v>
      </c>
      <c r="F423" s="112">
        <f t="shared" si="21"/>
        <v>174.13200000000001</v>
      </c>
      <c r="G423" s="80" t="s">
        <v>3334</v>
      </c>
      <c r="H423" s="325"/>
      <c r="L423"/>
      <c r="M423"/>
      <c r="P423" s="9">
        <v>91</v>
      </c>
      <c r="V423" s="39"/>
      <c r="Z423" s="38"/>
      <c r="AA423" s="38">
        <v>15.001973943939987</v>
      </c>
      <c r="AB423" s="30"/>
      <c r="AC423" s="31"/>
      <c r="AD423" s="32"/>
      <c r="AE423" s="32"/>
      <c r="AF423" s="33"/>
      <c r="AJ423" s="350">
        <v>1003150</v>
      </c>
      <c r="AK423" s="3"/>
      <c r="AL423">
        <f t="shared" si="23"/>
        <v>0</v>
      </c>
      <c r="AO423">
        <v>5.5774627112885922</v>
      </c>
    </row>
    <row r="424" spans="1:41" ht="12" customHeight="1" x14ac:dyDescent="0.25">
      <c r="A424" s="73">
        <v>5003151</v>
      </c>
      <c r="B424" s="98" t="s">
        <v>1226</v>
      </c>
      <c r="C424" s="77" t="str">
        <f t="shared" si="22"/>
        <v/>
      </c>
      <c r="D424" s="115">
        <v>145.11000000000001</v>
      </c>
      <c r="E424" s="75" t="s">
        <v>6463</v>
      </c>
      <c r="F424" s="112">
        <f t="shared" si="21"/>
        <v>174.13200000000001</v>
      </c>
      <c r="G424" s="80" t="s">
        <v>3334</v>
      </c>
      <c r="H424" s="325"/>
      <c r="L424"/>
      <c r="M424"/>
      <c r="P424" s="9">
        <v>91</v>
      </c>
      <c r="V424" s="39"/>
      <c r="Z424" s="38"/>
      <c r="AA424" s="38">
        <v>15.001973943939987</v>
      </c>
      <c r="AB424" s="30"/>
      <c r="AC424" s="31"/>
      <c r="AD424" s="32"/>
      <c r="AE424" s="32"/>
      <c r="AF424" s="33"/>
      <c r="AJ424" s="350">
        <v>1003151</v>
      </c>
      <c r="AK424" s="3"/>
      <c r="AL424">
        <f t="shared" si="23"/>
        <v>0</v>
      </c>
      <c r="AO424">
        <v>5.5774627112885922</v>
      </c>
    </row>
    <row r="425" spans="1:41" ht="12" customHeight="1" x14ac:dyDescent="0.25">
      <c r="A425" s="73">
        <v>5003152</v>
      </c>
      <c r="B425" s="98" t="s">
        <v>1227</v>
      </c>
      <c r="C425" s="77" t="str">
        <f t="shared" si="22"/>
        <v/>
      </c>
      <c r="D425" s="115">
        <v>145.11000000000001</v>
      </c>
      <c r="E425" s="75" t="s">
        <v>6463</v>
      </c>
      <c r="F425" s="112">
        <f t="shared" si="21"/>
        <v>174.13200000000001</v>
      </c>
      <c r="G425" s="80" t="s">
        <v>3334</v>
      </c>
      <c r="H425" s="325"/>
      <c r="I425" s="365" t="s">
        <v>4957</v>
      </c>
      <c r="L425"/>
      <c r="M425"/>
      <c r="P425" s="9">
        <v>91</v>
      </c>
      <c r="V425" s="39"/>
      <c r="Z425" s="38"/>
      <c r="AA425" s="38">
        <v>15.001973943939987</v>
      </c>
      <c r="AB425" s="30"/>
      <c r="AC425" s="31"/>
      <c r="AD425" s="32"/>
      <c r="AE425" s="32"/>
      <c r="AF425" s="33"/>
      <c r="AJ425" s="350">
        <v>1003152</v>
      </c>
      <c r="AK425" s="3"/>
      <c r="AL425">
        <f t="shared" si="23"/>
        <v>0</v>
      </c>
      <c r="AO425">
        <v>2.7887313556442961</v>
      </c>
    </row>
    <row r="426" spans="1:41" ht="12" customHeight="1" x14ac:dyDescent="0.25">
      <c r="A426" s="73">
        <v>5003153</v>
      </c>
      <c r="B426" s="98" t="s">
        <v>1228</v>
      </c>
      <c r="C426" s="77" t="str">
        <f t="shared" si="22"/>
        <v/>
      </c>
      <c r="D426" s="115">
        <v>158.38999999999999</v>
      </c>
      <c r="E426" s="75" t="s">
        <v>6463</v>
      </c>
      <c r="F426" s="112">
        <f t="shared" si="21"/>
        <v>190.06799999999998</v>
      </c>
      <c r="G426" s="80" t="s">
        <v>3334</v>
      </c>
      <c r="H426" s="325"/>
      <c r="I426" s="365"/>
      <c r="L426"/>
      <c r="M426"/>
      <c r="P426" s="9">
        <v>91</v>
      </c>
      <c r="V426" s="39"/>
      <c r="Z426" s="38"/>
      <c r="AA426" s="38">
        <v>15.001356361334658</v>
      </c>
      <c r="AB426" s="30"/>
      <c r="AC426" s="31"/>
      <c r="AD426" s="32"/>
      <c r="AE426" s="32"/>
      <c r="AF426" s="33"/>
      <c r="AJ426" s="350">
        <v>1003153</v>
      </c>
      <c r="AK426" s="3"/>
      <c r="AL426">
        <f t="shared" si="23"/>
        <v>0</v>
      </c>
      <c r="AO426">
        <v>5.1098277292448246</v>
      </c>
    </row>
    <row r="427" spans="1:41" ht="12" customHeight="1" x14ac:dyDescent="0.25">
      <c r="A427" s="73">
        <v>5003154</v>
      </c>
      <c r="B427" s="98" t="s">
        <v>1229</v>
      </c>
      <c r="C427" s="77" t="str">
        <f t="shared" si="22"/>
        <v/>
      </c>
      <c r="D427" s="115">
        <v>158.38999999999999</v>
      </c>
      <c r="E427" s="75" t="s">
        <v>6463</v>
      </c>
      <c r="F427" s="112">
        <f t="shared" si="21"/>
        <v>190.06799999999998</v>
      </c>
      <c r="G427" s="80" t="s">
        <v>3334</v>
      </c>
      <c r="H427" s="325"/>
      <c r="I427" s="365"/>
      <c r="L427"/>
      <c r="M427"/>
      <c r="P427" s="9">
        <v>91</v>
      </c>
      <c r="V427" s="39"/>
      <c r="Z427" s="38"/>
      <c r="AA427" s="38">
        <v>15.001356361334658</v>
      </c>
      <c r="AB427" s="30"/>
      <c r="AC427" s="31"/>
      <c r="AD427" s="32"/>
      <c r="AE427" s="32"/>
      <c r="AF427" s="33"/>
      <c r="AJ427" s="350">
        <v>1003154</v>
      </c>
      <c r="AK427" s="3"/>
      <c r="AL427">
        <f t="shared" si="23"/>
        <v>0</v>
      </c>
      <c r="AO427">
        <v>5.1098277292448246</v>
      </c>
    </row>
    <row r="428" spans="1:41" ht="12" customHeight="1" x14ac:dyDescent="0.25">
      <c r="A428" s="73">
        <v>5003155</v>
      </c>
      <c r="B428" s="98" t="s">
        <v>1230</v>
      </c>
      <c r="C428" s="77" t="str">
        <f t="shared" si="22"/>
        <v/>
      </c>
      <c r="D428" s="115">
        <v>158.38999999999999</v>
      </c>
      <c r="E428" s="75" t="s">
        <v>6463</v>
      </c>
      <c r="F428" s="112">
        <f t="shared" si="21"/>
        <v>190.06799999999998</v>
      </c>
      <c r="G428" s="80" t="s">
        <v>3334</v>
      </c>
      <c r="H428" s="325"/>
      <c r="I428" s="24"/>
      <c r="L428"/>
      <c r="M428"/>
      <c r="P428" s="9">
        <v>91</v>
      </c>
      <c r="V428" s="39"/>
      <c r="Z428" s="38"/>
      <c r="AA428" s="38">
        <v>15.001356361334658</v>
      </c>
      <c r="AB428" s="30"/>
      <c r="AC428" s="31"/>
      <c r="AD428" s="32"/>
      <c r="AE428" s="32"/>
      <c r="AF428" s="33"/>
      <c r="AJ428" s="350">
        <v>1003155</v>
      </c>
      <c r="AK428" s="3"/>
      <c r="AL428">
        <f t="shared" si="23"/>
        <v>0</v>
      </c>
      <c r="AO428">
        <v>5.1098277292448246</v>
      </c>
    </row>
    <row r="429" spans="1:41" ht="12" customHeight="1" x14ac:dyDescent="0.25">
      <c r="A429" s="73">
        <v>5003156</v>
      </c>
      <c r="B429" s="98" t="s">
        <v>1231</v>
      </c>
      <c r="C429" s="77" t="str">
        <f t="shared" si="22"/>
        <v/>
      </c>
      <c r="D429" s="115">
        <v>114.56</v>
      </c>
      <c r="E429" s="75"/>
      <c r="F429" s="112">
        <f t="shared" si="21"/>
        <v>137.47200000000001</v>
      </c>
      <c r="G429" s="80" t="s">
        <v>3334</v>
      </c>
      <c r="H429" s="325"/>
      <c r="I429" s="24"/>
      <c r="L429"/>
      <c r="M429"/>
      <c r="P429" s="9">
        <v>91</v>
      </c>
      <c r="V429" s="39"/>
      <c r="Z429" s="38"/>
      <c r="AA429" s="38">
        <v>0</v>
      </c>
      <c r="AB429" s="30"/>
      <c r="AC429" s="31"/>
      <c r="AD429" s="32"/>
      <c r="AE429" s="32"/>
      <c r="AF429" s="33"/>
      <c r="AJ429" s="350">
        <v>1003156</v>
      </c>
      <c r="AK429" s="3"/>
      <c r="AL429">
        <f t="shared" si="23"/>
        <v>0</v>
      </c>
      <c r="AO429">
        <v>7.0648185582671763</v>
      </c>
    </row>
    <row r="430" spans="1:41" ht="12" customHeight="1" x14ac:dyDescent="0.25">
      <c r="A430" s="73">
        <v>5003157</v>
      </c>
      <c r="B430" s="98" t="s">
        <v>1232</v>
      </c>
      <c r="C430" s="77" t="str">
        <f t="shared" si="22"/>
        <v/>
      </c>
      <c r="D430" s="115">
        <v>173.38</v>
      </c>
      <c r="E430" s="75" t="s">
        <v>6463</v>
      </c>
      <c r="F430" s="112">
        <f t="shared" si="21"/>
        <v>208.05599999999998</v>
      </c>
      <c r="G430" s="80" t="s">
        <v>3334</v>
      </c>
      <c r="H430" s="325"/>
      <c r="I430" s="24"/>
      <c r="L430"/>
      <c r="M430"/>
      <c r="P430" s="9">
        <v>91</v>
      </c>
      <c r="V430" s="39"/>
      <c r="Z430" s="38"/>
      <c r="AA430" s="38">
        <v>15.002065262288312</v>
      </c>
      <c r="AB430" s="30"/>
      <c r="AC430" s="31"/>
      <c r="AD430" s="32"/>
      <c r="AE430" s="32"/>
      <c r="AF430" s="33"/>
      <c r="AJ430" s="350">
        <v>1003157</v>
      </c>
      <c r="AK430" s="3"/>
      <c r="AL430">
        <f t="shared" si="23"/>
        <v>0</v>
      </c>
      <c r="AO430">
        <v>0.42436771255732952</v>
      </c>
    </row>
    <row r="431" spans="1:41" ht="12" customHeight="1" x14ac:dyDescent="0.25">
      <c r="A431" s="73">
        <v>5003158</v>
      </c>
      <c r="B431" s="98" t="s">
        <v>1233</v>
      </c>
      <c r="C431" s="77" t="str">
        <f t="shared" si="22"/>
        <v/>
      </c>
      <c r="D431" s="115">
        <v>95.39</v>
      </c>
      <c r="E431" s="75"/>
      <c r="F431" s="112">
        <f t="shared" si="21"/>
        <v>114.468</v>
      </c>
      <c r="G431" s="80" t="s">
        <v>3334</v>
      </c>
      <c r="H431" s="325"/>
      <c r="I431" s="326"/>
      <c r="L431"/>
      <c r="M431"/>
      <c r="P431" s="9">
        <v>91</v>
      </c>
      <c r="V431" s="39"/>
      <c r="Z431" s="38"/>
      <c r="AA431" s="38">
        <v>0</v>
      </c>
      <c r="AB431" s="30"/>
      <c r="AC431" s="31"/>
      <c r="AD431" s="32"/>
      <c r="AE431" s="32"/>
      <c r="AF431" s="33"/>
      <c r="AJ431" s="350">
        <v>1003158</v>
      </c>
      <c r="AK431" s="3"/>
      <c r="AL431">
        <f t="shared" si="23"/>
        <v>0</v>
      </c>
      <c r="AO431">
        <v>8.4845960167217491</v>
      </c>
    </row>
    <row r="432" spans="1:41" ht="12" customHeight="1" x14ac:dyDescent="0.25">
      <c r="A432" s="73">
        <v>5003159</v>
      </c>
      <c r="B432" s="98" t="s">
        <v>1234</v>
      </c>
      <c r="C432" s="77" t="str">
        <f t="shared" si="22"/>
        <v/>
      </c>
      <c r="D432" s="115">
        <v>95.39</v>
      </c>
      <c r="E432" s="75" t="s">
        <v>6464</v>
      </c>
      <c r="F432" s="112">
        <f t="shared" si="21"/>
        <v>114.468</v>
      </c>
      <c r="G432" s="80" t="s">
        <v>3334</v>
      </c>
      <c r="H432" s="325"/>
      <c r="I432" s="377" t="s">
        <v>8415</v>
      </c>
      <c r="L432"/>
      <c r="M432"/>
      <c r="P432" s="9">
        <v>91</v>
      </c>
      <c r="V432" s="39"/>
      <c r="Z432" s="38"/>
      <c r="AA432" s="38">
        <v>0</v>
      </c>
      <c r="AB432" s="30"/>
      <c r="AC432" s="31"/>
      <c r="AD432" s="32"/>
      <c r="AE432" s="32"/>
      <c r="AF432" s="33"/>
      <c r="AJ432" s="350">
        <v>1003159</v>
      </c>
      <c r="AK432" s="3"/>
      <c r="AL432">
        <f t="shared" si="23"/>
        <v>0</v>
      </c>
      <c r="AO432">
        <v>8.4845960167217491</v>
      </c>
    </row>
    <row r="433" spans="1:41" ht="12" customHeight="1" x14ac:dyDescent="0.25">
      <c r="A433" s="73">
        <v>5003160</v>
      </c>
      <c r="B433" s="98" t="s">
        <v>1235</v>
      </c>
      <c r="C433" s="77" t="str">
        <f t="shared" si="22"/>
        <v/>
      </c>
      <c r="D433" s="115">
        <v>95.39</v>
      </c>
      <c r="E433" s="75"/>
      <c r="F433" s="112">
        <f t="shared" si="21"/>
        <v>114.468</v>
      </c>
      <c r="G433" s="80" t="s">
        <v>3334</v>
      </c>
      <c r="H433" s="325"/>
      <c r="I433" s="378"/>
      <c r="L433"/>
      <c r="M433"/>
      <c r="P433" s="9">
        <v>91</v>
      </c>
      <c r="V433" s="39"/>
      <c r="Z433" s="38"/>
      <c r="AA433" s="38">
        <v>0</v>
      </c>
      <c r="AB433" s="30"/>
      <c r="AC433" s="31"/>
      <c r="AD433" s="32"/>
      <c r="AE433" s="32"/>
      <c r="AF433" s="33"/>
      <c r="AJ433" s="350">
        <v>1003160</v>
      </c>
      <c r="AK433" s="3"/>
      <c r="AL433">
        <f t="shared" si="23"/>
        <v>0</v>
      </c>
      <c r="AO433">
        <v>8.4845960167217491</v>
      </c>
    </row>
    <row r="434" spans="1:41" ht="12" customHeight="1" x14ac:dyDescent="0.25">
      <c r="A434" s="73">
        <v>5003161</v>
      </c>
      <c r="B434" s="98" t="s">
        <v>1236</v>
      </c>
      <c r="C434" s="77" t="str">
        <f t="shared" si="22"/>
        <v/>
      </c>
      <c r="D434" s="115">
        <v>95.39</v>
      </c>
      <c r="E434" s="75" t="s">
        <v>6464</v>
      </c>
      <c r="F434" s="112">
        <f t="shared" si="21"/>
        <v>114.468</v>
      </c>
      <c r="G434" s="80" t="s">
        <v>3334</v>
      </c>
      <c r="H434" s="325"/>
      <c r="I434" s="364" t="s">
        <v>4956</v>
      </c>
      <c r="L434"/>
      <c r="M434"/>
      <c r="P434" s="9">
        <v>91</v>
      </c>
      <c r="V434" s="39"/>
      <c r="Z434" s="38"/>
      <c r="AA434" s="38">
        <v>0</v>
      </c>
      <c r="AB434" s="30"/>
      <c r="AC434" s="31"/>
      <c r="AD434" s="32"/>
      <c r="AE434" s="32"/>
      <c r="AF434" s="33"/>
      <c r="AJ434" s="350">
        <v>1003161</v>
      </c>
      <c r="AK434" s="3"/>
      <c r="AL434">
        <f t="shared" si="23"/>
        <v>0</v>
      </c>
      <c r="AO434">
        <v>8.4845960167217491</v>
      </c>
    </row>
    <row r="435" spans="1:41" ht="12" customHeight="1" x14ac:dyDescent="0.25">
      <c r="A435" s="73">
        <v>5003162</v>
      </c>
      <c r="B435" s="98" t="s">
        <v>1237</v>
      </c>
      <c r="C435" s="77" t="str">
        <f t="shared" si="22"/>
        <v/>
      </c>
      <c r="D435" s="115">
        <v>184.76</v>
      </c>
      <c r="E435" s="75" t="s">
        <v>6463</v>
      </c>
      <c r="F435" s="112">
        <f t="shared" si="21"/>
        <v>221.71199999999999</v>
      </c>
      <c r="G435" s="80" t="s">
        <v>3334</v>
      </c>
      <c r="H435" s="325"/>
      <c r="I435" s="365"/>
      <c r="L435"/>
      <c r="M435"/>
      <c r="P435" s="9">
        <v>91</v>
      </c>
      <c r="V435" s="39"/>
      <c r="Z435" s="38"/>
      <c r="AA435" s="38">
        <v>15</v>
      </c>
      <c r="AB435" s="30"/>
      <c r="AC435" s="31"/>
      <c r="AD435" s="32"/>
      <c r="AE435" s="32"/>
      <c r="AF435" s="33"/>
      <c r="AJ435" s="350">
        <v>1003162</v>
      </c>
      <c r="AK435" s="3"/>
      <c r="AL435">
        <f t="shared" si="23"/>
        <v>0</v>
      </c>
      <c r="AO435">
        <v>2.1902619994454637</v>
      </c>
    </row>
    <row r="436" spans="1:41" ht="12" customHeight="1" x14ac:dyDescent="0.25">
      <c r="A436" s="73">
        <v>5003163</v>
      </c>
      <c r="B436" s="98" t="s">
        <v>1238</v>
      </c>
      <c r="C436" s="77" t="str">
        <f t="shared" si="22"/>
        <v/>
      </c>
      <c r="D436" s="115">
        <v>102.81</v>
      </c>
      <c r="E436" s="75"/>
      <c r="F436" s="112">
        <f t="shared" si="21"/>
        <v>123.372</v>
      </c>
      <c r="G436" s="80" t="s">
        <v>3334</v>
      </c>
      <c r="H436" s="325"/>
      <c r="I436" s="379"/>
      <c r="L436"/>
      <c r="M436"/>
      <c r="P436" s="9">
        <v>91</v>
      </c>
      <c r="V436" s="39"/>
      <c r="Z436" s="38"/>
      <c r="AA436" s="38">
        <v>0</v>
      </c>
      <c r="AB436" s="30"/>
      <c r="AC436" s="31"/>
      <c r="AD436" s="32"/>
      <c r="AE436" s="32"/>
      <c r="AF436" s="33"/>
      <c r="AJ436" s="350">
        <v>1003163</v>
      </c>
      <c r="AK436" s="3"/>
      <c r="AL436">
        <f t="shared" si="23"/>
        <v>0</v>
      </c>
      <c r="AO436">
        <v>7.8722460269923902</v>
      </c>
    </row>
    <row r="437" spans="1:41" ht="12" customHeight="1" x14ac:dyDescent="0.25">
      <c r="A437" s="73">
        <v>5003164</v>
      </c>
      <c r="B437" s="98" t="s">
        <v>1239</v>
      </c>
      <c r="C437" s="77" t="str">
        <f t="shared" si="22"/>
        <v/>
      </c>
      <c r="D437" s="115">
        <v>102.81</v>
      </c>
      <c r="E437" s="75" t="s">
        <v>6464</v>
      </c>
      <c r="F437" s="112">
        <f t="shared" si="21"/>
        <v>123.372</v>
      </c>
      <c r="G437" s="80" t="s">
        <v>3334</v>
      </c>
      <c r="H437" s="325"/>
      <c r="I437" s="377" t="s">
        <v>8398</v>
      </c>
      <c r="L437"/>
      <c r="M437"/>
      <c r="P437" s="9">
        <v>91</v>
      </c>
      <c r="V437" s="39"/>
      <c r="Z437" s="38"/>
      <c r="AA437" s="38">
        <v>0</v>
      </c>
      <c r="AB437" s="30"/>
      <c r="AC437" s="31"/>
      <c r="AD437" s="32"/>
      <c r="AE437" s="32"/>
      <c r="AF437" s="33"/>
      <c r="AJ437" s="350">
        <v>1003164</v>
      </c>
      <c r="AK437" s="3"/>
      <c r="AL437">
        <f t="shared" si="23"/>
        <v>0</v>
      </c>
      <c r="AO437">
        <v>7.8722460269923902</v>
      </c>
    </row>
    <row r="438" spans="1:41" ht="12" customHeight="1" x14ac:dyDescent="0.25">
      <c r="A438" s="73">
        <v>5003165</v>
      </c>
      <c r="B438" s="98" t="s">
        <v>1240</v>
      </c>
      <c r="C438" s="77" t="str">
        <f t="shared" si="22"/>
        <v/>
      </c>
      <c r="D438" s="115">
        <v>102.81</v>
      </c>
      <c r="E438" s="75"/>
      <c r="F438" s="112">
        <f t="shared" ref="F438:F501" si="24">D438*1.2</f>
        <v>123.372</v>
      </c>
      <c r="G438" s="80" t="s">
        <v>3334</v>
      </c>
      <c r="H438" s="325"/>
      <c r="I438" s="378"/>
      <c r="L438"/>
      <c r="M438"/>
      <c r="P438" s="9">
        <v>91</v>
      </c>
      <c r="V438" s="39"/>
      <c r="Z438" s="38"/>
      <c r="AA438" s="38">
        <v>0</v>
      </c>
      <c r="AB438" s="30"/>
      <c r="AC438" s="31"/>
      <c r="AD438" s="32"/>
      <c r="AE438" s="32"/>
      <c r="AF438" s="33"/>
      <c r="AJ438" s="350">
        <v>1003165</v>
      </c>
      <c r="AK438" s="3"/>
      <c r="AL438">
        <f t="shared" si="23"/>
        <v>0</v>
      </c>
      <c r="AO438">
        <v>7.8722460269923902</v>
      </c>
    </row>
    <row r="439" spans="1:41" ht="12" customHeight="1" x14ac:dyDescent="0.25">
      <c r="A439" s="73">
        <v>5003166</v>
      </c>
      <c r="B439" s="98" t="s">
        <v>1241</v>
      </c>
      <c r="C439" s="77" t="str">
        <f t="shared" si="22"/>
        <v/>
      </c>
      <c r="D439" s="115">
        <v>102.81</v>
      </c>
      <c r="E439" s="75" t="s">
        <v>6464</v>
      </c>
      <c r="F439" s="112">
        <f t="shared" si="24"/>
        <v>123.372</v>
      </c>
      <c r="G439" s="80" t="s">
        <v>3334</v>
      </c>
      <c r="H439" s="325"/>
      <c r="L439"/>
      <c r="M439"/>
      <c r="P439" s="9">
        <v>91</v>
      </c>
      <c r="V439" s="39"/>
      <c r="Z439" s="38"/>
      <c r="AA439" s="38">
        <v>0</v>
      </c>
      <c r="AB439" s="30"/>
      <c r="AC439" s="31"/>
      <c r="AD439" s="32"/>
      <c r="AE439" s="32"/>
      <c r="AF439" s="33"/>
      <c r="AJ439" s="350">
        <v>1003166</v>
      </c>
      <c r="AK439" s="3"/>
      <c r="AL439">
        <f t="shared" si="23"/>
        <v>0</v>
      </c>
      <c r="AO439">
        <v>7.8722460269923902</v>
      </c>
    </row>
    <row r="440" spans="1:41" ht="12" customHeight="1" x14ac:dyDescent="0.25">
      <c r="A440" s="73">
        <v>5003167</v>
      </c>
      <c r="B440" s="98" t="s">
        <v>1242</v>
      </c>
      <c r="C440" s="77" t="str">
        <f t="shared" si="22"/>
        <v/>
      </c>
      <c r="D440" s="115">
        <v>212.94</v>
      </c>
      <c r="E440" s="75" t="s">
        <v>6463</v>
      </c>
      <c r="F440" s="112">
        <f t="shared" si="24"/>
        <v>255.52799999999999</v>
      </c>
      <c r="G440" s="80" t="s">
        <v>3334</v>
      </c>
      <c r="H440" s="325"/>
      <c r="L440"/>
      <c r="M440"/>
      <c r="P440" s="9">
        <v>91</v>
      </c>
      <c r="V440" s="39"/>
      <c r="Z440" s="38"/>
      <c r="AA440" s="38">
        <v>14.998654829163314</v>
      </c>
      <c r="AB440" s="30"/>
      <c r="AC440" s="31"/>
      <c r="AD440" s="32"/>
      <c r="AE440" s="32"/>
      <c r="AF440" s="33"/>
      <c r="AJ440" s="350">
        <v>1003167</v>
      </c>
      <c r="AK440" s="3"/>
      <c r="AL440">
        <f t="shared" si="23"/>
        <v>0</v>
      </c>
      <c r="AO440">
        <v>0.47510191487924286</v>
      </c>
    </row>
    <row r="441" spans="1:41" ht="12" customHeight="1" x14ac:dyDescent="0.25">
      <c r="A441" s="73">
        <v>5003168</v>
      </c>
      <c r="B441" s="98" t="s">
        <v>1243</v>
      </c>
      <c r="C441" s="77" t="str">
        <f t="shared" si="22"/>
        <v/>
      </c>
      <c r="D441" s="115">
        <v>113.48</v>
      </c>
      <c r="E441" s="75"/>
      <c r="F441" s="112">
        <f t="shared" si="24"/>
        <v>136.17599999999999</v>
      </c>
      <c r="G441" s="80" t="s">
        <v>3334</v>
      </c>
      <c r="H441" s="325"/>
      <c r="L441"/>
      <c r="M441"/>
      <c r="P441" s="9">
        <v>91</v>
      </c>
      <c r="V441" s="39"/>
      <c r="Z441" s="38"/>
      <c r="AA441" s="38">
        <v>0</v>
      </c>
      <c r="AB441" s="30"/>
      <c r="AC441" s="31"/>
      <c r="AD441" s="32"/>
      <c r="AE441" s="32"/>
      <c r="AF441" s="33"/>
      <c r="AJ441" s="350">
        <v>1003168</v>
      </c>
      <c r="AK441" s="3"/>
      <c r="AL441">
        <f t="shared" si="23"/>
        <v>0</v>
      </c>
      <c r="AO441">
        <v>11.886758518903298</v>
      </c>
    </row>
    <row r="442" spans="1:41" ht="12" customHeight="1" x14ac:dyDescent="0.25">
      <c r="A442" s="73">
        <v>5003169</v>
      </c>
      <c r="B442" s="98" t="s">
        <v>1244</v>
      </c>
      <c r="C442" s="77" t="str">
        <f t="shared" si="22"/>
        <v/>
      </c>
      <c r="D442" s="115">
        <v>113.48</v>
      </c>
      <c r="E442" s="75"/>
      <c r="F442" s="112">
        <f t="shared" si="24"/>
        <v>136.17599999999999</v>
      </c>
      <c r="G442" s="80" t="s">
        <v>3334</v>
      </c>
      <c r="H442" s="325"/>
      <c r="L442"/>
      <c r="M442"/>
      <c r="P442" s="9">
        <v>91</v>
      </c>
      <c r="V442" s="39"/>
      <c r="Z442" s="38"/>
      <c r="AA442" s="38">
        <v>0</v>
      </c>
      <c r="AB442" s="30"/>
      <c r="AC442" s="31"/>
      <c r="AD442" s="32"/>
      <c r="AE442" s="32"/>
      <c r="AF442" s="33"/>
      <c r="AJ442" s="350">
        <v>1003169</v>
      </c>
      <c r="AK442" s="3"/>
      <c r="AL442">
        <f t="shared" si="23"/>
        <v>0</v>
      </c>
      <c r="AO442">
        <v>11.886758518903298</v>
      </c>
    </row>
    <row r="443" spans="1:41" ht="12" customHeight="1" x14ac:dyDescent="0.25">
      <c r="A443" s="73">
        <v>5003170</v>
      </c>
      <c r="B443" s="98" t="s">
        <v>1245</v>
      </c>
      <c r="C443" s="77" t="str">
        <f t="shared" ref="C443:C463" si="25">IF(MROUND(AL443/(AO443*F443),5)=0,"",MROUND(AL443/(AO443*F443),5))</f>
        <v/>
      </c>
      <c r="D443" s="115">
        <v>113.48</v>
      </c>
      <c r="E443" s="75"/>
      <c r="F443" s="112">
        <f t="shared" si="24"/>
        <v>136.17599999999999</v>
      </c>
      <c r="G443" s="80" t="s">
        <v>3334</v>
      </c>
      <c r="H443" s="325"/>
      <c r="L443"/>
      <c r="M443"/>
      <c r="P443" s="9">
        <v>91</v>
      </c>
      <c r="V443" s="39"/>
      <c r="Z443" s="38"/>
      <c r="AA443" s="38">
        <v>0</v>
      </c>
      <c r="AB443" s="30"/>
      <c r="AC443" s="31"/>
      <c r="AD443" s="32"/>
      <c r="AE443" s="32"/>
      <c r="AF443" s="33"/>
      <c r="AJ443" s="350">
        <v>1003170</v>
      </c>
      <c r="AK443" s="3"/>
      <c r="AL443">
        <f t="shared" si="23"/>
        <v>0</v>
      </c>
      <c r="AO443">
        <v>35.660275556709891</v>
      </c>
    </row>
    <row r="444" spans="1:41" ht="12" customHeight="1" x14ac:dyDescent="0.25">
      <c r="A444" s="73">
        <v>5003171</v>
      </c>
      <c r="B444" s="98" t="s">
        <v>1246</v>
      </c>
      <c r="C444" s="77" t="str">
        <f t="shared" si="25"/>
        <v/>
      </c>
      <c r="D444" s="115">
        <v>113.48</v>
      </c>
      <c r="E444" s="75" t="s">
        <v>6464</v>
      </c>
      <c r="F444" s="112">
        <f t="shared" si="24"/>
        <v>136.17599999999999</v>
      </c>
      <c r="G444" s="80" t="s">
        <v>3334</v>
      </c>
      <c r="H444" s="325"/>
      <c r="L444"/>
      <c r="M444"/>
      <c r="P444" s="9">
        <v>91</v>
      </c>
      <c r="V444" s="39"/>
      <c r="Z444" s="38"/>
      <c r="AA444" s="38">
        <v>0</v>
      </c>
      <c r="AB444" s="30"/>
      <c r="AC444" s="31"/>
      <c r="AD444" s="32"/>
      <c r="AE444" s="32"/>
      <c r="AF444" s="33"/>
      <c r="AJ444" s="350">
        <v>1003171</v>
      </c>
      <c r="AK444" s="3"/>
      <c r="AL444">
        <f t="shared" si="23"/>
        <v>0</v>
      </c>
      <c r="AO444">
        <v>11.886758518903298</v>
      </c>
    </row>
    <row r="445" spans="1:41" ht="12" customHeight="1" x14ac:dyDescent="0.25">
      <c r="A445" s="356">
        <v>1003172</v>
      </c>
      <c r="B445" s="98" t="s">
        <v>1247</v>
      </c>
      <c r="C445" s="77" t="str">
        <f t="shared" si="25"/>
        <v/>
      </c>
      <c r="D445" s="115">
        <v>92.38</v>
      </c>
      <c r="E445" s="75" t="s">
        <v>6464</v>
      </c>
      <c r="F445" s="309">
        <f t="shared" si="24"/>
        <v>110.85599999999999</v>
      </c>
      <c r="G445" s="80" t="s">
        <v>3334</v>
      </c>
      <c r="H445" s="325"/>
      <c r="L445"/>
      <c r="M445"/>
      <c r="P445" s="9">
        <v>91</v>
      </c>
      <c r="V445" s="39"/>
      <c r="Z445" s="38"/>
      <c r="AA445" s="38">
        <v>0</v>
      </c>
      <c r="AB445" s="30"/>
      <c r="AC445" s="31"/>
      <c r="AD445" s="32"/>
      <c r="AE445" s="32"/>
      <c r="AF445" s="33"/>
      <c r="AJ445" s="350"/>
      <c r="AK445" s="3"/>
      <c r="AL445">
        <f t="shared" si="23"/>
        <v>0</v>
      </c>
      <c r="AO445">
        <v>14.601746662969758</v>
      </c>
    </row>
    <row r="446" spans="1:41" ht="12" customHeight="1" x14ac:dyDescent="0.25">
      <c r="A446" s="73">
        <v>5003173</v>
      </c>
      <c r="B446" s="98" t="s">
        <v>1248</v>
      </c>
      <c r="C446" s="77" t="str">
        <f t="shared" si="25"/>
        <v/>
      </c>
      <c r="D446" s="115">
        <v>237.57</v>
      </c>
      <c r="E446" s="75" t="s">
        <v>6463</v>
      </c>
      <c r="F446" s="112">
        <f t="shared" si="24"/>
        <v>285.084</v>
      </c>
      <c r="G446" s="80" t="s">
        <v>3334</v>
      </c>
      <c r="H446" s="325"/>
      <c r="L446"/>
      <c r="M446"/>
      <c r="P446" s="9">
        <v>91</v>
      </c>
      <c r="V446" s="39"/>
      <c r="Z446" s="38"/>
      <c r="AA446" s="38">
        <v>14.998794309139129</v>
      </c>
      <c r="AB446" s="30"/>
      <c r="AC446" s="31"/>
      <c r="AD446" s="32"/>
      <c r="AE446" s="32"/>
      <c r="AF446" s="33"/>
      <c r="AJ446" s="350">
        <v>1003173</v>
      </c>
      <c r="AK446" s="3"/>
      <c r="AL446">
        <f t="shared" si="23"/>
        <v>0</v>
      </c>
      <c r="AO446">
        <v>3.4067669067436448</v>
      </c>
    </row>
    <row r="447" spans="1:41" ht="12" customHeight="1" x14ac:dyDescent="0.25">
      <c r="A447" s="356">
        <v>1003174</v>
      </c>
      <c r="B447" s="98" t="s">
        <v>1249</v>
      </c>
      <c r="C447" s="77" t="str">
        <f t="shared" si="25"/>
        <v/>
      </c>
      <c r="D447" s="115">
        <v>96.45</v>
      </c>
      <c r="E447" s="75" t="s">
        <v>1</v>
      </c>
      <c r="F447" s="309">
        <f t="shared" si="24"/>
        <v>115.74</v>
      </c>
      <c r="G447" s="80" t="s">
        <v>3334</v>
      </c>
      <c r="H447" s="325"/>
      <c r="L447"/>
      <c r="M447"/>
      <c r="P447" s="9">
        <v>91</v>
      </c>
      <c r="V447" s="39"/>
      <c r="Z447" s="38"/>
      <c r="AA447" s="38">
        <v>0</v>
      </c>
      <c r="AB447" s="30"/>
      <c r="AC447" s="31"/>
      <c r="AD447" s="32"/>
      <c r="AE447" s="32"/>
      <c r="AF447" s="33"/>
      <c r="AJ447" s="350"/>
      <c r="AK447" s="3"/>
      <c r="AL447">
        <f t="shared" si="23"/>
        <v>0</v>
      </c>
      <c r="AO447">
        <v>13.985581718249314</v>
      </c>
    </row>
    <row r="448" spans="1:41" ht="12" customHeight="1" x14ac:dyDescent="0.25">
      <c r="A448" s="356">
        <v>1003175</v>
      </c>
      <c r="B448" s="98" t="s">
        <v>1250</v>
      </c>
      <c r="C448" s="77" t="str">
        <f t="shared" si="25"/>
        <v/>
      </c>
      <c r="D448" s="115">
        <v>96.45</v>
      </c>
      <c r="E448" s="75" t="s">
        <v>1</v>
      </c>
      <c r="F448" s="309">
        <f t="shared" si="24"/>
        <v>115.74</v>
      </c>
      <c r="G448" s="80" t="s">
        <v>3334</v>
      </c>
      <c r="H448" s="325"/>
      <c r="L448"/>
      <c r="M448"/>
      <c r="P448" s="9">
        <v>91</v>
      </c>
      <c r="V448" s="39"/>
      <c r="Z448" s="38"/>
      <c r="AA448" s="38">
        <v>0</v>
      </c>
      <c r="AB448" s="30"/>
      <c r="AC448" s="31"/>
      <c r="AD448" s="32"/>
      <c r="AE448" s="32"/>
      <c r="AF448" s="33"/>
      <c r="AJ448" s="350"/>
      <c r="AK448" s="3"/>
      <c r="AL448">
        <f t="shared" si="23"/>
        <v>0</v>
      </c>
      <c r="AO448">
        <v>13.985581718249314</v>
      </c>
    </row>
    <row r="449" spans="1:41" ht="12" customHeight="1" x14ac:dyDescent="0.25">
      <c r="A449" s="356">
        <v>1003176</v>
      </c>
      <c r="B449" s="98" t="s">
        <v>1251</v>
      </c>
      <c r="C449" s="77" t="str">
        <f t="shared" si="25"/>
        <v/>
      </c>
      <c r="D449" s="115">
        <v>96.45</v>
      </c>
      <c r="E449" s="75" t="s">
        <v>6463</v>
      </c>
      <c r="F449" s="309">
        <f t="shared" si="24"/>
        <v>115.74</v>
      </c>
      <c r="G449" s="80" t="s">
        <v>3334</v>
      </c>
      <c r="H449" s="325"/>
      <c r="L449"/>
      <c r="M449"/>
      <c r="P449" s="9">
        <v>91</v>
      </c>
      <c r="V449" s="39"/>
      <c r="Z449" s="38"/>
      <c r="AA449" s="38">
        <v>0</v>
      </c>
      <c r="AB449" s="30"/>
      <c r="AC449" s="31"/>
      <c r="AD449" s="32"/>
      <c r="AE449" s="32"/>
      <c r="AF449" s="33"/>
      <c r="AJ449" s="350"/>
      <c r="AK449" s="3"/>
      <c r="AL449">
        <f t="shared" si="23"/>
        <v>0</v>
      </c>
      <c r="AO449">
        <v>41.956745154747935</v>
      </c>
    </row>
    <row r="450" spans="1:41" ht="12" customHeight="1" x14ac:dyDescent="0.25">
      <c r="A450" s="356">
        <v>1003177</v>
      </c>
      <c r="B450" s="98" t="s">
        <v>1252</v>
      </c>
      <c r="C450" s="77" t="str">
        <f t="shared" si="25"/>
        <v/>
      </c>
      <c r="D450" s="115">
        <v>96.45</v>
      </c>
      <c r="E450" s="75" t="s">
        <v>1</v>
      </c>
      <c r="F450" s="309">
        <f t="shared" si="24"/>
        <v>115.74</v>
      </c>
      <c r="G450" s="80" t="s">
        <v>3334</v>
      </c>
      <c r="H450" s="325"/>
      <c r="L450"/>
      <c r="M450"/>
      <c r="P450" s="9">
        <v>91</v>
      </c>
      <c r="V450" s="39"/>
      <c r="Z450" s="38"/>
      <c r="AA450" s="38">
        <v>0</v>
      </c>
      <c r="AB450" s="30"/>
      <c r="AC450" s="31"/>
      <c r="AD450" s="32"/>
      <c r="AE450" s="32"/>
      <c r="AF450" s="33"/>
      <c r="AJ450" s="350"/>
      <c r="AK450" s="3"/>
      <c r="AL450">
        <f t="shared" si="23"/>
        <v>0</v>
      </c>
      <c r="AO450">
        <v>13.985581718249314</v>
      </c>
    </row>
    <row r="451" spans="1:41" ht="12" customHeight="1" x14ac:dyDescent="0.25">
      <c r="A451" s="73">
        <v>5003178</v>
      </c>
      <c r="B451" s="98" t="s">
        <v>1253</v>
      </c>
      <c r="C451" s="77" t="str">
        <f t="shared" si="25"/>
        <v/>
      </c>
      <c r="D451" s="115">
        <v>119.07</v>
      </c>
      <c r="E451" s="75"/>
      <c r="F451" s="112">
        <f t="shared" si="24"/>
        <v>142.88399999999999</v>
      </c>
      <c r="G451" s="80" t="s">
        <v>3334</v>
      </c>
      <c r="H451" s="325"/>
      <c r="L451"/>
      <c r="M451"/>
      <c r="P451" s="9">
        <v>91</v>
      </c>
      <c r="V451" s="39"/>
      <c r="Z451" s="38"/>
      <c r="AA451" s="38">
        <v>0</v>
      </c>
      <c r="AB451" s="30"/>
      <c r="AC451" s="31"/>
      <c r="AD451" s="32"/>
      <c r="AE451" s="32"/>
      <c r="AF451" s="33"/>
      <c r="AJ451" s="350">
        <v>1003178</v>
      </c>
      <c r="AK451" s="3"/>
      <c r="AL451">
        <f t="shared" si="23"/>
        <v>0</v>
      </c>
      <c r="AO451">
        <v>11.328708799236972</v>
      </c>
    </row>
    <row r="452" spans="1:41" ht="12" customHeight="1" x14ac:dyDescent="0.25">
      <c r="A452" s="73">
        <v>5003179</v>
      </c>
      <c r="B452" s="98" t="s">
        <v>1254</v>
      </c>
      <c r="C452" s="77" t="str">
        <f t="shared" si="25"/>
        <v/>
      </c>
      <c r="D452" s="115">
        <v>249.48</v>
      </c>
      <c r="E452" s="75" t="s">
        <v>6463</v>
      </c>
      <c r="F452" s="112">
        <f t="shared" si="24"/>
        <v>299.37599999999998</v>
      </c>
      <c r="G452" s="80" t="s">
        <v>3334</v>
      </c>
      <c r="H452" s="325"/>
      <c r="L452"/>
      <c r="M452"/>
      <c r="P452" s="9">
        <v>91</v>
      </c>
      <c r="V452" s="39"/>
      <c r="Z452" s="38"/>
      <c r="AA452" s="38">
        <v>15.000861128652616</v>
      </c>
      <c r="AB452" s="30"/>
      <c r="AC452" s="31"/>
      <c r="AD452" s="32"/>
      <c r="AE452" s="32"/>
      <c r="AF452" s="33"/>
      <c r="AJ452" s="350">
        <v>1003179</v>
      </c>
      <c r="AK452" s="3"/>
      <c r="AL452">
        <f t="shared" si="23"/>
        <v>0</v>
      </c>
      <c r="AO452">
        <v>0.54068837450903728</v>
      </c>
    </row>
    <row r="453" spans="1:41" ht="12" customHeight="1" x14ac:dyDescent="0.25">
      <c r="A453" s="73">
        <v>5003180</v>
      </c>
      <c r="B453" s="98" t="s">
        <v>1255</v>
      </c>
      <c r="C453" s="77" t="str">
        <f t="shared" si="25"/>
        <v/>
      </c>
      <c r="D453" s="115">
        <v>129.62</v>
      </c>
      <c r="E453" s="75" t="s">
        <v>6464</v>
      </c>
      <c r="F453" s="112">
        <f t="shared" si="24"/>
        <v>155.54400000000001</v>
      </c>
      <c r="G453" s="80" t="s">
        <v>3334</v>
      </c>
      <c r="H453" s="325"/>
      <c r="L453"/>
      <c r="M453"/>
      <c r="P453" s="9">
        <v>91</v>
      </c>
      <c r="V453" s="39"/>
      <c r="Z453" s="38"/>
      <c r="AA453" s="38">
        <v>0</v>
      </c>
      <c r="AB453" s="30"/>
      <c r="AC453" s="31"/>
      <c r="AD453" s="32"/>
      <c r="AE453" s="32"/>
      <c r="AF453" s="33"/>
      <c r="AJ453" s="350">
        <v>1003180</v>
      </c>
      <c r="AK453" s="3"/>
      <c r="AL453">
        <f t="shared" si="23"/>
        <v>0</v>
      </c>
      <c r="AO453">
        <v>15.609967868289763</v>
      </c>
    </row>
    <row r="454" spans="1:41" ht="12" customHeight="1" x14ac:dyDescent="0.25">
      <c r="A454" s="356">
        <v>1003181</v>
      </c>
      <c r="B454" s="98" t="s">
        <v>1256</v>
      </c>
      <c r="C454" s="77" t="str">
        <f t="shared" si="25"/>
        <v/>
      </c>
      <c r="D454" s="115">
        <v>104.71</v>
      </c>
      <c r="E454" s="75" t="s">
        <v>1</v>
      </c>
      <c r="F454" s="309">
        <f t="shared" si="24"/>
        <v>125.65199999999999</v>
      </c>
      <c r="G454" s="80" t="s">
        <v>3334</v>
      </c>
      <c r="H454" s="325"/>
      <c r="L454"/>
      <c r="M454"/>
      <c r="P454" s="9">
        <v>91</v>
      </c>
      <c r="V454" s="39"/>
      <c r="Z454" s="38"/>
      <c r="AA454" s="38">
        <v>0</v>
      </c>
      <c r="AB454" s="30"/>
      <c r="AC454" s="31"/>
      <c r="AD454" s="32"/>
      <c r="AE454" s="32"/>
      <c r="AF454" s="33"/>
      <c r="AJ454" s="350"/>
      <c r="AK454" s="3"/>
      <c r="AL454">
        <f t="shared" si="23"/>
        <v>0</v>
      </c>
      <c r="AO454">
        <v>19.323503343402916</v>
      </c>
    </row>
    <row r="455" spans="1:41" ht="12" customHeight="1" x14ac:dyDescent="0.25">
      <c r="A455" s="73">
        <v>5003182</v>
      </c>
      <c r="B455" s="98" t="s">
        <v>1257</v>
      </c>
      <c r="C455" s="77" t="str">
        <f t="shared" si="25"/>
        <v/>
      </c>
      <c r="D455" s="115">
        <v>129.62</v>
      </c>
      <c r="E455" s="75" t="s">
        <v>6464</v>
      </c>
      <c r="F455" s="112">
        <f t="shared" si="24"/>
        <v>155.54400000000001</v>
      </c>
      <c r="G455" s="80" t="s">
        <v>3334</v>
      </c>
      <c r="H455" s="325"/>
      <c r="L455"/>
      <c r="M455"/>
      <c r="P455" s="9">
        <v>91</v>
      </c>
      <c r="V455" s="39"/>
      <c r="Z455" s="38"/>
      <c r="AA455" s="38">
        <v>0</v>
      </c>
      <c r="AB455" s="30"/>
      <c r="AC455" s="31"/>
      <c r="AD455" s="32"/>
      <c r="AE455" s="32"/>
      <c r="AF455" s="33"/>
      <c r="AJ455" s="350">
        <v>1003182</v>
      </c>
      <c r="AK455" s="3"/>
      <c r="AL455">
        <f t="shared" si="23"/>
        <v>0</v>
      </c>
      <c r="AO455">
        <v>31.219935736579526</v>
      </c>
    </row>
    <row r="456" spans="1:41" ht="12" customHeight="1" x14ac:dyDescent="0.25">
      <c r="A456" s="356">
        <v>1003183</v>
      </c>
      <c r="B456" s="98" t="s">
        <v>1258</v>
      </c>
      <c r="C456" s="77" t="str">
        <f t="shared" si="25"/>
        <v/>
      </c>
      <c r="D456" s="115">
        <v>104.71</v>
      </c>
      <c r="E456" s="75" t="s">
        <v>6463</v>
      </c>
      <c r="F456" s="309">
        <f t="shared" si="24"/>
        <v>125.65199999999999</v>
      </c>
      <c r="G456" s="80" t="s">
        <v>3334</v>
      </c>
      <c r="H456" s="325"/>
      <c r="L456"/>
      <c r="M456"/>
      <c r="P456" s="9">
        <v>91</v>
      </c>
      <c r="V456" s="39"/>
      <c r="Z456" s="38"/>
      <c r="AA456" s="38">
        <v>0</v>
      </c>
      <c r="AB456" s="30"/>
      <c r="AC456" s="31"/>
      <c r="AD456" s="32"/>
      <c r="AE456" s="32"/>
      <c r="AF456" s="33"/>
      <c r="AJ456" s="350"/>
      <c r="AK456" s="3"/>
      <c r="AL456">
        <f t="shared" si="23"/>
        <v>0</v>
      </c>
      <c r="AO456">
        <v>19.323503343402916</v>
      </c>
    </row>
    <row r="457" spans="1:41" ht="12" customHeight="1" x14ac:dyDescent="0.25">
      <c r="A457" s="73">
        <v>5003184</v>
      </c>
      <c r="B457" s="98" t="s">
        <v>1259</v>
      </c>
      <c r="C457" s="77" t="str">
        <f t="shared" si="25"/>
        <v/>
      </c>
      <c r="D457" s="115">
        <v>129.62</v>
      </c>
      <c r="E457" s="75" t="s">
        <v>6464</v>
      </c>
      <c r="F457" s="112">
        <f t="shared" si="24"/>
        <v>155.54400000000001</v>
      </c>
      <c r="G457" s="80" t="s">
        <v>3334</v>
      </c>
      <c r="H457" s="325"/>
      <c r="L457"/>
      <c r="M457"/>
      <c r="P457" s="9">
        <v>91</v>
      </c>
      <c r="V457" s="39"/>
      <c r="Z457" s="38"/>
      <c r="AA457" s="38">
        <v>0</v>
      </c>
      <c r="AB457" s="30"/>
      <c r="AC457" s="31"/>
      <c r="AD457" s="32"/>
      <c r="AE457" s="32"/>
      <c r="AF457" s="33"/>
      <c r="AJ457" s="350">
        <v>1003184</v>
      </c>
      <c r="AK457" s="3"/>
      <c r="AL457">
        <f t="shared" si="23"/>
        <v>0</v>
      </c>
      <c r="AO457">
        <v>15.609967868289763</v>
      </c>
    </row>
    <row r="458" spans="1:41" ht="12" customHeight="1" x14ac:dyDescent="0.25">
      <c r="A458" s="73">
        <v>5003185</v>
      </c>
      <c r="B458" s="98" t="s">
        <v>1260</v>
      </c>
      <c r="C458" s="77" t="str">
        <f t="shared" si="25"/>
        <v/>
      </c>
      <c r="D458" s="115">
        <v>275.27</v>
      </c>
      <c r="E458" s="75" t="s">
        <v>6463</v>
      </c>
      <c r="F458" s="112">
        <f t="shared" si="24"/>
        <v>330.32399999999996</v>
      </c>
      <c r="G458" s="80" t="s">
        <v>3334</v>
      </c>
      <c r="H458" s="325"/>
      <c r="L458"/>
      <c r="M458"/>
      <c r="P458" s="9">
        <v>91</v>
      </c>
      <c r="V458" s="39"/>
      <c r="Z458" s="38"/>
      <c r="AA458" s="38">
        <v>15</v>
      </c>
      <c r="AB458" s="30"/>
      <c r="AC458" s="31"/>
      <c r="AD458" s="32"/>
      <c r="AE458" s="32"/>
      <c r="AF458" s="33"/>
      <c r="AJ458" s="350">
        <v>1003185</v>
      </c>
      <c r="AK458" s="3"/>
      <c r="AL458">
        <f t="shared" si="23"/>
        <v>0</v>
      </c>
      <c r="AO458">
        <v>1.4700941149327711</v>
      </c>
    </row>
    <row r="459" spans="1:41" ht="12" customHeight="1" x14ac:dyDescent="0.25">
      <c r="A459" s="73">
        <v>5003186</v>
      </c>
      <c r="B459" s="98" t="s">
        <v>1261</v>
      </c>
      <c r="C459" s="77" t="str">
        <f t="shared" si="25"/>
        <v/>
      </c>
      <c r="D459" s="115">
        <v>141.9</v>
      </c>
      <c r="E459" s="75"/>
      <c r="F459" s="112">
        <f t="shared" si="24"/>
        <v>170.28</v>
      </c>
      <c r="G459" s="80" t="s">
        <v>3334</v>
      </c>
      <c r="H459" s="325"/>
      <c r="L459"/>
      <c r="M459"/>
      <c r="P459" s="9">
        <v>91</v>
      </c>
      <c r="V459" s="39"/>
      <c r="Z459" s="38"/>
      <c r="AA459" s="38">
        <v>0</v>
      </c>
      <c r="AB459" s="30"/>
      <c r="AC459" s="31"/>
      <c r="AD459" s="32"/>
      <c r="AE459" s="32"/>
      <c r="AF459" s="33"/>
      <c r="AJ459" s="350">
        <v>1003186</v>
      </c>
      <c r="AK459" s="3"/>
      <c r="AL459">
        <f t="shared" si="23"/>
        <v>0</v>
      </c>
      <c r="AO459">
        <v>14.259084109145308</v>
      </c>
    </row>
    <row r="460" spans="1:41" ht="12" customHeight="1" x14ac:dyDescent="0.25">
      <c r="A460" s="73">
        <v>5003187</v>
      </c>
      <c r="B460" s="98" t="s">
        <v>1262</v>
      </c>
      <c r="C460" s="77" t="str">
        <f t="shared" si="25"/>
        <v/>
      </c>
      <c r="D460" s="115">
        <v>141.9</v>
      </c>
      <c r="E460" s="75" t="s">
        <v>6464</v>
      </c>
      <c r="F460" s="112">
        <f t="shared" si="24"/>
        <v>170.28</v>
      </c>
      <c r="G460" s="80" t="s">
        <v>3334</v>
      </c>
      <c r="H460" s="325"/>
      <c r="L460"/>
      <c r="M460"/>
      <c r="P460" s="9">
        <v>91</v>
      </c>
      <c r="V460" s="39"/>
      <c r="Z460" s="38"/>
      <c r="AA460" s="38">
        <v>0</v>
      </c>
      <c r="AB460" s="30"/>
      <c r="AC460" s="31"/>
      <c r="AD460" s="32"/>
      <c r="AE460" s="32"/>
      <c r="AF460" s="33"/>
      <c r="AJ460" s="350">
        <v>1003187</v>
      </c>
      <c r="AK460" s="3"/>
      <c r="AL460">
        <f t="shared" si="23"/>
        <v>0</v>
      </c>
      <c r="AO460">
        <v>14.259084109145308</v>
      </c>
    </row>
    <row r="461" spans="1:41" ht="12" customHeight="1" x14ac:dyDescent="0.25">
      <c r="A461" s="73">
        <v>5003188</v>
      </c>
      <c r="B461" s="98" t="s">
        <v>1263</v>
      </c>
      <c r="C461" s="77" t="str">
        <f t="shared" si="25"/>
        <v/>
      </c>
      <c r="D461" s="115">
        <v>141.9</v>
      </c>
      <c r="E461" s="75"/>
      <c r="F461" s="112">
        <f t="shared" si="24"/>
        <v>170.28</v>
      </c>
      <c r="G461" s="80" t="s">
        <v>3334</v>
      </c>
      <c r="H461" s="325"/>
      <c r="L461"/>
      <c r="M461"/>
      <c r="P461" s="9">
        <v>91</v>
      </c>
      <c r="V461" s="39"/>
      <c r="Z461" s="38"/>
      <c r="AA461" s="38">
        <v>0</v>
      </c>
      <c r="AB461" s="30"/>
      <c r="AC461" s="31"/>
      <c r="AD461" s="32"/>
      <c r="AE461" s="32"/>
      <c r="AF461" s="33"/>
      <c r="AJ461" s="350">
        <v>1003188</v>
      </c>
      <c r="AK461" s="3"/>
      <c r="AL461">
        <f t="shared" si="23"/>
        <v>0</v>
      </c>
      <c r="AO461">
        <v>14.259084109145308</v>
      </c>
    </row>
    <row r="462" spans="1:41" ht="12" customHeight="1" x14ac:dyDescent="0.25">
      <c r="A462" s="73">
        <v>5003189</v>
      </c>
      <c r="B462" s="98" t="s">
        <v>1264</v>
      </c>
      <c r="C462" s="77" t="str">
        <f t="shared" si="25"/>
        <v/>
      </c>
      <c r="D462" s="115">
        <v>141.9</v>
      </c>
      <c r="E462" s="75" t="s">
        <v>6464</v>
      </c>
      <c r="F462" s="112">
        <f t="shared" si="24"/>
        <v>170.28</v>
      </c>
      <c r="G462" s="80" t="s">
        <v>3334</v>
      </c>
      <c r="H462" s="325"/>
      <c r="L462"/>
      <c r="M462"/>
      <c r="P462" s="9">
        <v>91</v>
      </c>
      <c r="V462" s="39"/>
      <c r="Z462" s="38"/>
      <c r="AA462" s="38">
        <v>0</v>
      </c>
      <c r="AB462" s="30"/>
      <c r="AC462" s="31"/>
      <c r="AD462" s="32"/>
      <c r="AE462" s="32"/>
      <c r="AF462" s="33"/>
      <c r="AJ462" s="350">
        <v>1003189</v>
      </c>
      <c r="AK462" s="3"/>
      <c r="AL462">
        <f t="shared" si="23"/>
        <v>0</v>
      </c>
      <c r="AO462">
        <v>14.259084109145308</v>
      </c>
    </row>
    <row r="463" spans="1:41" ht="12" customHeight="1" x14ac:dyDescent="0.25">
      <c r="A463" s="271">
        <v>5003190</v>
      </c>
      <c r="B463" s="100" t="s">
        <v>1265</v>
      </c>
      <c r="C463" s="77" t="str">
        <f t="shared" si="25"/>
        <v/>
      </c>
      <c r="D463" s="115">
        <v>275.27</v>
      </c>
      <c r="E463" s="86" t="s">
        <v>6463</v>
      </c>
      <c r="F463" s="292">
        <f t="shared" si="24"/>
        <v>330.32399999999996</v>
      </c>
      <c r="G463" s="87" t="s">
        <v>3334</v>
      </c>
      <c r="H463" s="325"/>
      <c r="L463"/>
      <c r="M463"/>
      <c r="P463" s="9">
        <v>91</v>
      </c>
      <c r="V463" s="39"/>
      <c r="Z463" s="38"/>
      <c r="AA463" s="38">
        <v>15</v>
      </c>
      <c r="AB463" s="30"/>
      <c r="AC463" s="31"/>
      <c r="AD463" s="32"/>
      <c r="AE463" s="32"/>
      <c r="AF463" s="33"/>
      <c r="AJ463" s="350">
        <v>1003190</v>
      </c>
      <c r="AK463" s="3"/>
      <c r="AL463">
        <f t="shared" si="23"/>
        <v>0</v>
      </c>
      <c r="AO463">
        <v>0.73504705746638554</v>
      </c>
    </row>
    <row r="464" spans="1:41" ht="90" customHeight="1" x14ac:dyDescent="0.25">
      <c r="A464" s="269">
        <v>4</v>
      </c>
      <c r="B464" s="284" t="s">
        <v>7908</v>
      </c>
      <c r="C464" s="267"/>
      <c r="D464" s="115"/>
      <c r="E464" s="267"/>
      <c r="F464" s="298"/>
      <c r="G464" s="189"/>
      <c r="H464" s="330"/>
      <c r="I464" s="353">
        <v>0</v>
      </c>
      <c r="J464" s="72"/>
      <c r="K464" s="72"/>
      <c r="L464"/>
      <c r="M464"/>
      <c r="P464" s="9">
        <v>92</v>
      </c>
      <c r="R464" s="36"/>
      <c r="V464" s="37"/>
      <c r="Z464" s="38"/>
      <c r="AA464" s="38"/>
      <c r="AB464" s="30"/>
      <c r="AC464" s="31"/>
      <c r="AD464" s="32"/>
      <c r="AE464" s="32"/>
      <c r="AF464" s="33"/>
      <c r="AJ464" s="350"/>
      <c r="AK464" s="3"/>
      <c r="AL464" s="3"/>
    </row>
    <row r="465" spans="1:41" ht="12" customHeight="1" x14ac:dyDescent="0.25">
      <c r="A465" s="76">
        <v>5006001</v>
      </c>
      <c r="B465" s="270" t="s">
        <v>1266</v>
      </c>
      <c r="C465" s="77" t="str">
        <f>IF(MROUND(AL465/(AO465*F465),10)=0,"",MROUND(AL465/(AO465*F465),10))</f>
        <v/>
      </c>
      <c r="D465" s="115">
        <v>12.64</v>
      </c>
      <c r="E465" s="78" t="s">
        <v>1</v>
      </c>
      <c r="F465" s="112">
        <f t="shared" si="24"/>
        <v>15.167999999999999</v>
      </c>
      <c r="G465" s="79" t="s">
        <v>3334</v>
      </c>
      <c r="H465" s="325"/>
      <c r="I465" s="326" t="s">
        <v>4950</v>
      </c>
      <c r="L465"/>
      <c r="M465"/>
      <c r="P465" s="9">
        <v>92</v>
      </c>
      <c r="V465" s="39"/>
      <c r="Z465" s="38"/>
      <c r="AA465" s="38">
        <v>14.949037372593438</v>
      </c>
      <c r="AB465" s="30"/>
      <c r="AC465" s="31"/>
      <c r="AD465" s="32"/>
      <c r="AE465" s="32"/>
      <c r="AF465" s="33"/>
      <c r="AJ465" s="350">
        <v>1006001</v>
      </c>
      <c r="AK465" s="3"/>
      <c r="AL465">
        <f>$I$464/150</f>
        <v>0</v>
      </c>
      <c r="AO465">
        <v>7.4719672995780586</v>
      </c>
    </row>
    <row r="466" spans="1:41" ht="12" customHeight="1" x14ac:dyDescent="0.25">
      <c r="A466" s="73">
        <v>5006002</v>
      </c>
      <c r="B466" s="98" t="s">
        <v>1267</v>
      </c>
      <c r="C466" s="77" t="str">
        <f t="shared" ref="C466:C529" si="26">IF(MROUND(AL466/(AO466*F466),10)=0,"",MROUND(AL466/(AO466*F466),10))</f>
        <v/>
      </c>
      <c r="D466" s="115">
        <v>12.64</v>
      </c>
      <c r="E466" s="75" t="s">
        <v>6463</v>
      </c>
      <c r="F466" s="112">
        <f t="shared" si="24"/>
        <v>15.167999999999999</v>
      </c>
      <c r="G466" s="80" t="s">
        <v>3334</v>
      </c>
      <c r="H466" s="325"/>
      <c r="I466" s="377" t="s">
        <v>8399</v>
      </c>
      <c r="L466"/>
      <c r="M466"/>
      <c r="P466" s="9">
        <v>92</v>
      </c>
      <c r="V466" s="39"/>
      <c r="Z466" s="38"/>
      <c r="AA466" s="38">
        <v>14.949037372593438</v>
      </c>
      <c r="AB466" s="30"/>
      <c r="AC466" s="31"/>
      <c r="AD466" s="32"/>
      <c r="AE466" s="32"/>
      <c r="AF466" s="33"/>
      <c r="AJ466" s="350">
        <v>1006002</v>
      </c>
      <c r="AK466" s="3"/>
      <c r="AL466">
        <f t="shared" ref="AL466:AL529" si="27">$I$464/150</f>
        <v>0</v>
      </c>
      <c r="AO466">
        <v>10.674238999397227</v>
      </c>
    </row>
    <row r="467" spans="1:41" ht="12" customHeight="1" x14ac:dyDescent="0.25">
      <c r="A467" s="73">
        <v>5006003</v>
      </c>
      <c r="B467" s="98" t="s">
        <v>1268</v>
      </c>
      <c r="C467" s="77" t="str">
        <f t="shared" si="26"/>
        <v/>
      </c>
      <c r="D467" s="115">
        <v>12.64</v>
      </c>
      <c r="E467" s="75" t="s">
        <v>6463</v>
      </c>
      <c r="F467" s="112">
        <f t="shared" si="24"/>
        <v>15.167999999999999</v>
      </c>
      <c r="G467" s="80" t="s">
        <v>3334</v>
      </c>
      <c r="H467" s="325"/>
      <c r="I467" s="378"/>
      <c r="L467"/>
      <c r="M467"/>
      <c r="P467" s="9">
        <v>92</v>
      </c>
      <c r="V467" s="39"/>
      <c r="Z467" s="38"/>
      <c r="AA467" s="38">
        <v>14.949037372593438</v>
      </c>
      <c r="AB467" s="30"/>
      <c r="AC467" s="31"/>
      <c r="AD467" s="32"/>
      <c r="AE467" s="32"/>
      <c r="AF467" s="33"/>
      <c r="AJ467" s="350">
        <v>1006003</v>
      </c>
      <c r="AK467" s="3"/>
      <c r="AL467">
        <f t="shared" si="27"/>
        <v>0</v>
      </c>
      <c r="AO467">
        <v>8.3021858884200661</v>
      </c>
    </row>
    <row r="468" spans="1:41" ht="12" customHeight="1" x14ac:dyDescent="0.25">
      <c r="A468" s="73">
        <v>5006004</v>
      </c>
      <c r="B468" s="98" t="s">
        <v>1269</v>
      </c>
      <c r="C468" s="77" t="str">
        <f t="shared" si="26"/>
        <v/>
      </c>
      <c r="D468" s="115">
        <v>12.64</v>
      </c>
      <c r="E468" s="75" t="s">
        <v>6463</v>
      </c>
      <c r="F468" s="112">
        <f t="shared" si="24"/>
        <v>15.167999999999999</v>
      </c>
      <c r="G468" s="80" t="s">
        <v>3334</v>
      </c>
      <c r="H468" s="325"/>
      <c r="L468"/>
      <c r="M468"/>
      <c r="P468" s="9">
        <v>92</v>
      </c>
      <c r="V468" s="39"/>
      <c r="Z468" s="38"/>
      <c r="AA468" s="38">
        <v>14.949037372593438</v>
      </c>
      <c r="AB468" s="30"/>
      <c r="AC468" s="31"/>
      <c r="AD468" s="32"/>
      <c r="AE468" s="32"/>
      <c r="AF468" s="33"/>
      <c r="AJ468" s="350">
        <v>1006004</v>
      </c>
      <c r="AK468" s="3"/>
      <c r="AL468">
        <f t="shared" si="27"/>
        <v>0</v>
      </c>
      <c r="AO468">
        <v>5.3371194996986135</v>
      </c>
    </row>
    <row r="469" spans="1:41" ht="12" customHeight="1" x14ac:dyDescent="0.25">
      <c r="A469" s="73">
        <v>5006005</v>
      </c>
      <c r="B469" s="98" t="s">
        <v>1270</v>
      </c>
      <c r="C469" s="77" t="str">
        <f t="shared" si="26"/>
        <v/>
      </c>
      <c r="D469" s="115">
        <v>12.64</v>
      </c>
      <c r="E469" s="75" t="s">
        <v>6463</v>
      </c>
      <c r="F469" s="112">
        <f t="shared" si="24"/>
        <v>15.167999999999999</v>
      </c>
      <c r="G469" s="80" t="s">
        <v>3334</v>
      </c>
      <c r="H469" s="325"/>
      <c r="I469" s="377" t="s">
        <v>8416</v>
      </c>
      <c r="L469"/>
      <c r="M469"/>
      <c r="P469" s="9">
        <v>92</v>
      </c>
      <c r="V469" s="39"/>
      <c r="Z469" s="38"/>
      <c r="AA469" s="38">
        <v>14.949037372593438</v>
      </c>
      <c r="AB469" s="30"/>
      <c r="AC469" s="31"/>
      <c r="AD469" s="32"/>
      <c r="AE469" s="32"/>
      <c r="AF469" s="33"/>
      <c r="AJ469" s="350">
        <v>1006005</v>
      </c>
      <c r="AK469" s="3"/>
      <c r="AL469">
        <f t="shared" si="27"/>
        <v>0</v>
      </c>
      <c r="AO469">
        <v>10.674238999397227</v>
      </c>
    </row>
    <row r="470" spans="1:41" ht="12" customHeight="1" x14ac:dyDescent="0.25">
      <c r="A470" s="73">
        <v>5006006</v>
      </c>
      <c r="B470" s="98" t="s">
        <v>1271</v>
      </c>
      <c r="C470" s="77" t="str">
        <f t="shared" si="26"/>
        <v/>
      </c>
      <c r="D470" s="115">
        <v>12.64</v>
      </c>
      <c r="E470" s="75" t="s">
        <v>6463</v>
      </c>
      <c r="F470" s="112">
        <f t="shared" si="24"/>
        <v>15.167999999999999</v>
      </c>
      <c r="G470" s="80" t="s">
        <v>3335</v>
      </c>
      <c r="H470" s="325"/>
      <c r="I470" s="378"/>
      <c r="L470"/>
      <c r="M470"/>
      <c r="P470" s="9">
        <v>92</v>
      </c>
      <c r="V470" s="39"/>
      <c r="Z470" s="38"/>
      <c r="AA470" s="38">
        <v>14.949037372593438</v>
      </c>
      <c r="AB470" s="30"/>
      <c r="AC470" s="31"/>
      <c r="AD470" s="32"/>
      <c r="AE470" s="32"/>
      <c r="AF470" s="33"/>
      <c r="AJ470" s="350">
        <v>1006006</v>
      </c>
      <c r="AK470" s="3"/>
      <c r="AL470">
        <f t="shared" si="27"/>
        <v>0</v>
      </c>
      <c r="AO470">
        <v>0.67926975450709626</v>
      </c>
    </row>
    <row r="471" spans="1:41" ht="12" customHeight="1" x14ac:dyDescent="0.25">
      <c r="A471" s="73">
        <v>5006007</v>
      </c>
      <c r="B471" s="98" t="s">
        <v>1272</v>
      </c>
      <c r="C471" s="77" t="str">
        <f t="shared" si="26"/>
        <v/>
      </c>
      <c r="D471" s="115">
        <v>12.64</v>
      </c>
      <c r="E471" s="75" t="s">
        <v>6464</v>
      </c>
      <c r="F471" s="112">
        <f t="shared" si="24"/>
        <v>15.167999999999999</v>
      </c>
      <c r="G471" s="80" t="s">
        <v>3334</v>
      </c>
      <c r="H471" s="325"/>
      <c r="L471"/>
      <c r="M471"/>
      <c r="P471" s="9">
        <v>92</v>
      </c>
      <c r="V471" s="39"/>
      <c r="Z471" s="38"/>
      <c r="AA471" s="38">
        <v>14.949037372593438</v>
      </c>
      <c r="AB471" s="30"/>
      <c r="AC471" s="31"/>
      <c r="AD471" s="32"/>
      <c r="AE471" s="32"/>
      <c r="AF471" s="33"/>
      <c r="AJ471" s="350">
        <v>1006007</v>
      </c>
      <c r="AK471" s="3"/>
      <c r="AL471">
        <f t="shared" si="27"/>
        <v>0</v>
      </c>
      <c r="AO471">
        <v>7.4719672995780586</v>
      </c>
    </row>
    <row r="472" spans="1:41" ht="12" customHeight="1" x14ac:dyDescent="0.25">
      <c r="A472" s="73">
        <v>5006008</v>
      </c>
      <c r="B472" s="98" t="s">
        <v>1273</v>
      </c>
      <c r="C472" s="77" t="str">
        <f t="shared" si="26"/>
        <v/>
      </c>
      <c r="D472" s="115">
        <v>12.64</v>
      </c>
      <c r="E472" s="75" t="s">
        <v>6464</v>
      </c>
      <c r="F472" s="112">
        <f t="shared" si="24"/>
        <v>15.167999999999999</v>
      </c>
      <c r="G472" s="80" t="s">
        <v>3334</v>
      </c>
      <c r="H472" s="325"/>
      <c r="I472" s="377" t="s">
        <v>8400</v>
      </c>
      <c r="L472"/>
      <c r="M472"/>
      <c r="P472" s="9">
        <v>92</v>
      </c>
      <c r="V472" s="39"/>
      <c r="Z472" s="38"/>
      <c r="AA472" s="38">
        <v>14.949037372593438</v>
      </c>
      <c r="AB472" s="30"/>
      <c r="AC472" s="31"/>
      <c r="AD472" s="32"/>
      <c r="AE472" s="32"/>
      <c r="AF472" s="33"/>
      <c r="AJ472" s="350">
        <v>1006008</v>
      </c>
      <c r="AK472" s="3"/>
      <c r="AL472">
        <f t="shared" si="27"/>
        <v>0</v>
      </c>
      <c r="AO472">
        <v>2.5765404481303653</v>
      </c>
    </row>
    <row r="473" spans="1:41" ht="12" customHeight="1" x14ac:dyDescent="0.25">
      <c r="A473" s="73">
        <v>5006009</v>
      </c>
      <c r="B473" s="98" t="s">
        <v>1274</v>
      </c>
      <c r="C473" s="77" t="str">
        <f t="shared" si="26"/>
        <v/>
      </c>
      <c r="D473" s="115">
        <v>12.64</v>
      </c>
      <c r="E473" s="75" t="s">
        <v>6464</v>
      </c>
      <c r="F473" s="112">
        <f t="shared" si="24"/>
        <v>15.167999999999999</v>
      </c>
      <c r="G473" s="80" t="s">
        <v>3334</v>
      </c>
      <c r="H473" s="325"/>
      <c r="I473" s="378"/>
      <c r="L473"/>
      <c r="M473"/>
      <c r="P473" s="9">
        <v>92</v>
      </c>
      <c r="V473" s="39"/>
      <c r="Z473" s="38"/>
      <c r="AA473" s="38">
        <v>14.949037372593438</v>
      </c>
      <c r="AB473" s="30"/>
      <c r="AC473" s="31"/>
      <c r="AD473" s="32"/>
      <c r="AE473" s="32"/>
      <c r="AF473" s="33"/>
      <c r="AJ473" s="350">
        <v>1006009</v>
      </c>
      <c r="AK473" s="3"/>
      <c r="AL473">
        <f t="shared" si="27"/>
        <v>0</v>
      </c>
      <c r="AO473">
        <v>6.2266394163150496</v>
      </c>
    </row>
    <row r="474" spans="1:41" ht="12" customHeight="1" x14ac:dyDescent="0.25">
      <c r="A474" s="73">
        <v>5006010</v>
      </c>
      <c r="B474" s="98" t="s">
        <v>1275</v>
      </c>
      <c r="C474" s="77" t="str">
        <f t="shared" si="26"/>
        <v/>
      </c>
      <c r="D474" s="115">
        <v>12.64</v>
      </c>
      <c r="E474" s="75" t="s">
        <v>1</v>
      </c>
      <c r="F474" s="112">
        <f t="shared" si="24"/>
        <v>15.167999999999999</v>
      </c>
      <c r="G474" s="80" t="s">
        <v>3334</v>
      </c>
      <c r="H474" s="325"/>
      <c r="L474"/>
      <c r="M474"/>
      <c r="P474" s="9">
        <v>92</v>
      </c>
      <c r="V474" s="39"/>
      <c r="Z474" s="38"/>
      <c r="AA474" s="38">
        <v>14.949037372593438</v>
      </c>
      <c r="AB474" s="30"/>
      <c r="AC474" s="31"/>
      <c r="AD474" s="32"/>
      <c r="AE474" s="32"/>
      <c r="AF474" s="33"/>
      <c r="AJ474" s="350">
        <v>1006010</v>
      </c>
      <c r="AK474" s="3"/>
      <c r="AL474">
        <f t="shared" si="27"/>
        <v>0</v>
      </c>
      <c r="AO474">
        <v>8.3021858884200661</v>
      </c>
    </row>
    <row r="475" spans="1:41" ht="12" customHeight="1" x14ac:dyDescent="0.25">
      <c r="A475" s="73">
        <v>5006011</v>
      </c>
      <c r="B475" s="98" t="s">
        <v>1276</v>
      </c>
      <c r="C475" s="77" t="str">
        <f t="shared" si="26"/>
        <v/>
      </c>
      <c r="D475" s="115">
        <v>12.64</v>
      </c>
      <c r="E475" s="75" t="s">
        <v>6463</v>
      </c>
      <c r="F475" s="112">
        <f t="shared" si="24"/>
        <v>15.167999999999999</v>
      </c>
      <c r="G475" s="80" t="s">
        <v>3335</v>
      </c>
      <c r="H475" s="325"/>
      <c r="I475" s="377" t="s">
        <v>8401</v>
      </c>
      <c r="L475"/>
      <c r="M475"/>
      <c r="P475" s="9">
        <v>92</v>
      </c>
      <c r="V475" s="39"/>
      <c r="Z475" s="38"/>
      <c r="AA475" s="38">
        <v>14.949037372593438</v>
      </c>
      <c r="AB475" s="30"/>
      <c r="AC475" s="31"/>
      <c r="AD475" s="32"/>
      <c r="AE475" s="32"/>
      <c r="AF475" s="33"/>
      <c r="AJ475" s="350">
        <v>1006011</v>
      </c>
      <c r="AK475" s="3"/>
      <c r="AL475">
        <f t="shared" si="27"/>
        <v>0</v>
      </c>
      <c r="AO475">
        <v>0.49813115330520391</v>
      </c>
    </row>
    <row r="476" spans="1:41" ht="12" customHeight="1" x14ac:dyDescent="0.25">
      <c r="A476" s="73">
        <v>5006012</v>
      </c>
      <c r="B476" s="98" t="s">
        <v>1277</v>
      </c>
      <c r="C476" s="77" t="str">
        <f t="shared" si="26"/>
        <v/>
      </c>
      <c r="D476" s="115">
        <v>12.64</v>
      </c>
      <c r="E476" s="75" t="s">
        <v>6463</v>
      </c>
      <c r="F476" s="112">
        <f t="shared" si="24"/>
        <v>15.167999999999999</v>
      </c>
      <c r="G476" s="80" t="s">
        <v>3334</v>
      </c>
      <c r="H476" s="325"/>
      <c r="I476" s="378"/>
      <c r="L476"/>
      <c r="M476"/>
      <c r="P476" s="9">
        <v>92</v>
      </c>
      <c r="V476" s="39"/>
      <c r="Z476" s="38"/>
      <c r="AA476" s="38">
        <v>14.949037372593438</v>
      </c>
      <c r="AB476" s="30"/>
      <c r="AC476" s="31"/>
      <c r="AD476" s="32"/>
      <c r="AE476" s="32"/>
      <c r="AF476" s="33"/>
      <c r="AJ476" s="350">
        <v>1006012</v>
      </c>
      <c r="AK476" s="3"/>
      <c r="AL476">
        <f t="shared" si="27"/>
        <v>0</v>
      </c>
      <c r="AO476">
        <v>3.5580796664657424</v>
      </c>
    </row>
    <row r="477" spans="1:41" ht="12" customHeight="1" x14ac:dyDescent="0.25">
      <c r="A477" s="73">
        <v>5006013</v>
      </c>
      <c r="B477" s="98" t="s">
        <v>1278</v>
      </c>
      <c r="C477" s="77" t="str">
        <f t="shared" si="26"/>
        <v/>
      </c>
      <c r="D477" s="115">
        <v>12.64</v>
      </c>
      <c r="E477" s="75" t="s">
        <v>6464</v>
      </c>
      <c r="F477" s="112">
        <f t="shared" si="24"/>
        <v>15.167999999999999</v>
      </c>
      <c r="G477" s="80" t="s">
        <v>3334</v>
      </c>
      <c r="H477" s="325"/>
      <c r="I477" s="364" t="s">
        <v>4953</v>
      </c>
      <c r="L477"/>
      <c r="M477"/>
      <c r="P477" s="9">
        <v>92</v>
      </c>
      <c r="V477" s="39"/>
      <c r="Z477" s="38"/>
      <c r="AA477" s="38">
        <v>14.949037372593438</v>
      </c>
      <c r="AB477" s="30"/>
      <c r="AC477" s="31"/>
      <c r="AD477" s="32"/>
      <c r="AE477" s="32"/>
      <c r="AF477" s="33"/>
      <c r="AJ477" s="350">
        <v>1006013</v>
      </c>
      <c r="AK477" s="3"/>
      <c r="AL477">
        <f t="shared" si="27"/>
        <v>0</v>
      </c>
      <c r="AO477">
        <v>10.674238999397227</v>
      </c>
    </row>
    <row r="478" spans="1:41" ht="12" customHeight="1" x14ac:dyDescent="0.25">
      <c r="A478" s="73">
        <v>5006014</v>
      </c>
      <c r="B478" s="98" t="s">
        <v>1279</v>
      </c>
      <c r="C478" s="77" t="str">
        <f t="shared" si="26"/>
        <v/>
      </c>
      <c r="D478" s="115">
        <v>12.64</v>
      </c>
      <c r="E478" s="75" t="s">
        <v>6463</v>
      </c>
      <c r="F478" s="112">
        <f t="shared" si="24"/>
        <v>15.167999999999999</v>
      </c>
      <c r="G478" s="80" t="s">
        <v>3334</v>
      </c>
      <c r="H478" s="325"/>
      <c r="I478" s="365"/>
      <c r="L478"/>
      <c r="M478"/>
      <c r="P478" s="9">
        <v>92</v>
      </c>
      <c r="V478" s="39"/>
      <c r="Z478" s="38"/>
      <c r="AA478" s="38">
        <v>14.949037372593438</v>
      </c>
      <c r="AB478" s="30"/>
      <c r="AC478" s="31"/>
      <c r="AD478" s="32"/>
      <c r="AE478" s="32"/>
      <c r="AF478" s="33"/>
      <c r="AJ478" s="350">
        <v>1006014</v>
      </c>
      <c r="AK478" s="3"/>
      <c r="AL478">
        <f t="shared" si="27"/>
        <v>0</v>
      </c>
      <c r="AO478">
        <v>2.7673952961400219</v>
      </c>
    </row>
    <row r="479" spans="1:41" ht="12" customHeight="1" x14ac:dyDescent="0.25">
      <c r="A479" s="73">
        <v>5006015</v>
      </c>
      <c r="B479" s="98" t="s">
        <v>1280</v>
      </c>
      <c r="C479" s="77" t="str">
        <f t="shared" si="26"/>
        <v/>
      </c>
      <c r="D479" s="115">
        <v>12.64</v>
      </c>
      <c r="E479" s="75" t="s">
        <v>6463</v>
      </c>
      <c r="F479" s="112">
        <f t="shared" si="24"/>
        <v>15.167999999999999</v>
      </c>
      <c r="G479" s="80" t="s">
        <v>3334</v>
      </c>
      <c r="H479" s="325"/>
      <c r="I479" s="365"/>
      <c r="L479"/>
      <c r="M479"/>
      <c r="P479" s="9">
        <v>92</v>
      </c>
      <c r="V479" s="39"/>
      <c r="Z479" s="38"/>
      <c r="AA479" s="38">
        <v>14.949037372593438</v>
      </c>
      <c r="AB479" s="30"/>
      <c r="AC479" s="31"/>
      <c r="AD479" s="32"/>
      <c r="AE479" s="32"/>
      <c r="AF479" s="33"/>
      <c r="AJ479" s="350">
        <v>1006015</v>
      </c>
      <c r="AK479" s="3"/>
      <c r="AL479">
        <f t="shared" si="27"/>
        <v>0</v>
      </c>
      <c r="AO479">
        <v>7.4719672995780586</v>
      </c>
    </row>
    <row r="480" spans="1:41" ht="12" customHeight="1" x14ac:dyDescent="0.25">
      <c r="A480" s="73">
        <v>5006016</v>
      </c>
      <c r="B480" s="98" t="s">
        <v>1281</v>
      </c>
      <c r="C480" s="77" t="str">
        <f t="shared" si="26"/>
        <v/>
      </c>
      <c r="D480" s="115">
        <v>12.64</v>
      </c>
      <c r="E480" s="75" t="s">
        <v>6463</v>
      </c>
      <c r="F480" s="112">
        <f t="shared" si="24"/>
        <v>15.167999999999999</v>
      </c>
      <c r="G480" s="80" t="s">
        <v>3333</v>
      </c>
      <c r="H480" s="325"/>
      <c r="I480" s="365" t="s">
        <v>4957</v>
      </c>
      <c r="J480" s="15"/>
      <c r="L480"/>
      <c r="M480"/>
      <c r="P480" s="9">
        <v>92</v>
      </c>
      <c r="V480" s="39"/>
      <c r="Z480" s="38"/>
      <c r="AA480" s="38">
        <v>14.949037372593438</v>
      </c>
      <c r="AB480" s="30"/>
      <c r="AC480" s="31"/>
      <c r="AD480" s="32"/>
      <c r="AE480" s="32"/>
      <c r="AF480" s="33"/>
      <c r="AJ480" s="350">
        <v>1006016</v>
      </c>
      <c r="AK480" s="3"/>
      <c r="AL480">
        <f t="shared" si="27"/>
        <v>0</v>
      </c>
      <c r="AO480">
        <v>0.26685597498493069</v>
      </c>
    </row>
    <row r="481" spans="1:41" ht="12" customHeight="1" x14ac:dyDescent="0.25">
      <c r="A481" s="73">
        <v>5006017</v>
      </c>
      <c r="B481" s="98" t="s">
        <v>1282</v>
      </c>
      <c r="C481" s="77" t="str">
        <f t="shared" si="26"/>
        <v/>
      </c>
      <c r="D481" s="115">
        <v>16.649999999999999</v>
      </c>
      <c r="E481" s="75" t="s">
        <v>6463</v>
      </c>
      <c r="F481" s="112">
        <f t="shared" si="24"/>
        <v>19.979999999999997</v>
      </c>
      <c r="G481" s="80" t="s">
        <v>3334</v>
      </c>
      <c r="H481" s="325"/>
      <c r="I481" s="365"/>
      <c r="L481"/>
      <c r="M481"/>
      <c r="P481" s="9">
        <v>92</v>
      </c>
      <c r="V481" s="39"/>
      <c r="Z481" s="38"/>
      <c r="AA481" s="38">
        <v>14.961306964746356</v>
      </c>
      <c r="AB481" s="30"/>
      <c r="AC481" s="31"/>
      <c r="AD481" s="32"/>
      <c r="AE481" s="32"/>
      <c r="AF481" s="33"/>
      <c r="AJ481" s="350">
        <v>1006017</v>
      </c>
      <c r="AK481" s="3"/>
      <c r="AL481">
        <f t="shared" si="27"/>
        <v>0</v>
      </c>
      <c r="AO481">
        <v>4.0517231517231522</v>
      </c>
    </row>
    <row r="482" spans="1:41" ht="12" customHeight="1" x14ac:dyDescent="0.25">
      <c r="A482" s="73">
        <v>5006018</v>
      </c>
      <c r="B482" s="98" t="s">
        <v>1283</v>
      </c>
      <c r="C482" s="77" t="str">
        <f t="shared" si="26"/>
        <v/>
      </c>
      <c r="D482" s="115">
        <v>16.649999999999999</v>
      </c>
      <c r="E482" s="75" t="s">
        <v>6463</v>
      </c>
      <c r="F482" s="112">
        <f t="shared" si="24"/>
        <v>19.979999999999997</v>
      </c>
      <c r="G482" s="80" t="s">
        <v>3334</v>
      </c>
      <c r="H482" s="325"/>
      <c r="I482" s="365"/>
      <c r="L482"/>
      <c r="M482"/>
      <c r="P482" s="9">
        <v>92</v>
      </c>
      <c r="V482" s="39"/>
      <c r="Z482" s="38"/>
      <c r="AA482" s="38">
        <v>14.961306964746356</v>
      </c>
      <c r="AB482" s="30"/>
      <c r="AC482" s="31"/>
      <c r="AD482" s="32"/>
      <c r="AE482" s="32"/>
      <c r="AF482" s="33"/>
      <c r="AJ482" s="350">
        <v>1006018</v>
      </c>
      <c r="AK482" s="3"/>
      <c r="AL482">
        <f t="shared" si="27"/>
        <v>0</v>
      </c>
      <c r="AO482">
        <v>1.9560042801422115</v>
      </c>
    </row>
    <row r="483" spans="1:41" ht="12" customHeight="1" x14ac:dyDescent="0.25">
      <c r="A483" s="73">
        <v>5006019</v>
      </c>
      <c r="B483" s="98" t="s">
        <v>1284</v>
      </c>
      <c r="C483" s="77" t="str">
        <f t="shared" si="26"/>
        <v/>
      </c>
      <c r="D483" s="115">
        <v>16.649999999999999</v>
      </c>
      <c r="E483" s="75" t="s">
        <v>6463</v>
      </c>
      <c r="F483" s="112">
        <f t="shared" si="24"/>
        <v>19.979999999999997</v>
      </c>
      <c r="G483" s="80" t="s">
        <v>3334</v>
      </c>
      <c r="H483" s="325"/>
      <c r="I483" s="94"/>
      <c r="L483"/>
      <c r="M483"/>
      <c r="P483" s="9">
        <v>92</v>
      </c>
      <c r="V483" s="39"/>
      <c r="Z483" s="38"/>
      <c r="AA483" s="38">
        <v>14.961306964746356</v>
      </c>
      <c r="AB483" s="30"/>
      <c r="AC483" s="31"/>
      <c r="AD483" s="32"/>
      <c r="AE483" s="32"/>
      <c r="AF483" s="33"/>
      <c r="AJ483" s="350">
        <v>1006019</v>
      </c>
      <c r="AK483" s="3"/>
      <c r="AL483">
        <f t="shared" si="27"/>
        <v>0</v>
      </c>
      <c r="AO483">
        <v>3.3367131837720079</v>
      </c>
    </row>
    <row r="484" spans="1:41" ht="12" customHeight="1" x14ac:dyDescent="0.25">
      <c r="A484" s="73">
        <v>5006020</v>
      </c>
      <c r="B484" s="98" t="s">
        <v>1285</v>
      </c>
      <c r="C484" s="77" t="str">
        <f t="shared" si="26"/>
        <v/>
      </c>
      <c r="D484" s="115">
        <v>16.649999999999999</v>
      </c>
      <c r="E484" s="75" t="s">
        <v>6463</v>
      </c>
      <c r="F484" s="112">
        <f t="shared" si="24"/>
        <v>19.979999999999997</v>
      </c>
      <c r="G484" s="80" t="s">
        <v>3334</v>
      </c>
      <c r="H484" s="325"/>
      <c r="I484" s="326" t="s">
        <v>4950</v>
      </c>
      <c r="L484"/>
      <c r="M484"/>
      <c r="P484" s="9">
        <v>92</v>
      </c>
      <c r="V484" s="39"/>
      <c r="Z484" s="38"/>
      <c r="AA484" s="38">
        <v>14.961306964746356</v>
      </c>
      <c r="AB484" s="30"/>
      <c r="AC484" s="31"/>
      <c r="AD484" s="32"/>
      <c r="AE484" s="32"/>
      <c r="AF484" s="33"/>
      <c r="AJ484" s="350">
        <v>1006020</v>
      </c>
      <c r="AK484" s="3"/>
      <c r="AL484">
        <f t="shared" si="27"/>
        <v>0</v>
      </c>
      <c r="AO484">
        <v>3.151340229118007</v>
      </c>
    </row>
    <row r="485" spans="1:41" ht="12" customHeight="1" x14ac:dyDescent="0.25">
      <c r="A485" s="73">
        <v>5006021</v>
      </c>
      <c r="B485" s="98" t="s">
        <v>1286</v>
      </c>
      <c r="C485" s="77" t="str">
        <f t="shared" si="26"/>
        <v/>
      </c>
      <c r="D485" s="115">
        <v>16.649999999999999</v>
      </c>
      <c r="E485" s="75" t="s">
        <v>6463</v>
      </c>
      <c r="F485" s="112">
        <f t="shared" si="24"/>
        <v>19.979999999999997</v>
      </c>
      <c r="G485" s="80" t="s">
        <v>3333</v>
      </c>
      <c r="H485" s="325"/>
      <c r="I485" s="377" t="s">
        <v>8403</v>
      </c>
      <c r="J485" s="15"/>
      <c r="L485"/>
      <c r="M485"/>
      <c r="P485" s="9">
        <v>92</v>
      </c>
      <c r="V485" s="39"/>
      <c r="Z485" s="38"/>
      <c r="AA485" s="38">
        <v>14.961306964746356</v>
      </c>
      <c r="AB485" s="30"/>
      <c r="AC485" s="31"/>
      <c r="AD485" s="32"/>
      <c r="AE485" s="32"/>
      <c r="AF485" s="33"/>
      <c r="AJ485" s="350">
        <v>1006021</v>
      </c>
      <c r="AK485" s="3"/>
      <c r="AL485">
        <f t="shared" si="27"/>
        <v>0</v>
      </c>
      <c r="AO485">
        <v>0.23635051718385056</v>
      </c>
    </row>
    <row r="486" spans="1:41" ht="12" customHeight="1" x14ac:dyDescent="0.25">
      <c r="A486" s="73">
        <v>5006022</v>
      </c>
      <c r="B486" s="98" t="s">
        <v>1287</v>
      </c>
      <c r="C486" s="77" t="str">
        <f t="shared" si="26"/>
        <v/>
      </c>
      <c r="D486" s="115">
        <v>17.899999999999999</v>
      </c>
      <c r="E486" s="75" t="s">
        <v>6463</v>
      </c>
      <c r="F486" s="112">
        <f t="shared" si="24"/>
        <v>21.479999999999997</v>
      </c>
      <c r="G486" s="80" t="s">
        <v>3334</v>
      </c>
      <c r="H486" s="325"/>
      <c r="I486" s="378"/>
      <c r="L486"/>
      <c r="M486"/>
      <c r="P486" s="9">
        <v>92</v>
      </c>
      <c r="V486" s="39"/>
      <c r="Z486" s="38"/>
      <c r="AA486" s="38">
        <v>14.959999999999994</v>
      </c>
      <c r="AB486" s="30"/>
      <c r="AC486" s="31"/>
      <c r="AD486" s="32"/>
      <c r="AE486" s="32"/>
      <c r="AF486" s="33"/>
      <c r="AJ486" s="350">
        <v>1006022</v>
      </c>
      <c r="AK486" s="3"/>
      <c r="AL486">
        <f t="shared" si="27"/>
        <v>0</v>
      </c>
      <c r="AO486">
        <v>3.1037024865812248</v>
      </c>
    </row>
    <row r="487" spans="1:41" ht="12" customHeight="1" x14ac:dyDescent="0.25">
      <c r="A487" s="73">
        <v>5006023</v>
      </c>
      <c r="B487" s="98" t="s">
        <v>1288</v>
      </c>
      <c r="C487" s="77" t="str">
        <f t="shared" si="26"/>
        <v/>
      </c>
      <c r="D487" s="115">
        <v>17.899999999999999</v>
      </c>
      <c r="E487" s="75" t="s">
        <v>6464</v>
      </c>
      <c r="F487" s="112">
        <f t="shared" si="24"/>
        <v>21.479999999999997</v>
      </c>
      <c r="G487" s="80" t="s">
        <v>3334</v>
      </c>
      <c r="H487" s="325"/>
      <c r="I487" s="364" t="s">
        <v>4952</v>
      </c>
      <c r="L487"/>
      <c r="M487"/>
      <c r="P487" s="9">
        <v>92</v>
      </c>
      <c r="V487" s="39"/>
      <c r="Z487" s="38"/>
      <c r="AA487" s="38">
        <v>14.959999999999994</v>
      </c>
      <c r="AB487" s="30"/>
      <c r="AC487" s="31"/>
      <c r="AD487" s="32"/>
      <c r="AE487" s="32"/>
      <c r="AF487" s="33"/>
      <c r="AJ487" s="350">
        <v>1006023</v>
      </c>
      <c r="AK487" s="3"/>
      <c r="AL487">
        <f t="shared" si="27"/>
        <v>0</v>
      </c>
      <c r="AO487">
        <v>2.6381471135940413</v>
      </c>
    </row>
    <row r="488" spans="1:41" ht="12" customHeight="1" x14ac:dyDescent="0.25">
      <c r="A488" s="73">
        <v>5006024</v>
      </c>
      <c r="B488" s="98" t="s">
        <v>1289</v>
      </c>
      <c r="C488" s="77" t="str">
        <f t="shared" si="26"/>
        <v/>
      </c>
      <c r="D488" s="115">
        <v>17.899999999999999</v>
      </c>
      <c r="E488" s="75" t="s">
        <v>6464</v>
      </c>
      <c r="F488" s="112">
        <f t="shared" si="24"/>
        <v>21.479999999999997</v>
      </c>
      <c r="G488" s="80" t="s">
        <v>3334</v>
      </c>
      <c r="H488" s="325"/>
      <c r="I488" s="379"/>
      <c r="L488"/>
      <c r="M488"/>
      <c r="P488" s="9">
        <v>92</v>
      </c>
      <c r="V488" s="39"/>
      <c r="Z488" s="38"/>
      <c r="AA488" s="38">
        <v>14.959999999999994</v>
      </c>
      <c r="AB488" s="30"/>
      <c r="AC488" s="31"/>
      <c r="AD488" s="32"/>
      <c r="AE488" s="32"/>
      <c r="AF488" s="33"/>
      <c r="AJ488" s="350">
        <v>1006024</v>
      </c>
      <c r="AK488" s="3"/>
      <c r="AL488">
        <f t="shared" si="27"/>
        <v>0</v>
      </c>
      <c r="AO488">
        <v>1.3190735567970207</v>
      </c>
    </row>
    <row r="489" spans="1:41" ht="12" customHeight="1" x14ac:dyDescent="0.25">
      <c r="A489" s="73">
        <v>5006025</v>
      </c>
      <c r="B489" s="98" t="s">
        <v>1290</v>
      </c>
      <c r="C489" s="77" t="str">
        <f t="shared" si="26"/>
        <v/>
      </c>
      <c r="D489" s="115">
        <v>23.02</v>
      </c>
      <c r="E489" s="75" t="s">
        <v>1</v>
      </c>
      <c r="F489" s="112">
        <f t="shared" si="24"/>
        <v>27.623999999999999</v>
      </c>
      <c r="G489" s="80" t="s">
        <v>3334</v>
      </c>
      <c r="H489" s="325"/>
      <c r="I489" s="377" t="s">
        <v>8411</v>
      </c>
      <c r="L489"/>
      <c r="M489"/>
      <c r="P489" s="9">
        <v>92</v>
      </c>
      <c r="V489" s="39"/>
      <c r="Z489" s="38"/>
      <c r="AA489" s="38">
        <v>14.996888612321101</v>
      </c>
      <c r="AB489" s="30"/>
      <c r="AC489" s="31"/>
      <c r="AD489" s="32"/>
      <c r="AE489" s="32"/>
      <c r="AF489" s="33"/>
      <c r="AJ489" s="350">
        <v>1006025</v>
      </c>
      <c r="AK489" s="3"/>
      <c r="AL489">
        <f t="shared" si="27"/>
        <v>0</v>
      </c>
      <c r="AO489">
        <v>2.735177140650642</v>
      </c>
    </row>
    <row r="490" spans="1:41" ht="12" customHeight="1" x14ac:dyDescent="0.25">
      <c r="A490" s="73">
        <v>5006026</v>
      </c>
      <c r="B490" s="98" t="s">
        <v>1291</v>
      </c>
      <c r="C490" s="77" t="str">
        <f t="shared" si="26"/>
        <v/>
      </c>
      <c r="D490" s="115">
        <v>23.02</v>
      </c>
      <c r="E490" s="75" t="s">
        <v>6463</v>
      </c>
      <c r="F490" s="112">
        <f t="shared" si="24"/>
        <v>27.623999999999999</v>
      </c>
      <c r="G490" s="80" t="s">
        <v>3333</v>
      </c>
      <c r="H490" s="325"/>
      <c r="I490" s="378"/>
      <c r="J490" s="15"/>
      <c r="L490"/>
      <c r="M490"/>
      <c r="P490" s="9">
        <v>92</v>
      </c>
      <c r="V490" s="39"/>
      <c r="Z490" s="38"/>
      <c r="AA490" s="38">
        <v>14.996888612321101</v>
      </c>
      <c r="AB490" s="30"/>
      <c r="AC490" s="31"/>
      <c r="AD490" s="32"/>
      <c r="AE490" s="32"/>
      <c r="AF490" s="33"/>
      <c r="AJ490" s="350">
        <v>1006026</v>
      </c>
      <c r="AK490" s="3"/>
      <c r="AL490">
        <f t="shared" si="27"/>
        <v>0</v>
      </c>
      <c r="AO490">
        <v>8.2055314219519254E-2</v>
      </c>
    </row>
    <row r="491" spans="1:41" ht="12" customHeight="1" x14ac:dyDescent="0.25">
      <c r="A491" s="73">
        <v>5006027</v>
      </c>
      <c r="B491" s="98" t="s">
        <v>4164</v>
      </c>
      <c r="C491" s="77" t="str">
        <f t="shared" si="26"/>
        <v/>
      </c>
      <c r="D491" s="115">
        <v>29.02</v>
      </c>
      <c r="E491" s="75" t="s">
        <v>6463</v>
      </c>
      <c r="F491" s="112">
        <f t="shared" si="24"/>
        <v>34.823999999999998</v>
      </c>
      <c r="G491" s="80" t="s">
        <v>3335</v>
      </c>
      <c r="H491" s="325"/>
      <c r="I491" s="326" t="s">
        <v>4951</v>
      </c>
      <c r="L491"/>
      <c r="M491"/>
      <c r="P491" s="9">
        <v>92</v>
      </c>
      <c r="V491" s="39"/>
      <c r="Z491" s="38"/>
      <c r="AA491" s="38">
        <v>15.004935834155972</v>
      </c>
      <c r="AB491" s="30"/>
      <c r="AC491" s="31"/>
      <c r="AD491" s="32"/>
      <c r="AE491" s="32"/>
      <c r="AF491" s="33"/>
      <c r="AJ491" s="350">
        <v>1006027</v>
      </c>
      <c r="AK491" s="3"/>
      <c r="AL491">
        <f t="shared" si="27"/>
        <v>0</v>
      </c>
      <c r="AO491">
        <v>1.3018010567424765</v>
      </c>
    </row>
    <row r="492" spans="1:41" ht="12" customHeight="1" x14ac:dyDescent="0.25">
      <c r="A492" s="73">
        <v>5006028</v>
      </c>
      <c r="B492" s="98" t="s">
        <v>4165</v>
      </c>
      <c r="C492" s="77" t="str">
        <f t="shared" si="26"/>
        <v/>
      </c>
      <c r="D492" s="115">
        <v>29.02</v>
      </c>
      <c r="E492" s="75" t="s">
        <v>6463</v>
      </c>
      <c r="F492" s="112">
        <f t="shared" si="24"/>
        <v>34.823999999999998</v>
      </c>
      <c r="G492" s="80" t="s">
        <v>3333</v>
      </c>
      <c r="H492" s="325"/>
      <c r="I492" s="377" t="s">
        <v>8391</v>
      </c>
      <c r="J492" s="15"/>
      <c r="L492"/>
      <c r="M492"/>
      <c r="P492" s="9">
        <v>92</v>
      </c>
      <c r="V492" s="39"/>
      <c r="Z492" s="38"/>
      <c r="AA492" s="38">
        <v>15.004935834155972</v>
      </c>
      <c r="AB492" s="30"/>
      <c r="AC492" s="31"/>
      <c r="AD492" s="32"/>
      <c r="AE492" s="32"/>
      <c r="AF492" s="33"/>
      <c r="AJ492" s="350">
        <v>1006028</v>
      </c>
      <c r="AK492" s="3"/>
      <c r="AL492">
        <f t="shared" si="27"/>
        <v>0</v>
      </c>
      <c r="AO492">
        <v>0.21696684279041273</v>
      </c>
    </row>
    <row r="493" spans="1:41" ht="12" customHeight="1" x14ac:dyDescent="0.25">
      <c r="A493" s="73">
        <v>5006029</v>
      </c>
      <c r="B493" s="98" t="s">
        <v>4166</v>
      </c>
      <c r="C493" s="77" t="str">
        <f t="shared" si="26"/>
        <v/>
      </c>
      <c r="D493" s="115">
        <v>29.02</v>
      </c>
      <c r="E493" s="75" t="s">
        <v>6463</v>
      </c>
      <c r="F493" s="112">
        <f t="shared" si="24"/>
        <v>34.823999999999998</v>
      </c>
      <c r="G493" s="80" t="s">
        <v>3335</v>
      </c>
      <c r="H493" s="325"/>
      <c r="I493" s="378"/>
      <c r="L493"/>
      <c r="M493"/>
      <c r="P493" s="9">
        <v>92</v>
      </c>
      <c r="V493" s="39"/>
      <c r="Z493" s="38"/>
      <c r="AA493" s="38">
        <v>15.004935834155972</v>
      </c>
      <c r="AB493" s="30"/>
      <c r="AC493" s="31"/>
      <c r="AD493" s="32"/>
      <c r="AE493" s="32"/>
      <c r="AF493" s="33"/>
      <c r="AJ493" s="350">
        <v>1006029</v>
      </c>
      <c r="AK493" s="3"/>
      <c r="AL493">
        <f t="shared" si="27"/>
        <v>0</v>
      </c>
      <c r="AO493">
        <v>0.54241710697603185</v>
      </c>
    </row>
    <row r="494" spans="1:41" ht="12" customHeight="1" x14ac:dyDescent="0.25">
      <c r="A494" s="73">
        <v>5006030</v>
      </c>
      <c r="B494" s="98" t="s">
        <v>1292</v>
      </c>
      <c r="C494" s="77" t="str">
        <f t="shared" si="26"/>
        <v/>
      </c>
      <c r="D494" s="115">
        <v>29.02</v>
      </c>
      <c r="E494" s="75" t="s">
        <v>6463</v>
      </c>
      <c r="F494" s="112">
        <f t="shared" si="24"/>
        <v>34.823999999999998</v>
      </c>
      <c r="G494" s="80" t="s">
        <v>3335</v>
      </c>
      <c r="H494" s="325"/>
      <c r="I494" s="94"/>
      <c r="L494"/>
      <c r="M494"/>
      <c r="P494" s="9">
        <v>92</v>
      </c>
      <c r="V494" s="39"/>
      <c r="Z494" s="38"/>
      <c r="AA494" s="38">
        <v>15.004935834155972</v>
      </c>
      <c r="AB494" s="30"/>
      <c r="AC494" s="31"/>
      <c r="AD494" s="32"/>
      <c r="AE494" s="32"/>
      <c r="AF494" s="33"/>
      <c r="AJ494" s="350">
        <v>1006030</v>
      </c>
      <c r="AK494" s="3"/>
      <c r="AL494">
        <f t="shared" si="27"/>
        <v>0</v>
      </c>
      <c r="AO494">
        <v>1.6272513209280957</v>
      </c>
    </row>
    <row r="495" spans="1:41" ht="12" customHeight="1" x14ac:dyDescent="0.25">
      <c r="A495" s="73">
        <v>5006031</v>
      </c>
      <c r="B495" s="98" t="s">
        <v>1293</v>
      </c>
      <c r="C495" s="77" t="str">
        <f t="shared" si="26"/>
        <v/>
      </c>
      <c r="D495" s="115">
        <v>29.02</v>
      </c>
      <c r="E495" s="75" t="s">
        <v>6463</v>
      </c>
      <c r="F495" s="112">
        <f t="shared" si="24"/>
        <v>34.823999999999998</v>
      </c>
      <c r="G495" s="80" t="s">
        <v>3333</v>
      </c>
      <c r="H495" s="325"/>
      <c r="I495" s="377" t="s">
        <v>8392</v>
      </c>
      <c r="J495" s="15"/>
      <c r="L495"/>
      <c r="M495"/>
      <c r="P495" s="9">
        <v>92</v>
      </c>
      <c r="V495" s="39"/>
      <c r="Z495" s="38"/>
      <c r="AA495" s="38">
        <v>15.004935834155972</v>
      </c>
      <c r="AB495" s="30"/>
      <c r="AC495" s="31"/>
      <c r="AD495" s="32"/>
      <c r="AE495" s="32"/>
      <c r="AF495" s="33"/>
      <c r="AJ495" s="350">
        <v>1006031</v>
      </c>
      <c r="AK495" s="3"/>
      <c r="AL495">
        <f t="shared" si="27"/>
        <v>0</v>
      </c>
      <c r="AO495">
        <v>0.13560427674400796</v>
      </c>
    </row>
    <row r="496" spans="1:41" ht="12" customHeight="1" x14ac:dyDescent="0.25">
      <c r="A496" s="73">
        <v>5006032</v>
      </c>
      <c r="B496" s="98" t="s">
        <v>1294</v>
      </c>
      <c r="C496" s="77" t="str">
        <f t="shared" si="26"/>
        <v/>
      </c>
      <c r="D496" s="115">
        <v>31.62</v>
      </c>
      <c r="E496" s="75" t="s">
        <v>6463</v>
      </c>
      <c r="F496" s="112">
        <f t="shared" si="24"/>
        <v>37.944000000000003</v>
      </c>
      <c r="G496" s="80" t="s">
        <v>3335</v>
      </c>
      <c r="H496" s="325"/>
      <c r="I496" s="378"/>
      <c r="L496"/>
      <c r="M496"/>
      <c r="P496" s="9">
        <v>92</v>
      </c>
      <c r="V496" s="39"/>
      <c r="Z496" s="38"/>
      <c r="AA496" s="38">
        <v>14.99773448119619</v>
      </c>
      <c r="AB496" s="30"/>
      <c r="AC496" s="31"/>
      <c r="AD496" s="32"/>
      <c r="AE496" s="32"/>
      <c r="AF496" s="33"/>
      <c r="AJ496" s="350">
        <v>1006032</v>
      </c>
      <c r="AK496" s="3"/>
      <c r="AL496">
        <f t="shared" si="27"/>
        <v>0</v>
      </c>
      <c r="AO496">
        <v>1.8668102993885722</v>
      </c>
    </row>
    <row r="497" spans="1:41" ht="12" customHeight="1" x14ac:dyDescent="0.25">
      <c r="A497" s="73">
        <v>5006033</v>
      </c>
      <c r="B497" s="98" t="s">
        <v>1295</v>
      </c>
      <c r="C497" s="77" t="str">
        <f t="shared" si="26"/>
        <v/>
      </c>
      <c r="D497" s="115">
        <v>31.62</v>
      </c>
      <c r="E497" s="75" t="s">
        <v>6463</v>
      </c>
      <c r="F497" s="112">
        <f t="shared" si="24"/>
        <v>37.944000000000003</v>
      </c>
      <c r="G497" s="80" t="s">
        <v>3335</v>
      </c>
      <c r="H497" s="325"/>
      <c r="I497" s="94"/>
      <c r="L497"/>
      <c r="M497"/>
      <c r="P497" s="9">
        <v>92</v>
      </c>
      <c r="V497" s="39"/>
      <c r="Z497" s="38"/>
      <c r="AA497" s="38">
        <v>14.99773448119619</v>
      </c>
      <c r="AB497" s="30"/>
      <c r="AC497" s="31"/>
      <c r="AD497" s="32"/>
      <c r="AE497" s="32"/>
      <c r="AF497" s="33"/>
      <c r="AJ497" s="350">
        <v>1006033</v>
      </c>
      <c r="AK497" s="3"/>
      <c r="AL497">
        <f t="shared" si="27"/>
        <v>0</v>
      </c>
      <c r="AO497">
        <v>2.1334974850155111</v>
      </c>
    </row>
    <row r="498" spans="1:41" ht="12" customHeight="1" x14ac:dyDescent="0.25">
      <c r="A498" s="73">
        <v>5006034</v>
      </c>
      <c r="B498" s="98" t="s">
        <v>1296</v>
      </c>
      <c r="C498" s="77" t="str">
        <f t="shared" si="26"/>
        <v/>
      </c>
      <c r="D498" s="115">
        <v>31.62</v>
      </c>
      <c r="E498" s="75" t="s">
        <v>6463</v>
      </c>
      <c r="F498" s="112">
        <f t="shared" si="24"/>
        <v>37.944000000000003</v>
      </c>
      <c r="G498" s="80" t="s">
        <v>3335</v>
      </c>
      <c r="H498" s="325"/>
      <c r="I498" s="94"/>
      <c r="L498"/>
      <c r="M498"/>
      <c r="P498" s="9">
        <v>92</v>
      </c>
      <c r="V498" s="39"/>
      <c r="Z498" s="38"/>
      <c r="AA498" s="38">
        <v>14.99773448119619</v>
      </c>
      <c r="AB498" s="30"/>
      <c r="AC498" s="31"/>
      <c r="AD498" s="32"/>
      <c r="AE498" s="32"/>
      <c r="AF498" s="33"/>
      <c r="AJ498" s="350">
        <v>1006034</v>
      </c>
      <c r="AK498" s="3"/>
      <c r="AL498">
        <f t="shared" si="27"/>
        <v>0</v>
      </c>
      <c r="AO498">
        <v>0.69462708814458507</v>
      </c>
    </row>
    <row r="499" spans="1:41" ht="12" customHeight="1" x14ac:dyDescent="0.25">
      <c r="A499" s="73">
        <v>5006035</v>
      </c>
      <c r="B499" s="98" t="s">
        <v>1297</v>
      </c>
      <c r="C499" s="77" t="str">
        <f t="shared" si="26"/>
        <v/>
      </c>
      <c r="D499" s="115">
        <v>31.62</v>
      </c>
      <c r="E499" s="75" t="s">
        <v>6463</v>
      </c>
      <c r="F499" s="112">
        <f t="shared" si="24"/>
        <v>37.944000000000003</v>
      </c>
      <c r="G499" s="80" t="s">
        <v>3335</v>
      </c>
      <c r="H499" s="325"/>
      <c r="I499" s="326" t="s">
        <v>4954</v>
      </c>
      <c r="L499"/>
      <c r="M499"/>
      <c r="P499" s="9">
        <v>92</v>
      </c>
      <c r="V499" s="39"/>
      <c r="Z499" s="38"/>
      <c r="AA499" s="38">
        <v>14.99773448119619</v>
      </c>
      <c r="AB499" s="30"/>
      <c r="AC499" s="31"/>
      <c r="AD499" s="32"/>
      <c r="AE499" s="32"/>
      <c r="AF499" s="33"/>
      <c r="AJ499" s="350">
        <v>1006035</v>
      </c>
      <c r="AK499" s="3"/>
      <c r="AL499">
        <f t="shared" si="27"/>
        <v>0</v>
      </c>
      <c r="AO499">
        <v>2.9868964790217158</v>
      </c>
    </row>
    <row r="500" spans="1:41" ht="12" customHeight="1" x14ac:dyDescent="0.25">
      <c r="A500" s="73">
        <v>5006036</v>
      </c>
      <c r="B500" s="98" t="s">
        <v>1298</v>
      </c>
      <c r="C500" s="77" t="str">
        <f t="shared" si="26"/>
        <v/>
      </c>
      <c r="D500" s="115">
        <v>31.62</v>
      </c>
      <c r="E500" s="75" t="s">
        <v>6463</v>
      </c>
      <c r="F500" s="112">
        <f t="shared" si="24"/>
        <v>37.944000000000003</v>
      </c>
      <c r="G500" s="80" t="s">
        <v>3333</v>
      </c>
      <c r="H500" s="325"/>
      <c r="I500" s="377" t="s">
        <v>8396</v>
      </c>
      <c r="J500" s="15"/>
      <c r="L500"/>
      <c r="M500"/>
      <c r="P500" s="9">
        <v>92</v>
      </c>
      <c r="V500" s="39"/>
      <c r="Z500" s="38"/>
      <c r="AA500" s="38">
        <v>14.99773448119619</v>
      </c>
      <c r="AB500" s="30"/>
      <c r="AC500" s="31"/>
      <c r="AD500" s="32"/>
      <c r="AE500" s="32"/>
      <c r="AF500" s="33"/>
      <c r="AJ500" s="350">
        <v>1006036</v>
      </c>
      <c r="AK500" s="3"/>
      <c r="AL500">
        <f t="shared" si="27"/>
        <v>0</v>
      </c>
      <c r="AO500">
        <v>7.4672411975542904E-2</v>
      </c>
    </row>
    <row r="501" spans="1:41" ht="12" customHeight="1" x14ac:dyDescent="0.25">
      <c r="A501" s="73">
        <v>5006037</v>
      </c>
      <c r="B501" s="98" t="s">
        <v>1299</v>
      </c>
      <c r="C501" s="77" t="str">
        <f t="shared" si="26"/>
        <v/>
      </c>
      <c r="D501" s="115">
        <v>37.85</v>
      </c>
      <c r="E501" s="75" t="s">
        <v>6464</v>
      </c>
      <c r="F501" s="112">
        <f t="shared" si="24"/>
        <v>45.42</v>
      </c>
      <c r="G501" s="80" t="s">
        <v>3335</v>
      </c>
      <c r="H501" s="325"/>
      <c r="I501" s="378"/>
      <c r="L501"/>
      <c r="M501"/>
      <c r="P501" s="9">
        <v>92</v>
      </c>
      <c r="V501" s="39"/>
      <c r="Z501" s="38"/>
      <c r="AA501" s="38">
        <v>14.982973893303068</v>
      </c>
      <c r="AB501" s="30"/>
      <c r="AC501" s="31"/>
      <c r="AD501" s="32"/>
      <c r="AE501" s="32"/>
      <c r="AF501" s="33"/>
      <c r="AJ501" s="350">
        <v>1006037</v>
      </c>
      <c r="AK501" s="3"/>
      <c r="AL501">
        <f t="shared" si="27"/>
        <v>0</v>
      </c>
      <c r="AO501">
        <v>0.89116499968547513</v>
      </c>
    </row>
    <row r="502" spans="1:41" ht="12" customHeight="1" x14ac:dyDescent="0.25">
      <c r="A502" s="73">
        <v>5006038</v>
      </c>
      <c r="B502" s="98" t="s">
        <v>1300</v>
      </c>
      <c r="C502" s="77" t="str">
        <f t="shared" si="26"/>
        <v/>
      </c>
      <c r="D502" s="115">
        <v>37.85</v>
      </c>
      <c r="E502" s="75" t="s">
        <v>6463</v>
      </c>
      <c r="F502" s="112">
        <f t="shared" ref="F502:F565" si="28">D502*1.2</f>
        <v>45.42</v>
      </c>
      <c r="G502" s="80" t="s">
        <v>3333</v>
      </c>
      <c r="H502" s="325"/>
      <c r="I502" s="364" t="s">
        <v>4955</v>
      </c>
      <c r="J502" s="15"/>
      <c r="L502"/>
      <c r="M502"/>
      <c r="P502" s="9">
        <v>92</v>
      </c>
      <c r="V502" s="39"/>
      <c r="Z502" s="38"/>
      <c r="AA502" s="38">
        <v>14.982973893303068</v>
      </c>
      <c r="AB502" s="30"/>
      <c r="AC502" s="31"/>
      <c r="AD502" s="32"/>
      <c r="AE502" s="32"/>
      <c r="AF502" s="33"/>
      <c r="AJ502" s="350">
        <v>1006038</v>
      </c>
      <c r="AK502" s="3"/>
      <c r="AL502">
        <f t="shared" si="27"/>
        <v>0</v>
      </c>
      <c r="AO502">
        <v>0.22684199991993914</v>
      </c>
    </row>
    <row r="503" spans="1:41" ht="12" customHeight="1" x14ac:dyDescent="0.25">
      <c r="A503" s="73">
        <v>5006039</v>
      </c>
      <c r="B503" s="98" t="s">
        <v>1301</v>
      </c>
      <c r="C503" s="77" t="str">
        <f t="shared" si="26"/>
        <v/>
      </c>
      <c r="D503" s="115">
        <v>37.85</v>
      </c>
      <c r="E503" s="75" t="s">
        <v>6463</v>
      </c>
      <c r="F503" s="112">
        <f t="shared" si="28"/>
        <v>45.42</v>
      </c>
      <c r="G503" s="80" t="s">
        <v>3335</v>
      </c>
      <c r="H503" s="325"/>
      <c r="I503" s="365"/>
      <c r="L503"/>
      <c r="M503"/>
      <c r="P503" s="9">
        <v>92</v>
      </c>
      <c r="V503" s="39"/>
      <c r="Z503" s="38"/>
      <c r="AA503" s="38">
        <v>14.982973893303068</v>
      </c>
      <c r="AB503" s="30"/>
      <c r="AC503" s="31"/>
      <c r="AD503" s="32"/>
      <c r="AE503" s="32"/>
      <c r="AF503" s="33"/>
      <c r="AJ503" s="350">
        <v>1006039</v>
      </c>
      <c r="AK503" s="3"/>
      <c r="AL503">
        <f t="shared" si="27"/>
        <v>0</v>
      </c>
      <c r="AO503">
        <v>1.2476309995596653</v>
      </c>
    </row>
    <row r="504" spans="1:41" ht="12" customHeight="1" x14ac:dyDescent="0.25">
      <c r="A504" s="73">
        <v>5006040</v>
      </c>
      <c r="B504" s="98" t="s">
        <v>1302</v>
      </c>
      <c r="C504" s="77" t="str">
        <f t="shared" si="26"/>
        <v/>
      </c>
      <c r="D504" s="115">
        <v>37.85</v>
      </c>
      <c r="E504" s="75" t="s">
        <v>6463</v>
      </c>
      <c r="F504" s="112">
        <f t="shared" si="28"/>
        <v>45.42</v>
      </c>
      <c r="G504" s="80" t="s">
        <v>3335</v>
      </c>
      <c r="H504" s="325"/>
      <c r="I504" s="379"/>
      <c r="L504"/>
      <c r="M504"/>
      <c r="P504" s="9">
        <v>92</v>
      </c>
      <c r="V504" s="39"/>
      <c r="Z504" s="38"/>
      <c r="AA504" s="38">
        <v>14.982973893303068</v>
      </c>
      <c r="AB504" s="30"/>
      <c r="AC504" s="31"/>
      <c r="AD504" s="32"/>
      <c r="AE504" s="32"/>
      <c r="AF504" s="33"/>
      <c r="AJ504" s="350">
        <v>1006040</v>
      </c>
      <c r="AK504" s="3"/>
      <c r="AL504">
        <f t="shared" si="27"/>
        <v>0</v>
      </c>
      <c r="AO504">
        <v>4.9905239982386611</v>
      </c>
    </row>
    <row r="505" spans="1:41" ht="12" customHeight="1" x14ac:dyDescent="0.25">
      <c r="A505" s="73">
        <v>5006041</v>
      </c>
      <c r="B505" s="98" t="s">
        <v>1303</v>
      </c>
      <c r="C505" s="77" t="str">
        <f t="shared" si="26"/>
        <v/>
      </c>
      <c r="D505" s="115">
        <v>40.65</v>
      </c>
      <c r="E505" s="75" t="s">
        <v>6463</v>
      </c>
      <c r="F505" s="112">
        <f t="shared" si="28"/>
        <v>48.779999999999994</v>
      </c>
      <c r="G505" s="80" t="s">
        <v>3333</v>
      </c>
      <c r="H505" s="325"/>
      <c r="I505" s="377" t="s">
        <v>8187</v>
      </c>
      <c r="J505" s="15"/>
      <c r="L505"/>
      <c r="M505"/>
      <c r="P505" s="9">
        <v>92</v>
      </c>
      <c r="V505" s="39"/>
      <c r="Z505" s="38"/>
      <c r="AA505" s="38">
        <v>15.010570824524308</v>
      </c>
      <c r="AB505" s="30"/>
      <c r="AC505" s="31"/>
      <c r="AD505" s="32"/>
      <c r="AE505" s="32"/>
      <c r="AF505" s="33"/>
      <c r="AJ505" s="350">
        <v>1006041</v>
      </c>
      <c r="AK505" s="3"/>
      <c r="AL505">
        <f t="shared" si="27"/>
        <v>0</v>
      </c>
      <c r="AO505">
        <v>0.25815407042959321</v>
      </c>
    </row>
    <row r="506" spans="1:41" ht="12" customHeight="1" x14ac:dyDescent="0.25">
      <c r="A506" s="73">
        <v>5006042</v>
      </c>
      <c r="B506" s="98" t="s">
        <v>1304</v>
      </c>
      <c r="C506" s="77" t="str">
        <f t="shared" si="26"/>
        <v/>
      </c>
      <c r="D506" s="115">
        <v>43.54</v>
      </c>
      <c r="E506" s="75" t="s">
        <v>6463</v>
      </c>
      <c r="F506" s="112">
        <f t="shared" si="28"/>
        <v>52.247999999999998</v>
      </c>
      <c r="G506" s="80" t="s">
        <v>3335</v>
      </c>
      <c r="H506" s="325"/>
      <c r="I506" s="378"/>
      <c r="L506"/>
      <c r="M506"/>
      <c r="P506" s="9">
        <v>92</v>
      </c>
      <c r="V506" s="39"/>
      <c r="Z506" s="38"/>
      <c r="AA506" s="38">
        <v>15</v>
      </c>
      <c r="AB506" s="30"/>
      <c r="AC506" s="31"/>
      <c r="AD506" s="32"/>
      <c r="AE506" s="32"/>
      <c r="AF506" s="33"/>
      <c r="AJ506" s="350">
        <v>1006042</v>
      </c>
      <c r="AK506" s="3"/>
      <c r="AL506">
        <f t="shared" si="27"/>
        <v>0</v>
      </c>
      <c r="AO506">
        <v>5.4229252794365328</v>
      </c>
    </row>
    <row r="507" spans="1:41" ht="12" customHeight="1" x14ac:dyDescent="0.25">
      <c r="A507" s="73">
        <v>5006043</v>
      </c>
      <c r="B507" s="98" t="s">
        <v>1305</v>
      </c>
      <c r="C507" s="77" t="str">
        <f t="shared" si="26"/>
        <v/>
      </c>
      <c r="D507" s="115">
        <v>43.54</v>
      </c>
      <c r="E507" s="75" t="s">
        <v>6463</v>
      </c>
      <c r="F507" s="112">
        <f t="shared" si="28"/>
        <v>52.247999999999998</v>
      </c>
      <c r="G507" s="80" t="s">
        <v>3335</v>
      </c>
      <c r="H507" s="325"/>
      <c r="L507"/>
      <c r="M507"/>
      <c r="P507" s="9">
        <v>92</v>
      </c>
      <c r="V507" s="39"/>
      <c r="Z507" s="38"/>
      <c r="AA507" s="38">
        <v>15</v>
      </c>
      <c r="AB507" s="30"/>
      <c r="AC507" s="31"/>
      <c r="AD507" s="32"/>
      <c r="AE507" s="32"/>
      <c r="AF507" s="33"/>
      <c r="AJ507" s="350">
        <v>1006043</v>
      </c>
      <c r="AK507" s="3"/>
      <c r="AL507">
        <f t="shared" si="27"/>
        <v>0</v>
      </c>
      <c r="AO507">
        <v>5.4229252794365328</v>
      </c>
    </row>
    <row r="508" spans="1:41" ht="12" customHeight="1" x14ac:dyDescent="0.25">
      <c r="A508" s="73">
        <v>5006044</v>
      </c>
      <c r="B508" s="98" t="s">
        <v>1306</v>
      </c>
      <c r="C508" s="77" t="str">
        <f t="shared" si="26"/>
        <v/>
      </c>
      <c r="D508" s="115">
        <v>43.54</v>
      </c>
      <c r="E508" s="75" t="s">
        <v>6463</v>
      </c>
      <c r="F508" s="112">
        <f t="shared" si="28"/>
        <v>52.247999999999998</v>
      </c>
      <c r="G508" s="80" t="s">
        <v>3335</v>
      </c>
      <c r="H508" s="325"/>
      <c r="I508" s="377" t="s">
        <v>8417</v>
      </c>
      <c r="L508"/>
      <c r="M508"/>
      <c r="P508" s="9">
        <v>92</v>
      </c>
      <c r="V508" s="39"/>
      <c r="Z508" s="38"/>
      <c r="AA508" s="38">
        <v>15</v>
      </c>
      <c r="AB508" s="30"/>
      <c r="AC508" s="31"/>
      <c r="AD508" s="32"/>
      <c r="AE508" s="32"/>
      <c r="AF508" s="33"/>
      <c r="AJ508" s="350">
        <v>1006044</v>
      </c>
      <c r="AK508" s="3"/>
      <c r="AL508">
        <f t="shared" si="27"/>
        <v>0</v>
      </c>
      <c r="AO508">
        <v>0.77470361134807619</v>
      </c>
    </row>
    <row r="509" spans="1:41" ht="12" customHeight="1" x14ac:dyDescent="0.25">
      <c r="A509" s="73">
        <v>5006045</v>
      </c>
      <c r="B509" s="98" t="s">
        <v>1307</v>
      </c>
      <c r="C509" s="77" t="str">
        <f t="shared" si="26"/>
        <v/>
      </c>
      <c r="D509" s="115">
        <v>43.54</v>
      </c>
      <c r="E509" s="75"/>
      <c r="F509" s="112">
        <f t="shared" si="28"/>
        <v>52.247999999999998</v>
      </c>
      <c r="G509" s="80" t="s">
        <v>3335</v>
      </c>
      <c r="H509" s="325"/>
      <c r="I509" s="378"/>
      <c r="L509"/>
      <c r="M509"/>
      <c r="P509" s="9">
        <v>92</v>
      </c>
      <c r="V509" s="39"/>
      <c r="Z509" s="38"/>
      <c r="AA509" s="38">
        <v>15</v>
      </c>
      <c r="AB509" s="30"/>
      <c r="AC509" s="31"/>
      <c r="AD509" s="32"/>
      <c r="AE509" s="32"/>
      <c r="AF509" s="33"/>
      <c r="AJ509" s="350">
        <v>1006045</v>
      </c>
      <c r="AK509" s="3"/>
      <c r="AL509">
        <f t="shared" si="27"/>
        <v>0</v>
      </c>
      <c r="AO509">
        <v>1.8076417598121779</v>
      </c>
    </row>
    <row r="510" spans="1:41" ht="12" customHeight="1" x14ac:dyDescent="0.25">
      <c r="A510" s="73">
        <v>5006046</v>
      </c>
      <c r="B510" s="98" t="s">
        <v>1308</v>
      </c>
      <c r="C510" s="77" t="str">
        <f t="shared" si="26"/>
        <v/>
      </c>
      <c r="D510" s="115">
        <v>43.54</v>
      </c>
      <c r="E510" s="75" t="s">
        <v>6463</v>
      </c>
      <c r="F510" s="112">
        <f t="shared" si="28"/>
        <v>52.247999999999998</v>
      </c>
      <c r="G510" s="80" t="s">
        <v>3333</v>
      </c>
      <c r="H510" s="325"/>
      <c r="I510" s="364" t="s">
        <v>4958</v>
      </c>
      <c r="J510" s="15"/>
      <c r="L510"/>
      <c r="M510"/>
      <c r="P510" s="9">
        <v>92</v>
      </c>
      <c r="V510" s="39"/>
      <c r="Z510" s="38"/>
      <c r="AA510" s="38">
        <v>15</v>
      </c>
      <c r="AB510" s="30"/>
      <c r="AC510" s="31"/>
      <c r="AD510" s="32"/>
      <c r="AE510" s="32"/>
      <c r="AF510" s="33"/>
      <c r="AJ510" s="350">
        <v>1006046</v>
      </c>
      <c r="AK510" s="3"/>
      <c r="AL510">
        <f t="shared" si="27"/>
        <v>0</v>
      </c>
      <c r="AO510">
        <v>9.2305111139345253E-2</v>
      </c>
    </row>
    <row r="511" spans="1:41" ht="12" customHeight="1" x14ac:dyDescent="0.25">
      <c r="A511" s="73">
        <v>5006047</v>
      </c>
      <c r="B511" s="98" t="s">
        <v>1309</v>
      </c>
      <c r="C511" s="77" t="str">
        <f t="shared" si="26"/>
        <v/>
      </c>
      <c r="D511" s="115">
        <v>52.98</v>
      </c>
      <c r="E511" s="75" t="s">
        <v>6463</v>
      </c>
      <c r="F511" s="112">
        <f t="shared" si="28"/>
        <v>63.575999999999993</v>
      </c>
      <c r="G511" s="80" t="s">
        <v>3334</v>
      </c>
      <c r="H511" s="325"/>
      <c r="I511" s="365"/>
      <c r="L511"/>
      <c r="M511"/>
      <c r="P511" s="9">
        <v>92</v>
      </c>
      <c r="V511" s="39"/>
      <c r="Z511" s="38"/>
      <c r="AA511" s="38">
        <v>15.004055150040557</v>
      </c>
      <c r="AB511" s="30"/>
      <c r="AC511" s="31"/>
      <c r="AD511" s="32"/>
      <c r="AE511" s="32"/>
      <c r="AF511" s="33"/>
      <c r="AJ511" s="350">
        <v>1006047</v>
      </c>
      <c r="AK511" s="3"/>
      <c r="AL511">
        <f t="shared" si="27"/>
        <v>0</v>
      </c>
      <c r="AO511">
        <v>2.2283330187492134</v>
      </c>
    </row>
    <row r="512" spans="1:41" ht="12" customHeight="1" x14ac:dyDescent="0.25">
      <c r="A512" s="73">
        <v>5006048</v>
      </c>
      <c r="B512" s="98" t="s">
        <v>1310</v>
      </c>
      <c r="C512" s="77" t="str">
        <f t="shared" si="26"/>
        <v/>
      </c>
      <c r="D512" s="115">
        <v>52.98</v>
      </c>
      <c r="E512" s="75" t="s">
        <v>6464</v>
      </c>
      <c r="F512" s="112">
        <f t="shared" si="28"/>
        <v>63.575999999999993</v>
      </c>
      <c r="G512" s="80" t="s">
        <v>3335</v>
      </c>
      <c r="H512" s="325"/>
      <c r="I512" s="365"/>
      <c r="L512"/>
      <c r="M512"/>
      <c r="P512" s="9">
        <v>92</v>
      </c>
      <c r="V512" s="39"/>
      <c r="Z512" s="38"/>
      <c r="AA512" s="38">
        <v>15.004055150040557</v>
      </c>
      <c r="AB512" s="30"/>
      <c r="AC512" s="31"/>
      <c r="AD512" s="32"/>
      <c r="AE512" s="32"/>
      <c r="AF512" s="33"/>
      <c r="AJ512" s="350">
        <v>1006048</v>
      </c>
      <c r="AK512" s="3"/>
      <c r="AL512">
        <f t="shared" si="27"/>
        <v>0</v>
      </c>
      <c r="AO512">
        <v>0.93824548157861631</v>
      </c>
    </row>
    <row r="513" spans="1:41" ht="12" customHeight="1" x14ac:dyDescent="0.25">
      <c r="A513" s="73">
        <v>5006049</v>
      </c>
      <c r="B513" s="98" t="s">
        <v>1311</v>
      </c>
      <c r="C513" s="77" t="str">
        <f t="shared" si="26"/>
        <v/>
      </c>
      <c r="D513" s="115">
        <v>52.98</v>
      </c>
      <c r="E513" s="75" t="s">
        <v>1</v>
      </c>
      <c r="F513" s="112">
        <f t="shared" si="28"/>
        <v>63.575999999999993</v>
      </c>
      <c r="G513" s="80" t="s">
        <v>3334</v>
      </c>
      <c r="H513" s="325"/>
      <c r="I513" s="365"/>
      <c r="L513"/>
      <c r="M513"/>
      <c r="P513" s="9">
        <v>92</v>
      </c>
      <c r="V513" s="39"/>
      <c r="Z513" s="38"/>
      <c r="AA513" s="38">
        <v>15.004055150040557</v>
      </c>
      <c r="AB513" s="30"/>
      <c r="AC513" s="31"/>
      <c r="AD513" s="32"/>
      <c r="AE513" s="32"/>
      <c r="AF513" s="33"/>
      <c r="AJ513" s="350">
        <v>1006049</v>
      </c>
      <c r="AK513" s="3"/>
      <c r="AL513">
        <f t="shared" si="27"/>
        <v>0</v>
      </c>
      <c r="AO513">
        <v>3.5653328299987419</v>
      </c>
    </row>
    <row r="514" spans="1:41" ht="12" customHeight="1" x14ac:dyDescent="0.25">
      <c r="A514" s="73">
        <v>5006050</v>
      </c>
      <c r="B514" s="98" t="s">
        <v>1312</v>
      </c>
      <c r="C514" s="77" t="str">
        <f t="shared" si="26"/>
        <v/>
      </c>
      <c r="D514" s="115">
        <v>52.98</v>
      </c>
      <c r="E514" s="75" t="s">
        <v>1</v>
      </c>
      <c r="F514" s="112">
        <f t="shared" si="28"/>
        <v>63.575999999999993</v>
      </c>
      <c r="G514" s="80" t="s">
        <v>3334</v>
      </c>
      <c r="H514" s="325"/>
      <c r="I514" s="365"/>
      <c r="L514"/>
      <c r="M514"/>
      <c r="P514" s="9">
        <v>92</v>
      </c>
      <c r="V514" s="39"/>
      <c r="Z514" s="38"/>
      <c r="AA514" s="38">
        <v>15.004055150040557</v>
      </c>
      <c r="AB514" s="30"/>
      <c r="AC514" s="31"/>
      <c r="AD514" s="32"/>
      <c r="AE514" s="32"/>
      <c r="AF514" s="33"/>
      <c r="AJ514" s="350">
        <v>1006050</v>
      </c>
      <c r="AK514" s="3"/>
      <c r="AL514">
        <f t="shared" si="27"/>
        <v>0</v>
      </c>
      <c r="AO514">
        <v>4.4566660374984268</v>
      </c>
    </row>
    <row r="515" spans="1:41" ht="12" customHeight="1" x14ac:dyDescent="0.25">
      <c r="A515" s="73">
        <v>5006051</v>
      </c>
      <c r="B515" s="98" t="s">
        <v>1313</v>
      </c>
      <c r="C515" s="77" t="str">
        <f t="shared" si="26"/>
        <v/>
      </c>
      <c r="D515" s="115">
        <v>57.39</v>
      </c>
      <c r="E515" s="75" t="s">
        <v>6463</v>
      </c>
      <c r="F515" s="112">
        <f t="shared" si="28"/>
        <v>68.867999999999995</v>
      </c>
      <c r="G515" s="80" t="s">
        <v>3333</v>
      </c>
      <c r="H515" s="325"/>
      <c r="I515" s="365"/>
      <c r="J515" s="15"/>
      <c r="L515"/>
      <c r="M515"/>
      <c r="P515" s="9">
        <v>92</v>
      </c>
      <c r="V515" s="39"/>
      <c r="Z515" s="38"/>
      <c r="AA515" s="38">
        <v>14.998752183678562</v>
      </c>
      <c r="AB515" s="30"/>
      <c r="AC515" s="31"/>
      <c r="AD515" s="32"/>
      <c r="AE515" s="32"/>
      <c r="AF515" s="33"/>
      <c r="AJ515" s="350">
        <v>1006051</v>
      </c>
      <c r="AK515" s="3"/>
      <c r="AL515">
        <f t="shared" si="27"/>
        <v>0</v>
      </c>
      <c r="AO515">
        <v>0.44477880912799889</v>
      </c>
    </row>
    <row r="516" spans="1:41" ht="12" customHeight="1" x14ac:dyDescent="0.25">
      <c r="A516" s="73">
        <v>1006052</v>
      </c>
      <c r="B516" s="98" t="s">
        <v>1314</v>
      </c>
      <c r="C516" s="77" t="str">
        <f t="shared" si="26"/>
        <v/>
      </c>
      <c r="D516" s="115">
        <v>41.01</v>
      </c>
      <c r="E516" s="75" t="s">
        <v>6463</v>
      </c>
      <c r="F516" s="309">
        <f t="shared" si="28"/>
        <v>49.211999999999996</v>
      </c>
      <c r="G516" s="80" t="s">
        <v>3334</v>
      </c>
      <c r="H516" s="325"/>
      <c r="I516" s="365"/>
      <c r="L516"/>
      <c r="M516"/>
      <c r="P516" s="9">
        <v>92</v>
      </c>
      <c r="V516" s="39"/>
      <c r="Z516" s="38"/>
      <c r="AA516" s="38">
        <v>0</v>
      </c>
      <c r="AB516" s="30"/>
      <c r="AC516" s="31"/>
      <c r="AD516" s="32"/>
      <c r="AE516" s="32"/>
      <c r="AF516" s="33"/>
      <c r="AJ516" s="350"/>
      <c r="AK516" s="3"/>
      <c r="AL516">
        <f t="shared" si="27"/>
        <v>0</v>
      </c>
      <c r="AO516">
        <v>23.029911403722672</v>
      </c>
    </row>
    <row r="517" spans="1:41" ht="12" customHeight="1" x14ac:dyDescent="0.25">
      <c r="A517" s="73">
        <v>5006053</v>
      </c>
      <c r="B517" s="98" t="s">
        <v>1315</v>
      </c>
      <c r="C517" s="77" t="str">
        <f t="shared" si="26"/>
        <v/>
      </c>
      <c r="D517" s="115">
        <v>61.52</v>
      </c>
      <c r="E517" s="75" t="s">
        <v>6463</v>
      </c>
      <c r="F517" s="112">
        <f t="shared" si="28"/>
        <v>73.823999999999998</v>
      </c>
      <c r="G517" s="80" t="s">
        <v>3334</v>
      </c>
      <c r="H517" s="325"/>
      <c r="I517" s="365"/>
      <c r="L517"/>
      <c r="M517"/>
      <c r="P517" s="9">
        <v>92</v>
      </c>
      <c r="V517" s="39"/>
      <c r="Z517" s="38"/>
      <c r="AA517" s="38">
        <v>14.994179278230504</v>
      </c>
      <c r="AB517" s="30"/>
      <c r="AC517" s="31"/>
      <c r="AD517" s="32"/>
      <c r="AE517" s="32"/>
      <c r="AF517" s="33"/>
      <c r="AJ517" s="350">
        <v>1006053</v>
      </c>
      <c r="AK517" s="3"/>
      <c r="AL517">
        <f t="shared" si="27"/>
        <v>0</v>
      </c>
      <c r="AO517">
        <v>7.6760132206328562</v>
      </c>
    </row>
    <row r="518" spans="1:41" ht="12" customHeight="1" x14ac:dyDescent="0.25">
      <c r="A518" s="73">
        <v>5006054</v>
      </c>
      <c r="B518" s="98" t="s">
        <v>1316</v>
      </c>
      <c r="C518" s="77" t="str">
        <f t="shared" si="26"/>
        <v/>
      </c>
      <c r="D518" s="115">
        <v>61.52</v>
      </c>
      <c r="E518" s="75" t="s">
        <v>1</v>
      </c>
      <c r="F518" s="112">
        <f t="shared" si="28"/>
        <v>73.823999999999998</v>
      </c>
      <c r="G518" s="80" t="s">
        <v>3334</v>
      </c>
      <c r="H518" s="325"/>
      <c r="I518" s="365"/>
      <c r="L518"/>
      <c r="M518"/>
      <c r="P518" s="9">
        <v>92</v>
      </c>
      <c r="V518" s="39"/>
      <c r="Z518" s="38"/>
      <c r="AA518" s="38">
        <v>14.994179278230504</v>
      </c>
      <c r="AB518" s="30"/>
      <c r="AC518" s="31"/>
      <c r="AD518" s="32"/>
      <c r="AE518" s="32"/>
      <c r="AF518" s="33"/>
      <c r="AJ518" s="350">
        <v>1006054</v>
      </c>
      <c r="AK518" s="3"/>
      <c r="AL518">
        <f t="shared" si="27"/>
        <v>0</v>
      </c>
      <c r="AO518">
        <v>7.6760132206328562</v>
      </c>
    </row>
    <row r="519" spans="1:41" ht="12" customHeight="1" x14ac:dyDescent="0.25">
      <c r="A519" s="73">
        <v>5006055</v>
      </c>
      <c r="B519" s="98" t="s">
        <v>1317</v>
      </c>
      <c r="C519" s="77" t="str">
        <f t="shared" si="26"/>
        <v/>
      </c>
      <c r="D519" s="115">
        <v>61.52</v>
      </c>
      <c r="E519" s="75" t="s">
        <v>6463</v>
      </c>
      <c r="F519" s="112">
        <f t="shared" si="28"/>
        <v>73.823999999999998</v>
      </c>
      <c r="G519" s="80" t="s">
        <v>3334</v>
      </c>
      <c r="H519" s="325"/>
      <c r="I519" s="365"/>
      <c r="L519"/>
      <c r="M519"/>
      <c r="P519" s="9">
        <v>92</v>
      </c>
      <c r="V519" s="39"/>
      <c r="Z519" s="38"/>
      <c r="AA519" s="38">
        <v>14.994179278230504</v>
      </c>
      <c r="AB519" s="30"/>
      <c r="AC519" s="31"/>
      <c r="AD519" s="32"/>
      <c r="AE519" s="32"/>
      <c r="AF519" s="33"/>
      <c r="AJ519" s="350">
        <v>1006055</v>
      </c>
      <c r="AK519" s="3"/>
      <c r="AL519">
        <f t="shared" si="27"/>
        <v>0</v>
      </c>
      <c r="AO519">
        <v>5.1173421470885714</v>
      </c>
    </row>
    <row r="520" spans="1:41" ht="12" customHeight="1" x14ac:dyDescent="0.25">
      <c r="A520" s="73">
        <v>5006056</v>
      </c>
      <c r="B520" s="98" t="s">
        <v>1318</v>
      </c>
      <c r="C520" s="77" t="str">
        <f t="shared" si="26"/>
        <v/>
      </c>
      <c r="D520" s="115">
        <v>61.52</v>
      </c>
      <c r="E520" s="75" t="s">
        <v>6463</v>
      </c>
      <c r="F520" s="112">
        <f t="shared" si="28"/>
        <v>73.823999999999998</v>
      </c>
      <c r="G520" s="80" t="s">
        <v>3333</v>
      </c>
      <c r="H520" s="325"/>
      <c r="I520" s="365"/>
      <c r="J520" s="15"/>
      <c r="L520"/>
      <c r="M520"/>
      <c r="P520" s="9">
        <v>92</v>
      </c>
      <c r="V520" s="39"/>
      <c r="Z520" s="38"/>
      <c r="AA520" s="38">
        <v>14.994179278230504</v>
      </c>
      <c r="AB520" s="30"/>
      <c r="AC520" s="31"/>
      <c r="AD520" s="32"/>
      <c r="AE520" s="32"/>
      <c r="AF520" s="33"/>
      <c r="AJ520" s="350">
        <v>1006056</v>
      </c>
      <c r="AK520" s="3"/>
      <c r="AL520">
        <f t="shared" si="27"/>
        <v>0</v>
      </c>
      <c r="AO520">
        <v>0.10234684294177142</v>
      </c>
    </row>
    <row r="521" spans="1:41" ht="12" customHeight="1" x14ac:dyDescent="0.25">
      <c r="A521" s="73">
        <v>5006057</v>
      </c>
      <c r="B521" s="98" t="s">
        <v>1319</v>
      </c>
      <c r="C521" s="77" t="str">
        <f t="shared" si="26"/>
        <v/>
      </c>
      <c r="D521" s="115">
        <v>77.739999999999995</v>
      </c>
      <c r="E521" s="75" t="s">
        <v>6463</v>
      </c>
      <c r="F521" s="112">
        <f t="shared" si="28"/>
        <v>93.287999999999997</v>
      </c>
      <c r="G521" s="80" t="s">
        <v>3334</v>
      </c>
      <c r="H521" s="325"/>
      <c r="I521" s="365"/>
      <c r="L521"/>
      <c r="M521"/>
      <c r="P521" s="9">
        <v>92</v>
      </c>
      <c r="V521" s="39"/>
      <c r="Z521" s="38"/>
      <c r="AA521" s="38">
        <v>14.996315401621231</v>
      </c>
      <c r="AB521" s="30"/>
      <c r="AC521" s="31"/>
      <c r="AD521" s="32"/>
      <c r="AE521" s="32"/>
      <c r="AF521" s="33"/>
      <c r="AJ521" s="350">
        <v>1006057</v>
      </c>
      <c r="AK521" s="3"/>
      <c r="AL521">
        <f t="shared" si="27"/>
        <v>0</v>
      </c>
      <c r="AO521">
        <v>2.4297830374753451</v>
      </c>
    </row>
    <row r="522" spans="1:41" ht="12" customHeight="1" x14ac:dyDescent="0.25">
      <c r="A522" s="73">
        <v>5006058</v>
      </c>
      <c r="B522" s="98" t="s">
        <v>1320</v>
      </c>
      <c r="C522" s="77" t="str">
        <f t="shared" si="26"/>
        <v/>
      </c>
      <c r="D522" s="115">
        <v>77.739999999999995</v>
      </c>
      <c r="E522" s="75" t="s">
        <v>6463</v>
      </c>
      <c r="F522" s="112">
        <f t="shared" si="28"/>
        <v>93.287999999999997</v>
      </c>
      <c r="G522" s="80" t="s">
        <v>3334</v>
      </c>
      <c r="H522" s="325"/>
      <c r="I522" s="365"/>
      <c r="L522"/>
      <c r="M522"/>
      <c r="P522" s="9">
        <v>92</v>
      </c>
      <c r="V522" s="39"/>
      <c r="Z522" s="38"/>
      <c r="AA522" s="38">
        <v>14.996315401621231</v>
      </c>
      <c r="AB522" s="30"/>
      <c r="AC522" s="31"/>
      <c r="AD522" s="32"/>
      <c r="AE522" s="32"/>
      <c r="AF522" s="33"/>
      <c r="AJ522" s="350">
        <v>1006058</v>
      </c>
      <c r="AK522" s="3"/>
      <c r="AL522">
        <f t="shared" si="27"/>
        <v>0</v>
      </c>
      <c r="AO522">
        <v>1.5186143984220908</v>
      </c>
    </row>
    <row r="523" spans="1:41" ht="12" customHeight="1" x14ac:dyDescent="0.25">
      <c r="A523" s="73">
        <v>1006059</v>
      </c>
      <c r="B523" s="98" t="s">
        <v>1321</v>
      </c>
      <c r="C523" s="77" t="str">
        <f t="shared" si="26"/>
        <v/>
      </c>
      <c r="D523" s="115">
        <v>51.83</v>
      </c>
      <c r="E523" s="75" t="s">
        <v>6463</v>
      </c>
      <c r="F523" s="309">
        <f t="shared" si="28"/>
        <v>62.195999999999998</v>
      </c>
      <c r="G523" s="80" t="s">
        <v>3334</v>
      </c>
      <c r="H523" s="325"/>
      <c r="I523" s="365"/>
      <c r="L523"/>
      <c r="M523"/>
      <c r="P523" s="9">
        <v>92</v>
      </c>
      <c r="V523" s="39"/>
      <c r="Z523" s="38"/>
      <c r="AA523" s="38">
        <v>0</v>
      </c>
      <c r="AB523" s="30"/>
      <c r="AC523" s="31"/>
      <c r="AD523" s="32"/>
      <c r="AE523" s="32"/>
      <c r="AF523" s="33"/>
      <c r="AJ523" s="350"/>
      <c r="AK523" s="3"/>
      <c r="AL523">
        <f t="shared" si="27"/>
        <v>0</v>
      </c>
      <c r="AO523">
        <v>6.0740669282054585</v>
      </c>
    </row>
    <row r="524" spans="1:41" ht="12" customHeight="1" x14ac:dyDescent="0.25">
      <c r="A524" s="73">
        <v>5006060</v>
      </c>
      <c r="B524" s="98" t="s">
        <v>1322</v>
      </c>
      <c r="C524" s="77" t="str">
        <f t="shared" si="26"/>
        <v/>
      </c>
      <c r="D524" s="115">
        <v>77.739999999999995</v>
      </c>
      <c r="E524" s="75" t="s">
        <v>6463</v>
      </c>
      <c r="F524" s="112">
        <f t="shared" si="28"/>
        <v>93.287999999999997</v>
      </c>
      <c r="G524" s="80" t="s">
        <v>3334</v>
      </c>
      <c r="H524" s="325"/>
      <c r="I524" s="365"/>
      <c r="L524"/>
      <c r="M524"/>
      <c r="P524" s="9">
        <v>92</v>
      </c>
      <c r="V524" s="39"/>
      <c r="Z524" s="38"/>
      <c r="AA524" s="38">
        <v>14.996315401621231</v>
      </c>
      <c r="AB524" s="30"/>
      <c r="AC524" s="31"/>
      <c r="AD524" s="32"/>
      <c r="AE524" s="32"/>
      <c r="AF524" s="33"/>
      <c r="AJ524" s="350">
        <v>1006060</v>
      </c>
      <c r="AK524" s="3"/>
      <c r="AL524">
        <f t="shared" si="27"/>
        <v>0</v>
      </c>
      <c r="AO524">
        <v>6.0744575936883631</v>
      </c>
    </row>
    <row r="525" spans="1:41" ht="12" customHeight="1" x14ac:dyDescent="0.25">
      <c r="A525" s="73">
        <v>5006061</v>
      </c>
      <c r="B525" s="98" t="s">
        <v>1323</v>
      </c>
      <c r="C525" s="77" t="str">
        <f t="shared" si="26"/>
        <v/>
      </c>
      <c r="D525" s="115">
        <v>77.739999999999995</v>
      </c>
      <c r="E525" s="75" t="s">
        <v>6463</v>
      </c>
      <c r="F525" s="112">
        <f t="shared" si="28"/>
        <v>93.287999999999997</v>
      </c>
      <c r="G525" s="80" t="s">
        <v>3333</v>
      </c>
      <c r="H525" s="325"/>
      <c r="I525" s="377" t="s">
        <v>8409</v>
      </c>
      <c r="J525" s="15"/>
      <c r="L525"/>
      <c r="M525"/>
      <c r="P525" s="9">
        <v>92</v>
      </c>
      <c r="V525" s="39"/>
      <c r="Z525" s="38"/>
      <c r="AA525" s="38">
        <v>14.996315401621231</v>
      </c>
      <c r="AB525" s="30"/>
      <c r="AC525" s="31"/>
      <c r="AD525" s="32"/>
      <c r="AE525" s="32"/>
      <c r="AF525" s="33"/>
      <c r="AJ525" s="350">
        <v>1006061</v>
      </c>
      <c r="AK525" s="3"/>
      <c r="AL525">
        <f t="shared" si="27"/>
        <v>0</v>
      </c>
      <c r="AO525">
        <v>0.46726596874525872</v>
      </c>
    </row>
    <row r="526" spans="1:41" ht="12" customHeight="1" x14ac:dyDescent="0.25">
      <c r="A526" s="73">
        <v>5006062</v>
      </c>
      <c r="B526" s="98" t="s">
        <v>1324</v>
      </c>
      <c r="C526" s="77" t="str">
        <f t="shared" si="26"/>
        <v/>
      </c>
      <c r="D526" s="115">
        <v>85.34</v>
      </c>
      <c r="E526" s="75" t="s">
        <v>6463</v>
      </c>
      <c r="F526" s="112">
        <f t="shared" si="28"/>
        <v>102.408</v>
      </c>
      <c r="G526" s="80" t="s">
        <v>3334</v>
      </c>
      <c r="H526" s="325"/>
      <c r="I526" s="378"/>
      <c r="L526"/>
      <c r="M526"/>
      <c r="P526" s="9">
        <v>92</v>
      </c>
      <c r="V526" s="39"/>
      <c r="Z526" s="38"/>
      <c r="AA526" s="38">
        <v>15.002517200872632</v>
      </c>
      <c r="AB526" s="30"/>
      <c r="AC526" s="31"/>
      <c r="AD526" s="32"/>
      <c r="AE526" s="32"/>
      <c r="AF526" s="33"/>
      <c r="AJ526" s="350">
        <v>1006062</v>
      </c>
      <c r="AK526" s="3"/>
      <c r="AL526">
        <f t="shared" si="27"/>
        <v>0</v>
      </c>
      <c r="AO526">
        <v>11.066986954144207</v>
      </c>
    </row>
    <row r="527" spans="1:41" ht="12" customHeight="1" x14ac:dyDescent="0.25">
      <c r="A527" s="73">
        <v>5006063</v>
      </c>
      <c r="B527" s="98" t="s">
        <v>1325</v>
      </c>
      <c r="C527" s="77" t="str">
        <f t="shared" si="26"/>
        <v/>
      </c>
      <c r="D527" s="115">
        <v>85.34</v>
      </c>
      <c r="E527" s="75" t="s">
        <v>6463</v>
      </c>
      <c r="F527" s="112">
        <f t="shared" si="28"/>
        <v>102.408</v>
      </c>
      <c r="G527" s="80" t="s">
        <v>3335</v>
      </c>
      <c r="H527" s="325"/>
      <c r="L527"/>
      <c r="M527"/>
      <c r="P527" s="9">
        <v>92</v>
      </c>
      <c r="V527" s="39"/>
      <c r="Z527" s="38"/>
      <c r="AA527" s="38">
        <v>15.002517200872632</v>
      </c>
      <c r="AB527" s="30"/>
      <c r="AC527" s="31"/>
      <c r="AD527" s="32"/>
      <c r="AE527" s="32"/>
      <c r="AF527" s="33"/>
      <c r="AJ527" s="350">
        <v>1006063</v>
      </c>
      <c r="AK527" s="3"/>
      <c r="AL527">
        <f t="shared" si="27"/>
        <v>0</v>
      </c>
      <c r="AO527">
        <v>1.5809981363063152</v>
      </c>
    </row>
    <row r="528" spans="1:41" ht="12" customHeight="1" x14ac:dyDescent="0.25">
      <c r="A528" s="73">
        <v>5006064</v>
      </c>
      <c r="B528" s="98" t="s">
        <v>1326</v>
      </c>
      <c r="C528" s="77" t="str">
        <f t="shared" si="26"/>
        <v/>
      </c>
      <c r="D528" s="115">
        <v>85.34</v>
      </c>
      <c r="E528" s="75" t="s">
        <v>6463</v>
      </c>
      <c r="F528" s="112">
        <f t="shared" si="28"/>
        <v>102.408</v>
      </c>
      <c r="G528" s="80" t="s">
        <v>3334</v>
      </c>
      <c r="H528" s="325"/>
      <c r="L528"/>
      <c r="M528"/>
      <c r="P528" s="9">
        <v>92</v>
      </c>
      <c r="V528" s="39"/>
      <c r="Z528" s="38"/>
      <c r="AA528" s="38">
        <v>15.002517200872632</v>
      </c>
      <c r="AB528" s="30"/>
      <c r="AC528" s="31"/>
      <c r="AD528" s="32"/>
      <c r="AE528" s="32"/>
      <c r="AF528" s="33"/>
      <c r="AJ528" s="350">
        <v>1006064</v>
      </c>
      <c r="AK528" s="3"/>
      <c r="AL528">
        <f t="shared" si="27"/>
        <v>0</v>
      </c>
      <c r="AO528">
        <v>2.2133973908288413</v>
      </c>
    </row>
    <row r="529" spans="1:41" ht="12" customHeight="1" x14ac:dyDescent="0.25">
      <c r="A529" s="73">
        <v>1006065</v>
      </c>
      <c r="B529" s="98" t="s">
        <v>1327</v>
      </c>
      <c r="C529" s="77" t="str">
        <f t="shared" si="26"/>
        <v/>
      </c>
      <c r="D529" s="115">
        <v>56.9</v>
      </c>
      <c r="E529" s="75" t="s">
        <v>6463</v>
      </c>
      <c r="F529" s="309">
        <f t="shared" si="28"/>
        <v>68.28</v>
      </c>
      <c r="G529" s="80" t="s">
        <v>3334</v>
      </c>
      <c r="H529" s="325"/>
      <c r="I529" s="326"/>
      <c r="L529"/>
      <c r="M529"/>
      <c r="P529" s="9">
        <v>92</v>
      </c>
      <c r="V529" s="39"/>
      <c r="Z529" s="38"/>
      <c r="AA529" s="38">
        <v>0</v>
      </c>
      <c r="AB529" s="30"/>
      <c r="AC529" s="31"/>
      <c r="AD529" s="32"/>
      <c r="AE529" s="32"/>
      <c r="AF529" s="33"/>
      <c r="AJ529" s="350"/>
      <c r="AK529" s="3"/>
      <c r="AL529">
        <f t="shared" si="27"/>
        <v>0</v>
      </c>
      <c r="AO529">
        <v>16.598535442296427</v>
      </c>
    </row>
    <row r="530" spans="1:41" ht="12" customHeight="1" x14ac:dyDescent="0.25">
      <c r="A530" s="73">
        <v>5006066</v>
      </c>
      <c r="B530" s="98" t="s">
        <v>1328</v>
      </c>
      <c r="C530" s="77" t="str">
        <f t="shared" ref="C530:C540" si="29">IF(MROUND(AL530/(AO530*F530),10)=0,"",MROUND(AL530/(AO530*F530),10))</f>
        <v/>
      </c>
      <c r="D530" s="115">
        <v>85.34</v>
      </c>
      <c r="E530" s="75" t="s">
        <v>6463</v>
      </c>
      <c r="F530" s="112">
        <f t="shared" si="28"/>
        <v>102.408</v>
      </c>
      <c r="G530" s="80" t="s">
        <v>3333</v>
      </c>
      <c r="H530" s="325"/>
      <c r="I530" s="377" t="s">
        <v>8410</v>
      </c>
      <c r="J530" s="15"/>
      <c r="L530"/>
      <c r="M530"/>
      <c r="P530" s="9">
        <v>92</v>
      </c>
      <c r="V530" s="39"/>
      <c r="Z530" s="38"/>
      <c r="AA530" s="38">
        <v>15.002517200872632</v>
      </c>
      <c r="AB530" s="30"/>
      <c r="AC530" s="31"/>
      <c r="AD530" s="32"/>
      <c r="AE530" s="32"/>
      <c r="AF530" s="33"/>
      <c r="AJ530" s="350">
        <v>1006066</v>
      </c>
      <c r="AK530" s="3"/>
      <c r="AL530">
        <f t="shared" ref="AL530:AL593" si="30">$I$464/150</f>
        <v>0</v>
      </c>
      <c r="AO530">
        <v>0.34584334231700647</v>
      </c>
    </row>
    <row r="531" spans="1:41" ht="12" customHeight="1" x14ac:dyDescent="0.25">
      <c r="A531" s="73">
        <v>5006067</v>
      </c>
      <c r="B531" s="98" t="s">
        <v>1329</v>
      </c>
      <c r="C531" s="77" t="str">
        <f t="shared" si="29"/>
        <v/>
      </c>
      <c r="D531" s="115">
        <v>103.66</v>
      </c>
      <c r="E531" s="75" t="s">
        <v>1</v>
      </c>
      <c r="F531" s="112">
        <f t="shared" si="28"/>
        <v>124.392</v>
      </c>
      <c r="G531" s="80" t="s">
        <v>3334</v>
      </c>
      <c r="H531" s="325"/>
      <c r="I531" s="378"/>
      <c r="L531"/>
      <c r="M531"/>
      <c r="P531" s="9">
        <v>92</v>
      </c>
      <c r="V531" s="39"/>
      <c r="Z531" s="38"/>
      <c r="AA531" s="38">
        <v>15.00621804615173</v>
      </c>
      <c r="AB531" s="30"/>
      <c r="AC531" s="31"/>
      <c r="AD531" s="32"/>
      <c r="AE531" s="32"/>
      <c r="AF531" s="33"/>
      <c r="AJ531" s="350">
        <v>1006067</v>
      </c>
      <c r="AK531" s="3"/>
      <c r="AL531">
        <f t="shared" si="30"/>
        <v>0</v>
      </c>
      <c r="AO531">
        <v>9.1111003923081864</v>
      </c>
    </row>
    <row r="532" spans="1:41" ht="12" customHeight="1" x14ac:dyDescent="0.25">
      <c r="A532" s="73">
        <v>5006068</v>
      </c>
      <c r="B532" s="98" t="s">
        <v>1330</v>
      </c>
      <c r="C532" s="77" t="str">
        <f t="shared" si="29"/>
        <v/>
      </c>
      <c r="D532" s="115">
        <v>103.66</v>
      </c>
      <c r="E532" s="75" t="s">
        <v>6464</v>
      </c>
      <c r="F532" s="112">
        <f t="shared" si="28"/>
        <v>124.392</v>
      </c>
      <c r="G532" s="80" t="s">
        <v>3334</v>
      </c>
      <c r="H532" s="325"/>
      <c r="I532" s="365" t="s">
        <v>4992</v>
      </c>
      <c r="L532"/>
      <c r="M532"/>
      <c r="P532" s="9">
        <v>92</v>
      </c>
      <c r="V532" s="39"/>
      <c r="Z532" s="38"/>
      <c r="AA532" s="38">
        <v>15.00621804615173</v>
      </c>
      <c r="AB532" s="30"/>
      <c r="AC532" s="31"/>
      <c r="AD532" s="32"/>
      <c r="AE532" s="32"/>
      <c r="AF532" s="33"/>
      <c r="AJ532" s="350">
        <v>1006068</v>
      </c>
      <c r="AK532" s="3"/>
      <c r="AL532">
        <f t="shared" si="30"/>
        <v>0</v>
      </c>
      <c r="AO532">
        <v>9.1111003923081864</v>
      </c>
    </row>
    <row r="533" spans="1:41" ht="12" customHeight="1" x14ac:dyDescent="0.25">
      <c r="A533" s="73">
        <v>1006069</v>
      </c>
      <c r="B533" s="98" t="s">
        <v>1331</v>
      </c>
      <c r="C533" s="77" t="str">
        <f t="shared" si="29"/>
        <v/>
      </c>
      <c r="D533" s="115">
        <v>69.099999999999994</v>
      </c>
      <c r="E533" s="75" t="s">
        <v>6463</v>
      </c>
      <c r="F533" s="309">
        <f t="shared" si="28"/>
        <v>82.919999999999987</v>
      </c>
      <c r="G533" s="80" t="s">
        <v>3334</v>
      </c>
      <c r="H533" s="325"/>
      <c r="I533" s="365"/>
      <c r="L533"/>
      <c r="M533"/>
      <c r="P533" s="9">
        <v>92</v>
      </c>
      <c r="V533" s="39"/>
      <c r="Z533" s="38"/>
      <c r="AA533" s="38">
        <v>0</v>
      </c>
      <c r="AB533" s="30"/>
      <c r="AC533" s="31"/>
      <c r="AD533" s="32"/>
      <c r="AE533" s="32"/>
      <c r="AF533" s="33"/>
      <c r="AJ533" s="350"/>
      <c r="AK533" s="3"/>
      <c r="AL533">
        <f t="shared" si="30"/>
        <v>0</v>
      </c>
      <c r="AO533">
        <v>13.667969126869274</v>
      </c>
    </row>
    <row r="534" spans="1:41" ht="12" customHeight="1" x14ac:dyDescent="0.25">
      <c r="A534" s="73">
        <v>5006070</v>
      </c>
      <c r="B534" s="98" t="s">
        <v>1332</v>
      </c>
      <c r="C534" s="77" t="str">
        <f t="shared" si="29"/>
        <v/>
      </c>
      <c r="D534" s="115">
        <v>103.66</v>
      </c>
      <c r="E534" s="75" t="s">
        <v>6463</v>
      </c>
      <c r="F534" s="112">
        <f t="shared" si="28"/>
        <v>124.392</v>
      </c>
      <c r="G534" s="80" t="s">
        <v>3334</v>
      </c>
      <c r="H534" s="325"/>
      <c r="I534" s="365"/>
      <c r="L534"/>
      <c r="M534"/>
      <c r="P534" s="9">
        <v>92</v>
      </c>
      <c r="V534" s="39"/>
      <c r="Z534" s="38"/>
      <c r="AA534" s="38">
        <v>15.00621804615173</v>
      </c>
      <c r="AB534" s="30"/>
      <c r="AC534" s="31"/>
      <c r="AD534" s="32"/>
      <c r="AE534" s="32"/>
      <c r="AF534" s="33"/>
      <c r="AJ534" s="350">
        <v>1006070</v>
      </c>
      <c r="AK534" s="3"/>
      <c r="AL534">
        <f t="shared" si="30"/>
        <v>0</v>
      </c>
      <c r="AO534">
        <v>9.1111003923081864</v>
      </c>
    </row>
    <row r="535" spans="1:41" ht="12" customHeight="1" x14ac:dyDescent="0.25">
      <c r="A535" s="73">
        <v>5006071</v>
      </c>
      <c r="B535" s="98" t="s">
        <v>1333</v>
      </c>
      <c r="C535" s="77" t="str">
        <f t="shared" si="29"/>
        <v/>
      </c>
      <c r="D535" s="115">
        <v>103.66</v>
      </c>
      <c r="E535" s="75" t="s">
        <v>6463</v>
      </c>
      <c r="F535" s="112">
        <f t="shared" si="28"/>
        <v>124.392</v>
      </c>
      <c r="G535" s="80" t="s">
        <v>3333</v>
      </c>
      <c r="H535" s="325"/>
      <c r="I535" s="365"/>
      <c r="J535" s="15"/>
      <c r="L535"/>
      <c r="M535"/>
      <c r="P535" s="9">
        <v>92</v>
      </c>
      <c r="V535" s="39"/>
      <c r="Z535" s="38"/>
      <c r="AA535" s="38">
        <v>15.00621804615173</v>
      </c>
      <c r="AB535" s="30"/>
      <c r="AC535" s="31"/>
      <c r="AD535" s="32"/>
      <c r="AE535" s="32"/>
      <c r="AF535" s="33"/>
      <c r="AJ535" s="350">
        <v>1006071</v>
      </c>
      <c r="AK535" s="3"/>
      <c r="AL535">
        <f t="shared" si="30"/>
        <v>0</v>
      </c>
      <c r="AO535">
        <v>1.1388875490385233</v>
      </c>
    </row>
    <row r="536" spans="1:41" ht="12" customHeight="1" x14ac:dyDescent="0.25">
      <c r="A536" s="73">
        <v>5006072</v>
      </c>
      <c r="B536" s="98" t="s">
        <v>1334</v>
      </c>
      <c r="C536" s="77" t="str">
        <f t="shared" si="29"/>
        <v/>
      </c>
      <c r="D536" s="115">
        <v>118.3</v>
      </c>
      <c r="E536" s="75" t="s">
        <v>6463</v>
      </c>
      <c r="F536" s="112">
        <f t="shared" si="28"/>
        <v>141.95999999999998</v>
      </c>
      <c r="G536" s="80" t="s">
        <v>3334</v>
      </c>
      <c r="H536" s="325"/>
      <c r="I536" s="377" t="s">
        <v>8394</v>
      </c>
      <c r="L536"/>
      <c r="M536"/>
      <c r="P536" s="9">
        <v>92</v>
      </c>
      <c r="V536" s="39"/>
      <c r="Z536" s="38"/>
      <c r="AA536" s="38">
        <v>15</v>
      </c>
      <c r="AB536" s="30"/>
      <c r="AC536" s="31"/>
      <c r="AD536" s="32"/>
      <c r="AE536" s="32"/>
      <c r="AF536" s="33"/>
      <c r="AJ536" s="350">
        <v>1006072</v>
      </c>
      <c r="AK536" s="3"/>
      <c r="AL536">
        <f t="shared" si="30"/>
        <v>0</v>
      </c>
      <c r="AO536">
        <v>7.9835728374189916</v>
      </c>
    </row>
    <row r="537" spans="1:41" ht="12" customHeight="1" x14ac:dyDescent="0.25">
      <c r="A537" s="73">
        <v>5006073</v>
      </c>
      <c r="B537" s="98" t="s">
        <v>1335</v>
      </c>
      <c r="C537" s="77" t="str">
        <f t="shared" si="29"/>
        <v/>
      </c>
      <c r="D537" s="115">
        <v>118.3</v>
      </c>
      <c r="E537" s="75" t="s">
        <v>6463</v>
      </c>
      <c r="F537" s="112">
        <f t="shared" si="28"/>
        <v>141.95999999999998</v>
      </c>
      <c r="G537" s="80" t="s">
        <v>3334</v>
      </c>
      <c r="H537" s="325"/>
      <c r="I537" s="378"/>
      <c r="L537"/>
      <c r="M537"/>
      <c r="P537" s="9">
        <v>92</v>
      </c>
      <c r="V537" s="39"/>
      <c r="Z537" s="38"/>
      <c r="AA537" s="38">
        <v>15</v>
      </c>
      <c r="AB537" s="30"/>
      <c r="AC537" s="31"/>
      <c r="AD537" s="32"/>
      <c r="AE537" s="32"/>
      <c r="AF537" s="33"/>
      <c r="AJ537" s="350">
        <v>1006073</v>
      </c>
      <c r="AK537" s="3"/>
      <c r="AL537">
        <f t="shared" si="30"/>
        <v>0</v>
      </c>
      <c r="AO537">
        <v>7.9835728374189916</v>
      </c>
    </row>
    <row r="538" spans="1:41" ht="12" customHeight="1" x14ac:dyDescent="0.25">
      <c r="A538" s="73">
        <v>5006074</v>
      </c>
      <c r="B538" s="98" t="s">
        <v>1336</v>
      </c>
      <c r="C538" s="77" t="str">
        <f t="shared" si="29"/>
        <v/>
      </c>
      <c r="D538" s="115">
        <v>118.3</v>
      </c>
      <c r="E538" s="75" t="s">
        <v>6463</v>
      </c>
      <c r="F538" s="112">
        <f t="shared" si="28"/>
        <v>141.95999999999998</v>
      </c>
      <c r="G538" s="80" t="s">
        <v>3334</v>
      </c>
      <c r="H538" s="325"/>
      <c r="L538"/>
      <c r="M538"/>
      <c r="P538" s="9">
        <v>92</v>
      </c>
      <c r="V538" s="39"/>
      <c r="Z538" s="38"/>
      <c r="AA538" s="38">
        <v>15</v>
      </c>
      <c r="AB538" s="30"/>
      <c r="AC538" s="31"/>
      <c r="AD538" s="32"/>
      <c r="AE538" s="32"/>
      <c r="AF538" s="33"/>
      <c r="AJ538" s="350">
        <v>1006074</v>
      </c>
      <c r="AK538" s="3"/>
      <c r="AL538">
        <f t="shared" si="30"/>
        <v>0</v>
      </c>
      <c r="AO538">
        <v>7.9835728374189916</v>
      </c>
    </row>
    <row r="539" spans="1:41" ht="12" customHeight="1" x14ac:dyDescent="0.25">
      <c r="A539" s="73">
        <v>5006075</v>
      </c>
      <c r="B539" s="98" t="s">
        <v>1337</v>
      </c>
      <c r="C539" s="77" t="str">
        <f t="shared" si="29"/>
        <v/>
      </c>
      <c r="D539" s="115">
        <v>118.3</v>
      </c>
      <c r="E539" s="75" t="s">
        <v>6464</v>
      </c>
      <c r="F539" s="112">
        <f t="shared" si="28"/>
        <v>141.95999999999998</v>
      </c>
      <c r="G539" s="80" t="s">
        <v>3334</v>
      </c>
      <c r="H539" s="325"/>
      <c r="I539" s="377" t="s">
        <v>8395</v>
      </c>
      <c r="L539"/>
      <c r="M539"/>
      <c r="P539" s="9">
        <v>92</v>
      </c>
      <c r="V539" s="39"/>
      <c r="Z539" s="38"/>
      <c r="AA539" s="38">
        <v>15</v>
      </c>
      <c r="AB539" s="30"/>
      <c r="AC539" s="31"/>
      <c r="AD539" s="32"/>
      <c r="AE539" s="32"/>
      <c r="AF539" s="33"/>
      <c r="AJ539" s="350">
        <v>1006075</v>
      </c>
      <c r="AK539" s="3"/>
      <c r="AL539">
        <f t="shared" si="30"/>
        <v>0</v>
      </c>
      <c r="AO539">
        <v>7.9835728374189916</v>
      </c>
    </row>
    <row r="540" spans="1:41" ht="12" customHeight="1" x14ac:dyDescent="0.25">
      <c r="A540" s="73">
        <v>5006076</v>
      </c>
      <c r="B540" s="98" t="s">
        <v>1338</v>
      </c>
      <c r="C540" s="77" t="str">
        <f t="shared" si="29"/>
        <v/>
      </c>
      <c r="D540" s="115">
        <v>118.3</v>
      </c>
      <c r="E540" s="75" t="s">
        <v>6463</v>
      </c>
      <c r="F540" s="112">
        <f t="shared" si="28"/>
        <v>141.95999999999998</v>
      </c>
      <c r="G540" s="80" t="s">
        <v>3333</v>
      </c>
      <c r="H540" s="325"/>
      <c r="I540" s="378"/>
      <c r="J540" s="15"/>
      <c r="L540"/>
      <c r="M540"/>
      <c r="P540" s="9">
        <v>92</v>
      </c>
      <c r="V540" s="39"/>
      <c r="Z540" s="38"/>
      <c r="AA540" s="38">
        <v>15</v>
      </c>
      <c r="AB540" s="30"/>
      <c r="AC540" s="31"/>
      <c r="AD540" s="32"/>
      <c r="AE540" s="32"/>
      <c r="AF540" s="33"/>
      <c r="AJ540" s="350">
        <v>1006076</v>
      </c>
      <c r="AK540" s="3"/>
      <c r="AL540">
        <f t="shared" si="30"/>
        <v>0</v>
      </c>
      <c r="AO540">
        <v>0.15967145674837985</v>
      </c>
    </row>
    <row r="541" spans="1:41" ht="12" customHeight="1" x14ac:dyDescent="0.25">
      <c r="A541" s="73">
        <v>5006077</v>
      </c>
      <c r="B541" s="98" t="s">
        <v>1339</v>
      </c>
      <c r="C541" s="77" t="str">
        <f>IF(MROUND(AL541/(AO541*F541),5)=0,"",MROUND(AL541/(AO541*F541),5))</f>
        <v/>
      </c>
      <c r="D541" s="115">
        <v>133.34</v>
      </c>
      <c r="E541" s="75" t="s">
        <v>6463</v>
      </c>
      <c r="F541" s="112">
        <f t="shared" si="28"/>
        <v>160.00800000000001</v>
      </c>
      <c r="G541" s="80" t="s">
        <v>3334</v>
      </c>
      <c r="H541" s="325"/>
      <c r="L541"/>
      <c r="M541"/>
      <c r="P541" s="9">
        <v>92</v>
      </c>
      <c r="V541" s="39"/>
      <c r="Z541" s="38"/>
      <c r="AA541" s="38">
        <v>14.994629430719655</v>
      </c>
      <c r="AB541" s="30"/>
      <c r="AC541" s="31"/>
      <c r="AD541" s="32"/>
      <c r="AE541" s="32"/>
      <c r="AF541" s="33"/>
      <c r="AJ541" s="350">
        <v>1006077</v>
      </c>
      <c r="AK541" s="3"/>
      <c r="AL541">
        <f t="shared" si="30"/>
        <v>0</v>
      </c>
      <c r="AO541">
        <v>4.7220472309717838</v>
      </c>
    </row>
    <row r="542" spans="1:41" ht="12" customHeight="1" x14ac:dyDescent="0.25">
      <c r="A542" s="73">
        <v>5006078</v>
      </c>
      <c r="B542" s="98" t="s">
        <v>1340</v>
      </c>
      <c r="C542" s="77" t="str">
        <f t="shared" ref="C542:C605" si="31">IF(MROUND(AL542/(AO542*F542),5)=0,"",MROUND(AL542/(AO542*F542),5))</f>
        <v/>
      </c>
      <c r="D542" s="115">
        <v>133.34</v>
      </c>
      <c r="E542" s="75" t="s">
        <v>1</v>
      </c>
      <c r="F542" s="112">
        <f t="shared" si="28"/>
        <v>160.00800000000001</v>
      </c>
      <c r="G542" s="80" t="s">
        <v>3334</v>
      </c>
      <c r="H542" s="325"/>
      <c r="L542"/>
      <c r="M542"/>
      <c r="P542" s="9">
        <v>92</v>
      </c>
      <c r="V542" s="39"/>
      <c r="Z542" s="38"/>
      <c r="AA542" s="38">
        <v>14.994629430719655</v>
      </c>
      <c r="AB542" s="30"/>
      <c r="AC542" s="31"/>
      <c r="AD542" s="32"/>
      <c r="AE542" s="32"/>
      <c r="AF542" s="33"/>
      <c r="AJ542" s="350">
        <v>1006078</v>
      </c>
      <c r="AK542" s="3"/>
      <c r="AL542">
        <f t="shared" si="30"/>
        <v>0</v>
      </c>
      <c r="AO542">
        <v>3.5415354232288383</v>
      </c>
    </row>
    <row r="543" spans="1:41" ht="12" customHeight="1" x14ac:dyDescent="0.25">
      <c r="A543" s="73">
        <v>5006079</v>
      </c>
      <c r="B543" s="98" t="s">
        <v>1341</v>
      </c>
      <c r="C543" s="77" t="str">
        <f t="shared" si="31"/>
        <v/>
      </c>
      <c r="D543" s="115">
        <v>133.34</v>
      </c>
      <c r="E543" s="75" t="s">
        <v>6464</v>
      </c>
      <c r="F543" s="112">
        <f t="shared" si="28"/>
        <v>160.00800000000001</v>
      </c>
      <c r="G543" s="80" t="s">
        <v>3334</v>
      </c>
      <c r="H543" s="325"/>
      <c r="L543"/>
      <c r="M543"/>
      <c r="P543" s="9">
        <v>92</v>
      </c>
      <c r="V543" s="39"/>
      <c r="Z543" s="38"/>
      <c r="AA543" s="38">
        <v>14.994629430719655</v>
      </c>
      <c r="AB543" s="30"/>
      <c r="AC543" s="31"/>
      <c r="AD543" s="32"/>
      <c r="AE543" s="32"/>
      <c r="AF543" s="33"/>
      <c r="AJ543" s="350">
        <v>1006079</v>
      </c>
      <c r="AK543" s="3"/>
      <c r="AL543">
        <f t="shared" si="30"/>
        <v>0</v>
      </c>
      <c r="AO543">
        <v>14.166141692915353</v>
      </c>
    </row>
    <row r="544" spans="1:41" ht="12" customHeight="1" x14ac:dyDescent="0.25">
      <c r="A544" s="73">
        <v>5006080</v>
      </c>
      <c r="B544" s="98" t="s">
        <v>1342</v>
      </c>
      <c r="C544" s="77" t="str">
        <f t="shared" si="31"/>
        <v/>
      </c>
      <c r="D544" s="115">
        <v>133.34</v>
      </c>
      <c r="E544" s="75" t="s">
        <v>6463</v>
      </c>
      <c r="F544" s="112">
        <f t="shared" si="28"/>
        <v>160.00800000000001</v>
      </c>
      <c r="G544" s="80" t="s">
        <v>3334</v>
      </c>
      <c r="H544" s="325"/>
      <c r="L544"/>
      <c r="M544"/>
      <c r="P544" s="9">
        <v>92</v>
      </c>
      <c r="V544" s="39"/>
      <c r="Z544" s="38"/>
      <c r="AA544" s="38">
        <v>14.994629430719655</v>
      </c>
      <c r="AB544" s="30"/>
      <c r="AC544" s="31"/>
      <c r="AD544" s="32"/>
      <c r="AE544" s="32"/>
      <c r="AF544" s="33"/>
      <c r="AJ544" s="350">
        <v>1006080</v>
      </c>
      <c r="AK544" s="3"/>
      <c r="AL544">
        <f t="shared" si="30"/>
        <v>0</v>
      </c>
      <c r="AO544">
        <v>14.166141692915353</v>
      </c>
    </row>
    <row r="545" spans="1:41" ht="12" customHeight="1" x14ac:dyDescent="0.25">
      <c r="A545" s="73">
        <v>5006081</v>
      </c>
      <c r="B545" s="98" t="s">
        <v>1343</v>
      </c>
      <c r="C545" s="77" t="str">
        <f t="shared" si="31"/>
        <v/>
      </c>
      <c r="D545" s="115">
        <v>133.34</v>
      </c>
      <c r="E545" s="75" t="s">
        <v>6463</v>
      </c>
      <c r="F545" s="112">
        <f t="shared" si="28"/>
        <v>160.00800000000001</v>
      </c>
      <c r="G545" s="80" t="s">
        <v>3333</v>
      </c>
      <c r="H545" s="325"/>
      <c r="J545" s="15"/>
      <c r="L545"/>
      <c r="M545"/>
      <c r="P545" s="9">
        <v>92</v>
      </c>
      <c r="V545" s="39"/>
      <c r="Z545" s="38"/>
      <c r="AA545" s="38">
        <v>14.994629430719655</v>
      </c>
      <c r="AB545" s="30"/>
      <c r="AC545" s="31"/>
      <c r="AD545" s="32"/>
      <c r="AE545" s="32"/>
      <c r="AF545" s="33"/>
      <c r="AJ545" s="350">
        <v>1006081</v>
      </c>
      <c r="AK545" s="3"/>
      <c r="AL545">
        <f t="shared" si="30"/>
        <v>0</v>
      </c>
      <c r="AO545">
        <v>0.59025590387147298</v>
      </c>
    </row>
    <row r="546" spans="1:41" ht="12" customHeight="1" x14ac:dyDescent="0.25">
      <c r="A546" s="73">
        <v>5006082</v>
      </c>
      <c r="B546" s="98" t="s">
        <v>1344</v>
      </c>
      <c r="C546" s="77" t="str">
        <f t="shared" si="31"/>
        <v/>
      </c>
      <c r="D546" s="115">
        <v>158.52000000000001</v>
      </c>
      <c r="E546" s="75" t="s">
        <v>6463</v>
      </c>
      <c r="F546" s="112">
        <f t="shared" si="28"/>
        <v>190.22400000000002</v>
      </c>
      <c r="G546" s="80" t="s">
        <v>3334</v>
      </c>
      <c r="H546" s="325"/>
      <c r="L546"/>
      <c r="M546"/>
      <c r="P546" s="9">
        <v>92</v>
      </c>
      <c r="V546" s="39"/>
      <c r="Z546" s="38"/>
      <c r="AA546" s="38">
        <v>14.998192988796532</v>
      </c>
      <c r="AB546" s="30"/>
      <c r="AC546" s="31"/>
      <c r="AD546" s="32"/>
      <c r="AE546" s="32"/>
      <c r="AF546" s="33"/>
      <c r="AJ546" s="350">
        <v>1006082</v>
      </c>
      <c r="AK546" s="3"/>
      <c r="AL546">
        <f t="shared" si="30"/>
        <v>0</v>
      </c>
      <c r="AO546">
        <v>11.91593069223652</v>
      </c>
    </row>
    <row r="547" spans="1:41" ht="12" customHeight="1" x14ac:dyDescent="0.25">
      <c r="A547" s="73">
        <v>5006083</v>
      </c>
      <c r="B547" s="98" t="s">
        <v>1345</v>
      </c>
      <c r="C547" s="77" t="str">
        <f t="shared" si="31"/>
        <v/>
      </c>
      <c r="D547" s="115">
        <v>158.52000000000001</v>
      </c>
      <c r="E547" s="75" t="s">
        <v>6463</v>
      </c>
      <c r="F547" s="112">
        <f t="shared" si="28"/>
        <v>190.22400000000002</v>
      </c>
      <c r="G547" s="80" t="s">
        <v>3334</v>
      </c>
      <c r="H547" s="325"/>
      <c r="L547"/>
      <c r="M547"/>
      <c r="P547" s="9">
        <v>92</v>
      </c>
      <c r="V547" s="39"/>
      <c r="Z547" s="38"/>
      <c r="AA547" s="38">
        <v>14.998192988796532</v>
      </c>
      <c r="AB547" s="30"/>
      <c r="AC547" s="31"/>
      <c r="AD547" s="32"/>
      <c r="AE547" s="32"/>
      <c r="AF547" s="33"/>
      <c r="AJ547" s="350">
        <v>1006083</v>
      </c>
      <c r="AK547" s="3"/>
      <c r="AL547">
        <f t="shared" si="30"/>
        <v>0</v>
      </c>
      <c r="AO547">
        <v>5.95796534611826</v>
      </c>
    </row>
    <row r="548" spans="1:41" ht="12" customHeight="1" x14ac:dyDescent="0.25">
      <c r="A548" s="73">
        <v>5006084</v>
      </c>
      <c r="B548" s="98" t="s">
        <v>1346</v>
      </c>
      <c r="C548" s="77" t="str">
        <f t="shared" si="31"/>
        <v/>
      </c>
      <c r="D548" s="115">
        <v>158.52000000000001</v>
      </c>
      <c r="E548" s="75" t="s">
        <v>6463</v>
      </c>
      <c r="F548" s="112">
        <f t="shared" si="28"/>
        <v>190.22400000000002</v>
      </c>
      <c r="G548" s="80" t="s">
        <v>3334</v>
      </c>
      <c r="H548" s="325"/>
      <c r="L548"/>
      <c r="M548"/>
      <c r="P548" s="9">
        <v>92</v>
      </c>
      <c r="V548" s="39"/>
      <c r="Z548" s="38"/>
      <c r="AA548" s="38">
        <v>14.998192988796532</v>
      </c>
      <c r="AB548" s="30"/>
      <c r="AC548" s="31"/>
      <c r="AD548" s="32"/>
      <c r="AE548" s="32"/>
      <c r="AF548" s="33"/>
      <c r="AJ548" s="350">
        <v>1006084</v>
      </c>
      <c r="AK548" s="3"/>
      <c r="AL548">
        <f t="shared" si="30"/>
        <v>0</v>
      </c>
      <c r="AO548">
        <v>11.91593069223652</v>
      </c>
    </row>
    <row r="549" spans="1:41" ht="12" customHeight="1" x14ac:dyDescent="0.25">
      <c r="A549" s="73">
        <v>5006085</v>
      </c>
      <c r="B549" s="98" t="s">
        <v>1347</v>
      </c>
      <c r="C549" s="77" t="str">
        <f t="shared" si="31"/>
        <v/>
      </c>
      <c r="D549" s="115">
        <v>158.52000000000001</v>
      </c>
      <c r="E549" s="75" t="s">
        <v>6463</v>
      </c>
      <c r="F549" s="112">
        <f t="shared" si="28"/>
        <v>190.22400000000002</v>
      </c>
      <c r="G549" s="80" t="s">
        <v>3334</v>
      </c>
      <c r="H549" s="325"/>
      <c r="L549"/>
      <c r="M549"/>
      <c r="P549" s="9">
        <v>92</v>
      </c>
      <c r="V549" s="39"/>
      <c r="Z549" s="38"/>
      <c r="AA549" s="38">
        <v>14.998192988796532</v>
      </c>
      <c r="AB549" s="30"/>
      <c r="AC549" s="31"/>
      <c r="AD549" s="32"/>
      <c r="AE549" s="32"/>
      <c r="AF549" s="33"/>
      <c r="AJ549" s="350">
        <v>1006085</v>
      </c>
      <c r="AK549" s="3"/>
      <c r="AL549">
        <f t="shared" si="30"/>
        <v>0</v>
      </c>
      <c r="AO549">
        <v>11.91593069223652</v>
      </c>
    </row>
    <row r="550" spans="1:41" ht="12" customHeight="1" x14ac:dyDescent="0.25">
      <c r="A550" s="73">
        <v>5006086</v>
      </c>
      <c r="B550" s="98" t="s">
        <v>1348</v>
      </c>
      <c r="C550" s="77" t="str">
        <f t="shared" si="31"/>
        <v/>
      </c>
      <c r="D550" s="115">
        <v>158.52000000000001</v>
      </c>
      <c r="E550" s="75" t="s">
        <v>6463</v>
      </c>
      <c r="F550" s="112">
        <f t="shared" si="28"/>
        <v>190.22400000000002</v>
      </c>
      <c r="G550" s="80" t="s">
        <v>3333</v>
      </c>
      <c r="H550" s="325"/>
      <c r="I550" s="377" t="s">
        <v>8418</v>
      </c>
      <c r="J550" s="15"/>
      <c r="L550"/>
      <c r="M550"/>
      <c r="P550" s="9">
        <v>92</v>
      </c>
      <c r="V550" s="39"/>
      <c r="Z550" s="38"/>
      <c r="AA550" s="38">
        <v>14.998192988796532</v>
      </c>
      <c r="AB550" s="30"/>
      <c r="AC550" s="31"/>
      <c r="AD550" s="32"/>
      <c r="AE550" s="32"/>
      <c r="AF550" s="33"/>
      <c r="AJ550" s="350">
        <v>1006086</v>
      </c>
      <c r="AK550" s="3"/>
      <c r="AL550">
        <f t="shared" si="30"/>
        <v>0</v>
      </c>
      <c r="AO550">
        <v>0.47663722768946076</v>
      </c>
    </row>
    <row r="551" spans="1:41" ht="12" customHeight="1" x14ac:dyDescent="0.25">
      <c r="A551" s="73">
        <v>5006087</v>
      </c>
      <c r="B551" s="98" t="s">
        <v>1349</v>
      </c>
      <c r="C551" s="77" t="str">
        <f t="shared" si="31"/>
        <v/>
      </c>
      <c r="D551" s="115">
        <v>172.23</v>
      </c>
      <c r="E551" s="75" t="s">
        <v>6463</v>
      </c>
      <c r="F551" s="112">
        <f t="shared" si="28"/>
        <v>206.67599999999999</v>
      </c>
      <c r="G551" s="80" t="s">
        <v>3334</v>
      </c>
      <c r="H551" s="325"/>
      <c r="I551" s="378"/>
      <c r="L551"/>
      <c r="M551"/>
      <c r="P551" s="9">
        <v>92</v>
      </c>
      <c r="V551" s="39"/>
      <c r="Z551" s="38"/>
      <c r="AA551" s="38">
        <v>15.002079002079</v>
      </c>
      <c r="AB551" s="30"/>
      <c r="AC551" s="31"/>
      <c r="AD551" s="32"/>
      <c r="AE551" s="32"/>
      <c r="AF551" s="33"/>
      <c r="AJ551" s="350">
        <v>1006087</v>
      </c>
      <c r="AK551" s="3"/>
      <c r="AL551">
        <f t="shared" si="30"/>
        <v>0</v>
      </c>
      <c r="AO551">
        <v>10.967388569548472</v>
      </c>
    </row>
    <row r="552" spans="1:41" ht="12" customHeight="1" x14ac:dyDescent="0.25">
      <c r="A552" s="73">
        <v>5006088</v>
      </c>
      <c r="B552" s="98" t="s">
        <v>1350</v>
      </c>
      <c r="C552" s="77" t="str">
        <f t="shared" si="31"/>
        <v/>
      </c>
      <c r="D552" s="115">
        <v>172.23</v>
      </c>
      <c r="E552" s="75" t="s">
        <v>6464</v>
      </c>
      <c r="F552" s="112">
        <f t="shared" si="28"/>
        <v>206.67599999999999</v>
      </c>
      <c r="G552" s="80" t="s">
        <v>3334</v>
      </c>
      <c r="H552" s="325"/>
      <c r="L552"/>
      <c r="M552"/>
      <c r="P552" s="9">
        <v>92</v>
      </c>
      <c r="V552" s="39"/>
      <c r="Z552" s="38"/>
      <c r="AA552" s="38">
        <v>15.002079002079</v>
      </c>
      <c r="AB552" s="30"/>
      <c r="AC552" s="31"/>
      <c r="AD552" s="32"/>
      <c r="AE552" s="32"/>
      <c r="AF552" s="33"/>
      <c r="AJ552" s="350">
        <v>1006088</v>
      </c>
      <c r="AK552" s="3"/>
      <c r="AL552">
        <f t="shared" si="30"/>
        <v>0</v>
      </c>
      <c r="AO552">
        <v>10.967388569548472</v>
      </c>
    </row>
    <row r="553" spans="1:41" ht="12" customHeight="1" x14ac:dyDescent="0.25">
      <c r="A553" s="73">
        <v>5006089</v>
      </c>
      <c r="B553" s="98" t="s">
        <v>1351</v>
      </c>
      <c r="C553" s="77" t="str">
        <f t="shared" si="31"/>
        <v/>
      </c>
      <c r="D553" s="115">
        <v>172.23</v>
      </c>
      <c r="E553" s="75" t="s">
        <v>1</v>
      </c>
      <c r="F553" s="112">
        <f t="shared" si="28"/>
        <v>206.67599999999999</v>
      </c>
      <c r="G553" s="80" t="s">
        <v>3334</v>
      </c>
      <c r="H553" s="325"/>
      <c r="I553" s="377" t="s">
        <v>8378</v>
      </c>
      <c r="L553"/>
      <c r="M553"/>
      <c r="P553" s="9">
        <v>92</v>
      </c>
      <c r="V553" s="39"/>
      <c r="Z553" s="38"/>
      <c r="AA553" s="38">
        <v>15.002079002079</v>
      </c>
      <c r="AB553" s="30"/>
      <c r="AC553" s="31"/>
      <c r="AD553" s="32"/>
      <c r="AE553" s="32"/>
      <c r="AF553" s="33"/>
      <c r="AJ553" s="350">
        <v>1006089</v>
      </c>
      <c r="AK553" s="3"/>
      <c r="AL553">
        <f t="shared" si="30"/>
        <v>0</v>
      </c>
      <c r="AO553">
        <v>10.967388569548472</v>
      </c>
    </row>
    <row r="554" spans="1:41" ht="12" customHeight="1" x14ac:dyDescent="0.25">
      <c r="A554" s="73">
        <v>5006090</v>
      </c>
      <c r="B554" s="98" t="s">
        <v>1352</v>
      </c>
      <c r="C554" s="77" t="str">
        <f t="shared" si="31"/>
        <v/>
      </c>
      <c r="D554" s="115">
        <v>172.23</v>
      </c>
      <c r="E554" s="75" t="s">
        <v>1</v>
      </c>
      <c r="F554" s="112">
        <f t="shared" si="28"/>
        <v>206.67599999999999</v>
      </c>
      <c r="G554" s="80" t="s">
        <v>3334</v>
      </c>
      <c r="H554" s="325"/>
      <c r="I554" s="378"/>
      <c r="L554"/>
      <c r="M554"/>
      <c r="P554" s="9">
        <v>92</v>
      </c>
      <c r="V554" s="39"/>
      <c r="Z554" s="38"/>
      <c r="AA554" s="38">
        <v>15.002079002079</v>
      </c>
      <c r="AB554" s="30"/>
      <c r="AC554" s="31"/>
      <c r="AD554" s="32"/>
      <c r="AE554" s="32"/>
      <c r="AF554" s="33"/>
      <c r="AJ554" s="350">
        <v>1006090</v>
      </c>
      <c r="AK554" s="3"/>
      <c r="AL554">
        <f t="shared" si="30"/>
        <v>0</v>
      </c>
      <c r="AO554">
        <v>10.967388569548472</v>
      </c>
    </row>
    <row r="555" spans="1:41" ht="12" customHeight="1" x14ac:dyDescent="0.25">
      <c r="A555" s="73">
        <v>5006091</v>
      </c>
      <c r="B555" s="98" t="s">
        <v>1353</v>
      </c>
      <c r="C555" s="77" t="str">
        <f t="shared" si="31"/>
        <v/>
      </c>
      <c r="D555" s="115">
        <v>172.23</v>
      </c>
      <c r="E555" s="75" t="s">
        <v>6463</v>
      </c>
      <c r="F555" s="112">
        <f t="shared" si="28"/>
        <v>206.67599999999999</v>
      </c>
      <c r="G555" s="80" t="s">
        <v>3333</v>
      </c>
      <c r="H555" s="325"/>
      <c r="J555" s="15"/>
      <c r="L555"/>
      <c r="M555"/>
      <c r="P555" s="9">
        <v>92</v>
      </c>
      <c r="V555" s="39"/>
      <c r="Z555" s="38"/>
      <c r="AA555" s="38">
        <v>15.002079002079</v>
      </c>
      <c r="AB555" s="30"/>
      <c r="AC555" s="31"/>
      <c r="AD555" s="32"/>
      <c r="AE555" s="32"/>
      <c r="AF555" s="33"/>
      <c r="AJ555" s="350">
        <v>1006091</v>
      </c>
      <c r="AK555" s="3"/>
      <c r="AL555">
        <f t="shared" si="30"/>
        <v>0</v>
      </c>
      <c r="AO555">
        <v>1.8278980949247454</v>
      </c>
    </row>
    <row r="556" spans="1:41" ht="12" customHeight="1" x14ac:dyDescent="0.25">
      <c r="A556" s="73">
        <v>5006092</v>
      </c>
      <c r="B556" s="98" t="s">
        <v>1354</v>
      </c>
      <c r="C556" s="77" t="str">
        <f t="shared" si="31"/>
        <v/>
      </c>
      <c r="D556" s="115">
        <v>196.49</v>
      </c>
      <c r="E556" s="75" t="s">
        <v>6464</v>
      </c>
      <c r="F556" s="112">
        <f t="shared" si="28"/>
        <v>235.78800000000001</v>
      </c>
      <c r="G556" s="80" t="s">
        <v>3334</v>
      </c>
      <c r="H556" s="325"/>
      <c r="I556" s="377" t="s">
        <v>8419</v>
      </c>
      <c r="L556"/>
      <c r="M556"/>
      <c r="P556" s="9">
        <v>92</v>
      </c>
      <c r="V556" s="39"/>
      <c r="Z556" s="38"/>
      <c r="AA556" s="38">
        <v>15.001093374152632</v>
      </c>
      <c r="AB556" s="30"/>
      <c r="AC556" s="31"/>
      <c r="AD556" s="32"/>
      <c r="AE556" s="32"/>
      <c r="AF556" s="33"/>
      <c r="AJ556" s="350">
        <v>1006092</v>
      </c>
      <c r="AK556" s="3"/>
      <c r="AL556">
        <f t="shared" si="30"/>
        <v>0</v>
      </c>
      <c r="AO556">
        <v>9.6132797258554294</v>
      </c>
    </row>
    <row r="557" spans="1:41" ht="12" customHeight="1" x14ac:dyDescent="0.25">
      <c r="A557" s="73">
        <v>5006093</v>
      </c>
      <c r="B557" s="98" t="s">
        <v>1355</v>
      </c>
      <c r="C557" s="77" t="str">
        <f t="shared" si="31"/>
        <v/>
      </c>
      <c r="D557" s="115">
        <v>196.49</v>
      </c>
      <c r="E557" s="75" t="s">
        <v>6464</v>
      </c>
      <c r="F557" s="112">
        <f t="shared" si="28"/>
        <v>235.78800000000001</v>
      </c>
      <c r="G557" s="80" t="s">
        <v>3334</v>
      </c>
      <c r="H557" s="325"/>
      <c r="I557" s="378"/>
      <c r="L557"/>
      <c r="M557"/>
      <c r="P557" s="9">
        <v>92</v>
      </c>
      <c r="V557" s="39"/>
      <c r="Z557" s="38"/>
      <c r="AA557" s="38">
        <v>15.001093374152632</v>
      </c>
      <c r="AB557" s="30"/>
      <c r="AC557" s="31"/>
      <c r="AD557" s="32"/>
      <c r="AE557" s="32"/>
      <c r="AF557" s="33"/>
      <c r="AJ557" s="350">
        <v>1006093</v>
      </c>
      <c r="AK557" s="3"/>
      <c r="AL557">
        <f t="shared" si="30"/>
        <v>0</v>
      </c>
      <c r="AO557">
        <v>9.6132797258554294</v>
      </c>
    </row>
    <row r="558" spans="1:41" ht="12" customHeight="1" x14ac:dyDescent="0.25">
      <c r="A558" s="73">
        <v>5006094</v>
      </c>
      <c r="B558" s="98" t="s">
        <v>1356</v>
      </c>
      <c r="C558" s="77" t="str">
        <f t="shared" si="31"/>
        <v/>
      </c>
      <c r="D558" s="115">
        <v>196.49</v>
      </c>
      <c r="E558" s="75" t="s">
        <v>1</v>
      </c>
      <c r="F558" s="112">
        <f t="shared" si="28"/>
        <v>235.78800000000001</v>
      </c>
      <c r="G558" s="80" t="s">
        <v>3334</v>
      </c>
      <c r="H558" s="325"/>
      <c r="L558"/>
      <c r="M558"/>
      <c r="P558" s="9">
        <v>92</v>
      </c>
      <c r="V558" s="39"/>
      <c r="Z558" s="38"/>
      <c r="AA558" s="38">
        <v>15.001093374152632</v>
      </c>
      <c r="AB558" s="30"/>
      <c r="AC558" s="31"/>
      <c r="AD558" s="32"/>
      <c r="AE558" s="32"/>
      <c r="AF558" s="33"/>
      <c r="AJ558" s="350">
        <v>1006094</v>
      </c>
      <c r="AK558" s="3"/>
      <c r="AL558">
        <f t="shared" si="30"/>
        <v>0</v>
      </c>
      <c r="AO558">
        <v>9.6132797258554294</v>
      </c>
    </row>
    <row r="559" spans="1:41" ht="12" customHeight="1" x14ac:dyDescent="0.25">
      <c r="A559" s="73">
        <v>5006095</v>
      </c>
      <c r="B559" s="98" t="s">
        <v>1357</v>
      </c>
      <c r="C559" s="77" t="str">
        <f t="shared" si="31"/>
        <v/>
      </c>
      <c r="D559" s="115">
        <v>196.49</v>
      </c>
      <c r="E559" s="75" t="s">
        <v>6463</v>
      </c>
      <c r="F559" s="112">
        <f t="shared" si="28"/>
        <v>235.78800000000001</v>
      </c>
      <c r="G559" s="80" t="s">
        <v>3334</v>
      </c>
      <c r="H559" s="325"/>
      <c r="I559" s="377" t="s">
        <v>8409</v>
      </c>
      <c r="L559"/>
      <c r="M559"/>
      <c r="P559" s="9">
        <v>92</v>
      </c>
      <c r="V559" s="39"/>
      <c r="Z559" s="38"/>
      <c r="AA559" s="38">
        <v>15.001093374152632</v>
      </c>
      <c r="AB559" s="30"/>
      <c r="AC559" s="31"/>
      <c r="AD559" s="32"/>
      <c r="AE559" s="32"/>
      <c r="AF559" s="33"/>
      <c r="AJ559" s="350">
        <v>1006095</v>
      </c>
      <c r="AK559" s="3"/>
      <c r="AL559">
        <f t="shared" si="30"/>
        <v>0</v>
      </c>
      <c r="AO559">
        <v>9.6132797258554294</v>
      </c>
    </row>
    <row r="560" spans="1:41" ht="12" customHeight="1" x14ac:dyDescent="0.25">
      <c r="A560" s="73">
        <v>5006096</v>
      </c>
      <c r="B560" s="98" t="s">
        <v>1358</v>
      </c>
      <c r="C560" s="77" t="str">
        <f t="shared" si="31"/>
        <v/>
      </c>
      <c r="D560" s="115">
        <v>196.49</v>
      </c>
      <c r="E560" s="75" t="s">
        <v>6463</v>
      </c>
      <c r="F560" s="112">
        <f t="shared" si="28"/>
        <v>235.78800000000001</v>
      </c>
      <c r="G560" s="80" t="s">
        <v>3333</v>
      </c>
      <c r="H560" s="325"/>
      <c r="I560" s="378"/>
      <c r="J560" s="15"/>
      <c r="L560"/>
      <c r="M560"/>
      <c r="P560" s="9">
        <v>92</v>
      </c>
      <c r="V560" s="39"/>
      <c r="Z560" s="38"/>
      <c r="AA560" s="38">
        <v>15.001093374152632</v>
      </c>
      <c r="AB560" s="30"/>
      <c r="AC560" s="31"/>
      <c r="AD560" s="32"/>
      <c r="AE560" s="32"/>
      <c r="AF560" s="33"/>
      <c r="AJ560" s="350">
        <v>1006096</v>
      </c>
      <c r="AK560" s="3"/>
      <c r="AL560">
        <f t="shared" si="30"/>
        <v>0</v>
      </c>
      <c r="AO560">
        <v>0.20027666095532143</v>
      </c>
    </row>
    <row r="561" spans="1:41" ht="12" customHeight="1" x14ac:dyDescent="0.25">
      <c r="A561" s="73">
        <v>5006097</v>
      </c>
      <c r="B561" s="98" t="s">
        <v>1359</v>
      </c>
      <c r="C561" s="77" t="str">
        <f t="shared" si="31"/>
        <v/>
      </c>
      <c r="D561" s="115">
        <v>229.06</v>
      </c>
      <c r="E561" s="75" t="s">
        <v>6463</v>
      </c>
      <c r="F561" s="112">
        <f t="shared" si="28"/>
        <v>274.87200000000001</v>
      </c>
      <c r="G561" s="80" t="s">
        <v>3334</v>
      </c>
      <c r="H561" s="325"/>
      <c r="L561"/>
      <c r="M561"/>
      <c r="P561" s="9">
        <v>92</v>
      </c>
      <c r="V561" s="39"/>
      <c r="Z561" s="38"/>
      <c r="AA561" s="38">
        <v>14.999374765537084</v>
      </c>
      <c r="AB561" s="30"/>
      <c r="AC561" s="31"/>
      <c r="AD561" s="32"/>
      <c r="AE561" s="32"/>
      <c r="AF561" s="33"/>
      <c r="AJ561" s="350">
        <v>1006097</v>
      </c>
      <c r="AK561" s="3"/>
      <c r="AL561">
        <f t="shared" si="30"/>
        <v>0</v>
      </c>
      <c r="AO561">
        <v>8.2463692191274465</v>
      </c>
    </row>
    <row r="562" spans="1:41" ht="12" customHeight="1" x14ac:dyDescent="0.25">
      <c r="A562" s="73">
        <v>5006098</v>
      </c>
      <c r="B562" s="98" t="s">
        <v>1360</v>
      </c>
      <c r="C562" s="77" t="str">
        <f t="shared" si="31"/>
        <v/>
      </c>
      <c r="D562" s="115">
        <v>229.06</v>
      </c>
      <c r="E562" s="75" t="s">
        <v>6463</v>
      </c>
      <c r="F562" s="112">
        <f t="shared" si="28"/>
        <v>274.87200000000001</v>
      </c>
      <c r="G562" s="80" t="s">
        <v>3334</v>
      </c>
      <c r="H562" s="325"/>
      <c r="I562" s="377" t="s">
        <v>8420</v>
      </c>
      <c r="L562"/>
      <c r="M562"/>
      <c r="P562" s="9">
        <v>92</v>
      </c>
      <c r="V562" s="39"/>
      <c r="Z562" s="38"/>
      <c r="AA562" s="38">
        <v>14.999374765537084</v>
      </c>
      <c r="AB562" s="30"/>
      <c r="AC562" s="31"/>
      <c r="AD562" s="32"/>
      <c r="AE562" s="32"/>
      <c r="AF562" s="33"/>
      <c r="AJ562" s="350">
        <v>1006098</v>
      </c>
      <c r="AK562" s="3"/>
      <c r="AL562">
        <f t="shared" si="30"/>
        <v>0</v>
      </c>
      <c r="AO562">
        <v>2.7487897397091494</v>
      </c>
    </row>
    <row r="563" spans="1:41" ht="12" customHeight="1" x14ac:dyDescent="0.25">
      <c r="A563" s="73">
        <v>5006099</v>
      </c>
      <c r="B563" s="98" t="s">
        <v>1361</v>
      </c>
      <c r="C563" s="77" t="str">
        <f t="shared" si="31"/>
        <v/>
      </c>
      <c r="D563" s="115">
        <v>229.06</v>
      </c>
      <c r="E563" s="75" t="s">
        <v>6463</v>
      </c>
      <c r="F563" s="112">
        <f t="shared" si="28"/>
        <v>274.87200000000001</v>
      </c>
      <c r="G563" s="80" t="s">
        <v>3334</v>
      </c>
      <c r="H563" s="325"/>
      <c r="I563" s="378"/>
      <c r="L563"/>
      <c r="M563"/>
      <c r="P563" s="9">
        <v>92</v>
      </c>
      <c r="V563" s="39"/>
      <c r="Z563" s="38"/>
      <c r="AA563" s="38">
        <v>14.999374765537084</v>
      </c>
      <c r="AB563" s="30"/>
      <c r="AC563" s="31"/>
      <c r="AD563" s="32"/>
      <c r="AE563" s="32"/>
      <c r="AF563" s="33"/>
      <c r="AJ563" s="350">
        <v>1006099</v>
      </c>
      <c r="AK563" s="3"/>
      <c r="AL563">
        <f t="shared" si="30"/>
        <v>0</v>
      </c>
      <c r="AO563">
        <v>8.2463692191274465</v>
      </c>
    </row>
    <row r="564" spans="1:41" ht="12" customHeight="1" x14ac:dyDescent="0.25">
      <c r="A564" s="73">
        <v>5006100</v>
      </c>
      <c r="B564" s="98" t="s">
        <v>1362</v>
      </c>
      <c r="C564" s="77" t="str">
        <f t="shared" si="31"/>
        <v/>
      </c>
      <c r="D564" s="115">
        <v>229.06</v>
      </c>
      <c r="E564" s="75" t="s">
        <v>6463</v>
      </c>
      <c r="F564" s="112">
        <f t="shared" si="28"/>
        <v>274.87200000000001</v>
      </c>
      <c r="G564" s="80" t="s">
        <v>3334</v>
      </c>
      <c r="H564" s="325"/>
      <c r="L564"/>
      <c r="M564"/>
      <c r="P564" s="9">
        <v>92</v>
      </c>
      <c r="V564" s="39"/>
      <c r="Z564" s="38"/>
      <c r="AA564" s="38">
        <v>14.999374765537084</v>
      </c>
      <c r="AB564" s="30"/>
      <c r="AC564" s="31"/>
      <c r="AD564" s="32"/>
      <c r="AE564" s="32"/>
      <c r="AF564" s="33"/>
      <c r="AJ564" s="350">
        <v>1006100</v>
      </c>
      <c r="AK564" s="3"/>
      <c r="AL564">
        <f t="shared" si="30"/>
        <v>0</v>
      </c>
      <c r="AO564">
        <v>8.2463692191274465</v>
      </c>
    </row>
    <row r="565" spans="1:41" ht="12" customHeight="1" x14ac:dyDescent="0.25">
      <c r="A565" s="73">
        <v>5006101</v>
      </c>
      <c r="B565" s="98" t="s">
        <v>1363</v>
      </c>
      <c r="C565" s="77" t="str">
        <f t="shared" si="31"/>
        <v/>
      </c>
      <c r="D565" s="115">
        <v>229.06</v>
      </c>
      <c r="E565" s="75" t="s">
        <v>6463</v>
      </c>
      <c r="F565" s="112">
        <f t="shared" si="28"/>
        <v>274.87200000000001</v>
      </c>
      <c r="G565" s="80" t="s">
        <v>3335</v>
      </c>
      <c r="H565" s="325"/>
      <c r="I565" s="377" t="s">
        <v>8421</v>
      </c>
      <c r="L565"/>
      <c r="M565"/>
      <c r="P565" s="9">
        <v>92</v>
      </c>
      <c r="V565" s="39"/>
      <c r="Z565" s="38"/>
      <c r="AA565" s="38">
        <v>14.999374765537084</v>
      </c>
      <c r="AB565" s="30"/>
      <c r="AC565" s="31"/>
      <c r="AD565" s="32"/>
      <c r="AE565" s="32"/>
      <c r="AF565" s="33"/>
      <c r="AJ565" s="350">
        <v>1006101</v>
      </c>
      <c r="AK565" s="3"/>
      <c r="AL565">
        <f t="shared" si="30"/>
        <v>0</v>
      </c>
      <c r="AO565">
        <v>1.3743948698545747</v>
      </c>
    </row>
    <row r="566" spans="1:41" ht="12" customHeight="1" x14ac:dyDescent="0.25">
      <c r="A566" s="73">
        <v>5006102</v>
      </c>
      <c r="B566" s="98" t="s">
        <v>1364</v>
      </c>
      <c r="C566" s="77" t="str">
        <f t="shared" si="31"/>
        <v/>
      </c>
      <c r="D566" s="115">
        <v>270.92</v>
      </c>
      <c r="E566" s="75" t="s">
        <v>6463</v>
      </c>
      <c r="F566" s="112">
        <f t="shared" ref="F566:F639" si="32">D566*1.2</f>
        <v>325.10399999999998</v>
      </c>
      <c r="G566" s="80" t="s">
        <v>3334</v>
      </c>
      <c r="H566" s="325"/>
      <c r="I566" s="378"/>
      <c r="L566"/>
      <c r="M566"/>
      <c r="P566" s="9">
        <v>92</v>
      </c>
      <c r="V566" s="39"/>
      <c r="Z566" s="38"/>
      <c r="AA566" s="38">
        <v>14.997885388031293</v>
      </c>
      <c r="AB566" s="30"/>
      <c r="AC566" s="31"/>
      <c r="AD566" s="32"/>
      <c r="AE566" s="32"/>
      <c r="AF566" s="33"/>
      <c r="AJ566" s="350">
        <v>1006102</v>
      </c>
      <c r="AK566" s="3"/>
      <c r="AL566">
        <f t="shared" si="30"/>
        <v>0</v>
      </c>
      <c r="AO566">
        <v>6.9722181209705196</v>
      </c>
    </row>
    <row r="567" spans="1:41" ht="12" customHeight="1" x14ac:dyDescent="0.25">
      <c r="A567" s="73">
        <v>5006103</v>
      </c>
      <c r="B567" s="98" t="s">
        <v>1365</v>
      </c>
      <c r="C567" s="77" t="str">
        <f t="shared" si="31"/>
        <v/>
      </c>
      <c r="D567" s="115">
        <v>270.92</v>
      </c>
      <c r="E567" s="75" t="s">
        <v>6463</v>
      </c>
      <c r="F567" s="112">
        <f t="shared" si="32"/>
        <v>325.10399999999998</v>
      </c>
      <c r="G567" s="80" t="s">
        <v>3334</v>
      </c>
      <c r="H567" s="325"/>
      <c r="L567"/>
      <c r="M567"/>
      <c r="P567" s="9">
        <v>92</v>
      </c>
      <c r="V567" s="39"/>
      <c r="Z567" s="38"/>
      <c r="AA567" s="38">
        <v>14.997885388031293</v>
      </c>
      <c r="AB567" s="30"/>
      <c r="AC567" s="31"/>
      <c r="AD567" s="32"/>
      <c r="AE567" s="32"/>
      <c r="AF567" s="33"/>
      <c r="AJ567" s="350">
        <v>1006103</v>
      </c>
      <c r="AK567" s="3"/>
      <c r="AL567">
        <f t="shared" si="30"/>
        <v>0</v>
      </c>
      <c r="AO567">
        <v>6.9722181209705196</v>
      </c>
    </row>
    <row r="568" spans="1:41" ht="12" customHeight="1" x14ac:dyDescent="0.25">
      <c r="A568" s="73">
        <v>5006104</v>
      </c>
      <c r="B568" s="98" t="s">
        <v>1366</v>
      </c>
      <c r="C568" s="77" t="str">
        <f t="shared" si="31"/>
        <v/>
      </c>
      <c r="D568" s="115">
        <v>270.92</v>
      </c>
      <c r="E568" s="75" t="s">
        <v>6463</v>
      </c>
      <c r="F568" s="112">
        <f t="shared" si="32"/>
        <v>325.10399999999998</v>
      </c>
      <c r="G568" s="80" t="s">
        <v>3334</v>
      </c>
      <c r="H568" s="325"/>
      <c r="L568"/>
      <c r="M568"/>
      <c r="P568" s="9">
        <v>92</v>
      </c>
      <c r="V568" s="39"/>
      <c r="Z568" s="38"/>
      <c r="AA568" s="38">
        <v>14.997885388031293</v>
      </c>
      <c r="AB568" s="30"/>
      <c r="AC568" s="31"/>
      <c r="AD568" s="32"/>
      <c r="AE568" s="32"/>
      <c r="AF568" s="33"/>
      <c r="AJ568" s="350">
        <v>1006104</v>
      </c>
      <c r="AK568" s="3"/>
      <c r="AL568">
        <f t="shared" si="30"/>
        <v>0</v>
      </c>
      <c r="AO568">
        <v>6.9722181209705196</v>
      </c>
    </row>
    <row r="569" spans="1:41" ht="12" customHeight="1" x14ac:dyDescent="0.25">
      <c r="A569" s="73">
        <v>5006105</v>
      </c>
      <c r="B569" s="98" t="s">
        <v>1367</v>
      </c>
      <c r="C569" s="77" t="str">
        <f t="shared" si="31"/>
        <v/>
      </c>
      <c r="D569" s="115">
        <v>270.92</v>
      </c>
      <c r="E569" s="75" t="s">
        <v>6464</v>
      </c>
      <c r="F569" s="112">
        <f t="shared" si="32"/>
        <v>325.10399999999998</v>
      </c>
      <c r="G569" s="80" t="s">
        <v>3334</v>
      </c>
      <c r="H569" s="325"/>
      <c r="L569"/>
      <c r="M569"/>
      <c r="P569" s="9">
        <v>92</v>
      </c>
      <c r="V569" s="39"/>
      <c r="Z569" s="38"/>
      <c r="AA569" s="38">
        <v>14.997885388031293</v>
      </c>
      <c r="AB569" s="30"/>
      <c r="AC569" s="31"/>
      <c r="AD569" s="32"/>
      <c r="AE569" s="32"/>
      <c r="AF569" s="33"/>
      <c r="AJ569" s="350">
        <v>1006105</v>
      </c>
      <c r="AK569" s="3"/>
      <c r="AL569">
        <f t="shared" si="30"/>
        <v>0</v>
      </c>
      <c r="AO569">
        <v>6.9722181209705196</v>
      </c>
    </row>
    <row r="570" spans="1:41" ht="12" customHeight="1" x14ac:dyDescent="0.25">
      <c r="A570" s="73">
        <v>5006106</v>
      </c>
      <c r="B570" s="98" t="s">
        <v>1368</v>
      </c>
      <c r="C570" s="77" t="str">
        <f t="shared" si="31"/>
        <v/>
      </c>
      <c r="D570" s="115">
        <v>270.92</v>
      </c>
      <c r="E570" s="75" t="s">
        <v>6463</v>
      </c>
      <c r="F570" s="112">
        <f t="shared" si="32"/>
        <v>325.10399999999998</v>
      </c>
      <c r="G570" s="80" t="s">
        <v>3333</v>
      </c>
      <c r="H570" s="325"/>
      <c r="J570" s="15"/>
      <c r="L570"/>
      <c r="M570"/>
      <c r="P570" s="9">
        <v>92</v>
      </c>
      <c r="V570" s="39"/>
      <c r="Z570" s="38"/>
      <c r="AA570" s="38">
        <v>14.997885388031293</v>
      </c>
      <c r="AB570" s="30"/>
      <c r="AC570" s="31"/>
      <c r="AD570" s="32"/>
      <c r="AE570" s="32"/>
      <c r="AF570" s="33"/>
      <c r="AJ570" s="350">
        <v>1006106</v>
      </c>
      <c r="AK570" s="3"/>
      <c r="AL570">
        <f t="shared" si="30"/>
        <v>0</v>
      </c>
      <c r="AO570">
        <v>0.99603116013864579</v>
      </c>
    </row>
    <row r="571" spans="1:41" ht="12" customHeight="1" x14ac:dyDescent="0.25">
      <c r="A571" s="73">
        <v>5006107</v>
      </c>
      <c r="B571" s="98" t="s">
        <v>1369</v>
      </c>
      <c r="C571" s="77" t="str">
        <f t="shared" si="31"/>
        <v/>
      </c>
      <c r="D571" s="115">
        <v>301.77999999999997</v>
      </c>
      <c r="E571" s="75" t="s">
        <v>6464</v>
      </c>
      <c r="F571" s="112">
        <f t="shared" si="32"/>
        <v>362.13599999999997</v>
      </c>
      <c r="G571" s="80" t="s">
        <v>3334</v>
      </c>
      <c r="H571" s="325"/>
      <c r="L571"/>
      <c r="M571"/>
      <c r="P571" s="9">
        <v>92</v>
      </c>
      <c r="V571" s="39"/>
      <c r="Z571" s="38"/>
      <c r="AA571" s="38">
        <v>15.001661050733233</v>
      </c>
      <c r="AB571" s="30"/>
      <c r="AC571" s="31"/>
      <c r="AD571" s="32"/>
      <c r="AE571" s="32"/>
      <c r="AF571" s="33"/>
      <c r="AJ571" s="350">
        <v>1006107</v>
      </c>
      <c r="AK571" s="3"/>
      <c r="AL571">
        <f t="shared" si="30"/>
        <v>0</v>
      </c>
      <c r="AO571">
        <v>6.2592396226831912</v>
      </c>
    </row>
    <row r="572" spans="1:41" ht="12" customHeight="1" x14ac:dyDescent="0.25">
      <c r="A572" s="73">
        <v>5006108</v>
      </c>
      <c r="B572" s="98" t="s">
        <v>1370</v>
      </c>
      <c r="C572" s="77" t="str">
        <f t="shared" si="31"/>
        <v/>
      </c>
      <c r="D572" s="115">
        <v>301.77999999999997</v>
      </c>
      <c r="E572" s="75" t="s">
        <v>6463</v>
      </c>
      <c r="F572" s="112">
        <f t="shared" si="32"/>
        <v>362.13599999999997</v>
      </c>
      <c r="G572" s="80" t="s">
        <v>3334</v>
      </c>
      <c r="H572" s="325"/>
      <c r="L572"/>
      <c r="M572"/>
      <c r="P572" s="9">
        <v>92</v>
      </c>
      <c r="V572" s="39"/>
      <c r="Z572" s="38"/>
      <c r="AA572" s="38">
        <v>15.001661050733233</v>
      </c>
      <c r="AB572" s="30"/>
      <c r="AC572" s="31"/>
      <c r="AD572" s="32"/>
      <c r="AE572" s="32"/>
      <c r="AF572" s="33"/>
      <c r="AJ572" s="350">
        <v>1006108</v>
      </c>
      <c r="AK572" s="3"/>
      <c r="AL572">
        <f t="shared" si="30"/>
        <v>0</v>
      </c>
      <c r="AO572">
        <v>6.2592396226831912</v>
      </c>
    </row>
    <row r="573" spans="1:41" ht="12" customHeight="1" x14ac:dyDescent="0.25">
      <c r="A573" s="73">
        <v>5006109</v>
      </c>
      <c r="B573" s="98" t="s">
        <v>1371</v>
      </c>
      <c r="C573" s="77" t="str">
        <f t="shared" si="31"/>
        <v/>
      </c>
      <c r="D573" s="115">
        <v>301.77999999999997</v>
      </c>
      <c r="E573" s="75" t="s">
        <v>1</v>
      </c>
      <c r="F573" s="112">
        <f t="shared" si="32"/>
        <v>362.13599999999997</v>
      </c>
      <c r="G573" s="80" t="s">
        <v>3334</v>
      </c>
      <c r="H573" s="325"/>
      <c r="L573"/>
      <c r="M573"/>
      <c r="P573" s="9">
        <v>92</v>
      </c>
      <c r="V573" s="39"/>
      <c r="Z573" s="38"/>
      <c r="AA573" s="38">
        <v>15.001661050733233</v>
      </c>
      <c r="AB573" s="30"/>
      <c r="AC573" s="31"/>
      <c r="AD573" s="32"/>
      <c r="AE573" s="32"/>
      <c r="AF573" s="33"/>
      <c r="AJ573" s="350">
        <v>1006109</v>
      </c>
      <c r="AK573" s="3"/>
      <c r="AL573">
        <f t="shared" si="30"/>
        <v>0</v>
      </c>
      <c r="AO573">
        <v>6.2592396226831912</v>
      </c>
    </row>
    <row r="574" spans="1:41" ht="12" customHeight="1" x14ac:dyDescent="0.25">
      <c r="A574" s="73">
        <v>5006110</v>
      </c>
      <c r="B574" s="98" t="s">
        <v>1372</v>
      </c>
      <c r="C574" s="77" t="str">
        <f t="shared" si="31"/>
        <v/>
      </c>
      <c r="D574" s="115">
        <v>301.77999999999997</v>
      </c>
      <c r="E574" s="75" t="s">
        <v>6464</v>
      </c>
      <c r="F574" s="112">
        <f t="shared" si="32"/>
        <v>362.13599999999997</v>
      </c>
      <c r="G574" s="80" t="s">
        <v>3334</v>
      </c>
      <c r="H574" s="325"/>
      <c r="L574"/>
      <c r="M574"/>
      <c r="P574" s="9">
        <v>92</v>
      </c>
      <c r="V574" s="39"/>
      <c r="Z574" s="38"/>
      <c r="AA574" s="38">
        <v>15.001661050733233</v>
      </c>
      <c r="AB574" s="30"/>
      <c r="AC574" s="31"/>
      <c r="AD574" s="32"/>
      <c r="AE574" s="32"/>
      <c r="AF574" s="33"/>
      <c r="AJ574" s="350">
        <v>1006110</v>
      </c>
      <c r="AK574" s="3"/>
      <c r="AL574">
        <f t="shared" si="30"/>
        <v>0</v>
      </c>
      <c r="AO574">
        <v>6.2592396226831912</v>
      </c>
    </row>
    <row r="575" spans="1:41" ht="12" customHeight="1" x14ac:dyDescent="0.25">
      <c r="A575" s="73">
        <v>5006111</v>
      </c>
      <c r="B575" s="98" t="s">
        <v>1373</v>
      </c>
      <c r="C575" s="77" t="str">
        <f t="shared" si="31"/>
        <v/>
      </c>
      <c r="D575" s="115">
        <v>301.77999999999997</v>
      </c>
      <c r="E575" s="75" t="s">
        <v>6463</v>
      </c>
      <c r="F575" s="112">
        <f t="shared" si="32"/>
        <v>362.13599999999997</v>
      </c>
      <c r="G575" s="80" t="s">
        <v>3335</v>
      </c>
      <c r="H575" s="325"/>
      <c r="L575"/>
      <c r="M575"/>
      <c r="P575" s="9">
        <v>92</v>
      </c>
      <c r="V575" s="39"/>
      <c r="Z575" s="38"/>
      <c r="AA575" s="38">
        <v>15.001661050733233</v>
      </c>
      <c r="AB575" s="30"/>
      <c r="AC575" s="31"/>
      <c r="AD575" s="32"/>
      <c r="AE575" s="32"/>
      <c r="AF575" s="33"/>
      <c r="AJ575" s="350">
        <v>1006111</v>
      </c>
      <c r="AK575" s="3"/>
      <c r="AL575">
        <f t="shared" si="30"/>
        <v>0</v>
      </c>
      <c r="AO575">
        <v>6.2592396226831912</v>
      </c>
    </row>
    <row r="576" spans="1:41" ht="12" customHeight="1" x14ac:dyDescent="0.25">
      <c r="A576" s="73">
        <v>5006112</v>
      </c>
      <c r="B576" s="98" t="s">
        <v>1374</v>
      </c>
      <c r="C576" s="77" t="str">
        <f t="shared" si="31"/>
        <v/>
      </c>
      <c r="D576" s="115">
        <v>341.84</v>
      </c>
      <c r="E576" s="75" t="s">
        <v>1</v>
      </c>
      <c r="F576" s="112">
        <f t="shared" si="32"/>
        <v>410.20799999999997</v>
      </c>
      <c r="G576" s="80" t="s">
        <v>3334</v>
      </c>
      <c r="H576" s="325"/>
      <c r="I576" s="365" t="s">
        <v>4957</v>
      </c>
      <c r="L576"/>
      <c r="M576"/>
      <c r="P576" s="9">
        <v>92</v>
      </c>
      <c r="V576" s="39"/>
      <c r="Z576" s="38"/>
      <c r="AA576" s="38">
        <v>14.999162057985586</v>
      </c>
      <c r="AB576" s="30"/>
      <c r="AC576" s="31"/>
      <c r="AD576" s="32"/>
      <c r="AE576" s="32"/>
      <c r="AF576" s="33"/>
      <c r="AJ576" s="350">
        <v>1006112</v>
      </c>
      <c r="AK576" s="3"/>
      <c r="AL576">
        <f t="shared" si="30"/>
        <v>0</v>
      </c>
      <c r="AO576">
        <v>5.5257235353771748</v>
      </c>
    </row>
    <row r="577" spans="1:41" ht="12" customHeight="1" x14ac:dyDescent="0.25">
      <c r="A577" s="73">
        <v>5006113</v>
      </c>
      <c r="B577" s="98" t="s">
        <v>1375</v>
      </c>
      <c r="C577" s="77" t="str">
        <f t="shared" si="31"/>
        <v/>
      </c>
      <c r="D577" s="115">
        <v>341.84</v>
      </c>
      <c r="E577" s="75" t="s">
        <v>6463</v>
      </c>
      <c r="F577" s="112">
        <f t="shared" si="32"/>
        <v>410.20799999999997</v>
      </c>
      <c r="G577" s="80" t="s">
        <v>3334</v>
      </c>
      <c r="H577" s="325"/>
      <c r="I577" s="365"/>
      <c r="L577"/>
      <c r="M577"/>
      <c r="P577" s="9">
        <v>92</v>
      </c>
      <c r="V577" s="39"/>
      <c r="Z577" s="38"/>
      <c r="AA577" s="38">
        <v>14.999162057985586</v>
      </c>
      <c r="AB577" s="30"/>
      <c r="AC577" s="31"/>
      <c r="AD577" s="32"/>
      <c r="AE577" s="32"/>
      <c r="AF577" s="33"/>
      <c r="AJ577" s="350">
        <v>1006113</v>
      </c>
      <c r="AK577" s="3"/>
      <c r="AL577">
        <f t="shared" si="30"/>
        <v>0</v>
      </c>
      <c r="AO577">
        <v>5.5257235353771748</v>
      </c>
    </row>
    <row r="578" spans="1:41" ht="12" customHeight="1" x14ac:dyDescent="0.25">
      <c r="A578" s="73">
        <v>5006114</v>
      </c>
      <c r="B578" s="98" t="s">
        <v>1376</v>
      </c>
      <c r="C578" s="77" t="str">
        <f t="shared" si="31"/>
        <v/>
      </c>
      <c r="D578" s="115">
        <v>341.84</v>
      </c>
      <c r="E578" s="75" t="s">
        <v>6463</v>
      </c>
      <c r="F578" s="112">
        <f t="shared" si="32"/>
        <v>410.20799999999997</v>
      </c>
      <c r="G578" s="80" t="s">
        <v>3334</v>
      </c>
      <c r="H578" s="325"/>
      <c r="I578" s="365"/>
      <c r="L578"/>
      <c r="M578"/>
      <c r="P578" s="9">
        <v>92</v>
      </c>
      <c r="V578" s="39"/>
      <c r="Z578" s="38"/>
      <c r="AA578" s="38">
        <v>14.999162057985586</v>
      </c>
      <c r="AB578" s="30"/>
      <c r="AC578" s="31"/>
      <c r="AD578" s="32"/>
      <c r="AE578" s="32"/>
      <c r="AF578" s="33"/>
      <c r="AJ578" s="350">
        <v>1006114</v>
      </c>
      <c r="AK578" s="3"/>
      <c r="AL578">
        <f t="shared" si="30"/>
        <v>0</v>
      </c>
      <c r="AO578">
        <v>5.5257235353771748</v>
      </c>
    </row>
    <row r="579" spans="1:41" ht="12" customHeight="1" x14ac:dyDescent="0.25">
      <c r="A579" s="73">
        <v>5006115</v>
      </c>
      <c r="B579" s="98" t="s">
        <v>1377</v>
      </c>
      <c r="C579" s="77" t="str">
        <f t="shared" si="31"/>
        <v/>
      </c>
      <c r="D579" s="115">
        <v>341.84</v>
      </c>
      <c r="E579" s="75" t="s">
        <v>6463</v>
      </c>
      <c r="F579" s="112">
        <f t="shared" si="32"/>
        <v>410.20799999999997</v>
      </c>
      <c r="G579" s="80" t="s">
        <v>3334</v>
      </c>
      <c r="H579" s="325"/>
      <c r="I579" s="24"/>
      <c r="L579"/>
      <c r="M579"/>
      <c r="P579" s="9">
        <v>92</v>
      </c>
      <c r="V579" s="39"/>
      <c r="Z579" s="38"/>
      <c r="AA579" s="38">
        <v>14.999162057985586</v>
      </c>
      <c r="AB579" s="30"/>
      <c r="AC579" s="31"/>
      <c r="AD579" s="32"/>
      <c r="AE579" s="32"/>
      <c r="AF579" s="33"/>
      <c r="AJ579" s="350">
        <v>1006115</v>
      </c>
      <c r="AK579" s="3"/>
      <c r="AL579">
        <f t="shared" si="30"/>
        <v>0</v>
      </c>
      <c r="AO579">
        <v>5.5257235353771748</v>
      </c>
    </row>
    <row r="580" spans="1:41" ht="12" customHeight="1" x14ac:dyDescent="0.25">
      <c r="A580" s="73">
        <v>5006116</v>
      </c>
      <c r="B580" s="98" t="s">
        <v>1378</v>
      </c>
      <c r="C580" s="77" t="str">
        <f t="shared" si="31"/>
        <v/>
      </c>
      <c r="D580" s="115">
        <v>341.84</v>
      </c>
      <c r="E580" s="75" t="s">
        <v>6463</v>
      </c>
      <c r="F580" s="112">
        <f t="shared" si="32"/>
        <v>410.20799999999997</v>
      </c>
      <c r="G580" s="80" t="s">
        <v>3333</v>
      </c>
      <c r="H580" s="325"/>
      <c r="I580" s="24"/>
      <c r="J580" s="15"/>
      <c r="L580"/>
      <c r="M580"/>
      <c r="P580" s="9">
        <v>92</v>
      </c>
      <c r="V580" s="39"/>
      <c r="Z580" s="38"/>
      <c r="AA580" s="38">
        <v>14.999162057985586</v>
      </c>
      <c r="AB580" s="30"/>
      <c r="AC580" s="31"/>
      <c r="AD580" s="32"/>
      <c r="AE580" s="32"/>
      <c r="AF580" s="33"/>
      <c r="AJ580" s="350">
        <v>1006116</v>
      </c>
      <c r="AK580" s="3"/>
      <c r="AL580">
        <f t="shared" si="30"/>
        <v>0</v>
      </c>
      <c r="AO580">
        <v>0.50233850321610674</v>
      </c>
    </row>
    <row r="581" spans="1:41" ht="12" customHeight="1" x14ac:dyDescent="0.25">
      <c r="A581" s="73">
        <v>5006117</v>
      </c>
      <c r="B581" s="98" t="s">
        <v>1379</v>
      </c>
      <c r="C581" s="77" t="str">
        <f t="shared" si="31"/>
        <v/>
      </c>
      <c r="D581" s="115">
        <v>361.33</v>
      </c>
      <c r="E581" s="75" t="s">
        <v>6463</v>
      </c>
      <c r="F581" s="112">
        <f t="shared" si="32"/>
        <v>433.59599999999995</v>
      </c>
      <c r="G581" s="80" t="s">
        <v>3334</v>
      </c>
      <c r="H581" s="325"/>
      <c r="I581" s="24"/>
      <c r="L581"/>
      <c r="M581"/>
      <c r="P581" s="9">
        <v>92</v>
      </c>
      <c r="V581" s="39"/>
      <c r="Z581" s="38"/>
      <c r="AA581" s="38">
        <v>14.998612707598397</v>
      </c>
      <c r="AB581" s="30"/>
      <c r="AC581" s="31"/>
      <c r="AD581" s="32"/>
      <c r="AE581" s="32"/>
      <c r="AF581" s="33"/>
      <c r="AJ581" s="350">
        <v>1006117</v>
      </c>
      <c r="AK581" s="3"/>
      <c r="AL581">
        <f t="shared" si="30"/>
        <v>0</v>
      </c>
      <c r="AO581">
        <v>5.2276681519202217</v>
      </c>
    </row>
    <row r="582" spans="1:41" ht="12" customHeight="1" x14ac:dyDescent="0.25">
      <c r="A582" s="73">
        <v>5006118</v>
      </c>
      <c r="B582" s="98" t="s">
        <v>1380</v>
      </c>
      <c r="C582" s="77" t="str">
        <f t="shared" si="31"/>
        <v/>
      </c>
      <c r="D582" s="115">
        <v>361.33</v>
      </c>
      <c r="E582" s="75" t="s">
        <v>6463</v>
      </c>
      <c r="F582" s="112">
        <f t="shared" si="32"/>
        <v>433.59599999999995</v>
      </c>
      <c r="G582" s="80" t="s">
        <v>3334</v>
      </c>
      <c r="H582" s="325"/>
      <c r="I582" s="326"/>
      <c r="L582"/>
      <c r="M582"/>
      <c r="P582" s="9">
        <v>92</v>
      </c>
      <c r="V582" s="39"/>
      <c r="Z582" s="38"/>
      <c r="AA582" s="38">
        <v>14.998612707598397</v>
      </c>
      <c r="AB582" s="30"/>
      <c r="AC582" s="31"/>
      <c r="AD582" s="32"/>
      <c r="AE582" s="32"/>
      <c r="AF582" s="33"/>
      <c r="AJ582" s="350">
        <v>1006118</v>
      </c>
      <c r="AK582" s="3"/>
      <c r="AL582">
        <f t="shared" si="30"/>
        <v>0</v>
      </c>
      <c r="AO582">
        <v>5.2276681519202217</v>
      </c>
    </row>
    <row r="583" spans="1:41" ht="12" customHeight="1" x14ac:dyDescent="0.25">
      <c r="A583" s="73">
        <v>5006119</v>
      </c>
      <c r="B583" s="98" t="s">
        <v>1381</v>
      </c>
      <c r="C583" s="77" t="str">
        <f t="shared" si="31"/>
        <v/>
      </c>
      <c r="D583" s="115">
        <v>361.33</v>
      </c>
      <c r="E583" s="75" t="s">
        <v>6463</v>
      </c>
      <c r="F583" s="112">
        <f t="shared" si="32"/>
        <v>433.59599999999995</v>
      </c>
      <c r="G583" s="80" t="s">
        <v>3334</v>
      </c>
      <c r="H583" s="325"/>
      <c r="I583" s="377" t="s">
        <v>8415</v>
      </c>
      <c r="L583"/>
      <c r="M583"/>
      <c r="P583" s="9">
        <v>92</v>
      </c>
      <c r="V583" s="39"/>
      <c r="Z583" s="38"/>
      <c r="AA583" s="38">
        <v>14.998612707598397</v>
      </c>
      <c r="AB583" s="30"/>
      <c r="AC583" s="31"/>
      <c r="AD583" s="32"/>
      <c r="AE583" s="32"/>
      <c r="AF583" s="33"/>
      <c r="AJ583" s="350">
        <v>1006119</v>
      </c>
      <c r="AK583" s="3"/>
      <c r="AL583">
        <f t="shared" si="30"/>
        <v>0</v>
      </c>
      <c r="AO583">
        <v>5.2276681519202217</v>
      </c>
    </row>
    <row r="584" spans="1:41" ht="12" customHeight="1" x14ac:dyDescent="0.25">
      <c r="A584" s="73">
        <v>5006120</v>
      </c>
      <c r="B584" s="98" t="s">
        <v>1382</v>
      </c>
      <c r="C584" s="77" t="str">
        <f t="shared" si="31"/>
        <v/>
      </c>
      <c r="D584" s="115">
        <v>361.33</v>
      </c>
      <c r="E584" s="75" t="s">
        <v>6463</v>
      </c>
      <c r="F584" s="112">
        <f t="shared" si="32"/>
        <v>433.59599999999995</v>
      </c>
      <c r="G584" s="80" t="s">
        <v>3334</v>
      </c>
      <c r="H584" s="325"/>
      <c r="I584" s="378"/>
      <c r="L584"/>
      <c r="M584"/>
      <c r="P584" s="9">
        <v>92</v>
      </c>
      <c r="V584" s="39"/>
      <c r="Z584" s="38"/>
      <c r="AA584" s="38">
        <v>14.998612707598397</v>
      </c>
      <c r="AB584" s="30"/>
      <c r="AC584" s="31"/>
      <c r="AD584" s="32"/>
      <c r="AE584" s="32"/>
      <c r="AF584" s="33"/>
      <c r="AJ584" s="350">
        <v>1006120</v>
      </c>
      <c r="AK584" s="3"/>
      <c r="AL584">
        <f t="shared" si="30"/>
        <v>0</v>
      </c>
      <c r="AO584">
        <v>5.2276681519202217</v>
      </c>
    </row>
    <row r="585" spans="1:41" ht="12" customHeight="1" x14ac:dyDescent="0.25">
      <c r="A585" s="73">
        <v>5006121</v>
      </c>
      <c r="B585" s="98" t="s">
        <v>1383</v>
      </c>
      <c r="C585" s="77" t="str">
        <f t="shared" si="31"/>
        <v/>
      </c>
      <c r="D585" s="115">
        <v>361.33</v>
      </c>
      <c r="E585" s="75" t="s">
        <v>6463</v>
      </c>
      <c r="F585" s="112">
        <f t="shared" si="32"/>
        <v>433.59599999999995</v>
      </c>
      <c r="G585" s="80" t="s">
        <v>3334</v>
      </c>
      <c r="H585" s="325"/>
      <c r="I585" s="365" t="s">
        <v>4956</v>
      </c>
      <c r="L585"/>
      <c r="M585"/>
      <c r="P585" s="9">
        <v>92</v>
      </c>
      <c r="V585" s="39"/>
      <c r="Z585" s="38"/>
      <c r="AA585" s="38">
        <v>14.998612707598397</v>
      </c>
      <c r="AB585" s="30"/>
      <c r="AC585" s="31"/>
      <c r="AD585" s="32"/>
      <c r="AE585" s="32"/>
      <c r="AF585" s="33"/>
      <c r="AJ585" s="350">
        <v>1006121</v>
      </c>
      <c r="AK585" s="3"/>
      <c r="AL585">
        <f t="shared" si="30"/>
        <v>0</v>
      </c>
      <c r="AO585">
        <v>2.6138340759601109</v>
      </c>
    </row>
    <row r="586" spans="1:41" ht="12" customHeight="1" x14ac:dyDescent="0.25">
      <c r="A586" s="73">
        <v>5006122</v>
      </c>
      <c r="B586" s="98" t="s">
        <v>1384</v>
      </c>
      <c r="C586" s="77" t="str">
        <f t="shared" si="31"/>
        <v/>
      </c>
      <c r="D586" s="115">
        <v>403.78</v>
      </c>
      <c r="E586" s="75" t="s">
        <v>6463</v>
      </c>
      <c r="F586" s="112">
        <f t="shared" si="32"/>
        <v>484.53599999999994</v>
      </c>
      <c r="G586" s="80" t="s">
        <v>3334</v>
      </c>
      <c r="H586" s="325"/>
      <c r="I586" s="365"/>
      <c r="L586"/>
      <c r="M586"/>
      <c r="P586" s="9">
        <v>92</v>
      </c>
      <c r="V586" s="39"/>
      <c r="Z586" s="38"/>
      <c r="AA586" s="38">
        <v>15.000177348987336</v>
      </c>
      <c r="AB586" s="30"/>
      <c r="AC586" s="31"/>
      <c r="AD586" s="32"/>
      <c r="AE586" s="32"/>
      <c r="AF586" s="33"/>
      <c r="AJ586" s="350">
        <v>1006122</v>
      </c>
      <c r="AK586" s="3"/>
      <c r="AL586">
        <f t="shared" si="30"/>
        <v>0</v>
      </c>
      <c r="AO586">
        <v>4.6780755196724293</v>
      </c>
    </row>
    <row r="587" spans="1:41" ht="12" customHeight="1" x14ac:dyDescent="0.25">
      <c r="A587" s="73">
        <v>5006123</v>
      </c>
      <c r="B587" s="98" t="s">
        <v>1385</v>
      </c>
      <c r="C587" s="77" t="str">
        <f t="shared" si="31"/>
        <v/>
      </c>
      <c r="D587" s="115">
        <v>403.78</v>
      </c>
      <c r="E587" s="75" t="s">
        <v>6463</v>
      </c>
      <c r="F587" s="112">
        <f t="shared" si="32"/>
        <v>484.53599999999994</v>
      </c>
      <c r="G587" s="80" t="s">
        <v>3334</v>
      </c>
      <c r="H587" s="325"/>
      <c r="I587" s="365"/>
      <c r="L587"/>
      <c r="M587"/>
      <c r="P587" s="9">
        <v>92</v>
      </c>
      <c r="V587" s="39"/>
      <c r="Z587" s="38"/>
      <c r="AA587" s="38">
        <v>15.000177348987336</v>
      </c>
      <c r="AB587" s="30"/>
      <c r="AC587" s="31"/>
      <c r="AD587" s="32"/>
      <c r="AE587" s="32"/>
      <c r="AF587" s="33"/>
      <c r="AJ587" s="350">
        <v>1006123</v>
      </c>
      <c r="AK587" s="3"/>
      <c r="AL587">
        <f t="shared" si="30"/>
        <v>0</v>
      </c>
      <c r="AO587">
        <v>4.6780755196724293</v>
      </c>
    </row>
    <row r="588" spans="1:41" ht="12" customHeight="1" x14ac:dyDescent="0.25">
      <c r="A588" s="73">
        <v>5006124</v>
      </c>
      <c r="B588" s="98" t="s">
        <v>1386</v>
      </c>
      <c r="C588" s="77" t="str">
        <f t="shared" si="31"/>
        <v/>
      </c>
      <c r="D588" s="115">
        <v>403.78</v>
      </c>
      <c r="E588" s="75" t="s">
        <v>6463</v>
      </c>
      <c r="F588" s="112">
        <f t="shared" si="32"/>
        <v>484.53599999999994</v>
      </c>
      <c r="G588" s="80" t="s">
        <v>3334</v>
      </c>
      <c r="H588" s="325"/>
      <c r="I588" s="377" t="s">
        <v>8398</v>
      </c>
      <c r="L588"/>
      <c r="M588"/>
      <c r="P588" s="9">
        <v>92</v>
      </c>
      <c r="V588" s="39"/>
      <c r="Z588" s="38"/>
      <c r="AA588" s="38">
        <v>15.000177348987336</v>
      </c>
      <c r="AB588" s="30"/>
      <c r="AC588" s="31"/>
      <c r="AD588" s="32"/>
      <c r="AE588" s="32"/>
      <c r="AF588" s="33"/>
      <c r="AJ588" s="350">
        <v>1006124</v>
      </c>
      <c r="AK588" s="3"/>
      <c r="AL588">
        <f t="shared" si="30"/>
        <v>0</v>
      </c>
      <c r="AO588">
        <v>4.6780755196724293</v>
      </c>
    </row>
    <row r="589" spans="1:41" ht="12" customHeight="1" x14ac:dyDescent="0.25">
      <c r="A589" s="73">
        <v>5006125</v>
      </c>
      <c r="B589" s="98" t="s">
        <v>1387</v>
      </c>
      <c r="C589" s="77" t="str">
        <f t="shared" si="31"/>
        <v/>
      </c>
      <c r="D589" s="115">
        <v>403.78</v>
      </c>
      <c r="E589" s="75" t="s">
        <v>6463</v>
      </c>
      <c r="F589" s="112">
        <f t="shared" si="32"/>
        <v>484.53599999999994</v>
      </c>
      <c r="G589" s="80" t="s">
        <v>3334</v>
      </c>
      <c r="H589" s="325"/>
      <c r="I589" s="378"/>
      <c r="L589"/>
      <c r="M589"/>
      <c r="P589" s="9">
        <v>92</v>
      </c>
      <c r="V589" s="39"/>
      <c r="Z589" s="38"/>
      <c r="AA589" s="38">
        <v>15.000177348987336</v>
      </c>
      <c r="AB589" s="30"/>
      <c r="AC589" s="31"/>
      <c r="AD589" s="32"/>
      <c r="AE589" s="32"/>
      <c r="AF589" s="33"/>
      <c r="AJ589" s="350">
        <v>1006125</v>
      </c>
      <c r="AK589" s="3"/>
      <c r="AL589">
        <f t="shared" si="30"/>
        <v>0</v>
      </c>
      <c r="AO589">
        <v>4.6780755196724293</v>
      </c>
    </row>
    <row r="590" spans="1:41" ht="12" customHeight="1" x14ac:dyDescent="0.25">
      <c r="A590" s="73">
        <v>5006126</v>
      </c>
      <c r="B590" s="98" t="s">
        <v>1388</v>
      </c>
      <c r="C590" s="77" t="str">
        <f t="shared" si="31"/>
        <v/>
      </c>
      <c r="D590" s="115">
        <v>403.78</v>
      </c>
      <c r="E590" s="75" t="s">
        <v>6463</v>
      </c>
      <c r="F590" s="112">
        <f t="shared" si="32"/>
        <v>484.53599999999994</v>
      </c>
      <c r="G590" s="80" t="s">
        <v>3334</v>
      </c>
      <c r="H590" s="325"/>
      <c r="L590"/>
      <c r="M590"/>
      <c r="P590" s="9">
        <v>92</v>
      </c>
      <c r="V590" s="39"/>
      <c r="Z590" s="38"/>
      <c r="AA590" s="38">
        <v>15.000177348987336</v>
      </c>
      <c r="AB590" s="30"/>
      <c r="AC590" s="31"/>
      <c r="AD590" s="32"/>
      <c r="AE590" s="32"/>
      <c r="AF590" s="33"/>
      <c r="AJ590" s="350">
        <v>1006126</v>
      </c>
      <c r="AK590" s="3"/>
      <c r="AL590">
        <f t="shared" si="30"/>
        <v>0</v>
      </c>
      <c r="AO590">
        <v>2.3390377598362146</v>
      </c>
    </row>
    <row r="591" spans="1:41" ht="12" customHeight="1" x14ac:dyDescent="0.25">
      <c r="A591" s="73">
        <v>5043001</v>
      </c>
      <c r="B591" s="98" t="s">
        <v>6555</v>
      </c>
      <c r="C591" s="77" t="str">
        <f t="shared" si="31"/>
        <v/>
      </c>
      <c r="D591" s="115">
        <v>398.97</v>
      </c>
      <c r="E591" s="75" t="s">
        <v>6463</v>
      </c>
      <c r="F591" s="112">
        <f>D591*1.2</f>
        <v>478.76400000000001</v>
      </c>
      <c r="G591" s="80"/>
      <c r="H591" s="325"/>
      <c r="L591"/>
      <c r="M591"/>
      <c r="P591" s="9">
        <v>92</v>
      </c>
      <c r="V591" s="39"/>
      <c r="Z591" s="38"/>
      <c r="AA591" s="38">
        <v>15.012722646310436</v>
      </c>
      <c r="AB591" s="30"/>
      <c r="AC591" s="31"/>
      <c r="AD591" s="32"/>
      <c r="AE591" s="32"/>
      <c r="AF591" s="33"/>
      <c r="AJ591" s="350"/>
      <c r="AK591" s="3"/>
      <c r="AL591">
        <f t="shared" si="30"/>
        <v>0</v>
      </c>
      <c r="AO591">
        <v>0.4734474605442347</v>
      </c>
    </row>
    <row r="592" spans="1:41" ht="12" customHeight="1" x14ac:dyDescent="0.25">
      <c r="A592" s="73">
        <v>5006127</v>
      </c>
      <c r="B592" s="98" t="s">
        <v>1389</v>
      </c>
      <c r="C592" s="77" t="str">
        <f t="shared" si="31"/>
        <v/>
      </c>
      <c r="D592" s="115">
        <v>441.88</v>
      </c>
      <c r="E592" s="75" t="s">
        <v>6463</v>
      </c>
      <c r="F592" s="112">
        <f t="shared" si="32"/>
        <v>530.25599999999997</v>
      </c>
      <c r="G592" s="80" t="s">
        <v>3334</v>
      </c>
      <c r="H592" s="325"/>
      <c r="L592"/>
      <c r="M592"/>
      <c r="P592" s="9">
        <v>92</v>
      </c>
      <c r="V592" s="39"/>
      <c r="Z592" s="38"/>
      <c r="AA592" s="38">
        <v>14.999675892915022</v>
      </c>
      <c r="AB592" s="30"/>
      <c r="AC592" s="31"/>
      <c r="AD592" s="32"/>
      <c r="AE592" s="32"/>
      <c r="AF592" s="33"/>
      <c r="AJ592" s="350">
        <v>1006127</v>
      </c>
      <c r="AK592" s="3"/>
      <c r="AL592">
        <f t="shared" si="30"/>
        <v>0</v>
      </c>
      <c r="AO592">
        <v>4.2747201351799884</v>
      </c>
    </row>
    <row r="593" spans="1:41" ht="12" customHeight="1" x14ac:dyDescent="0.25">
      <c r="A593" s="73">
        <v>5006128</v>
      </c>
      <c r="B593" s="98" t="s">
        <v>1390</v>
      </c>
      <c r="C593" s="77" t="str">
        <f t="shared" si="31"/>
        <v/>
      </c>
      <c r="D593" s="115">
        <v>446.71</v>
      </c>
      <c r="E593" s="75" t="s">
        <v>6463</v>
      </c>
      <c r="F593" s="112">
        <f t="shared" si="32"/>
        <v>536.05199999999991</v>
      </c>
      <c r="G593" s="80" t="s">
        <v>3334</v>
      </c>
      <c r="H593" s="325"/>
      <c r="L593"/>
      <c r="M593"/>
      <c r="P593" s="9">
        <v>92</v>
      </c>
      <c r="V593" s="39"/>
      <c r="Z593" s="38"/>
      <c r="AA593" s="38">
        <v>15.001122118559849</v>
      </c>
      <c r="AB593" s="30"/>
      <c r="AC593" s="31"/>
      <c r="AD593" s="32"/>
      <c r="AE593" s="32"/>
      <c r="AF593" s="33"/>
      <c r="AJ593" s="350">
        <v>1006128</v>
      </c>
      <c r="AK593" s="3"/>
      <c r="AL593">
        <f t="shared" si="30"/>
        <v>0</v>
      </c>
      <c r="AO593">
        <v>2.1142501100639497</v>
      </c>
    </row>
    <row r="594" spans="1:41" ht="12" customHeight="1" x14ac:dyDescent="0.25">
      <c r="A594" s="73">
        <v>5043002</v>
      </c>
      <c r="B594" s="98" t="s">
        <v>6556</v>
      </c>
      <c r="C594" s="77" t="str">
        <f t="shared" si="31"/>
        <v/>
      </c>
      <c r="D594" s="115">
        <v>482.62</v>
      </c>
      <c r="E594" s="75" t="s">
        <v>6463</v>
      </c>
      <c r="F594" s="112">
        <f>D594*1.2</f>
        <v>579.14400000000001</v>
      </c>
      <c r="G594" s="80"/>
      <c r="H594" s="325"/>
      <c r="L594"/>
      <c r="M594"/>
      <c r="P594" s="9">
        <v>92</v>
      </c>
      <c r="V594" s="39"/>
      <c r="Z594" s="38"/>
      <c r="AA594" s="38">
        <v>15.00742942050519</v>
      </c>
      <c r="AB594" s="30"/>
      <c r="AC594" s="31"/>
      <c r="AD594" s="32"/>
      <c r="AE594" s="32"/>
      <c r="AF594" s="33"/>
      <c r="AJ594" s="350"/>
      <c r="AK594" s="3"/>
      <c r="AL594">
        <f t="shared" ref="AL594:AL614" si="33">$I$464/150</f>
        <v>0</v>
      </c>
      <c r="AO594">
        <v>0.39138728882626772</v>
      </c>
    </row>
    <row r="595" spans="1:41" ht="12" customHeight="1" x14ac:dyDescent="0.25">
      <c r="A595" s="73">
        <v>1006129</v>
      </c>
      <c r="B595" s="98" t="s">
        <v>1391</v>
      </c>
      <c r="C595" s="77" t="str">
        <f t="shared" si="31"/>
        <v/>
      </c>
      <c r="D595" s="115">
        <v>335.45</v>
      </c>
      <c r="E595" s="75" t="s">
        <v>6463</v>
      </c>
      <c r="F595" s="309">
        <f t="shared" si="32"/>
        <v>402.53999999999996</v>
      </c>
      <c r="G595" s="80" t="s">
        <v>3334</v>
      </c>
      <c r="H595" s="325"/>
      <c r="L595"/>
      <c r="M595"/>
      <c r="P595" s="9">
        <v>92</v>
      </c>
      <c r="V595" s="39"/>
      <c r="Z595" s="38"/>
      <c r="AA595" s="38">
        <v>0</v>
      </c>
      <c r="AB595" s="30"/>
      <c r="AC595" s="31"/>
      <c r="AD595" s="32"/>
      <c r="AE595" s="32"/>
      <c r="AF595" s="33"/>
      <c r="AJ595" s="350"/>
      <c r="AK595" s="3"/>
      <c r="AL595">
        <f t="shared" si="33"/>
        <v>0</v>
      </c>
      <c r="AO595">
        <v>5.6309832563223532</v>
      </c>
    </row>
    <row r="596" spans="1:41" ht="12" customHeight="1" x14ac:dyDescent="0.25">
      <c r="A596" s="73">
        <v>5043003</v>
      </c>
      <c r="B596" s="98" t="s">
        <v>6557</v>
      </c>
      <c r="C596" s="77" t="str">
        <f t="shared" si="31"/>
        <v/>
      </c>
      <c r="D596" s="115">
        <v>524.66</v>
      </c>
      <c r="E596" s="75" t="s">
        <v>6463</v>
      </c>
      <c r="F596" s="112">
        <f t="shared" si="32"/>
        <v>629.59199999999998</v>
      </c>
      <c r="G596" s="80"/>
      <c r="H596" s="325"/>
      <c r="L596"/>
      <c r="M596"/>
      <c r="P596" s="9">
        <v>92</v>
      </c>
      <c r="V596" s="39"/>
      <c r="Z596" s="38"/>
      <c r="AA596" s="38"/>
      <c r="AB596" s="30"/>
      <c r="AC596" s="31"/>
      <c r="AD596" s="32"/>
      <c r="AE596" s="32"/>
      <c r="AF596" s="33"/>
      <c r="AJ596" s="350"/>
      <c r="AK596" s="3"/>
      <c r="AL596">
        <f t="shared" si="33"/>
        <v>0</v>
      </c>
      <c r="AO596">
        <v>0.72005235136405799</v>
      </c>
    </row>
    <row r="597" spans="1:41" ht="12" customHeight="1" x14ac:dyDescent="0.25">
      <c r="A597" s="73">
        <v>5006130</v>
      </c>
      <c r="B597" s="98" t="s">
        <v>5656</v>
      </c>
      <c r="C597" s="77" t="str">
        <f t="shared" si="31"/>
        <v/>
      </c>
      <c r="D597" s="115">
        <v>512</v>
      </c>
      <c r="E597" s="75" t="s">
        <v>6463</v>
      </c>
      <c r="F597" s="112">
        <f t="shared" si="32"/>
        <v>614.4</v>
      </c>
      <c r="G597" s="80" t="s">
        <v>3334</v>
      </c>
      <c r="H597" s="325"/>
      <c r="L597"/>
      <c r="M597"/>
      <c r="P597" s="9">
        <v>92</v>
      </c>
      <c r="V597" s="39"/>
      <c r="Z597" s="38"/>
      <c r="AA597" s="38">
        <v>14.999020951635018</v>
      </c>
      <c r="AB597" s="30"/>
      <c r="AC597" s="31"/>
      <c r="AD597" s="32"/>
      <c r="AE597" s="32"/>
      <c r="AF597" s="33"/>
      <c r="AJ597" s="350">
        <v>1006130</v>
      </c>
      <c r="AK597" s="3"/>
      <c r="AL597">
        <f t="shared" si="33"/>
        <v>0</v>
      </c>
      <c r="AO597">
        <v>3.6892838541666664</v>
      </c>
    </row>
    <row r="598" spans="1:41" ht="12" customHeight="1" x14ac:dyDescent="0.25">
      <c r="A598" s="73">
        <v>5043004</v>
      </c>
      <c r="B598" s="98" t="s">
        <v>6558</v>
      </c>
      <c r="C598" s="77" t="str">
        <f t="shared" si="31"/>
        <v/>
      </c>
      <c r="D598" s="115">
        <v>583.12</v>
      </c>
      <c r="E598" s="75" t="s">
        <v>6463</v>
      </c>
      <c r="F598" s="112">
        <f t="shared" si="32"/>
        <v>699.74400000000003</v>
      </c>
      <c r="G598" s="80"/>
      <c r="H598" s="325"/>
      <c r="L598"/>
      <c r="M598"/>
      <c r="P598" s="9">
        <v>92</v>
      </c>
      <c r="V598" s="39"/>
      <c r="Z598" s="38"/>
      <c r="AA598" s="38"/>
      <c r="AB598" s="30"/>
      <c r="AC598" s="31"/>
      <c r="AD598" s="32"/>
      <c r="AE598" s="32"/>
      <c r="AF598" s="33"/>
      <c r="AJ598" s="350"/>
      <c r="AK598" s="3"/>
      <c r="AL598">
        <f t="shared" si="33"/>
        <v>0</v>
      </c>
      <c r="AO598">
        <v>0.32393218091187631</v>
      </c>
    </row>
    <row r="599" spans="1:41" ht="12" customHeight="1" x14ac:dyDescent="0.25">
      <c r="A599" s="73">
        <v>5006131</v>
      </c>
      <c r="B599" s="98" t="s">
        <v>1392</v>
      </c>
      <c r="C599" s="77" t="str">
        <f t="shared" si="31"/>
        <v/>
      </c>
      <c r="D599" s="115">
        <v>576.46</v>
      </c>
      <c r="E599" s="75" t="s">
        <v>6463</v>
      </c>
      <c r="F599" s="112">
        <f t="shared" si="32"/>
        <v>691.75200000000007</v>
      </c>
      <c r="G599" s="80" t="s">
        <v>3334</v>
      </c>
      <c r="H599" s="325"/>
      <c r="L599"/>
      <c r="M599"/>
      <c r="P599" s="9">
        <v>92</v>
      </c>
      <c r="V599" s="39"/>
      <c r="Z599" s="38"/>
      <c r="AA599" s="38">
        <v>14.998757763975149</v>
      </c>
      <c r="AB599" s="30"/>
      <c r="AC599" s="31"/>
      <c r="AD599" s="32"/>
      <c r="AE599" s="32"/>
      <c r="AF599" s="33"/>
      <c r="AJ599" s="350">
        <v>1006131</v>
      </c>
      <c r="AK599" s="3"/>
      <c r="AL599">
        <f t="shared" si="33"/>
        <v>0</v>
      </c>
      <c r="AO599">
        <v>3.2767465796990827</v>
      </c>
    </row>
    <row r="600" spans="1:41" ht="12" customHeight="1" x14ac:dyDescent="0.25">
      <c r="A600" s="73">
        <v>5006132</v>
      </c>
      <c r="B600" s="98" t="s">
        <v>1393</v>
      </c>
      <c r="C600" s="77" t="str">
        <f t="shared" si="31"/>
        <v/>
      </c>
      <c r="D600" s="115">
        <v>588.9</v>
      </c>
      <c r="E600" s="75" t="s">
        <v>6463</v>
      </c>
      <c r="F600" s="112">
        <f t="shared" si="32"/>
        <v>706.68</v>
      </c>
      <c r="G600" s="80" t="s">
        <v>3334</v>
      </c>
      <c r="H600" s="325"/>
      <c r="L600"/>
      <c r="M600"/>
      <c r="P600" s="9">
        <v>92</v>
      </c>
      <c r="V600" s="39"/>
      <c r="Z600" s="38"/>
      <c r="AA600" s="38">
        <v>15.000364794863685</v>
      </c>
      <c r="AB600" s="30"/>
      <c r="AC600" s="31"/>
      <c r="AD600" s="32"/>
      <c r="AE600" s="32"/>
      <c r="AF600" s="33"/>
      <c r="AJ600" s="350">
        <v>1006132</v>
      </c>
      <c r="AK600" s="3"/>
      <c r="AL600">
        <f t="shared" si="33"/>
        <v>0</v>
      </c>
      <c r="AO600">
        <v>3.2075281598460408</v>
      </c>
    </row>
    <row r="601" spans="1:41" ht="12" customHeight="1" x14ac:dyDescent="0.25">
      <c r="A601" s="73">
        <v>5043005</v>
      </c>
      <c r="B601" s="98" t="s">
        <v>6559</v>
      </c>
      <c r="C601" s="77" t="str">
        <f t="shared" si="31"/>
        <v/>
      </c>
      <c r="D601" s="115">
        <v>780.92</v>
      </c>
      <c r="E601" s="75" t="s">
        <v>6463</v>
      </c>
      <c r="F601" s="112">
        <f t="shared" si="32"/>
        <v>937.10399999999993</v>
      </c>
      <c r="G601" s="80"/>
      <c r="H601" s="325"/>
      <c r="L601"/>
      <c r="M601"/>
      <c r="P601" s="9">
        <v>92</v>
      </c>
      <c r="V601" s="39"/>
      <c r="Z601" s="38"/>
      <c r="AA601" s="38"/>
      <c r="AB601" s="30"/>
      <c r="AC601" s="31"/>
      <c r="AD601" s="32"/>
      <c r="AE601" s="32"/>
      <c r="AF601" s="33"/>
      <c r="AJ601" s="350"/>
      <c r="AK601" s="3"/>
      <c r="AL601">
        <f t="shared" si="33"/>
        <v>0</v>
      </c>
      <c r="AO601">
        <v>0.60470769519711798</v>
      </c>
    </row>
    <row r="602" spans="1:41" ht="12" customHeight="1" x14ac:dyDescent="0.25">
      <c r="A602" s="73">
        <v>5006133</v>
      </c>
      <c r="B602" s="98" t="s">
        <v>5771</v>
      </c>
      <c r="C602" s="77" t="str">
        <f t="shared" si="31"/>
        <v/>
      </c>
      <c r="D602" s="115">
        <v>909.57</v>
      </c>
      <c r="E602" s="75" t="s">
        <v>6463</v>
      </c>
      <c r="F602" s="112">
        <f t="shared" si="32"/>
        <v>1091.4839999999999</v>
      </c>
      <c r="G602" s="80" t="s">
        <v>3334</v>
      </c>
      <c r="H602" s="325"/>
      <c r="L602"/>
      <c r="M602"/>
      <c r="P602" s="9">
        <v>92</v>
      </c>
      <c r="V602" s="39"/>
      <c r="Z602" s="38"/>
      <c r="AA602" s="38">
        <v>15.000177348987336</v>
      </c>
      <c r="AB602" s="30"/>
      <c r="AC602" s="31"/>
      <c r="AD602" s="32"/>
      <c r="AE602" s="32"/>
      <c r="AF602" s="33"/>
      <c r="AJ602" s="350"/>
      <c r="AK602" s="3"/>
      <c r="AL602">
        <f t="shared" si="33"/>
        <v>0</v>
      </c>
      <c r="AO602">
        <v>10.38355120184996</v>
      </c>
    </row>
    <row r="603" spans="1:41" ht="12" customHeight="1" x14ac:dyDescent="0.25">
      <c r="A603" s="73">
        <v>5043006</v>
      </c>
      <c r="B603" s="98" t="s">
        <v>6560</v>
      </c>
      <c r="C603" s="77" t="str">
        <f t="shared" si="31"/>
        <v/>
      </c>
      <c r="D603" s="115">
        <v>958.38</v>
      </c>
      <c r="E603" s="75" t="s">
        <v>6463</v>
      </c>
      <c r="F603" s="112">
        <f t="shared" si="32"/>
        <v>1150.056</v>
      </c>
      <c r="G603" s="80"/>
      <c r="H603" s="325"/>
      <c r="L603"/>
      <c r="M603"/>
      <c r="P603" s="9">
        <v>92</v>
      </c>
      <c r="V603" s="39"/>
      <c r="Z603" s="38"/>
      <c r="AA603" s="38">
        <v>15.005574136008931</v>
      </c>
      <c r="AB603" s="30"/>
      <c r="AC603" s="31"/>
      <c r="AD603" s="32"/>
      <c r="AE603" s="32"/>
      <c r="AF603" s="33"/>
      <c r="AJ603" s="350"/>
      <c r="AK603" s="3"/>
      <c r="AL603">
        <f t="shared" si="33"/>
        <v>0</v>
      </c>
      <c r="AO603">
        <v>1.9709440235953724</v>
      </c>
    </row>
    <row r="604" spans="1:41" ht="12" customHeight="1" x14ac:dyDescent="0.25">
      <c r="A604" s="73">
        <v>5006134</v>
      </c>
      <c r="B604" s="98" t="s">
        <v>5772</v>
      </c>
      <c r="C604" s="77" t="str">
        <f t="shared" si="31"/>
        <v/>
      </c>
      <c r="D604" s="115">
        <v>979.37</v>
      </c>
      <c r="E604" s="75" t="s">
        <v>6463</v>
      </c>
      <c r="F604" s="112">
        <f t="shared" si="32"/>
        <v>1175.2439999999999</v>
      </c>
      <c r="G604" s="80" t="s">
        <v>3334</v>
      </c>
      <c r="H604" s="325"/>
      <c r="L604"/>
      <c r="M604"/>
      <c r="P604" s="9">
        <v>92</v>
      </c>
      <c r="V604" s="39"/>
      <c r="Z604" s="38"/>
      <c r="AA604" s="38">
        <v>15.000177348987336</v>
      </c>
      <c r="AB604" s="30"/>
      <c r="AC604" s="31"/>
      <c r="AD604" s="32"/>
      <c r="AE604" s="32"/>
      <c r="AF604" s="33"/>
      <c r="AJ604" s="350"/>
      <c r="AK604" s="3"/>
      <c r="AL604">
        <f t="shared" si="33"/>
        <v>0</v>
      </c>
      <c r="AO604">
        <v>9.6435123259510362</v>
      </c>
    </row>
    <row r="605" spans="1:41" ht="12" customHeight="1" x14ac:dyDescent="0.25">
      <c r="A605" s="73">
        <v>5043007</v>
      </c>
      <c r="B605" s="98" t="s">
        <v>6561</v>
      </c>
      <c r="C605" s="77" t="str">
        <f t="shared" si="31"/>
        <v/>
      </c>
      <c r="D605" s="115">
        <v>1046.72</v>
      </c>
      <c r="E605" s="75" t="s">
        <v>6463</v>
      </c>
      <c r="F605" s="112">
        <f t="shared" si="32"/>
        <v>1256.0640000000001</v>
      </c>
      <c r="G605" s="80"/>
      <c r="H605" s="325"/>
      <c r="L605"/>
      <c r="M605"/>
      <c r="P605" s="9">
        <v>92</v>
      </c>
      <c r="V605" s="39"/>
      <c r="Z605" s="38"/>
      <c r="AA605" s="38">
        <v>14.992993928071002</v>
      </c>
      <c r="AB605" s="30"/>
      <c r="AC605" s="31"/>
      <c r="AD605" s="32"/>
      <c r="AE605" s="32"/>
      <c r="AF605" s="33"/>
      <c r="AJ605" s="350"/>
      <c r="AK605" s="3"/>
      <c r="AL605">
        <f t="shared" si="33"/>
        <v>0</v>
      </c>
      <c r="AO605">
        <v>1.804602313257923</v>
      </c>
    </row>
    <row r="606" spans="1:41" ht="12" customHeight="1" x14ac:dyDescent="0.25">
      <c r="A606" s="73">
        <v>5006135</v>
      </c>
      <c r="B606" s="98" t="s">
        <v>5773</v>
      </c>
      <c r="C606" s="77" t="str">
        <f t="shared" ref="C606:C614" si="34">IF(MROUND(AL606/(AO606*F606),5)=0,"",MROUND(AL606/(AO606*F606),5))</f>
        <v/>
      </c>
      <c r="D606" s="115">
        <v>1055.8</v>
      </c>
      <c r="E606" s="75" t="s">
        <v>6463</v>
      </c>
      <c r="F606" s="112">
        <f t="shared" si="32"/>
        <v>1266.9599999999998</v>
      </c>
      <c r="G606" s="80" t="s">
        <v>3334</v>
      </c>
      <c r="H606" s="325"/>
      <c r="L606"/>
      <c r="M606"/>
      <c r="P606" s="9">
        <v>92</v>
      </c>
      <c r="V606" s="39"/>
      <c r="Z606" s="38"/>
      <c r="AA606" s="38">
        <v>14.999675892915022</v>
      </c>
      <c r="AB606" s="30"/>
      <c r="AC606" s="31"/>
      <c r="AD606" s="32"/>
      <c r="AE606" s="32"/>
      <c r="AF606" s="33"/>
      <c r="AJ606" s="350"/>
      <c r="AK606" s="3"/>
      <c r="AL606">
        <f t="shared" si="33"/>
        <v>0</v>
      </c>
      <c r="AO606">
        <v>8.9454126412830721</v>
      </c>
    </row>
    <row r="607" spans="1:41" ht="12" customHeight="1" x14ac:dyDescent="0.25">
      <c r="A607" s="73">
        <v>5006136</v>
      </c>
      <c r="B607" s="98" t="s">
        <v>5774</v>
      </c>
      <c r="C607" s="77" t="str">
        <f t="shared" si="34"/>
        <v/>
      </c>
      <c r="D607" s="115">
        <v>1146.1500000000001</v>
      </c>
      <c r="E607" s="75" t="s">
        <v>6463</v>
      </c>
      <c r="F607" s="112">
        <f t="shared" si="32"/>
        <v>1375.38</v>
      </c>
      <c r="G607" s="80" t="s">
        <v>3334</v>
      </c>
      <c r="H607" s="325"/>
      <c r="L607"/>
      <c r="M607"/>
      <c r="P607" s="9">
        <v>92</v>
      </c>
      <c r="V607" s="39"/>
      <c r="Z607" s="38"/>
      <c r="AA607" s="38">
        <v>15.001122118559849</v>
      </c>
      <c r="AB607" s="30"/>
      <c r="AC607" s="31"/>
      <c r="AD607" s="32"/>
      <c r="AE607" s="32"/>
      <c r="AF607" s="33"/>
      <c r="AJ607" s="350"/>
      <c r="AK607" s="3"/>
      <c r="AL607">
        <f t="shared" si="33"/>
        <v>0</v>
      </c>
      <c r="AO607">
        <v>8.240253602640724</v>
      </c>
    </row>
    <row r="608" spans="1:41" ht="12" customHeight="1" x14ac:dyDescent="0.25">
      <c r="A608" s="73">
        <v>5043008</v>
      </c>
      <c r="B608" s="98" t="s">
        <v>6562</v>
      </c>
      <c r="C608" s="77" t="str">
        <f t="shared" si="34"/>
        <v/>
      </c>
      <c r="D608" s="115">
        <v>1198.19</v>
      </c>
      <c r="E608" s="75" t="s">
        <v>6463</v>
      </c>
      <c r="F608" s="112">
        <f t="shared" si="32"/>
        <v>1437.828</v>
      </c>
      <c r="G608" s="80"/>
      <c r="H608" s="325"/>
      <c r="L608"/>
      <c r="M608"/>
      <c r="P608" s="9">
        <v>92</v>
      </c>
      <c r="V608" s="39"/>
      <c r="Z608" s="38"/>
      <c r="AA608" s="38">
        <v>15.002600104004159</v>
      </c>
      <c r="AB608" s="30"/>
      <c r="AC608" s="31"/>
      <c r="AD608" s="32"/>
      <c r="AE608" s="32"/>
      <c r="AF608" s="33"/>
      <c r="AJ608" s="350"/>
      <c r="AK608" s="3"/>
      <c r="AL608">
        <f t="shared" si="33"/>
        <v>0</v>
      </c>
      <c r="AO608">
        <v>2.6274538169145867</v>
      </c>
    </row>
    <row r="609" spans="1:41" ht="12" customHeight="1" x14ac:dyDescent="0.25">
      <c r="A609" s="73">
        <v>5006137</v>
      </c>
      <c r="B609" s="98" t="s">
        <v>5775</v>
      </c>
      <c r="C609" s="77" t="str">
        <f t="shared" si="34"/>
        <v/>
      </c>
      <c r="D609" s="115">
        <v>1211.51</v>
      </c>
      <c r="E609" s="75" t="s">
        <v>1</v>
      </c>
      <c r="F609" s="112">
        <f t="shared" si="32"/>
        <v>1453.8119999999999</v>
      </c>
      <c r="G609" s="80" t="s">
        <v>3334</v>
      </c>
      <c r="H609" s="325"/>
      <c r="L609"/>
      <c r="M609"/>
      <c r="P609" s="9">
        <v>92</v>
      </c>
      <c r="V609" s="39"/>
      <c r="Z609" s="38"/>
      <c r="AA609" s="38">
        <v>15.000142316340757</v>
      </c>
      <c r="AB609" s="30"/>
      <c r="AC609" s="31"/>
      <c r="AD609" s="32"/>
      <c r="AE609" s="32"/>
      <c r="AF609" s="33"/>
      <c r="AJ609" s="350"/>
      <c r="AK609" s="3"/>
      <c r="AL609">
        <f t="shared" si="33"/>
        <v>0</v>
      </c>
      <c r="AO609">
        <v>7.7956984809590235</v>
      </c>
    </row>
    <row r="610" spans="1:41" ht="12" customHeight="1" x14ac:dyDescent="0.25">
      <c r="A610" s="73">
        <v>5006138</v>
      </c>
      <c r="B610" s="98" t="s">
        <v>5776</v>
      </c>
      <c r="C610" s="77" t="str">
        <f t="shared" si="34"/>
        <v/>
      </c>
      <c r="D610" s="115">
        <v>1281.56</v>
      </c>
      <c r="E610" s="75" t="s">
        <v>6463</v>
      </c>
      <c r="F610" s="112">
        <f t="shared" si="32"/>
        <v>1537.8719999999998</v>
      </c>
      <c r="G610" s="80" t="s">
        <v>3334</v>
      </c>
      <c r="H610" s="325"/>
      <c r="L610"/>
      <c r="M610"/>
      <c r="P610" s="9">
        <v>92</v>
      </c>
      <c r="V610" s="39"/>
      <c r="Z610" s="38"/>
      <c r="AA610" s="38">
        <v>14.999020951635018</v>
      </c>
      <c r="AB610" s="30"/>
      <c r="AC610" s="31"/>
      <c r="AD610" s="32"/>
      <c r="AE610" s="32"/>
      <c r="AF610" s="33"/>
      <c r="AJ610" s="350"/>
      <c r="AK610" s="3"/>
      <c r="AL610">
        <f t="shared" si="33"/>
        <v>0</v>
      </c>
      <c r="AO610">
        <v>7.3695860253649199</v>
      </c>
    </row>
    <row r="611" spans="1:41" ht="12" customHeight="1" x14ac:dyDescent="0.25">
      <c r="A611" s="73">
        <v>5043009</v>
      </c>
      <c r="B611" s="98" t="s">
        <v>6563</v>
      </c>
      <c r="C611" s="77" t="str">
        <f t="shared" si="34"/>
        <v/>
      </c>
      <c r="D611" s="115">
        <v>1380.39</v>
      </c>
      <c r="E611" s="75" t="s">
        <v>6463</v>
      </c>
      <c r="F611" s="112">
        <f>D611*1.2</f>
        <v>1656.4680000000001</v>
      </c>
      <c r="G611" s="80"/>
      <c r="H611" s="325"/>
      <c r="L611"/>
      <c r="M611"/>
      <c r="P611" s="9">
        <v>92</v>
      </c>
      <c r="V611" s="39"/>
      <c r="Z611" s="38"/>
      <c r="AA611" s="38">
        <v>14.998192988796532</v>
      </c>
      <c r="AB611" s="30"/>
      <c r="AC611" s="31"/>
      <c r="AD611" s="32"/>
      <c r="AE611" s="32"/>
      <c r="AF611" s="33"/>
      <c r="AJ611" s="350"/>
      <c r="AK611" s="3"/>
      <c r="AL611">
        <f t="shared" si="33"/>
        <v>0</v>
      </c>
      <c r="AO611">
        <v>3.4209776464139359</v>
      </c>
    </row>
    <row r="612" spans="1:41" ht="12" customHeight="1" x14ac:dyDescent="0.25">
      <c r="A612" s="73">
        <v>5006139</v>
      </c>
      <c r="B612" s="98" t="s">
        <v>5777</v>
      </c>
      <c r="C612" s="77" t="str">
        <f t="shared" si="34"/>
        <v/>
      </c>
      <c r="D612" s="115">
        <v>1345.74</v>
      </c>
      <c r="E612" s="75" t="s">
        <v>6463</v>
      </c>
      <c r="F612" s="112">
        <f t="shared" si="32"/>
        <v>1614.8879999999999</v>
      </c>
      <c r="G612" s="80" t="s">
        <v>3334</v>
      </c>
      <c r="H612" s="325"/>
      <c r="L612"/>
      <c r="M612"/>
      <c r="P612" s="9">
        <v>92</v>
      </c>
      <c r="V612" s="39"/>
      <c r="Z612" s="38"/>
      <c r="AA612" s="38">
        <v>14.998757763975149</v>
      </c>
      <c r="AB612" s="30"/>
      <c r="AC612" s="31"/>
      <c r="AD612" s="32"/>
      <c r="AE612" s="32"/>
      <c r="AF612" s="33"/>
      <c r="AJ612" s="350"/>
      <c r="AK612" s="3"/>
      <c r="AL612">
        <f t="shared" si="33"/>
        <v>0</v>
      </c>
      <c r="AO612">
        <v>7.0181213805539455</v>
      </c>
    </row>
    <row r="613" spans="1:41" ht="12" customHeight="1" x14ac:dyDescent="0.25">
      <c r="A613" s="73">
        <v>5006140</v>
      </c>
      <c r="B613" s="98" t="s">
        <v>5778</v>
      </c>
      <c r="C613" s="77" t="str">
        <f t="shared" si="34"/>
        <v/>
      </c>
      <c r="D613" s="115">
        <v>1441.05</v>
      </c>
      <c r="E613" s="75" t="s">
        <v>6463</v>
      </c>
      <c r="F613" s="112">
        <f t="shared" si="32"/>
        <v>1729.26</v>
      </c>
      <c r="G613" s="80" t="s">
        <v>3334</v>
      </c>
      <c r="H613" s="325"/>
      <c r="L613"/>
      <c r="M613"/>
      <c r="P613" s="9">
        <v>92</v>
      </c>
      <c r="V613" s="39"/>
      <c r="Z613" s="38"/>
      <c r="AA613" s="38">
        <v>15.000364794863685</v>
      </c>
      <c r="AB613" s="30"/>
      <c r="AC613" s="31"/>
      <c r="AD613" s="32"/>
      <c r="AE613" s="32"/>
      <c r="AF613" s="33"/>
      <c r="AJ613" s="350"/>
      <c r="AK613" s="3"/>
      <c r="AL613">
        <f t="shared" si="33"/>
        <v>0</v>
      </c>
      <c r="AO613">
        <v>6.5539479314851441</v>
      </c>
    </row>
    <row r="614" spans="1:41" ht="12" customHeight="1" x14ac:dyDescent="0.25">
      <c r="A614" s="73">
        <v>5043010</v>
      </c>
      <c r="B614" s="98" t="s">
        <v>6564</v>
      </c>
      <c r="C614" s="77" t="str">
        <f t="shared" si="34"/>
        <v/>
      </c>
      <c r="D614" s="115">
        <v>1566.62</v>
      </c>
      <c r="E614" s="75" t="s">
        <v>6463</v>
      </c>
      <c r="F614" s="112">
        <f>D614*1.2</f>
        <v>1879.9439999999997</v>
      </c>
      <c r="G614" s="80"/>
      <c r="H614" s="325"/>
      <c r="L614"/>
      <c r="M614"/>
      <c r="P614" s="9">
        <v>92</v>
      </c>
      <c r="V614" s="39"/>
      <c r="Z614" s="38"/>
      <c r="AA614" s="38">
        <v>14.995131450827657</v>
      </c>
      <c r="AB614" s="30"/>
      <c r="AC614" s="31"/>
      <c r="AD614" s="32"/>
      <c r="AE614" s="32"/>
      <c r="AF614" s="33"/>
      <c r="AJ614" s="350"/>
      <c r="AK614" s="3"/>
      <c r="AL614">
        <f t="shared" si="33"/>
        <v>0</v>
      </c>
      <c r="AO614">
        <v>3.0143131923078563</v>
      </c>
    </row>
    <row r="615" spans="1:41" ht="24" customHeight="1" x14ac:dyDescent="0.25">
      <c r="A615" s="73">
        <v>152329</v>
      </c>
      <c r="B615" s="98" t="s">
        <v>3342</v>
      </c>
      <c r="C615" s="74"/>
      <c r="D615" s="115">
        <v>29.9</v>
      </c>
      <c r="E615" s="95" t="s">
        <v>5497</v>
      </c>
      <c r="F615" s="112">
        <f t="shared" si="32"/>
        <v>35.879999999999995</v>
      </c>
      <c r="G615" s="80" t="s">
        <v>3333</v>
      </c>
      <c r="H615" s="325"/>
      <c r="I615" s="377" t="s">
        <v>8187</v>
      </c>
      <c r="J615" s="15"/>
      <c r="L615"/>
      <c r="M615"/>
      <c r="P615" s="9">
        <v>92</v>
      </c>
      <c r="V615" s="39"/>
      <c r="Z615" s="38"/>
      <c r="AA615" s="38">
        <v>10</v>
      </c>
      <c r="AB615" s="30"/>
      <c r="AC615" s="31"/>
      <c r="AD615" s="32"/>
      <c r="AE615" s="32"/>
      <c r="AF615" s="33"/>
      <c r="AJ615" s="350"/>
      <c r="AK615" s="3"/>
      <c r="AL615" s="3"/>
    </row>
    <row r="616" spans="1:41" ht="24" customHeight="1" x14ac:dyDescent="0.25">
      <c r="A616" s="73">
        <v>152330</v>
      </c>
      <c r="B616" s="98" t="s">
        <v>3343</v>
      </c>
      <c r="C616" s="74"/>
      <c r="D616" s="115">
        <v>35.909999999999997</v>
      </c>
      <c r="E616" s="95" t="s">
        <v>5497</v>
      </c>
      <c r="F616" s="112">
        <f t="shared" si="32"/>
        <v>43.091999999999992</v>
      </c>
      <c r="G616" s="80" t="s">
        <v>3335</v>
      </c>
      <c r="H616" s="325"/>
      <c r="I616" s="378"/>
      <c r="L616"/>
      <c r="M616"/>
      <c r="P616" s="9">
        <v>92</v>
      </c>
      <c r="V616" s="39"/>
      <c r="Z616" s="38"/>
      <c r="AA616" s="38">
        <v>10</v>
      </c>
      <c r="AB616" s="30"/>
      <c r="AC616" s="31"/>
      <c r="AD616" s="32"/>
      <c r="AE616" s="32"/>
      <c r="AF616" s="33"/>
      <c r="AJ616" s="350"/>
      <c r="AK616" s="3"/>
      <c r="AL616" s="3"/>
    </row>
    <row r="617" spans="1:41" ht="24" customHeight="1" x14ac:dyDescent="0.25">
      <c r="A617" s="73">
        <v>161748</v>
      </c>
      <c r="B617" s="98" t="s">
        <v>3344</v>
      </c>
      <c r="C617" s="74"/>
      <c r="D617" s="115">
        <v>35.909999999999997</v>
      </c>
      <c r="E617" s="95" t="s">
        <v>5497</v>
      </c>
      <c r="F617" s="112">
        <f t="shared" si="32"/>
        <v>43.091999999999992</v>
      </c>
      <c r="G617" s="80" t="s">
        <v>3334</v>
      </c>
      <c r="H617" s="325"/>
      <c r="L617"/>
      <c r="M617"/>
      <c r="P617" s="9">
        <v>92</v>
      </c>
      <c r="V617" s="39"/>
      <c r="Z617" s="38"/>
      <c r="AA617" s="38">
        <v>10</v>
      </c>
      <c r="AB617" s="30"/>
      <c r="AC617" s="31"/>
      <c r="AD617" s="32"/>
      <c r="AE617" s="32"/>
      <c r="AF617" s="33"/>
      <c r="AJ617" s="350"/>
      <c r="AK617" s="3"/>
      <c r="AL617" s="3"/>
    </row>
    <row r="618" spans="1:41" ht="24" customHeight="1" x14ac:dyDescent="0.25">
      <c r="A618" s="73">
        <v>161749</v>
      </c>
      <c r="B618" s="98" t="s">
        <v>3345</v>
      </c>
      <c r="C618" s="74"/>
      <c r="D618" s="115">
        <v>35.909999999999997</v>
      </c>
      <c r="E618" s="95" t="s">
        <v>5497</v>
      </c>
      <c r="F618" s="112">
        <f t="shared" si="32"/>
        <v>43.091999999999992</v>
      </c>
      <c r="G618" s="80" t="s">
        <v>3335</v>
      </c>
      <c r="H618" s="325"/>
      <c r="L618"/>
      <c r="M618"/>
      <c r="P618" s="9">
        <v>92</v>
      </c>
      <c r="V618" s="39"/>
      <c r="Z618" s="38"/>
      <c r="AA618" s="38">
        <v>10</v>
      </c>
      <c r="AB618" s="30"/>
      <c r="AC618" s="31"/>
      <c r="AD618" s="32"/>
      <c r="AE618" s="32"/>
      <c r="AF618" s="33"/>
      <c r="AJ618" s="350"/>
      <c r="AK618" s="3"/>
      <c r="AL618" s="3"/>
    </row>
    <row r="619" spans="1:41" ht="24" customHeight="1" x14ac:dyDescent="0.25">
      <c r="A619" s="73">
        <v>161750</v>
      </c>
      <c r="B619" s="98" t="s">
        <v>3346</v>
      </c>
      <c r="C619" s="74"/>
      <c r="D619" s="115">
        <v>38.78</v>
      </c>
      <c r="E619" s="95" t="s">
        <v>5497</v>
      </c>
      <c r="F619" s="112">
        <f t="shared" si="32"/>
        <v>46.536000000000001</v>
      </c>
      <c r="G619" s="80" t="s">
        <v>3334</v>
      </c>
      <c r="H619" s="325"/>
      <c r="L619"/>
      <c r="M619"/>
      <c r="P619" s="9">
        <v>92</v>
      </c>
      <c r="V619" s="39"/>
      <c r="Z619" s="38"/>
      <c r="AA619" s="38">
        <v>10</v>
      </c>
      <c r="AB619" s="30"/>
      <c r="AC619" s="31"/>
      <c r="AD619" s="32"/>
      <c r="AE619" s="32"/>
      <c r="AF619" s="33"/>
      <c r="AJ619" s="350"/>
      <c r="AK619" s="3"/>
      <c r="AL619" s="3"/>
    </row>
    <row r="620" spans="1:41" ht="24" customHeight="1" x14ac:dyDescent="0.25">
      <c r="A620" s="73">
        <v>161751</v>
      </c>
      <c r="B620" s="98" t="s">
        <v>3347</v>
      </c>
      <c r="C620" s="74"/>
      <c r="D620" s="115">
        <v>38.78</v>
      </c>
      <c r="E620" s="95" t="s">
        <v>5497</v>
      </c>
      <c r="F620" s="112">
        <f t="shared" si="32"/>
        <v>46.536000000000001</v>
      </c>
      <c r="G620" s="80" t="s">
        <v>3333</v>
      </c>
      <c r="H620" s="325"/>
      <c r="J620" s="15"/>
      <c r="L620"/>
      <c r="M620"/>
      <c r="P620" s="9">
        <v>92</v>
      </c>
      <c r="V620" s="39"/>
      <c r="Z620" s="38"/>
      <c r="AA620" s="38">
        <v>10</v>
      </c>
      <c r="AB620" s="30"/>
      <c r="AC620" s="31"/>
      <c r="AD620" s="32"/>
      <c r="AE620" s="32"/>
      <c r="AF620" s="33"/>
      <c r="AJ620" s="350"/>
      <c r="AK620" s="3"/>
      <c r="AL620" s="3"/>
    </row>
    <row r="621" spans="1:41" ht="24" customHeight="1" x14ac:dyDescent="0.25">
      <c r="A621" s="73">
        <v>161752</v>
      </c>
      <c r="B621" s="98" t="s">
        <v>3348</v>
      </c>
      <c r="C621" s="74"/>
      <c r="D621" s="115">
        <v>45.01</v>
      </c>
      <c r="E621" s="95" t="s">
        <v>5497</v>
      </c>
      <c r="F621" s="112">
        <f t="shared" si="32"/>
        <v>54.011999999999993</v>
      </c>
      <c r="G621" s="80" t="s">
        <v>3335</v>
      </c>
      <c r="H621" s="325"/>
      <c r="L621"/>
      <c r="M621"/>
      <c r="P621" s="9">
        <v>92</v>
      </c>
      <c r="V621" s="39"/>
      <c r="Z621" s="38"/>
      <c r="AA621" s="38">
        <v>10</v>
      </c>
      <c r="AB621" s="30"/>
      <c r="AC621" s="31"/>
      <c r="AD621" s="32"/>
      <c r="AE621" s="32"/>
      <c r="AF621" s="33"/>
      <c r="AJ621" s="350"/>
      <c r="AK621" s="3"/>
      <c r="AL621" s="3"/>
    </row>
    <row r="622" spans="1:41" ht="24" customHeight="1" x14ac:dyDescent="0.25">
      <c r="A622" s="73">
        <v>161753</v>
      </c>
      <c r="B622" s="98" t="s">
        <v>3349</v>
      </c>
      <c r="C622" s="74"/>
      <c r="D622" s="115">
        <v>47.81</v>
      </c>
      <c r="E622" s="95" t="s">
        <v>5497</v>
      </c>
      <c r="F622" s="112">
        <f t="shared" si="32"/>
        <v>57.372</v>
      </c>
      <c r="G622" s="80" t="s">
        <v>3335</v>
      </c>
      <c r="H622" s="325"/>
      <c r="L622"/>
      <c r="M622"/>
      <c r="P622" s="9">
        <v>92</v>
      </c>
      <c r="V622" s="39"/>
      <c r="Z622" s="38"/>
      <c r="AA622" s="38">
        <v>10</v>
      </c>
      <c r="AB622" s="30"/>
      <c r="AC622" s="31"/>
      <c r="AD622" s="32"/>
      <c r="AE622" s="32"/>
      <c r="AF622" s="33"/>
      <c r="AJ622" s="350"/>
      <c r="AK622" s="3"/>
      <c r="AL622" s="3"/>
    </row>
    <row r="623" spans="1:41" ht="24" customHeight="1" x14ac:dyDescent="0.25">
      <c r="A623" s="73">
        <v>161754</v>
      </c>
      <c r="B623" s="98" t="s">
        <v>3350</v>
      </c>
      <c r="C623" s="74"/>
      <c r="D623" s="115">
        <v>50.7</v>
      </c>
      <c r="E623" s="95" t="s">
        <v>5497</v>
      </c>
      <c r="F623" s="112">
        <f t="shared" si="32"/>
        <v>60.84</v>
      </c>
      <c r="G623" s="80" t="s">
        <v>3333</v>
      </c>
      <c r="H623" s="325"/>
      <c r="J623" s="15"/>
      <c r="L623"/>
      <c r="M623"/>
      <c r="P623" s="9">
        <v>92</v>
      </c>
      <c r="V623" s="39"/>
      <c r="Z623" s="38"/>
      <c r="AA623" s="38">
        <v>10</v>
      </c>
      <c r="AB623" s="30"/>
      <c r="AC623" s="31"/>
      <c r="AD623" s="32"/>
      <c r="AE623" s="32"/>
      <c r="AF623" s="33"/>
      <c r="AJ623" s="350"/>
      <c r="AK623" s="3"/>
      <c r="AL623" s="3"/>
    </row>
    <row r="624" spans="1:41" ht="24" customHeight="1" x14ac:dyDescent="0.25">
      <c r="A624" s="73">
        <v>161755</v>
      </c>
      <c r="B624" s="98" t="s">
        <v>3351</v>
      </c>
      <c r="C624" s="74"/>
      <c r="D624" s="115">
        <v>64.55</v>
      </c>
      <c r="E624" s="95" t="s">
        <v>5497</v>
      </c>
      <c r="F624" s="112">
        <f t="shared" si="32"/>
        <v>77.459999999999994</v>
      </c>
      <c r="G624" s="80" t="s">
        <v>3334</v>
      </c>
      <c r="H624" s="325"/>
      <c r="L624"/>
      <c r="M624"/>
      <c r="P624" s="9">
        <v>92</v>
      </c>
      <c r="V624" s="39"/>
      <c r="Z624" s="38"/>
      <c r="AA624" s="38">
        <v>10</v>
      </c>
      <c r="AB624" s="30"/>
      <c r="AC624" s="31"/>
      <c r="AD624" s="32"/>
      <c r="AE624" s="32"/>
      <c r="AF624" s="33"/>
      <c r="AJ624" s="350"/>
      <c r="AK624" s="3"/>
      <c r="AL624" s="3"/>
    </row>
    <row r="625" spans="1:38" ht="24" customHeight="1" x14ac:dyDescent="0.25">
      <c r="A625" s="73">
        <v>161756</v>
      </c>
      <c r="B625" s="98" t="s">
        <v>3352</v>
      </c>
      <c r="C625" s="74"/>
      <c r="D625" s="115">
        <v>68.680000000000007</v>
      </c>
      <c r="E625" s="95" t="s">
        <v>5497</v>
      </c>
      <c r="F625" s="112">
        <f t="shared" si="32"/>
        <v>82.416000000000011</v>
      </c>
      <c r="G625" s="80" t="s">
        <v>3335</v>
      </c>
      <c r="H625" s="325"/>
      <c r="L625"/>
      <c r="M625"/>
      <c r="P625" s="9">
        <v>92</v>
      </c>
      <c r="V625" s="39"/>
      <c r="Z625" s="38"/>
      <c r="AA625" s="38">
        <v>10</v>
      </c>
      <c r="AB625" s="30"/>
      <c r="AC625" s="31"/>
      <c r="AD625" s="32"/>
      <c r="AE625" s="32"/>
      <c r="AF625" s="33"/>
      <c r="AJ625" s="350"/>
      <c r="AK625" s="3"/>
      <c r="AL625" s="3"/>
    </row>
    <row r="626" spans="1:38" ht="24" customHeight="1" x14ac:dyDescent="0.25">
      <c r="A626" s="73">
        <v>161757</v>
      </c>
      <c r="B626" s="98" t="s">
        <v>3353</v>
      </c>
      <c r="C626" s="74"/>
      <c r="D626" s="115">
        <v>85.18</v>
      </c>
      <c r="E626" s="95" t="s">
        <v>5497</v>
      </c>
      <c r="F626" s="112">
        <f t="shared" si="32"/>
        <v>102.21600000000001</v>
      </c>
      <c r="G626" s="80" t="s">
        <v>3334</v>
      </c>
      <c r="H626" s="325"/>
      <c r="L626"/>
      <c r="M626"/>
      <c r="P626" s="9">
        <v>92</v>
      </c>
      <c r="V626" s="39"/>
      <c r="Z626" s="38"/>
      <c r="AA626" s="38">
        <v>10</v>
      </c>
      <c r="AB626" s="30"/>
      <c r="AC626" s="31"/>
      <c r="AD626" s="32"/>
      <c r="AE626" s="32"/>
      <c r="AF626" s="33"/>
      <c r="AJ626" s="350"/>
      <c r="AK626" s="3"/>
      <c r="AL626" s="3"/>
    </row>
    <row r="627" spans="1:38" ht="24" customHeight="1" x14ac:dyDescent="0.25">
      <c r="A627" s="73">
        <v>161758</v>
      </c>
      <c r="B627" s="98" t="s">
        <v>3354</v>
      </c>
      <c r="C627" s="74"/>
      <c r="D627" s="115">
        <v>92.78</v>
      </c>
      <c r="E627" s="95" t="s">
        <v>5497</v>
      </c>
      <c r="F627" s="112">
        <f t="shared" si="32"/>
        <v>111.336</v>
      </c>
      <c r="G627" s="80" t="s">
        <v>3334</v>
      </c>
      <c r="H627" s="325"/>
      <c r="L627"/>
      <c r="M627"/>
      <c r="P627" s="9">
        <v>92</v>
      </c>
      <c r="V627" s="39"/>
      <c r="Z627" s="38"/>
      <c r="AA627" s="38">
        <v>10</v>
      </c>
      <c r="AB627" s="30"/>
      <c r="AC627" s="31"/>
      <c r="AD627" s="32"/>
      <c r="AE627" s="32"/>
      <c r="AF627" s="33"/>
      <c r="AJ627" s="350"/>
      <c r="AK627" s="3"/>
      <c r="AL627" s="3"/>
    </row>
    <row r="628" spans="1:38" ht="24" customHeight="1" x14ac:dyDescent="0.25">
      <c r="A628" s="73">
        <v>161759</v>
      </c>
      <c r="B628" s="98" t="s">
        <v>3355</v>
      </c>
      <c r="C628" s="74"/>
      <c r="D628" s="115">
        <v>92.78</v>
      </c>
      <c r="E628" s="95" t="s">
        <v>5497</v>
      </c>
      <c r="F628" s="112">
        <f t="shared" si="32"/>
        <v>111.336</v>
      </c>
      <c r="G628" s="80" t="s">
        <v>3335</v>
      </c>
      <c r="H628" s="325"/>
      <c r="L628"/>
      <c r="M628"/>
      <c r="P628" s="9">
        <v>92</v>
      </c>
      <c r="V628" s="39"/>
      <c r="Z628" s="38"/>
      <c r="AA628" s="38">
        <v>10</v>
      </c>
      <c r="AB628" s="30"/>
      <c r="AC628" s="31"/>
      <c r="AD628" s="32"/>
      <c r="AE628" s="32"/>
      <c r="AF628" s="33"/>
      <c r="AJ628" s="350"/>
      <c r="AK628" s="3"/>
      <c r="AL628" s="3"/>
    </row>
    <row r="629" spans="1:38" ht="24" customHeight="1" x14ac:dyDescent="0.25">
      <c r="A629" s="73">
        <v>161760</v>
      </c>
      <c r="B629" s="98" t="s">
        <v>3356</v>
      </c>
      <c r="C629" s="74"/>
      <c r="D629" s="115">
        <v>111.09</v>
      </c>
      <c r="E629" s="95" t="s">
        <v>5497</v>
      </c>
      <c r="F629" s="112">
        <f t="shared" si="32"/>
        <v>133.30799999999999</v>
      </c>
      <c r="G629" s="80" t="s">
        <v>3334</v>
      </c>
      <c r="H629" s="325"/>
      <c r="L629"/>
      <c r="M629"/>
      <c r="P629" s="9">
        <v>92</v>
      </c>
      <c r="V629" s="39"/>
      <c r="Z629" s="38"/>
      <c r="AA629" s="38">
        <v>10</v>
      </c>
      <c r="AB629" s="30"/>
      <c r="AC629" s="31"/>
      <c r="AD629" s="32"/>
      <c r="AE629" s="32"/>
      <c r="AF629" s="33"/>
      <c r="AJ629" s="350"/>
      <c r="AK629" s="3"/>
      <c r="AL629" s="3"/>
    </row>
    <row r="630" spans="1:38" ht="24" customHeight="1" x14ac:dyDescent="0.25">
      <c r="A630" s="73">
        <v>161761</v>
      </c>
      <c r="B630" s="98" t="s">
        <v>3357</v>
      </c>
      <c r="C630" s="74"/>
      <c r="D630" s="115">
        <v>125.74</v>
      </c>
      <c r="E630" s="95" t="s">
        <v>5497</v>
      </c>
      <c r="F630" s="112">
        <f t="shared" si="32"/>
        <v>150.88799999999998</v>
      </c>
      <c r="G630" s="80" t="s">
        <v>3335</v>
      </c>
      <c r="H630" s="325"/>
      <c r="L630"/>
      <c r="M630"/>
      <c r="P630" s="9">
        <v>92</v>
      </c>
      <c r="V630" s="39"/>
      <c r="Z630" s="38"/>
      <c r="AA630" s="38">
        <v>10</v>
      </c>
      <c r="AB630" s="30"/>
      <c r="AC630" s="31"/>
      <c r="AD630" s="32"/>
      <c r="AE630" s="32"/>
      <c r="AF630" s="33"/>
      <c r="AJ630" s="350"/>
      <c r="AK630" s="3"/>
      <c r="AL630" s="3"/>
    </row>
    <row r="631" spans="1:38" ht="24" customHeight="1" x14ac:dyDescent="0.25">
      <c r="A631" s="73">
        <v>161762</v>
      </c>
      <c r="B631" s="98" t="s">
        <v>3358</v>
      </c>
      <c r="C631" s="74"/>
      <c r="D631" s="115">
        <v>140.77000000000001</v>
      </c>
      <c r="E631" s="95" t="s">
        <v>5497</v>
      </c>
      <c r="F631" s="112">
        <f t="shared" si="32"/>
        <v>168.92400000000001</v>
      </c>
      <c r="G631" s="80" t="s">
        <v>3334</v>
      </c>
      <c r="H631" s="325"/>
      <c r="L631"/>
      <c r="M631"/>
      <c r="P631" s="9">
        <v>92</v>
      </c>
      <c r="V631" s="39"/>
      <c r="Z631" s="38"/>
      <c r="AA631" s="38">
        <v>10</v>
      </c>
      <c r="AB631" s="30"/>
      <c r="AC631" s="31"/>
      <c r="AD631" s="32"/>
      <c r="AE631" s="32"/>
      <c r="AF631" s="33"/>
      <c r="AJ631" s="350"/>
      <c r="AK631" s="3"/>
      <c r="AL631" s="3"/>
    </row>
    <row r="632" spans="1:38" ht="24" customHeight="1" x14ac:dyDescent="0.25">
      <c r="A632" s="73">
        <v>161763</v>
      </c>
      <c r="B632" s="98" t="s">
        <v>3359</v>
      </c>
      <c r="C632" s="74"/>
      <c r="D632" s="115">
        <v>165.95</v>
      </c>
      <c r="E632" s="95" t="s">
        <v>5497</v>
      </c>
      <c r="F632" s="112">
        <f t="shared" si="32"/>
        <v>199.14</v>
      </c>
      <c r="G632" s="80" t="s">
        <v>3335</v>
      </c>
      <c r="H632" s="325"/>
      <c r="L632"/>
      <c r="M632"/>
      <c r="P632" s="9">
        <v>92</v>
      </c>
      <c r="V632" s="39"/>
      <c r="Z632" s="38"/>
      <c r="AA632" s="38">
        <v>10</v>
      </c>
      <c r="AB632" s="30"/>
      <c r="AC632" s="31"/>
      <c r="AD632" s="32"/>
      <c r="AE632" s="32"/>
      <c r="AF632" s="33"/>
      <c r="AJ632" s="350"/>
      <c r="AK632" s="3"/>
      <c r="AL632" s="3"/>
    </row>
    <row r="633" spans="1:38" ht="24" customHeight="1" x14ac:dyDescent="0.25">
      <c r="A633" s="73">
        <v>161764</v>
      </c>
      <c r="B633" s="98" t="s">
        <v>3360</v>
      </c>
      <c r="C633" s="74"/>
      <c r="D633" s="115">
        <v>179.66</v>
      </c>
      <c r="E633" s="95" t="s">
        <v>5497</v>
      </c>
      <c r="F633" s="112">
        <f t="shared" si="32"/>
        <v>215.59199999999998</v>
      </c>
      <c r="G633" s="80" t="s">
        <v>3334</v>
      </c>
      <c r="H633" s="325"/>
      <c r="L633"/>
      <c r="M633"/>
      <c r="P633" s="9">
        <v>92</v>
      </c>
      <c r="V633" s="39"/>
      <c r="Z633" s="38"/>
      <c r="AA633" s="38">
        <v>10</v>
      </c>
      <c r="AB633" s="30"/>
      <c r="AC633" s="31"/>
      <c r="AD633" s="32"/>
      <c r="AE633" s="32"/>
      <c r="AF633" s="33"/>
      <c r="AJ633" s="350"/>
      <c r="AK633" s="3"/>
      <c r="AL633" s="3"/>
    </row>
    <row r="634" spans="1:38" ht="24" customHeight="1" x14ac:dyDescent="0.25">
      <c r="A634" s="73">
        <v>161765</v>
      </c>
      <c r="B634" s="98" t="s">
        <v>3361</v>
      </c>
      <c r="C634" s="74"/>
      <c r="D634" s="115">
        <v>204.89</v>
      </c>
      <c r="E634" s="95" t="s">
        <v>5497</v>
      </c>
      <c r="F634" s="112">
        <f t="shared" si="32"/>
        <v>245.86799999999997</v>
      </c>
      <c r="G634" s="80" t="s">
        <v>3335</v>
      </c>
      <c r="H634" s="325"/>
      <c r="L634"/>
      <c r="M634"/>
      <c r="P634" s="9">
        <v>92</v>
      </c>
      <c r="V634" s="39"/>
      <c r="Z634" s="38"/>
      <c r="AA634" s="38">
        <v>10</v>
      </c>
      <c r="AB634" s="30"/>
      <c r="AC634" s="31"/>
      <c r="AD634" s="32"/>
      <c r="AE634" s="32"/>
      <c r="AF634" s="33"/>
      <c r="AJ634" s="350"/>
      <c r="AK634" s="3"/>
      <c r="AL634" s="3"/>
    </row>
    <row r="635" spans="1:38" ht="24" customHeight="1" x14ac:dyDescent="0.25">
      <c r="A635" s="73">
        <v>161766</v>
      </c>
      <c r="B635" s="98" t="s">
        <v>3362</v>
      </c>
      <c r="C635" s="74"/>
      <c r="D635" s="115">
        <v>237.46</v>
      </c>
      <c r="E635" s="95" t="s">
        <v>5497</v>
      </c>
      <c r="F635" s="112">
        <f t="shared" si="32"/>
        <v>284.952</v>
      </c>
      <c r="G635" s="80" t="s">
        <v>3334</v>
      </c>
      <c r="H635" s="325"/>
      <c r="L635"/>
      <c r="M635"/>
      <c r="P635" s="9">
        <v>92</v>
      </c>
      <c r="V635" s="39"/>
      <c r="Z635" s="38"/>
      <c r="AA635" s="38">
        <v>10</v>
      </c>
      <c r="AB635" s="30"/>
      <c r="AC635" s="31"/>
      <c r="AD635" s="32"/>
      <c r="AE635" s="32"/>
      <c r="AF635" s="33"/>
      <c r="AJ635" s="350"/>
      <c r="AK635" s="3"/>
      <c r="AL635" s="3"/>
    </row>
    <row r="636" spans="1:38" ht="24" customHeight="1" x14ac:dyDescent="0.25">
      <c r="A636" s="73">
        <v>161767</v>
      </c>
      <c r="B636" s="98" t="s">
        <v>3363</v>
      </c>
      <c r="C636" s="74"/>
      <c r="D636" s="115">
        <v>237.46</v>
      </c>
      <c r="E636" s="95" t="s">
        <v>5497</v>
      </c>
      <c r="F636" s="112">
        <f t="shared" si="32"/>
        <v>284.952</v>
      </c>
      <c r="G636" s="80" t="s">
        <v>3334</v>
      </c>
      <c r="H636" s="325"/>
      <c r="L636"/>
      <c r="M636"/>
      <c r="P636" s="9">
        <v>92</v>
      </c>
      <c r="V636" s="39"/>
      <c r="Z636" s="38"/>
      <c r="AA636" s="38">
        <v>10</v>
      </c>
      <c r="AB636" s="30"/>
      <c r="AC636" s="31"/>
      <c r="AD636" s="32"/>
      <c r="AE636" s="32"/>
      <c r="AF636" s="33"/>
      <c r="AJ636" s="350"/>
      <c r="AK636" s="3"/>
      <c r="AL636" s="3"/>
    </row>
    <row r="637" spans="1:38" ht="24" customHeight="1" x14ac:dyDescent="0.25">
      <c r="A637" s="73">
        <v>161768</v>
      </c>
      <c r="B637" s="98" t="s">
        <v>3364</v>
      </c>
      <c r="C637" s="74"/>
      <c r="D637" s="115">
        <v>279.3</v>
      </c>
      <c r="E637" s="95" t="s">
        <v>5497</v>
      </c>
      <c r="F637" s="112">
        <f t="shared" si="32"/>
        <v>335.16</v>
      </c>
      <c r="G637" s="80" t="s">
        <v>3334</v>
      </c>
      <c r="H637" s="325"/>
      <c r="L637"/>
      <c r="M637"/>
      <c r="P637" s="9">
        <v>92</v>
      </c>
      <c r="V637" s="39"/>
      <c r="Z637" s="38"/>
      <c r="AA637" s="38">
        <v>10</v>
      </c>
      <c r="AB637" s="30"/>
      <c r="AC637" s="31"/>
      <c r="AD637" s="32"/>
      <c r="AE637" s="32"/>
      <c r="AF637" s="33"/>
      <c r="AJ637" s="350"/>
      <c r="AK637" s="3"/>
      <c r="AL637" s="3"/>
    </row>
    <row r="638" spans="1:38" ht="24" customHeight="1" x14ac:dyDescent="0.25">
      <c r="A638" s="73">
        <v>161769</v>
      </c>
      <c r="B638" s="98" t="s">
        <v>3365</v>
      </c>
      <c r="C638" s="74"/>
      <c r="D638" s="115">
        <v>350.23</v>
      </c>
      <c r="E638" s="95" t="s">
        <v>5497</v>
      </c>
      <c r="F638" s="112">
        <f t="shared" si="32"/>
        <v>420.27600000000001</v>
      </c>
      <c r="G638" s="80" t="s">
        <v>3334</v>
      </c>
      <c r="H638" s="325"/>
      <c r="L638"/>
      <c r="M638"/>
      <c r="P638" s="9">
        <v>92</v>
      </c>
      <c r="V638" s="39"/>
      <c r="Z638" s="38"/>
      <c r="AA638" s="38">
        <v>10</v>
      </c>
      <c r="AB638" s="30"/>
      <c r="AC638" s="31"/>
      <c r="AD638" s="32"/>
      <c r="AE638" s="32"/>
      <c r="AF638" s="33"/>
      <c r="AJ638" s="350"/>
      <c r="AK638" s="3"/>
      <c r="AL638" s="3"/>
    </row>
    <row r="639" spans="1:38" ht="24" customHeight="1" x14ac:dyDescent="0.25">
      <c r="A639" s="73">
        <v>161771</v>
      </c>
      <c r="B639" s="98" t="s">
        <v>6518</v>
      </c>
      <c r="C639" s="74"/>
      <c r="D639" s="115">
        <v>369.71</v>
      </c>
      <c r="E639" s="95" t="s">
        <v>6464</v>
      </c>
      <c r="F639" s="112">
        <f t="shared" si="32"/>
        <v>443.65199999999999</v>
      </c>
      <c r="G639" s="80" t="s">
        <v>3334</v>
      </c>
      <c r="H639" s="325"/>
      <c r="L639"/>
      <c r="M639"/>
      <c r="P639" s="9">
        <v>92</v>
      </c>
      <c r="V639" s="39"/>
      <c r="Z639" s="38"/>
      <c r="AA639" s="38">
        <v>10</v>
      </c>
      <c r="AB639" s="30"/>
      <c r="AC639" s="31"/>
      <c r="AD639" s="32"/>
      <c r="AE639" s="32"/>
      <c r="AF639" s="33"/>
      <c r="AJ639" s="350"/>
      <c r="AK639" s="3"/>
      <c r="AL639" s="3"/>
    </row>
    <row r="640" spans="1:38" ht="24" customHeight="1" x14ac:dyDescent="0.25">
      <c r="A640" s="271">
        <v>161770</v>
      </c>
      <c r="B640" s="100" t="s">
        <v>6519</v>
      </c>
      <c r="C640" s="85"/>
      <c r="D640" s="115">
        <v>412.16</v>
      </c>
      <c r="E640" s="291" t="s">
        <v>6464</v>
      </c>
      <c r="F640" s="292">
        <f t="shared" ref="F640" si="35">D640*1.2</f>
        <v>494.59199999999998</v>
      </c>
      <c r="G640" s="87" t="s">
        <v>3334</v>
      </c>
      <c r="H640" s="325"/>
      <c r="L640"/>
      <c r="M640"/>
      <c r="P640" s="9">
        <v>92</v>
      </c>
      <c r="V640" s="39"/>
      <c r="Z640" s="38"/>
      <c r="AA640" s="38">
        <v>10</v>
      </c>
      <c r="AB640" s="30"/>
      <c r="AC640" s="31"/>
      <c r="AD640" s="32"/>
      <c r="AE640" s="32"/>
      <c r="AF640" s="33"/>
      <c r="AJ640" s="350"/>
      <c r="AK640" s="3"/>
      <c r="AL640" s="3"/>
    </row>
    <row r="641" spans="1:41" ht="90" customHeight="1" x14ac:dyDescent="0.25">
      <c r="A641" s="269">
        <v>5</v>
      </c>
      <c r="B641" s="284" t="s">
        <v>7909</v>
      </c>
      <c r="C641" s="267"/>
      <c r="D641" s="115"/>
      <c r="E641" s="267"/>
      <c r="F641" s="298"/>
      <c r="G641" s="189"/>
      <c r="H641" s="329"/>
      <c r="I641" s="353">
        <v>0</v>
      </c>
      <c r="J641" s="72"/>
      <c r="K641" s="72"/>
      <c r="L641"/>
      <c r="M641"/>
      <c r="P641" s="9">
        <v>37</v>
      </c>
      <c r="R641" s="36"/>
      <c r="V641" s="37"/>
      <c r="Z641" s="38"/>
      <c r="AA641" s="38"/>
      <c r="AB641" s="30"/>
      <c r="AC641" s="31"/>
      <c r="AD641" s="32"/>
      <c r="AE641" s="32"/>
      <c r="AF641" s="33"/>
      <c r="AJ641" s="350"/>
      <c r="AK641" s="3"/>
      <c r="AL641" s="3"/>
    </row>
    <row r="642" spans="1:41" ht="12" customHeight="1" x14ac:dyDescent="0.25">
      <c r="A642" s="76">
        <v>5043001</v>
      </c>
      <c r="B642" s="270" t="s">
        <v>6545</v>
      </c>
      <c r="C642" s="77" t="str">
        <f t="shared" ref="C642:C651" si="36">IF(MROUND(AL642/(AO642*F642),5)=0,"",MROUND(AL642/(AO642*F642),5))</f>
        <v/>
      </c>
      <c r="D642" s="115">
        <v>398.97</v>
      </c>
      <c r="E642" s="78" t="s">
        <v>6463</v>
      </c>
      <c r="F642" s="112">
        <f>D642*1.2</f>
        <v>478.76400000000001</v>
      </c>
      <c r="G642" s="79"/>
      <c r="H642" s="325"/>
      <c r="L642"/>
      <c r="M642"/>
      <c r="P642" s="9">
        <v>37</v>
      </c>
      <c r="V642" s="39"/>
      <c r="Z642" s="38"/>
      <c r="AA642" s="38">
        <v>15.012722646310436</v>
      </c>
      <c r="AB642" s="30"/>
      <c r="AC642" s="31"/>
      <c r="AD642" s="32"/>
      <c r="AE642" s="32"/>
      <c r="AF642" s="33"/>
      <c r="AJ642" s="350"/>
      <c r="AK642" s="3"/>
      <c r="AL642">
        <f>$I$641/10</f>
        <v>0</v>
      </c>
      <c r="AO642">
        <v>0.74346720583279724</v>
      </c>
    </row>
    <row r="643" spans="1:41" ht="12" customHeight="1" x14ac:dyDescent="0.25">
      <c r="A643" s="73">
        <v>5043002</v>
      </c>
      <c r="B643" s="98" t="s">
        <v>6546</v>
      </c>
      <c r="C643" s="77" t="str">
        <f t="shared" si="36"/>
        <v/>
      </c>
      <c r="D643" s="115">
        <v>482.62</v>
      </c>
      <c r="E643" s="75" t="s">
        <v>6463</v>
      </c>
      <c r="F643" s="112">
        <f>D643*1.2</f>
        <v>579.14400000000001</v>
      </c>
      <c r="G643" s="80"/>
      <c r="H643" s="325"/>
      <c r="L643"/>
      <c r="M643"/>
      <c r="P643" s="9">
        <v>37</v>
      </c>
      <c r="V643" s="39"/>
      <c r="Z643" s="38"/>
      <c r="AA643" s="38">
        <v>15.00742942050519</v>
      </c>
      <c r="AB643" s="30"/>
      <c r="AC643" s="31"/>
      <c r="AD643" s="32"/>
      <c r="AE643" s="32"/>
      <c r="AF643" s="33"/>
      <c r="AJ643" s="350"/>
      <c r="AK643" s="3"/>
      <c r="AL643">
        <f t="shared" ref="AL643:AL651" si="37">$I$641/10</f>
        <v>0</v>
      </c>
      <c r="AO643">
        <v>0.61460592414552051</v>
      </c>
    </row>
    <row r="644" spans="1:41" ht="12" customHeight="1" x14ac:dyDescent="0.25">
      <c r="A644" s="73">
        <v>5043003</v>
      </c>
      <c r="B644" s="98" t="s">
        <v>6547</v>
      </c>
      <c r="C644" s="77" t="str">
        <f t="shared" si="36"/>
        <v/>
      </c>
      <c r="D644" s="115">
        <v>524.66</v>
      </c>
      <c r="E644" s="75" t="s">
        <v>6463</v>
      </c>
      <c r="F644" s="112">
        <f t="shared" ref="F644:F649" si="38">D644*1.2</f>
        <v>629.59199999999998</v>
      </c>
      <c r="G644" s="80"/>
      <c r="H644" s="325"/>
      <c r="L644"/>
      <c r="M644"/>
      <c r="P644" s="9">
        <v>37</v>
      </c>
      <c r="V644" s="39"/>
      <c r="Z644" s="38"/>
      <c r="AA644" s="38"/>
      <c r="AB644" s="30"/>
      <c r="AC644" s="31"/>
      <c r="AD644" s="32"/>
      <c r="AE644" s="32"/>
      <c r="AF644" s="33"/>
      <c r="AJ644" s="350"/>
      <c r="AK644" s="3"/>
      <c r="AL644">
        <f t="shared" si="37"/>
        <v>0</v>
      </c>
      <c r="AO644">
        <v>2.8267936483733385</v>
      </c>
    </row>
    <row r="645" spans="1:41" ht="12" customHeight="1" x14ac:dyDescent="0.25">
      <c r="A645" s="73">
        <v>5043004</v>
      </c>
      <c r="B645" s="98" t="s">
        <v>6548</v>
      </c>
      <c r="C645" s="77" t="str">
        <f t="shared" si="36"/>
        <v/>
      </c>
      <c r="D645" s="115">
        <v>583.12</v>
      </c>
      <c r="E645" s="75" t="s">
        <v>6463</v>
      </c>
      <c r="F645" s="112">
        <f t="shared" si="38"/>
        <v>699.74400000000003</v>
      </c>
      <c r="G645" s="80"/>
      <c r="H645" s="325"/>
      <c r="L645"/>
      <c r="M645"/>
      <c r="P645" s="9">
        <v>37</v>
      </c>
      <c r="V645" s="39"/>
      <c r="Z645" s="38"/>
      <c r="AA645" s="38"/>
      <c r="AB645" s="30"/>
      <c r="AC645" s="31"/>
      <c r="AD645" s="32"/>
      <c r="AE645" s="32"/>
      <c r="AF645" s="33"/>
      <c r="AJ645" s="350"/>
      <c r="AK645" s="3"/>
      <c r="AL645">
        <f t="shared" si="37"/>
        <v>0</v>
      </c>
      <c r="AO645">
        <v>0.76301904696574741</v>
      </c>
    </row>
    <row r="646" spans="1:41" ht="12" customHeight="1" x14ac:dyDescent="0.25">
      <c r="A646" s="73">
        <v>5043005</v>
      </c>
      <c r="B646" s="98" t="s">
        <v>6549</v>
      </c>
      <c r="C646" s="77" t="str">
        <f t="shared" si="36"/>
        <v/>
      </c>
      <c r="D646" s="115">
        <v>780.92</v>
      </c>
      <c r="E646" s="75" t="s">
        <v>6463</v>
      </c>
      <c r="F646" s="112">
        <f t="shared" si="38"/>
        <v>937.10399999999993</v>
      </c>
      <c r="G646" s="80"/>
      <c r="H646" s="325"/>
      <c r="L646"/>
      <c r="M646"/>
      <c r="P646" s="9">
        <v>37</v>
      </c>
      <c r="V646" s="39"/>
      <c r="Z646" s="38"/>
      <c r="AA646" s="38"/>
      <c r="AB646" s="30"/>
      <c r="AC646" s="31"/>
      <c r="AD646" s="32"/>
      <c r="AE646" s="32"/>
      <c r="AF646" s="33"/>
      <c r="AJ646" s="350"/>
      <c r="AK646" s="3"/>
      <c r="AL646">
        <f t="shared" si="37"/>
        <v>0</v>
      </c>
      <c r="AO646">
        <v>0.56975319708378158</v>
      </c>
    </row>
    <row r="647" spans="1:41" ht="12" customHeight="1" x14ac:dyDescent="0.25">
      <c r="A647" s="73">
        <v>5043006</v>
      </c>
      <c r="B647" s="98" t="s">
        <v>6554</v>
      </c>
      <c r="C647" s="77" t="str">
        <f t="shared" si="36"/>
        <v/>
      </c>
      <c r="D647" s="115">
        <v>958.38</v>
      </c>
      <c r="E647" s="75" t="s">
        <v>6463</v>
      </c>
      <c r="F647" s="112">
        <f t="shared" si="38"/>
        <v>1150.056</v>
      </c>
      <c r="G647" s="80"/>
      <c r="H647" s="325"/>
      <c r="L647"/>
      <c r="M647"/>
      <c r="P647" s="9">
        <v>37</v>
      </c>
      <c r="V647" s="39"/>
      <c r="Z647" s="38"/>
      <c r="AA647" s="38">
        <v>15.005574136008931</v>
      </c>
      <c r="AB647" s="30"/>
      <c r="AC647" s="31"/>
      <c r="AD647" s="32"/>
      <c r="AE647" s="32"/>
      <c r="AF647" s="33"/>
      <c r="AJ647" s="350"/>
      <c r="AK647" s="3"/>
      <c r="AL647">
        <f t="shared" si="37"/>
        <v>0</v>
      </c>
      <c r="AO647">
        <v>9.2850782918397012</v>
      </c>
    </row>
    <row r="648" spans="1:41" ht="12" customHeight="1" x14ac:dyDescent="0.25">
      <c r="A648" s="73">
        <v>5043007</v>
      </c>
      <c r="B648" s="98" t="s">
        <v>6550</v>
      </c>
      <c r="C648" s="77" t="str">
        <f t="shared" si="36"/>
        <v/>
      </c>
      <c r="D648" s="115">
        <v>1046.72</v>
      </c>
      <c r="E648" s="75" t="s">
        <v>6463</v>
      </c>
      <c r="F648" s="112">
        <f t="shared" si="38"/>
        <v>1256.0640000000001</v>
      </c>
      <c r="G648" s="80"/>
      <c r="H648" s="325"/>
      <c r="L648"/>
      <c r="M648"/>
      <c r="P648" s="9">
        <v>37</v>
      </c>
      <c r="V648" s="39"/>
      <c r="Z648" s="38"/>
      <c r="AA648" s="38">
        <v>14.992993928071002</v>
      </c>
      <c r="AB648" s="30"/>
      <c r="AC648" s="31"/>
      <c r="AD648" s="32"/>
      <c r="AE648" s="32"/>
      <c r="AF648" s="33"/>
      <c r="AJ648" s="350"/>
      <c r="AK648" s="3"/>
      <c r="AL648">
        <f t="shared" si="37"/>
        <v>0</v>
      </c>
      <c r="AO648">
        <v>1.4169076310336628</v>
      </c>
    </row>
    <row r="649" spans="1:41" ht="12" customHeight="1" x14ac:dyDescent="0.25">
      <c r="A649" s="73">
        <v>5043008</v>
      </c>
      <c r="B649" s="98" t="s">
        <v>6551</v>
      </c>
      <c r="C649" s="77" t="str">
        <f t="shared" si="36"/>
        <v/>
      </c>
      <c r="D649" s="115">
        <v>1198.19</v>
      </c>
      <c r="E649" s="75" t="s">
        <v>6463</v>
      </c>
      <c r="F649" s="112">
        <f t="shared" si="38"/>
        <v>1437.828</v>
      </c>
      <c r="G649" s="80"/>
      <c r="H649" s="325"/>
      <c r="L649"/>
      <c r="M649"/>
      <c r="P649" s="9">
        <v>37</v>
      </c>
      <c r="V649" s="39"/>
      <c r="Z649" s="38"/>
      <c r="AA649" s="38">
        <v>15.002600104004159</v>
      </c>
      <c r="AB649" s="30"/>
      <c r="AC649" s="31"/>
      <c r="AD649" s="32"/>
      <c r="AE649" s="32"/>
      <c r="AF649" s="33"/>
      <c r="AJ649" s="350"/>
      <c r="AK649" s="3"/>
      <c r="AL649">
        <f t="shared" si="37"/>
        <v>0</v>
      </c>
      <c r="AO649">
        <v>1.2377882936392022</v>
      </c>
    </row>
    <row r="650" spans="1:41" ht="12" customHeight="1" x14ac:dyDescent="0.25">
      <c r="A650" s="73">
        <v>5043009</v>
      </c>
      <c r="B650" s="98" t="s">
        <v>6552</v>
      </c>
      <c r="C650" s="77" t="str">
        <f t="shared" si="36"/>
        <v/>
      </c>
      <c r="D650" s="115">
        <v>1380.39</v>
      </c>
      <c r="E650" s="75" t="s">
        <v>6463</v>
      </c>
      <c r="F650" s="112">
        <f>D650*1.2</f>
        <v>1656.4680000000001</v>
      </c>
      <c r="G650" s="80"/>
      <c r="H650" s="325"/>
      <c r="L650"/>
      <c r="M650"/>
      <c r="P650" s="9">
        <v>37</v>
      </c>
      <c r="V650" s="39"/>
      <c r="Z650" s="38"/>
      <c r="AA650" s="38">
        <v>14.998192988796532</v>
      </c>
      <c r="AB650" s="30"/>
      <c r="AC650" s="31"/>
      <c r="AD650" s="32"/>
      <c r="AE650" s="32"/>
      <c r="AF650" s="33"/>
      <c r="AJ650" s="350"/>
      <c r="AK650" s="3"/>
      <c r="AL650">
        <f t="shared" si="37"/>
        <v>0</v>
      </c>
      <c r="AO650">
        <v>1.0744105329331244</v>
      </c>
    </row>
    <row r="651" spans="1:41" ht="12" customHeight="1" x14ac:dyDescent="0.25">
      <c r="A651" s="271">
        <v>5043010</v>
      </c>
      <c r="B651" s="100" t="s">
        <v>6553</v>
      </c>
      <c r="C651" s="77" t="str">
        <f t="shared" si="36"/>
        <v/>
      </c>
      <c r="D651" s="115">
        <v>1566.62</v>
      </c>
      <c r="E651" s="86" t="s">
        <v>6463</v>
      </c>
      <c r="F651" s="292">
        <f>D651*1.2</f>
        <v>1879.9439999999997</v>
      </c>
      <c r="G651" s="87"/>
      <c r="H651" s="325"/>
      <c r="L651"/>
      <c r="M651"/>
      <c r="P651" s="9">
        <v>37</v>
      </c>
      <c r="V651" s="39"/>
      <c r="Z651" s="38"/>
      <c r="AA651" s="38">
        <v>14.995131450827657</v>
      </c>
      <c r="AB651" s="30"/>
      <c r="AC651" s="31"/>
      <c r="AD651" s="32"/>
      <c r="AE651" s="32"/>
      <c r="AF651" s="33"/>
      <c r="AJ651" s="350"/>
      <c r="AK651" s="3"/>
      <c r="AL651">
        <f t="shared" si="37"/>
        <v>0</v>
      </c>
      <c r="AO651">
        <v>0.94669131988328747</v>
      </c>
    </row>
    <row r="652" spans="1:41" ht="75" customHeight="1" x14ac:dyDescent="0.25">
      <c r="A652" s="269">
        <v>6</v>
      </c>
      <c r="B652" s="284" t="s">
        <v>7910</v>
      </c>
      <c r="C652" s="267"/>
      <c r="D652" s="115"/>
      <c r="E652" s="267"/>
      <c r="F652" s="298"/>
      <c r="G652" s="189"/>
      <c r="H652" s="329"/>
      <c r="I652" s="353">
        <v>0</v>
      </c>
      <c r="J652" s="72"/>
      <c r="K652" s="72"/>
      <c r="L652"/>
      <c r="M652"/>
      <c r="P652" s="9">
        <v>93</v>
      </c>
      <c r="R652" s="36"/>
      <c r="V652" s="37"/>
      <c r="Z652" s="38"/>
      <c r="AA652" s="38"/>
      <c r="AB652" s="30"/>
      <c r="AC652" s="31"/>
      <c r="AD652" s="32"/>
      <c r="AE652" s="32"/>
      <c r="AF652" s="33"/>
      <c r="AJ652" s="350"/>
      <c r="AK652" s="3"/>
      <c r="AL652" s="3"/>
    </row>
    <row r="653" spans="1:41" ht="12" customHeight="1" x14ac:dyDescent="0.25">
      <c r="A653" s="76">
        <v>5005001</v>
      </c>
      <c r="B653" s="270" t="s">
        <v>1394</v>
      </c>
      <c r="C653" s="77" t="str">
        <f>IF(MROUND(AL653/(AO653*F653),10)=0,"",MROUND(AL653/(AO653*F653),10))</f>
        <v/>
      </c>
      <c r="D653" s="115">
        <v>19.8</v>
      </c>
      <c r="E653" s="78" t="s">
        <v>6463</v>
      </c>
      <c r="F653" s="112">
        <f t="shared" ref="F653:F716" si="39">D653*1.2</f>
        <v>23.76</v>
      </c>
      <c r="G653" s="79" t="s">
        <v>3334</v>
      </c>
      <c r="H653" s="325"/>
      <c r="I653" s="326" t="s">
        <v>4950</v>
      </c>
      <c r="L653"/>
      <c r="M653"/>
      <c r="P653" s="9">
        <v>93</v>
      </c>
      <c r="V653" s="39"/>
      <c r="Z653" s="38"/>
      <c r="AA653" s="38">
        <v>14.967462039045557</v>
      </c>
      <c r="AB653" s="30"/>
      <c r="AC653" s="31"/>
      <c r="AD653" s="32"/>
      <c r="AE653" s="32"/>
      <c r="AF653" s="33"/>
      <c r="AJ653" s="350">
        <v>1005001</v>
      </c>
      <c r="AK653" s="3"/>
      <c r="AL653">
        <f>$I$652/141</f>
        <v>0</v>
      </c>
      <c r="AO653">
        <v>6.9530589583781071</v>
      </c>
    </row>
    <row r="654" spans="1:41" ht="12" customHeight="1" x14ac:dyDescent="0.25">
      <c r="A654" s="73">
        <v>5005002</v>
      </c>
      <c r="B654" s="98" t="s">
        <v>1395</v>
      </c>
      <c r="C654" s="77" t="str">
        <f t="shared" ref="C654:C717" si="40">IF(MROUND(AL654/(AO654*F654),10)=0,"",MROUND(AL654/(AO654*F654),10))</f>
        <v/>
      </c>
      <c r="D654" s="115">
        <v>19.8</v>
      </c>
      <c r="E654" s="75" t="s">
        <v>6463</v>
      </c>
      <c r="F654" s="112">
        <f t="shared" si="39"/>
        <v>23.76</v>
      </c>
      <c r="G654" s="80" t="s">
        <v>3334</v>
      </c>
      <c r="H654" s="325"/>
      <c r="I654" s="377" t="s">
        <v>8402</v>
      </c>
      <c r="L654"/>
      <c r="M654"/>
      <c r="P654" s="9">
        <v>93</v>
      </c>
      <c r="V654" s="39"/>
      <c r="Z654" s="38"/>
      <c r="AA654" s="38">
        <v>14.967462039045557</v>
      </c>
      <c r="AB654" s="30"/>
      <c r="AC654" s="31"/>
      <c r="AD654" s="32"/>
      <c r="AE654" s="32"/>
      <c r="AF654" s="33"/>
      <c r="AJ654" s="350">
        <v>1005002</v>
      </c>
      <c r="AK654" s="3"/>
      <c r="AL654">
        <f t="shared" ref="AL654:AL717" si="41">$I$652/141</f>
        <v>0</v>
      </c>
      <c r="AO654">
        <v>9.9329413691115818</v>
      </c>
    </row>
    <row r="655" spans="1:41" ht="12" customHeight="1" x14ac:dyDescent="0.25">
      <c r="A655" s="73">
        <v>5005003</v>
      </c>
      <c r="B655" s="98" t="s">
        <v>1396</v>
      </c>
      <c r="C655" s="77" t="str">
        <f t="shared" si="40"/>
        <v/>
      </c>
      <c r="D655" s="115">
        <v>19.8</v>
      </c>
      <c r="E655" s="75" t="s">
        <v>6464</v>
      </c>
      <c r="F655" s="112">
        <f t="shared" si="39"/>
        <v>23.76</v>
      </c>
      <c r="G655" s="80" t="s">
        <v>3334</v>
      </c>
      <c r="H655" s="325"/>
      <c r="I655" s="378"/>
      <c r="L655"/>
      <c r="M655"/>
      <c r="P655" s="9">
        <v>93</v>
      </c>
      <c r="V655" s="39"/>
      <c r="Z655" s="38"/>
      <c r="AA655" s="38">
        <v>14.967462039045557</v>
      </c>
      <c r="AB655" s="30"/>
      <c r="AC655" s="31"/>
      <c r="AD655" s="32"/>
      <c r="AE655" s="32"/>
      <c r="AF655" s="33"/>
      <c r="AJ655" s="350">
        <v>1005003</v>
      </c>
      <c r="AK655" s="3"/>
      <c r="AL655">
        <f t="shared" si="41"/>
        <v>0</v>
      </c>
      <c r="AO655">
        <v>7.7256210648645629</v>
      </c>
    </row>
    <row r="656" spans="1:41" ht="12" customHeight="1" x14ac:dyDescent="0.25">
      <c r="A656" s="73">
        <v>5005004</v>
      </c>
      <c r="B656" s="98" t="s">
        <v>1397</v>
      </c>
      <c r="C656" s="77" t="str">
        <f t="shared" si="40"/>
        <v/>
      </c>
      <c r="D656" s="115">
        <v>19.8</v>
      </c>
      <c r="E656" s="75" t="s">
        <v>6463</v>
      </c>
      <c r="F656" s="112">
        <f t="shared" si="39"/>
        <v>23.76</v>
      </c>
      <c r="G656" s="80" t="s">
        <v>3334</v>
      </c>
      <c r="H656" s="325"/>
      <c r="I656" s="365" t="s">
        <v>4953</v>
      </c>
      <c r="L656"/>
      <c r="M656"/>
      <c r="P656" s="9">
        <v>93</v>
      </c>
      <c r="V656" s="39"/>
      <c r="Z656" s="38"/>
      <c r="AA656" s="38">
        <v>14.967462039045557</v>
      </c>
      <c r="AB656" s="30"/>
      <c r="AC656" s="31"/>
      <c r="AD656" s="32"/>
      <c r="AE656" s="32"/>
      <c r="AF656" s="33"/>
      <c r="AJ656" s="350">
        <v>1005004</v>
      </c>
      <c r="AK656" s="3"/>
      <c r="AL656">
        <f t="shared" si="41"/>
        <v>0</v>
      </c>
      <c r="AO656">
        <v>4.9664706845557909</v>
      </c>
    </row>
    <row r="657" spans="1:41" ht="12" customHeight="1" x14ac:dyDescent="0.25">
      <c r="A657" s="73">
        <v>5005005</v>
      </c>
      <c r="B657" s="98" t="s">
        <v>1398</v>
      </c>
      <c r="C657" s="77" t="str">
        <f t="shared" si="40"/>
        <v/>
      </c>
      <c r="D657" s="115">
        <v>19.8</v>
      </c>
      <c r="E657" s="75" t="s">
        <v>6463</v>
      </c>
      <c r="F657" s="112">
        <f t="shared" si="39"/>
        <v>23.76</v>
      </c>
      <c r="G657" s="80" t="s">
        <v>3334</v>
      </c>
      <c r="H657" s="325"/>
      <c r="I657" s="365"/>
      <c r="L657"/>
      <c r="M657"/>
      <c r="P657" s="9">
        <v>93</v>
      </c>
      <c r="V657" s="39"/>
      <c r="Z657" s="38"/>
      <c r="AA657" s="38">
        <v>14.967462039045557</v>
      </c>
      <c r="AB657" s="30"/>
      <c r="AC657" s="31"/>
      <c r="AD657" s="32"/>
      <c r="AE657" s="32"/>
      <c r="AF657" s="33"/>
      <c r="AJ657" s="350">
        <v>1005005</v>
      </c>
      <c r="AK657" s="3"/>
      <c r="AL657">
        <f t="shared" si="41"/>
        <v>0</v>
      </c>
      <c r="AO657">
        <v>9.9329413691115818</v>
      </c>
    </row>
    <row r="658" spans="1:41" ht="12" customHeight="1" x14ac:dyDescent="0.25">
      <c r="A658" s="73">
        <v>5005006</v>
      </c>
      <c r="B658" s="98" t="s">
        <v>1399</v>
      </c>
      <c r="C658" s="77" t="str">
        <f t="shared" si="40"/>
        <v/>
      </c>
      <c r="D658" s="115">
        <v>19.8</v>
      </c>
      <c r="E658" s="75" t="s">
        <v>6463</v>
      </c>
      <c r="F658" s="112">
        <f t="shared" si="39"/>
        <v>23.76</v>
      </c>
      <c r="G658" s="80" t="s">
        <v>3335</v>
      </c>
      <c r="H658" s="325"/>
      <c r="I658" s="365"/>
      <c r="L658"/>
      <c r="M658"/>
      <c r="P658" s="9">
        <v>93</v>
      </c>
      <c r="V658" s="39"/>
      <c r="Z658" s="38"/>
      <c r="AA658" s="38">
        <v>14.967462039045557</v>
      </c>
      <c r="AB658" s="30"/>
      <c r="AC658" s="31"/>
      <c r="AD658" s="32"/>
      <c r="AE658" s="32"/>
      <c r="AF658" s="33"/>
      <c r="AJ658" s="350">
        <v>1005006</v>
      </c>
      <c r="AK658" s="3"/>
      <c r="AL658">
        <f t="shared" si="41"/>
        <v>0</v>
      </c>
      <c r="AO658">
        <v>0.63209626894346427</v>
      </c>
    </row>
    <row r="659" spans="1:41" ht="12" customHeight="1" x14ac:dyDescent="0.25">
      <c r="A659" s="73">
        <v>5005007</v>
      </c>
      <c r="B659" s="98" t="s">
        <v>1400</v>
      </c>
      <c r="C659" s="77" t="str">
        <f t="shared" si="40"/>
        <v/>
      </c>
      <c r="D659" s="115">
        <v>19.8</v>
      </c>
      <c r="E659" s="75" t="s">
        <v>6463</v>
      </c>
      <c r="F659" s="112">
        <f t="shared" si="39"/>
        <v>23.76</v>
      </c>
      <c r="G659" s="80" t="s">
        <v>3334</v>
      </c>
      <c r="H659" s="325"/>
      <c r="I659" s="365" t="s">
        <v>4952</v>
      </c>
      <c r="L659"/>
      <c r="M659"/>
      <c r="P659" s="9">
        <v>93</v>
      </c>
      <c r="V659" s="39"/>
      <c r="Z659" s="38"/>
      <c r="AA659" s="38">
        <v>14.967462039045557</v>
      </c>
      <c r="AB659" s="30"/>
      <c r="AC659" s="31"/>
      <c r="AD659" s="32"/>
      <c r="AE659" s="32"/>
      <c r="AF659" s="33"/>
      <c r="AJ659" s="350">
        <v>1005007</v>
      </c>
      <c r="AK659" s="3"/>
      <c r="AL659">
        <f t="shared" si="41"/>
        <v>0</v>
      </c>
      <c r="AO659">
        <v>6.9530589583781071</v>
      </c>
    </row>
    <row r="660" spans="1:41" ht="12" customHeight="1" x14ac:dyDescent="0.25">
      <c r="A660" s="73">
        <v>5005008</v>
      </c>
      <c r="B660" s="98" t="s">
        <v>1401</v>
      </c>
      <c r="C660" s="77" t="str">
        <f t="shared" si="40"/>
        <v/>
      </c>
      <c r="D660" s="115">
        <v>19.8</v>
      </c>
      <c r="E660" s="75" t="s">
        <v>6463</v>
      </c>
      <c r="F660" s="112">
        <f t="shared" si="39"/>
        <v>23.76</v>
      </c>
      <c r="G660" s="80" t="s">
        <v>3334</v>
      </c>
      <c r="H660" s="325"/>
      <c r="I660" s="365"/>
      <c r="L660"/>
      <c r="M660"/>
      <c r="P660" s="9">
        <v>93</v>
      </c>
      <c r="V660" s="39"/>
      <c r="Z660" s="38"/>
      <c r="AA660" s="38">
        <v>14.967462039045557</v>
      </c>
      <c r="AB660" s="30"/>
      <c r="AC660" s="31"/>
      <c r="AD660" s="32"/>
      <c r="AE660" s="32"/>
      <c r="AF660" s="33"/>
      <c r="AJ660" s="350">
        <v>1005008</v>
      </c>
      <c r="AK660" s="3"/>
      <c r="AL660">
        <f t="shared" si="41"/>
        <v>0</v>
      </c>
      <c r="AO660">
        <v>2.397606537371761</v>
      </c>
    </row>
    <row r="661" spans="1:41" ht="12" customHeight="1" x14ac:dyDescent="0.25">
      <c r="A661" s="73">
        <v>5005009</v>
      </c>
      <c r="B661" s="98" t="s">
        <v>1402</v>
      </c>
      <c r="C661" s="77" t="str">
        <f t="shared" si="40"/>
        <v/>
      </c>
      <c r="D661" s="115">
        <v>19.8</v>
      </c>
      <c r="E661" s="75" t="s">
        <v>6463</v>
      </c>
      <c r="F661" s="112">
        <f t="shared" si="39"/>
        <v>23.76</v>
      </c>
      <c r="G661" s="80" t="s">
        <v>3334</v>
      </c>
      <c r="H661" s="325"/>
      <c r="L661"/>
      <c r="M661"/>
      <c r="P661" s="9">
        <v>93</v>
      </c>
      <c r="V661" s="39"/>
      <c r="Z661" s="38"/>
      <c r="AA661" s="38">
        <v>14.967462039045557</v>
      </c>
      <c r="AB661" s="30"/>
      <c r="AC661" s="31"/>
      <c r="AD661" s="32"/>
      <c r="AE661" s="32"/>
      <c r="AF661" s="33"/>
      <c r="AJ661" s="350">
        <v>1005009</v>
      </c>
      <c r="AK661" s="3"/>
      <c r="AL661">
        <f t="shared" si="41"/>
        <v>0</v>
      </c>
      <c r="AO661">
        <v>5.7942157986484215</v>
      </c>
    </row>
    <row r="662" spans="1:41" ht="12" customHeight="1" x14ac:dyDescent="0.25">
      <c r="A662" s="73">
        <v>5005010</v>
      </c>
      <c r="B662" s="98" t="s">
        <v>1403</v>
      </c>
      <c r="C662" s="77" t="str">
        <f t="shared" si="40"/>
        <v/>
      </c>
      <c r="D662" s="115">
        <v>19.8</v>
      </c>
      <c r="E662" s="75" t="s">
        <v>6463</v>
      </c>
      <c r="F662" s="112">
        <f t="shared" si="39"/>
        <v>23.76</v>
      </c>
      <c r="G662" s="80" t="s">
        <v>3334</v>
      </c>
      <c r="H662" s="325"/>
      <c r="I662" s="365" t="s">
        <v>4957</v>
      </c>
      <c r="L662"/>
      <c r="M662"/>
      <c r="P662" s="9">
        <v>93</v>
      </c>
      <c r="V662" s="39"/>
      <c r="Z662" s="38"/>
      <c r="AA662" s="38">
        <v>14.967462039045557</v>
      </c>
      <c r="AB662" s="30"/>
      <c r="AC662" s="31"/>
      <c r="AD662" s="32"/>
      <c r="AE662" s="32"/>
      <c r="AF662" s="33"/>
      <c r="AJ662" s="350">
        <v>1005010</v>
      </c>
      <c r="AK662" s="3"/>
      <c r="AL662">
        <f t="shared" si="41"/>
        <v>0</v>
      </c>
      <c r="AO662">
        <v>7.7256210648645629</v>
      </c>
    </row>
    <row r="663" spans="1:41" ht="12" customHeight="1" x14ac:dyDescent="0.25">
      <c r="A663" s="73">
        <v>5005011</v>
      </c>
      <c r="B663" s="98" t="s">
        <v>1404</v>
      </c>
      <c r="C663" s="77" t="str">
        <f t="shared" si="40"/>
        <v/>
      </c>
      <c r="D663" s="115">
        <v>19.8</v>
      </c>
      <c r="E663" s="75" t="s">
        <v>6463</v>
      </c>
      <c r="F663" s="112">
        <f t="shared" si="39"/>
        <v>23.76</v>
      </c>
      <c r="G663" s="80" t="s">
        <v>3335</v>
      </c>
      <c r="H663" s="325"/>
      <c r="I663" s="365"/>
      <c r="L663"/>
      <c r="M663"/>
      <c r="P663" s="9">
        <v>93</v>
      </c>
      <c r="V663" s="39"/>
      <c r="Z663" s="38"/>
      <c r="AA663" s="38">
        <v>14.967462039045557</v>
      </c>
      <c r="AB663" s="30"/>
      <c r="AC663" s="31"/>
      <c r="AD663" s="32"/>
      <c r="AE663" s="32"/>
      <c r="AF663" s="33"/>
      <c r="AJ663" s="350">
        <v>1005011</v>
      </c>
      <c r="AK663" s="3"/>
      <c r="AL663">
        <f t="shared" si="41"/>
        <v>0</v>
      </c>
      <c r="AO663">
        <v>0.46353726389187377</v>
      </c>
    </row>
    <row r="664" spans="1:41" ht="12" customHeight="1" x14ac:dyDescent="0.25">
      <c r="A664" s="73">
        <v>5005012</v>
      </c>
      <c r="B664" s="98" t="s">
        <v>1405</v>
      </c>
      <c r="C664" s="77" t="str">
        <f t="shared" si="40"/>
        <v/>
      </c>
      <c r="D664" s="115">
        <v>22.86</v>
      </c>
      <c r="E664" s="75" t="s">
        <v>6463</v>
      </c>
      <c r="F664" s="112">
        <f t="shared" si="39"/>
        <v>27.431999999999999</v>
      </c>
      <c r="G664" s="80" t="s">
        <v>3334</v>
      </c>
      <c r="H664" s="325"/>
      <c r="I664" s="365"/>
      <c r="L664"/>
      <c r="M664"/>
      <c r="P664" s="9">
        <v>93</v>
      </c>
      <c r="V664" s="39"/>
      <c r="Z664" s="38"/>
      <c r="AA664" s="38">
        <v>14.974937343358405</v>
      </c>
      <c r="AB664" s="30"/>
      <c r="AC664" s="31"/>
      <c r="AD664" s="32"/>
      <c r="AE664" s="32"/>
      <c r="AF664" s="33"/>
      <c r="AJ664" s="350">
        <v>1005012</v>
      </c>
      <c r="AK664" s="3"/>
      <c r="AL664">
        <f t="shared" si="41"/>
        <v>0</v>
      </c>
      <c r="AO664">
        <v>2.8677783480374646</v>
      </c>
    </row>
    <row r="665" spans="1:41" ht="12" customHeight="1" x14ac:dyDescent="0.25">
      <c r="A665" s="73">
        <v>5005013</v>
      </c>
      <c r="B665" s="98" t="s">
        <v>1406</v>
      </c>
      <c r="C665" s="77" t="str">
        <f t="shared" si="40"/>
        <v/>
      </c>
      <c r="D665" s="115">
        <v>22.86</v>
      </c>
      <c r="E665" s="75" t="s">
        <v>6463</v>
      </c>
      <c r="F665" s="112">
        <f t="shared" si="39"/>
        <v>27.431999999999999</v>
      </c>
      <c r="G665" s="80" t="s">
        <v>3334</v>
      </c>
      <c r="H665" s="325"/>
      <c r="I665" s="377" t="s">
        <v>8417</v>
      </c>
      <c r="L665"/>
      <c r="M665"/>
      <c r="P665" s="9">
        <v>93</v>
      </c>
      <c r="V665" s="39"/>
      <c r="Z665" s="38"/>
      <c r="AA665" s="38">
        <v>14.974937343358405</v>
      </c>
      <c r="AB665" s="30"/>
      <c r="AC665" s="31"/>
      <c r="AD665" s="32"/>
      <c r="AE665" s="32"/>
      <c r="AF665" s="33"/>
      <c r="AJ665" s="350">
        <v>1005013</v>
      </c>
      <c r="AK665" s="3"/>
      <c r="AL665">
        <f t="shared" si="41"/>
        <v>0</v>
      </c>
      <c r="AO665">
        <v>8.6033350441123932</v>
      </c>
    </row>
    <row r="666" spans="1:41" ht="12" customHeight="1" x14ac:dyDescent="0.25">
      <c r="A666" s="73">
        <v>5005014</v>
      </c>
      <c r="B666" s="98" t="s">
        <v>1407</v>
      </c>
      <c r="C666" s="77" t="str">
        <f t="shared" si="40"/>
        <v/>
      </c>
      <c r="D666" s="115">
        <v>22.86</v>
      </c>
      <c r="E666" s="75" t="s">
        <v>6463</v>
      </c>
      <c r="F666" s="112">
        <f t="shared" si="39"/>
        <v>27.431999999999999</v>
      </c>
      <c r="G666" s="80" t="s">
        <v>3334</v>
      </c>
      <c r="H666" s="325"/>
      <c r="I666" s="378"/>
      <c r="L666"/>
      <c r="M666"/>
      <c r="P666" s="9">
        <v>93</v>
      </c>
      <c r="V666" s="39"/>
      <c r="Z666" s="38"/>
      <c r="AA666" s="38">
        <v>14.974937343358405</v>
      </c>
      <c r="AB666" s="30"/>
      <c r="AC666" s="31"/>
      <c r="AD666" s="32"/>
      <c r="AE666" s="32"/>
      <c r="AF666" s="33"/>
      <c r="AJ666" s="350">
        <v>1005014</v>
      </c>
      <c r="AK666" s="3"/>
      <c r="AL666">
        <f t="shared" si="41"/>
        <v>0</v>
      </c>
      <c r="AO666">
        <v>2.230494270695806</v>
      </c>
    </row>
    <row r="667" spans="1:41" ht="12" customHeight="1" x14ac:dyDescent="0.25">
      <c r="A667" s="73">
        <v>5005015</v>
      </c>
      <c r="B667" s="98" t="s">
        <v>1408</v>
      </c>
      <c r="C667" s="77" t="str">
        <f t="shared" si="40"/>
        <v/>
      </c>
      <c r="D667" s="115">
        <v>22.86</v>
      </c>
      <c r="E667" s="75" t="s">
        <v>6463</v>
      </c>
      <c r="F667" s="112">
        <f t="shared" si="39"/>
        <v>27.431999999999999</v>
      </c>
      <c r="G667" s="80" t="s">
        <v>3334</v>
      </c>
      <c r="H667" s="325"/>
      <c r="I667" s="94"/>
      <c r="L667"/>
      <c r="M667"/>
      <c r="P667" s="9">
        <v>93</v>
      </c>
      <c r="V667" s="39"/>
      <c r="Z667" s="38"/>
      <c r="AA667" s="38">
        <v>14.974937343358405</v>
      </c>
      <c r="AB667" s="30"/>
      <c r="AC667" s="31"/>
      <c r="AD667" s="32"/>
      <c r="AE667" s="32"/>
      <c r="AF667" s="33"/>
      <c r="AJ667" s="350">
        <v>1005015</v>
      </c>
      <c r="AK667" s="3"/>
      <c r="AL667">
        <f t="shared" si="41"/>
        <v>0</v>
      </c>
      <c r="AO667">
        <v>6.022334530878676</v>
      </c>
    </row>
    <row r="668" spans="1:41" ht="12" customHeight="1" x14ac:dyDescent="0.25">
      <c r="A668" s="73">
        <v>5005016</v>
      </c>
      <c r="B668" s="98" t="s">
        <v>1409</v>
      </c>
      <c r="C668" s="77" t="str">
        <f t="shared" si="40"/>
        <v/>
      </c>
      <c r="D668" s="115">
        <v>22.86</v>
      </c>
      <c r="E668" s="75" t="s">
        <v>6463</v>
      </c>
      <c r="F668" s="112">
        <f t="shared" si="39"/>
        <v>27.431999999999999</v>
      </c>
      <c r="G668" s="80" t="s">
        <v>3333</v>
      </c>
      <c r="H668" s="325"/>
      <c r="I668" s="377" t="s">
        <v>8411</v>
      </c>
      <c r="J668" s="15"/>
      <c r="L668"/>
      <c r="M668"/>
      <c r="P668" s="9">
        <v>93</v>
      </c>
      <c r="V668" s="39"/>
      <c r="Z668" s="38"/>
      <c r="AA668" s="38">
        <v>14.974937343358405</v>
      </c>
      <c r="AB668" s="30"/>
      <c r="AC668" s="31"/>
      <c r="AD668" s="32"/>
      <c r="AE668" s="32"/>
      <c r="AF668" s="33"/>
      <c r="AJ668" s="350">
        <v>1005016</v>
      </c>
      <c r="AK668" s="3"/>
      <c r="AL668">
        <f t="shared" si="41"/>
        <v>0</v>
      </c>
      <c r="AO668">
        <v>0.21508337610280986</v>
      </c>
    </row>
    <row r="669" spans="1:41" ht="12" customHeight="1" x14ac:dyDescent="0.25">
      <c r="A669" s="73">
        <v>5005017</v>
      </c>
      <c r="B669" s="98" t="s">
        <v>1410</v>
      </c>
      <c r="C669" s="77" t="str">
        <f t="shared" si="40"/>
        <v/>
      </c>
      <c r="D669" s="115">
        <v>25.16</v>
      </c>
      <c r="E669" s="75" t="s">
        <v>6463</v>
      </c>
      <c r="F669" s="112">
        <f t="shared" si="39"/>
        <v>30.192</v>
      </c>
      <c r="G669" s="80" t="s">
        <v>3334</v>
      </c>
      <c r="H669" s="325"/>
      <c r="I669" s="378"/>
      <c r="L669"/>
      <c r="M669"/>
      <c r="P669" s="9">
        <v>93</v>
      </c>
      <c r="V669" s="39"/>
      <c r="Z669" s="38"/>
      <c r="AA669" s="38">
        <v>14.977220956719805</v>
      </c>
      <c r="AB669" s="30"/>
      <c r="AC669" s="31"/>
      <c r="AD669" s="32"/>
      <c r="AE669" s="32"/>
      <c r="AF669" s="33"/>
      <c r="AJ669" s="350">
        <v>1005017</v>
      </c>
      <c r="AK669" s="3"/>
      <c r="AL669">
        <f t="shared" si="41"/>
        <v>0</v>
      </c>
      <c r="AO669">
        <v>3.9084308248888973</v>
      </c>
    </row>
    <row r="670" spans="1:41" ht="12" customHeight="1" x14ac:dyDescent="0.25">
      <c r="A670" s="73">
        <v>5005018</v>
      </c>
      <c r="B670" s="98" t="s">
        <v>1411</v>
      </c>
      <c r="C670" s="77" t="str">
        <f t="shared" si="40"/>
        <v/>
      </c>
      <c r="D670" s="115">
        <v>25.16</v>
      </c>
      <c r="E670" s="75" t="s">
        <v>6463</v>
      </c>
      <c r="F670" s="112">
        <f t="shared" si="39"/>
        <v>30.192</v>
      </c>
      <c r="G670" s="80" t="s">
        <v>3334</v>
      </c>
      <c r="H670" s="325"/>
      <c r="I670" s="94"/>
      <c r="L670"/>
      <c r="M670"/>
      <c r="P670" s="9">
        <v>93</v>
      </c>
      <c r="V670" s="39"/>
      <c r="Z670" s="38"/>
      <c r="AA670" s="38">
        <v>14.977220956719805</v>
      </c>
      <c r="AB670" s="30"/>
      <c r="AC670" s="31"/>
      <c r="AD670" s="32"/>
      <c r="AE670" s="32"/>
      <c r="AF670" s="33"/>
      <c r="AJ670" s="350">
        <v>1005018</v>
      </c>
      <c r="AK670" s="3"/>
      <c r="AL670">
        <f t="shared" si="41"/>
        <v>0</v>
      </c>
      <c r="AO670">
        <v>1.8868286740842952</v>
      </c>
    </row>
    <row r="671" spans="1:41" ht="12" customHeight="1" x14ac:dyDescent="0.25">
      <c r="A671" s="73">
        <v>5005019</v>
      </c>
      <c r="B671" s="98" t="s">
        <v>1412</v>
      </c>
      <c r="C671" s="77" t="str">
        <f t="shared" si="40"/>
        <v/>
      </c>
      <c r="D671" s="115">
        <v>25.16</v>
      </c>
      <c r="E671" s="75" t="s">
        <v>6463</v>
      </c>
      <c r="F671" s="112">
        <f t="shared" si="39"/>
        <v>30.192</v>
      </c>
      <c r="G671" s="80" t="s">
        <v>3334</v>
      </c>
      <c r="H671" s="325"/>
      <c r="I671" s="377" t="s">
        <v>8409</v>
      </c>
      <c r="L671"/>
      <c r="M671"/>
      <c r="P671" s="9">
        <v>93</v>
      </c>
      <c r="V671" s="39"/>
      <c r="Z671" s="38"/>
      <c r="AA671" s="38">
        <v>14.977220956719805</v>
      </c>
      <c r="AB671" s="30"/>
      <c r="AC671" s="31"/>
      <c r="AD671" s="32"/>
      <c r="AE671" s="32"/>
      <c r="AF671" s="33"/>
      <c r="AJ671" s="350">
        <v>1005019</v>
      </c>
      <c r="AK671" s="3"/>
      <c r="AL671">
        <f t="shared" si="41"/>
        <v>0</v>
      </c>
      <c r="AO671">
        <v>3.2187077381437974</v>
      </c>
    </row>
    <row r="672" spans="1:41" ht="12" customHeight="1" x14ac:dyDescent="0.25">
      <c r="A672" s="73">
        <v>5005020</v>
      </c>
      <c r="B672" s="98" t="s">
        <v>1413</v>
      </c>
      <c r="C672" s="77" t="str">
        <f t="shared" si="40"/>
        <v/>
      </c>
      <c r="D672" s="115">
        <v>25.16</v>
      </c>
      <c r="E672" s="75" t="s">
        <v>6463</v>
      </c>
      <c r="F672" s="112">
        <f t="shared" si="39"/>
        <v>30.192</v>
      </c>
      <c r="G672" s="80" t="s">
        <v>3334</v>
      </c>
      <c r="H672" s="325"/>
      <c r="I672" s="378"/>
      <c r="L672"/>
      <c r="M672"/>
      <c r="P672" s="9">
        <v>93</v>
      </c>
      <c r="V672" s="39"/>
      <c r="Z672" s="38"/>
      <c r="AA672" s="38">
        <v>14.977220956719805</v>
      </c>
      <c r="AB672" s="30"/>
      <c r="AC672" s="31"/>
      <c r="AD672" s="32"/>
      <c r="AE672" s="32"/>
      <c r="AF672" s="33"/>
      <c r="AJ672" s="350">
        <v>1005020</v>
      </c>
      <c r="AK672" s="3"/>
      <c r="AL672">
        <f t="shared" si="41"/>
        <v>0</v>
      </c>
      <c r="AO672">
        <v>3.0398906415802531</v>
      </c>
    </row>
    <row r="673" spans="1:41" ht="12" customHeight="1" x14ac:dyDescent="0.25">
      <c r="A673" s="73">
        <v>5005021</v>
      </c>
      <c r="B673" s="98" t="s">
        <v>1414</v>
      </c>
      <c r="C673" s="77" t="str">
        <f t="shared" si="40"/>
        <v/>
      </c>
      <c r="D673" s="115">
        <v>25.16</v>
      </c>
      <c r="E673" s="75" t="s">
        <v>6463</v>
      </c>
      <c r="F673" s="112">
        <f t="shared" si="39"/>
        <v>30.192</v>
      </c>
      <c r="G673" s="80" t="s">
        <v>3333</v>
      </c>
      <c r="H673" s="325"/>
      <c r="I673" s="94"/>
      <c r="J673" s="15"/>
      <c r="L673"/>
      <c r="M673"/>
      <c r="P673" s="9">
        <v>93</v>
      </c>
      <c r="V673" s="39"/>
      <c r="Z673" s="38"/>
      <c r="AA673" s="38">
        <v>14.977220956719805</v>
      </c>
      <c r="AB673" s="30"/>
      <c r="AC673" s="31"/>
      <c r="AD673" s="32"/>
      <c r="AE673" s="32"/>
      <c r="AF673" s="33"/>
      <c r="AJ673" s="350">
        <v>1005021</v>
      </c>
      <c r="AK673" s="3"/>
      <c r="AL673">
        <f t="shared" si="41"/>
        <v>0</v>
      </c>
      <c r="AO673">
        <v>0.227991798118519</v>
      </c>
    </row>
    <row r="674" spans="1:41" ht="12" customHeight="1" x14ac:dyDescent="0.25">
      <c r="A674" s="73">
        <v>5005022</v>
      </c>
      <c r="B674" s="98" t="s">
        <v>1415</v>
      </c>
      <c r="C674" s="77" t="str">
        <f t="shared" si="40"/>
        <v/>
      </c>
      <c r="D674" s="115">
        <v>28.69</v>
      </c>
      <c r="E674" s="75" t="s">
        <v>6463</v>
      </c>
      <c r="F674" s="112">
        <f t="shared" si="39"/>
        <v>34.427999999999997</v>
      </c>
      <c r="G674" s="80" t="s">
        <v>3334</v>
      </c>
      <c r="H674" s="325"/>
      <c r="I674" s="377" t="s">
        <v>8390</v>
      </c>
      <c r="L674"/>
      <c r="M674"/>
      <c r="P674" s="9">
        <v>93</v>
      </c>
      <c r="V674" s="39"/>
      <c r="Z674" s="38"/>
      <c r="AA674" s="38">
        <v>14.977533699450831</v>
      </c>
      <c r="AB674" s="30"/>
      <c r="AC674" s="31"/>
      <c r="AD674" s="32"/>
      <c r="AE674" s="32"/>
      <c r="AF674" s="33"/>
      <c r="AJ674" s="350">
        <v>1005022</v>
      </c>
      <c r="AK674" s="3"/>
      <c r="AL674">
        <f t="shared" si="41"/>
        <v>0</v>
      </c>
      <c r="AO674">
        <v>2.8226799125722537</v>
      </c>
    </row>
    <row r="675" spans="1:41" ht="12" customHeight="1" x14ac:dyDescent="0.25">
      <c r="A675" s="73">
        <v>5005023</v>
      </c>
      <c r="B675" s="98" t="s">
        <v>1416</v>
      </c>
      <c r="C675" s="77" t="str">
        <f t="shared" si="40"/>
        <v/>
      </c>
      <c r="D675" s="115">
        <v>28.69</v>
      </c>
      <c r="E675" s="75" t="s">
        <v>6463</v>
      </c>
      <c r="F675" s="112">
        <f t="shared" si="39"/>
        <v>34.427999999999997</v>
      </c>
      <c r="G675" s="80" t="s">
        <v>3334</v>
      </c>
      <c r="H675" s="325"/>
      <c r="I675" s="378"/>
      <c r="L675"/>
      <c r="M675"/>
      <c r="P675" s="9">
        <v>93</v>
      </c>
      <c r="V675" s="39"/>
      <c r="Z675" s="38"/>
      <c r="AA675" s="38">
        <v>14.977533699450831</v>
      </c>
      <c r="AB675" s="30"/>
      <c r="AC675" s="31"/>
      <c r="AD675" s="32"/>
      <c r="AE675" s="32"/>
      <c r="AF675" s="33"/>
      <c r="AJ675" s="350">
        <v>1005023</v>
      </c>
      <c r="AK675" s="3"/>
      <c r="AL675">
        <f t="shared" si="41"/>
        <v>0</v>
      </c>
      <c r="AO675">
        <v>2.3992779256864156</v>
      </c>
    </row>
    <row r="676" spans="1:41" ht="12" customHeight="1" x14ac:dyDescent="0.25">
      <c r="A676" s="73">
        <v>5005024</v>
      </c>
      <c r="B676" s="98" t="s">
        <v>1417</v>
      </c>
      <c r="C676" s="77" t="str">
        <f t="shared" si="40"/>
        <v/>
      </c>
      <c r="D676" s="115">
        <v>30.93</v>
      </c>
      <c r="E676" s="75" t="s">
        <v>6463</v>
      </c>
      <c r="F676" s="112">
        <f t="shared" si="39"/>
        <v>37.116</v>
      </c>
      <c r="G676" s="80" t="s">
        <v>3334</v>
      </c>
      <c r="H676" s="325"/>
      <c r="I676" s="22"/>
      <c r="L676"/>
      <c r="M676"/>
      <c r="P676" s="9">
        <v>93</v>
      </c>
      <c r="V676" s="39"/>
      <c r="Z676" s="38"/>
      <c r="AA676" s="38">
        <v>15</v>
      </c>
      <c r="AB676" s="30"/>
      <c r="AC676" s="31"/>
      <c r="AD676" s="32"/>
      <c r="AE676" s="32"/>
      <c r="AF676" s="33"/>
      <c r="AJ676" s="350">
        <v>1005024</v>
      </c>
      <c r="AK676" s="3"/>
      <c r="AL676">
        <f t="shared" si="41"/>
        <v>0</v>
      </c>
      <c r="AO676">
        <v>1.1127591931448959</v>
      </c>
    </row>
    <row r="677" spans="1:41" ht="12" customHeight="1" x14ac:dyDescent="0.25">
      <c r="A677" s="73">
        <v>5005025</v>
      </c>
      <c r="B677" s="98" t="s">
        <v>1418</v>
      </c>
      <c r="C677" s="77" t="str">
        <f t="shared" si="40"/>
        <v/>
      </c>
      <c r="D677" s="115">
        <v>30.93</v>
      </c>
      <c r="E677" s="75" t="s">
        <v>6463</v>
      </c>
      <c r="F677" s="112">
        <f t="shared" si="39"/>
        <v>37.116</v>
      </c>
      <c r="G677" s="80" t="s">
        <v>3334</v>
      </c>
      <c r="H677" s="325"/>
      <c r="I677" s="94"/>
      <c r="L677"/>
      <c r="M677"/>
      <c r="P677" s="9">
        <v>93</v>
      </c>
      <c r="V677" s="39"/>
      <c r="Z677" s="38"/>
      <c r="AA677" s="38">
        <v>15</v>
      </c>
      <c r="AB677" s="30"/>
      <c r="AC677" s="31"/>
      <c r="AD677" s="32"/>
      <c r="AE677" s="32"/>
      <c r="AF677" s="33"/>
      <c r="AJ677" s="350">
        <v>1005025</v>
      </c>
      <c r="AK677" s="3"/>
      <c r="AL677">
        <f t="shared" si="41"/>
        <v>0</v>
      </c>
      <c r="AO677">
        <v>2.9673578483863894</v>
      </c>
    </row>
    <row r="678" spans="1:41" ht="12" customHeight="1" x14ac:dyDescent="0.25">
      <c r="A678" s="73">
        <v>5005026</v>
      </c>
      <c r="B678" s="98" t="s">
        <v>1419</v>
      </c>
      <c r="C678" s="77" t="str">
        <f t="shared" si="40"/>
        <v/>
      </c>
      <c r="D678" s="115">
        <v>30.93</v>
      </c>
      <c r="E678" s="75" t="s">
        <v>6463</v>
      </c>
      <c r="F678" s="112">
        <f t="shared" si="39"/>
        <v>37.116</v>
      </c>
      <c r="G678" s="80" t="s">
        <v>3333</v>
      </c>
      <c r="H678" s="325"/>
      <c r="I678" s="94"/>
      <c r="J678" s="15"/>
      <c r="L678"/>
      <c r="M678"/>
      <c r="P678" s="9">
        <v>93</v>
      </c>
      <c r="V678" s="39"/>
      <c r="Z678" s="38"/>
      <c r="AA678" s="38">
        <v>15</v>
      </c>
      <c r="AB678" s="30"/>
      <c r="AC678" s="31"/>
      <c r="AD678" s="32"/>
      <c r="AE678" s="32"/>
      <c r="AF678" s="33"/>
      <c r="AJ678" s="350">
        <v>1005026</v>
      </c>
      <c r="AK678" s="3"/>
      <c r="AL678">
        <f t="shared" si="41"/>
        <v>0</v>
      </c>
      <c r="AO678">
        <v>8.902073545159167E-2</v>
      </c>
    </row>
    <row r="679" spans="1:41" ht="12" customHeight="1" x14ac:dyDescent="0.25">
      <c r="A679" s="73">
        <v>5005027</v>
      </c>
      <c r="B679" s="98" t="s">
        <v>1420</v>
      </c>
      <c r="C679" s="77" t="str">
        <f t="shared" si="40"/>
        <v/>
      </c>
      <c r="D679" s="115">
        <v>32.32</v>
      </c>
      <c r="E679" s="75" t="s">
        <v>6463</v>
      </c>
      <c r="F679" s="112">
        <f t="shared" si="39"/>
        <v>38.783999999999999</v>
      </c>
      <c r="G679" s="80" t="s">
        <v>3335</v>
      </c>
      <c r="H679" s="325"/>
      <c r="I679" s="326" t="s">
        <v>4951</v>
      </c>
      <c r="L679"/>
      <c r="M679"/>
      <c r="P679" s="9">
        <v>93</v>
      </c>
      <c r="V679" s="39"/>
      <c r="Z679" s="38"/>
      <c r="AA679" s="38">
        <v>14.982269503546092</v>
      </c>
      <c r="AB679" s="30"/>
      <c r="AC679" s="31"/>
      <c r="AD679" s="32"/>
      <c r="AE679" s="32"/>
      <c r="AF679" s="33"/>
      <c r="AJ679" s="350">
        <v>1005027</v>
      </c>
      <c r="AK679" s="3"/>
      <c r="AL679">
        <f t="shared" si="41"/>
        <v>0</v>
      </c>
      <c r="AO679">
        <v>1.7038436556421599</v>
      </c>
    </row>
    <row r="680" spans="1:41" ht="12" customHeight="1" x14ac:dyDescent="0.25">
      <c r="A680" s="73">
        <v>5005028</v>
      </c>
      <c r="B680" s="98" t="s">
        <v>1421</v>
      </c>
      <c r="C680" s="77" t="str">
        <f t="shared" si="40"/>
        <v/>
      </c>
      <c r="D680" s="115">
        <v>32.32</v>
      </c>
      <c r="E680" s="75" t="s">
        <v>6463</v>
      </c>
      <c r="F680" s="112">
        <f t="shared" si="39"/>
        <v>38.783999999999999</v>
      </c>
      <c r="G680" s="80" t="s">
        <v>3333</v>
      </c>
      <c r="H680" s="325"/>
      <c r="I680" s="377" t="s">
        <v>8391</v>
      </c>
      <c r="J680" s="15"/>
      <c r="L680"/>
      <c r="M680"/>
      <c r="P680" s="9">
        <v>93</v>
      </c>
      <c r="V680" s="39"/>
      <c r="Z680" s="38"/>
      <c r="AA680" s="38">
        <v>14.982269503546092</v>
      </c>
      <c r="AB680" s="30"/>
      <c r="AC680" s="31"/>
      <c r="AD680" s="32"/>
      <c r="AE680" s="32"/>
      <c r="AF680" s="33"/>
      <c r="AJ680" s="350">
        <v>1005028</v>
      </c>
      <c r="AK680" s="3"/>
      <c r="AL680">
        <f t="shared" si="41"/>
        <v>0</v>
      </c>
      <c r="AO680">
        <v>0.28397394260702663</v>
      </c>
    </row>
    <row r="681" spans="1:41" ht="12" customHeight="1" x14ac:dyDescent="0.25">
      <c r="A681" s="73">
        <v>5005029</v>
      </c>
      <c r="B681" s="98" t="s">
        <v>1422</v>
      </c>
      <c r="C681" s="77" t="str">
        <f t="shared" si="40"/>
        <v/>
      </c>
      <c r="D681" s="115">
        <v>34.39</v>
      </c>
      <c r="E681" s="75" t="s">
        <v>6463</v>
      </c>
      <c r="F681" s="112">
        <f t="shared" si="39"/>
        <v>41.268000000000001</v>
      </c>
      <c r="G681" s="80" t="s">
        <v>3335</v>
      </c>
      <c r="H681" s="325"/>
      <c r="I681" s="378"/>
      <c r="L681"/>
      <c r="M681"/>
      <c r="P681" s="9">
        <v>93</v>
      </c>
      <c r="V681" s="39"/>
      <c r="Z681" s="38"/>
      <c r="AA681" s="38">
        <v>14.993752603082058</v>
      </c>
      <c r="AB681" s="30"/>
      <c r="AC681" s="31"/>
      <c r="AD681" s="32"/>
      <c r="AE681" s="32"/>
      <c r="AF681" s="33"/>
      <c r="AJ681" s="350">
        <v>1005029</v>
      </c>
      <c r="AK681" s="3"/>
      <c r="AL681">
        <f t="shared" si="41"/>
        <v>0</v>
      </c>
      <c r="AO681">
        <v>0.66720251708775091</v>
      </c>
    </row>
    <row r="682" spans="1:41" ht="12" customHeight="1" x14ac:dyDescent="0.25">
      <c r="A682" s="73">
        <v>5005030</v>
      </c>
      <c r="B682" s="98" t="s">
        <v>1423</v>
      </c>
      <c r="C682" s="77" t="str">
        <f t="shared" si="40"/>
        <v/>
      </c>
      <c r="D682" s="115">
        <v>34.39</v>
      </c>
      <c r="E682" s="75" t="s">
        <v>6463</v>
      </c>
      <c r="F682" s="112">
        <f t="shared" si="39"/>
        <v>41.268000000000001</v>
      </c>
      <c r="G682" s="80" t="s">
        <v>3335</v>
      </c>
      <c r="H682" s="325"/>
      <c r="I682" s="94"/>
      <c r="L682"/>
      <c r="M682"/>
      <c r="P682" s="9">
        <v>93</v>
      </c>
      <c r="V682" s="39"/>
      <c r="Z682" s="38"/>
      <c r="AA682" s="38">
        <v>14.993752603082058</v>
      </c>
      <c r="AB682" s="30"/>
      <c r="AC682" s="31"/>
      <c r="AD682" s="32"/>
      <c r="AE682" s="32"/>
      <c r="AF682" s="33"/>
      <c r="AJ682" s="350">
        <v>1005030</v>
      </c>
      <c r="AK682" s="3"/>
      <c r="AL682">
        <f t="shared" si="41"/>
        <v>0</v>
      </c>
      <c r="AO682">
        <v>2.0016075512632527</v>
      </c>
    </row>
    <row r="683" spans="1:41" ht="12" customHeight="1" x14ac:dyDescent="0.25">
      <c r="A683" s="73">
        <v>5005031</v>
      </c>
      <c r="B683" s="98" t="s">
        <v>1424</v>
      </c>
      <c r="C683" s="77" t="str">
        <f t="shared" si="40"/>
        <v/>
      </c>
      <c r="D683" s="115">
        <v>34.39</v>
      </c>
      <c r="E683" s="75" t="s">
        <v>6463</v>
      </c>
      <c r="F683" s="112">
        <f t="shared" si="39"/>
        <v>41.268000000000001</v>
      </c>
      <c r="G683" s="80" t="s">
        <v>3333</v>
      </c>
      <c r="H683" s="325"/>
      <c r="I683" s="377" t="s">
        <v>8392</v>
      </c>
      <c r="J683" s="15"/>
      <c r="L683"/>
      <c r="M683"/>
      <c r="P683" s="9">
        <v>93</v>
      </c>
      <c r="V683" s="39"/>
      <c r="Z683" s="38"/>
      <c r="AA683" s="38">
        <v>14.993752603082058</v>
      </c>
      <c r="AB683" s="30"/>
      <c r="AC683" s="31"/>
      <c r="AD683" s="32"/>
      <c r="AE683" s="32"/>
      <c r="AF683" s="33"/>
      <c r="AJ683" s="350">
        <v>1005031</v>
      </c>
      <c r="AK683" s="3"/>
      <c r="AL683">
        <f t="shared" si="41"/>
        <v>0</v>
      </c>
      <c r="AO683">
        <v>0.16680062927193773</v>
      </c>
    </row>
    <row r="684" spans="1:41" ht="12" customHeight="1" x14ac:dyDescent="0.25">
      <c r="A684" s="73">
        <v>5005032</v>
      </c>
      <c r="B684" s="98" t="s">
        <v>1425</v>
      </c>
      <c r="C684" s="77" t="str">
        <f t="shared" si="40"/>
        <v/>
      </c>
      <c r="D684" s="115">
        <v>45.29</v>
      </c>
      <c r="E684" s="75" t="s">
        <v>6463</v>
      </c>
      <c r="F684" s="112">
        <f t="shared" si="39"/>
        <v>54.347999999999999</v>
      </c>
      <c r="G684" s="80" t="s">
        <v>3335</v>
      </c>
      <c r="H684" s="325"/>
      <c r="I684" s="378"/>
      <c r="L684"/>
      <c r="M684"/>
      <c r="P684" s="9">
        <v>93</v>
      </c>
      <c r="V684" s="39"/>
      <c r="Z684" s="38"/>
      <c r="AA684" s="38">
        <v>14.990512333965853</v>
      </c>
      <c r="AB684" s="30"/>
      <c r="AC684" s="31"/>
      <c r="AD684" s="32"/>
      <c r="AE684" s="32"/>
      <c r="AF684" s="33"/>
      <c r="AJ684" s="350">
        <v>1005032</v>
      </c>
      <c r="AK684" s="3"/>
      <c r="AL684">
        <f t="shared" si="41"/>
        <v>0</v>
      </c>
      <c r="AO684">
        <v>1.8998477502744331</v>
      </c>
    </row>
    <row r="685" spans="1:41" ht="12" customHeight="1" x14ac:dyDescent="0.25">
      <c r="A685" s="73">
        <v>5005033</v>
      </c>
      <c r="B685" s="98" t="s">
        <v>1426</v>
      </c>
      <c r="C685" s="77" t="str">
        <f t="shared" si="40"/>
        <v/>
      </c>
      <c r="D685" s="115">
        <v>45.29</v>
      </c>
      <c r="E685" s="75" t="s">
        <v>6463</v>
      </c>
      <c r="F685" s="112">
        <f t="shared" si="39"/>
        <v>54.347999999999999</v>
      </c>
      <c r="G685" s="80" t="s">
        <v>3335</v>
      </c>
      <c r="H685" s="325"/>
      <c r="I685" s="94"/>
      <c r="L685"/>
      <c r="M685"/>
      <c r="P685" s="9">
        <v>93</v>
      </c>
      <c r="V685" s="39"/>
      <c r="Z685" s="38"/>
      <c r="AA685" s="38">
        <v>14.990512333965853</v>
      </c>
      <c r="AB685" s="30"/>
      <c r="AC685" s="31"/>
      <c r="AD685" s="32"/>
      <c r="AE685" s="32"/>
      <c r="AF685" s="33"/>
      <c r="AJ685" s="350">
        <v>1005033</v>
      </c>
      <c r="AK685" s="3"/>
      <c r="AL685">
        <f t="shared" si="41"/>
        <v>0</v>
      </c>
      <c r="AO685">
        <v>2.1712545717422094</v>
      </c>
    </row>
    <row r="686" spans="1:41" ht="12" customHeight="1" x14ac:dyDescent="0.25">
      <c r="A686" s="73">
        <v>5005034</v>
      </c>
      <c r="B686" s="98" t="s">
        <v>1427</v>
      </c>
      <c r="C686" s="77" t="str">
        <f t="shared" si="40"/>
        <v/>
      </c>
      <c r="D686" s="115">
        <v>45.29</v>
      </c>
      <c r="E686" s="75" t="s">
        <v>6463</v>
      </c>
      <c r="F686" s="112">
        <f t="shared" si="39"/>
        <v>54.347999999999999</v>
      </c>
      <c r="G686" s="80" t="s">
        <v>3335</v>
      </c>
      <c r="H686" s="325"/>
      <c r="I686" s="94"/>
      <c r="L686"/>
      <c r="M686"/>
      <c r="P686" s="9">
        <v>93</v>
      </c>
      <c r="V686" s="39"/>
      <c r="Z686" s="38"/>
      <c r="AA686" s="38">
        <v>14.990512333965853</v>
      </c>
      <c r="AB686" s="30"/>
      <c r="AC686" s="31"/>
      <c r="AD686" s="32"/>
      <c r="AE686" s="32"/>
      <c r="AF686" s="33"/>
      <c r="AJ686" s="350">
        <v>1005034</v>
      </c>
      <c r="AK686" s="3"/>
      <c r="AL686">
        <f t="shared" si="41"/>
        <v>0</v>
      </c>
      <c r="AO686">
        <v>0.70692009312537052</v>
      </c>
    </row>
    <row r="687" spans="1:41" ht="12" customHeight="1" x14ac:dyDescent="0.25">
      <c r="A687" s="73">
        <v>5005035</v>
      </c>
      <c r="B687" s="98" t="s">
        <v>1428</v>
      </c>
      <c r="C687" s="77" t="str">
        <f t="shared" si="40"/>
        <v/>
      </c>
      <c r="D687" s="115">
        <v>45.29</v>
      </c>
      <c r="E687" s="75" t="s">
        <v>6463</v>
      </c>
      <c r="F687" s="112">
        <f t="shared" si="39"/>
        <v>54.347999999999999</v>
      </c>
      <c r="G687" s="80" t="s">
        <v>3335</v>
      </c>
      <c r="H687" s="325"/>
      <c r="I687" s="326" t="s">
        <v>4954</v>
      </c>
      <c r="L687"/>
      <c r="M687"/>
      <c r="P687" s="9">
        <v>93</v>
      </c>
      <c r="V687" s="39"/>
      <c r="Z687" s="38"/>
      <c r="AA687" s="38">
        <v>14.990512333965853</v>
      </c>
      <c r="AB687" s="30"/>
      <c r="AC687" s="31"/>
      <c r="AD687" s="32"/>
      <c r="AE687" s="32"/>
      <c r="AF687" s="33"/>
      <c r="AJ687" s="350">
        <v>1005035</v>
      </c>
      <c r="AK687" s="3"/>
      <c r="AL687">
        <f t="shared" si="41"/>
        <v>0</v>
      </c>
      <c r="AO687">
        <v>3.0397564004390927</v>
      </c>
    </row>
    <row r="688" spans="1:41" ht="12" customHeight="1" x14ac:dyDescent="0.25">
      <c r="A688" s="73">
        <v>5005036</v>
      </c>
      <c r="B688" s="98" t="s">
        <v>1429</v>
      </c>
      <c r="C688" s="77" t="str">
        <f t="shared" si="40"/>
        <v/>
      </c>
      <c r="D688" s="115">
        <v>45.29</v>
      </c>
      <c r="E688" s="75" t="s">
        <v>6463</v>
      </c>
      <c r="F688" s="112">
        <f t="shared" si="39"/>
        <v>54.347999999999999</v>
      </c>
      <c r="G688" s="80" t="s">
        <v>3333</v>
      </c>
      <c r="H688" s="325"/>
      <c r="I688" s="377" t="s">
        <v>8396</v>
      </c>
      <c r="J688" s="15"/>
      <c r="L688"/>
      <c r="M688"/>
      <c r="P688" s="9">
        <v>93</v>
      </c>
      <c r="V688" s="39"/>
      <c r="Z688" s="38"/>
      <c r="AA688" s="38">
        <v>14.990512333965853</v>
      </c>
      <c r="AB688" s="30"/>
      <c r="AC688" s="31"/>
      <c r="AD688" s="32"/>
      <c r="AE688" s="32"/>
      <c r="AF688" s="33"/>
      <c r="AJ688" s="350">
        <v>1005036</v>
      </c>
      <c r="AK688" s="3"/>
      <c r="AL688">
        <f t="shared" si="41"/>
        <v>0</v>
      </c>
      <c r="AO688">
        <v>7.5993910010977328E-2</v>
      </c>
    </row>
    <row r="689" spans="1:41" ht="12" customHeight="1" x14ac:dyDescent="0.25">
      <c r="A689" s="73">
        <v>5005037</v>
      </c>
      <c r="B689" s="98" t="s">
        <v>1430</v>
      </c>
      <c r="C689" s="77" t="str">
        <f t="shared" si="40"/>
        <v/>
      </c>
      <c r="D689" s="115">
        <v>45.94</v>
      </c>
      <c r="E689" s="75" t="s">
        <v>6463</v>
      </c>
      <c r="F689" s="112">
        <f t="shared" si="39"/>
        <v>55.127999999999993</v>
      </c>
      <c r="G689" s="80" t="s">
        <v>3335</v>
      </c>
      <c r="H689" s="325"/>
      <c r="I689" s="378"/>
      <c r="L689"/>
      <c r="M689"/>
      <c r="P689" s="9">
        <v>93</v>
      </c>
      <c r="V689" s="39"/>
      <c r="Z689" s="38"/>
      <c r="AA689" s="38">
        <v>14.998440910508265</v>
      </c>
      <c r="AB689" s="30"/>
      <c r="AC689" s="31"/>
      <c r="AD689" s="32"/>
      <c r="AE689" s="32"/>
      <c r="AF689" s="33"/>
      <c r="AJ689" s="350">
        <v>1005037</v>
      </c>
      <c r="AK689" s="3"/>
      <c r="AL689">
        <f t="shared" si="41"/>
        <v>0</v>
      </c>
      <c r="AO689">
        <v>1.0702668649782832</v>
      </c>
    </row>
    <row r="690" spans="1:41" ht="12" customHeight="1" x14ac:dyDescent="0.25">
      <c r="A690" s="73">
        <v>5005038</v>
      </c>
      <c r="B690" s="98" t="s">
        <v>1431</v>
      </c>
      <c r="C690" s="77" t="str">
        <f t="shared" si="40"/>
        <v/>
      </c>
      <c r="D690" s="115">
        <v>45.94</v>
      </c>
      <c r="E690" s="75" t="s">
        <v>6463</v>
      </c>
      <c r="F690" s="112">
        <f t="shared" si="39"/>
        <v>55.127999999999993</v>
      </c>
      <c r="G690" s="80" t="s">
        <v>3333</v>
      </c>
      <c r="H690" s="325"/>
      <c r="I690" s="365" t="s">
        <v>4955</v>
      </c>
      <c r="J690" s="15"/>
      <c r="L690"/>
      <c r="M690"/>
      <c r="P690" s="9">
        <v>93</v>
      </c>
      <c r="V690" s="39"/>
      <c r="Z690" s="38"/>
      <c r="AA690" s="38">
        <v>14.998440910508265</v>
      </c>
      <c r="AB690" s="30"/>
      <c r="AC690" s="31"/>
      <c r="AD690" s="32"/>
      <c r="AE690" s="32"/>
      <c r="AF690" s="33"/>
      <c r="AJ690" s="350">
        <v>1005038</v>
      </c>
      <c r="AK690" s="3"/>
      <c r="AL690">
        <f t="shared" si="41"/>
        <v>0</v>
      </c>
      <c r="AO690">
        <v>0.2724315656308357</v>
      </c>
    </row>
    <row r="691" spans="1:41" ht="12" customHeight="1" x14ac:dyDescent="0.25">
      <c r="A691" s="73">
        <v>5005039</v>
      </c>
      <c r="B691" s="98" t="s">
        <v>1432</v>
      </c>
      <c r="C691" s="77" t="str">
        <f t="shared" si="40"/>
        <v/>
      </c>
      <c r="D691" s="115">
        <v>53.6</v>
      </c>
      <c r="E691" s="75" t="s">
        <v>6463</v>
      </c>
      <c r="F691" s="112">
        <f t="shared" si="39"/>
        <v>64.319999999999993</v>
      </c>
      <c r="G691" s="80" t="s">
        <v>3335</v>
      </c>
      <c r="H691" s="325"/>
      <c r="I691" s="365"/>
      <c r="L691"/>
      <c r="M691"/>
      <c r="P691" s="9">
        <v>93</v>
      </c>
      <c r="V691" s="39"/>
      <c r="Z691" s="38"/>
      <c r="AA691" s="38">
        <v>14.987977558108469</v>
      </c>
      <c r="AB691" s="30"/>
      <c r="AC691" s="31"/>
      <c r="AD691" s="32"/>
      <c r="AE691" s="32"/>
      <c r="AF691" s="33"/>
      <c r="AJ691" s="350">
        <v>1005039</v>
      </c>
      <c r="AK691" s="3"/>
      <c r="AL691">
        <f t="shared" si="41"/>
        <v>0</v>
      </c>
      <c r="AO691">
        <v>1.2842403673123743</v>
      </c>
    </row>
    <row r="692" spans="1:41" ht="12" customHeight="1" x14ac:dyDescent="0.25">
      <c r="A692" s="73">
        <v>5005040</v>
      </c>
      <c r="B692" s="98" t="s">
        <v>1433</v>
      </c>
      <c r="C692" s="77" t="str">
        <f t="shared" si="40"/>
        <v/>
      </c>
      <c r="D692" s="115">
        <v>53.6</v>
      </c>
      <c r="E692" s="75" t="s">
        <v>6463</v>
      </c>
      <c r="F692" s="112">
        <f t="shared" si="39"/>
        <v>64.319999999999993</v>
      </c>
      <c r="G692" s="80" t="s">
        <v>3335</v>
      </c>
      <c r="H692" s="325"/>
      <c r="I692" s="365"/>
      <c r="L692"/>
      <c r="M692"/>
      <c r="P692" s="9">
        <v>93</v>
      </c>
      <c r="V692" s="39"/>
      <c r="Z692" s="38"/>
      <c r="AA692" s="38">
        <v>14.987977558108469</v>
      </c>
      <c r="AB692" s="30"/>
      <c r="AC692" s="31"/>
      <c r="AD692" s="32"/>
      <c r="AE692" s="32"/>
      <c r="AF692" s="33"/>
      <c r="AJ692" s="350">
        <v>1005040</v>
      </c>
      <c r="AK692" s="3"/>
      <c r="AL692">
        <f t="shared" si="41"/>
        <v>0</v>
      </c>
      <c r="AO692">
        <v>5.1369614692494974</v>
      </c>
    </row>
    <row r="693" spans="1:41" ht="12" customHeight="1" x14ac:dyDescent="0.25">
      <c r="A693" s="73">
        <v>5005041</v>
      </c>
      <c r="B693" s="98" t="s">
        <v>1434</v>
      </c>
      <c r="C693" s="77" t="str">
        <f t="shared" si="40"/>
        <v/>
      </c>
      <c r="D693" s="115">
        <v>53.6</v>
      </c>
      <c r="E693" s="75" t="s">
        <v>6463</v>
      </c>
      <c r="F693" s="112">
        <f t="shared" si="39"/>
        <v>64.319999999999993</v>
      </c>
      <c r="G693" s="80" t="s">
        <v>3333</v>
      </c>
      <c r="H693" s="325"/>
      <c r="I693" s="377" t="s">
        <v>8187</v>
      </c>
      <c r="J693" s="15"/>
      <c r="L693"/>
      <c r="M693"/>
      <c r="P693" s="9">
        <v>93</v>
      </c>
      <c r="V693" s="39"/>
      <c r="Z693" s="38"/>
      <c r="AA693" s="38">
        <v>14.987977558108469</v>
      </c>
      <c r="AB693" s="30"/>
      <c r="AC693" s="31"/>
      <c r="AD693" s="32"/>
      <c r="AE693" s="32"/>
      <c r="AF693" s="33"/>
      <c r="AJ693" s="350">
        <v>1005041</v>
      </c>
      <c r="AK693" s="3"/>
      <c r="AL693">
        <f t="shared" si="41"/>
        <v>0</v>
      </c>
      <c r="AO693">
        <v>0.28538674829163874</v>
      </c>
    </row>
    <row r="694" spans="1:41" ht="12" customHeight="1" x14ac:dyDescent="0.25">
      <c r="A694" s="73">
        <v>5005042</v>
      </c>
      <c r="B694" s="98" t="s">
        <v>1435</v>
      </c>
      <c r="C694" s="77" t="str">
        <f t="shared" si="40"/>
        <v/>
      </c>
      <c r="D694" s="115">
        <v>55.68</v>
      </c>
      <c r="E694" s="75" t="s">
        <v>6463</v>
      </c>
      <c r="F694" s="112">
        <f t="shared" si="39"/>
        <v>66.816000000000003</v>
      </c>
      <c r="G694" s="80" t="s">
        <v>3335</v>
      </c>
      <c r="H694" s="325"/>
      <c r="I694" s="378"/>
      <c r="L694"/>
      <c r="M694"/>
      <c r="P694" s="9">
        <v>93</v>
      </c>
      <c r="V694" s="39"/>
      <c r="Z694" s="38"/>
      <c r="AA694" s="38">
        <v>14.994855967078209</v>
      </c>
      <c r="AB694" s="30"/>
      <c r="AC694" s="31"/>
      <c r="AD694" s="32"/>
      <c r="AE694" s="32"/>
      <c r="AF694" s="33"/>
      <c r="AJ694" s="350">
        <v>1005042</v>
      </c>
      <c r="AK694" s="3"/>
      <c r="AL694">
        <f t="shared" si="41"/>
        <v>0</v>
      </c>
      <c r="AO694">
        <v>6.181329354161571</v>
      </c>
    </row>
    <row r="695" spans="1:41" ht="12" customHeight="1" x14ac:dyDescent="0.25">
      <c r="A695" s="73">
        <v>5005043</v>
      </c>
      <c r="B695" s="98" t="s">
        <v>1436</v>
      </c>
      <c r="C695" s="77" t="str">
        <f t="shared" si="40"/>
        <v/>
      </c>
      <c r="D695" s="115">
        <v>55.68</v>
      </c>
      <c r="E695" s="75" t="s">
        <v>6463</v>
      </c>
      <c r="F695" s="112">
        <f t="shared" si="39"/>
        <v>66.816000000000003</v>
      </c>
      <c r="G695" s="80" t="s">
        <v>3335</v>
      </c>
      <c r="H695" s="325"/>
      <c r="L695"/>
      <c r="M695"/>
      <c r="P695" s="9">
        <v>93</v>
      </c>
      <c r="V695" s="39"/>
      <c r="Z695" s="38"/>
      <c r="AA695" s="38">
        <v>14.994855967078209</v>
      </c>
      <c r="AB695" s="30"/>
      <c r="AC695" s="31"/>
      <c r="AD695" s="32"/>
      <c r="AE695" s="32"/>
      <c r="AF695" s="33"/>
      <c r="AJ695" s="350">
        <v>1005043</v>
      </c>
      <c r="AK695" s="3"/>
      <c r="AL695">
        <f t="shared" si="41"/>
        <v>0</v>
      </c>
      <c r="AO695">
        <v>6.181329354161571</v>
      </c>
    </row>
    <row r="696" spans="1:41" ht="12" customHeight="1" x14ac:dyDescent="0.25">
      <c r="A696" s="73">
        <v>5005044</v>
      </c>
      <c r="B696" s="98" t="s">
        <v>1437</v>
      </c>
      <c r="C696" s="77" t="str">
        <f t="shared" si="40"/>
        <v/>
      </c>
      <c r="D696" s="115">
        <v>62.5</v>
      </c>
      <c r="E696" s="75" t="s">
        <v>6463</v>
      </c>
      <c r="F696" s="112">
        <f t="shared" si="39"/>
        <v>75</v>
      </c>
      <c r="G696" s="80" t="s">
        <v>3335</v>
      </c>
      <c r="H696" s="325"/>
      <c r="L696"/>
      <c r="M696"/>
      <c r="P696" s="9">
        <v>93</v>
      </c>
      <c r="V696" s="39"/>
      <c r="Z696" s="38"/>
      <c r="AA696" s="38">
        <v>15.009165902841417</v>
      </c>
      <c r="AB696" s="30"/>
      <c r="AC696" s="31"/>
      <c r="AD696" s="32"/>
      <c r="AE696" s="32"/>
      <c r="AF696" s="33"/>
      <c r="AJ696" s="350">
        <v>1005044</v>
      </c>
      <c r="AK696" s="3"/>
      <c r="AL696">
        <f t="shared" si="41"/>
        <v>0</v>
      </c>
      <c r="AO696">
        <v>0.78668895643363723</v>
      </c>
    </row>
    <row r="697" spans="1:41" ht="12" customHeight="1" x14ac:dyDescent="0.25">
      <c r="A697" s="73">
        <v>5005045</v>
      </c>
      <c r="B697" s="98" t="s">
        <v>1438</v>
      </c>
      <c r="C697" s="77" t="str">
        <f t="shared" si="40"/>
        <v/>
      </c>
      <c r="D697" s="115">
        <v>62.5</v>
      </c>
      <c r="E697" s="75" t="s">
        <v>6463</v>
      </c>
      <c r="F697" s="112">
        <f t="shared" si="39"/>
        <v>75</v>
      </c>
      <c r="G697" s="80" t="s">
        <v>3335</v>
      </c>
      <c r="H697" s="325"/>
      <c r="L697"/>
      <c r="M697"/>
      <c r="P697" s="9">
        <v>93</v>
      </c>
      <c r="V697" s="39"/>
      <c r="Z697" s="38"/>
      <c r="AA697" s="38">
        <v>15.009165902841417</v>
      </c>
      <c r="AB697" s="30"/>
      <c r="AC697" s="31"/>
      <c r="AD697" s="32"/>
      <c r="AE697" s="32"/>
      <c r="AF697" s="33"/>
      <c r="AJ697" s="350">
        <v>1005045</v>
      </c>
      <c r="AK697" s="3"/>
      <c r="AL697">
        <f t="shared" si="41"/>
        <v>0</v>
      </c>
      <c r="AO697">
        <v>1.8356075650118202</v>
      </c>
    </row>
    <row r="698" spans="1:41" ht="12" customHeight="1" x14ac:dyDescent="0.25">
      <c r="A698" s="73">
        <v>5005046</v>
      </c>
      <c r="B698" s="98" t="s">
        <v>1439</v>
      </c>
      <c r="C698" s="77" t="str">
        <f t="shared" si="40"/>
        <v/>
      </c>
      <c r="D698" s="115">
        <v>62.5</v>
      </c>
      <c r="E698" s="75" t="s">
        <v>6463</v>
      </c>
      <c r="F698" s="112">
        <f t="shared" si="39"/>
        <v>75</v>
      </c>
      <c r="G698" s="80" t="s">
        <v>3333</v>
      </c>
      <c r="H698" s="325"/>
      <c r="I698" s="365" t="s">
        <v>4958</v>
      </c>
      <c r="J698" s="15"/>
      <c r="L698"/>
      <c r="M698"/>
      <c r="P698" s="9">
        <v>93</v>
      </c>
      <c r="V698" s="39"/>
      <c r="Z698" s="38"/>
      <c r="AA698" s="38">
        <v>15.009165902841417</v>
      </c>
      <c r="AB698" s="30"/>
      <c r="AC698" s="31"/>
      <c r="AD698" s="32"/>
      <c r="AE698" s="32"/>
      <c r="AF698" s="33"/>
      <c r="AJ698" s="350">
        <v>1005046</v>
      </c>
      <c r="AK698" s="3"/>
      <c r="AL698">
        <f t="shared" si="41"/>
        <v>0</v>
      </c>
      <c r="AO698">
        <v>9.3733152255922741E-2</v>
      </c>
    </row>
    <row r="699" spans="1:41" ht="12" customHeight="1" x14ac:dyDescent="0.25">
      <c r="A699" s="73">
        <v>5005047</v>
      </c>
      <c r="B699" s="98" t="s">
        <v>1440</v>
      </c>
      <c r="C699" s="77" t="str">
        <f t="shared" si="40"/>
        <v/>
      </c>
      <c r="D699" s="115">
        <v>75.040000000000006</v>
      </c>
      <c r="E699" s="75" t="s">
        <v>6463</v>
      </c>
      <c r="F699" s="112">
        <f t="shared" si="39"/>
        <v>90.048000000000002</v>
      </c>
      <c r="G699" s="80" t="s">
        <v>3334</v>
      </c>
      <c r="H699" s="325"/>
      <c r="I699" s="365"/>
      <c r="L699"/>
      <c r="M699"/>
      <c r="P699" s="9">
        <v>93</v>
      </c>
      <c r="V699" s="39"/>
      <c r="Z699" s="38"/>
      <c r="AA699" s="38">
        <v>15</v>
      </c>
      <c r="AB699" s="30"/>
      <c r="AC699" s="31"/>
      <c r="AD699" s="32"/>
      <c r="AE699" s="32"/>
      <c r="AF699" s="33"/>
      <c r="AJ699" s="350">
        <v>1005047</v>
      </c>
      <c r="AK699" s="3"/>
      <c r="AL699">
        <f t="shared" si="41"/>
        <v>0</v>
      </c>
      <c r="AO699">
        <v>2.2932863702006681</v>
      </c>
    </row>
    <row r="700" spans="1:41" ht="12" customHeight="1" x14ac:dyDescent="0.25">
      <c r="A700" s="73">
        <v>5005048</v>
      </c>
      <c r="B700" s="98" t="s">
        <v>1441</v>
      </c>
      <c r="C700" s="77" t="str">
        <f t="shared" si="40"/>
        <v/>
      </c>
      <c r="D700" s="115">
        <v>75.040000000000006</v>
      </c>
      <c r="E700" s="75" t="s">
        <v>6463</v>
      </c>
      <c r="F700" s="112">
        <f t="shared" si="39"/>
        <v>90.048000000000002</v>
      </c>
      <c r="G700" s="80" t="s">
        <v>3335</v>
      </c>
      <c r="H700" s="325"/>
      <c r="I700" s="365"/>
      <c r="L700"/>
      <c r="M700"/>
      <c r="P700" s="9">
        <v>93</v>
      </c>
      <c r="V700" s="39"/>
      <c r="Z700" s="38"/>
      <c r="AA700" s="38">
        <v>15</v>
      </c>
      <c r="AB700" s="30"/>
      <c r="AC700" s="31"/>
      <c r="AD700" s="32"/>
      <c r="AE700" s="32"/>
      <c r="AF700" s="33"/>
      <c r="AJ700" s="350">
        <v>1005048</v>
      </c>
      <c r="AK700" s="3"/>
      <c r="AL700">
        <f t="shared" si="41"/>
        <v>0</v>
      </c>
      <c r="AO700">
        <v>0.96559426113712354</v>
      </c>
    </row>
    <row r="701" spans="1:41" ht="12" customHeight="1" x14ac:dyDescent="0.25">
      <c r="A701" s="73">
        <v>5005049</v>
      </c>
      <c r="B701" s="98" t="s">
        <v>1442</v>
      </c>
      <c r="C701" s="77" t="str">
        <f t="shared" si="40"/>
        <v/>
      </c>
      <c r="D701" s="115">
        <v>75.040000000000006</v>
      </c>
      <c r="E701" s="75" t="s">
        <v>6463</v>
      </c>
      <c r="F701" s="112">
        <f t="shared" si="39"/>
        <v>90.048000000000002</v>
      </c>
      <c r="G701" s="80" t="s">
        <v>3334</v>
      </c>
      <c r="H701" s="325"/>
      <c r="I701" s="365"/>
      <c r="L701"/>
      <c r="M701"/>
      <c r="P701" s="9">
        <v>93</v>
      </c>
      <c r="V701" s="39"/>
      <c r="Z701" s="38"/>
      <c r="AA701" s="38">
        <v>15</v>
      </c>
      <c r="AB701" s="30"/>
      <c r="AC701" s="31"/>
      <c r="AD701" s="32"/>
      <c r="AE701" s="32"/>
      <c r="AF701" s="33"/>
      <c r="AJ701" s="350">
        <v>1005049</v>
      </c>
      <c r="AK701" s="3"/>
      <c r="AL701">
        <f t="shared" si="41"/>
        <v>0</v>
      </c>
      <c r="AO701">
        <v>3.6692581923210694</v>
      </c>
    </row>
    <row r="702" spans="1:41" ht="12" customHeight="1" x14ac:dyDescent="0.25">
      <c r="A702" s="73">
        <v>5005050</v>
      </c>
      <c r="B702" s="98" t="s">
        <v>1443</v>
      </c>
      <c r="C702" s="77" t="str">
        <f t="shared" si="40"/>
        <v/>
      </c>
      <c r="D702" s="115">
        <v>75.040000000000006</v>
      </c>
      <c r="E702" s="75" t="s">
        <v>6463</v>
      </c>
      <c r="F702" s="112">
        <f t="shared" si="39"/>
        <v>90.048000000000002</v>
      </c>
      <c r="G702" s="80" t="s">
        <v>3334</v>
      </c>
      <c r="H702" s="325"/>
      <c r="I702" s="365"/>
      <c r="L702"/>
      <c r="M702"/>
      <c r="P702" s="9">
        <v>93</v>
      </c>
      <c r="V702" s="39"/>
      <c r="Z702" s="38"/>
      <c r="AA702" s="38">
        <v>15</v>
      </c>
      <c r="AB702" s="30"/>
      <c r="AC702" s="31"/>
      <c r="AD702" s="32"/>
      <c r="AE702" s="32"/>
      <c r="AF702" s="33"/>
      <c r="AJ702" s="350">
        <v>1005050</v>
      </c>
      <c r="AK702" s="3"/>
      <c r="AL702">
        <f t="shared" si="41"/>
        <v>0</v>
      </c>
      <c r="AO702">
        <v>4.5865727404013361</v>
      </c>
    </row>
    <row r="703" spans="1:41" ht="12" customHeight="1" x14ac:dyDescent="0.25">
      <c r="A703" s="73">
        <v>5005051</v>
      </c>
      <c r="B703" s="98" t="s">
        <v>1444</v>
      </c>
      <c r="C703" s="77" t="str">
        <f t="shared" si="40"/>
        <v/>
      </c>
      <c r="D703" s="115">
        <v>75.040000000000006</v>
      </c>
      <c r="E703" s="75" t="s">
        <v>6463</v>
      </c>
      <c r="F703" s="112">
        <f t="shared" si="39"/>
        <v>90.048000000000002</v>
      </c>
      <c r="G703" s="80" t="s">
        <v>3333</v>
      </c>
      <c r="H703" s="325"/>
      <c r="I703" s="365"/>
      <c r="J703" s="15"/>
      <c r="L703"/>
      <c r="M703"/>
      <c r="P703" s="9">
        <v>93</v>
      </c>
      <c r="V703" s="39"/>
      <c r="Z703" s="38"/>
      <c r="AA703" s="38">
        <v>15</v>
      </c>
      <c r="AB703" s="30"/>
      <c r="AC703" s="31"/>
      <c r="AD703" s="32"/>
      <c r="AE703" s="32"/>
      <c r="AF703" s="33"/>
      <c r="AJ703" s="350">
        <v>1005051</v>
      </c>
      <c r="AK703" s="3"/>
      <c r="AL703">
        <f t="shared" si="41"/>
        <v>0</v>
      </c>
      <c r="AO703">
        <v>0.49584570166500935</v>
      </c>
    </row>
    <row r="704" spans="1:41" ht="12" customHeight="1" x14ac:dyDescent="0.25">
      <c r="A704" s="73">
        <v>5005052</v>
      </c>
      <c r="B704" s="98" t="s">
        <v>1445</v>
      </c>
      <c r="C704" s="77" t="str">
        <f t="shared" si="40"/>
        <v/>
      </c>
      <c r="D704" s="115">
        <v>78.16</v>
      </c>
      <c r="E704" s="75" t="s">
        <v>6463</v>
      </c>
      <c r="F704" s="112">
        <f t="shared" si="39"/>
        <v>93.791999999999987</v>
      </c>
      <c r="G704" s="80" t="s">
        <v>3334</v>
      </c>
      <c r="H704" s="325"/>
      <c r="I704" s="365"/>
      <c r="L704"/>
      <c r="M704"/>
      <c r="P704" s="9">
        <v>93</v>
      </c>
      <c r="V704" s="39"/>
      <c r="Z704" s="38"/>
      <c r="AA704" s="38">
        <v>10.005497526113245</v>
      </c>
      <c r="AB704" s="30"/>
      <c r="AC704" s="31"/>
      <c r="AD704" s="32"/>
      <c r="AE704" s="32"/>
      <c r="AF704" s="33"/>
      <c r="AJ704" s="350">
        <v>1005052</v>
      </c>
      <c r="AK704" s="3"/>
      <c r="AL704">
        <f t="shared" si="41"/>
        <v>0</v>
      </c>
      <c r="AO704">
        <v>17.613941578286404</v>
      </c>
    </row>
    <row r="705" spans="1:41" ht="12" customHeight="1" x14ac:dyDescent="0.25">
      <c r="A705" s="73">
        <v>5005053</v>
      </c>
      <c r="B705" s="98" t="s">
        <v>1446</v>
      </c>
      <c r="C705" s="77" t="str">
        <f t="shared" si="40"/>
        <v/>
      </c>
      <c r="D705" s="115">
        <v>78.16</v>
      </c>
      <c r="E705" s="75" t="s">
        <v>6463</v>
      </c>
      <c r="F705" s="112">
        <f t="shared" si="39"/>
        <v>93.791999999999987</v>
      </c>
      <c r="G705" s="80" t="s">
        <v>3334</v>
      </c>
      <c r="H705" s="325"/>
      <c r="I705" s="365"/>
      <c r="L705"/>
      <c r="M705"/>
      <c r="P705" s="9">
        <v>93</v>
      </c>
      <c r="V705" s="39"/>
      <c r="Z705" s="38"/>
      <c r="AA705" s="38">
        <v>10.005497526113245</v>
      </c>
      <c r="AB705" s="30"/>
      <c r="AC705" s="31"/>
      <c r="AD705" s="32"/>
      <c r="AE705" s="32"/>
      <c r="AF705" s="33"/>
      <c r="AJ705" s="350">
        <v>1005053</v>
      </c>
      <c r="AK705" s="3"/>
      <c r="AL705">
        <f t="shared" si="41"/>
        <v>0</v>
      </c>
      <c r="AO705">
        <v>8.8069707891432021</v>
      </c>
    </row>
    <row r="706" spans="1:41" ht="12" customHeight="1" x14ac:dyDescent="0.25">
      <c r="A706" s="73">
        <v>5005054</v>
      </c>
      <c r="B706" s="98" t="s">
        <v>1447</v>
      </c>
      <c r="C706" s="77" t="str">
        <f t="shared" si="40"/>
        <v/>
      </c>
      <c r="D706" s="115">
        <v>78.16</v>
      </c>
      <c r="E706" s="75" t="s">
        <v>6464</v>
      </c>
      <c r="F706" s="112">
        <f t="shared" si="39"/>
        <v>93.791999999999987</v>
      </c>
      <c r="G706" s="80" t="s">
        <v>3334</v>
      </c>
      <c r="H706" s="325"/>
      <c r="I706" s="365"/>
      <c r="L706"/>
      <c r="M706"/>
      <c r="P706" s="9">
        <v>93</v>
      </c>
      <c r="V706" s="39"/>
      <c r="Z706" s="38"/>
      <c r="AA706" s="38">
        <v>10.005497526113245</v>
      </c>
      <c r="AB706" s="30"/>
      <c r="AC706" s="31"/>
      <c r="AD706" s="32"/>
      <c r="AE706" s="32"/>
      <c r="AF706" s="33"/>
      <c r="AJ706" s="350">
        <v>1005054</v>
      </c>
      <c r="AK706" s="3"/>
      <c r="AL706">
        <f t="shared" si="41"/>
        <v>0</v>
      </c>
      <c r="AO706">
        <v>8.8069707891432021</v>
      </c>
    </row>
    <row r="707" spans="1:41" ht="12" customHeight="1" x14ac:dyDescent="0.25">
      <c r="A707" s="73">
        <v>5005055</v>
      </c>
      <c r="B707" s="98" t="s">
        <v>1448</v>
      </c>
      <c r="C707" s="77" t="str">
        <f t="shared" si="40"/>
        <v/>
      </c>
      <c r="D707" s="115">
        <v>78.16</v>
      </c>
      <c r="E707" s="75" t="s">
        <v>6463</v>
      </c>
      <c r="F707" s="112">
        <f t="shared" si="39"/>
        <v>93.791999999999987</v>
      </c>
      <c r="G707" s="80" t="s">
        <v>3334</v>
      </c>
      <c r="H707" s="325"/>
      <c r="I707" s="365"/>
      <c r="L707"/>
      <c r="M707"/>
      <c r="P707" s="9">
        <v>93</v>
      </c>
      <c r="V707" s="39"/>
      <c r="Z707" s="38"/>
      <c r="AA707" s="38">
        <v>10.005497526113245</v>
      </c>
      <c r="AB707" s="30"/>
      <c r="AC707" s="31"/>
      <c r="AD707" s="32"/>
      <c r="AE707" s="32"/>
      <c r="AF707" s="33"/>
      <c r="AJ707" s="350">
        <v>1005055</v>
      </c>
      <c r="AK707" s="3"/>
      <c r="AL707">
        <f t="shared" si="41"/>
        <v>0</v>
      </c>
      <c r="AO707">
        <v>5.8713138594288008</v>
      </c>
    </row>
    <row r="708" spans="1:41" ht="12" customHeight="1" x14ac:dyDescent="0.25">
      <c r="A708" s="73">
        <v>5005056</v>
      </c>
      <c r="B708" s="98" t="s">
        <v>1449</v>
      </c>
      <c r="C708" s="77" t="str">
        <f t="shared" si="40"/>
        <v/>
      </c>
      <c r="D708" s="115">
        <v>92.54</v>
      </c>
      <c r="E708" s="75" t="s">
        <v>6463</v>
      </c>
      <c r="F708" s="112">
        <f t="shared" si="39"/>
        <v>111.048</v>
      </c>
      <c r="G708" s="80" t="s">
        <v>3333</v>
      </c>
      <c r="H708" s="325"/>
      <c r="I708" s="365"/>
      <c r="J708" s="15"/>
      <c r="L708"/>
      <c r="M708"/>
      <c r="P708" s="9">
        <v>93</v>
      </c>
      <c r="V708" s="39"/>
      <c r="Z708" s="38"/>
      <c r="AA708" s="38">
        <v>9.9984522519733758</v>
      </c>
      <c r="AB708" s="30"/>
      <c r="AC708" s="31"/>
      <c r="AD708" s="32"/>
      <c r="AE708" s="32"/>
      <c r="AF708" s="33"/>
      <c r="AJ708" s="350">
        <v>1005056</v>
      </c>
      <c r="AK708" s="3"/>
      <c r="AL708">
        <f t="shared" si="41"/>
        <v>0</v>
      </c>
      <c r="AO708">
        <v>9.9179142263443931E-2</v>
      </c>
    </row>
    <row r="709" spans="1:41" ht="12" customHeight="1" x14ac:dyDescent="0.25">
      <c r="A709" s="73">
        <v>5005057</v>
      </c>
      <c r="B709" s="98" t="s">
        <v>1450</v>
      </c>
      <c r="C709" s="77" t="str">
        <f t="shared" si="40"/>
        <v/>
      </c>
      <c r="D709" s="115">
        <v>92.54</v>
      </c>
      <c r="E709" s="75" t="s">
        <v>6463</v>
      </c>
      <c r="F709" s="112">
        <f t="shared" si="39"/>
        <v>111.048</v>
      </c>
      <c r="G709" s="80" t="s">
        <v>3334</v>
      </c>
      <c r="H709" s="325"/>
      <c r="I709" s="365"/>
      <c r="L709"/>
      <c r="M709"/>
      <c r="P709" s="9">
        <v>93</v>
      </c>
      <c r="V709" s="39"/>
      <c r="Z709" s="38"/>
      <c r="AA709" s="38">
        <v>9.9984522519733758</v>
      </c>
      <c r="AB709" s="30"/>
      <c r="AC709" s="31"/>
      <c r="AD709" s="32"/>
      <c r="AE709" s="32"/>
      <c r="AF709" s="33"/>
      <c r="AJ709" s="350">
        <v>1005057</v>
      </c>
      <c r="AK709" s="3"/>
      <c r="AL709">
        <f t="shared" si="41"/>
        <v>0</v>
      </c>
      <c r="AO709">
        <v>2.9753742679033182</v>
      </c>
    </row>
    <row r="710" spans="1:41" ht="12" customHeight="1" x14ac:dyDescent="0.25">
      <c r="A710" s="73">
        <v>5005058</v>
      </c>
      <c r="B710" s="98" t="s">
        <v>1451</v>
      </c>
      <c r="C710" s="77" t="str">
        <f t="shared" si="40"/>
        <v/>
      </c>
      <c r="D710" s="115">
        <v>92.54</v>
      </c>
      <c r="E710" s="75" t="s">
        <v>6463</v>
      </c>
      <c r="F710" s="112">
        <f t="shared" si="39"/>
        <v>111.048</v>
      </c>
      <c r="G710" s="80" t="s">
        <v>3334</v>
      </c>
      <c r="H710" s="325"/>
      <c r="I710" s="365"/>
      <c r="L710"/>
      <c r="M710"/>
      <c r="P710" s="9">
        <v>93</v>
      </c>
      <c r="V710" s="39"/>
      <c r="Z710" s="38"/>
      <c r="AA710" s="38">
        <v>9.9984522519733758</v>
      </c>
      <c r="AB710" s="30"/>
      <c r="AC710" s="31"/>
      <c r="AD710" s="32"/>
      <c r="AE710" s="32"/>
      <c r="AF710" s="33"/>
      <c r="AJ710" s="350">
        <v>1005058</v>
      </c>
      <c r="AK710" s="3"/>
      <c r="AL710">
        <f t="shared" si="41"/>
        <v>0</v>
      </c>
      <c r="AO710">
        <v>1.8596089174395736</v>
      </c>
    </row>
    <row r="711" spans="1:41" ht="12" customHeight="1" x14ac:dyDescent="0.25">
      <c r="A711" s="73">
        <v>5005059</v>
      </c>
      <c r="B711" s="98" t="s">
        <v>1452</v>
      </c>
      <c r="C711" s="77" t="str">
        <f t="shared" si="40"/>
        <v/>
      </c>
      <c r="D711" s="115">
        <v>92.54</v>
      </c>
      <c r="E711" s="75" t="s">
        <v>6463</v>
      </c>
      <c r="F711" s="112">
        <f t="shared" si="39"/>
        <v>111.048</v>
      </c>
      <c r="G711" s="80" t="s">
        <v>3334</v>
      </c>
      <c r="H711" s="325"/>
      <c r="I711" s="365"/>
      <c r="L711"/>
      <c r="M711"/>
      <c r="P711" s="9">
        <v>93</v>
      </c>
      <c r="V711" s="39"/>
      <c r="Z711" s="38"/>
      <c r="AA711" s="38">
        <v>9.9984522519733758</v>
      </c>
      <c r="AB711" s="30"/>
      <c r="AC711" s="31"/>
      <c r="AD711" s="32"/>
      <c r="AE711" s="32"/>
      <c r="AF711" s="33"/>
      <c r="AJ711" s="350">
        <v>1005059</v>
      </c>
      <c r="AK711" s="3"/>
      <c r="AL711">
        <f t="shared" si="41"/>
        <v>0</v>
      </c>
      <c r="AO711">
        <v>4.9589571131721968</v>
      </c>
    </row>
    <row r="712" spans="1:41" ht="12" customHeight="1" x14ac:dyDescent="0.25">
      <c r="A712" s="73">
        <v>5005060</v>
      </c>
      <c r="B712" s="98" t="s">
        <v>1453</v>
      </c>
      <c r="C712" s="77" t="str">
        <f t="shared" si="40"/>
        <v/>
      </c>
      <c r="D712" s="115">
        <v>92.54</v>
      </c>
      <c r="E712" s="75" t="s">
        <v>6463</v>
      </c>
      <c r="F712" s="112">
        <f t="shared" si="39"/>
        <v>111.048</v>
      </c>
      <c r="G712" s="80" t="s">
        <v>3334</v>
      </c>
      <c r="H712" s="325"/>
      <c r="I712" s="365"/>
      <c r="L712"/>
      <c r="M712"/>
      <c r="P712" s="9">
        <v>93</v>
      </c>
      <c r="V712" s="39"/>
      <c r="Z712" s="38"/>
      <c r="AA712" s="38">
        <v>9.9984522519733758</v>
      </c>
      <c r="AB712" s="30"/>
      <c r="AC712" s="31"/>
      <c r="AD712" s="32"/>
      <c r="AE712" s="32"/>
      <c r="AF712" s="33"/>
      <c r="AJ712" s="350">
        <v>1005060</v>
      </c>
      <c r="AK712" s="3"/>
      <c r="AL712">
        <f t="shared" si="41"/>
        <v>0</v>
      </c>
      <c r="AO712">
        <v>7.4384356697582943</v>
      </c>
    </row>
    <row r="713" spans="1:41" ht="12" customHeight="1" x14ac:dyDescent="0.25">
      <c r="A713" s="73">
        <v>5005061</v>
      </c>
      <c r="B713" s="98" t="s">
        <v>1454</v>
      </c>
      <c r="C713" s="77" t="str">
        <f t="shared" si="40"/>
        <v/>
      </c>
      <c r="D713" s="115">
        <v>112.69</v>
      </c>
      <c r="E713" s="75" t="s">
        <v>6463</v>
      </c>
      <c r="F713" s="112">
        <f t="shared" si="39"/>
        <v>135.22799999999998</v>
      </c>
      <c r="G713" s="80" t="s">
        <v>3333</v>
      </c>
      <c r="H713" s="325"/>
      <c r="I713" s="377" t="s">
        <v>8417</v>
      </c>
      <c r="J713" s="15"/>
      <c r="L713"/>
      <c r="M713"/>
      <c r="P713" s="9">
        <v>93</v>
      </c>
      <c r="V713" s="39"/>
      <c r="Z713" s="38"/>
      <c r="AA713" s="38">
        <v>10.002541942043734</v>
      </c>
      <c r="AB713" s="30"/>
      <c r="AC713" s="31"/>
      <c r="AD713" s="32"/>
      <c r="AE713" s="32"/>
      <c r="AF713" s="33"/>
      <c r="AJ713" s="350">
        <v>1005061</v>
      </c>
      <c r="AK713" s="3"/>
      <c r="AL713">
        <f t="shared" si="41"/>
        <v>0</v>
      </c>
      <c r="AO713">
        <v>0.46987503967960625</v>
      </c>
    </row>
    <row r="714" spans="1:41" ht="12" customHeight="1" x14ac:dyDescent="0.25">
      <c r="A714" s="73">
        <v>5005062</v>
      </c>
      <c r="B714" s="98" t="s">
        <v>1455</v>
      </c>
      <c r="C714" s="77" t="str">
        <f t="shared" si="40"/>
        <v/>
      </c>
      <c r="D714" s="115">
        <v>112.69</v>
      </c>
      <c r="E714" s="75" t="s">
        <v>6464</v>
      </c>
      <c r="F714" s="112">
        <f t="shared" si="39"/>
        <v>135.22799999999998</v>
      </c>
      <c r="G714" s="80" t="s">
        <v>3334</v>
      </c>
      <c r="H714" s="325"/>
      <c r="I714" s="378"/>
      <c r="L714"/>
      <c r="M714"/>
      <c r="P714" s="9">
        <v>93</v>
      </c>
      <c r="V714" s="39"/>
      <c r="Z714" s="38"/>
      <c r="AA714" s="38">
        <v>10.002541942043734</v>
      </c>
      <c r="AB714" s="30"/>
      <c r="AC714" s="31"/>
      <c r="AD714" s="32"/>
      <c r="AE714" s="32"/>
      <c r="AF714" s="33"/>
      <c r="AJ714" s="350">
        <v>1005062</v>
      </c>
      <c r="AK714" s="3"/>
      <c r="AL714">
        <f t="shared" si="41"/>
        <v>0</v>
      </c>
      <c r="AO714">
        <v>12.216751031669762</v>
      </c>
    </row>
    <row r="715" spans="1:41" ht="12" customHeight="1" x14ac:dyDescent="0.25">
      <c r="A715" s="73">
        <v>5005063</v>
      </c>
      <c r="B715" s="98" t="s">
        <v>1456</v>
      </c>
      <c r="C715" s="77" t="str">
        <f t="shared" si="40"/>
        <v/>
      </c>
      <c r="D715" s="115">
        <v>112.69</v>
      </c>
      <c r="E715" s="75" t="s">
        <v>6463</v>
      </c>
      <c r="F715" s="112">
        <f t="shared" si="39"/>
        <v>135.22799999999998</v>
      </c>
      <c r="G715" s="80" t="s">
        <v>3335</v>
      </c>
      <c r="H715" s="325"/>
      <c r="L715"/>
      <c r="M715"/>
      <c r="P715" s="9">
        <v>93</v>
      </c>
      <c r="V715" s="39"/>
      <c r="Z715" s="38"/>
      <c r="AA715" s="38">
        <v>10.002541942043734</v>
      </c>
      <c r="AB715" s="30"/>
      <c r="AC715" s="31"/>
      <c r="AD715" s="32"/>
      <c r="AE715" s="32"/>
      <c r="AF715" s="33"/>
      <c r="AJ715" s="350">
        <v>1005063</v>
      </c>
      <c r="AK715" s="3"/>
      <c r="AL715">
        <f t="shared" si="41"/>
        <v>0</v>
      </c>
      <c r="AO715">
        <v>1.7452501473813944</v>
      </c>
    </row>
    <row r="716" spans="1:41" ht="12" customHeight="1" x14ac:dyDescent="0.25">
      <c r="A716" s="73">
        <v>5005064</v>
      </c>
      <c r="B716" s="98" t="s">
        <v>1457</v>
      </c>
      <c r="C716" s="77" t="str">
        <f t="shared" si="40"/>
        <v/>
      </c>
      <c r="D716" s="115">
        <v>123.63</v>
      </c>
      <c r="E716" s="75" t="s">
        <v>6463</v>
      </c>
      <c r="F716" s="112">
        <f t="shared" si="39"/>
        <v>148.35599999999999</v>
      </c>
      <c r="G716" s="80" t="s">
        <v>3334</v>
      </c>
      <c r="H716" s="325"/>
      <c r="L716"/>
      <c r="M716"/>
      <c r="P716" s="9">
        <v>93</v>
      </c>
      <c r="V716" s="39"/>
      <c r="Z716" s="38"/>
      <c r="AA716" s="38">
        <v>9.997683039851708</v>
      </c>
      <c r="AB716" s="30"/>
      <c r="AC716" s="31"/>
      <c r="AD716" s="32"/>
      <c r="AE716" s="32"/>
      <c r="AF716" s="33"/>
      <c r="AJ716" s="350">
        <v>1005064</v>
      </c>
      <c r="AK716" s="3"/>
      <c r="AL716">
        <f t="shared" si="41"/>
        <v>0</v>
      </c>
      <c r="AO716">
        <v>2.2271385161512018</v>
      </c>
    </row>
    <row r="717" spans="1:41" ht="12" customHeight="1" x14ac:dyDescent="0.25">
      <c r="A717" s="73">
        <v>5005065</v>
      </c>
      <c r="B717" s="98" t="s">
        <v>1458</v>
      </c>
      <c r="C717" s="77" t="str">
        <f t="shared" si="40"/>
        <v/>
      </c>
      <c r="D717" s="115">
        <v>123.63</v>
      </c>
      <c r="E717" s="75" t="s">
        <v>6463</v>
      </c>
      <c r="F717" s="112">
        <f t="shared" ref="F717:F786" si="42">D717*1.2</f>
        <v>148.35599999999999</v>
      </c>
      <c r="G717" s="80" t="s">
        <v>3334</v>
      </c>
      <c r="H717" s="325"/>
      <c r="I717" s="326"/>
      <c r="L717"/>
      <c r="M717"/>
      <c r="P717" s="9">
        <v>93</v>
      </c>
      <c r="V717" s="39"/>
      <c r="Z717" s="38"/>
      <c r="AA717" s="38">
        <v>9.997683039851708</v>
      </c>
      <c r="AB717" s="30"/>
      <c r="AC717" s="31"/>
      <c r="AD717" s="32"/>
      <c r="AE717" s="32"/>
      <c r="AF717" s="33"/>
      <c r="AJ717" s="350">
        <v>1005065</v>
      </c>
      <c r="AK717" s="3"/>
      <c r="AL717">
        <f t="shared" si="41"/>
        <v>0</v>
      </c>
      <c r="AO717">
        <v>11.135692580756007</v>
      </c>
    </row>
    <row r="718" spans="1:41" ht="12" customHeight="1" x14ac:dyDescent="0.25">
      <c r="A718" s="73">
        <v>5005066</v>
      </c>
      <c r="B718" s="98" t="s">
        <v>1459</v>
      </c>
      <c r="C718" s="77" t="str">
        <f t="shared" ref="C718:C728" si="43">IF(MROUND(AL718/(AO718*F718),10)=0,"",MROUND(AL718/(AO718*F718),10))</f>
        <v/>
      </c>
      <c r="D718" s="115">
        <v>123.63</v>
      </c>
      <c r="E718" s="75" t="s">
        <v>6463</v>
      </c>
      <c r="F718" s="112">
        <f t="shared" si="42"/>
        <v>148.35599999999999</v>
      </c>
      <c r="G718" s="80" t="s">
        <v>3333</v>
      </c>
      <c r="H718" s="325"/>
      <c r="I718" s="377" t="s">
        <v>8410</v>
      </c>
      <c r="J718" s="15"/>
      <c r="L718"/>
      <c r="M718"/>
      <c r="P718" s="9">
        <v>93</v>
      </c>
      <c r="V718" s="39"/>
      <c r="Z718" s="38"/>
      <c r="AA718" s="38">
        <v>9.997683039851708</v>
      </c>
      <c r="AB718" s="30"/>
      <c r="AC718" s="31"/>
      <c r="AD718" s="32"/>
      <c r="AE718" s="32"/>
      <c r="AF718" s="33"/>
      <c r="AJ718" s="350">
        <v>1005066</v>
      </c>
      <c r="AK718" s="3"/>
      <c r="AL718">
        <f t="shared" ref="AL718:AL781" si="44">$I$652/141</f>
        <v>0</v>
      </c>
      <c r="AO718">
        <v>0.34799039314862523</v>
      </c>
    </row>
    <row r="719" spans="1:41" ht="12" customHeight="1" x14ac:dyDescent="0.25">
      <c r="A719" s="73">
        <v>5005067</v>
      </c>
      <c r="B719" s="98" t="s">
        <v>1460</v>
      </c>
      <c r="C719" s="77" t="str">
        <f t="shared" si="43"/>
        <v/>
      </c>
      <c r="D719" s="115">
        <v>129.44999999999999</v>
      </c>
      <c r="E719" s="75" t="s">
        <v>1</v>
      </c>
      <c r="F719" s="112">
        <f t="shared" si="42"/>
        <v>155.33999999999997</v>
      </c>
      <c r="G719" s="80" t="s">
        <v>3334</v>
      </c>
      <c r="H719" s="325"/>
      <c r="I719" s="378"/>
      <c r="L719"/>
      <c r="M719"/>
      <c r="P719" s="9">
        <v>93</v>
      </c>
      <c r="V719" s="39"/>
      <c r="Z719" s="38"/>
      <c r="AA719" s="38">
        <v>10.00110631707048</v>
      </c>
      <c r="AB719" s="30"/>
      <c r="AC719" s="31"/>
      <c r="AD719" s="32"/>
      <c r="AE719" s="32"/>
      <c r="AF719" s="33"/>
      <c r="AJ719" s="350">
        <v>1005067</v>
      </c>
      <c r="AK719" s="3"/>
      <c r="AL719">
        <f t="shared" si="44"/>
        <v>0</v>
      </c>
      <c r="AO719">
        <v>10.635038035989691</v>
      </c>
    </row>
    <row r="720" spans="1:41" ht="12" customHeight="1" x14ac:dyDescent="0.25">
      <c r="A720" s="73">
        <v>5005068</v>
      </c>
      <c r="B720" s="98" t="s">
        <v>1461</v>
      </c>
      <c r="C720" s="77" t="str">
        <f t="shared" si="43"/>
        <v/>
      </c>
      <c r="D720" s="115">
        <v>129.44999999999999</v>
      </c>
      <c r="E720" s="75" t="s">
        <v>6463</v>
      </c>
      <c r="F720" s="112">
        <f t="shared" si="42"/>
        <v>155.33999999999997</v>
      </c>
      <c r="G720" s="80" t="s">
        <v>3334</v>
      </c>
      <c r="H720" s="325"/>
      <c r="I720" s="365" t="s">
        <v>4992</v>
      </c>
      <c r="L720"/>
      <c r="M720"/>
      <c r="P720" s="9">
        <v>93</v>
      </c>
      <c r="V720" s="39"/>
      <c r="Z720" s="38"/>
      <c r="AA720" s="38">
        <v>10.00110631707048</v>
      </c>
      <c r="AB720" s="30"/>
      <c r="AC720" s="31"/>
      <c r="AD720" s="32"/>
      <c r="AE720" s="32"/>
      <c r="AF720" s="33"/>
      <c r="AJ720" s="350">
        <v>1005068</v>
      </c>
      <c r="AK720" s="3"/>
      <c r="AL720">
        <f t="shared" si="44"/>
        <v>0</v>
      </c>
      <c r="AO720">
        <v>10.635038035989691</v>
      </c>
    </row>
    <row r="721" spans="1:41" ht="12" customHeight="1" x14ac:dyDescent="0.25">
      <c r="A721" s="73">
        <v>5005069</v>
      </c>
      <c r="B721" s="98" t="s">
        <v>1462</v>
      </c>
      <c r="C721" s="77" t="str">
        <f t="shared" si="43"/>
        <v/>
      </c>
      <c r="D721" s="115">
        <v>129.44999999999999</v>
      </c>
      <c r="E721" s="75" t="s">
        <v>6463</v>
      </c>
      <c r="F721" s="112">
        <f t="shared" si="42"/>
        <v>155.33999999999997</v>
      </c>
      <c r="G721" s="80" t="s">
        <v>3334</v>
      </c>
      <c r="H721" s="325"/>
      <c r="I721" s="365"/>
      <c r="L721"/>
      <c r="M721"/>
      <c r="P721" s="9">
        <v>93</v>
      </c>
      <c r="V721" s="39"/>
      <c r="Z721" s="38"/>
      <c r="AA721" s="38">
        <v>10.00110631707048</v>
      </c>
      <c r="AB721" s="30"/>
      <c r="AC721" s="31"/>
      <c r="AD721" s="32"/>
      <c r="AE721" s="32"/>
      <c r="AF721" s="33"/>
      <c r="AJ721" s="350">
        <v>1005069</v>
      </c>
      <c r="AK721" s="3"/>
      <c r="AL721">
        <f t="shared" si="44"/>
        <v>0</v>
      </c>
      <c r="AO721">
        <v>10.635038035989691</v>
      </c>
    </row>
    <row r="722" spans="1:41" ht="12" customHeight="1" x14ac:dyDescent="0.25">
      <c r="A722" s="73">
        <v>5005070</v>
      </c>
      <c r="B722" s="98" t="s">
        <v>1463</v>
      </c>
      <c r="C722" s="77" t="str">
        <f t="shared" si="43"/>
        <v/>
      </c>
      <c r="D722" s="115">
        <v>129.44999999999999</v>
      </c>
      <c r="E722" s="75" t="s">
        <v>1</v>
      </c>
      <c r="F722" s="112">
        <f t="shared" si="42"/>
        <v>155.33999999999997</v>
      </c>
      <c r="G722" s="80" t="s">
        <v>3334</v>
      </c>
      <c r="H722" s="325"/>
      <c r="I722" s="365"/>
      <c r="L722"/>
      <c r="M722"/>
      <c r="P722" s="9">
        <v>93</v>
      </c>
      <c r="V722" s="39"/>
      <c r="Z722" s="38"/>
      <c r="AA722" s="38">
        <v>10.00110631707048</v>
      </c>
      <c r="AB722" s="30"/>
      <c r="AC722" s="31"/>
      <c r="AD722" s="32"/>
      <c r="AE722" s="32"/>
      <c r="AF722" s="33"/>
      <c r="AJ722" s="350">
        <v>1005070</v>
      </c>
      <c r="AK722" s="3"/>
      <c r="AL722">
        <f t="shared" si="44"/>
        <v>0</v>
      </c>
      <c r="AO722">
        <v>10.635038035989691</v>
      </c>
    </row>
    <row r="723" spans="1:41" ht="12" customHeight="1" x14ac:dyDescent="0.25">
      <c r="A723" s="73">
        <v>5005071</v>
      </c>
      <c r="B723" s="98" t="s">
        <v>1464</v>
      </c>
      <c r="C723" s="77" t="str">
        <f t="shared" si="43"/>
        <v/>
      </c>
      <c r="D723" s="115">
        <v>129.44999999999999</v>
      </c>
      <c r="E723" s="75" t="s">
        <v>6463</v>
      </c>
      <c r="F723" s="112">
        <f t="shared" si="42"/>
        <v>155.33999999999997</v>
      </c>
      <c r="G723" s="80" t="s">
        <v>3333</v>
      </c>
      <c r="H723" s="325"/>
      <c r="I723" s="365"/>
      <c r="J723" s="15"/>
      <c r="L723"/>
      <c r="M723"/>
      <c r="P723" s="9">
        <v>93</v>
      </c>
      <c r="V723" s="39"/>
      <c r="Z723" s="38"/>
      <c r="AA723" s="38">
        <v>10.00110631707048</v>
      </c>
      <c r="AB723" s="30"/>
      <c r="AC723" s="31"/>
      <c r="AD723" s="32"/>
      <c r="AE723" s="32"/>
      <c r="AF723" s="33"/>
      <c r="AJ723" s="350">
        <v>1005071</v>
      </c>
      <c r="AK723" s="3"/>
      <c r="AL723">
        <f t="shared" si="44"/>
        <v>0</v>
      </c>
      <c r="AO723">
        <v>1.3293797544987114</v>
      </c>
    </row>
    <row r="724" spans="1:41" ht="12" customHeight="1" x14ac:dyDescent="0.25">
      <c r="A724" s="73">
        <v>5005072</v>
      </c>
      <c r="B724" s="98" t="s">
        <v>1465</v>
      </c>
      <c r="C724" s="77" t="str">
        <f t="shared" si="43"/>
        <v/>
      </c>
      <c r="D724" s="115">
        <v>147.36000000000001</v>
      </c>
      <c r="E724" s="75" t="s">
        <v>6463</v>
      </c>
      <c r="F724" s="112">
        <f t="shared" si="42"/>
        <v>176.83200000000002</v>
      </c>
      <c r="G724" s="80" t="s">
        <v>3334</v>
      </c>
      <c r="H724" s="325"/>
      <c r="I724" s="377" t="s">
        <v>8394</v>
      </c>
      <c r="L724"/>
      <c r="M724"/>
      <c r="P724" s="9">
        <v>93</v>
      </c>
      <c r="V724" s="39"/>
      <c r="Z724" s="38"/>
      <c r="AA724" s="38">
        <v>10.000971911750412</v>
      </c>
      <c r="AB724" s="30"/>
      <c r="AC724" s="31"/>
      <c r="AD724" s="32"/>
      <c r="AE724" s="32"/>
      <c r="AF724" s="33"/>
      <c r="AJ724" s="350">
        <v>1005072</v>
      </c>
      <c r="AK724" s="3"/>
      <c r="AL724">
        <f t="shared" si="44"/>
        <v>0</v>
      </c>
      <c r="AO724">
        <v>9.3424652128044592</v>
      </c>
    </row>
    <row r="725" spans="1:41" ht="12" customHeight="1" x14ac:dyDescent="0.25">
      <c r="A725" s="73">
        <v>5005073</v>
      </c>
      <c r="B725" s="98" t="s">
        <v>1466</v>
      </c>
      <c r="C725" s="77" t="str">
        <f t="shared" si="43"/>
        <v/>
      </c>
      <c r="D725" s="115">
        <v>147.36000000000001</v>
      </c>
      <c r="E725" s="75" t="s">
        <v>1</v>
      </c>
      <c r="F725" s="112">
        <f t="shared" si="42"/>
        <v>176.83200000000002</v>
      </c>
      <c r="G725" s="80" t="s">
        <v>3334</v>
      </c>
      <c r="H725" s="325"/>
      <c r="I725" s="378"/>
      <c r="L725"/>
      <c r="M725"/>
      <c r="P725" s="9">
        <v>93</v>
      </c>
      <c r="V725" s="39"/>
      <c r="Z725" s="38"/>
      <c r="AA725" s="38">
        <v>10.000971911750412</v>
      </c>
      <c r="AB725" s="30"/>
      <c r="AC725" s="31"/>
      <c r="AD725" s="32"/>
      <c r="AE725" s="32"/>
      <c r="AF725" s="33"/>
      <c r="AJ725" s="350">
        <v>1005073</v>
      </c>
      <c r="AK725" s="3"/>
      <c r="AL725">
        <f t="shared" si="44"/>
        <v>0</v>
      </c>
      <c r="AO725">
        <v>9.3424652128044592</v>
      </c>
    </row>
    <row r="726" spans="1:41" ht="12" customHeight="1" x14ac:dyDescent="0.25">
      <c r="A726" s="73">
        <v>5005074</v>
      </c>
      <c r="B726" s="98" t="s">
        <v>1467</v>
      </c>
      <c r="C726" s="77" t="str">
        <f t="shared" si="43"/>
        <v/>
      </c>
      <c r="D726" s="115">
        <v>147.36000000000001</v>
      </c>
      <c r="E726" s="75" t="s">
        <v>6463</v>
      </c>
      <c r="F726" s="112">
        <f t="shared" si="42"/>
        <v>176.83200000000002</v>
      </c>
      <c r="G726" s="80" t="s">
        <v>3334</v>
      </c>
      <c r="H726" s="325"/>
      <c r="L726"/>
      <c r="M726"/>
      <c r="P726" s="9">
        <v>93</v>
      </c>
      <c r="V726" s="39"/>
      <c r="Z726" s="38"/>
      <c r="AA726" s="38">
        <v>10.000971911750412</v>
      </c>
      <c r="AB726" s="30"/>
      <c r="AC726" s="31"/>
      <c r="AD726" s="32"/>
      <c r="AE726" s="32"/>
      <c r="AF726" s="33"/>
      <c r="AJ726" s="350">
        <v>1005074</v>
      </c>
      <c r="AK726" s="3"/>
      <c r="AL726">
        <f t="shared" si="44"/>
        <v>0</v>
      </c>
      <c r="AO726">
        <v>9.3424652128044592</v>
      </c>
    </row>
    <row r="727" spans="1:41" ht="12" customHeight="1" x14ac:dyDescent="0.25">
      <c r="A727" s="73">
        <v>5005075</v>
      </c>
      <c r="B727" s="98" t="s">
        <v>1468</v>
      </c>
      <c r="C727" s="77" t="str">
        <f t="shared" si="43"/>
        <v/>
      </c>
      <c r="D727" s="115">
        <v>147.36000000000001</v>
      </c>
      <c r="E727" s="75" t="s">
        <v>6463</v>
      </c>
      <c r="F727" s="112">
        <f t="shared" si="42"/>
        <v>176.83200000000002</v>
      </c>
      <c r="G727" s="80" t="s">
        <v>3334</v>
      </c>
      <c r="H727" s="325"/>
      <c r="I727" s="377" t="s">
        <v>8392</v>
      </c>
      <c r="L727"/>
      <c r="M727"/>
      <c r="P727" s="9">
        <v>93</v>
      </c>
      <c r="V727" s="39"/>
      <c r="Z727" s="38"/>
      <c r="AA727" s="38">
        <v>10.000971911750412</v>
      </c>
      <c r="AB727" s="30"/>
      <c r="AC727" s="31"/>
      <c r="AD727" s="32"/>
      <c r="AE727" s="32"/>
      <c r="AF727" s="33"/>
      <c r="AJ727" s="350">
        <v>1005075</v>
      </c>
      <c r="AK727" s="3"/>
      <c r="AL727">
        <f t="shared" si="44"/>
        <v>0</v>
      </c>
      <c r="AO727">
        <v>9.3424652128044592</v>
      </c>
    </row>
    <row r="728" spans="1:41" ht="12" customHeight="1" x14ac:dyDescent="0.25">
      <c r="A728" s="73">
        <v>5005076</v>
      </c>
      <c r="B728" s="98" t="s">
        <v>1469</v>
      </c>
      <c r="C728" s="77" t="str">
        <f t="shared" si="43"/>
        <v/>
      </c>
      <c r="D728" s="115">
        <v>147.36000000000001</v>
      </c>
      <c r="E728" s="75" t="s">
        <v>6463</v>
      </c>
      <c r="F728" s="112">
        <f t="shared" si="42"/>
        <v>176.83200000000002</v>
      </c>
      <c r="G728" s="80" t="s">
        <v>3333</v>
      </c>
      <c r="H728" s="325"/>
      <c r="I728" s="378"/>
      <c r="J728" s="15"/>
      <c r="L728"/>
      <c r="M728"/>
      <c r="P728" s="9">
        <v>93</v>
      </c>
      <c r="V728" s="39"/>
      <c r="Z728" s="38"/>
      <c r="AA728" s="38">
        <v>10.000971911750412</v>
      </c>
      <c r="AB728" s="30"/>
      <c r="AC728" s="31"/>
      <c r="AD728" s="32"/>
      <c r="AE728" s="32"/>
      <c r="AF728" s="33"/>
      <c r="AJ728" s="350">
        <v>1005076</v>
      </c>
      <c r="AK728" s="3"/>
      <c r="AL728">
        <f t="shared" si="44"/>
        <v>0</v>
      </c>
      <c r="AO728">
        <v>0.18684930425608917</v>
      </c>
    </row>
    <row r="729" spans="1:41" ht="12" customHeight="1" x14ac:dyDescent="0.25">
      <c r="A729" s="73">
        <v>5005077</v>
      </c>
      <c r="B729" s="98" t="s">
        <v>1470</v>
      </c>
      <c r="C729" s="77" t="str">
        <f>IF(MROUND(AL729/(AO729*F729),5)=0,"",MROUND(AL729/(AO729*F729),5))</f>
        <v/>
      </c>
      <c r="D729" s="115">
        <v>170.02</v>
      </c>
      <c r="E729" s="75" t="s">
        <v>6463</v>
      </c>
      <c r="F729" s="112">
        <f t="shared" si="42"/>
        <v>204.024</v>
      </c>
      <c r="G729" s="80" t="s">
        <v>3334</v>
      </c>
      <c r="H729" s="325"/>
      <c r="L729"/>
      <c r="M729"/>
      <c r="P729" s="9">
        <v>93</v>
      </c>
      <c r="V729" s="39"/>
      <c r="Z729" s="38"/>
      <c r="AA729" s="38">
        <v>9.9991576109847529</v>
      </c>
      <c r="AB729" s="30"/>
      <c r="AC729" s="31"/>
      <c r="AD729" s="32"/>
      <c r="AE729" s="32"/>
      <c r="AF729" s="33"/>
      <c r="AJ729" s="350">
        <v>1005077</v>
      </c>
      <c r="AK729" s="3"/>
      <c r="AL729">
        <f t="shared" si="44"/>
        <v>0</v>
      </c>
      <c r="AO729">
        <v>5.3982106958352549</v>
      </c>
    </row>
    <row r="730" spans="1:41" ht="12" customHeight="1" x14ac:dyDescent="0.25">
      <c r="A730" s="73">
        <v>5005078</v>
      </c>
      <c r="B730" s="98" t="s">
        <v>1471</v>
      </c>
      <c r="C730" s="77" t="str">
        <f t="shared" ref="C730:C793" si="45">IF(MROUND(AL730/(AO730*F730),5)=0,"",MROUND(AL730/(AO730*F730),5))</f>
        <v/>
      </c>
      <c r="D730" s="115">
        <v>170.02</v>
      </c>
      <c r="E730" s="75" t="s">
        <v>6463</v>
      </c>
      <c r="F730" s="112">
        <f t="shared" si="42"/>
        <v>204.024</v>
      </c>
      <c r="G730" s="80" t="s">
        <v>3334</v>
      </c>
      <c r="H730" s="325"/>
      <c r="I730" s="377" t="s">
        <v>8395</v>
      </c>
      <c r="L730"/>
      <c r="M730"/>
      <c r="P730" s="9">
        <v>93</v>
      </c>
      <c r="V730" s="39"/>
      <c r="Z730" s="38"/>
      <c r="AA730" s="38">
        <v>9.9991576109847529</v>
      </c>
      <c r="AB730" s="30"/>
      <c r="AC730" s="31"/>
      <c r="AD730" s="32"/>
      <c r="AE730" s="32"/>
      <c r="AF730" s="33"/>
      <c r="AJ730" s="350">
        <v>1005078</v>
      </c>
      <c r="AK730" s="3"/>
      <c r="AL730">
        <f t="shared" si="44"/>
        <v>0</v>
      </c>
      <c r="AO730">
        <v>4.0486580218764416</v>
      </c>
    </row>
    <row r="731" spans="1:41" ht="12" customHeight="1" x14ac:dyDescent="0.25">
      <c r="A731" s="73">
        <v>5005079</v>
      </c>
      <c r="B731" s="98" t="s">
        <v>1472</v>
      </c>
      <c r="C731" s="77" t="str">
        <f t="shared" si="45"/>
        <v/>
      </c>
      <c r="D731" s="115">
        <v>170.02</v>
      </c>
      <c r="E731" s="75" t="s">
        <v>6463</v>
      </c>
      <c r="F731" s="112">
        <f t="shared" si="42"/>
        <v>204.024</v>
      </c>
      <c r="G731" s="80" t="s">
        <v>3334</v>
      </c>
      <c r="H731" s="325"/>
      <c r="I731" s="378"/>
      <c r="L731"/>
      <c r="M731"/>
      <c r="P731" s="9">
        <v>93</v>
      </c>
      <c r="V731" s="39"/>
      <c r="Z731" s="38"/>
      <c r="AA731" s="38">
        <v>9.9991576109847529</v>
      </c>
      <c r="AB731" s="30"/>
      <c r="AC731" s="31"/>
      <c r="AD731" s="32"/>
      <c r="AE731" s="32"/>
      <c r="AF731" s="33"/>
      <c r="AJ731" s="350">
        <v>1005079</v>
      </c>
      <c r="AK731" s="3"/>
      <c r="AL731">
        <f t="shared" si="44"/>
        <v>0</v>
      </c>
      <c r="AO731">
        <v>16.194632087505767</v>
      </c>
    </row>
    <row r="732" spans="1:41" ht="12" customHeight="1" x14ac:dyDescent="0.25">
      <c r="A732" s="73">
        <v>5005080</v>
      </c>
      <c r="B732" s="98" t="s">
        <v>1473</v>
      </c>
      <c r="C732" s="77" t="str">
        <f t="shared" si="45"/>
        <v/>
      </c>
      <c r="D732" s="115">
        <v>170.02</v>
      </c>
      <c r="E732" s="75" t="s">
        <v>6463</v>
      </c>
      <c r="F732" s="112">
        <f t="shared" si="42"/>
        <v>204.024</v>
      </c>
      <c r="G732" s="80" t="s">
        <v>3334</v>
      </c>
      <c r="H732" s="325"/>
      <c r="L732"/>
      <c r="M732"/>
      <c r="P732" s="9">
        <v>93</v>
      </c>
      <c r="V732" s="39"/>
      <c r="Z732" s="38"/>
      <c r="AA732" s="38">
        <v>9.9991576109847529</v>
      </c>
      <c r="AB732" s="30"/>
      <c r="AC732" s="31"/>
      <c r="AD732" s="32"/>
      <c r="AE732" s="32"/>
      <c r="AF732" s="33"/>
      <c r="AJ732" s="350">
        <v>1005080</v>
      </c>
      <c r="AK732" s="3"/>
      <c r="AL732">
        <f t="shared" si="44"/>
        <v>0</v>
      </c>
      <c r="AO732">
        <v>16.194632087505767</v>
      </c>
    </row>
    <row r="733" spans="1:41" ht="12" customHeight="1" x14ac:dyDescent="0.25">
      <c r="A733" s="73">
        <v>5005081</v>
      </c>
      <c r="B733" s="98" t="s">
        <v>1474</v>
      </c>
      <c r="C733" s="77" t="str">
        <f t="shared" si="45"/>
        <v/>
      </c>
      <c r="D733" s="115">
        <v>193.14</v>
      </c>
      <c r="E733" s="75" t="s">
        <v>6463</v>
      </c>
      <c r="F733" s="112">
        <f t="shared" si="42"/>
        <v>231.76799999999997</v>
      </c>
      <c r="G733" s="80" t="s">
        <v>3333</v>
      </c>
      <c r="H733" s="325"/>
      <c r="J733" s="15"/>
      <c r="L733"/>
      <c r="M733"/>
      <c r="P733" s="9">
        <v>93</v>
      </c>
      <c r="V733" s="39"/>
      <c r="Z733" s="38"/>
      <c r="AA733" s="38">
        <v>9.9962921764923891</v>
      </c>
      <c r="AB733" s="30"/>
      <c r="AC733" s="31"/>
      <c r="AD733" s="32"/>
      <c r="AE733" s="32"/>
      <c r="AF733" s="33"/>
      <c r="AJ733" s="350">
        <v>1005081</v>
      </c>
      <c r="AK733" s="3"/>
      <c r="AL733">
        <f t="shared" si="44"/>
        <v>0</v>
      </c>
      <c r="AO733">
        <v>0.59400161961913012</v>
      </c>
    </row>
    <row r="734" spans="1:41" ht="12" customHeight="1" x14ac:dyDescent="0.25">
      <c r="A734" s="73">
        <v>5005082</v>
      </c>
      <c r="B734" s="98" t="s">
        <v>1475</v>
      </c>
      <c r="C734" s="77" t="str">
        <f t="shared" si="45"/>
        <v/>
      </c>
      <c r="D734" s="115">
        <v>193.14</v>
      </c>
      <c r="E734" s="75" t="s">
        <v>6463</v>
      </c>
      <c r="F734" s="112">
        <f t="shared" si="42"/>
        <v>231.76799999999997</v>
      </c>
      <c r="G734" s="80" t="s">
        <v>3334</v>
      </c>
      <c r="H734" s="325"/>
      <c r="L734"/>
      <c r="M734"/>
      <c r="P734" s="9">
        <v>93</v>
      </c>
      <c r="V734" s="39"/>
      <c r="Z734" s="38"/>
      <c r="AA734" s="38">
        <v>9.9962921764923891</v>
      </c>
      <c r="AB734" s="30"/>
      <c r="AC734" s="31"/>
      <c r="AD734" s="32"/>
      <c r="AE734" s="32"/>
      <c r="AF734" s="33"/>
      <c r="AJ734" s="350">
        <v>1005082</v>
      </c>
      <c r="AK734" s="3"/>
      <c r="AL734">
        <f t="shared" si="44"/>
        <v>0</v>
      </c>
      <c r="AO734">
        <v>14.25603887085912</v>
      </c>
    </row>
    <row r="735" spans="1:41" ht="12" customHeight="1" x14ac:dyDescent="0.25">
      <c r="A735" s="73">
        <v>5005083</v>
      </c>
      <c r="B735" s="98" t="s">
        <v>1476</v>
      </c>
      <c r="C735" s="77" t="str">
        <f t="shared" si="45"/>
        <v/>
      </c>
      <c r="D735" s="115">
        <v>193.14</v>
      </c>
      <c r="E735" s="75" t="s">
        <v>6463</v>
      </c>
      <c r="F735" s="112">
        <f t="shared" si="42"/>
        <v>231.76799999999997</v>
      </c>
      <c r="G735" s="80" t="s">
        <v>3334</v>
      </c>
      <c r="H735" s="325"/>
      <c r="L735"/>
      <c r="M735"/>
      <c r="P735" s="9">
        <v>93</v>
      </c>
      <c r="V735" s="39"/>
      <c r="Z735" s="38"/>
      <c r="AA735" s="38">
        <v>9.9962921764923891</v>
      </c>
      <c r="AB735" s="30"/>
      <c r="AC735" s="31"/>
      <c r="AD735" s="32"/>
      <c r="AE735" s="32"/>
      <c r="AF735" s="33"/>
      <c r="AJ735" s="350">
        <v>1005083</v>
      </c>
      <c r="AK735" s="3"/>
      <c r="AL735">
        <f t="shared" si="44"/>
        <v>0</v>
      </c>
      <c r="AO735">
        <v>7.1280194354295601</v>
      </c>
    </row>
    <row r="736" spans="1:41" ht="12" customHeight="1" x14ac:dyDescent="0.25">
      <c r="A736" s="73">
        <v>5005084</v>
      </c>
      <c r="B736" s="98" t="s">
        <v>1477</v>
      </c>
      <c r="C736" s="77" t="str">
        <f t="shared" si="45"/>
        <v/>
      </c>
      <c r="D736" s="115">
        <v>193.14</v>
      </c>
      <c r="E736" s="75" t="s">
        <v>6463</v>
      </c>
      <c r="F736" s="112">
        <f t="shared" si="42"/>
        <v>231.76799999999997</v>
      </c>
      <c r="G736" s="80" t="s">
        <v>3334</v>
      </c>
      <c r="H736" s="325"/>
      <c r="L736"/>
      <c r="M736"/>
      <c r="P736" s="9">
        <v>93</v>
      </c>
      <c r="V736" s="39"/>
      <c r="Z736" s="38"/>
      <c r="AA736" s="38">
        <v>9.9962921764923891</v>
      </c>
      <c r="AB736" s="30"/>
      <c r="AC736" s="31"/>
      <c r="AD736" s="32"/>
      <c r="AE736" s="32"/>
      <c r="AF736" s="33"/>
      <c r="AJ736" s="350">
        <v>1005084</v>
      </c>
      <c r="AK736" s="3"/>
      <c r="AL736">
        <f t="shared" si="44"/>
        <v>0</v>
      </c>
      <c r="AO736">
        <v>14.25603887085912</v>
      </c>
    </row>
    <row r="737" spans="1:41" ht="12" customHeight="1" x14ac:dyDescent="0.25">
      <c r="A737" s="73">
        <v>5005085</v>
      </c>
      <c r="B737" s="98" t="s">
        <v>1478</v>
      </c>
      <c r="C737" s="77" t="str">
        <f t="shared" si="45"/>
        <v/>
      </c>
      <c r="D737" s="115">
        <v>193.14</v>
      </c>
      <c r="E737" s="75" t="s">
        <v>1</v>
      </c>
      <c r="F737" s="112">
        <f t="shared" si="42"/>
        <v>231.76799999999997</v>
      </c>
      <c r="G737" s="80" t="s">
        <v>3334</v>
      </c>
      <c r="H737" s="325"/>
      <c r="L737"/>
      <c r="M737"/>
      <c r="P737" s="9">
        <v>93</v>
      </c>
      <c r="V737" s="39"/>
      <c r="Z737" s="38"/>
      <c r="AA737" s="38">
        <v>9.9962921764923891</v>
      </c>
      <c r="AB737" s="30"/>
      <c r="AC737" s="31"/>
      <c r="AD737" s="32"/>
      <c r="AE737" s="32"/>
      <c r="AF737" s="33"/>
      <c r="AJ737" s="350">
        <v>1005085</v>
      </c>
      <c r="AK737" s="3"/>
      <c r="AL737">
        <f t="shared" si="44"/>
        <v>0</v>
      </c>
      <c r="AO737">
        <v>14.25603887085912</v>
      </c>
    </row>
    <row r="738" spans="1:41" ht="12" customHeight="1" x14ac:dyDescent="0.25">
      <c r="A738" s="73">
        <v>5005086</v>
      </c>
      <c r="B738" s="98" t="s">
        <v>1479</v>
      </c>
      <c r="C738" s="77" t="str">
        <f t="shared" si="45"/>
        <v/>
      </c>
      <c r="D738" s="115">
        <v>220.11</v>
      </c>
      <c r="E738" s="75" t="s">
        <v>6463</v>
      </c>
      <c r="F738" s="112">
        <f t="shared" si="42"/>
        <v>264.13200000000001</v>
      </c>
      <c r="G738" s="80" t="s">
        <v>3333</v>
      </c>
      <c r="H738" s="325"/>
      <c r="I738" s="377" t="s">
        <v>8422</v>
      </c>
      <c r="J738" s="15"/>
      <c r="L738"/>
      <c r="M738"/>
      <c r="P738" s="9">
        <v>93</v>
      </c>
      <c r="V738" s="39"/>
      <c r="Z738" s="38"/>
      <c r="AA738" s="38">
        <v>10.00065066042032</v>
      </c>
      <c r="AB738" s="30"/>
      <c r="AC738" s="31"/>
      <c r="AD738" s="32"/>
      <c r="AE738" s="32"/>
      <c r="AF738" s="33"/>
      <c r="AJ738" s="350">
        <v>1005086</v>
      </c>
      <c r="AK738" s="3"/>
      <c r="AL738">
        <f t="shared" si="44"/>
        <v>0</v>
      </c>
      <c r="AO738">
        <v>0.50037005997323714</v>
      </c>
    </row>
    <row r="739" spans="1:41" ht="12" customHeight="1" x14ac:dyDescent="0.25">
      <c r="A739" s="73">
        <v>5005087</v>
      </c>
      <c r="B739" s="98" t="s">
        <v>1480</v>
      </c>
      <c r="C739" s="77" t="str">
        <f t="shared" si="45"/>
        <v/>
      </c>
      <c r="D739" s="115">
        <v>220.11</v>
      </c>
      <c r="E739" s="75" t="s">
        <v>6463</v>
      </c>
      <c r="F739" s="112">
        <f t="shared" si="42"/>
        <v>264.13200000000001</v>
      </c>
      <c r="G739" s="80" t="s">
        <v>3334</v>
      </c>
      <c r="H739" s="325"/>
      <c r="I739" s="378"/>
      <c r="L739"/>
      <c r="M739"/>
      <c r="P739" s="9">
        <v>93</v>
      </c>
      <c r="V739" s="39"/>
      <c r="Z739" s="38"/>
      <c r="AA739" s="38">
        <v>10.00065066042032</v>
      </c>
      <c r="AB739" s="30"/>
      <c r="AC739" s="31"/>
      <c r="AD739" s="32"/>
      <c r="AE739" s="32"/>
      <c r="AF739" s="33"/>
      <c r="AJ739" s="350">
        <v>1005087</v>
      </c>
      <c r="AK739" s="3"/>
      <c r="AL739">
        <f t="shared" si="44"/>
        <v>0</v>
      </c>
      <c r="AO739">
        <v>12.509251499330926</v>
      </c>
    </row>
    <row r="740" spans="1:41" ht="12" customHeight="1" x14ac:dyDescent="0.25">
      <c r="A740" s="73">
        <v>5005088</v>
      </c>
      <c r="B740" s="98" t="s">
        <v>1481</v>
      </c>
      <c r="C740" s="77" t="str">
        <f t="shared" si="45"/>
        <v/>
      </c>
      <c r="D740" s="115">
        <v>220.11</v>
      </c>
      <c r="E740" s="75" t="s">
        <v>6464</v>
      </c>
      <c r="F740" s="112">
        <f t="shared" si="42"/>
        <v>264.13200000000001</v>
      </c>
      <c r="G740" s="80" t="s">
        <v>3334</v>
      </c>
      <c r="H740" s="325"/>
      <c r="L740"/>
      <c r="M740"/>
      <c r="P740" s="9">
        <v>93</v>
      </c>
      <c r="V740" s="39"/>
      <c r="Z740" s="38"/>
      <c r="AA740" s="38">
        <v>10.00065066042032</v>
      </c>
      <c r="AB740" s="30"/>
      <c r="AC740" s="31"/>
      <c r="AD740" s="32"/>
      <c r="AE740" s="32"/>
      <c r="AF740" s="33"/>
      <c r="AJ740" s="350">
        <v>1005088</v>
      </c>
      <c r="AK740" s="3"/>
      <c r="AL740">
        <f t="shared" si="44"/>
        <v>0</v>
      </c>
      <c r="AO740">
        <v>12.509251499330926</v>
      </c>
    </row>
    <row r="741" spans="1:41" ht="12" customHeight="1" x14ac:dyDescent="0.25">
      <c r="A741" s="73">
        <v>5005089</v>
      </c>
      <c r="B741" s="98" t="s">
        <v>1482</v>
      </c>
      <c r="C741" s="77" t="str">
        <f t="shared" si="45"/>
        <v/>
      </c>
      <c r="D741" s="115">
        <v>220.11</v>
      </c>
      <c r="E741" s="75" t="s">
        <v>6463</v>
      </c>
      <c r="F741" s="112">
        <f t="shared" si="42"/>
        <v>264.13200000000001</v>
      </c>
      <c r="G741" s="80" t="s">
        <v>3334</v>
      </c>
      <c r="H741" s="325"/>
      <c r="I741" s="377" t="s">
        <v>8423</v>
      </c>
      <c r="L741"/>
      <c r="M741"/>
      <c r="P741" s="9">
        <v>93</v>
      </c>
      <c r="V741" s="39"/>
      <c r="Z741" s="38"/>
      <c r="AA741" s="38">
        <v>10.00065066042032</v>
      </c>
      <c r="AB741" s="30"/>
      <c r="AC741" s="31"/>
      <c r="AD741" s="32"/>
      <c r="AE741" s="32"/>
      <c r="AF741" s="33"/>
      <c r="AJ741" s="350">
        <v>1005089</v>
      </c>
      <c r="AK741" s="3"/>
      <c r="AL741">
        <f t="shared" si="44"/>
        <v>0</v>
      </c>
      <c r="AO741">
        <v>12.509251499330926</v>
      </c>
    </row>
    <row r="742" spans="1:41" ht="12" customHeight="1" x14ac:dyDescent="0.25">
      <c r="A742" s="73">
        <v>5005090</v>
      </c>
      <c r="B742" s="98" t="s">
        <v>1483</v>
      </c>
      <c r="C742" s="77" t="str">
        <f t="shared" si="45"/>
        <v/>
      </c>
      <c r="D742" s="115">
        <v>220.11</v>
      </c>
      <c r="E742" s="75" t="s">
        <v>1</v>
      </c>
      <c r="F742" s="112">
        <f t="shared" si="42"/>
        <v>264.13200000000001</v>
      </c>
      <c r="G742" s="80" t="s">
        <v>3334</v>
      </c>
      <c r="H742" s="325"/>
      <c r="I742" s="378"/>
      <c r="L742"/>
      <c r="M742"/>
      <c r="P742" s="9">
        <v>93</v>
      </c>
      <c r="V742" s="39"/>
      <c r="Z742" s="38"/>
      <c r="AA742" s="38">
        <v>10.00065066042032</v>
      </c>
      <c r="AB742" s="30"/>
      <c r="AC742" s="31"/>
      <c r="AD742" s="32"/>
      <c r="AE742" s="32"/>
      <c r="AF742" s="33"/>
      <c r="AJ742" s="350">
        <v>1005090</v>
      </c>
      <c r="AK742" s="3"/>
      <c r="AL742">
        <f t="shared" si="44"/>
        <v>0</v>
      </c>
      <c r="AO742">
        <v>12.509251499330926</v>
      </c>
    </row>
    <row r="743" spans="1:41" ht="12" customHeight="1" x14ac:dyDescent="0.25">
      <c r="A743" s="73">
        <v>5005091</v>
      </c>
      <c r="B743" s="98" t="s">
        <v>1484</v>
      </c>
      <c r="C743" s="77" t="str">
        <f t="shared" si="45"/>
        <v/>
      </c>
      <c r="D743" s="115">
        <v>257.51</v>
      </c>
      <c r="E743" s="75" t="s">
        <v>6463</v>
      </c>
      <c r="F743" s="112">
        <f t="shared" si="42"/>
        <v>309.012</v>
      </c>
      <c r="G743" s="80" t="s">
        <v>3333</v>
      </c>
      <c r="H743" s="325"/>
      <c r="J743" s="15"/>
      <c r="L743"/>
      <c r="M743"/>
      <c r="P743" s="9">
        <v>93</v>
      </c>
      <c r="V743" s="39"/>
      <c r="Z743" s="38"/>
      <c r="AA743" s="38">
        <v>10</v>
      </c>
      <c r="AB743" s="30"/>
      <c r="AC743" s="31"/>
      <c r="AD743" s="32"/>
      <c r="AE743" s="32"/>
      <c r="AF743" s="33"/>
      <c r="AJ743" s="350">
        <v>1005091</v>
      </c>
      <c r="AK743" s="3"/>
      <c r="AL743">
        <f t="shared" si="44"/>
        <v>0</v>
      </c>
      <c r="AO743">
        <v>1.7820740602421461</v>
      </c>
    </row>
    <row r="744" spans="1:41" ht="12" customHeight="1" x14ac:dyDescent="0.25">
      <c r="A744" s="73">
        <v>5005092</v>
      </c>
      <c r="B744" s="98" t="s">
        <v>1485</v>
      </c>
      <c r="C744" s="77" t="str">
        <f t="shared" si="45"/>
        <v/>
      </c>
      <c r="D744" s="115">
        <v>257.51</v>
      </c>
      <c r="E744" s="75" t="s">
        <v>6463</v>
      </c>
      <c r="F744" s="112">
        <f t="shared" si="42"/>
        <v>309.012</v>
      </c>
      <c r="G744" s="80" t="s">
        <v>3334</v>
      </c>
      <c r="H744" s="325"/>
      <c r="I744" s="377" t="s">
        <v>8413</v>
      </c>
      <c r="L744"/>
      <c r="M744"/>
      <c r="P744" s="9">
        <v>93</v>
      </c>
      <c r="V744" s="39"/>
      <c r="Z744" s="38"/>
      <c r="AA744" s="38">
        <v>10</v>
      </c>
      <c r="AB744" s="30"/>
      <c r="AC744" s="31"/>
      <c r="AD744" s="32"/>
      <c r="AE744" s="32"/>
      <c r="AF744" s="33"/>
      <c r="AJ744" s="350">
        <v>1005092</v>
      </c>
      <c r="AK744" s="3"/>
      <c r="AL744">
        <f t="shared" si="44"/>
        <v>0</v>
      </c>
      <c r="AO744">
        <v>10.692444361452877</v>
      </c>
    </row>
    <row r="745" spans="1:41" ht="12" customHeight="1" x14ac:dyDescent="0.25">
      <c r="A745" s="73">
        <v>5005093</v>
      </c>
      <c r="B745" s="98" t="s">
        <v>1486</v>
      </c>
      <c r="C745" s="77" t="str">
        <f t="shared" si="45"/>
        <v/>
      </c>
      <c r="D745" s="115">
        <v>257.51</v>
      </c>
      <c r="E745" s="75" t="s">
        <v>6463</v>
      </c>
      <c r="F745" s="112">
        <f t="shared" si="42"/>
        <v>309.012</v>
      </c>
      <c r="G745" s="80" t="s">
        <v>3334</v>
      </c>
      <c r="H745" s="325"/>
      <c r="I745" s="378"/>
      <c r="L745"/>
      <c r="M745"/>
      <c r="P745" s="9">
        <v>93</v>
      </c>
      <c r="V745" s="39"/>
      <c r="Z745" s="38"/>
      <c r="AA745" s="38">
        <v>10</v>
      </c>
      <c r="AB745" s="30"/>
      <c r="AC745" s="31"/>
      <c r="AD745" s="32"/>
      <c r="AE745" s="32"/>
      <c r="AF745" s="33"/>
      <c r="AJ745" s="350">
        <v>1005093</v>
      </c>
      <c r="AK745" s="3"/>
      <c r="AL745">
        <f t="shared" si="44"/>
        <v>0</v>
      </c>
      <c r="AO745">
        <v>10.692444361452877</v>
      </c>
    </row>
    <row r="746" spans="1:41" ht="12" customHeight="1" x14ac:dyDescent="0.25">
      <c r="A746" s="73">
        <v>5005094</v>
      </c>
      <c r="B746" s="98" t="s">
        <v>1487</v>
      </c>
      <c r="C746" s="77" t="str">
        <f t="shared" si="45"/>
        <v/>
      </c>
      <c r="D746" s="115">
        <v>257.51</v>
      </c>
      <c r="E746" s="75" t="s">
        <v>1</v>
      </c>
      <c r="F746" s="112">
        <f t="shared" si="42"/>
        <v>309.012</v>
      </c>
      <c r="G746" s="80" t="s">
        <v>3334</v>
      </c>
      <c r="H746" s="325"/>
      <c r="L746"/>
      <c r="M746"/>
      <c r="P746" s="9">
        <v>93</v>
      </c>
      <c r="V746" s="39"/>
      <c r="Z746" s="38"/>
      <c r="AA746" s="38">
        <v>10</v>
      </c>
      <c r="AB746" s="30"/>
      <c r="AC746" s="31"/>
      <c r="AD746" s="32"/>
      <c r="AE746" s="32"/>
      <c r="AF746" s="33"/>
      <c r="AJ746" s="350">
        <v>1005094</v>
      </c>
      <c r="AK746" s="3"/>
      <c r="AL746">
        <f t="shared" si="44"/>
        <v>0</v>
      </c>
      <c r="AO746">
        <v>10.692444361452877</v>
      </c>
    </row>
    <row r="747" spans="1:41" ht="12" customHeight="1" x14ac:dyDescent="0.25">
      <c r="A747" s="73">
        <v>5005095</v>
      </c>
      <c r="B747" s="98" t="s">
        <v>1488</v>
      </c>
      <c r="C747" s="77" t="str">
        <f t="shared" si="45"/>
        <v/>
      </c>
      <c r="D747" s="115">
        <v>257.51</v>
      </c>
      <c r="E747" s="75" t="s">
        <v>1</v>
      </c>
      <c r="F747" s="112">
        <f t="shared" si="42"/>
        <v>309.012</v>
      </c>
      <c r="G747" s="80" t="s">
        <v>3334</v>
      </c>
      <c r="H747" s="325"/>
      <c r="I747" s="377" t="s">
        <v>8424</v>
      </c>
      <c r="L747"/>
      <c r="M747"/>
      <c r="P747" s="9">
        <v>93</v>
      </c>
      <c r="V747" s="39"/>
      <c r="Z747" s="38"/>
      <c r="AA747" s="38">
        <v>10</v>
      </c>
      <c r="AB747" s="30"/>
      <c r="AC747" s="31"/>
      <c r="AD747" s="32"/>
      <c r="AE747" s="32"/>
      <c r="AF747" s="33"/>
      <c r="AJ747" s="350">
        <v>1005095</v>
      </c>
      <c r="AK747" s="3"/>
      <c r="AL747">
        <f t="shared" si="44"/>
        <v>0</v>
      </c>
      <c r="AO747">
        <v>10.692444361452877</v>
      </c>
    </row>
    <row r="748" spans="1:41" ht="12" customHeight="1" x14ac:dyDescent="0.25">
      <c r="A748" s="73">
        <v>5005096</v>
      </c>
      <c r="B748" s="98" t="s">
        <v>1489</v>
      </c>
      <c r="C748" s="77" t="str">
        <f t="shared" si="45"/>
        <v/>
      </c>
      <c r="D748" s="115">
        <v>302.93</v>
      </c>
      <c r="E748" s="75" t="s">
        <v>6463</v>
      </c>
      <c r="F748" s="112">
        <f t="shared" si="42"/>
        <v>363.51600000000002</v>
      </c>
      <c r="G748" s="80" t="s">
        <v>3333</v>
      </c>
      <c r="H748" s="325"/>
      <c r="I748" s="378"/>
      <c r="J748" s="15"/>
      <c r="L748"/>
      <c r="M748"/>
      <c r="P748" s="9">
        <v>93</v>
      </c>
      <c r="V748" s="39"/>
      <c r="Z748" s="38"/>
      <c r="AA748" s="38">
        <v>9.9995272091153993</v>
      </c>
      <c r="AB748" s="30"/>
      <c r="AC748" s="31"/>
      <c r="AD748" s="32"/>
      <c r="AE748" s="32"/>
      <c r="AF748" s="33"/>
      <c r="AJ748" s="350">
        <v>1005096</v>
      </c>
      <c r="AK748" s="3"/>
      <c r="AL748">
        <f t="shared" si="44"/>
        <v>0</v>
      </c>
      <c r="AO748">
        <v>0.18935970820525988</v>
      </c>
    </row>
    <row r="749" spans="1:41" ht="12" customHeight="1" x14ac:dyDescent="0.25">
      <c r="A749" s="73">
        <v>5005097</v>
      </c>
      <c r="B749" s="98" t="s">
        <v>1490</v>
      </c>
      <c r="C749" s="77" t="str">
        <f t="shared" si="45"/>
        <v/>
      </c>
      <c r="D749" s="115">
        <v>302.93</v>
      </c>
      <c r="E749" s="75" t="s">
        <v>6463</v>
      </c>
      <c r="F749" s="112">
        <f t="shared" si="42"/>
        <v>363.51600000000002</v>
      </c>
      <c r="G749" s="80" t="s">
        <v>3334</v>
      </c>
      <c r="H749" s="325"/>
      <c r="L749"/>
      <c r="M749"/>
      <c r="P749" s="9">
        <v>93</v>
      </c>
      <c r="V749" s="39"/>
      <c r="Z749" s="38"/>
      <c r="AA749" s="38">
        <v>9.9995272091153993</v>
      </c>
      <c r="AB749" s="30"/>
      <c r="AC749" s="31"/>
      <c r="AD749" s="32"/>
      <c r="AE749" s="32"/>
      <c r="AF749" s="33"/>
      <c r="AJ749" s="350">
        <v>1005097</v>
      </c>
      <c r="AK749" s="3"/>
      <c r="AL749">
        <f t="shared" si="44"/>
        <v>0</v>
      </c>
      <c r="AO749">
        <v>9.0892659938524751</v>
      </c>
    </row>
    <row r="750" spans="1:41" ht="12" customHeight="1" x14ac:dyDescent="0.25">
      <c r="A750" s="73">
        <v>5005098</v>
      </c>
      <c r="B750" s="98" t="s">
        <v>1491</v>
      </c>
      <c r="C750" s="77" t="str">
        <f t="shared" si="45"/>
        <v/>
      </c>
      <c r="D750" s="115">
        <v>302.93</v>
      </c>
      <c r="E750" s="75" t="s">
        <v>6463</v>
      </c>
      <c r="F750" s="112">
        <f t="shared" si="42"/>
        <v>363.51600000000002</v>
      </c>
      <c r="G750" s="80" t="s">
        <v>3334</v>
      </c>
      <c r="H750" s="325"/>
      <c r="I750" s="377" t="s">
        <v>8425</v>
      </c>
      <c r="L750"/>
      <c r="M750"/>
      <c r="P750" s="9">
        <v>93</v>
      </c>
      <c r="V750" s="39"/>
      <c r="Z750" s="38"/>
      <c r="AA750" s="38">
        <v>9.9995272091153993</v>
      </c>
      <c r="AB750" s="30"/>
      <c r="AC750" s="31"/>
      <c r="AD750" s="32"/>
      <c r="AE750" s="32"/>
      <c r="AF750" s="33"/>
      <c r="AJ750" s="350">
        <v>1005098</v>
      </c>
      <c r="AK750" s="3"/>
      <c r="AL750">
        <f t="shared" si="44"/>
        <v>0</v>
      </c>
      <c r="AO750">
        <v>3.0297553312841581</v>
      </c>
    </row>
    <row r="751" spans="1:41" ht="12" customHeight="1" x14ac:dyDescent="0.25">
      <c r="A751" s="73">
        <v>5005099</v>
      </c>
      <c r="B751" s="98" t="s">
        <v>1492</v>
      </c>
      <c r="C751" s="77" t="str">
        <f t="shared" si="45"/>
        <v/>
      </c>
      <c r="D751" s="115">
        <v>302.93</v>
      </c>
      <c r="E751" s="75" t="s">
        <v>6463</v>
      </c>
      <c r="F751" s="112">
        <f t="shared" si="42"/>
        <v>363.51600000000002</v>
      </c>
      <c r="G751" s="80" t="s">
        <v>3334</v>
      </c>
      <c r="H751" s="325"/>
      <c r="I751" s="378"/>
      <c r="L751"/>
      <c r="M751"/>
      <c r="P751" s="9">
        <v>93</v>
      </c>
      <c r="V751" s="39"/>
      <c r="Z751" s="38"/>
      <c r="AA751" s="38">
        <v>9.9995272091153993</v>
      </c>
      <c r="AB751" s="30"/>
      <c r="AC751" s="31"/>
      <c r="AD751" s="32"/>
      <c r="AE751" s="32"/>
      <c r="AF751" s="33"/>
      <c r="AJ751" s="350">
        <v>1005099</v>
      </c>
      <c r="AK751" s="3"/>
      <c r="AL751">
        <f t="shared" si="44"/>
        <v>0</v>
      </c>
      <c r="AO751">
        <v>9.0892659938524751</v>
      </c>
    </row>
    <row r="752" spans="1:41" ht="12" customHeight="1" x14ac:dyDescent="0.25">
      <c r="A752" s="73">
        <v>5005100</v>
      </c>
      <c r="B752" s="98" t="s">
        <v>1493</v>
      </c>
      <c r="C752" s="77" t="str">
        <f t="shared" si="45"/>
        <v/>
      </c>
      <c r="D752" s="115">
        <v>302.93</v>
      </c>
      <c r="E752" s="75" t="s">
        <v>1</v>
      </c>
      <c r="F752" s="112">
        <f t="shared" si="42"/>
        <v>363.51600000000002</v>
      </c>
      <c r="G752" s="80" t="s">
        <v>3334</v>
      </c>
      <c r="H752" s="325"/>
      <c r="L752"/>
      <c r="M752"/>
      <c r="P752" s="9">
        <v>93</v>
      </c>
      <c r="V752" s="39"/>
      <c r="Z752" s="38"/>
      <c r="AA752" s="38">
        <v>9.9995272091153993</v>
      </c>
      <c r="AB752" s="30"/>
      <c r="AC752" s="31"/>
      <c r="AD752" s="32"/>
      <c r="AE752" s="32"/>
      <c r="AF752" s="33"/>
      <c r="AJ752" s="350">
        <v>1005100</v>
      </c>
      <c r="AK752" s="3"/>
      <c r="AL752">
        <f t="shared" si="44"/>
        <v>0</v>
      </c>
      <c r="AO752">
        <v>9.0892659938524751</v>
      </c>
    </row>
    <row r="753" spans="1:41" ht="12" customHeight="1" x14ac:dyDescent="0.25">
      <c r="A753" s="73">
        <v>5005101</v>
      </c>
      <c r="B753" s="98" t="s">
        <v>1494</v>
      </c>
      <c r="C753" s="77" t="str">
        <f t="shared" si="45"/>
        <v/>
      </c>
      <c r="D753" s="115">
        <v>333.36</v>
      </c>
      <c r="E753" s="75" t="s">
        <v>6463</v>
      </c>
      <c r="F753" s="112">
        <f t="shared" si="42"/>
        <v>400.03199999999998</v>
      </c>
      <c r="G753" s="80" t="s">
        <v>3335</v>
      </c>
      <c r="H753" s="325"/>
      <c r="I753" s="377" t="s">
        <v>8426</v>
      </c>
      <c r="L753"/>
      <c r="M753"/>
      <c r="P753" s="9">
        <v>93</v>
      </c>
      <c r="V753" s="39"/>
      <c r="Z753" s="38"/>
      <c r="AA753" s="38">
        <v>10.001718508334761</v>
      </c>
      <c r="AB753" s="30"/>
      <c r="AC753" s="31"/>
      <c r="AD753" s="32"/>
      <c r="AE753" s="32"/>
      <c r="AF753" s="33"/>
      <c r="AJ753" s="350">
        <v>1005101</v>
      </c>
      <c r="AK753" s="3"/>
      <c r="AL753">
        <f t="shared" si="44"/>
        <v>0</v>
      </c>
      <c r="AO753">
        <v>1.376595546115176</v>
      </c>
    </row>
    <row r="754" spans="1:41" ht="12" customHeight="1" x14ac:dyDescent="0.25">
      <c r="A754" s="73">
        <v>5005102</v>
      </c>
      <c r="B754" s="98" t="s">
        <v>1495</v>
      </c>
      <c r="C754" s="77" t="str">
        <f t="shared" si="45"/>
        <v/>
      </c>
      <c r="D754" s="115">
        <v>333.36</v>
      </c>
      <c r="E754" s="75" t="s">
        <v>6463</v>
      </c>
      <c r="F754" s="112">
        <f t="shared" si="42"/>
        <v>400.03199999999998</v>
      </c>
      <c r="G754" s="80" t="s">
        <v>3334</v>
      </c>
      <c r="H754" s="325"/>
      <c r="I754" s="378"/>
      <c r="L754"/>
      <c r="M754"/>
      <c r="P754" s="9">
        <v>93</v>
      </c>
      <c r="V754" s="39"/>
      <c r="Z754" s="38"/>
      <c r="AA754" s="38">
        <v>10.001718508334761</v>
      </c>
      <c r="AB754" s="30"/>
      <c r="AC754" s="31"/>
      <c r="AD754" s="32"/>
      <c r="AE754" s="32"/>
      <c r="AF754" s="33"/>
      <c r="AJ754" s="350">
        <v>1005102</v>
      </c>
      <c r="AK754" s="3"/>
      <c r="AL754">
        <f t="shared" si="44"/>
        <v>0</v>
      </c>
      <c r="AO754">
        <v>8.2595732766910572</v>
      </c>
    </row>
    <row r="755" spans="1:41" ht="12" customHeight="1" x14ac:dyDescent="0.25">
      <c r="A755" s="73">
        <v>5005103</v>
      </c>
      <c r="B755" s="98" t="s">
        <v>1496</v>
      </c>
      <c r="C755" s="77" t="str">
        <f t="shared" si="45"/>
        <v/>
      </c>
      <c r="D755" s="115">
        <v>333.36</v>
      </c>
      <c r="E755" s="75" t="s">
        <v>6463</v>
      </c>
      <c r="F755" s="112">
        <f t="shared" si="42"/>
        <v>400.03199999999998</v>
      </c>
      <c r="G755" s="80" t="s">
        <v>3334</v>
      </c>
      <c r="H755" s="325"/>
      <c r="L755"/>
      <c r="M755"/>
      <c r="P755" s="9">
        <v>93</v>
      </c>
      <c r="V755" s="39"/>
      <c r="Z755" s="38"/>
      <c r="AA755" s="38">
        <v>10.001718508334761</v>
      </c>
      <c r="AB755" s="30"/>
      <c r="AC755" s="31"/>
      <c r="AD755" s="32"/>
      <c r="AE755" s="32"/>
      <c r="AF755" s="33"/>
      <c r="AJ755" s="350">
        <v>1005103</v>
      </c>
      <c r="AK755" s="3"/>
      <c r="AL755">
        <f t="shared" si="44"/>
        <v>0</v>
      </c>
      <c r="AO755">
        <v>8.2595732766910572</v>
      </c>
    </row>
    <row r="756" spans="1:41" ht="12" customHeight="1" x14ac:dyDescent="0.25">
      <c r="A756" s="73">
        <v>5005104</v>
      </c>
      <c r="B756" s="98" t="s">
        <v>1497</v>
      </c>
      <c r="C756" s="77" t="str">
        <f t="shared" si="45"/>
        <v/>
      </c>
      <c r="D756" s="115">
        <v>333.36</v>
      </c>
      <c r="E756" s="75" t="s">
        <v>6463</v>
      </c>
      <c r="F756" s="112">
        <f t="shared" si="42"/>
        <v>400.03199999999998</v>
      </c>
      <c r="G756" s="80" t="s">
        <v>3334</v>
      </c>
      <c r="H756" s="325"/>
      <c r="I756" s="377" t="s">
        <v>8427</v>
      </c>
      <c r="L756"/>
      <c r="M756"/>
      <c r="P756" s="9">
        <v>93</v>
      </c>
      <c r="V756" s="39"/>
      <c r="Z756" s="38"/>
      <c r="AA756" s="38">
        <v>10.001718508334761</v>
      </c>
      <c r="AB756" s="30"/>
      <c r="AC756" s="31"/>
      <c r="AD756" s="32"/>
      <c r="AE756" s="32"/>
      <c r="AF756" s="33"/>
      <c r="AJ756" s="350">
        <v>1005104</v>
      </c>
      <c r="AK756" s="3"/>
      <c r="AL756">
        <f t="shared" si="44"/>
        <v>0</v>
      </c>
      <c r="AO756">
        <v>8.2595732766910572</v>
      </c>
    </row>
    <row r="757" spans="1:41" ht="12" customHeight="1" x14ac:dyDescent="0.25">
      <c r="A757" s="73">
        <v>5005105</v>
      </c>
      <c r="B757" s="98" t="s">
        <v>1498</v>
      </c>
      <c r="C757" s="77" t="str">
        <f t="shared" si="45"/>
        <v/>
      </c>
      <c r="D757" s="115">
        <v>333.36</v>
      </c>
      <c r="E757" s="75" t="s">
        <v>6463</v>
      </c>
      <c r="F757" s="112">
        <f t="shared" si="42"/>
        <v>400.03199999999998</v>
      </c>
      <c r="G757" s="80" t="s">
        <v>3334</v>
      </c>
      <c r="H757" s="325"/>
      <c r="I757" s="378"/>
      <c r="L757"/>
      <c r="M757"/>
      <c r="P757" s="9">
        <v>93</v>
      </c>
      <c r="V757" s="39"/>
      <c r="Z757" s="38"/>
      <c r="AA757" s="38">
        <v>10.001718508334761</v>
      </c>
      <c r="AB757" s="30"/>
      <c r="AC757" s="31"/>
      <c r="AD757" s="32"/>
      <c r="AE757" s="32"/>
      <c r="AF757" s="33"/>
      <c r="AJ757" s="350">
        <v>1005105</v>
      </c>
      <c r="AK757" s="3"/>
      <c r="AL757">
        <f t="shared" si="44"/>
        <v>0</v>
      </c>
      <c r="AO757">
        <v>8.2595732766910572</v>
      </c>
    </row>
    <row r="758" spans="1:41" ht="12" customHeight="1" x14ac:dyDescent="0.25">
      <c r="A758" s="73">
        <v>5005106</v>
      </c>
      <c r="B758" s="98" t="s">
        <v>1499</v>
      </c>
      <c r="C758" s="77" t="str">
        <f t="shared" si="45"/>
        <v/>
      </c>
      <c r="D758" s="115">
        <v>333.36</v>
      </c>
      <c r="E758" s="75" t="s">
        <v>6463</v>
      </c>
      <c r="F758" s="112">
        <f t="shared" si="42"/>
        <v>400.03199999999998</v>
      </c>
      <c r="G758" s="80" t="s">
        <v>3333</v>
      </c>
      <c r="H758" s="325"/>
      <c r="J758" s="15"/>
      <c r="L758"/>
      <c r="M758"/>
      <c r="P758" s="9">
        <v>93</v>
      </c>
      <c r="V758" s="39"/>
      <c r="Z758" s="38"/>
      <c r="AA758" s="38">
        <v>10.001718508334761</v>
      </c>
      <c r="AB758" s="30"/>
      <c r="AC758" s="31"/>
      <c r="AD758" s="32"/>
      <c r="AE758" s="32"/>
      <c r="AF758" s="33"/>
      <c r="AJ758" s="350">
        <v>1005106</v>
      </c>
      <c r="AK758" s="3"/>
      <c r="AL758">
        <f t="shared" si="44"/>
        <v>0</v>
      </c>
      <c r="AO758">
        <v>1.1799390395272937</v>
      </c>
    </row>
    <row r="759" spans="1:41" ht="12" customHeight="1" x14ac:dyDescent="0.25">
      <c r="A759" s="73">
        <v>5005107</v>
      </c>
      <c r="B759" s="98" t="s">
        <v>1500</v>
      </c>
      <c r="C759" s="77" t="str">
        <f t="shared" si="45"/>
        <v/>
      </c>
      <c r="D759" s="115">
        <v>371.82</v>
      </c>
      <c r="E759" s="75" t="s">
        <v>6463</v>
      </c>
      <c r="F759" s="112">
        <f t="shared" si="42"/>
        <v>446.18399999999997</v>
      </c>
      <c r="G759" s="80" t="s">
        <v>3334</v>
      </c>
      <c r="H759" s="325"/>
      <c r="I759" s="377" t="s">
        <v>8378</v>
      </c>
      <c r="L759"/>
      <c r="M759"/>
      <c r="P759" s="9">
        <v>93</v>
      </c>
      <c r="V759" s="39"/>
      <c r="Z759" s="38"/>
      <c r="AA759" s="38">
        <v>9.9996148068256332</v>
      </c>
      <c r="AB759" s="30"/>
      <c r="AC759" s="31"/>
      <c r="AD759" s="32"/>
      <c r="AE759" s="32"/>
      <c r="AF759" s="33"/>
      <c r="AJ759" s="350">
        <v>1005107</v>
      </c>
      <c r="AK759" s="3"/>
      <c r="AL759">
        <f t="shared" si="44"/>
        <v>0</v>
      </c>
      <c r="AO759">
        <v>7.4052265814580451</v>
      </c>
    </row>
    <row r="760" spans="1:41" ht="12" customHeight="1" x14ac:dyDescent="0.25">
      <c r="A760" s="73">
        <v>5005108</v>
      </c>
      <c r="B760" s="98" t="s">
        <v>1501</v>
      </c>
      <c r="C760" s="77" t="str">
        <f t="shared" si="45"/>
        <v/>
      </c>
      <c r="D760" s="115">
        <v>371.82</v>
      </c>
      <c r="E760" s="75" t="s">
        <v>6463</v>
      </c>
      <c r="F760" s="112">
        <f t="shared" si="42"/>
        <v>446.18399999999997</v>
      </c>
      <c r="G760" s="80" t="s">
        <v>3334</v>
      </c>
      <c r="H760" s="325"/>
      <c r="I760" s="378"/>
      <c r="L760"/>
      <c r="M760"/>
      <c r="P760" s="9">
        <v>93</v>
      </c>
      <c r="V760" s="39"/>
      <c r="Z760" s="38"/>
      <c r="AA760" s="38">
        <v>9.9996148068256332</v>
      </c>
      <c r="AB760" s="30"/>
      <c r="AC760" s="31"/>
      <c r="AD760" s="32"/>
      <c r="AE760" s="32"/>
      <c r="AF760" s="33"/>
      <c r="AJ760" s="350">
        <v>1005108</v>
      </c>
      <c r="AK760" s="3"/>
      <c r="AL760">
        <f t="shared" si="44"/>
        <v>0</v>
      </c>
      <c r="AO760">
        <v>7.4052265814580451</v>
      </c>
    </row>
    <row r="761" spans="1:41" ht="12" customHeight="1" x14ac:dyDescent="0.25">
      <c r="A761" s="73">
        <v>5005109</v>
      </c>
      <c r="B761" s="98" t="s">
        <v>1502</v>
      </c>
      <c r="C761" s="77" t="str">
        <f t="shared" si="45"/>
        <v/>
      </c>
      <c r="D761" s="115">
        <v>371.82</v>
      </c>
      <c r="E761" s="75" t="s">
        <v>6463</v>
      </c>
      <c r="F761" s="112">
        <f t="shared" si="42"/>
        <v>446.18399999999997</v>
      </c>
      <c r="G761" s="80" t="s">
        <v>3334</v>
      </c>
      <c r="H761" s="325"/>
      <c r="L761"/>
      <c r="M761"/>
      <c r="P761" s="9">
        <v>93</v>
      </c>
      <c r="V761" s="39"/>
      <c r="Z761" s="38"/>
      <c r="AA761" s="38">
        <v>9.9996148068256332</v>
      </c>
      <c r="AB761" s="30"/>
      <c r="AC761" s="31"/>
      <c r="AD761" s="32"/>
      <c r="AE761" s="32"/>
      <c r="AF761" s="33"/>
      <c r="AJ761" s="350">
        <v>1005109</v>
      </c>
      <c r="AK761" s="3"/>
      <c r="AL761">
        <f t="shared" si="44"/>
        <v>0</v>
      </c>
      <c r="AO761">
        <v>7.4052265814580451</v>
      </c>
    </row>
    <row r="762" spans="1:41" ht="12" customHeight="1" x14ac:dyDescent="0.25">
      <c r="A762" s="73">
        <v>5005110</v>
      </c>
      <c r="B762" s="98" t="s">
        <v>1503</v>
      </c>
      <c r="C762" s="77" t="str">
        <f t="shared" si="45"/>
        <v/>
      </c>
      <c r="D762" s="115">
        <v>371.82</v>
      </c>
      <c r="E762" s="75" t="s">
        <v>6463</v>
      </c>
      <c r="F762" s="112">
        <f t="shared" si="42"/>
        <v>446.18399999999997</v>
      </c>
      <c r="G762" s="80" t="s">
        <v>3334</v>
      </c>
      <c r="H762" s="325"/>
      <c r="L762"/>
      <c r="M762"/>
      <c r="P762" s="9">
        <v>93</v>
      </c>
      <c r="V762" s="39"/>
      <c r="Z762" s="38"/>
      <c r="AA762" s="38">
        <v>9.9996148068256332</v>
      </c>
      <c r="AB762" s="30"/>
      <c r="AC762" s="31"/>
      <c r="AD762" s="32"/>
      <c r="AE762" s="32"/>
      <c r="AF762" s="33"/>
      <c r="AJ762" s="350">
        <v>1005110</v>
      </c>
      <c r="AK762" s="3"/>
      <c r="AL762">
        <f t="shared" si="44"/>
        <v>0</v>
      </c>
      <c r="AO762">
        <v>7.4052265814580451</v>
      </c>
    </row>
    <row r="763" spans="1:41" ht="12" customHeight="1" x14ac:dyDescent="0.25">
      <c r="A763" s="73">
        <v>5005111</v>
      </c>
      <c r="B763" s="98" t="s">
        <v>1504</v>
      </c>
      <c r="C763" s="77" t="str">
        <f t="shared" si="45"/>
        <v/>
      </c>
      <c r="D763" s="115">
        <v>371.82</v>
      </c>
      <c r="E763" s="75" t="s">
        <v>6463</v>
      </c>
      <c r="F763" s="112">
        <f t="shared" si="42"/>
        <v>446.18399999999997</v>
      </c>
      <c r="G763" s="80" t="s">
        <v>3335</v>
      </c>
      <c r="H763" s="325"/>
      <c r="L763"/>
      <c r="M763"/>
      <c r="P763" s="9">
        <v>93</v>
      </c>
      <c r="V763" s="39"/>
      <c r="Z763" s="38"/>
      <c r="AA763" s="38">
        <v>9.9996148068256332</v>
      </c>
      <c r="AB763" s="30"/>
      <c r="AC763" s="31"/>
      <c r="AD763" s="32"/>
      <c r="AE763" s="32"/>
      <c r="AF763" s="33"/>
      <c r="AJ763" s="350">
        <v>1005111</v>
      </c>
      <c r="AK763" s="3"/>
      <c r="AL763">
        <f t="shared" si="44"/>
        <v>0</v>
      </c>
      <c r="AO763">
        <v>7.4052265814580451</v>
      </c>
    </row>
    <row r="764" spans="1:41" ht="12" customHeight="1" x14ac:dyDescent="0.25">
      <c r="A764" s="73">
        <v>5005112</v>
      </c>
      <c r="B764" s="98" t="s">
        <v>1505</v>
      </c>
      <c r="C764" s="77" t="str">
        <f t="shared" si="45"/>
        <v/>
      </c>
      <c r="D764" s="115">
        <v>406.15</v>
      </c>
      <c r="E764" s="75" t="s">
        <v>6463</v>
      </c>
      <c r="F764" s="112">
        <f t="shared" si="42"/>
        <v>487.37999999999994</v>
      </c>
      <c r="G764" s="80" t="s">
        <v>3334</v>
      </c>
      <c r="H764" s="325"/>
      <c r="L764"/>
      <c r="M764"/>
      <c r="P764" s="9">
        <v>93</v>
      </c>
      <c r="V764" s="39"/>
      <c r="Z764" s="38"/>
      <c r="AA764" s="38">
        <v>10.000705268354608</v>
      </c>
      <c r="AB764" s="30"/>
      <c r="AC764" s="31"/>
      <c r="AD764" s="32"/>
      <c r="AE764" s="32"/>
      <c r="AF764" s="33"/>
      <c r="AJ764" s="350">
        <v>1005112</v>
      </c>
      <c r="AK764" s="3"/>
      <c r="AL764">
        <f t="shared" si="44"/>
        <v>0</v>
      </c>
      <c r="AO764">
        <v>6.7792966823039045</v>
      </c>
    </row>
    <row r="765" spans="1:41" ht="12" customHeight="1" x14ac:dyDescent="0.25">
      <c r="A765" s="73">
        <v>5005113</v>
      </c>
      <c r="B765" s="98" t="s">
        <v>1506</v>
      </c>
      <c r="C765" s="77" t="str">
        <f t="shared" si="45"/>
        <v/>
      </c>
      <c r="D765" s="115">
        <v>406.15</v>
      </c>
      <c r="E765" s="75" t="s">
        <v>6463</v>
      </c>
      <c r="F765" s="112">
        <f t="shared" si="42"/>
        <v>487.37999999999994</v>
      </c>
      <c r="G765" s="80" t="s">
        <v>3334</v>
      </c>
      <c r="H765" s="325"/>
      <c r="L765"/>
      <c r="M765"/>
      <c r="P765" s="9">
        <v>93</v>
      </c>
      <c r="V765" s="39"/>
      <c r="Z765" s="38"/>
      <c r="AA765" s="38">
        <v>10.000705268354608</v>
      </c>
      <c r="AB765" s="30"/>
      <c r="AC765" s="31"/>
      <c r="AD765" s="32"/>
      <c r="AE765" s="32"/>
      <c r="AF765" s="33"/>
      <c r="AJ765" s="350">
        <v>1005113</v>
      </c>
      <c r="AK765" s="3"/>
      <c r="AL765">
        <f t="shared" si="44"/>
        <v>0</v>
      </c>
      <c r="AO765">
        <v>6.7792966823039045</v>
      </c>
    </row>
    <row r="766" spans="1:41" ht="12" customHeight="1" x14ac:dyDescent="0.25">
      <c r="A766" s="73">
        <v>5005114</v>
      </c>
      <c r="B766" s="98" t="s">
        <v>1507</v>
      </c>
      <c r="C766" s="77" t="str">
        <f t="shared" si="45"/>
        <v/>
      </c>
      <c r="D766" s="115">
        <v>406.15</v>
      </c>
      <c r="E766" s="75" t="s">
        <v>6464</v>
      </c>
      <c r="F766" s="112">
        <f t="shared" si="42"/>
        <v>487.37999999999994</v>
      </c>
      <c r="G766" s="80" t="s">
        <v>3334</v>
      </c>
      <c r="H766" s="325"/>
      <c r="L766"/>
      <c r="M766"/>
      <c r="P766" s="9">
        <v>93</v>
      </c>
      <c r="V766" s="39"/>
      <c r="Z766" s="38"/>
      <c r="AA766" s="38">
        <v>10.000705268354608</v>
      </c>
      <c r="AB766" s="30"/>
      <c r="AC766" s="31"/>
      <c r="AD766" s="32"/>
      <c r="AE766" s="32"/>
      <c r="AF766" s="33"/>
      <c r="AJ766" s="350">
        <v>1005114</v>
      </c>
      <c r="AK766" s="3"/>
      <c r="AL766">
        <f t="shared" si="44"/>
        <v>0</v>
      </c>
      <c r="AO766">
        <v>6.7792966823039045</v>
      </c>
    </row>
    <row r="767" spans="1:41" ht="12" customHeight="1" x14ac:dyDescent="0.25">
      <c r="A767" s="73">
        <v>5005115</v>
      </c>
      <c r="B767" s="98" t="s">
        <v>1508</v>
      </c>
      <c r="C767" s="77" t="str">
        <f t="shared" si="45"/>
        <v/>
      </c>
      <c r="D767" s="115">
        <v>406.15</v>
      </c>
      <c r="E767" s="75" t="s">
        <v>6463</v>
      </c>
      <c r="F767" s="112">
        <f t="shared" si="42"/>
        <v>487.37999999999994</v>
      </c>
      <c r="G767" s="80" t="s">
        <v>3334</v>
      </c>
      <c r="H767" s="325"/>
      <c r="L767"/>
      <c r="M767"/>
      <c r="P767" s="9">
        <v>93</v>
      </c>
      <c r="V767" s="39"/>
      <c r="Z767" s="38"/>
      <c r="AA767" s="38">
        <v>10.000705268354608</v>
      </c>
      <c r="AB767" s="30"/>
      <c r="AC767" s="31"/>
      <c r="AD767" s="32"/>
      <c r="AE767" s="32"/>
      <c r="AF767" s="33"/>
      <c r="AJ767" s="350">
        <v>1005115</v>
      </c>
      <c r="AK767" s="3"/>
      <c r="AL767">
        <f t="shared" si="44"/>
        <v>0</v>
      </c>
      <c r="AO767">
        <v>6.7792966823039045</v>
      </c>
    </row>
    <row r="768" spans="1:41" ht="12" customHeight="1" x14ac:dyDescent="0.25">
      <c r="A768" s="73">
        <v>5005116</v>
      </c>
      <c r="B768" s="98" t="s">
        <v>1509</v>
      </c>
      <c r="C768" s="77" t="str">
        <f t="shared" si="45"/>
        <v/>
      </c>
      <c r="D768" s="115">
        <v>406.15</v>
      </c>
      <c r="E768" s="75" t="s">
        <v>6463</v>
      </c>
      <c r="F768" s="112">
        <f t="shared" si="42"/>
        <v>487.37999999999994</v>
      </c>
      <c r="G768" s="80" t="s">
        <v>3333</v>
      </c>
      <c r="H768" s="325"/>
      <c r="J768" s="15"/>
      <c r="L768"/>
      <c r="M768"/>
      <c r="P768" s="9">
        <v>93</v>
      </c>
      <c r="V768" s="39"/>
      <c r="Z768" s="38"/>
      <c r="AA768" s="38">
        <v>10.000705268354608</v>
      </c>
      <c r="AB768" s="30"/>
      <c r="AC768" s="31"/>
      <c r="AD768" s="32"/>
      <c r="AE768" s="32"/>
      <c r="AF768" s="33"/>
      <c r="AJ768" s="350">
        <v>1005116</v>
      </c>
      <c r="AK768" s="3"/>
      <c r="AL768">
        <f t="shared" si="44"/>
        <v>0</v>
      </c>
      <c r="AO768">
        <v>0.61629969839126397</v>
      </c>
    </row>
    <row r="769" spans="1:41" ht="12" customHeight="1" x14ac:dyDescent="0.25">
      <c r="A769" s="73">
        <v>5005117</v>
      </c>
      <c r="B769" s="98" t="s">
        <v>5523</v>
      </c>
      <c r="C769" s="77" t="str">
        <f t="shared" si="45"/>
        <v/>
      </c>
      <c r="D769" s="115">
        <v>480.54</v>
      </c>
      <c r="E769" s="75" t="s">
        <v>6463</v>
      </c>
      <c r="F769" s="112">
        <f t="shared" si="42"/>
        <v>576.64800000000002</v>
      </c>
      <c r="G769" s="80" t="s">
        <v>3334</v>
      </c>
      <c r="H769" s="325"/>
      <c r="L769"/>
      <c r="M769"/>
      <c r="P769" s="9">
        <v>93</v>
      </c>
      <c r="V769" s="39"/>
      <c r="Z769" s="38"/>
      <c r="AA769" s="38">
        <v>10.000705268354608</v>
      </c>
      <c r="AB769" s="30"/>
      <c r="AC769" s="31"/>
      <c r="AD769" s="32"/>
      <c r="AE769" s="32"/>
      <c r="AF769" s="33"/>
      <c r="AJ769" s="350"/>
      <c r="AK769" s="3"/>
      <c r="AL769">
        <f t="shared" si="44"/>
        <v>0</v>
      </c>
      <c r="AO769">
        <v>5.7298275846292297</v>
      </c>
    </row>
    <row r="770" spans="1:41" ht="12" customHeight="1" x14ac:dyDescent="0.25">
      <c r="A770" s="73">
        <v>5005118</v>
      </c>
      <c r="B770" s="98" t="s">
        <v>5524</v>
      </c>
      <c r="C770" s="77" t="str">
        <f t="shared" si="45"/>
        <v/>
      </c>
      <c r="D770" s="115">
        <v>518.13</v>
      </c>
      <c r="E770" s="75" t="s">
        <v>6463</v>
      </c>
      <c r="F770" s="112">
        <f t="shared" si="42"/>
        <v>621.75599999999997</v>
      </c>
      <c r="G770" s="80" t="s">
        <v>3334</v>
      </c>
      <c r="H770" s="325"/>
      <c r="L770"/>
      <c r="M770"/>
      <c r="P770" s="9">
        <v>93</v>
      </c>
      <c r="V770" s="39"/>
      <c r="Z770" s="38"/>
      <c r="AA770" s="38">
        <v>10.000705268354608</v>
      </c>
      <c r="AB770" s="30"/>
      <c r="AC770" s="31"/>
      <c r="AD770" s="32"/>
      <c r="AE770" s="32"/>
      <c r="AF770" s="33"/>
      <c r="AJ770" s="350"/>
      <c r="AK770" s="3"/>
      <c r="AL770">
        <f t="shared" si="44"/>
        <v>0</v>
      </c>
      <c r="AO770">
        <v>2.65706612965639</v>
      </c>
    </row>
    <row r="771" spans="1:41" ht="12" customHeight="1" x14ac:dyDescent="0.25">
      <c r="A771" s="73">
        <v>5034001</v>
      </c>
      <c r="B771" s="98" t="s">
        <v>5900</v>
      </c>
      <c r="C771" s="77" t="str">
        <f t="shared" si="45"/>
        <v/>
      </c>
      <c r="D771" s="115">
        <v>569.95000000000005</v>
      </c>
      <c r="E771" s="75" t="s">
        <v>6464</v>
      </c>
      <c r="F771" s="112">
        <f t="shared" ref="F771:F772" si="46">D771*1.2</f>
        <v>683.94</v>
      </c>
      <c r="G771" s="80" t="s">
        <v>3335</v>
      </c>
      <c r="H771" s="325"/>
      <c r="L771"/>
      <c r="M771"/>
      <c r="P771" s="9">
        <v>93</v>
      </c>
      <c r="V771" s="39"/>
      <c r="Z771" s="38"/>
      <c r="AA771" s="38">
        <v>10.000705268354608</v>
      </c>
      <c r="AB771" s="30"/>
      <c r="AC771" s="31"/>
      <c r="AD771" s="32"/>
      <c r="AE771" s="32"/>
      <c r="AF771" s="33"/>
      <c r="AJ771" s="350"/>
      <c r="AK771" s="3"/>
      <c r="AL771">
        <f t="shared" si="44"/>
        <v>0</v>
      </c>
      <c r="AO771">
        <v>0.4830969993012949</v>
      </c>
    </row>
    <row r="772" spans="1:41" ht="12" customHeight="1" x14ac:dyDescent="0.25">
      <c r="A772" s="73">
        <v>5005119</v>
      </c>
      <c r="B772" s="98" t="s">
        <v>6225</v>
      </c>
      <c r="C772" s="77" t="str">
        <f t="shared" si="45"/>
        <v/>
      </c>
      <c r="D772" s="115">
        <v>601.91</v>
      </c>
      <c r="E772" s="75" t="s">
        <v>6463</v>
      </c>
      <c r="F772" s="112">
        <f t="shared" si="46"/>
        <v>722.29199999999992</v>
      </c>
      <c r="G772" s="80" t="s">
        <v>3334</v>
      </c>
      <c r="H772" s="325"/>
      <c r="L772"/>
      <c r="M772"/>
      <c r="P772" s="9">
        <v>93</v>
      </c>
      <c r="V772" s="39"/>
      <c r="Z772" s="38"/>
      <c r="AA772" s="38">
        <v>10.000705268354608</v>
      </c>
      <c r="AB772" s="30"/>
      <c r="AC772" s="31"/>
      <c r="AD772" s="32"/>
      <c r="AE772" s="32"/>
      <c r="AF772" s="33"/>
      <c r="AJ772" s="350"/>
      <c r="AK772" s="3"/>
      <c r="AL772">
        <f t="shared" si="44"/>
        <v>0</v>
      </c>
      <c r="AO772">
        <v>4.5744568914251813</v>
      </c>
    </row>
    <row r="773" spans="1:41" ht="12" customHeight="1" x14ac:dyDescent="0.25">
      <c r="A773" s="73">
        <v>5005120</v>
      </c>
      <c r="B773" s="98" t="s">
        <v>5655</v>
      </c>
      <c r="C773" s="77" t="str">
        <f t="shared" si="45"/>
        <v/>
      </c>
      <c r="D773" s="115">
        <v>624.37</v>
      </c>
      <c r="E773" s="75" t="s">
        <v>6463</v>
      </c>
      <c r="F773" s="112">
        <f t="shared" si="42"/>
        <v>749.24400000000003</v>
      </c>
      <c r="G773" s="80" t="s">
        <v>3334</v>
      </c>
      <c r="H773" s="325"/>
      <c r="L773"/>
      <c r="M773"/>
      <c r="P773" s="9">
        <v>93</v>
      </c>
      <c r="V773" s="39"/>
      <c r="Z773" s="38"/>
      <c r="AA773" s="38">
        <v>10.000705268354608</v>
      </c>
      <c r="AB773" s="30"/>
      <c r="AC773" s="31"/>
      <c r="AD773" s="32"/>
      <c r="AE773" s="32"/>
      <c r="AF773" s="33"/>
      <c r="AJ773" s="350"/>
      <c r="AK773" s="3"/>
      <c r="AL773">
        <f t="shared" si="44"/>
        <v>0</v>
      </c>
      <c r="AO773">
        <v>2.2049516692968352</v>
      </c>
    </row>
    <row r="774" spans="1:41" ht="12" customHeight="1" x14ac:dyDescent="0.25">
      <c r="A774" s="73">
        <v>5034002</v>
      </c>
      <c r="B774" s="98" t="s">
        <v>5901</v>
      </c>
      <c r="C774" s="77" t="str">
        <f t="shared" si="45"/>
        <v/>
      </c>
      <c r="D774" s="115">
        <v>689.46</v>
      </c>
      <c r="E774" s="75" t="s">
        <v>6463</v>
      </c>
      <c r="F774" s="112">
        <f t="shared" ref="F774:F775" si="47">D774*1.2</f>
        <v>827.35199999999998</v>
      </c>
      <c r="G774" s="80" t="s">
        <v>3335</v>
      </c>
      <c r="H774" s="325"/>
      <c r="L774"/>
      <c r="M774"/>
      <c r="P774" s="9">
        <v>93</v>
      </c>
      <c r="V774" s="39"/>
      <c r="Z774" s="38"/>
      <c r="AA774" s="38">
        <v>10.000705268354608</v>
      </c>
      <c r="AB774" s="30"/>
      <c r="AC774" s="31"/>
      <c r="AD774" s="32"/>
      <c r="AE774" s="32"/>
      <c r="AF774" s="33"/>
      <c r="AJ774" s="350"/>
      <c r="AK774" s="3"/>
      <c r="AL774">
        <f t="shared" si="44"/>
        <v>0</v>
      </c>
      <c r="AO774">
        <v>0.3993576636088722</v>
      </c>
    </row>
    <row r="775" spans="1:41" ht="12" customHeight="1" x14ac:dyDescent="0.25">
      <c r="A775" s="73">
        <v>5005121</v>
      </c>
      <c r="B775" s="98" t="s">
        <v>6465</v>
      </c>
      <c r="C775" s="77" t="str">
        <f t="shared" si="45"/>
        <v/>
      </c>
      <c r="D775" s="115">
        <v>679.77</v>
      </c>
      <c r="E775" s="75" t="s">
        <v>6463</v>
      </c>
      <c r="F775" s="112">
        <f t="shared" si="47"/>
        <v>815.72399999999993</v>
      </c>
      <c r="G775" s="80" t="s">
        <v>3334</v>
      </c>
      <c r="H775" s="325"/>
      <c r="L775"/>
      <c r="M775"/>
      <c r="P775" s="9">
        <v>93</v>
      </c>
      <c r="V775" s="39"/>
      <c r="Z775" s="38"/>
      <c r="AA775" s="38">
        <v>10.000705268354608</v>
      </c>
      <c r="AB775" s="30"/>
      <c r="AC775" s="31"/>
      <c r="AD775" s="32"/>
      <c r="AE775" s="32"/>
      <c r="AF775" s="33"/>
      <c r="AJ775" s="350"/>
      <c r="AK775" s="3"/>
      <c r="AL775">
        <f t="shared" si="44"/>
        <v>0</v>
      </c>
      <c r="AO775">
        <v>4.0505043581177906</v>
      </c>
    </row>
    <row r="776" spans="1:41" ht="12" customHeight="1" x14ac:dyDescent="0.25">
      <c r="A776" s="73">
        <v>5034003</v>
      </c>
      <c r="B776" s="98" t="s">
        <v>5902</v>
      </c>
      <c r="C776" s="77" t="str">
        <f t="shared" si="45"/>
        <v/>
      </c>
      <c r="D776" s="115">
        <v>749.52</v>
      </c>
      <c r="E776" s="75" t="s">
        <v>6463</v>
      </c>
      <c r="F776" s="112">
        <f t="shared" ref="F776" si="48">D776*1.2</f>
        <v>899.42399999999998</v>
      </c>
      <c r="G776" s="80" t="s">
        <v>3335</v>
      </c>
      <c r="H776" s="325"/>
      <c r="L776"/>
      <c r="M776"/>
      <c r="P776" s="9">
        <v>93</v>
      </c>
      <c r="V776" s="39"/>
      <c r="Z776" s="38"/>
      <c r="AA776" s="38">
        <v>10.000705268354608</v>
      </c>
      <c r="AB776" s="30"/>
      <c r="AC776" s="31"/>
      <c r="AD776" s="32"/>
      <c r="AE776" s="32"/>
      <c r="AF776" s="33"/>
      <c r="AJ776" s="350"/>
      <c r="AK776" s="3"/>
      <c r="AL776">
        <f t="shared" si="44"/>
        <v>0</v>
      </c>
      <c r="AO776">
        <v>1.8367831061997881</v>
      </c>
    </row>
    <row r="777" spans="1:41" ht="12" customHeight="1" x14ac:dyDescent="0.25">
      <c r="A777" s="73">
        <v>5005122</v>
      </c>
      <c r="B777" s="98" t="s">
        <v>5657</v>
      </c>
      <c r="C777" s="77" t="str">
        <f t="shared" si="45"/>
        <v/>
      </c>
      <c r="D777" s="115">
        <v>754.64</v>
      </c>
      <c r="E777" s="75" t="s">
        <v>6463</v>
      </c>
      <c r="F777" s="112">
        <f t="shared" si="42"/>
        <v>905.56799999999998</v>
      </c>
      <c r="G777" s="80" t="s">
        <v>3335</v>
      </c>
      <c r="H777" s="325"/>
      <c r="L777"/>
      <c r="M777"/>
      <c r="P777" s="9">
        <v>93</v>
      </c>
      <c r="V777" s="39"/>
      <c r="Z777" s="38"/>
      <c r="AA777" s="38">
        <v>10.000705268354608</v>
      </c>
      <c r="AB777" s="30"/>
      <c r="AC777" s="31"/>
      <c r="AD777" s="32"/>
      <c r="AE777" s="32"/>
      <c r="AF777" s="33"/>
      <c r="AJ777" s="350"/>
      <c r="AK777" s="3"/>
      <c r="AL777">
        <f t="shared" si="44"/>
        <v>0</v>
      </c>
      <c r="AO777">
        <v>3.6486421969650831</v>
      </c>
    </row>
    <row r="778" spans="1:41" ht="12" customHeight="1" x14ac:dyDescent="0.25">
      <c r="A778" s="73">
        <v>5034004</v>
      </c>
      <c r="B778" s="98" t="s">
        <v>5903</v>
      </c>
      <c r="C778" s="77" t="str">
        <f t="shared" si="45"/>
        <v/>
      </c>
      <c r="D778" s="115">
        <v>833.02</v>
      </c>
      <c r="E778" s="75" t="s">
        <v>6463</v>
      </c>
      <c r="F778" s="112">
        <f t="shared" ref="F778" si="49">D778*1.2</f>
        <v>999.62399999999991</v>
      </c>
      <c r="G778" s="80" t="s">
        <v>3335</v>
      </c>
      <c r="H778" s="325"/>
      <c r="L778"/>
      <c r="M778"/>
      <c r="P778" s="9">
        <v>93</v>
      </c>
      <c r="V778" s="39"/>
      <c r="Z778" s="38"/>
      <c r="AA778" s="38">
        <v>10.000705268354608</v>
      </c>
      <c r="AB778" s="30"/>
      <c r="AC778" s="31"/>
      <c r="AD778" s="32"/>
      <c r="AE778" s="32"/>
      <c r="AF778" s="33"/>
      <c r="AJ778" s="350"/>
      <c r="AK778" s="3"/>
      <c r="AL778">
        <f t="shared" si="44"/>
        <v>0</v>
      </c>
      <c r="AO778">
        <v>0.41316705293956485</v>
      </c>
    </row>
    <row r="779" spans="1:41" ht="12" customHeight="1" x14ac:dyDescent="0.25">
      <c r="A779" s="73">
        <v>5005123</v>
      </c>
      <c r="B779" s="98" t="s">
        <v>5658</v>
      </c>
      <c r="C779" s="77" t="str">
        <f t="shared" si="45"/>
        <v/>
      </c>
      <c r="D779" s="115">
        <v>891.64</v>
      </c>
      <c r="E779" s="75" t="s">
        <v>6463</v>
      </c>
      <c r="F779" s="112">
        <f t="shared" si="42"/>
        <v>1069.9679999999998</v>
      </c>
      <c r="G779" s="80" t="s">
        <v>3334</v>
      </c>
      <c r="H779" s="325"/>
      <c r="L779"/>
      <c r="M779"/>
      <c r="P779" s="9">
        <v>93</v>
      </c>
      <c r="V779" s="39"/>
      <c r="Z779" s="38"/>
      <c r="AA779" s="38">
        <v>10.000705268354608</v>
      </c>
      <c r="AB779" s="30"/>
      <c r="AC779" s="31"/>
      <c r="AD779" s="32"/>
      <c r="AE779" s="32"/>
      <c r="AF779" s="33"/>
      <c r="AJ779" s="350"/>
      <c r="AK779" s="3"/>
      <c r="AL779">
        <f t="shared" si="44"/>
        <v>0</v>
      </c>
      <c r="AO779">
        <v>7.7200757803534241</v>
      </c>
    </row>
    <row r="780" spans="1:41" ht="12" customHeight="1" x14ac:dyDescent="0.25">
      <c r="A780" s="73">
        <v>5005124</v>
      </c>
      <c r="B780" s="98" t="s">
        <v>5659</v>
      </c>
      <c r="C780" s="77" t="str">
        <f t="shared" si="45"/>
        <v/>
      </c>
      <c r="D780" s="115">
        <v>1014.13</v>
      </c>
      <c r="E780" s="75" t="s">
        <v>6463</v>
      </c>
      <c r="F780" s="112">
        <f t="shared" si="42"/>
        <v>1216.9559999999999</v>
      </c>
      <c r="G780" s="80" t="s">
        <v>3334</v>
      </c>
      <c r="H780" s="325"/>
      <c r="J780" s="15"/>
      <c r="L780"/>
      <c r="M780"/>
      <c r="P780" s="9">
        <v>93</v>
      </c>
      <c r="V780" s="39"/>
      <c r="Z780" s="38"/>
      <c r="AA780" s="38">
        <v>10.000705268354608</v>
      </c>
      <c r="AB780" s="30"/>
      <c r="AC780" s="31"/>
      <c r="AD780" s="32"/>
      <c r="AE780" s="32"/>
      <c r="AF780" s="33"/>
      <c r="AJ780" s="350"/>
      <c r="AK780" s="3"/>
      <c r="AL780">
        <f t="shared" si="44"/>
        <v>0</v>
      </c>
      <c r="AO780">
        <v>2.7150477231890688</v>
      </c>
    </row>
    <row r="781" spans="1:41" ht="12" customHeight="1" x14ac:dyDescent="0.25">
      <c r="A781" s="73">
        <v>5034005</v>
      </c>
      <c r="B781" s="98" t="s">
        <v>5904</v>
      </c>
      <c r="C781" s="77" t="str">
        <f t="shared" si="45"/>
        <v/>
      </c>
      <c r="D781" s="115">
        <v>1115.5899999999999</v>
      </c>
      <c r="E781" s="75" t="s">
        <v>6463</v>
      </c>
      <c r="F781" s="112">
        <f t="shared" ref="F781" si="50">D781*1.2</f>
        <v>1338.7079999999999</v>
      </c>
      <c r="G781" s="80" t="s">
        <v>3335</v>
      </c>
      <c r="H781" s="325"/>
      <c r="J781" s="15"/>
      <c r="L781"/>
      <c r="M781"/>
      <c r="P781" s="9">
        <v>93</v>
      </c>
      <c r="V781" s="39"/>
      <c r="Z781" s="38"/>
      <c r="AA781" s="38">
        <v>10.000705268354608</v>
      </c>
      <c r="AB781" s="30"/>
      <c r="AC781" s="31"/>
      <c r="AD781" s="32"/>
      <c r="AE781" s="32"/>
      <c r="AF781" s="33"/>
      <c r="AJ781" s="350"/>
      <c r="AK781" s="3"/>
      <c r="AL781">
        <f t="shared" si="44"/>
        <v>0</v>
      </c>
      <c r="AO781">
        <v>0.41135353602394703</v>
      </c>
    </row>
    <row r="782" spans="1:41" ht="12" customHeight="1" x14ac:dyDescent="0.25">
      <c r="A782" s="73">
        <v>5005125</v>
      </c>
      <c r="B782" s="98" t="s">
        <v>5779</v>
      </c>
      <c r="C782" s="77" t="str">
        <f t="shared" si="45"/>
        <v/>
      </c>
      <c r="D782" s="115">
        <v>1172.6500000000001</v>
      </c>
      <c r="E782" s="75" t="s">
        <v>6463</v>
      </c>
      <c r="F782" s="112">
        <f t="shared" si="42"/>
        <v>1407.18</v>
      </c>
      <c r="G782" s="80" t="s">
        <v>3334</v>
      </c>
      <c r="H782" s="325"/>
      <c r="L782"/>
      <c r="M782"/>
      <c r="P782" s="9">
        <v>93</v>
      </c>
      <c r="V782" s="39"/>
      <c r="Z782" s="38"/>
      <c r="AA782" s="38">
        <v>10.000705268354608</v>
      </c>
      <c r="AB782" s="30"/>
      <c r="AC782" s="31"/>
      <c r="AD782" s="32"/>
      <c r="AE782" s="32"/>
      <c r="AF782" s="33"/>
      <c r="AJ782" s="350"/>
      <c r="AK782" s="3"/>
      <c r="AL782">
        <f t="shared" ref="AL782:AL793" si="51">$I$652/141</f>
        <v>0</v>
      </c>
      <c r="AO782">
        <v>5.8700621402757225</v>
      </c>
    </row>
    <row r="783" spans="1:41" ht="12" customHeight="1" x14ac:dyDescent="0.25">
      <c r="A783" s="73">
        <v>5005126</v>
      </c>
      <c r="B783" s="98" t="s">
        <v>5780</v>
      </c>
      <c r="C783" s="77" t="str">
        <f t="shared" si="45"/>
        <v/>
      </c>
      <c r="D783" s="115">
        <v>1185.47</v>
      </c>
      <c r="E783" s="75" t="s">
        <v>6463</v>
      </c>
      <c r="F783" s="112">
        <f t="shared" si="42"/>
        <v>1422.5640000000001</v>
      </c>
      <c r="G783" s="80" t="s">
        <v>3334</v>
      </c>
      <c r="H783" s="325"/>
      <c r="L783"/>
      <c r="M783"/>
      <c r="P783" s="9">
        <v>93</v>
      </c>
      <c r="V783" s="39"/>
      <c r="Z783" s="38"/>
      <c r="AA783" s="38">
        <v>10.000705268354608</v>
      </c>
      <c r="AB783" s="30"/>
      <c r="AC783" s="31"/>
      <c r="AD783" s="32"/>
      <c r="AE783" s="32"/>
      <c r="AF783" s="33"/>
      <c r="AJ783" s="350"/>
      <c r="AK783" s="3"/>
      <c r="AL783">
        <f t="shared" si="51"/>
        <v>0</v>
      </c>
      <c r="AO783">
        <v>5.8065816670133579</v>
      </c>
    </row>
    <row r="784" spans="1:41" ht="12" customHeight="1" x14ac:dyDescent="0.25">
      <c r="A784" s="73">
        <v>5034006</v>
      </c>
      <c r="B784" s="98" t="s">
        <v>5905</v>
      </c>
      <c r="C784" s="77" t="str">
        <f t="shared" si="45"/>
        <v/>
      </c>
      <c r="D784" s="115">
        <v>1308.4100000000001</v>
      </c>
      <c r="E784" s="75" t="s">
        <v>6463</v>
      </c>
      <c r="F784" s="112">
        <f t="shared" ref="F784" si="52">D784*1.2</f>
        <v>1570.0920000000001</v>
      </c>
      <c r="G784" s="80" t="s">
        <v>3334</v>
      </c>
      <c r="H784" s="325"/>
      <c r="L784"/>
      <c r="M784"/>
      <c r="P784" s="9">
        <v>93</v>
      </c>
      <c r="V784" s="39"/>
      <c r="Z784" s="38"/>
      <c r="AA784" s="38">
        <v>10.000705268354608</v>
      </c>
      <c r="AB784" s="30"/>
      <c r="AC784" s="31"/>
      <c r="AD784" s="32"/>
      <c r="AE784" s="32"/>
      <c r="AF784" s="33"/>
      <c r="AJ784" s="350"/>
      <c r="AK784" s="3"/>
      <c r="AL784">
        <f t="shared" si="51"/>
        <v>0</v>
      </c>
      <c r="AO784">
        <v>2.1043949125409696</v>
      </c>
    </row>
    <row r="785" spans="1:41" ht="12" customHeight="1" x14ac:dyDescent="0.25">
      <c r="A785" s="73">
        <v>5005127</v>
      </c>
      <c r="B785" s="98" t="s">
        <v>5781</v>
      </c>
      <c r="C785" s="77" t="str">
        <f t="shared" si="45"/>
        <v/>
      </c>
      <c r="D785" s="115">
        <v>1359.55</v>
      </c>
      <c r="E785" s="75" t="s">
        <v>6463</v>
      </c>
      <c r="F785" s="112">
        <f t="shared" si="42"/>
        <v>1631.4599999999998</v>
      </c>
      <c r="G785" s="80" t="s">
        <v>3334</v>
      </c>
      <c r="H785" s="325"/>
      <c r="L785"/>
      <c r="M785"/>
      <c r="P785" s="9">
        <v>93</v>
      </c>
      <c r="V785" s="39"/>
      <c r="Z785" s="38"/>
      <c r="AA785" s="38">
        <v>10.000705268354608</v>
      </c>
      <c r="AB785" s="30"/>
      <c r="AC785" s="31"/>
      <c r="AD785" s="32"/>
      <c r="AE785" s="32"/>
      <c r="AF785" s="33"/>
      <c r="AJ785" s="350"/>
      <c r="AK785" s="3"/>
      <c r="AL785">
        <f t="shared" si="51"/>
        <v>0</v>
      </c>
      <c r="AO785">
        <v>5.0630932064244245</v>
      </c>
    </row>
    <row r="786" spans="1:41" ht="12" customHeight="1" x14ac:dyDescent="0.25">
      <c r="A786" s="73">
        <v>5005128</v>
      </c>
      <c r="B786" s="98" t="s">
        <v>5782</v>
      </c>
      <c r="C786" s="77" t="str">
        <f t="shared" si="45"/>
        <v/>
      </c>
      <c r="D786" s="115">
        <v>1359.55</v>
      </c>
      <c r="E786" s="75" t="s">
        <v>6463</v>
      </c>
      <c r="F786" s="112">
        <f t="shared" si="42"/>
        <v>1631.4599999999998</v>
      </c>
      <c r="G786" s="80" t="s">
        <v>3334</v>
      </c>
      <c r="H786" s="325"/>
      <c r="L786"/>
      <c r="M786"/>
      <c r="P786" s="9">
        <v>93</v>
      </c>
      <c r="V786" s="39"/>
      <c r="Z786" s="38"/>
      <c r="AA786" s="38">
        <v>10.000705268354608</v>
      </c>
      <c r="AB786" s="30"/>
      <c r="AC786" s="31"/>
      <c r="AD786" s="32"/>
      <c r="AE786" s="32"/>
      <c r="AF786" s="33"/>
      <c r="AJ786" s="350"/>
      <c r="AK786" s="3"/>
      <c r="AL786">
        <f t="shared" si="51"/>
        <v>0</v>
      </c>
      <c r="AO786">
        <v>5.0630932064244245</v>
      </c>
    </row>
    <row r="787" spans="1:41" ht="12" customHeight="1" x14ac:dyDescent="0.25">
      <c r="A787" s="73">
        <v>5034007</v>
      </c>
      <c r="B787" s="98" t="s">
        <v>5906</v>
      </c>
      <c r="C787" s="77" t="str">
        <f t="shared" si="45"/>
        <v/>
      </c>
      <c r="D787" s="115">
        <v>1497.73</v>
      </c>
      <c r="E787" s="75" t="s">
        <v>6463</v>
      </c>
      <c r="F787" s="112">
        <f t="shared" ref="F787" si="53">D787*1.2</f>
        <v>1797.2760000000001</v>
      </c>
      <c r="G787" s="80" t="s">
        <v>3334</v>
      </c>
      <c r="H787" s="325"/>
      <c r="L787"/>
      <c r="M787"/>
      <c r="P787" s="9">
        <v>93</v>
      </c>
      <c r="V787" s="39"/>
      <c r="Z787" s="38"/>
      <c r="AA787" s="38">
        <v>10.000705268354608</v>
      </c>
      <c r="AB787" s="30"/>
      <c r="AC787" s="31"/>
      <c r="AD787" s="32"/>
      <c r="AE787" s="32"/>
      <c r="AF787" s="33"/>
      <c r="AJ787" s="350"/>
      <c r="AK787" s="3"/>
      <c r="AL787">
        <f t="shared" si="51"/>
        <v>0</v>
      </c>
      <c r="AO787">
        <v>1.8383896613660207</v>
      </c>
    </row>
    <row r="788" spans="1:41" ht="12" customHeight="1" x14ac:dyDescent="0.25">
      <c r="A788" s="73">
        <v>5005129</v>
      </c>
      <c r="B788" s="98" t="s">
        <v>5783</v>
      </c>
      <c r="C788" s="77" t="str">
        <f t="shared" si="45"/>
        <v/>
      </c>
      <c r="D788" s="115">
        <v>1563.52</v>
      </c>
      <c r="E788" s="75" t="s">
        <v>6463</v>
      </c>
      <c r="F788" s="112">
        <f t="shared" ref="F788:F883" si="54">D788*1.2</f>
        <v>1876.2239999999999</v>
      </c>
      <c r="G788" s="80" t="s">
        <v>3334</v>
      </c>
      <c r="H788" s="325"/>
      <c r="J788" s="15"/>
      <c r="L788"/>
      <c r="M788"/>
      <c r="P788" s="9">
        <v>93</v>
      </c>
      <c r="V788" s="39"/>
      <c r="Z788" s="38"/>
      <c r="AA788" s="38">
        <v>10.000705268354608</v>
      </c>
      <c r="AB788" s="30"/>
      <c r="AC788" s="31"/>
      <c r="AD788" s="32"/>
      <c r="AE788" s="32"/>
      <c r="AF788" s="33"/>
      <c r="AJ788" s="350"/>
      <c r="AK788" s="3"/>
      <c r="AL788">
        <f t="shared" si="51"/>
        <v>0</v>
      </c>
      <c r="AO788">
        <v>8.8051682981916777</v>
      </c>
    </row>
    <row r="789" spans="1:41" ht="12" customHeight="1" x14ac:dyDescent="0.25">
      <c r="A789" s="73">
        <v>5005130</v>
      </c>
      <c r="B789" s="98" t="s">
        <v>5784</v>
      </c>
      <c r="C789" s="77" t="str">
        <f t="shared" si="45"/>
        <v/>
      </c>
      <c r="D789" s="115">
        <v>1563.52</v>
      </c>
      <c r="E789" s="75" t="s">
        <v>6463</v>
      </c>
      <c r="F789" s="112">
        <f t="shared" si="54"/>
        <v>1876.2239999999999</v>
      </c>
      <c r="G789" s="80" t="s">
        <v>3334</v>
      </c>
      <c r="H789" s="325"/>
      <c r="L789"/>
      <c r="M789"/>
      <c r="P789" s="9">
        <v>93</v>
      </c>
      <c r="V789" s="39"/>
      <c r="Z789" s="38"/>
      <c r="AA789" s="38">
        <v>10.000705268354608</v>
      </c>
      <c r="AB789" s="30"/>
      <c r="AC789" s="31"/>
      <c r="AD789" s="32"/>
      <c r="AE789" s="32"/>
      <c r="AF789" s="33"/>
      <c r="AJ789" s="350"/>
      <c r="AK789" s="3"/>
      <c r="AL789">
        <f t="shared" si="51"/>
        <v>0</v>
      </c>
      <c r="AO789">
        <v>4.4025841490958388</v>
      </c>
    </row>
    <row r="790" spans="1:41" ht="12" customHeight="1" x14ac:dyDescent="0.25">
      <c r="A790" s="73">
        <v>5034008</v>
      </c>
      <c r="B790" s="98" t="s">
        <v>5907</v>
      </c>
      <c r="C790" s="77" t="str">
        <f t="shared" si="45"/>
        <v/>
      </c>
      <c r="D790" s="115">
        <v>1725.5</v>
      </c>
      <c r="E790" s="75" t="s">
        <v>6463</v>
      </c>
      <c r="F790" s="112">
        <f t="shared" ref="F790" si="55">D790*1.2</f>
        <v>2070.6</v>
      </c>
      <c r="G790" s="80" t="s">
        <v>3334</v>
      </c>
      <c r="H790" s="325"/>
      <c r="L790"/>
      <c r="M790"/>
      <c r="P790" s="9">
        <v>93</v>
      </c>
      <c r="V790" s="39"/>
      <c r="Z790" s="38"/>
      <c r="AA790" s="38">
        <v>10.000705268354608</v>
      </c>
      <c r="AB790" s="30"/>
      <c r="AC790" s="31"/>
      <c r="AD790" s="32"/>
      <c r="AE790" s="32"/>
      <c r="AF790" s="33"/>
      <c r="AJ790" s="350"/>
      <c r="AK790" s="3"/>
      <c r="AL790">
        <f t="shared" si="51"/>
        <v>0</v>
      </c>
      <c r="AO790">
        <v>2.6595299406140547</v>
      </c>
    </row>
    <row r="791" spans="1:41" ht="12" customHeight="1" x14ac:dyDescent="0.25">
      <c r="A791" s="73">
        <v>5005131</v>
      </c>
      <c r="B791" s="98" t="s">
        <v>5785</v>
      </c>
      <c r="C791" s="77" t="str">
        <f t="shared" si="45"/>
        <v/>
      </c>
      <c r="D791" s="115">
        <v>1778.22</v>
      </c>
      <c r="E791" s="75" t="s">
        <v>6463</v>
      </c>
      <c r="F791" s="112">
        <f t="shared" si="54"/>
        <v>2133.864</v>
      </c>
      <c r="G791" s="80" t="s">
        <v>3334</v>
      </c>
      <c r="H791" s="325"/>
      <c r="L791"/>
      <c r="M791"/>
      <c r="P791" s="9">
        <v>93</v>
      </c>
      <c r="V791" s="39"/>
      <c r="Z791" s="38"/>
      <c r="AA791" s="38">
        <v>10.000705268354608</v>
      </c>
      <c r="AB791" s="30"/>
      <c r="AC791" s="31"/>
      <c r="AD791" s="32"/>
      <c r="AE791" s="32"/>
      <c r="AF791" s="33"/>
      <c r="AJ791" s="350"/>
      <c r="AK791" s="3"/>
      <c r="AL791">
        <f t="shared" si="51"/>
        <v>0</v>
      </c>
      <c r="AO791">
        <v>7.7420435815527053</v>
      </c>
    </row>
    <row r="792" spans="1:41" ht="12" customHeight="1" x14ac:dyDescent="0.25">
      <c r="A792" s="73">
        <v>5005132</v>
      </c>
      <c r="B792" s="98" t="s">
        <v>5786</v>
      </c>
      <c r="C792" s="77" t="str">
        <f t="shared" si="45"/>
        <v/>
      </c>
      <c r="D792" s="115">
        <v>1778.22</v>
      </c>
      <c r="E792" s="75" t="s">
        <v>6463</v>
      </c>
      <c r="F792" s="112">
        <f t="shared" si="54"/>
        <v>2133.864</v>
      </c>
      <c r="G792" s="80" t="s">
        <v>3334</v>
      </c>
      <c r="H792" s="325"/>
      <c r="J792" s="15"/>
      <c r="L792"/>
      <c r="M792"/>
      <c r="P792" s="9">
        <v>93</v>
      </c>
      <c r="V792" s="39"/>
      <c r="Z792" s="38"/>
      <c r="AA792" s="38">
        <v>10.000705268354608</v>
      </c>
      <c r="AB792" s="30"/>
      <c r="AC792" s="31"/>
      <c r="AD792" s="32"/>
      <c r="AE792" s="32"/>
      <c r="AF792" s="33"/>
      <c r="AJ792" s="350"/>
      <c r="AK792" s="3"/>
      <c r="AL792">
        <f t="shared" si="51"/>
        <v>0</v>
      </c>
      <c r="AO792">
        <v>3.8710217907763527</v>
      </c>
    </row>
    <row r="793" spans="1:41" ht="12" customHeight="1" x14ac:dyDescent="0.25">
      <c r="A793" s="73">
        <v>5034009</v>
      </c>
      <c r="B793" s="98" t="s">
        <v>5908</v>
      </c>
      <c r="C793" s="77" t="str">
        <f t="shared" si="45"/>
        <v/>
      </c>
      <c r="D793" s="115">
        <v>1958.28</v>
      </c>
      <c r="E793" s="75" t="s">
        <v>6463</v>
      </c>
      <c r="F793" s="112">
        <f t="shared" ref="F793" si="56">D793*1.2</f>
        <v>2349.9359999999997</v>
      </c>
      <c r="G793" s="80" t="s">
        <v>3334</v>
      </c>
      <c r="H793" s="325"/>
      <c r="J793" s="15"/>
      <c r="L793"/>
      <c r="M793"/>
      <c r="P793" s="9">
        <v>93</v>
      </c>
      <c r="V793" s="39"/>
      <c r="Z793" s="38"/>
      <c r="AA793" s="38">
        <v>10.000705268354608</v>
      </c>
      <c r="AB793" s="30"/>
      <c r="AC793" s="31"/>
      <c r="AD793" s="32"/>
      <c r="AE793" s="32"/>
      <c r="AF793" s="33"/>
      <c r="AJ793" s="350"/>
      <c r="AK793" s="3"/>
      <c r="AL793">
        <f t="shared" si="51"/>
        <v>0</v>
      </c>
      <c r="AO793">
        <v>2.3433926264525762</v>
      </c>
    </row>
    <row r="794" spans="1:41" ht="24" customHeight="1" x14ac:dyDescent="0.25">
      <c r="A794" s="73">
        <v>152306</v>
      </c>
      <c r="B794" s="98" t="s">
        <v>50</v>
      </c>
      <c r="C794" s="74"/>
      <c r="D794" s="115">
        <v>37.82</v>
      </c>
      <c r="E794" s="95" t="s">
        <v>5497</v>
      </c>
      <c r="F794" s="112">
        <f t="shared" si="54"/>
        <v>45.384</v>
      </c>
      <c r="G794" s="80" t="s">
        <v>3333</v>
      </c>
      <c r="H794" s="325"/>
      <c r="I794" s="377" t="s">
        <v>8187</v>
      </c>
      <c r="J794" s="15"/>
      <c r="L794"/>
      <c r="M794"/>
      <c r="P794" s="9">
        <v>93</v>
      </c>
      <c r="V794" s="39"/>
      <c r="Z794" s="38"/>
      <c r="AA794" s="38">
        <v>10</v>
      </c>
      <c r="AB794" s="30"/>
      <c r="AC794" s="31"/>
      <c r="AD794" s="32"/>
      <c r="AE794" s="32"/>
      <c r="AF794" s="33"/>
      <c r="AJ794" s="350"/>
      <c r="AK794" s="3"/>
      <c r="AL794" s="3"/>
    </row>
    <row r="795" spans="1:41" ht="24" customHeight="1" x14ac:dyDescent="0.25">
      <c r="A795" s="73">
        <v>152307</v>
      </c>
      <c r="B795" s="98" t="s">
        <v>51</v>
      </c>
      <c r="C795" s="74"/>
      <c r="D795" s="115">
        <v>39.21</v>
      </c>
      <c r="E795" s="95" t="s">
        <v>5497</v>
      </c>
      <c r="F795" s="112">
        <f t="shared" si="54"/>
        <v>47.052</v>
      </c>
      <c r="G795" s="80" t="s">
        <v>3335</v>
      </c>
      <c r="H795" s="325"/>
      <c r="I795" s="378"/>
      <c r="L795"/>
      <c r="M795"/>
      <c r="P795" s="9">
        <v>93</v>
      </c>
      <c r="V795" s="39"/>
      <c r="Z795" s="38"/>
      <c r="AA795" s="38">
        <v>10</v>
      </c>
      <c r="AB795" s="30"/>
      <c r="AC795" s="31"/>
      <c r="AD795" s="32"/>
      <c r="AE795" s="32"/>
      <c r="AF795" s="33"/>
      <c r="AJ795" s="350"/>
      <c r="AK795" s="3"/>
      <c r="AL795" s="3"/>
    </row>
    <row r="796" spans="1:41" ht="24" customHeight="1" x14ac:dyDescent="0.25">
      <c r="A796" s="73">
        <v>152308</v>
      </c>
      <c r="B796" s="98" t="s">
        <v>52</v>
      </c>
      <c r="C796" s="74"/>
      <c r="D796" s="115">
        <v>41.28</v>
      </c>
      <c r="E796" s="95" t="s">
        <v>5497</v>
      </c>
      <c r="F796" s="112">
        <f t="shared" si="54"/>
        <v>49.536000000000001</v>
      </c>
      <c r="G796" s="80" t="s">
        <v>3334</v>
      </c>
      <c r="H796" s="325"/>
      <c r="L796"/>
      <c r="M796"/>
      <c r="P796" s="9">
        <v>93</v>
      </c>
      <c r="V796" s="39"/>
      <c r="Z796" s="38"/>
      <c r="AA796" s="38">
        <v>10</v>
      </c>
      <c r="AB796" s="30"/>
      <c r="AC796" s="31"/>
      <c r="AD796" s="32"/>
      <c r="AE796" s="32"/>
      <c r="AF796" s="33"/>
      <c r="AJ796" s="350"/>
      <c r="AK796" s="3"/>
      <c r="AL796" s="3"/>
    </row>
    <row r="797" spans="1:41" ht="24" customHeight="1" x14ac:dyDescent="0.25">
      <c r="A797" s="73">
        <v>152309</v>
      </c>
      <c r="B797" s="98" t="s">
        <v>53</v>
      </c>
      <c r="C797" s="74"/>
      <c r="D797" s="115">
        <v>41.28</v>
      </c>
      <c r="E797" s="95" t="s">
        <v>5497</v>
      </c>
      <c r="F797" s="112">
        <f t="shared" si="54"/>
        <v>49.536000000000001</v>
      </c>
      <c r="G797" s="80" t="s">
        <v>3335</v>
      </c>
      <c r="H797" s="325"/>
      <c r="L797"/>
      <c r="M797"/>
      <c r="P797" s="9">
        <v>93</v>
      </c>
      <c r="V797" s="39"/>
      <c r="Z797" s="38"/>
      <c r="AA797" s="38">
        <v>10</v>
      </c>
      <c r="AB797" s="30"/>
      <c r="AC797" s="31"/>
      <c r="AD797" s="32"/>
      <c r="AE797" s="32"/>
      <c r="AF797" s="33"/>
      <c r="AJ797" s="350"/>
      <c r="AK797" s="3"/>
      <c r="AL797" s="3"/>
    </row>
    <row r="798" spans="1:41" ht="24" customHeight="1" x14ac:dyDescent="0.25">
      <c r="A798" s="73">
        <v>152310</v>
      </c>
      <c r="B798" s="98" t="s">
        <v>54</v>
      </c>
      <c r="C798" s="74"/>
      <c r="D798" s="115">
        <v>52.45</v>
      </c>
      <c r="E798" s="95" t="s">
        <v>5497</v>
      </c>
      <c r="F798" s="112">
        <f t="shared" si="54"/>
        <v>62.94</v>
      </c>
      <c r="G798" s="80" t="s">
        <v>3334</v>
      </c>
      <c r="H798" s="325"/>
      <c r="L798"/>
      <c r="M798"/>
      <c r="P798" s="9">
        <v>93</v>
      </c>
      <c r="V798" s="39"/>
      <c r="Z798" s="38"/>
      <c r="AA798" s="38">
        <v>10</v>
      </c>
      <c r="AB798" s="30"/>
      <c r="AC798" s="31"/>
      <c r="AD798" s="32"/>
      <c r="AE798" s="32"/>
      <c r="AF798" s="33"/>
      <c r="AJ798" s="350"/>
      <c r="AK798" s="3"/>
      <c r="AL798" s="3"/>
    </row>
    <row r="799" spans="1:41" ht="24" customHeight="1" x14ac:dyDescent="0.25">
      <c r="A799" s="73">
        <v>152311</v>
      </c>
      <c r="B799" s="98" t="s">
        <v>55</v>
      </c>
      <c r="C799" s="74"/>
      <c r="D799" s="115">
        <v>52.45</v>
      </c>
      <c r="E799" s="95" t="s">
        <v>5497</v>
      </c>
      <c r="F799" s="112">
        <f t="shared" si="54"/>
        <v>62.94</v>
      </c>
      <c r="G799" s="80" t="s">
        <v>3333</v>
      </c>
      <c r="H799" s="325"/>
      <c r="J799" s="15"/>
      <c r="L799"/>
      <c r="M799"/>
      <c r="P799" s="9">
        <v>93</v>
      </c>
      <c r="V799" s="39"/>
      <c r="Z799" s="38"/>
      <c r="AA799" s="38">
        <v>10</v>
      </c>
      <c r="AB799" s="30"/>
      <c r="AC799" s="31"/>
      <c r="AD799" s="32"/>
      <c r="AE799" s="32"/>
      <c r="AF799" s="33"/>
      <c r="AJ799" s="350"/>
      <c r="AK799" s="3"/>
      <c r="AL799" s="3"/>
    </row>
    <row r="800" spans="1:41" ht="24" customHeight="1" x14ac:dyDescent="0.25">
      <c r="A800" s="73">
        <v>152312</v>
      </c>
      <c r="B800" s="98" t="s">
        <v>56</v>
      </c>
      <c r="C800" s="74"/>
      <c r="D800" s="115">
        <v>53.1</v>
      </c>
      <c r="E800" s="95" t="s">
        <v>5497</v>
      </c>
      <c r="F800" s="112">
        <f t="shared" si="54"/>
        <v>63.72</v>
      </c>
      <c r="G800" s="80" t="s">
        <v>3335</v>
      </c>
      <c r="H800" s="325"/>
      <c r="L800"/>
      <c r="M800"/>
      <c r="P800" s="9">
        <v>93</v>
      </c>
      <c r="V800" s="39"/>
      <c r="Z800" s="38"/>
      <c r="AA800" s="38">
        <v>10</v>
      </c>
      <c r="AB800" s="30"/>
      <c r="AC800" s="31"/>
      <c r="AD800" s="32"/>
      <c r="AE800" s="32"/>
      <c r="AF800" s="33"/>
      <c r="AJ800" s="350"/>
      <c r="AK800" s="3"/>
      <c r="AL800" s="3"/>
    </row>
    <row r="801" spans="1:38" ht="24" customHeight="1" x14ac:dyDescent="0.25">
      <c r="A801" s="73">
        <v>152313</v>
      </c>
      <c r="B801" s="98" t="s">
        <v>57</v>
      </c>
      <c r="C801" s="74"/>
      <c r="D801" s="115">
        <v>60.76</v>
      </c>
      <c r="E801" s="95" t="s">
        <v>5497</v>
      </c>
      <c r="F801" s="112">
        <f t="shared" si="54"/>
        <v>72.911999999999992</v>
      </c>
      <c r="G801" s="80" t="s">
        <v>3335</v>
      </c>
      <c r="H801" s="325"/>
      <c r="L801"/>
      <c r="M801"/>
      <c r="P801" s="9">
        <v>93</v>
      </c>
      <c r="V801" s="39"/>
      <c r="Z801" s="38"/>
      <c r="AA801" s="38">
        <v>10</v>
      </c>
      <c r="AB801" s="30"/>
      <c r="AC801" s="31"/>
      <c r="AD801" s="32"/>
      <c r="AE801" s="32"/>
      <c r="AF801" s="33"/>
      <c r="AJ801" s="350"/>
      <c r="AK801" s="3"/>
      <c r="AL801" s="3"/>
    </row>
    <row r="802" spans="1:38" ht="24" customHeight="1" x14ac:dyDescent="0.25">
      <c r="A802" s="73">
        <v>152314</v>
      </c>
      <c r="B802" s="98" t="s">
        <v>58</v>
      </c>
      <c r="C802" s="74"/>
      <c r="D802" s="115">
        <v>69.66</v>
      </c>
      <c r="E802" s="95" t="s">
        <v>5497</v>
      </c>
      <c r="F802" s="112">
        <f t="shared" si="54"/>
        <v>83.591999999999999</v>
      </c>
      <c r="G802" s="80" t="s">
        <v>3333</v>
      </c>
      <c r="H802" s="325"/>
      <c r="J802" s="15"/>
      <c r="L802"/>
      <c r="M802"/>
      <c r="P802" s="9">
        <v>93</v>
      </c>
      <c r="V802" s="39"/>
      <c r="Z802" s="38"/>
      <c r="AA802" s="38">
        <v>10</v>
      </c>
      <c r="AB802" s="30"/>
      <c r="AC802" s="31"/>
      <c r="AD802" s="32"/>
      <c r="AE802" s="32"/>
      <c r="AF802" s="33"/>
      <c r="AJ802" s="350"/>
      <c r="AK802" s="3"/>
      <c r="AL802" s="3"/>
    </row>
    <row r="803" spans="1:38" ht="24" customHeight="1" x14ac:dyDescent="0.25">
      <c r="A803" s="73">
        <v>152315</v>
      </c>
      <c r="B803" s="98" t="s">
        <v>59</v>
      </c>
      <c r="C803" s="74"/>
      <c r="D803" s="115">
        <v>82.2</v>
      </c>
      <c r="E803" s="95" t="s">
        <v>5497</v>
      </c>
      <c r="F803" s="112">
        <f t="shared" si="54"/>
        <v>98.64</v>
      </c>
      <c r="G803" s="80" t="s">
        <v>3334</v>
      </c>
      <c r="H803" s="325"/>
      <c r="L803"/>
      <c r="M803"/>
      <c r="P803" s="9">
        <v>93</v>
      </c>
      <c r="V803" s="39"/>
      <c r="Z803" s="38"/>
      <c r="AA803" s="38">
        <v>10</v>
      </c>
      <c r="AB803" s="30"/>
      <c r="AC803" s="31"/>
      <c r="AD803" s="32"/>
      <c r="AE803" s="32"/>
      <c r="AF803" s="33"/>
      <c r="AJ803" s="350"/>
      <c r="AK803" s="3"/>
      <c r="AL803" s="3"/>
    </row>
    <row r="804" spans="1:38" ht="24" customHeight="1" x14ac:dyDescent="0.25">
      <c r="A804" s="73">
        <v>152316</v>
      </c>
      <c r="B804" s="98" t="s">
        <v>60</v>
      </c>
      <c r="C804" s="74"/>
      <c r="D804" s="115">
        <v>99.7</v>
      </c>
      <c r="E804" s="95" t="s">
        <v>5497</v>
      </c>
      <c r="F804" s="112">
        <f t="shared" si="54"/>
        <v>119.64</v>
      </c>
      <c r="G804" s="80" t="s">
        <v>3335</v>
      </c>
      <c r="H804" s="325"/>
      <c r="L804"/>
      <c r="M804"/>
      <c r="P804" s="9">
        <v>93</v>
      </c>
      <c r="V804" s="39"/>
      <c r="Z804" s="38"/>
      <c r="AA804" s="38">
        <v>10</v>
      </c>
      <c r="AB804" s="30"/>
      <c r="AC804" s="31"/>
      <c r="AD804" s="32"/>
      <c r="AE804" s="32"/>
      <c r="AF804" s="33"/>
      <c r="AJ804" s="350"/>
      <c r="AK804" s="3"/>
      <c r="AL804" s="3"/>
    </row>
    <row r="805" spans="1:38" ht="24" customHeight="1" x14ac:dyDescent="0.25">
      <c r="A805" s="73">
        <v>152317</v>
      </c>
      <c r="B805" s="98" t="s">
        <v>61</v>
      </c>
      <c r="C805" s="74"/>
      <c r="D805" s="115">
        <v>120.12</v>
      </c>
      <c r="E805" s="95" t="s">
        <v>5497</v>
      </c>
      <c r="F805" s="112">
        <f t="shared" si="54"/>
        <v>144.14400000000001</v>
      </c>
      <c r="G805" s="80" t="s">
        <v>3334</v>
      </c>
      <c r="H805" s="325"/>
      <c r="L805"/>
      <c r="M805"/>
      <c r="P805" s="9">
        <v>93</v>
      </c>
      <c r="V805" s="39"/>
      <c r="Z805" s="38"/>
      <c r="AA805" s="38">
        <v>10</v>
      </c>
      <c r="AB805" s="30"/>
      <c r="AC805" s="31"/>
      <c r="AD805" s="32"/>
      <c r="AE805" s="32"/>
      <c r="AF805" s="33"/>
      <c r="AJ805" s="350"/>
      <c r="AK805" s="3"/>
      <c r="AL805" s="3"/>
    </row>
    <row r="806" spans="1:38" ht="24" customHeight="1" x14ac:dyDescent="0.25">
      <c r="A806" s="73">
        <v>152318</v>
      </c>
      <c r="B806" s="98" t="s">
        <v>62</v>
      </c>
      <c r="C806" s="74"/>
      <c r="D806" s="115">
        <v>120.12</v>
      </c>
      <c r="E806" s="95" t="s">
        <v>5497</v>
      </c>
      <c r="F806" s="112">
        <f t="shared" si="54"/>
        <v>144.14400000000001</v>
      </c>
      <c r="G806" s="80" t="s">
        <v>3334</v>
      </c>
      <c r="H806" s="325"/>
      <c r="L806"/>
      <c r="M806"/>
      <c r="P806" s="9">
        <v>93</v>
      </c>
      <c r="V806" s="39"/>
      <c r="Z806" s="38"/>
      <c r="AA806" s="38">
        <v>10</v>
      </c>
      <c r="AB806" s="30"/>
      <c r="AC806" s="31"/>
      <c r="AD806" s="32"/>
      <c r="AE806" s="32"/>
      <c r="AF806" s="33"/>
      <c r="AJ806" s="350"/>
      <c r="AK806" s="3"/>
      <c r="AL806" s="3"/>
    </row>
    <row r="807" spans="1:38" ht="24" customHeight="1" x14ac:dyDescent="0.25">
      <c r="A807" s="73">
        <v>152319</v>
      </c>
      <c r="B807" s="98" t="s">
        <v>63</v>
      </c>
      <c r="C807" s="74"/>
      <c r="D807" s="115">
        <v>131.06</v>
      </c>
      <c r="E807" s="95" t="s">
        <v>5497</v>
      </c>
      <c r="F807" s="112">
        <f t="shared" si="54"/>
        <v>157.27199999999999</v>
      </c>
      <c r="G807" s="80" t="s">
        <v>3335</v>
      </c>
      <c r="H807" s="325"/>
      <c r="L807"/>
      <c r="M807"/>
      <c r="P807" s="9">
        <v>93</v>
      </c>
      <c r="V807" s="39"/>
      <c r="Z807" s="38"/>
      <c r="AA807" s="38">
        <v>10</v>
      </c>
      <c r="AB807" s="30"/>
      <c r="AC807" s="31"/>
      <c r="AD807" s="32"/>
      <c r="AE807" s="32"/>
      <c r="AF807" s="33"/>
      <c r="AJ807" s="350"/>
      <c r="AK807" s="3"/>
      <c r="AL807" s="3"/>
    </row>
    <row r="808" spans="1:38" ht="24" customHeight="1" x14ac:dyDescent="0.25">
      <c r="A808" s="73">
        <v>152320</v>
      </c>
      <c r="B808" s="98" t="s">
        <v>64</v>
      </c>
      <c r="C808" s="74"/>
      <c r="D808" s="115">
        <v>136.88999999999999</v>
      </c>
      <c r="E808" s="95" t="s">
        <v>5497</v>
      </c>
      <c r="F808" s="112">
        <f t="shared" si="54"/>
        <v>164.26799999999997</v>
      </c>
      <c r="G808" s="80" t="s">
        <v>3334</v>
      </c>
      <c r="H808" s="325"/>
      <c r="L808"/>
      <c r="M808"/>
      <c r="P808" s="9">
        <v>93</v>
      </c>
      <c r="V808" s="39"/>
      <c r="Z808" s="38"/>
      <c r="AA808" s="38">
        <v>10</v>
      </c>
      <c r="AB808" s="30"/>
      <c r="AC808" s="31"/>
      <c r="AD808" s="32"/>
      <c r="AE808" s="32"/>
      <c r="AF808" s="33"/>
      <c r="AJ808" s="350"/>
      <c r="AK808" s="3"/>
      <c r="AL808" s="3"/>
    </row>
    <row r="809" spans="1:38" ht="24" customHeight="1" x14ac:dyDescent="0.25">
      <c r="A809" s="73">
        <v>152321</v>
      </c>
      <c r="B809" s="98" t="s">
        <v>65</v>
      </c>
      <c r="C809" s="74"/>
      <c r="D809" s="115">
        <v>154.79</v>
      </c>
      <c r="E809" s="95" t="s">
        <v>5497</v>
      </c>
      <c r="F809" s="112">
        <f t="shared" si="54"/>
        <v>185.74799999999999</v>
      </c>
      <c r="G809" s="80" t="s">
        <v>3335</v>
      </c>
      <c r="H809" s="325"/>
      <c r="L809"/>
      <c r="M809"/>
      <c r="P809" s="9">
        <v>93</v>
      </c>
      <c r="V809" s="39"/>
      <c r="Z809" s="38"/>
      <c r="AA809" s="38">
        <v>10</v>
      </c>
      <c r="AB809" s="30"/>
      <c r="AC809" s="31"/>
      <c r="AD809" s="32"/>
      <c r="AE809" s="32"/>
      <c r="AF809" s="33"/>
      <c r="AJ809" s="350"/>
      <c r="AK809" s="3"/>
      <c r="AL809" s="3"/>
    </row>
    <row r="810" spans="1:38" ht="24" customHeight="1" x14ac:dyDescent="0.25">
      <c r="A810" s="73">
        <v>152322</v>
      </c>
      <c r="B810" s="98" t="s">
        <v>66</v>
      </c>
      <c r="C810" s="74"/>
      <c r="D810" s="115">
        <v>200.56</v>
      </c>
      <c r="E810" s="95" t="s">
        <v>5497</v>
      </c>
      <c r="F810" s="112">
        <f t="shared" si="54"/>
        <v>240.672</v>
      </c>
      <c r="G810" s="80" t="s">
        <v>3334</v>
      </c>
      <c r="H810" s="325"/>
      <c r="L810"/>
      <c r="M810"/>
      <c r="P810" s="9">
        <v>93</v>
      </c>
      <c r="V810" s="39"/>
      <c r="Z810" s="38"/>
      <c r="AA810" s="38">
        <v>10</v>
      </c>
      <c r="AB810" s="30"/>
      <c r="AC810" s="31"/>
      <c r="AD810" s="32"/>
      <c r="AE810" s="32"/>
      <c r="AF810" s="33"/>
      <c r="AJ810" s="350"/>
      <c r="AK810" s="3"/>
      <c r="AL810" s="3"/>
    </row>
    <row r="811" spans="1:38" ht="24" customHeight="1" x14ac:dyDescent="0.25">
      <c r="A811" s="73">
        <v>152323</v>
      </c>
      <c r="B811" s="98" t="s">
        <v>67</v>
      </c>
      <c r="C811" s="74"/>
      <c r="D811" s="115">
        <v>227.55</v>
      </c>
      <c r="E811" s="95" t="s">
        <v>5497</v>
      </c>
      <c r="F811" s="112">
        <f t="shared" si="54"/>
        <v>273.06</v>
      </c>
      <c r="G811" s="80" t="s">
        <v>3335</v>
      </c>
      <c r="H811" s="325"/>
      <c r="L811"/>
      <c r="M811"/>
      <c r="P811" s="9">
        <v>93</v>
      </c>
      <c r="V811" s="39"/>
      <c r="Z811" s="38"/>
      <c r="AA811" s="38">
        <v>10</v>
      </c>
      <c r="AB811" s="30"/>
      <c r="AC811" s="31"/>
      <c r="AD811" s="32"/>
      <c r="AE811" s="32"/>
      <c r="AF811" s="33"/>
      <c r="AJ811" s="350"/>
      <c r="AK811" s="3"/>
      <c r="AL811" s="3"/>
    </row>
    <row r="812" spans="1:38" ht="24" customHeight="1" x14ac:dyDescent="0.25">
      <c r="A812" s="73">
        <v>152324</v>
      </c>
      <c r="B812" s="98" t="s">
        <v>68</v>
      </c>
      <c r="C812" s="74"/>
      <c r="D812" s="115">
        <v>264.95</v>
      </c>
      <c r="E812" s="95" t="s">
        <v>5497</v>
      </c>
      <c r="F812" s="112">
        <f t="shared" si="54"/>
        <v>317.94</v>
      </c>
      <c r="G812" s="80" t="s">
        <v>3334</v>
      </c>
      <c r="H812" s="325"/>
      <c r="L812"/>
      <c r="M812"/>
      <c r="P812" s="9">
        <v>93</v>
      </c>
      <c r="V812" s="39"/>
      <c r="Z812" s="38"/>
      <c r="AA812" s="38">
        <v>10</v>
      </c>
      <c r="AB812" s="30"/>
      <c r="AC812" s="31"/>
      <c r="AD812" s="32"/>
      <c r="AE812" s="32"/>
      <c r="AF812" s="33"/>
      <c r="AJ812" s="350"/>
      <c r="AK812" s="3"/>
      <c r="AL812" s="3"/>
    </row>
    <row r="813" spans="1:38" ht="24" customHeight="1" x14ac:dyDescent="0.25">
      <c r="A813" s="73">
        <v>152325</v>
      </c>
      <c r="B813" s="98" t="s">
        <v>69</v>
      </c>
      <c r="C813" s="74"/>
      <c r="D813" s="115">
        <v>311.33</v>
      </c>
      <c r="E813" s="95" t="s">
        <v>5497</v>
      </c>
      <c r="F813" s="112">
        <f t="shared" si="54"/>
        <v>373.59599999999995</v>
      </c>
      <c r="G813" s="80" t="s">
        <v>3335</v>
      </c>
      <c r="H813" s="325"/>
      <c r="L813"/>
      <c r="M813"/>
      <c r="P813" s="9">
        <v>93</v>
      </c>
      <c r="V813" s="39"/>
      <c r="Z813" s="38"/>
      <c r="AA813" s="38">
        <v>10</v>
      </c>
      <c r="AB813" s="30"/>
      <c r="AC813" s="31"/>
      <c r="AD813" s="32"/>
      <c r="AE813" s="32"/>
      <c r="AF813" s="33"/>
      <c r="AJ813" s="350"/>
      <c r="AK813" s="3"/>
      <c r="AL813" s="3"/>
    </row>
    <row r="814" spans="1:38" ht="24" customHeight="1" x14ac:dyDescent="0.25">
      <c r="A814" s="73">
        <v>152326</v>
      </c>
      <c r="B814" s="98" t="s">
        <v>70</v>
      </c>
      <c r="C814" s="74"/>
      <c r="D814" s="115">
        <v>311.33</v>
      </c>
      <c r="E814" s="95" t="s">
        <v>5497</v>
      </c>
      <c r="F814" s="112">
        <f t="shared" si="54"/>
        <v>373.59599999999995</v>
      </c>
      <c r="G814" s="80" t="s">
        <v>3334</v>
      </c>
      <c r="H814" s="325"/>
      <c r="L814"/>
      <c r="M814"/>
      <c r="P814" s="9">
        <v>93</v>
      </c>
      <c r="V814" s="39"/>
      <c r="Z814" s="38"/>
      <c r="AA814" s="38">
        <v>10</v>
      </c>
      <c r="AB814" s="30"/>
      <c r="AC814" s="31"/>
      <c r="AD814" s="32"/>
      <c r="AE814" s="32"/>
      <c r="AF814" s="33"/>
      <c r="AJ814" s="350"/>
      <c r="AK814" s="3"/>
      <c r="AL814" s="3"/>
    </row>
    <row r="815" spans="1:38" ht="24" customHeight="1" x14ac:dyDescent="0.25">
      <c r="A815" s="73">
        <v>152190</v>
      </c>
      <c r="B815" s="98" t="s">
        <v>71</v>
      </c>
      <c r="C815" s="74"/>
      <c r="D815" s="115">
        <v>341.75</v>
      </c>
      <c r="E815" s="95" t="s">
        <v>5497</v>
      </c>
      <c r="F815" s="112">
        <f t="shared" si="54"/>
        <v>410.09999999999997</v>
      </c>
      <c r="G815" s="80" t="s">
        <v>3334</v>
      </c>
      <c r="H815" s="325"/>
      <c r="L815"/>
      <c r="M815"/>
      <c r="P815" s="9">
        <v>93</v>
      </c>
      <c r="V815" s="39"/>
      <c r="Z815" s="38"/>
      <c r="AA815" s="38">
        <v>10</v>
      </c>
      <c r="AB815" s="30"/>
      <c r="AC815" s="31"/>
      <c r="AD815" s="32"/>
      <c r="AE815" s="32"/>
      <c r="AF815" s="33"/>
      <c r="AJ815" s="350"/>
      <c r="AK815" s="3"/>
      <c r="AL815" s="3"/>
    </row>
    <row r="816" spans="1:38" ht="24" customHeight="1" x14ac:dyDescent="0.25">
      <c r="A816" s="73">
        <v>152327</v>
      </c>
      <c r="B816" s="98" t="s">
        <v>72</v>
      </c>
      <c r="C816" s="74"/>
      <c r="D816" s="115">
        <v>341.75</v>
      </c>
      <c r="E816" s="95" t="s">
        <v>5497</v>
      </c>
      <c r="F816" s="112">
        <f t="shared" si="54"/>
        <v>410.09999999999997</v>
      </c>
      <c r="G816" s="80" t="s">
        <v>3334</v>
      </c>
      <c r="H816" s="325"/>
      <c r="L816"/>
      <c r="M816"/>
      <c r="P816" s="9">
        <v>93</v>
      </c>
      <c r="V816" s="39"/>
      <c r="Z816" s="38"/>
      <c r="AA816" s="38">
        <v>10</v>
      </c>
      <c r="AB816" s="30"/>
      <c r="AC816" s="31"/>
      <c r="AD816" s="32"/>
      <c r="AE816" s="32"/>
      <c r="AF816" s="33"/>
      <c r="AJ816" s="350"/>
      <c r="AK816" s="3"/>
      <c r="AL816" s="3"/>
    </row>
    <row r="817" spans="1:41" ht="24" customHeight="1" x14ac:dyDescent="0.25">
      <c r="A817" s="73">
        <v>152328</v>
      </c>
      <c r="B817" s="98" t="s">
        <v>73</v>
      </c>
      <c r="C817" s="74"/>
      <c r="D817" s="115">
        <v>414.53</v>
      </c>
      <c r="E817" s="95" t="s">
        <v>5497</v>
      </c>
      <c r="F817" s="112">
        <f t="shared" si="54"/>
        <v>497.43599999999992</v>
      </c>
      <c r="G817" s="80" t="s">
        <v>3334</v>
      </c>
      <c r="H817" s="325"/>
      <c r="L817"/>
      <c r="M817"/>
      <c r="P817" s="9">
        <v>93</v>
      </c>
      <c r="V817" s="39"/>
      <c r="Z817" s="38"/>
      <c r="AA817" s="38">
        <v>10</v>
      </c>
      <c r="AB817" s="30"/>
      <c r="AC817" s="31"/>
      <c r="AD817" s="32"/>
      <c r="AE817" s="32"/>
      <c r="AF817" s="33"/>
      <c r="AJ817" s="350"/>
      <c r="AK817" s="3"/>
      <c r="AL817" s="3"/>
    </row>
    <row r="818" spans="1:41" ht="24" customHeight="1" x14ac:dyDescent="0.25">
      <c r="A818" s="73">
        <v>152332</v>
      </c>
      <c r="B818" s="98" t="s">
        <v>6520</v>
      </c>
      <c r="C818" s="74"/>
      <c r="D818" s="115">
        <v>488.92</v>
      </c>
      <c r="E818" s="95" t="s">
        <v>6464</v>
      </c>
      <c r="F818" s="112">
        <f t="shared" si="54"/>
        <v>586.70399999999995</v>
      </c>
      <c r="G818" s="80" t="s">
        <v>3334</v>
      </c>
      <c r="H818" s="325"/>
      <c r="L818"/>
      <c r="M818"/>
      <c r="P818" s="9">
        <v>93</v>
      </c>
      <c r="V818" s="39"/>
      <c r="Z818" s="38"/>
      <c r="AA818" s="38">
        <v>10</v>
      </c>
      <c r="AB818" s="30"/>
      <c r="AC818" s="31"/>
      <c r="AD818" s="32"/>
      <c r="AE818" s="32"/>
      <c r="AF818" s="33"/>
      <c r="AJ818" s="350"/>
      <c r="AK818" s="3"/>
      <c r="AL818" s="3"/>
    </row>
    <row r="819" spans="1:41" ht="24" customHeight="1" x14ac:dyDescent="0.25">
      <c r="A819" s="73">
        <v>152331</v>
      </c>
      <c r="B819" s="98" t="s">
        <v>6521</v>
      </c>
      <c r="C819" s="74"/>
      <c r="D819" s="115">
        <v>526.51</v>
      </c>
      <c r="E819" s="95" t="s">
        <v>6464</v>
      </c>
      <c r="F819" s="112">
        <f t="shared" si="54"/>
        <v>631.81200000000001</v>
      </c>
      <c r="G819" s="80" t="s">
        <v>3334</v>
      </c>
      <c r="H819" s="325"/>
      <c r="L819"/>
      <c r="M819"/>
      <c r="P819" s="9">
        <v>93</v>
      </c>
      <c r="V819" s="39"/>
      <c r="Z819" s="38"/>
      <c r="AA819" s="38">
        <v>10</v>
      </c>
      <c r="AB819" s="30"/>
      <c r="AC819" s="31"/>
      <c r="AD819" s="32"/>
      <c r="AE819" s="32"/>
      <c r="AF819" s="33"/>
      <c r="AJ819" s="350"/>
      <c r="AK819" s="3"/>
      <c r="AL819" s="3"/>
    </row>
    <row r="820" spans="1:41" ht="24" customHeight="1" x14ac:dyDescent="0.25">
      <c r="A820" s="73">
        <v>3707014</v>
      </c>
      <c r="B820" s="98" t="s">
        <v>6499</v>
      </c>
      <c r="C820" s="74"/>
      <c r="D820" s="115">
        <v>579.54</v>
      </c>
      <c r="E820" s="95" t="s">
        <v>5497</v>
      </c>
      <c r="F820" s="112">
        <f>D820*1.2</f>
        <v>695.44799999999998</v>
      </c>
      <c r="G820" s="80" t="s">
        <v>3679</v>
      </c>
      <c r="H820" s="325"/>
      <c r="L820"/>
      <c r="M820"/>
      <c r="P820" s="9">
        <v>93</v>
      </c>
      <c r="V820" s="39"/>
      <c r="Z820" s="38"/>
      <c r="AA820" s="38">
        <v>15</v>
      </c>
      <c r="AB820" s="30"/>
      <c r="AC820" s="31"/>
      <c r="AD820" s="32"/>
      <c r="AE820" s="32"/>
      <c r="AF820" s="33"/>
      <c r="AJ820" s="350"/>
      <c r="AK820" s="3"/>
      <c r="AL820" s="3"/>
    </row>
    <row r="821" spans="1:41" ht="24" customHeight="1" x14ac:dyDescent="0.25">
      <c r="A821" s="73">
        <v>3707015</v>
      </c>
      <c r="B821" s="98" t="s">
        <v>6500</v>
      </c>
      <c r="C821" s="74"/>
      <c r="D821" s="115">
        <v>699.05</v>
      </c>
      <c r="E821" s="95" t="s">
        <v>5497</v>
      </c>
      <c r="F821" s="112">
        <f>D821*1.2</f>
        <v>838.8599999999999</v>
      </c>
      <c r="G821" s="80" t="s">
        <v>3679</v>
      </c>
      <c r="H821" s="325"/>
      <c r="L821"/>
      <c r="M821"/>
      <c r="P821" s="9">
        <v>93</v>
      </c>
      <c r="V821" s="39"/>
      <c r="Z821" s="38"/>
      <c r="AA821" s="38">
        <v>15</v>
      </c>
      <c r="AB821" s="30"/>
      <c r="AC821" s="31"/>
      <c r="AD821" s="32"/>
      <c r="AE821" s="32"/>
      <c r="AF821" s="33"/>
      <c r="AJ821" s="350"/>
      <c r="AK821" s="3"/>
      <c r="AL821" s="3"/>
    </row>
    <row r="822" spans="1:41" ht="24" customHeight="1" x14ac:dyDescent="0.25">
      <c r="A822" s="73">
        <v>3707016</v>
      </c>
      <c r="B822" s="98" t="s">
        <v>6501</v>
      </c>
      <c r="C822" s="74"/>
      <c r="D822" s="115">
        <v>759.11</v>
      </c>
      <c r="E822" s="95" t="s">
        <v>5497</v>
      </c>
      <c r="F822" s="112">
        <f>D822*1.2</f>
        <v>910.93200000000002</v>
      </c>
      <c r="G822" s="80" t="s">
        <v>3679</v>
      </c>
      <c r="H822" s="325"/>
      <c r="L822"/>
      <c r="M822"/>
      <c r="P822" s="9">
        <v>93</v>
      </c>
      <c r="V822" s="39"/>
      <c r="Z822" s="38"/>
      <c r="AA822" s="38">
        <v>15</v>
      </c>
      <c r="AB822" s="30"/>
      <c r="AC822" s="31"/>
      <c r="AD822" s="32"/>
      <c r="AE822" s="32"/>
      <c r="AF822" s="33"/>
      <c r="AJ822" s="350"/>
      <c r="AK822" s="3"/>
      <c r="AL822" s="3"/>
    </row>
    <row r="823" spans="1:41" ht="24" customHeight="1" x14ac:dyDescent="0.25">
      <c r="A823" s="73">
        <v>3707017</v>
      </c>
      <c r="B823" s="98" t="s">
        <v>6502</v>
      </c>
      <c r="C823" s="74"/>
      <c r="D823" s="115">
        <v>842.6</v>
      </c>
      <c r="E823" s="95" t="s">
        <v>5497</v>
      </c>
      <c r="F823" s="112">
        <f>D823*1.2</f>
        <v>1011.12</v>
      </c>
      <c r="G823" s="80" t="s">
        <v>3679</v>
      </c>
      <c r="H823" s="325"/>
      <c r="L823"/>
      <c r="M823"/>
      <c r="P823" s="9">
        <v>93</v>
      </c>
      <c r="V823" s="39"/>
      <c r="Z823" s="38"/>
      <c r="AA823" s="38">
        <v>15</v>
      </c>
      <c r="AB823" s="30"/>
      <c r="AC823" s="31"/>
      <c r="AD823" s="32"/>
      <c r="AE823" s="32"/>
      <c r="AF823" s="33"/>
      <c r="AJ823" s="350"/>
      <c r="AK823" s="3"/>
      <c r="AL823" s="3"/>
    </row>
    <row r="824" spans="1:41" ht="24" customHeight="1" x14ac:dyDescent="0.25">
      <c r="A824" s="73">
        <v>3707018</v>
      </c>
      <c r="B824" s="98" t="s">
        <v>6503</v>
      </c>
      <c r="C824" s="74"/>
      <c r="D824" s="115">
        <v>1125.18</v>
      </c>
      <c r="E824" s="95" t="s">
        <v>5497</v>
      </c>
      <c r="F824" s="112">
        <f t="shared" ref="F824:F828" si="57">D824*1.2</f>
        <v>1350.2160000000001</v>
      </c>
      <c r="G824" s="80" t="s">
        <v>3679</v>
      </c>
      <c r="H824" s="325"/>
      <c r="L824"/>
      <c r="M824"/>
      <c r="P824" s="9">
        <v>93</v>
      </c>
      <c r="V824" s="39"/>
      <c r="Z824" s="38"/>
      <c r="AA824" s="38">
        <v>15</v>
      </c>
      <c r="AB824" s="30"/>
      <c r="AC824" s="31"/>
      <c r="AD824" s="32"/>
      <c r="AE824" s="32"/>
      <c r="AF824" s="33"/>
      <c r="AJ824" s="350"/>
      <c r="AK824" s="3"/>
      <c r="AL824" s="3"/>
    </row>
    <row r="825" spans="1:41" ht="24" customHeight="1" x14ac:dyDescent="0.25">
      <c r="A825" s="73">
        <v>3707019</v>
      </c>
      <c r="B825" s="98" t="s">
        <v>6504</v>
      </c>
      <c r="C825" s="74"/>
      <c r="D825" s="115">
        <v>1317.99</v>
      </c>
      <c r="E825" s="95" t="s">
        <v>6463</v>
      </c>
      <c r="F825" s="112">
        <f t="shared" si="57"/>
        <v>1581.588</v>
      </c>
      <c r="G825" s="80" t="s">
        <v>3334</v>
      </c>
      <c r="H825" s="325"/>
      <c r="L825"/>
      <c r="M825"/>
      <c r="P825" s="9">
        <v>93</v>
      </c>
      <c r="V825" s="39"/>
      <c r="Z825" s="38"/>
      <c r="AA825" s="38">
        <v>15</v>
      </c>
      <c r="AB825" s="30"/>
      <c r="AC825" s="31"/>
      <c r="AD825" s="32"/>
      <c r="AE825" s="32"/>
      <c r="AF825" s="33"/>
      <c r="AJ825" s="350"/>
      <c r="AK825" s="3"/>
      <c r="AL825" s="3"/>
    </row>
    <row r="826" spans="1:41" ht="24" customHeight="1" x14ac:dyDescent="0.25">
      <c r="A826" s="73">
        <v>3707020</v>
      </c>
      <c r="B826" s="98" t="s">
        <v>6505</v>
      </c>
      <c r="C826" s="74"/>
      <c r="D826" s="115">
        <v>1507.32</v>
      </c>
      <c r="E826" s="95" t="s">
        <v>5497</v>
      </c>
      <c r="F826" s="112">
        <f t="shared" si="57"/>
        <v>1808.7839999999999</v>
      </c>
      <c r="G826" s="80" t="s">
        <v>3334</v>
      </c>
      <c r="H826" s="325"/>
      <c r="L826"/>
      <c r="M826"/>
      <c r="P826" s="9">
        <v>93</v>
      </c>
      <c r="V826" s="39"/>
      <c r="Z826" s="38"/>
      <c r="AA826" s="38">
        <v>15</v>
      </c>
      <c r="AB826" s="30"/>
      <c r="AC826" s="31"/>
      <c r="AD826" s="32"/>
      <c r="AE826" s="32"/>
      <c r="AF826" s="33"/>
      <c r="AJ826" s="350"/>
      <c r="AK826" s="3"/>
      <c r="AL826" s="3"/>
    </row>
    <row r="827" spans="1:41" ht="24" customHeight="1" x14ac:dyDescent="0.25">
      <c r="A827" s="73">
        <v>3707021</v>
      </c>
      <c r="B827" s="98" t="s">
        <v>6506</v>
      </c>
      <c r="C827" s="74"/>
      <c r="D827" s="115">
        <v>1735.08</v>
      </c>
      <c r="E827" s="95" t="s">
        <v>5497</v>
      </c>
      <c r="F827" s="112">
        <f t="shared" si="57"/>
        <v>2082.096</v>
      </c>
      <c r="G827" s="80" t="s">
        <v>3334</v>
      </c>
      <c r="H827" s="325"/>
      <c r="L827"/>
      <c r="M827"/>
      <c r="P827" s="9">
        <v>93</v>
      </c>
      <c r="V827" s="39"/>
      <c r="Z827" s="38"/>
      <c r="AA827" s="38">
        <v>15</v>
      </c>
      <c r="AB827" s="30"/>
      <c r="AC827" s="31"/>
      <c r="AD827" s="32"/>
      <c r="AE827" s="32"/>
      <c r="AF827" s="33"/>
      <c r="AJ827" s="350"/>
      <c r="AK827" s="3"/>
      <c r="AL827" s="3"/>
    </row>
    <row r="828" spans="1:41" ht="24" customHeight="1" x14ac:dyDescent="0.25">
      <c r="A828" s="271">
        <v>3707022</v>
      </c>
      <c r="B828" s="100" t="s">
        <v>6507</v>
      </c>
      <c r="C828" s="85"/>
      <c r="D828" s="115">
        <v>1967.87</v>
      </c>
      <c r="E828" s="291" t="s">
        <v>5497</v>
      </c>
      <c r="F828" s="292">
        <f t="shared" si="57"/>
        <v>2361.444</v>
      </c>
      <c r="G828" s="87" t="s">
        <v>3334</v>
      </c>
      <c r="H828" s="325"/>
      <c r="L828"/>
      <c r="M828"/>
      <c r="P828" s="9">
        <v>93</v>
      </c>
      <c r="V828" s="39"/>
      <c r="Z828" s="38"/>
      <c r="AA828" s="38">
        <v>15</v>
      </c>
      <c r="AB828" s="30"/>
      <c r="AC828" s="31"/>
      <c r="AD828" s="32"/>
      <c r="AE828" s="32"/>
      <c r="AF828" s="33"/>
      <c r="AJ828" s="350"/>
      <c r="AK828" s="3"/>
      <c r="AL828" s="3"/>
    </row>
    <row r="829" spans="1:41" ht="90" customHeight="1" x14ac:dyDescent="0.25">
      <c r="A829" s="269">
        <v>7</v>
      </c>
      <c r="B829" s="284" t="s">
        <v>7911</v>
      </c>
      <c r="C829" s="267"/>
      <c r="D829" s="115"/>
      <c r="E829" s="267"/>
      <c r="F829" s="298"/>
      <c r="G829" s="189"/>
      <c r="H829" s="329"/>
      <c r="I829" s="353">
        <v>0</v>
      </c>
      <c r="J829" s="72"/>
      <c r="K829" s="72"/>
      <c r="L829"/>
      <c r="M829"/>
      <c r="P829" s="9">
        <v>252</v>
      </c>
      <c r="R829" s="36"/>
      <c r="V829" s="37"/>
      <c r="Z829" s="38"/>
      <c r="AA829" s="38"/>
      <c r="AB829" s="30"/>
      <c r="AC829" s="31"/>
      <c r="AD829" s="32"/>
      <c r="AE829" s="32"/>
      <c r="AF829" s="33"/>
      <c r="AJ829" s="350"/>
      <c r="AK829" s="3"/>
      <c r="AL829" s="3"/>
    </row>
    <row r="830" spans="1:41" ht="12" customHeight="1" x14ac:dyDescent="0.25">
      <c r="A830" s="76">
        <v>5034001</v>
      </c>
      <c r="B830" s="270" t="s">
        <v>5891</v>
      </c>
      <c r="C830" s="77" t="str">
        <f t="shared" ref="C830:C838" si="58">IF(MROUND(AL830/(AO830*F830),5)=0,"",MROUND(AL830/(AO830*F830),5))</f>
        <v/>
      </c>
      <c r="D830" s="115">
        <v>569.95000000000005</v>
      </c>
      <c r="E830" s="78" t="s">
        <v>6464</v>
      </c>
      <c r="F830" s="112">
        <f t="shared" ref="F830" si="59">D830*1.2</f>
        <v>683.94</v>
      </c>
      <c r="G830" s="79" t="s">
        <v>3335</v>
      </c>
      <c r="H830" s="325"/>
      <c r="L830"/>
      <c r="M830"/>
      <c r="P830" s="9">
        <v>252</v>
      </c>
      <c r="V830" s="39"/>
      <c r="Z830" s="38"/>
      <c r="AA830" s="38">
        <v>10.000705268354608</v>
      </c>
      <c r="AB830" s="30"/>
      <c r="AC830" s="31"/>
      <c r="AD830" s="32"/>
      <c r="AE830" s="32"/>
      <c r="AF830" s="33"/>
      <c r="AJ830" s="350"/>
      <c r="AK830" s="3"/>
      <c r="AL830">
        <f>$I$829/9</f>
        <v>0</v>
      </c>
      <c r="AO830">
        <v>0.67531373230703584</v>
      </c>
    </row>
    <row r="831" spans="1:41" ht="12" customHeight="1" x14ac:dyDescent="0.25">
      <c r="A831" s="73">
        <v>5034002</v>
      </c>
      <c r="B831" s="98" t="s">
        <v>5892</v>
      </c>
      <c r="C831" s="77" t="str">
        <f t="shared" si="58"/>
        <v/>
      </c>
      <c r="D831" s="115">
        <v>689.46</v>
      </c>
      <c r="E831" s="75" t="s">
        <v>6463</v>
      </c>
      <c r="F831" s="112">
        <f t="shared" ref="F831:F847" si="60">D831*1.2</f>
        <v>827.35199999999998</v>
      </c>
      <c r="G831" s="80" t="s">
        <v>3335</v>
      </c>
      <c r="H831" s="325"/>
      <c r="L831"/>
      <c r="M831"/>
      <c r="P831" s="9">
        <v>252</v>
      </c>
      <c r="V831" s="39"/>
      <c r="Z831" s="38"/>
      <c r="AA831" s="38">
        <v>10.000705268354608</v>
      </c>
      <c r="AB831" s="30"/>
      <c r="AC831" s="31"/>
      <c r="AD831" s="32"/>
      <c r="AE831" s="32"/>
      <c r="AF831" s="33"/>
      <c r="AJ831" s="350"/>
      <c r="AK831" s="3"/>
      <c r="AL831">
        <f t="shared" ref="AL831:AL838" si="61">$I$829/9</f>
        <v>0</v>
      </c>
      <c r="AO831">
        <v>0.55825582590490397</v>
      </c>
    </row>
    <row r="832" spans="1:41" ht="12" customHeight="1" x14ac:dyDescent="0.25">
      <c r="A832" s="73">
        <v>5034003</v>
      </c>
      <c r="B832" s="98" t="s">
        <v>5899</v>
      </c>
      <c r="C832" s="77" t="str">
        <f t="shared" si="58"/>
        <v/>
      </c>
      <c r="D832" s="115">
        <v>749.52</v>
      </c>
      <c r="E832" s="75" t="s">
        <v>6463</v>
      </c>
      <c r="F832" s="112">
        <f t="shared" si="60"/>
        <v>899.42399999999998</v>
      </c>
      <c r="G832" s="80" t="s">
        <v>3335</v>
      </c>
      <c r="H832" s="325"/>
      <c r="L832"/>
      <c r="M832"/>
      <c r="P832" s="9">
        <v>252</v>
      </c>
      <c r="V832" s="39"/>
      <c r="Z832" s="38"/>
      <c r="AA832" s="38">
        <v>10.000705268354608</v>
      </c>
      <c r="AB832" s="30"/>
      <c r="AC832" s="31"/>
      <c r="AD832" s="32"/>
      <c r="AE832" s="32"/>
      <c r="AF832" s="33"/>
      <c r="AJ832" s="350"/>
      <c r="AK832" s="3"/>
      <c r="AL832">
        <f t="shared" si="61"/>
        <v>0</v>
      </c>
      <c r="AO832">
        <v>1.5405662092875243</v>
      </c>
    </row>
    <row r="833" spans="1:41" ht="12" customHeight="1" x14ac:dyDescent="0.25">
      <c r="A833" s="73">
        <v>5034004</v>
      </c>
      <c r="B833" s="98" t="s">
        <v>5893</v>
      </c>
      <c r="C833" s="77" t="str">
        <f t="shared" si="58"/>
        <v/>
      </c>
      <c r="D833" s="115">
        <v>833.02</v>
      </c>
      <c r="E833" s="75" t="s">
        <v>6463</v>
      </c>
      <c r="F833" s="112">
        <f t="shared" si="60"/>
        <v>999.62399999999991</v>
      </c>
      <c r="G833" s="80" t="s">
        <v>3335</v>
      </c>
      <c r="H833" s="325"/>
      <c r="I833" s="365" t="s">
        <v>4953</v>
      </c>
      <c r="L833"/>
      <c r="M833"/>
      <c r="P833" s="9">
        <v>252</v>
      </c>
      <c r="V833" s="39"/>
      <c r="Z833" s="38"/>
      <c r="AA833" s="38">
        <v>10.000705268354608</v>
      </c>
      <c r="AB833" s="30"/>
      <c r="AC833" s="31"/>
      <c r="AD833" s="32"/>
      <c r="AE833" s="32"/>
      <c r="AF833" s="33"/>
      <c r="AJ833" s="350"/>
      <c r="AK833" s="3"/>
      <c r="AL833">
        <f t="shared" si="61"/>
        <v>0</v>
      </c>
      <c r="AO833">
        <v>0.6930717060725945</v>
      </c>
    </row>
    <row r="834" spans="1:41" ht="12" customHeight="1" x14ac:dyDescent="0.25">
      <c r="A834" s="73">
        <v>5034005</v>
      </c>
      <c r="B834" s="98" t="s">
        <v>5894</v>
      </c>
      <c r="C834" s="77" t="str">
        <f t="shared" si="58"/>
        <v/>
      </c>
      <c r="D834" s="115">
        <v>1115.5899999999999</v>
      </c>
      <c r="E834" s="75" t="s">
        <v>6463</v>
      </c>
      <c r="F834" s="112">
        <f t="shared" si="60"/>
        <v>1338.7079999999999</v>
      </c>
      <c r="G834" s="80" t="s">
        <v>3335</v>
      </c>
      <c r="H834" s="325"/>
      <c r="I834" s="365"/>
      <c r="J834" s="15"/>
      <c r="L834"/>
      <c r="M834"/>
      <c r="P834" s="9">
        <v>252</v>
      </c>
      <c r="V834" s="39"/>
      <c r="Z834" s="38"/>
      <c r="AA834" s="38">
        <v>10.000705268354608</v>
      </c>
      <c r="AB834" s="30"/>
      <c r="AC834" s="31"/>
      <c r="AD834" s="32"/>
      <c r="AE834" s="32"/>
      <c r="AF834" s="33"/>
      <c r="AJ834" s="350"/>
      <c r="AK834" s="3"/>
      <c r="AL834">
        <f t="shared" si="61"/>
        <v>0</v>
      </c>
      <c r="AO834">
        <v>0.51752220133973292</v>
      </c>
    </row>
    <row r="835" spans="1:41" ht="12" customHeight="1" x14ac:dyDescent="0.25">
      <c r="A835" s="73">
        <v>5034006</v>
      </c>
      <c r="B835" s="98" t="s">
        <v>5895</v>
      </c>
      <c r="C835" s="77" t="str">
        <f t="shared" si="58"/>
        <v/>
      </c>
      <c r="D835" s="115">
        <v>1308.4100000000001</v>
      </c>
      <c r="E835" s="75" t="s">
        <v>6463</v>
      </c>
      <c r="F835" s="112">
        <f t="shared" si="60"/>
        <v>1570.0920000000001</v>
      </c>
      <c r="G835" s="80" t="s">
        <v>3334</v>
      </c>
      <c r="H835" s="325"/>
      <c r="I835" s="365"/>
      <c r="L835"/>
      <c r="M835"/>
      <c r="P835" s="9">
        <v>252</v>
      </c>
      <c r="V835" s="39"/>
      <c r="Z835" s="38"/>
      <c r="AA835" s="38">
        <v>10.000705268354608</v>
      </c>
      <c r="AB835" s="30"/>
      <c r="AC835" s="31"/>
      <c r="AD835" s="32"/>
      <c r="AE835" s="32"/>
      <c r="AF835" s="33"/>
      <c r="AJ835" s="350"/>
      <c r="AK835" s="3"/>
      <c r="AL835">
        <f t="shared" si="61"/>
        <v>0</v>
      </c>
      <c r="AO835">
        <v>1.7650204220163177</v>
      </c>
    </row>
    <row r="836" spans="1:41" ht="12" customHeight="1" x14ac:dyDescent="0.25">
      <c r="A836" s="73">
        <v>5034007</v>
      </c>
      <c r="B836" s="98" t="s">
        <v>5896</v>
      </c>
      <c r="C836" s="77" t="str">
        <f t="shared" si="58"/>
        <v/>
      </c>
      <c r="D836" s="115">
        <v>1497.73</v>
      </c>
      <c r="E836" s="75" t="s">
        <v>6463</v>
      </c>
      <c r="F836" s="112">
        <f t="shared" si="60"/>
        <v>1797.2760000000001</v>
      </c>
      <c r="G836" s="80" t="s">
        <v>3334</v>
      </c>
      <c r="H836" s="325"/>
      <c r="I836" s="365" t="s">
        <v>4952</v>
      </c>
      <c r="L836"/>
      <c r="M836"/>
      <c r="P836" s="9">
        <v>252</v>
      </c>
      <c r="V836" s="39"/>
      <c r="Z836" s="38"/>
      <c r="AA836" s="38">
        <v>10.000705268354608</v>
      </c>
      <c r="AB836" s="30"/>
      <c r="AC836" s="31"/>
      <c r="AD836" s="32"/>
      <c r="AE836" s="32"/>
      <c r="AF836" s="33"/>
      <c r="AJ836" s="350"/>
      <c r="AK836" s="3"/>
      <c r="AL836">
        <f t="shared" si="61"/>
        <v>0</v>
      </c>
      <c r="AO836">
        <v>1.5419136762770127</v>
      </c>
    </row>
    <row r="837" spans="1:41" ht="12" customHeight="1" x14ac:dyDescent="0.25">
      <c r="A837" s="73">
        <v>5034008</v>
      </c>
      <c r="B837" s="98" t="s">
        <v>5897</v>
      </c>
      <c r="C837" s="77" t="str">
        <f t="shared" si="58"/>
        <v/>
      </c>
      <c r="D837" s="115">
        <v>1725.5</v>
      </c>
      <c r="E837" s="75" t="s">
        <v>6463</v>
      </c>
      <c r="F837" s="112">
        <f t="shared" si="60"/>
        <v>2070.6</v>
      </c>
      <c r="G837" s="80" t="s">
        <v>3334</v>
      </c>
      <c r="H837" s="325"/>
      <c r="I837" s="365"/>
      <c r="L837"/>
      <c r="M837"/>
      <c r="P837" s="9">
        <v>252</v>
      </c>
      <c r="V837" s="39"/>
      <c r="Z837" s="38"/>
      <c r="AA837" s="38">
        <v>10.000705268354608</v>
      </c>
      <c r="AB837" s="30"/>
      <c r="AC837" s="31"/>
      <c r="AD837" s="32"/>
      <c r="AE837" s="32"/>
      <c r="AF837" s="33"/>
      <c r="AJ837" s="350"/>
      <c r="AK837" s="3"/>
      <c r="AL837">
        <f t="shared" si="61"/>
        <v>0</v>
      </c>
      <c r="AO837">
        <v>6.6918874829625343</v>
      </c>
    </row>
    <row r="838" spans="1:41" ht="12" customHeight="1" x14ac:dyDescent="0.25">
      <c r="A838" s="73">
        <v>5034009</v>
      </c>
      <c r="B838" s="98" t="s">
        <v>5898</v>
      </c>
      <c r="C838" s="77" t="str">
        <f t="shared" si="58"/>
        <v/>
      </c>
      <c r="D838" s="115">
        <v>1958.28</v>
      </c>
      <c r="E838" s="75" t="s">
        <v>6463</v>
      </c>
      <c r="F838" s="112">
        <f t="shared" si="60"/>
        <v>2349.9359999999997</v>
      </c>
      <c r="G838" s="80" t="s">
        <v>3334</v>
      </c>
      <c r="H838" s="325"/>
      <c r="J838" s="15"/>
      <c r="L838"/>
      <c r="M838"/>
      <c r="P838" s="9">
        <v>252</v>
      </c>
      <c r="V838" s="39"/>
      <c r="Z838" s="38"/>
      <c r="AA838" s="38">
        <v>10.000705268354608</v>
      </c>
      <c r="AB838" s="30"/>
      <c r="AC838" s="31"/>
      <c r="AD838" s="32"/>
      <c r="AE838" s="32"/>
      <c r="AF838" s="33"/>
      <c r="AJ838" s="350"/>
      <c r="AK838" s="3"/>
      <c r="AL838">
        <f t="shared" si="61"/>
        <v>0</v>
      </c>
      <c r="AO838">
        <v>2.9482126794564243</v>
      </c>
    </row>
    <row r="839" spans="1:41" ht="24" customHeight="1" x14ac:dyDescent="0.25">
      <c r="A839" s="73">
        <v>3707014</v>
      </c>
      <c r="B839" s="98" t="s">
        <v>6499</v>
      </c>
      <c r="C839" s="74"/>
      <c r="D839" s="115">
        <v>579.54</v>
      </c>
      <c r="E839" s="95" t="s">
        <v>5497</v>
      </c>
      <c r="F839" s="112">
        <f>D839*1.2</f>
        <v>695.44799999999998</v>
      </c>
      <c r="G839" s="80" t="s">
        <v>3679</v>
      </c>
      <c r="H839" s="325"/>
      <c r="L839"/>
      <c r="M839"/>
      <c r="P839" s="9">
        <v>252</v>
      </c>
      <c r="V839" s="39"/>
      <c r="Z839" s="38"/>
      <c r="AA839" s="38">
        <v>15</v>
      </c>
      <c r="AB839" s="30"/>
      <c r="AC839" s="31"/>
      <c r="AD839" s="32"/>
      <c r="AE839" s="32"/>
      <c r="AF839" s="33"/>
      <c r="AJ839" s="350"/>
      <c r="AK839" s="3"/>
      <c r="AL839" s="3"/>
    </row>
    <row r="840" spans="1:41" ht="24" customHeight="1" x14ac:dyDescent="0.25">
      <c r="A840" s="73">
        <v>3707015</v>
      </c>
      <c r="B840" s="98" t="s">
        <v>6500</v>
      </c>
      <c r="C840" s="74"/>
      <c r="D840" s="115">
        <v>699.05</v>
      </c>
      <c r="E840" s="95" t="s">
        <v>5497</v>
      </c>
      <c r="F840" s="112">
        <f>D840*1.2</f>
        <v>838.8599999999999</v>
      </c>
      <c r="G840" s="80" t="s">
        <v>3679</v>
      </c>
      <c r="H840" s="325"/>
      <c r="L840"/>
      <c r="M840"/>
      <c r="P840" s="9">
        <v>252</v>
      </c>
      <c r="V840" s="39"/>
      <c r="Z840" s="38"/>
      <c r="AA840" s="38">
        <v>15</v>
      </c>
      <c r="AB840" s="30"/>
      <c r="AC840" s="31"/>
      <c r="AD840" s="32"/>
      <c r="AE840" s="32"/>
      <c r="AF840" s="33"/>
      <c r="AJ840" s="350"/>
      <c r="AK840" s="3"/>
      <c r="AL840" s="3"/>
    </row>
    <row r="841" spans="1:41" ht="24" customHeight="1" x14ac:dyDescent="0.25">
      <c r="A841" s="73">
        <v>3707016</v>
      </c>
      <c r="B841" s="98" t="s">
        <v>6501</v>
      </c>
      <c r="C841" s="74"/>
      <c r="D841" s="115">
        <v>759.11</v>
      </c>
      <c r="E841" s="95" t="s">
        <v>5497</v>
      </c>
      <c r="F841" s="112">
        <f>D841*1.2</f>
        <v>910.93200000000002</v>
      </c>
      <c r="G841" s="80" t="s">
        <v>3679</v>
      </c>
      <c r="H841" s="325"/>
      <c r="L841"/>
      <c r="M841"/>
      <c r="P841" s="9">
        <v>252</v>
      </c>
      <c r="V841" s="39"/>
      <c r="Z841" s="38"/>
      <c r="AA841" s="38">
        <v>15</v>
      </c>
      <c r="AB841" s="30"/>
      <c r="AC841" s="31"/>
      <c r="AD841" s="32"/>
      <c r="AE841" s="32"/>
      <c r="AF841" s="33"/>
      <c r="AJ841" s="350"/>
      <c r="AK841" s="3"/>
      <c r="AL841" s="3"/>
    </row>
    <row r="842" spans="1:41" ht="24" customHeight="1" x14ac:dyDescent="0.25">
      <c r="A842" s="73">
        <v>3707017</v>
      </c>
      <c r="B842" s="98" t="s">
        <v>6502</v>
      </c>
      <c r="C842" s="74"/>
      <c r="D842" s="115">
        <v>842.6</v>
      </c>
      <c r="E842" s="95" t="s">
        <v>5497</v>
      </c>
      <c r="F842" s="112">
        <f>D842*1.2</f>
        <v>1011.12</v>
      </c>
      <c r="G842" s="80" t="s">
        <v>3679</v>
      </c>
      <c r="H842" s="325"/>
      <c r="L842"/>
      <c r="M842"/>
      <c r="P842" s="9">
        <v>252</v>
      </c>
      <c r="V842" s="39"/>
      <c r="Z842" s="38"/>
      <c r="AA842" s="38">
        <v>15</v>
      </c>
      <c r="AB842" s="30"/>
      <c r="AC842" s="31"/>
      <c r="AD842" s="32"/>
      <c r="AE842" s="32"/>
      <c r="AF842" s="33"/>
      <c r="AJ842" s="350"/>
      <c r="AK842" s="3"/>
      <c r="AL842" s="3"/>
    </row>
    <row r="843" spans="1:41" ht="24" customHeight="1" x14ac:dyDescent="0.25">
      <c r="A843" s="73">
        <v>3707018</v>
      </c>
      <c r="B843" s="98" t="s">
        <v>6503</v>
      </c>
      <c r="C843" s="74"/>
      <c r="D843" s="115">
        <v>1125.18</v>
      </c>
      <c r="E843" s="95" t="s">
        <v>5497</v>
      </c>
      <c r="F843" s="112">
        <f t="shared" si="60"/>
        <v>1350.2160000000001</v>
      </c>
      <c r="G843" s="80" t="s">
        <v>3679</v>
      </c>
      <c r="H843" s="325"/>
      <c r="L843"/>
      <c r="M843"/>
      <c r="P843" s="9">
        <v>252</v>
      </c>
      <c r="V843" s="39"/>
      <c r="Z843" s="38"/>
      <c r="AA843" s="38">
        <v>15</v>
      </c>
      <c r="AB843" s="30"/>
      <c r="AC843" s="31"/>
      <c r="AD843" s="32"/>
      <c r="AE843" s="32"/>
      <c r="AF843" s="33"/>
      <c r="AJ843" s="350"/>
      <c r="AK843" s="3"/>
      <c r="AL843" s="3"/>
    </row>
    <row r="844" spans="1:41" ht="24" customHeight="1" x14ac:dyDescent="0.25">
      <c r="A844" s="73">
        <v>3707019</v>
      </c>
      <c r="B844" s="98" t="s">
        <v>6504</v>
      </c>
      <c r="C844" s="74"/>
      <c r="D844" s="115">
        <v>1317.99</v>
      </c>
      <c r="E844" s="95" t="s">
        <v>6463</v>
      </c>
      <c r="F844" s="112">
        <f t="shared" si="60"/>
        <v>1581.588</v>
      </c>
      <c r="G844" s="80" t="s">
        <v>3334</v>
      </c>
      <c r="H844" s="325"/>
      <c r="L844"/>
      <c r="M844"/>
      <c r="P844" s="9">
        <v>252</v>
      </c>
      <c r="V844" s="39"/>
      <c r="Z844" s="38"/>
      <c r="AA844" s="38">
        <v>15</v>
      </c>
      <c r="AB844" s="30"/>
      <c r="AC844" s="31"/>
      <c r="AD844" s="32"/>
      <c r="AE844" s="32"/>
      <c r="AF844" s="33"/>
      <c r="AJ844" s="350"/>
      <c r="AK844" s="3"/>
      <c r="AL844" s="3"/>
    </row>
    <row r="845" spans="1:41" ht="24" customHeight="1" x14ac:dyDescent="0.25">
      <c r="A845" s="73">
        <v>3707020</v>
      </c>
      <c r="B845" s="98" t="s">
        <v>6505</v>
      </c>
      <c r="C845" s="74"/>
      <c r="D845" s="115">
        <v>1507.32</v>
      </c>
      <c r="E845" s="95" t="s">
        <v>5497</v>
      </c>
      <c r="F845" s="112">
        <f t="shared" si="60"/>
        <v>1808.7839999999999</v>
      </c>
      <c r="G845" s="80" t="s">
        <v>3334</v>
      </c>
      <c r="H845" s="325"/>
      <c r="L845"/>
      <c r="M845"/>
      <c r="P845" s="9">
        <v>252</v>
      </c>
      <c r="V845" s="39"/>
      <c r="Z845" s="38"/>
      <c r="AA845" s="38">
        <v>15</v>
      </c>
      <c r="AB845" s="30"/>
      <c r="AC845" s="31"/>
      <c r="AD845" s="32"/>
      <c r="AE845" s="32"/>
      <c r="AF845" s="33"/>
      <c r="AJ845" s="350"/>
      <c r="AK845" s="3"/>
      <c r="AL845" s="3"/>
    </row>
    <row r="846" spans="1:41" ht="24" customHeight="1" x14ac:dyDescent="0.25">
      <c r="A846" s="73">
        <v>3707021</v>
      </c>
      <c r="B846" s="98" t="s">
        <v>6506</v>
      </c>
      <c r="C846" s="74"/>
      <c r="D846" s="115">
        <v>1735.08</v>
      </c>
      <c r="E846" s="95" t="s">
        <v>5497</v>
      </c>
      <c r="F846" s="112">
        <f t="shared" si="60"/>
        <v>2082.096</v>
      </c>
      <c r="G846" s="80" t="s">
        <v>3334</v>
      </c>
      <c r="H846" s="325"/>
      <c r="L846"/>
      <c r="M846"/>
      <c r="P846" s="9">
        <v>252</v>
      </c>
      <c r="V846" s="39"/>
      <c r="Z846" s="38"/>
      <c r="AA846" s="38">
        <v>15</v>
      </c>
      <c r="AB846" s="30"/>
      <c r="AC846" s="31"/>
      <c r="AD846" s="32"/>
      <c r="AE846" s="32"/>
      <c r="AF846" s="33"/>
      <c r="AJ846" s="350"/>
      <c r="AK846" s="3"/>
      <c r="AL846" s="3"/>
    </row>
    <row r="847" spans="1:41" ht="24" customHeight="1" x14ac:dyDescent="0.25">
      <c r="A847" s="271">
        <v>3707022</v>
      </c>
      <c r="B847" s="100" t="s">
        <v>6507</v>
      </c>
      <c r="C847" s="85"/>
      <c r="D847" s="115">
        <v>1967.87</v>
      </c>
      <c r="E847" s="291" t="s">
        <v>5497</v>
      </c>
      <c r="F847" s="292">
        <f t="shared" si="60"/>
        <v>2361.444</v>
      </c>
      <c r="G847" s="87" t="s">
        <v>3334</v>
      </c>
      <c r="H847" s="325"/>
      <c r="L847"/>
      <c r="M847"/>
      <c r="P847" s="9">
        <v>252</v>
      </c>
      <c r="V847" s="39"/>
      <c r="Z847" s="38"/>
      <c r="AA847" s="38">
        <v>15</v>
      </c>
      <c r="AB847" s="30"/>
      <c r="AC847" s="31"/>
      <c r="AD847" s="32"/>
      <c r="AE847" s="32"/>
      <c r="AF847" s="33"/>
      <c r="AJ847" s="350"/>
      <c r="AK847" s="3"/>
      <c r="AL847" s="3"/>
    </row>
    <row r="848" spans="1:41" ht="75" customHeight="1" x14ac:dyDescent="0.25">
      <c r="A848" s="269">
        <v>8</v>
      </c>
      <c r="B848" s="284" t="s">
        <v>7912</v>
      </c>
      <c r="C848" s="267"/>
      <c r="D848" s="115"/>
      <c r="E848" s="267"/>
      <c r="F848" s="298"/>
      <c r="G848" s="189"/>
      <c r="H848" s="329"/>
      <c r="I848" s="353">
        <v>0</v>
      </c>
      <c r="J848" s="72"/>
      <c r="K848" s="72"/>
      <c r="L848"/>
      <c r="M848"/>
      <c r="P848" s="9">
        <v>94</v>
      </c>
      <c r="R848" s="36"/>
      <c r="V848" s="37"/>
      <c r="Z848" s="38"/>
      <c r="AA848" s="38"/>
      <c r="AC848" s="31"/>
      <c r="AF848" s="33"/>
      <c r="AJ848" s="350"/>
      <c r="AK848" s="3"/>
      <c r="AL848" s="3"/>
    </row>
    <row r="849" spans="1:41" ht="12" customHeight="1" x14ac:dyDescent="0.25">
      <c r="A849" s="76">
        <v>1030001</v>
      </c>
      <c r="B849" s="270" t="s">
        <v>3844</v>
      </c>
      <c r="C849" s="77" t="str">
        <f>IF(MROUND(AL849/(AO849*F849),10)=0,"",MROUND(AL849/(AO849*F849),10))</f>
        <v/>
      </c>
      <c r="D849" s="115">
        <v>8.83</v>
      </c>
      <c r="E849" s="78" t="s">
        <v>6464</v>
      </c>
      <c r="F849" s="112">
        <f t="shared" si="54"/>
        <v>10.596</v>
      </c>
      <c r="G849" s="79" t="s">
        <v>3334</v>
      </c>
      <c r="H849" s="325"/>
      <c r="I849" s="326" t="s">
        <v>4950</v>
      </c>
      <c r="J849" s="341"/>
      <c r="L849"/>
      <c r="M849"/>
      <c r="P849" s="9">
        <v>94</v>
      </c>
      <c r="V849" s="39"/>
      <c r="Z849" s="38"/>
      <c r="AA849" s="38">
        <v>14.935064935064943</v>
      </c>
      <c r="AC849" s="31"/>
      <c r="AF849" s="33"/>
      <c r="AJ849" s="350"/>
      <c r="AK849" s="3"/>
      <c r="AL849">
        <f>$I$848/132</f>
        <v>0</v>
      </c>
      <c r="AO849">
        <v>8.0970663600901442</v>
      </c>
    </row>
    <row r="850" spans="1:41" ht="12" customHeight="1" x14ac:dyDescent="0.25">
      <c r="A850" s="73">
        <v>1030002</v>
      </c>
      <c r="B850" s="98" t="s">
        <v>3845</v>
      </c>
      <c r="C850" s="77" t="str">
        <f t="shared" ref="C850:C913" si="62">IF(MROUND(AL850/(AO850*F850),10)=0,"",MROUND(AL850/(AO850*F850),10))</f>
        <v/>
      </c>
      <c r="D850" s="115">
        <v>8.83</v>
      </c>
      <c r="E850" s="75"/>
      <c r="F850" s="112">
        <f t="shared" si="54"/>
        <v>10.596</v>
      </c>
      <c r="G850" s="80" t="s">
        <v>3334</v>
      </c>
      <c r="H850" s="325"/>
      <c r="I850" s="377" t="s">
        <v>8399</v>
      </c>
      <c r="J850" s="341"/>
      <c r="L850"/>
      <c r="M850"/>
      <c r="P850" s="9">
        <v>94</v>
      </c>
      <c r="V850" s="39"/>
      <c r="Z850" s="38"/>
      <c r="AA850" s="38">
        <v>14.935064935064943</v>
      </c>
      <c r="AC850" s="31"/>
      <c r="AF850" s="33"/>
      <c r="AJ850" s="350"/>
      <c r="AK850" s="3"/>
      <c r="AL850">
        <f t="shared" ref="AL850:AL913" si="63">$I$848/132</f>
        <v>0</v>
      </c>
      <c r="AO850">
        <v>11.567237657271633</v>
      </c>
    </row>
    <row r="851" spans="1:41" ht="12" customHeight="1" x14ac:dyDescent="0.25">
      <c r="A851" s="73">
        <v>1030003</v>
      </c>
      <c r="B851" s="98" t="s">
        <v>3846</v>
      </c>
      <c r="C851" s="77" t="str">
        <f t="shared" si="62"/>
        <v/>
      </c>
      <c r="D851" s="115">
        <v>8.83</v>
      </c>
      <c r="E851" s="75"/>
      <c r="F851" s="112">
        <f t="shared" si="54"/>
        <v>10.596</v>
      </c>
      <c r="G851" s="80" t="s">
        <v>3334</v>
      </c>
      <c r="H851" s="325"/>
      <c r="I851" s="378"/>
      <c r="J851" s="341"/>
      <c r="L851"/>
      <c r="M851"/>
      <c r="P851" s="9">
        <v>94</v>
      </c>
      <c r="Q851"/>
      <c r="V851" s="39"/>
      <c r="Z851" s="38"/>
      <c r="AA851" s="38">
        <v>14.935064935064943</v>
      </c>
      <c r="AC851" s="31"/>
      <c r="AF851" s="33"/>
      <c r="AJ851" s="350"/>
      <c r="AK851" s="3"/>
      <c r="AL851">
        <f t="shared" si="63"/>
        <v>0</v>
      </c>
      <c r="AO851">
        <v>8.9967404001001601</v>
      </c>
    </row>
    <row r="852" spans="1:41" ht="12" customHeight="1" x14ac:dyDescent="0.25">
      <c r="A852" s="73">
        <v>1030004</v>
      </c>
      <c r="B852" s="98" t="s">
        <v>3847</v>
      </c>
      <c r="C852" s="77" t="str">
        <f t="shared" si="62"/>
        <v/>
      </c>
      <c r="D852" s="115">
        <v>8.83</v>
      </c>
      <c r="E852" s="75"/>
      <c r="F852" s="112">
        <f t="shared" si="54"/>
        <v>10.596</v>
      </c>
      <c r="G852" s="80" t="s">
        <v>3334</v>
      </c>
      <c r="H852" s="325"/>
      <c r="J852" s="341"/>
      <c r="L852"/>
      <c r="M852"/>
      <c r="P852" s="9">
        <v>94</v>
      </c>
      <c r="Q852"/>
      <c r="V852" s="39"/>
      <c r="Z852" s="38"/>
      <c r="AA852" s="38">
        <v>14.935064935064943</v>
      </c>
      <c r="AC852" s="31"/>
      <c r="AF852" s="33"/>
      <c r="AJ852" s="350"/>
      <c r="AK852" s="3"/>
      <c r="AL852">
        <f t="shared" si="63"/>
        <v>0</v>
      </c>
      <c r="AO852">
        <v>5.7836188286358166</v>
      </c>
    </row>
    <row r="853" spans="1:41" ht="12" customHeight="1" x14ac:dyDescent="0.25">
      <c r="A853" s="73">
        <v>1030005</v>
      </c>
      <c r="B853" s="98" t="s">
        <v>3848</v>
      </c>
      <c r="C853" s="77" t="str">
        <f t="shared" si="62"/>
        <v/>
      </c>
      <c r="D853" s="115">
        <v>4.21</v>
      </c>
      <c r="E853" s="75" t="s">
        <v>6464</v>
      </c>
      <c r="F853" s="309">
        <f t="shared" si="54"/>
        <v>5.0519999999999996</v>
      </c>
      <c r="G853" s="80" t="s">
        <v>3334</v>
      </c>
      <c r="H853" s="325"/>
      <c r="I853" s="377" t="s">
        <v>8416</v>
      </c>
      <c r="J853" s="341"/>
      <c r="L853"/>
      <c r="M853"/>
      <c r="P853" s="9">
        <v>94</v>
      </c>
      <c r="Q853"/>
      <c r="V853" s="39"/>
      <c r="Z853" s="38"/>
      <c r="AA853" s="38">
        <v>0</v>
      </c>
      <c r="AC853" s="31"/>
      <c r="AF853" s="33"/>
      <c r="AJ853" s="350"/>
      <c r="AK853" s="3"/>
      <c r="AL853">
        <f t="shared" si="63"/>
        <v>0</v>
      </c>
      <c r="AO853">
        <v>24.260975893992523</v>
      </c>
    </row>
    <row r="854" spans="1:41" ht="12" customHeight="1" x14ac:dyDescent="0.25">
      <c r="A854" s="73">
        <v>5030006</v>
      </c>
      <c r="B854" s="98" t="s">
        <v>3849</v>
      </c>
      <c r="C854" s="77" t="str">
        <f t="shared" si="62"/>
        <v/>
      </c>
      <c r="D854" s="115">
        <v>8.83</v>
      </c>
      <c r="E854" s="75" t="s">
        <v>6464</v>
      </c>
      <c r="F854" s="112">
        <f t="shared" si="54"/>
        <v>10.596</v>
      </c>
      <c r="G854" s="80" t="s">
        <v>3335</v>
      </c>
      <c r="H854" s="325"/>
      <c r="I854" s="378"/>
      <c r="J854" s="341"/>
      <c r="L854"/>
      <c r="M854"/>
      <c r="P854" s="9">
        <v>94</v>
      </c>
      <c r="Q854"/>
      <c r="V854" s="39"/>
      <c r="Z854" s="38"/>
      <c r="AA854" s="38">
        <v>14.935064935064943</v>
      </c>
      <c r="AC854" s="31"/>
      <c r="AF854" s="33"/>
      <c r="AJ854" s="350">
        <v>1030006</v>
      </c>
      <c r="AK854" s="3"/>
      <c r="AL854">
        <f t="shared" si="63"/>
        <v>0</v>
      </c>
      <c r="AO854">
        <v>0.73609694182637664</v>
      </c>
    </row>
    <row r="855" spans="1:41" ht="12" customHeight="1" x14ac:dyDescent="0.25">
      <c r="A855" s="73">
        <v>1030007</v>
      </c>
      <c r="B855" s="98" t="s">
        <v>3850</v>
      </c>
      <c r="C855" s="77" t="str">
        <f t="shared" si="62"/>
        <v/>
      </c>
      <c r="D855" s="115">
        <v>8.83</v>
      </c>
      <c r="E855" s="75"/>
      <c r="F855" s="112">
        <f t="shared" si="54"/>
        <v>10.596</v>
      </c>
      <c r="G855" s="80" t="s">
        <v>3334</v>
      </c>
      <c r="H855" s="325"/>
      <c r="J855" s="341"/>
      <c r="L855"/>
      <c r="M855"/>
      <c r="P855" s="9">
        <v>94</v>
      </c>
      <c r="Q855"/>
      <c r="V855" s="39"/>
      <c r="Z855" s="38"/>
      <c r="AA855" s="38">
        <v>14.935064935064943</v>
      </c>
      <c r="AC855" s="31"/>
      <c r="AF855" s="33"/>
      <c r="AJ855" s="350"/>
      <c r="AK855" s="3"/>
      <c r="AL855">
        <f t="shared" si="63"/>
        <v>0</v>
      </c>
      <c r="AO855">
        <v>8.0970663600901442</v>
      </c>
    </row>
    <row r="856" spans="1:41" ht="12" customHeight="1" x14ac:dyDescent="0.25">
      <c r="A856" s="73">
        <v>1030008</v>
      </c>
      <c r="B856" s="98" t="s">
        <v>3851</v>
      </c>
      <c r="C856" s="77" t="str">
        <f t="shared" si="62"/>
        <v/>
      </c>
      <c r="D856" s="115">
        <v>8.83</v>
      </c>
      <c r="E856" s="75" t="s">
        <v>6464</v>
      </c>
      <c r="F856" s="112">
        <f t="shared" si="54"/>
        <v>10.596</v>
      </c>
      <c r="G856" s="80" t="s">
        <v>3334</v>
      </c>
      <c r="H856" s="325"/>
      <c r="I856" s="377" t="s">
        <v>8401</v>
      </c>
      <c r="J856" s="341"/>
      <c r="L856"/>
      <c r="M856"/>
      <c r="P856" s="9">
        <v>94</v>
      </c>
      <c r="Q856"/>
      <c r="V856" s="39"/>
      <c r="Z856" s="38"/>
      <c r="AA856" s="38">
        <v>14.935064935064943</v>
      </c>
      <c r="AC856" s="31"/>
      <c r="AF856" s="33"/>
      <c r="AJ856" s="350"/>
      <c r="AK856" s="3"/>
      <c r="AL856">
        <f t="shared" si="63"/>
        <v>0</v>
      </c>
      <c r="AO856">
        <v>2.7920918483069457</v>
      </c>
    </row>
    <row r="857" spans="1:41" ht="12" customHeight="1" x14ac:dyDescent="0.25">
      <c r="A857" s="73">
        <v>1030009</v>
      </c>
      <c r="B857" s="98" t="s">
        <v>3852</v>
      </c>
      <c r="C857" s="77" t="str">
        <f t="shared" si="62"/>
        <v/>
      </c>
      <c r="D857" s="115">
        <v>8.83</v>
      </c>
      <c r="E857" s="75" t="s">
        <v>6464</v>
      </c>
      <c r="F857" s="112">
        <f t="shared" si="54"/>
        <v>10.596</v>
      </c>
      <c r="G857" s="80" t="s">
        <v>3334</v>
      </c>
      <c r="H857" s="325"/>
      <c r="I857" s="378"/>
      <c r="J857" s="341"/>
      <c r="L857"/>
      <c r="M857"/>
      <c r="P857" s="9">
        <v>94</v>
      </c>
      <c r="Q857"/>
      <c r="V857" s="39"/>
      <c r="Z857" s="38"/>
      <c r="AA857" s="38">
        <v>14.935064935064943</v>
      </c>
      <c r="AC857" s="31"/>
      <c r="AF857" s="33"/>
      <c r="AJ857" s="350"/>
      <c r="AK857" s="3"/>
      <c r="AL857">
        <f t="shared" si="63"/>
        <v>0</v>
      </c>
      <c r="AO857">
        <v>6.7475553000751196</v>
      </c>
    </row>
    <row r="858" spans="1:41" ht="12" customHeight="1" x14ac:dyDescent="0.25">
      <c r="A858" s="73">
        <v>1030010</v>
      </c>
      <c r="B858" s="98" t="s">
        <v>3853</v>
      </c>
      <c r="C858" s="77" t="str">
        <f t="shared" si="62"/>
        <v/>
      </c>
      <c r="D858" s="115">
        <v>8.83</v>
      </c>
      <c r="E858" s="75" t="s">
        <v>6464</v>
      </c>
      <c r="F858" s="112">
        <f t="shared" si="54"/>
        <v>10.596</v>
      </c>
      <c r="G858" s="80" t="s">
        <v>3334</v>
      </c>
      <c r="H858" s="325"/>
      <c r="J858" s="341"/>
      <c r="L858"/>
      <c r="M858"/>
      <c r="P858" s="9">
        <v>94</v>
      </c>
      <c r="Q858"/>
      <c r="V858" s="39"/>
      <c r="Z858" s="38"/>
      <c r="AA858" s="38">
        <v>14.935064935064943</v>
      </c>
      <c r="AC858" s="31"/>
      <c r="AF858" s="33"/>
      <c r="AJ858" s="350"/>
      <c r="AK858" s="3"/>
      <c r="AL858">
        <f t="shared" si="63"/>
        <v>0</v>
      </c>
      <c r="AO858">
        <v>8.9967404001001601</v>
      </c>
    </row>
    <row r="859" spans="1:41" ht="12" customHeight="1" x14ac:dyDescent="0.25">
      <c r="A859" s="73">
        <v>1030011</v>
      </c>
      <c r="B859" s="98" t="s">
        <v>3854</v>
      </c>
      <c r="C859" s="77" t="str">
        <f t="shared" si="62"/>
        <v/>
      </c>
      <c r="D859" s="115">
        <v>8.83</v>
      </c>
      <c r="E859" s="75" t="s">
        <v>6464</v>
      </c>
      <c r="F859" s="112">
        <f t="shared" si="54"/>
        <v>10.596</v>
      </c>
      <c r="G859" s="80" t="s">
        <v>3335</v>
      </c>
      <c r="H859" s="325"/>
      <c r="I859" s="377" t="s">
        <v>8402</v>
      </c>
      <c r="J859" s="341"/>
      <c r="L859"/>
      <c r="M859"/>
      <c r="P859" s="9">
        <v>94</v>
      </c>
      <c r="Q859"/>
      <c r="V859" s="39"/>
      <c r="Z859" s="38"/>
      <c r="AA859" s="38">
        <v>14.935064935064943</v>
      </c>
      <c r="AC859" s="31"/>
      <c r="AF859" s="33"/>
      <c r="AJ859" s="350"/>
      <c r="AK859" s="3"/>
      <c r="AL859">
        <f t="shared" si="63"/>
        <v>0</v>
      </c>
      <c r="AO859">
        <v>0.53980442400600959</v>
      </c>
    </row>
    <row r="860" spans="1:41" ht="12" customHeight="1" x14ac:dyDescent="0.25">
      <c r="A860" s="73">
        <v>1030012</v>
      </c>
      <c r="B860" s="98" t="s">
        <v>3855</v>
      </c>
      <c r="C860" s="77" t="str">
        <f t="shared" si="62"/>
        <v/>
      </c>
      <c r="D860" s="115">
        <v>8.99</v>
      </c>
      <c r="E860" s="75" t="s">
        <v>6464</v>
      </c>
      <c r="F860" s="112">
        <f t="shared" si="54"/>
        <v>10.788</v>
      </c>
      <c r="G860" s="80" t="s">
        <v>3334</v>
      </c>
      <c r="H860" s="325"/>
      <c r="I860" s="378"/>
      <c r="J860" s="341"/>
      <c r="L860"/>
      <c r="M860"/>
      <c r="P860" s="9">
        <v>94</v>
      </c>
      <c r="Q860"/>
      <c r="V860" s="39"/>
      <c r="Z860" s="38"/>
      <c r="AA860" s="38">
        <v>14.992025518341308</v>
      </c>
      <c r="AC860" s="31"/>
      <c r="AF860" s="33"/>
      <c r="AJ860" s="350"/>
      <c r="AK860" s="3"/>
      <c r="AL860">
        <f t="shared" si="63"/>
        <v>0</v>
      </c>
      <c r="AO860">
        <v>3.7871230446313877</v>
      </c>
    </row>
    <row r="861" spans="1:41" ht="12" customHeight="1" x14ac:dyDescent="0.25">
      <c r="A861" s="73">
        <v>5030013</v>
      </c>
      <c r="B861" s="98" t="s">
        <v>3856</v>
      </c>
      <c r="C861" s="77" t="str">
        <f t="shared" si="62"/>
        <v/>
      </c>
      <c r="D861" s="115">
        <v>8.99</v>
      </c>
      <c r="E861" s="75" t="s">
        <v>6463</v>
      </c>
      <c r="F861" s="112">
        <f t="shared" si="54"/>
        <v>10.788</v>
      </c>
      <c r="G861" s="80" t="s">
        <v>3334</v>
      </c>
      <c r="H861" s="325"/>
      <c r="I861" s="364" t="s">
        <v>4953</v>
      </c>
      <c r="J861" s="341"/>
      <c r="L861"/>
      <c r="M861"/>
      <c r="P861" s="9">
        <v>94</v>
      </c>
      <c r="Q861"/>
      <c r="V861" s="39"/>
      <c r="Z861" s="38"/>
      <c r="AA861" s="38">
        <v>14.992025518341308</v>
      </c>
      <c r="AC861" s="31"/>
      <c r="AF861" s="33"/>
      <c r="AJ861" s="350">
        <v>1030013</v>
      </c>
      <c r="AK861" s="3"/>
      <c r="AL861">
        <f t="shared" si="63"/>
        <v>0</v>
      </c>
      <c r="AO861">
        <v>11.361369133894163</v>
      </c>
    </row>
    <row r="862" spans="1:41" ht="12" customHeight="1" x14ac:dyDescent="0.25">
      <c r="A862" s="73">
        <v>1030014</v>
      </c>
      <c r="B862" s="98" t="s">
        <v>3857</v>
      </c>
      <c r="C862" s="77" t="str">
        <f t="shared" si="62"/>
        <v/>
      </c>
      <c r="D862" s="115">
        <v>8.99</v>
      </c>
      <c r="E862" s="75" t="s">
        <v>6464</v>
      </c>
      <c r="F862" s="112">
        <f t="shared" si="54"/>
        <v>10.788</v>
      </c>
      <c r="G862" s="80" t="s">
        <v>3334</v>
      </c>
      <c r="H862" s="325"/>
      <c r="I862" s="365"/>
      <c r="J862" s="341"/>
      <c r="L862"/>
      <c r="M862"/>
      <c r="P862" s="9">
        <v>94</v>
      </c>
      <c r="Q862"/>
      <c r="V862" s="39"/>
      <c r="Z862" s="38"/>
      <c r="AA862" s="38">
        <v>14.992025518341308</v>
      </c>
      <c r="AC862" s="31"/>
      <c r="AF862" s="33"/>
      <c r="AJ862" s="350"/>
      <c r="AK862" s="3"/>
      <c r="AL862">
        <f t="shared" si="63"/>
        <v>0</v>
      </c>
      <c r="AO862">
        <v>2.9455401458244124</v>
      </c>
    </row>
    <row r="863" spans="1:41" ht="12" customHeight="1" x14ac:dyDescent="0.25">
      <c r="A863" s="73">
        <v>1030015</v>
      </c>
      <c r="B863" s="98" t="s">
        <v>3858</v>
      </c>
      <c r="C863" s="77" t="str">
        <f t="shared" si="62"/>
        <v/>
      </c>
      <c r="D863" s="115">
        <v>8.99</v>
      </c>
      <c r="E863" s="75" t="s">
        <v>6464</v>
      </c>
      <c r="F863" s="112">
        <f t="shared" si="54"/>
        <v>10.788</v>
      </c>
      <c r="G863" s="80" t="s">
        <v>3334</v>
      </c>
      <c r="H863" s="325"/>
      <c r="I863" s="365"/>
      <c r="J863" s="341"/>
      <c r="L863"/>
      <c r="M863"/>
      <c r="P863" s="9">
        <v>94</v>
      </c>
      <c r="Q863"/>
      <c r="V863" s="39"/>
      <c r="Z863" s="38"/>
      <c r="AA863" s="38">
        <v>14.992025518341308</v>
      </c>
      <c r="AC863" s="31"/>
      <c r="AF863" s="33"/>
      <c r="AJ863" s="350"/>
      <c r="AK863" s="3"/>
      <c r="AL863">
        <f t="shared" si="63"/>
        <v>0</v>
      </c>
      <c r="AO863">
        <v>7.9529583937259138</v>
      </c>
    </row>
    <row r="864" spans="1:41" ht="12" customHeight="1" x14ac:dyDescent="0.25">
      <c r="A864" s="73">
        <v>5030016</v>
      </c>
      <c r="B864" s="98" t="s">
        <v>3859</v>
      </c>
      <c r="C864" s="77" t="str">
        <f t="shared" si="62"/>
        <v/>
      </c>
      <c r="D864" s="115">
        <v>10.92</v>
      </c>
      <c r="E864" s="75" t="s">
        <v>6463</v>
      </c>
      <c r="F864" s="112">
        <f t="shared" si="54"/>
        <v>13.103999999999999</v>
      </c>
      <c r="G864" s="80" t="s">
        <v>3333</v>
      </c>
      <c r="H864" s="325"/>
      <c r="I864" s="365" t="s">
        <v>4957</v>
      </c>
      <c r="J864" s="341"/>
      <c r="L864"/>
      <c r="M864"/>
      <c r="P864" s="9">
        <v>94</v>
      </c>
      <c r="Q864"/>
      <c r="V864" s="39"/>
      <c r="Z864" s="38"/>
      <c r="AA864" s="38">
        <v>14.941022280471827</v>
      </c>
      <c r="AC864" s="31"/>
      <c r="AF864" s="33"/>
      <c r="AJ864" s="350">
        <v>1030016</v>
      </c>
      <c r="AK864" s="3"/>
      <c r="AL864">
        <f t="shared" si="63"/>
        <v>0</v>
      </c>
      <c r="AO864">
        <v>0.2338340396376111</v>
      </c>
    </row>
    <row r="865" spans="1:41" ht="12" customHeight="1" x14ac:dyDescent="0.25">
      <c r="A865" s="73">
        <v>1030017</v>
      </c>
      <c r="B865" s="98" t="s">
        <v>3860</v>
      </c>
      <c r="C865" s="77" t="str">
        <f t="shared" si="62"/>
        <v/>
      </c>
      <c r="D865" s="115">
        <v>10.92</v>
      </c>
      <c r="E865" s="75" t="s">
        <v>6464</v>
      </c>
      <c r="F865" s="112">
        <f t="shared" si="54"/>
        <v>13.103999999999999</v>
      </c>
      <c r="G865" s="80" t="s">
        <v>3334</v>
      </c>
      <c r="H865" s="325"/>
      <c r="I865" s="365"/>
      <c r="J865" s="341"/>
      <c r="L865"/>
      <c r="M865"/>
      <c r="P865" s="9">
        <v>94</v>
      </c>
      <c r="Q865"/>
      <c r="V865" s="39"/>
      <c r="Z865" s="38"/>
      <c r="AA865" s="38">
        <v>14.941022280471827</v>
      </c>
      <c r="AC865" s="31"/>
      <c r="AF865" s="33"/>
      <c r="AJ865" s="350"/>
      <c r="AK865" s="3"/>
      <c r="AL865">
        <f t="shared" si="63"/>
        <v>0</v>
      </c>
      <c r="AO865">
        <v>4.6766807927522223</v>
      </c>
    </row>
    <row r="866" spans="1:41" ht="12" customHeight="1" x14ac:dyDescent="0.25">
      <c r="A866" s="73">
        <v>5030018</v>
      </c>
      <c r="B866" s="98" t="s">
        <v>3861</v>
      </c>
      <c r="C866" s="77" t="str">
        <f t="shared" si="62"/>
        <v/>
      </c>
      <c r="D866" s="115">
        <v>10.92</v>
      </c>
      <c r="E866" s="75"/>
      <c r="F866" s="112">
        <f t="shared" si="54"/>
        <v>13.103999999999999</v>
      </c>
      <c r="G866" s="80" t="s">
        <v>3334</v>
      </c>
      <c r="H866" s="325"/>
      <c r="I866" s="365"/>
      <c r="J866" s="341"/>
      <c r="L866"/>
      <c r="M866"/>
      <c r="P866" s="9">
        <v>94</v>
      </c>
      <c r="Q866"/>
      <c r="V866" s="39"/>
      <c r="Z866" s="38"/>
      <c r="AA866" s="38">
        <v>14.941022280471827</v>
      </c>
      <c r="AC866" s="31"/>
      <c r="AF866" s="33"/>
      <c r="AJ866" s="350">
        <v>1030018</v>
      </c>
      <c r="AK866" s="3"/>
      <c r="AL866">
        <f t="shared" si="63"/>
        <v>0</v>
      </c>
      <c r="AO866">
        <v>2.2577079689148656</v>
      </c>
    </row>
    <row r="867" spans="1:41" ht="12" customHeight="1" x14ac:dyDescent="0.25">
      <c r="A867" s="73">
        <v>5030019</v>
      </c>
      <c r="B867" s="98" t="s">
        <v>3862</v>
      </c>
      <c r="C867" s="77" t="str">
        <f t="shared" si="62"/>
        <v/>
      </c>
      <c r="D867" s="115">
        <v>10.92</v>
      </c>
      <c r="E867" s="75"/>
      <c r="F867" s="112">
        <f t="shared" si="54"/>
        <v>13.103999999999999</v>
      </c>
      <c r="G867" s="80" t="s">
        <v>3334</v>
      </c>
      <c r="H867" s="325"/>
      <c r="I867" s="94"/>
      <c r="J867" s="341"/>
      <c r="L867"/>
      <c r="M867"/>
      <c r="P867" s="9">
        <v>94</v>
      </c>
      <c r="Q867"/>
      <c r="V867" s="39"/>
      <c r="Z867" s="38"/>
      <c r="AA867" s="38">
        <v>14.941022280471827</v>
      </c>
      <c r="AC867" s="31"/>
      <c r="AF867" s="33"/>
      <c r="AJ867" s="350">
        <v>1030019</v>
      </c>
      <c r="AK867" s="3"/>
      <c r="AL867">
        <f t="shared" si="63"/>
        <v>0</v>
      </c>
      <c r="AO867">
        <v>3.851384182266536</v>
      </c>
    </row>
    <row r="868" spans="1:41" ht="12" customHeight="1" x14ac:dyDescent="0.25">
      <c r="A868" s="73">
        <v>1030020</v>
      </c>
      <c r="B868" s="98" t="s">
        <v>3863</v>
      </c>
      <c r="C868" s="77" t="str">
        <f t="shared" si="62"/>
        <v/>
      </c>
      <c r="D868" s="115">
        <v>10.92</v>
      </c>
      <c r="E868" s="75" t="s">
        <v>6464</v>
      </c>
      <c r="F868" s="112">
        <f t="shared" si="54"/>
        <v>13.103999999999999</v>
      </c>
      <c r="G868" s="80" t="s">
        <v>3334</v>
      </c>
      <c r="H868" s="325"/>
      <c r="I868" s="326" t="s">
        <v>4950</v>
      </c>
      <c r="J868" s="341"/>
      <c r="L868"/>
      <c r="M868"/>
      <c r="P868" s="9">
        <v>94</v>
      </c>
      <c r="Q868"/>
      <c r="V868" s="39"/>
      <c r="Z868" s="38"/>
      <c r="AA868" s="38">
        <v>14.941022280471827</v>
      </c>
      <c r="AC868" s="31"/>
      <c r="AF868" s="33"/>
      <c r="AJ868" s="350"/>
      <c r="AK868" s="3"/>
      <c r="AL868">
        <f t="shared" si="63"/>
        <v>0</v>
      </c>
      <c r="AO868">
        <v>3.6374183943628395</v>
      </c>
    </row>
    <row r="869" spans="1:41" ht="12" customHeight="1" x14ac:dyDescent="0.25">
      <c r="A869" s="73">
        <v>1030021</v>
      </c>
      <c r="B869" s="98" t="s">
        <v>3864</v>
      </c>
      <c r="C869" s="77" t="str">
        <f t="shared" si="62"/>
        <v/>
      </c>
      <c r="D869" s="115">
        <v>10.92</v>
      </c>
      <c r="E869" s="75"/>
      <c r="F869" s="112">
        <f t="shared" si="54"/>
        <v>13.103999999999999</v>
      </c>
      <c r="G869" s="80" t="s">
        <v>3333</v>
      </c>
      <c r="H869" s="325"/>
      <c r="I869" s="377" t="s">
        <v>8403</v>
      </c>
      <c r="J869" s="341"/>
      <c r="L869"/>
      <c r="M869"/>
      <c r="P869" s="9">
        <v>94</v>
      </c>
      <c r="Q869"/>
      <c r="V869" s="39"/>
      <c r="Z869" s="38"/>
      <c r="AA869" s="38">
        <v>14.941022280471827</v>
      </c>
      <c r="AC869" s="31"/>
      <c r="AF869" s="33"/>
      <c r="AJ869" s="350"/>
      <c r="AK869" s="3"/>
      <c r="AL869">
        <f t="shared" si="63"/>
        <v>0</v>
      </c>
      <c r="AO869">
        <v>0.27280637957721293</v>
      </c>
    </row>
    <row r="870" spans="1:41" ht="12" customHeight="1" x14ac:dyDescent="0.25">
      <c r="A870" s="73">
        <v>1030022</v>
      </c>
      <c r="B870" s="98" t="s">
        <v>3865</v>
      </c>
      <c r="C870" s="77" t="str">
        <f t="shared" si="62"/>
        <v/>
      </c>
      <c r="D870" s="115">
        <v>13.23</v>
      </c>
      <c r="E870" s="75" t="s">
        <v>6464</v>
      </c>
      <c r="F870" s="112">
        <f t="shared" si="54"/>
        <v>15.875999999999999</v>
      </c>
      <c r="G870" s="80" t="s">
        <v>3334</v>
      </c>
      <c r="H870" s="325"/>
      <c r="I870" s="378"/>
      <c r="J870" s="341"/>
      <c r="L870"/>
      <c r="M870"/>
      <c r="P870" s="9">
        <v>94</v>
      </c>
      <c r="Q870"/>
      <c r="V870" s="39"/>
      <c r="Z870" s="38"/>
      <c r="AA870" s="38">
        <v>15.043290043290042</v>
      </c>
      <c r="AC870" s="31"/>
      <c r="AF870" s="33"/>
      <c r="AJ870" s="350"/>
      <c r="AK870" s="3"/>
      <c r="AL870">
        <f t="shared" si="63"/>
        <v>0</v>
      </c>
      <c r="AO870">
        <v>3.1789202774263465</v>
      </c>
    </row>
    <row r="871" spans="1:41" ht="12" customHeight="1" x14ac:dyDescent="0.25">
      <c r="A871" s="73">
        <v>1030023</v>
      </c>
      <c r="B871" s="98" t="s">
        <v>3866</v>
      </c>
      <c r="C871" s="77" t="str">
        <f t="shared" si="62"/>
        <v/>
      </c>
      <c r="D871" s="115">
        <v>10.71</v>
      </c>
      <c r="E871" s="75" t="s">
        <v>1</v>
      </c>
      <c r="F871" s="309">
        <f t="shared" si="54"/>
        <v>12.852</v>
      </c>
      <c r="G871" s="80" t="s">
        <v>3334</v>
      </c>
      <c r="H871" s="325"/>
      <c r="I871" s="364" t="s">
        <v>4952</v>
      </c>
      <c r="J871" s="341"/>
      <c r="L871"/>
      <c r="M871"/>
      <c r="P871" s="9">
        <v>94</v>
      </c>
      <c r="Q871"/>
      <c r="V871" s="39"/>
      <c r="Z871" s="38"/>
      <c r="AA871" s="38">
        <v>0</v>
      </c>
      <c r="AC871" s="31"/>
      <c r="AF871" s="33"/>
      <c r="AJ871" s="350"/>
      <c r="AK871" s="3"/>
      <c r="AL871">
        <f t="shared" si="63"/>
        <v>0</v>
      </c>
      <c r="AO871">
        <v>3.3378662912976642</v>
      </c>
    </row>
    <row r="872" spans="1:41" ht="12" customHeight="1" x14ac:dyDescent="0.25">
      <c r="A872" s="73">
        <v>1030024</v>
      </c>
      <c r="B872" s="98" t="s">
        <v>3867</v>
      </c>
      <c r="C872" s="77" t="str">
        <f t="shared" si="62"/>
        <v/>
      </c>
      <c r="D872" s="115">
        <v>13.23</v>
      </c>
      <c r="E872" s="75" t="s">
        <v>6464</v>
      </c>
      <c r="F872" s="112">
        <f t="shared" si="54"/>
        <v>15.875999999999999</v>
      </c>
      <c r="G872" s="80" t="s">
        <v>3334</v>
      </c>
      <c r="H872" s="325"/>
      <c r="I872" s="365"/>
      <c r="J872" s="341"/>
      <c r="L872"/>
      <c r="M872"/>
      <c r="P872" s="9">
        <v>94</v>
      </c>
      <c r="Q872"/>
      <c r="V872" s="39"/>
      <c r="Z872" s="38"/>
      <c r="AA872" s="38">
        <v>15.043290043290042</v>
      </c>
      <c r="AC872" s="31"/>
      <c r="AF872" s="33"/>
      <c r="AJ872" s="350"/>
      <c r="AK872" s="3"/>
      <c r="AL872">
        <f t="shared" si="63"/>
        <v>0</v>
      </c>
      <c r="AO872">
        <v>1.3510411179061974</v>
      </c>
    </row>
    <row r="873" spans="1:41" ht="12" customHeight="1" x14ac:dyDescent="0.25">
      <c r="A873" s="73">
        <v>1030025</v>
      </c>
      <c r="B873" s="98" t="s">
        <v>3868</v>
      </c>
      <c r="C873" s="77" t="str">
        <f t="shared" si="62"/>
        <v/>
      </c>
      <c r="D873" s="115">
        <v>17.13</v>
      </c>
      <c r="E873" s="75" t="s">
        <v>6464</v>
      </c>
      <c r="F873" s="112">
        <f t="shared" si="54"/>
        <v>20.555999999999997</v>
      </c>
      <c r="G873" s="80" t="s">
        <v>3334</v>
      </c>
      <c r="H873" s="325"/>
      <c r="I873" s="94"/>
      <c r="J873" s="341"/>
      <c r="L873"/>
      <c r="M873"/>
      <c r="P873" s="9">
        <v>94</v>
      </c>
      <c r="Q873"/>
      <c r="V873" s="39"/>
      <c r="Z873" s="38"/>
      <c r="AA873" s="38">
        <v>14.979079497907946</v>
      </c>
      <c r="AC873" s="31"/>
      <c r="AF873" s="33"/>
      <c r="AJ873" s="350"/>
      <c r="AK873" s="3"/>
      <c r="AL873">
        <f t="shared" si="63"/>
        <v>0</v>
      </c>
      <c r="AO873">
        <v>2.7825295177892966</v>
      </c>
    </row>
    <row r="874" spans="1:41" ht="12" customHeight="1" x14ac:dyDescent="0.25">
      <c r="A874" s="73">
        <v>1030026</v>
      </c>
      <c r="B874" s="98" t="s">
        <v>3869</v>
      </c>
      <c r="C874" s="77" t="str">
        <f t="shared" si="62"/>
        <v/>
      </c>
      <c r="D874" s="115">
        <v>17.13</v>
      </c>
      <c r="E874" s="75" t="s">
        <v>6463</v>
      </c>
      <c r="F874" s="112">
        <f t="shared" si="54"/>
        <v>20.555999999999997</v>
      </c>
      <c r="G874" s="80" t="s">
        <v>3333</v>
      </c>
      <c r="H874" s="325"/>
      <c r="I874" s="94"/>
      <c r="J874" s="341"/>
      <c r="L874"/>
      <c r="M874"/>
      <c r="P874" s="9">
        <v>94</v>
      </c>
      <c r="Q874"/>
      <c r="V874" s="39"/>
      <c r="Z874" s="38"/>
      <c r="AA874" s="38">
        <v>14.979079497907946</v>
      </c>
      <c r="AC874" s="31"/>
      <c r="AF874" s="33"/>
      <c r="AJ874" s="350"/>
      <c r="AK874" s="3"/>
      <c r="AL874">
        <f t="shared" si="63"/>
        <v>0</v>
      </c>
      <c r="AO874">
        <v>8.3475885533678892E-2</v>
      </c>
    </row>
    <row r="875" spans="1:41" ht="12" customHeight="1" x14ac:dyDescent="0.25">
      <c r="A875" s="73">
        <v>1030027</v>
      </c>
      <c r="B875" s="98" t="s">
        <v>3870</v>
      </c>
      <c r="C875" s="77" t="str">
        <f t="shared" si="62"/>
        <v/>
      </c>
      <c r="D875" s="115">
        <v>18.649999999999999</v>
      </c>
      <c r="E875" s="75" t="s">
        <v>6464</v>
      </c>
      <c r="F875" s="112">
        <f t="shared" si="54"/>
        <v>22.38</v>
      </c>
      <c r="G875" s="80" t="s">
        <v>3335</v>
      </c>
      <c r="H875" s="325"/>
      <c r="I875" s="326" t="s">
        <v>4951</v>
      </c>
      <c r="J875" s="341"/>
      <c r="L875"/>
      <c r="M875"/>
      <c r="P875" s="9">
        <v>94</v>
      </c>
      <c r="Q875"/>
      <c r="V875" s="39"/>
      <c r="Z875" s="38"/>
      <c r="AA875" s="38">
        <v>14.976958525345623</v>
      </c>
      <c r="AC875" s="31"/>
      <c r="AF875" s="33"/>
      <c r="AJ875" s="350"/>
      <c r="AK875" s="3"/>
      <c r="AL875">
        <f t="shared" si="63"/>
        <v>0</v>
      </c>
      <c r="AO875">
        <v>1.5334497792942834</v>
      </c>
    </row>
    <row r="876" spans="1:41" ht="12" customHeight="1" x14ac:dyDescent="0.25">
      <c r="A876" s="73">
        <v>1030028</v>
      </c>
      <c r="B876" s="98" t="s">
        <v>3871</v>
      </c>
      <c r="C876" s="77" t="str">
        <f t="shared" si="62"/>
        <v/>
      </c>
      <c r="D876" s="115">
        <v>18.649999999999999</v>
      </c>
      <c r="E876" s="75" t="s">
        <v>6464</v>
      </c>
      <c r="F876" s="112">
        <f t="shared" si="54"/>
        <v>22.38</v>
      </c>
      <c r="G876" s="80" t="s">
        <v>3333</v>
      </c>
      <c r="H876" s="325"/>
      <c r="I876" s="377" t="s">
        <v>8391</v>
      </c>
      <c r="J876" s="341"/>
      <c r="L876"/>
      <c r="M876"/>
      <c r="P876" s="9">
        <v>94</v>
      </c>
      <c r="Q876"/>
      <c r="V876" s="39"/>
      <c r="Z876" s="38"/>
      <c r="AA876" s="38">
        <v>14.976958525345623</v>
      </c>
      <c r="AC876" s="31"/>
      <c r="AF876" s="33"/>
      <c r="AJ876" s="350"/>
      <c r="AK876" s="3"/>
      <c r="AL876">
        <f t="shared" si="63"/>
        <v>0</v>
      </c>
      <c r="AO876">
        <v>0.25557496321571394</v>
      </c>
    </row>
    <row r="877" spans="1:41" ht="12" customHeight="1" x14ac:dyDescent="0.25">
      <c r="A877" s="73">
        <v>1030029</v>
      </c>
      <c r="B877" s="98" t="s">
        <v>3872</v>
      </c>
      <c r="C877" s="77" t="str">
        <f t="shared" si="62"/>
        <v/>
      </c>
      <c r="D877" s="115">
        <v>20.88</v>
      </c>
      <c r="E877" s="75" t="s">
        <v>6464</v>
      </c>
      <c r="F877" s="112">
        <f t="shared" si="54"/>
        <v>25.055999999999997</v>
      </c>
      <c r="G877" s="80" t="s">
        <v>3335</v>
      </c>
      <c r="H877" s="325"/>
      <c r="I877" s="378"/>
      <c r="J877" s="341"/>
      <c r="L877"/>
      <c r="M877"/>
      <c r="P877" s="9">
        <v>94</v>
      </c>
      <c r="Q877"/>
      <c r="V877" s="39"/>
      <c r="Z877" s="38"/>
      <c r="AA877" s="38">
        <v>15.02057613168725</v>
      </c>
      <c r="AC877" s="31"/>
      <c r="AF877" s="33"/>
      <c r="AJ877" s="350"/>
      <c r="AK877" s="3"/>
      <c r="AL877">
        <f t="shared" si="63"/>
        <v>0</v>
      </c>
      <c r="AO877">
        <v>0.57069840325347998</v>
      </c>
    </row>
    <row r="878" spans="1:41" ht="12" customHeight="1" x14ac:dyDescent="0.25">
      <c r="A878" s="73">
        <v>1030030</v>
      </c>
      <c r="B878" s="98" t="s">
        <v>3873</v>
      </c>
      <c r="C878" s="77" t="str">
        <f t="shared" si="62"/>
        <v/>
      </c>
      <c r="D878" s="115">
        <v>20.88</v>
      </c>
      <c r="E878" s="75" t="s">
        <v>6464</v>
      </c>
      <c r="F878" s="112">
        <f t="shared" si="54"/>
        <v>25.055999999999997</v>
      </c>
      <c r="G878" s="80" t="s">
        <v>3335</v>
      </c>
      <c r="H878" s="325"/>
      <c r="I878" s="94"/>
      <c r="J878" s="341"/>
      <c r="L878"/>
      <c r="M878"/>
      <c r="P878" s="9">
        <v>94</v>
      </c>
      <c r="Q878"/>
      <c r="V878" s="39"/>
      <c r="Z878" s="38"/>
      <c r="AA878" s="38">
        <v>15.02057613168725</v>
      </c>
      <c r="AC878" s="31"/>
      <c r="AF878" s="33"/>
      <c r="AJ878" s="350"/>
      <c r="AK878" s="3"/>
      <c r="AL878">
        <f t="shared" si="63"/>
        <v>0</v>
      </c>
      <c r="AO878">
        <v>1.7120952097604398</v>
      </c>
    </row>
    <row r="879" spans="1:41" ht="12" customHeight="1" x14ac:dyDescent="0.25">
      <c r="A879" s="73">
        <v>5030031</v>
      </c>
      <c r="B879" s="98" t="s">
        <v>3874</v>
      </c>
      <c r="C879" s="77" t="str">
        <f t="shared" si="62"/>
        <v/>
      </c>
      <c r="D879" s="115">
        <v>20.88</v>
      </c>
      <c r="E879" s="75" t="s">
        <v>6463</v>
      </c>
      <c r="F879" s="112">
        <f t="shared" si="54"/>
        <v>25.055999999999997</v>
      </c>
      <c r="G879" s="80" t="s">
        <v>3333</v>
      </c>
      <c r="H879" s="325"/>
      <c r="I879" s="377" t="s">
        <v>8392</v>
      </c>
      <c r="J879" s="341"/>
      <c r="L879"/>
      <c r="M879"/>
      <c r="P879" s="9">
        <v>94</v>
      </c>
      <c r="Q879"/>
      <c r="V879" s="39"/>
      <c r="Z879" s="38"/>
      <c r="AA879" s="38">
        <v>15.02057613168725</v>
      </c>
      <c r="AC879" s="31"/>
      <c r="AF879" s="33"/>
      <c r="AJ879" s="350">
        <v>1030031</v>
      </c>
      <c r="AK879" s="3"/>
      <c r="AL879">
        <f t="shared" si="63"/>
        <v>0</v>
      </c>
      <c r="AO879">
        <v>0.14267460081337</v>
      </c>
    </row>
    <row r="880" spans="1:41" ht="12" customHeight="1" x14ac:dyDescent="0.25">
      <c r="A880" s="73">
        <v>1030032</v>
      </c>
      <c r="B880" s="98" t="s">
        <v>3875</v>
      </c>
      <c r="C880" s="77" t="str">
        <f t="shared" si="62"/>
        <v/>
      </c>
      <c r="D880" s="115">
        <v>18.97</v>
      </c>
      <c r="E880" s="75" t="s">
        <v>1</v>
      </c>
      <c r="F880" s="309">
        <f t="shared" si="54"/>
        <v>22.763999999999999</v>
      </c>
      <c r="G880" s="80" t="s">
        <v>3335</v>
      </c>
      <c r="H880" s="325"/>
      <c r="I880" s="378"/>
      <c r="J880" s="341"/>
      <c r="L880"/>
      <c r="M880"/>
      <c r="P880" s="9">
        <v>94</v>
      </c>
      <c r="Q880"/>
      <c r="V880" s="39"/>
      <c r="Z880" s="38"/>
      <c r="AA880" s="38">
        <v>0</v>
      </c>
      <c r="AC880" s="31"/>
      <c r="AF880" s="33"/>
      <c r="AJ880" s="350"/>
      <c r="AK880" s="3"/>
      <c r="AL880">
        <f t="shared" si="63"/>
        <v>0</v>
      </c>
      <c r="AO880">
        <v>2.3555975210726139</v>
      </c>
    </row>
    <row r="881" spans="1:41" ht="12" customHeight="1" x14ac:dyDescent="0.25">
      <c r="A881" s="73">
        <v>1030033</v>
      </c>
      <c r="B881" s="98" t="s">
        <v>3876</v>
      </c>
      <c r="C881" s="77" t="str">
        <f t="shared" si="62"/>
        <v/>
      </c>
      <c r="D881" s="115">
        <v>23.44</v>
      </c>
      <c r="E881" s="75" t="s">
        <v>6464</v>
      </c>
      <c r="F881" s="112">
        <f t="shared" si="54"/>
        <v>28.128</v>
      </c>
      <c r="G881" s="80" t="s">
        <v>3335</v>
      </c>
      <c r="H881" s="325"/>
      <c r="I881" s="94"/>
      <c r="J881" s="341"/>
      <c r="L881"/>
      <c r="M881"/>
      <c r="P881" s="9">
        <v>94</v>
      </c>
      <c r="Q881"/>
      <c r="V881" s="39"/>
      <c r="Z881" s="38"/>
      <c r="AA881" s="38">
        <v>14.975550122249388</v>
      </c>
      <c r="AC881" s="31"/>
      <c r="AF881" s="33"/>
      <c r="AJ881" s="350"/>
      <c r="AK881" s="3"/>
      <c r="AL881">
        <f t="shared" si="63"/>
        <v>0</v>
      </c>
      <c r="AO881">
        <v>2.1787267174425877</v>
      </c>
    </row>
    <row r="882" spans="1:41" ht="12" customHeight="1" x14ac:dyDescent="0.25">
      <c r="A882" s="73">
        <v>1030034</v>
      </c>
      <c r="B882" s="98" t="s">
        <v>3877</v>
      </c>
      <c r="C882" s="77" t="str">
        <f t="shared" si="62"/>
        <v/>
      </c>
      <c r="D882" s="115">
        <v>18.97</v>
      </c>
      <c r="E882" s="75" t="s">
        <v>6463</v>
      </c>
      <c r="F882" s="309">
        <f t="shared" si="54"/>
        <v>22.763999999999999</v>
      </c>
      <c r="G882" s="80" t="s">
        <v>3335</v>
      </c>
      <c r="H882" s="325"/>
      <c r="I882" s="94"/>
      <c r="J882" s="341"/>
      <c r="L882"/>
      <c r="M882"/>
      <c r="P882" s="9">
        <v>94</v>
      </c>
      <c r="Q882"/>
      <c r="V882" s="39"/>
      <c r="Z882" s="38"/>
      <c r="AA882" s="38">
        <v>0</v>
      </c>
      <c r="AC882" s="31"/>
      <c r="AF882" s="33"/>
      <c r="AJ882" s="350"/>
      <c r="AK882" s="3"/>
      <c r="AL882">
        <f t="shared" si="63"/>
        <v>0</v>
      </c>
      <c r="AO882">
        <v>0.87650140318980962</v>
      </c>
    </row>
    <row r="883" spans="1:41" ht="12" customHeight="1" x14ac:dyDescent="0.25">
      <c r="A883" s="73">
        <v>1030035</v>
      </c>
      <c r="B883" s="98" t="s">
        <v>3878</v>
      </c>
      <c r="C883" s="77" t="str">
        <f t="shared" si="62"/>
        <v/>
      </c>
      <c r="D883" s="115">
        <v>18.97</v>
      </c>
      <c r="E883" s="75" t="s">
        <v>6464</v>
      </c>
      <c r="F883" s="309">
        <f t="shared" si="54"/>
        <v>22.763999999999999</v>
      </c>
      <c r="G883" s="80" t="s">
        <v>3335</v>
      </c>
      <c r="H883" s="325"/>
      <c r="I883" s="326"/>
      <c r="J883" s="341"/>
      <c r="L883"/>
      <c r="M883"/>
      <c r="P883" s="9">
        <v>94</v>
      </c>
      <c r="Q883"/>
      <c r="V883" s="39"/>
      <c r="Z883" s="38"/>
      <c r="AA883" s="38">
        <v>0</v>
      </c>
      <c r="AC883" s="31"/>
      <c r="AF883" s="33"/>
      <c r="AJ883" s="350"/>
      <c r="AK883" s="3"/>
      <c r="AL883">
        <f t="shared" si="63"/>
        <v>0</v>
      </c>
      <c r="AO883">
        <v>3.7689560337161816</v>
      </c>
    </row>
    <row r="884" spans="1:41" ht="12" customHeight="1" x14ac:dyDescent="0.25">
      <c r="A884" s="73">
        <v>1030036</v>
      </c>
      <c r="B884" s="98" t="s">
        <v>3879</v>
      </c>
      <c r="C884" s="77" t="str">
        <f t="shared" si="62"/>
        <v/>
      </c>
      <c r="D884" s="115">
        <v>23.44</v>
      </c>
      <c r="E884" s="75" t="s">
        <v>6463</v>
      </c>
      <c r="F884" s="112">
        <f t="shared" ref="F884:F947" si="64">D884*1.2</f>
        <v>28.128</v>
      </c>
      <c r="G884" s="80" t="s">
        <v>3333</v>
      </c>
      <c r="H884" s="325"/>
      <c r="I884" s="377" t="s">
        <v>8417</v>
      </c>
      <c r="J884" s="341"/>
      <c r="L884"/>
      <c r="M884"/>
      <c r="P884" s="9">
        <v>94</v>
      </c>
      <c r="Q884"/>
      <c r="V884" s="39"/>
      <c r="Z884" s="38"/>
      <c r="AA884" s="38">
        <v>14.975550122249388</v>
      </c>
      <c r="AC884" s="31"/>
      <c r="AF884" s="33"/>
      <c r="AJ884" s="350"/>
      <c r="AK884" s="3"/>
      <c r="AL884">
        <f t="shared" si="63"/>
        <v>0</v>
      </c>
      <c r="AO884">
        <v>7.6255435110490571E-2</v>
      </c>
    </row>
    <row r="885" spans="1:41" ht="12" customHeight="1" x14ac:dyDescent="0.25">
      <c r="A885" s="73">
        <v>1030037</v>
      </c>
      <c r="B885" s="98" t="s">
        <v>3880</v>
      </c>
      <c r="C885" s="77" t="str">
        <f t="shared" si="62"/>
        <v/>
      </c>
      <c r="D885" s="115">
        <v>25.01</v>
      </c>
      <c r="E885" s="75" t="s">
        <v>6464</v>
      </c>
      <c r="F885" s="112">
        <f t="shared" si="64"/>
        <v>30.012</v>
      </c>
      <c r="G885" s="80" t="s">
        <v>3335</v>
      </c>
      <c r="H885" s="325"/>
      <c r="I885" s="378"/>
      <c r="J885" s="341"/>
      <c r="L885"/>
      <c r="M885"/>
      <c r="P885" s="9">
        <v>94</v>
      </c>
      <c r="Q885"/>
      <c r="V885" s="39"/>
      <c r="Z885" s="38"/>
      <c r="AA885" s="38">
        <v>15.005727376861401</v>
      </c>
      <c r="AC885" s="31"/>
      <c r="AF885" s="33"/>
      <c r="AJ885" s="350"/>
      <c r="AK885" s="3"/>
      <c r="AL885">
        <f t="shared" si="63"/>
        <v>0</v>
      </c>
      <c r="AO885">
        <v>1.0209786936596212</v>
      </c>
    </row>
    <row r="886" spans="1:41" ht="12" customHeight="1" x14ac:dyDescent="0.25">
      <c r="A886" s="73">
        <v>5030038</v>
      </c>
      <c r="B886" s="98" t="s">
        <v>3881</v>
      </c>
      <c r="C886" s="77" t="str">
        <f t="shared" si="62"/>
        <v/>
      </c>
      <c r="D886" s="115">
        <v>25.01</v>
      </c>
      <c r="E886" s="75" t="s">
        <v>6463</v>
      </c>
      <c r="F886" s="112">
        <f t="shared" si="64"/>
        <v>30.012</v>
      </c>
      <c r="G886" s="80" t="s">
        <v>3333</v>
      </c>
      <c r="H886" s="325"/>
      <c r="I886" s="22"/>
      <c r="J886" s="341"/>
      <c r="L886"/>
      <c r="M886"/>
      <c r="P886" s="9">
        <v>94</v>
      </c>
      <c r="Q886"/>
      <c r="V886" s="39"/>
      <c r="Z886" s="38"/>
      <c r="AA886" s="38">
        <v>15.005727376861401</v>
      </c>
      <c r="AC886" s="31"/>
      <c r="AF886" s="33"/>
      <c r="AJ886" s="350">
        <v>1030038</v>
      </c>
      <c r="AK886" s="3"/>
      <c r="AL886">
        <f t="shared" si="63"/>
        <v>0</v>
      </c>
      <c r="AO886">
        <v>0.25988548565881275</v>
      </c>
    </row>
    <row r="887" spans="1:41" ht="12" customHeight="1" x14ac:dyDescent="0.25">
      <c r="A887" s="73">
        <v>1030039</v>
      </c>
      <c r="B887" s="98" t="s">
        <v>3882</v>
      </c>
      <c r="C887" s="77" t="str">
        <f t="shared" si="62"/>
        <v/>
      </c>
      <c r="D887" s="115">
        <v>28.3</v>
      </c>
      <c r="E887" s="75" t="s">
        <v>6464</v>
      </c>
      <c r="F887" s="112">
        <f t="shared" si="64"/>
        <v>33.96</v>
      </c>
      <c r="G887" s="80" t="s">
        <v>3335</v>
      </c>
      <c r="H887" s="325"/>
      <c r="I887" s="377" t="s">
        <v>8418</v>
      </c>
      <c r="J887" s="341"/>
      <c r="L887"/>
      <c r="M887"/>
      <c r="P887" s="9">
        <v>94</v>
      </c>
      <c r="Q887"/>
      <c r="V887" s="39"/>
      <c r="Z887" s="38"/>
      <c r="AA887" s="38">
        <v>14.987341772151893</v>
      </c>
      <c r="AC887" s="31"/>
      <c r="AF887" s="33"/>
      <c r="AJ887" s="350"/>
      <c r="AK887" s="3"/>
      <c r="AL887">
        <f t="shared" si="63"/>
        <v>0</v>
      </c>
      <c r="AO887">
        <v>1.2631995752578793</v>
      </c>
    </row>
    <row r="888" spans="1:41" ht="12" customHeight="1" x14ac:dyDescent="0.25">
      <c r="A888" s="73">
        <v>1030040</v>
      </c>
      <c r="B888" s="98" t="s">
        <v>3883</v>
      </c>
      <c r="C888" s="77" t="str">
        <f t="shared" si="62"/>
        <v/>
      </c>
      <c r="D888" s="115">
        <v>28.3</v>
      </c>
      <c r="E888" s="75" t="s">
        <v>6464</v>
      </c>
      <c r="F888" s="112">
        <f t="shared" si="64"/>
        <v>33.96</v>
      </c>
      <c r="G888" s="80" t="s">
        <v>3335</v>
      </c>
      <c r="H888" s="325"/>
      <c r="I888" s="378"/>
      <c r="J888" s="341"/>
      <c r="L888"/>
      <c r="M888"/>
      <c r="P888" s="9">
        <v>94</v>
      </c>
      <c r="Q888"/>
      <c r="V888" s="39"/>
      <c r="Z888" s="38"/>
      <c r="AA888" s="38">
        <v>14.987341772151893</v>
      </c>
      <c r="AC888" s="31"/>
      <c r="AF888" s="33"/>
      <c r="AJ888" s="350"/>
      <c r="AK888" s="3"/>
      <c r="AL888">
        <f t="shared" si="63"/>
        <v>0</v>
      </c>
      <c r="AO888">
        <v>5.0527983010315172</v>
      </c>
    </row>
    <row r="889" spans="1:41" ht="12" customHeight="1" x14ac:dyDescent="0.25">
      <c r="A889" s="73">
        <v>1030041</v>
      </c>
      <c r="B889" s="98" t="s">
        <v>3884</v>
      </c>
      <c r="C889" s="77" t="str">
        <f t="shared" si="62"/>
        <v/>
      </c>
      <c r="D889" s="115">
        <v>28.3</v>
      </c>
      <c r="E889" s="75" t="s">
        <v>6464</v>
      </c>
      <c r="F889" s="112">
        <f t="shared" si="64"/>
        <v>33.96</v>
      </c>
      <c r="G889" s="80" t="s">
        <v>3333</v>
      </c>
      <c r="H889" s="325"/>
      <c r="J889" s="341"/>
      <c r="L889"/>
      <c r="M889"/>
      <c r="P889" s="9">
        <v>94</v>
      </c>
      <c r="Q889"/>
      <c r="V889" s="39"/>
      <c r="Z889" s="38"/>
      <c r="AA889" s="38">
        <v>14.987341772151893</v>
      </c>
      <c r="AC889" s="31"/>
      <c r="AF889" s="33"/>
      <c r="AJ889" s="350"/>
      <c r="AK889" s="3"/>
      <c r="AL889">
        <f t="shared" si="63"/>
        <v>0</v>
      </c>
      <c r="AO889">
        <v>0.28071101672397319</v>
      </c>
    </row>
    <row r="890" spans="1:41" ht="12" customHeight="1" x14ac:dyDescent="0.25">
      <c r="A890" s="73">
        <v>1030042</v>
      </c>
      <c r="B890" s="98" t="s">
        <v>3885</v>
      </c>
      <c r="C890" s="77" t="str">
        <f t="shared" si="62"/>
        <v/>
      </c>
      <c r="D890" s="115">
        <v>25.94</v>
      </c>
      <c r="E890" s="75" t="s">
        <v>6464</v>
      </c>
      <c r="F890" s="309">
        <f t="shared" si="64"/>
        <v>31.128</v>
      </c>
      <c r="G890" s="80" t="s">
        <v>3335</v>
      </c>
      <c r="H890" s="325"/>
      <c r="I890" s="377" t="s">
        <v>8378</v>
      </c>
      <c r="J890" s="341"/>
      <c r="L890"/>
      <c r="M890"/>
      <c r="P890" s="9">
        <v>94</v>
      </c>
      <c r="Q890"/>
      <c r="V890" s="39"/>
      <c r="Z890" s="38"/>
      <c r="AA890" s="38">
        <v>0</v>
      </c>
      <c r="AC890" s="31"/>
      <c r="AF890" s="33"/>
      <c r="AJ890" s="350"/>
      <c r="AK890" s="3"/>
      <c r="AL890">
        <f t="shared" si="63"/>
        <v>0</v>
      </c>
      <c r="AO890">
        <v>6.8906222011946774</v>
      </c>
    </row>
    <row r="891" spans="1:41" ht="12" customHeight="1" x14ac:dyDescent="0.25">
      <c r="A891" s="73">
        <v>1030043</v>
      </c>
      <c r="B891" s="98" t="s">
        <v>3886</v>
      </c>
      <c r="C891" s="77" t="str">
        <f t="shared" si="62"/>
        <v/>
      </c>
      <c r="D891" s="115">
        <v>25.94</v>
      </c>
      <c r="E891" s="75" t="s">
        <v>6464</v>
      </c>
      <c r="F891" s="309">
        <f t="shared" si="64"/>
        <v>31.128</v>
      </c>
      <c r="G891" s="80" t="s">
        <v>3335</v>
      </c>
      <c r="H891" s="325"/>
      <c r="I891" s="378"/>
      <c r="J891" s="341"/>
      <c r="L891"/>
      <c r="M891"/>
      <c r="P891" s="9">
        <v>94</v>
      </c>
      <c r="Q891"/>
      <c r="V891" s="39"/>
      <c r="Z891" s="38"/>
      <c r="AA891" s="38">
        <v>0</v>
      </c>
      <c r="AC891" s="31"/>
      <c r="AF891" s="33"/>
      <c r="AJ891" s="350"/>
      <c r="AK891" s="3"/>
      <c r="AL891">
        <f t="shared" si="63"/>
        <v>0</v>
      </c>
      <c r="AO891">
        <v>6.8906222011946774</v>
      </c>
    </row>
    <row r="892" spans="1:41" ht="12" customHeight="1" x14ac:dyDescent="0.25">
      <c r="A892" s="73">
        <v>1030044</v>
      </c>
      <c r="B892" s="98" t="s">
        <v>3887</v>
      </c>
      <c r="C892" s="77" t="str">
        <f t="shared" si="62"/>
        <v/>
      </c>
      <c r="D892" s="115">
        <v>32.049999999999997</v>
      </c>
      <c r="E892" s="75" t="s">
        <v>1</v>
      </c>
      <c r="F892" s="112">
        <f t="shared" si="64"/>
        <v>38.459999999999994</v>
      </c>
      <c r="G892" s="80" t="s">
        <v>3335</v>
      </c>
      <c r="H892" s="325"/>
      <c r="J892" s="341"/>
      <c r="L892"/>
      <c r="M892"/>
      <c r="P892" s="9">
        <v>94</v>
      </c>
      <c r="Q892"/>
      <c r="V892" s="39"/>
      <c r="Z892" s="38"/>
      <c r="AA892" s="38">
        <v>15.020116227089844</v>
      </c>
      <c r="AC892" s="31"/>
      <c r="AF892" s="33"/>
      <c r="AJ892" s="350"/>
      <c r="AK892" s="3"/>
      <c r="AL892">
        <f t="shared" si="63"/>
        <v>0</v>
      </c>
      <c r="AO892">
        <v>0.79671379495872496</v>
      </c>
    </row>
    <row r="893" spans="1:41" ht="12" customHeight="1" x14ac:dyDescent="0.25">
      <c r="A893" s="73">
        <v>1030045</v>
      </c>
      <c r="B893" s="98" t="s">
        <v>3888</v>
      </c>
      <c r="C893" s="77" t="str">
        <f t="shared" si="62"/>
        <v/>
      </c>
      <c r="D893" s="115">
        <v>34.229999999999997</v>
      </c>
      <c r="E893" s="75"/>
      <c r="F893" s="112">
        <f t="shared" si="64"/>
        <v>41.075999999999993</v>
      </c>
      <c r="G893" s="80" t="s">
        <v>3335</v>
      </c>
      <c r="H893" s="325"/>
      <c r="I893" s="377" t="s">
        <v>8423</v>
      </c>
      <c r="J893" s="341"/>
      <c r="L893"/>
      <c r="M893"/>
      <c r="P893" s="9">
        <v>94</v>
      </c>
      <c r="Q893"/>
      <c r="V893" s="39"/>
      <c r="Z893" s="38"/>
      <c r="AA893" s="38">
        <v>14.979079497907946</v>
      </c>
      <c r="AC893" s="31"/>
      <c r="AF893" s="33"/>
      <c r="AJ893" s="350"/>
      <c r="AK893" s="3"/>
      <c r="AL893">
        <f t="shared" si="63"/>
        <v>0</v>
      </c>
      <c r="AO893">
        <v>1.7406051212288436</v>
      </c>
    </row>
    <row r="894" spans="1:41" ht="12" customHeight="1" x14ac:dyDescent="0.25">
      <c r="A894" s="73">
        <v>1030046</v>
      </c>
      <c r="B894" s="98" t="s">
        <v>3889</v>
      </c>
      <c r="C894" s="77" t="str">
        <f t="shared" si="62"/>
        <v/>
      </c>
      <c r="D894" s="115">
        <v>27.71</v>
      </c>
      <c r="E894" s="75" t="s">
        <v>6463</v>
      </c>
      <c r="F894" s="309">
        <f t="shared" si="64"/>
        <v>33.252000000000002</v>
      </c>
      <c r="G894" s="80" t="s">
        <v>3333</v>
      </c>
      <c r="H894" s="325"/>
      <c r="I894" s="378"/>
      <c r="J894" s="341"/>
      <c r="L894"/>
      <c r="M894"/>
      <c r="P894" s="9">
        <v>94</v>
      </c>
      <c r="Q894"/>
      <c r="V894" s="39"/>
      <c r="Z894" s="38"/>
      <c r="AA894" s="38">
        <v>0</v>
      </c>
      <c r="AC894" s="31"/>
      <c r="AF894" s="33"/>
      <c r="AJ894" s="350"/>
      <c r="AK894" s="3"/>
      <c r="AL894">
        <f t="shared" si="63"/>
        <v>0</v>
      </c>
      <c r="AO894">
        <v>0.10979536684597457</v>
      </c>
    </row>
    <row r="895" spans="1:41" ht="12" customHeight="1" x14ac:dyDescent="0.25">
      <c r="A895" s="73">
        <v>1030047</v>
      </c>
      <c r="B895" s="98" t="s">
        <v>3890</v>
      </c>
      <c r="C895" s="77" t="str">
        <f t="shared" si="62"/>
        <v/>
      </c>
      <c r="D895" s="115">
        <v>32.92</v>
      </c>
      <c r="E895" s="75" t="s">
        <v>6463</v>
      </c>
      <c r="F895" s="309">
        <f t="shared" si="64"/>
        <v>39.503999999999998</v>
      </c>
      <c r="G895" s="80" t="s">
        <v>3334</v>
      </c>
      <c r="H895" s="325"/>
      <c r="J895" s="341"/>
      <c r="L895"/>
      <c r="M895"/>
      <c r="P895" s="9">
        <v>94</v>
      </c>
      <c r="Q895"/>
      <c r="V895" s="39"/>
      <c r="Z895" s="38"/>
      <c r="AA895" s="38">
        <v>0</v>
      </c>
      <c r="AC895" s="31"/>
      <c r="AF895" s="33"/>
      <c r="AJ895" s="350"/>
      <c r="AK895" s="3"/>
      <c r="AL895">
        <f t="shared" si="63"/>
        <v>0</v>
      </c>
      <c r="AO895">
        <v>2.7148046764731157</v>
      </c>
    </row>
    <row r="896" spans="1:41" ht="12" customHeight="1" x14ac:dyDescent="0.25">
      <c r="A896" s="73">
        <v>1030048</v>
      </c>
      <c r="B896" s="98" t="s">
        <v>3891</v>
      </c>
      <c r="C896" s="77" t="str">
        <f t="shared" si="62"/>
        <v/>
      </c>
      <c r="D896" s="115">
        <v>40.67</v>
      </c>
      <c r="E896" s="75" t="s">
        <v>6463</v>
      </c>
      <c r="F896" s="112">
        <f t="shared" si="64"/>
        <v>48.804000000000002</v>
      </c>
      <c r="G896" s="80" t="s">
        <v>3335</v>
      </c>
      <c r="H896" s="325"/>
      <c r="I896" s="377" t="s">
        <v>8419</v>
      </c>
      <c r="J896" s="341"/>
      <c r="L896"/>
      <c r="M896"/>
      <c r="P896" s="9">
        <v>94</v>
      </c>
      <c r="Q896"/>
      <c r="V896" s="39"/>
      <c r="Z896" s="38"/>
      <c r="AA896" s="38">
        <v>15.005283550545968</v>
      </c>
      <c r="AC896" s="31"/>
      <c r="AF896" s="33"/>
      <c r="AJ896" s="350"/>
      <c r="AK896" s="3"/>
      <c r="AL896">
        <f t="shared" si="63"/>
        <v>0</v>
      </c>
      <c r="AO896">
        <v>0.92525327034793481</v>
      </c>
    </row>
    <row r="897" spans="1:41" ht="12" customHeight="1" x14ac:dyDescent="0.25">
      <c r="A897" s="73">
        <v>1030049</v>
      </c>
      <c r="B897" s="98" t="s">
        <v>3892</v>
      </c>
      <c r="C897" s="77" t="str">
        <f t="shared" si="62"/>
        <v/>
      </c>
      <c r="D897" s="115">
        <v>40.67</v>
      </c>
      <c r="E897" s="75"/>
      <c r="F897" s="112">
        <f t="shared" si="64"/>
        <v>48.804000000000002</v>
      </c>
      <c r="G897" s="80" t="s">
        <v>3334</v>
      </c>
      <c r="H897" s="325"/>
      <c r="I897" s="378"/>
      <c r="J897" s="341"/>
      <c r="L897"/>
      <c r="M897"/>
      <c r="P897" s="9">
        <v>94</v>
      </c>
      <c r="Q897"/>
      <c r="V897" s="39"/>
      <c r="Z897" s="38"/>
      <c r="AA897" s="38">
        <v>15.005283550545968</v>
      </c>
      <c r="AC897" s="31"/>
      <c r="AF897" s="33"/>
      <c r="AJ897" s="350"/>
      <c r="AK897" s="3"/>
      <c r="AL897">
        <f t="shared" si="63"/>
        <v>0</v>
      </c>
      <c r="AO897">
        <v>3.5159624273221519</v>
      </c>
    </row>
    <row r="898" spans="1:41" ht="12" customHeight="1" x14ac:dyDescent="0.25">
      <c r="A898" s="73">
        <v>1030050</v>
      </c>
      <c r="B898" s="98" t="s">
        <v>3893</v>
      </c>
      <c r="C898" s="77" t="str">
        <f t="shared" si="62"/>
        <v/>
      </c>
      <c r="D898" s="115">
        <v>40.67</v>
      </c>
      <c r="E898" s="75" t="s">
        <v>6464</v>
      </c>
      <c r="F898" s="112">
        <f t="shared" si="64"/>
        <v>48.804000000000002</v>
      </c>
      <c r="G898" s="80" t="s">
        <v>3334</v>
      </c>
      <c r="H898" s="325"/>
      <c r="J898" s="341"/>
      <c r="L898"/>
      <c r="M898"/>
      <c r="P898" s="9">
        <v>94</v>
      </c>
      <c r="Q898"/>
      <c r="V898" s="39"/>
      <c r="Z898" s="38"/>
      <c r="AA898" s="38">
        <v>15.005283550545968</v>
      </c>
      <c r="AC898" s="31"/>
      <c r="AF898" s="33"/>
      <c r="AJ898" s="350"/>
      <c r="AK898" s="3"/>
      <c r="AL898">
        <f t="shared" si="63"/>
        <v>0</v>
      </c>
      <c r="AO898">
        <v>4.3949530341526906</v>
      </c>
    </row>
    <row r="899" spans="1:41" ht="12" customHeight="1" x14ac:dyDescent="0.25">
      <c r="A899" s="73">
        <v>5030051</v>
      </c>
      <c r="B899" s="98" t="s">
        <v>3894</v>
      </c>
      <c r="C899" s="77" t="str">
        <f t="shared" si="62"/>
        <v/>
      </c>
      <c r="D899" s="115">
        <v>40.67</v>
      </c>
      <c r="E899" s="75" t="s">
        <v>6463</v>
      </c>
      <c r="F899" s="112">
        <f t="shared" si="64"/>
        <v>48.804000000000002</v>
      </c>
      <c r="G899" s="80" t="s">
        <v>3333</v>
      </c>
      <c r="H899" s="325"/>
      <c r="J899" s="341"/>
      <c r="L899"/>
      <c r="M899"/>
      <c r="P899" s="9">
        <v>94</v>
      </c>
      <c r="Q899"/>
      <c r="V899" s="39"/>
      <c r="Z899" s="38"/>
      <c r="AA899" s="38">
        <v>15.005283550545968</v>
      </c>
      <c r="AC899" s="31"/>
      <c r="AF899" s="33"/>
      <c r="AJ899" s="350">
        <v>1030051</v>
      </c>
      <c r="AK899" s="3"/>
      <c r="AL899">
        <f t="shared" si="63"/>
        <v>0</v>
      </c>
      <c r="AO899">
        <v>0.47513005774623679</v>
      </c>
    </row>
    <row r="900" spans="1:41" ht="12" customHeight="1" x14ac:dyDescent="0.25">
      <c r="A900" s="73">
        <v>1030052</v>
      </c>
      <c r="B900" s="98" t="s">
        <v>3895</v>
      </c>
      <c r="C900" s="77" t="str">
        <f t="shared" si="62"/>
        <v/>
      </c>
      <c r="D900" s="115">
        <v>38.42</v>
      </c>
      <c r="E900" s="75" t="s">
        <v>6464</v>
      </c>
      <c r="F900" s="309">
        <f t="shared" si="64"/>
        <v>46.103999999999999</v>
      </c>
      <c r="G900" s="80" t="s">
        <v>3334</v>
      </c>
      <c r="H900" s="325"/>
      <c r="J900" s="341"/>
      <c r="L900"/>
      <c r="M900"/>
      <c r="P900" s="9">
        <v>94</v>
      </c>
      <c r="Q900"/>
      <c r="V900" s="39"/>
      <c r="Z900" s="38"/>
      <c r="AA900" s="38">
        <v>0</v>
      </c>
      <c r="AC900" s="31"/>
      <c r="AF900" s="33"/>
      <c r="AJ900" s="350"/>
      <c r="AK900" s="3"/>
      <c r="AL900">
        <f t="shared" si="63"/>
        <v>0</v>
      </c>
      <c r="AO900">
        <v>18.609343039978128</v>
      </c>
    </row>
    <row r="901" spans="1:41" ht="12" customHeight="1" x14ac:dyDescent="0.25">
      <c r="A901" s="73">
        <v>1030053</v>
      </c>
      <c r="B901" s="98" t="s">
        <v>3896</v>
      </c>
      <c r="C901" s="77" t="str">
        <f t="shared" si="62"/>
        <v/>
      </c>
      <c r="D901" s="115">
        <v>47.46</v>
      </c>
      <c r="E901" s="75" t="s">
        <v>6464</v>
      </c>
      <c r="F901" s="112">
        <f t="shared" si="64"/>
        <v>56.951999999999998</v>
      </c>
      <c r="G901" s="80" t="s">
        <v>3334</v>
      </c>
      <c r="H901" s="325"/>
      <c r="J901" s="341"/>
      <c r="L901"/>
      <c r="M901"/>
      <c r="P901" s="9">
        <v>94</v>
      </c>
      <c r="Q901"/>
      <c r="V901" s="39"/>
      <c r="Z901" s="38"/>
      <c r="AA901" s="38">
        <v>14.996982498491249</v>
      </c>
      <c r="AC901" s="31"/>
      <c r="AF901" s="33"/>
      <c r="AJ901" s="350"/>
      <c r="AK901" s="3"/>
      <c r="AL901">
        <f t="shared" si="63"/>
        <v>0</v>
      </c>
      <c r="AO901">
        <v>7.5323531352292425</v>
      </c>
    </row>
    <row r="902" spans="1:41" ht="12" customHeight="1" x14ac:dyDescent="0.25">
      <c r="A902" s="73">
        <v>1030054</v>
      </c>
      <c r="B902" s="98" t="s">
        <v>3897</v>
      </c>
      <c r="C902" s="77" t="str">
        <f t="shared" si="62"/>
        <v/>
      </c>
      <c r="D902" s="115">
        <v>47.46</v>
      </c>
      <c r="E902" s="75" t="s">
        <v>6464</v>
      </c>
      <c r="F902" s="112">
        <f t="shared" si="64"/>
        <v>56.951999999999998</v>
      </c>
      <c r="G902" s="80" t="s">
        <v>3334</v>
      </c>
      <c r="H902" s="325"/>
      <c r="J902" s="341"/>
      <c r="L902"/>
      <c r="M902"/>
      <c r="P902" s="9">
        <v>94</v>
      </c>
      <c r="Q902"/>
      <c r="V902" s="39"/>
      <c r="Z902" s="38"/>
      <c r="AA902" s="38">
        <v>14.996982498491249</v>
      </c>
      <c r="AC902" s="31"/>
      <c r="AF902" s="33"/>
      <c r="AJ902" s="350"/>
      <c r="AK902" s="3"/>
      <c r="AL902">
        <f t="shared" si="63"/>
        <v>0</v>
      </c>
      <c r="AO902">
        <v>7.5323531352292425</v>
      </c>
    </row>
    <row r="903" spans="1:41" ht="12" customHeight="1" x14ac:dyDescent="0.25">
      <c r="A903" s="73">
        <v>1030055</v>
      </c>
      <c r="B903" s="98" t="s">
        <v>3898</v>
      </c>
      <c r="C903" s="77" t="str">
        <f t="shared" si="62"/>
        <v/>
      </c>
      <c r="D903" s="115">
        <v>38.42</v>
      </c>
      <c r="E903" s="75" t="s">
        <v>6464</v>
      </c>
      <c r="F903" s="309">
        <f t="shared" si="64"/>
        <v>46.103999999999999</v>
      </c>
      <c r="G903" s="80" t="s">
        <v>3334</v>
      </c>
      <c r="H903" s="325"/>
      <c r="J903" s="341"/>
      <c r="L903"/>
      <c r="M903"/>
      <c r="P903" s="9">
        <v>94</v>
      </c>
      <c r="Q903"/>
      <c r="V903" s="39"/>
      <c r="Z903" s="38"/>
      <c r="AA903" s="38">
        <v>0</v>
      </c>
      <c r="AC903" s="31"/>
      <c r="AF903" s="33"/>
      <c r="AJ903" s="350"/>
      <c r="AK903" s="3"/>
      <c r="AL903">
        <f t="shared" si="63"/>
        <v>0</v>
      </c>
      <c r="AO903">
        <v>6.2031143466593761</v>
      </c>
    </row>
    <row r="904" spans="1:41" ht="12" customHeight="1" x14ac:dyDescent="0.25">
      <c r="A904" s="73">
        <v>1030056</v>
      </c>
      <c r="B904" s="98" t="s">
        <v>3899</v>
      </c>
      <c r="C904" s="77" t="str">
        <f t="shared" si="62"/>
        <v/>
      </c>
      <c r="D904" s="115">
        <v>38.42</v>
      </c>
      <c r="E904" s="75" t="s">
        <v>6463</v>
      </c>
      <c r="F904" s="309">
        <f t="shared" si="64"/>
        <v>46.103999999999999</v>
      </c>
      <c r="G904" s="80" t="s">
        <v>3333</v>
      </c>
      <c r="H904" s="325"/>
      <c r="J904" s="341"/>
      <c r="L904"/>
      <c r="M904"/>
      <c r="P904" s="9">
        <v>94</v>
      </c>
      <c r="Q904"/>
      <c r="V904" s="39"/>
      <c r="Z904" s="38"/>
      <c r="AA904" s="38">
        <v>0</v>
      </c>
      <c r="AC904" s="31"/>
      <c r="AF904" s="33"/>
      <c r="AJ904" s="350"/>
      <c r="AK904" s="3"/>
      <c r="AL904">
        <f t="shared" si="63"/>
        <v>0</v>
      </c>
      <c r="AO904">
        <v>0.12406228693318752</v>
      </c>
    </row>
    <row r="905" spans="1:41" ht="12" customHeight="1" x14ac:dyDescent="0.25">
      <c r="A905" s="73">
        <v>1030057</v>
      </c>
      <c r="B905" s="98" t="s">
        <v>3900</v>
      </c>
      <c r="C905" s="77" t="str">
        <f t="shared" si="62"/>
        <v/>
      </c>
      <c r="D905" s="115">
        <v>48.14</v>
      </c>
      <c r="E905" s="75" t="s">
        <v>6464</v>
      </c>
      <c r="F905" s="309">
        <f t="shared" si="64"/>
        <v>57.768000000000001</v>
      </c>
      <c r="G905" s="80" t="s">
        <v>3334</v>
      </c>
      <c r="H905" s="325"/>
      <c r="J905" s="341"/>
      <c r="L905"/>
      <c r="M905"/>
      <c r="P905" s="9">
        <v>94</v>
      </c>
      <c r="Q905"/>
      <c r="V905" s="39"/>
      <c r="Z905" s="38"/>
      <c r="AA905" s="38">
        <v>0</v>
      </c>
      <c r="AC905" s="31"/>
      <c r="AF905" s="33"/>
      <c r="AJ905" s="350"/>
      <c r="AK905" s="3"/>
      <c r="AL905">
        <f t="shared" si="63"/>
        <v>0</v>
      </c>
      <c r="AO905">
        <v>2.9703820506687149</v>
      </c>
    </row>
    <row r="906" spans="1:41" ht="12" customHeight="1" x14ac:dyDescent="0.25">
      <c r="A906" s="73">
        <v>1030058</v>
      </c>
      <c r="B906" s="98" t="s">
        <v>3901</v>
      </c>
      <c r="C906" s="77" t="str">
        <f t="shared" si="62"/>
        <v/>
      </c>
      <c r="D906" s="115">
        <v>59.47</v>
      </c>
      <c r="E906" s="75"/>
      <c r="F906" s="112">
        <f t="shared" si="64"/>
        <v>71.36399999999999</v>
      </c>
      <c r="G906" s="80" t="s">
        <v>3334</v>
      </c>
      <c r="H906" s="325"/>
      <c r="J906" s="341"/>
      <c r="L906"/>
      <c r="M906"/>
      <c r="P906" s="9">
        <v>94</v>
      </c>
      <c r="Q906"/>
      <c r="V906" s="39"/>
      <c r="Z906" s="38"/>
      <c r="AA906" s="38">
        <v>15.001203948952579</v>
      </c>
      <c r="AC906" s="31"/>
      <c r="AF906" s="33"/>
      <c r="AJ906" s="350"/>
      <c r="AK906" s="3"/>
      <c r="AL906">
        <f t="shared" si="63"/>
        <v>0</v>
      </c>
      <c r="AO906">
        <v>1.5027975441314103</v>
      </c>
    </row>
    <row r="907" spans="1:41" ht="12" customHeight="1" x14ac:dyDescent="0.25">
      <c r="A907" s="73">
        <v>1030059</v>
      </c>
      <c r="B907" s="98" t="s">
        <v>3902</v>
      </c>
      <c r="C907" s="77" t="str">
        <f t="shared" si="62"/>
        <v/>
      </c>
      <c r="D907" s="115">
        <v>59.47</v>
      </c>
      <c r="E907" s="75" t="s">
        <v>6464</v>
      </c>
      <c r="F907" s="112">
        <f t="shared" si="64"/>
        <v>71.36399999999999</v>
      </c>
      <c r="G907" s="80" t="s">
        <v>3334</v>
      </c>
      <c r="H907" s="325"/>
      <c r="J907" s="341"/>
      <c r="L907"/>
      <c r="M907"/>
      <c r="P907" s="9">
        <v>94</v>
      </c>
      <c r="Q907"/>
      <c r="V907" s="39"/>
      <c r="Z907" s="38"/>
      <c r="AA907" s="38">
        <v>15.001203948952579</v>
      </c>
      <c r="AC907" s="31"/>
      <c r="AF907" s="33"/>
      <c r="AJ907" s="350"/>
      <c r="AK907" s="3"/>
      <c r="AL907">
        <f t="shared" si="63"/>
        <v>0</v>
      </c>
      <c r="AO907">
        <v>4.0074601176837605</v>
      </c>
    </row>
    <row r="908" spans="1:41" ht="12" customHeight="1" x14ac:dyDescent="0.25">
      <c r="A908" s="73">
        <v>1030060</v>
      </c>
      <c r="B908" s="98" t="s">
        <v>3903</v>
      </c>
      <c r="C908" s="77" t="str">
        <f t="shared" si="62"/>
        <v/>
      </c>
      <c r="D908" s="115">
        <v>48.14</v>
      </c>
      <c r="E908" s="75" t="s">
        <v>6464</v>
      </c>
      <c r="F908" s="309">
        <f t="shared" si="64"/>
        <v>57.768000000000001</v>
      </c>
      <c r="G908" s="80" t="s">
        <v>3334</v>
      </c>
      <c r="H908" s="325"/>
      <c r="J908" s="341"/>
      <c r="L908"/>
      <c r="M908"/>
      <c r="P908" s="9">
        <v>94</v>
      </c>
      <c r="Q908"/>
      <c r="V908" s="39"/>
      <c r="Z908" s="38"/>
      <c r="AA908" s="38">
        <v>0</v>
      </c>
      <c r="AC908" s="31"/>
      <c r="AF908" s="33"/>
      <c r="AJ908" s="350"/>
      <c r="AK908" s="3"/>
      <c r="AL908">
        <f t="shared" si="63"/>
        <v>0</v>
      </c>
      <c r="AO908">
        <v>7.425955126671786</v>
      </c>
    </row>
    <row r="909" spans="1:41" ht="12" customHeight="1" x14ac:dyDescent="0.25">
      <c r="A909" s="73">
        <v>1030061</v>
      </c>
      <c r="B909" s="98" t="s">
        <v>3904</v>
      </c>
      <c r="C909" s="77" t="str">
        <f t="shared" si="62"/>
        <v/>
      </c>
      <c r="D909" s="115">
        <v>59.47</v>
      </c>
      <c r="E909" s="75" t="s">
        <v>1</v>
      </c>
      <c r="F909" s="112">
        <f t="shared" si="64"/>
        <v>71.36399999999999</v>
      </c>
      <c r="G909" s="80" t="s">
        <v>3333</v>
      </c>
      <c r="H909" s="325"/>
      <c r="J909" s="341"/>
      <c r="L909"/>
      <c r="M909"/>
      <c r="P909" s="9">
        <v>94</v>
      </c>
      <c r="Q909"/>
      <c r="V909" s="39"/>
      <c r="Z909" s="38"/>
      <c r="AA909" s="38">
        <v>15.001203948952579</v>
      </c>
      <c r="AC909" s="31"/>
      <c r="AF909" s="33"/>
      <c r="AJ909" s="350"/>
      <c r="AK909" s="3"/>
      <c r="AL909">
        <f t="shared" si="63"/>
        <v>0</v>
      </c>
      <c r="AO909">
        <v>0.46239924434812629</v>
      </c>
    </row>
    <row r="910" spans="1:41" ht="12" customHeight="1" x14ac:dyDescent="0.25">
      <c r="A910" s="73">
        <v>1030062</v>
      </c>
      <c r="B910" s="98" t="s">
        <v>3905</v>
      </c>
      <c r="C910" s="77" t="str">
        <f t="shared" si="62"/>
        <v/>
      </c>
      <c r="D910" s="115">
        <v>70.52</v>
      </c>
      <c r="E910" s="75"/>
      <c r="F910" s="112">
        <f t="shared" si="64"/>
        <v>84.623999999999995</v>
      </c>
      <c r="G910" s="80" t="s">
        <v>3334</v>
      </c>
      <c r="H910" s="325"/>
      <c r="J910" s="341"/>
      <c r="L910"/>
      <c r="M910"/>
      <c r="P910" s="9">
        <v>94</v>
      </c>
      <c r="Q910"/>
      <c r="V910" s="39"/>
      <c r="Z910" s="38"/>
      <c r="AA910" s="38">
        <v>15.008123476848098</v>
      </c>
      <c r="AC910" s="31"/>
      <c r="AF910" s="33"/>
      <c r="AJ910" s="350"/>
      <c r="AK910" s="3"/>
      <c r="AL910">
        <f t="shared" si="63"/>
        <v>0</v>
      </c>
      <c r="AO910">
        <v>10.138555864945543</v>
      </c>
    </row>
    <row r="911" spans="1:41" ht="12" customHeight="1" x14ac:dyDescent="0.25">
      <c r="A911" s="73">
        <v>5030063</v>
      </c>
      <c r="B911" s="98" t="s">
        <v>3906</v>
      </c>
      <c r="C911" s="77" t="str">
        <f t="shared" si="62"/>
        <v/>
      </c>
      <c r="D911" s="115">
        <v>70.52</v>
      </c>
      <c r="E911" s="75" t="s">
        <v>6464</v>
      </c>
      <c r="F911" s="112">
        <f t="shared" si="64"/>
        <v>84.623999999999995</v>
      </c>
      <c r="G911" s="80" t="s">
        <v>3335</v>
      </c>
      <c r="H911" s="325"/>
      <c r="J911" s="341"/>
      <c r="L911"/>
      <c r="M911"/>
      <c r="P911" s="9">
        <v>94</v>
      </c>
      <c r="Q911"/>
      <c r="V911" s="39"/>
      <c r="Z911" s="38"/>
      <c r="AA911" s="38">
        <v>15.008123476848098</v>
      </c>
      <c r="AC911" s="31"/>
      <c r="AF911" s="33"/>
      <c r="AJ911" s="350">
        <v>1030063</v>
      </c>
      <c r="AK911" s="3"/>
      <c r="AL911">
        <f t="shared" si="63"/>
        <v>0</v>
      </c>
      <c r="AO911">
        <v>1.448365123563649</v>
      </c>
    </row>
    <row r="912" spans="1:41" ht="12" customHeight="1" x14ac:dyDescent="0.25">
      <c r="A912" s="73">
        <v>1030064</v>
      </c>
      <c r="B912" s="98" t="s">
        <v>3907</v>
      </c>
      <c r="C912" s="77" t="str">
        <f t="shared" si="62"/>
        <v/>
      </c>
      <c r="D912" s="115">
        <v>70.52</v>
      </c>
      <c r="E912" s="75" t="s">
        <v>6464</v>
      </c>
      <c r="F912" s="112">
        <f t="shared" si="64"/>
        <v>84.623999999999995</v>
      </c>
      <c r="G912" s="80" t="s">
        <v>3334</v>
      </c>
      <c r="H912" s="325"/>
      <c r="J912" s="341"/>
      <c r="L912"/>
      <c r="M912"/>
      <c r="P912" s="9">
        <v>94</v>
      </c>
      <c r="Q912"/>
      <c r="V912" s="39"/>
      <c r="Z912" s="38"/>
      <c r="AA912" s="38">
        <v>15.008123476848098</v>
      </c>
      <c r="AC912" s="31"/>
      <c r="AF912" s="33"/>
      <c r="AJ912" s="350"/>
      <c r="AK912" s="3"/>
      <c r="AL912">
        <f t="shared" si="63"/>
        <v>0</v>
      </c>
      <c r="AO912">
        <v>2.0277111729891084</v>
      </c>
    </row>
    <row r="913" spans="1:41" ht="12" customHeight="1" x14ac:dyDescent="0.25">
      <c r="A913" s="73">
        <v>1030065</v>
      </c>
      <c r="B913" s="98" t="s">
        <v>3908</v>
      </c>
      <c r="C913" s="77" t="str">
        <f t="shared" si="62"/>
        <v/>
      </c>
      <c r="D913" s="115">
        <v>70.52</v>
      </c>
      <c r="E913" s="75" t="s">
        <v>6464</v>
      </c>
      <c r="F913" s="112">
        <f t="shared" si="64"/>
        <v>84.623999999999995</v>
      </c>
      <c r="G913" s="80" t="s">
        <v>3334</v>
      </c>
      <c r="H913" s="325"/>
      <c r="I913" s="326"/>
      <c r="J913" s="341"/>
      <c r="L913"/>
      <c r="M913"/>
      <c r="P913" s="9">
        <v>94</v>
      </c>
      <c r="Q913"/>
      <c r="V913" s="39"/>
      <c r="Z913" s="38"/>
      <c r="AA913" s="38">
        <v>15.008123476848098</v>
      </c>
      <c r="AC913" s="31"/>
      <c r="AF913" s="33"/>
      <c r="AJ913" s="350"/>
      <c r="AK913" s="3"/>
      <c r="AL913">
        <f t="shared" si="63"/>
        <v>0</v>
      </c>
      <c r="AO913">
        <v>10.138555864945543</v>
      </c>
    </row>
    <row r="914" spans="1:41" ht="12" customHeight="1" x14ac:dyDescent="0.25">
      <c r="A914" s="73">
        <v>1030066</v>
      </c>
      <c r="B914" s="98" t="s">
        <v>3909</v>
      </c>
      <c r="C914" s="77" t="str">
        <f t="shared" ref="C914:C924" si="65">IF(MROUND(AL914/(AO914*F914),10)=0,"",MROUND(AL914/(AO914*F914),10))</f>
        <v/>
      </c>
      <c r="D914" s="115">
        <v>57.09</v>
      </c>
      <c r="E914" s="75" t="s">
        <v>6463</v>
      </c>
      <c r="F914" s="309">
        <f t="shared" si="64"/>
        <v>68.507999999999996</v>
      </c>
      <c r="G914" s="80" t="s">
        <v>3333</v>
      </c>
      <c r="H914" s="325"/>
      <c r="I914" s="377" t="s">
        <v>8410</v>
      </c>
      <c r="J914" s="341"/>
      <c r="L914"/>
      <c r="M914"/>
      <c r="P914" s="9">
        <v>94</v>
      </c>
      <c r="Q914"/>
      <c r="V914" s="39"/>
      <c r="Z914" s="38"/>
      <c r="AA914" s="38">
        <v>0</v>
      </c>
      <c r="AC914" s="31"/>
      <c r="AF914" s="33"/>
      <c r="AJ914" s="350"/>
      <c r="AK914" s="3"/>
      <c r="AL914">
        <f t="shared" ref="AL914:AL977" si="66">$I$848/132</f>
        <v>0</v>
      </c>
      <c r="AO914">
        <v>0.39136175315070487</v>
      </c>
    </row>
    <row r="915" spans="1:41" ht="12" customHeight="1" x14ac:dyDescent="0.25">
      <c r="A915" s="73">
        <v>1030067</v>
      </c>
      <c r="B915" s="98" t="s">
        <v>3910</v>
      </c>
      <c r="C915" s="77" t="str">
        <f t="shared" si="65"/>
        <v/>
      </c>
      <c r="D915" s="115">
        <v>78.66</v>
      </c>
      <c r="E915" s="75" t="s">
        <v>6464</v>
      </c>
      <c r="F915" s="112">
        <f t="shared" si="64"/>
        <v>94.391999999999996</v>
      </c>
      <c r="G915" s="80" t="s">
        <v>3334</v>
      </c>
      <c r="H915" s="325"/>
      <c r="I915" s="378"/>
      <c r="J915" s="341"/>
      <c r="L915"/>
      <c r="M915"/>
      <c r="P915" s="9">
        <v>94</v>
      </c>
      <c r="Q915"/>
      <c r="V915" s="39"/>
      <c r="Z915" s="38"/>
      <c r="AA915" s="38">
        <v>15.003641660597239</v>
      </c>
      <c r="AC915" s="31"/>
      <c r="AF915" s="33"/>
      <c r="AJ915" s="350"/>
      <c r="AK915" s="3"/>
      <c r="AL915">
        <f t="shared" si="66"/>
        <v>0</v>
      </c>
      <c r="AO915">
        <v>9.0893841799638917</v>
      </c>
    </row>
    <row r="916" spans="1:41" ht="12" customHeight="1" x14ac:dyDescent="0.25">
      <c r="A916" s="73">
        <v>1030068</v>
      </c>
      <c r="B916" s="98" t="s">
        <v>3911</v>
      </c>
      <c r="C916" s="77" t="str">
        <f t="shared" si="65"/>
        <v/>
      </c>
      <c r="D916" s="115">
        <v>63.67</v>
      </c>
      <c r="E916" s="75" t="s">
        <v>6463</v>
      </c>
      <c r="F916" s="309">
        <f t="shared" si="64"/>
        <v>76.403999999999996</v>
      </c>
      <c r="G916" s="80" t="s">
        <v>3334</v>
      </c>
      <c r="H916" s="325"/>
      <c r="I916" s="364" t="s">
        <v>4992</v>
      </c>
      <c r="J916" s="341"/>
      <c r="L916"/>
      <c r="M916"/>
      <c r="P916" s="9">
        <v>94</v>
      </c>
      <c r="Q916"/>
      <c r="V916" s="39"/>
      <c r="Z916" s="38"/>
      <c r="AA916" s="38">
        <v>0</v>
      </c>
      <c r="AC916" s="31"/>
      <c r="AF916" s="33"/>
      <c r="AJ916" s="350"/>
      <c r="AK916" s="3"/>
      <c r="AL916">
        <f t="shared" si="66"/>
        <v>0</v>
      </c>
      <c r="AO916">
        <v>11.229322437505257</v>
      </c>
    </row>
    <row r="917" spans="1:41" ht="12" customHeight="1" x14ac:dyDescent="0.25">
      <c r="A917" s="73">
        <v>1030069</v>
      </c>
      <c r="B917" s="98" t="s">
        <v>3912</v>
      </c>
      <c r="C917" s="77" t="str">
        <f t="shared" si="65"/>
        <v/>
      </c>
      <c r="D917" s="115">
        <v>63.67</v>
      </c>
      <c r="E917" s="75" t="s">
        <v>6463</v>
      </c>
      <c r="F917" s="309">
        <f t="shared" si="64"/>
        <v>76.403999999999996</v>
      </c>
      <c r="G917" s="80" t="s">
        <v>3334</v>
      </c>
      <c r="H917" s="325"/>
      <c r="I917" s="365"/>
      <c r="J917" s="341"/>
      <c r="L917"/>
      <c r="M917"/>
      <c r="P917" s="9">
        <v>94</v>
      </c>
      <c r="Q917"/>
      <c r="V917" s="39"/>
      <c r="Z917" s="38"/>
      <c r="AA917" s="38">
        <v>0</v>
      </c>
      <c r="AC917" s="31"/>
      <c r="AF917" s="33"/>
      <c r="AJ917" s="350"/>
      <c r="AK917" s="3"/>
      <c r="AL917">
        <f t="shared" si="66"/>
        <v>0</v>
      </c>
      <c r="AO917">
        <v>11.229322437505257</v>
      </c>
    </row>
    <row r="918" spans="1:41" ht="12" customHeight="1" x14ac:dyDescent="0.25">
      <c r="A918" s="73">
        <v>1030070</v>
      </c>
      <c r="B918" s="98" t="s">
        <v>3913</v>
      </c>
      <c r="C918" s="77" t="str">
        <f t="shared" si="65"/>
        <v/>
      </c>
      <c r="D918" s="115">
        <v>78.66</v>
      </c>
      <c r="E918" s="75" t="s">
        <v>6464</v>
      </c>
      <c r="F918" s="112">
        <f t="shared" si="64"/>
        <v>94.391999999999996</v>
      </c>
      <c r="G918" s="80" t="s">
        <v>3334</v>
      </c>
      <c r="H918" s="325"/>
      <c r="I918" s="365"/>
      <c r="J918" s="341"/>
      <c r="L918"/>
      <c r="M918"/>
      <c r="P918" s="9">
        <v>94</v>
      </c>
      <c r="Q918"/>
      <c r="V918" s="39"/>
      <c r="Z918" s="38"/>
      <c r="AA918" s="38">
        <v>15.003641660597239</v>
      </c>
      <c r="AC918" s="31"/>
      <c r="AF918" s="33"/>
      <c r="AJ918" s="350"/>
      <c r="AK918" s="3"/>
      <c r="AL918">
        <f t="shared" si="66"/>
        <v>0</v>
      </c>
      <c r="AO918">
        <v>9.0893841799638917</v>
      </c>
    </row>
    <row r="919" spans="1:41" ht="12" customHeight="1" x14ac:dyDescent="0.25">
      <c r="A919" s="73">
        <v>1030071</v>
      </c>
      <c r="B919" s="98" t="s">
        <v>3914</v>
      </c>
      <c r="C919" s="77" t="str">
        <f t="shared" si="65"/>
        <v/>
      </c>
      <c r="D919" s="115">
        <v>78.66</v>
      </c>
      <c r="E919" s="75" t="s">
        <v>6464</v>
      </c>
      <c r="F919" s="112">
        <f t="shared" si="64"/>
        <v>94.391999999999996</v>
      </c>
      <c r="G919" s="80" t="s">
        <v>3333</v>
      </c>
      <c r="H919" s="325"/>
      <c r="I919" s="379"/>
      <c r="J919" s="341"/>
      <c r="L919"/>
      <c r="M919"/>
      <c r="P919" s="9">
        <v>94</v>
      </c>
      <c r="Q919"/>
      <c r="V919" s="39"/>
      <c r="Z919" s="38"/>
      <c r="AA919" s="38">
        <v>15.003641660597239</v>
      </c>
      <c r="AC919" s="31"/>
      <c r="AF919" s="33"/>
      <c r="AJ919" s="350"/>
      <c r="AK919" s="3"/>
      <c r="AL919">
        <f t="shared" si="66"/>
        <v>0</v>
      </c>
      <c r="AO919">
        <v>1.1361730224954865</v>
      </c>
    </row>
    <row r="920" spans="1:41" ht="12" customHeight="1" x14ac:dyDescent="0.25">
      <c r="A920" s="73">
        <v>1030072</v>
      </c>
      <c r="B920" s="98" t="s">
        <v>3915</v>
      </c>
      <c r="C920" s="77" t="str">
        <f t="shared" si="65"/>
        <v/>
      </c>
      <c r="D920" s="115">
        <v>74.569999999999993</v>
      </c>
      <c r="E920" s="75" t="s">
        <v>6464</v>
      </c>
      <c r="F920" s="309">
        <f t="shared" si="64"/>
        <v>89.483999999999995</v>
      </c>
      <c r="G920" s="80" t="s">
        <v>3334</v>
      </c>
      <c r="H920" s="325"/>
      <c r="I920" s="377" t="s">
        <v>8394</v>
      </c>
      <c r="J920" s="341"/>
      <c r="L920"/>
      <c r="M920"/>
      <c r="P920" s="9">
        <v>94</v>
      </c>
      <c r="Q920"/>
      <c r="V920" s="39"/>
      <c r="Z920" s="38"/>
      <c r="AA920" s="38">
        <v>0</v>
      </c>
      <c r="AC920" s="31"/>
      <c r="AF920" s="33"/>
      <c r="AJ920" s="350"/>
      <c r="AK920" s="3"/>
      <c r="AL920">
        <f t="shared" si="66"/>
        <v>0</v>
      </c>
      <c r="AO920">
        <v>9.5879168512264954</v>
      </c>
    </row>
    <row r="921" spans="1:41" ht="12" customHeight="1" x14ac:dyDescent="0.25">
      <c r="A921" s="73">
        <v>1030073</v>
      </c>
      <c r="B921" s="98" t="s">
        <v>3916</v>
      </c>
      <c r="C921" s="77" t="str">
        <f t="shared" si="65"/>
        <v/>
      </c>
      <c r="D921" s="115">
        <v>74.569999999999993</v>
      </c>
      <c r="E921" s="75" t="s">
        <v>6464</v>
      </c>
      <c r="F921" s="309">
        <f t="shared" si="64"/>
        <v>89.483999999999995</v>
      </c>
      <c r="G921" s="80" t="s">
        <v>3334</v>
      </c>
      <c r="H921" s="325"/>
      <c r="I921" s="378"/>
      <c r="J921" s="341"/>
      <c r="L921"/>
      <c r="M921"/>
      <c r="P921" s="9">
        <v>94</v>
      </c>
      <c r="Q921"/>
      <c r="V921" s="39"/>
      <c r="Z921" s="38"/>
      <c r="AA921" s="38">
        <v>0</v>
      </c>
      <c r="AC921" s="31"/>
      <c r="AF921" s="33"/>
      <c r="AJ921" s="350"/>
      <c r="AK921" s="3"/>
      <c r="AL921">
        <f t="shared" si="66"/>
        <v>0</v>
      </c>
      <c r="AO921">
        <v>9.5879168512264954</v>
      </c>
    </row>
    <row r="922" spans="1:41" ht="12" customHeight="1" x14ac:dyDescent="0.25">
      <c r="A922" s="73">
        <v>1030074</v>
      </c>
      <c r="B922" s="98" t="s">
        <v>3917</v>
      </c>
      <c r="C922" s="77" t="str">
        <f t="shared" si="65"/>
        <v/>
      </c>
      <c r="D922" s="115">
        <v>92.12</v>
      </c>
      <c r="E922" s="75"/>
      <c r="F922" s="112">
        <f t="shared" si="64"/>
        <v>110.544</v>
      </c>
      <c r="G922" s="80" t="s">
        <v>3334</v>
      </c>
      <c r="H922" s="325"/>
      <c r="J922" s="341"/>
      <c r="L922"/>
      <c r="M922"/>
      <c r="P922" s="9">
        <v>94</v>
      </c>
      <c r="Q922"/>
      <c r="V922" s="39"/>
      <c r="Z922" s="38"/>
      <c r="AA922" s="38">
        <v>15.003109452736311</v>
      </c>
      <c r="AC922" s="31"/>
      <c r="AF922" s="33"/>
      <c r="AJ922" s="350"/>
      <c r="AK922" s="3"/>
      <c r="AL922">
        <f t="shared" si="66"/>
        <v>0</v>
      </c>
      <c r="AO922">
        <v>7.7613000390356017</v>
      </c>
    </row>
    <row r="923" spans="1:41" ht="12" customHeight="1" x14ac:dyDescent="0.25">
      <c r="A923" s="73">
        <v>1030075</v>
      </c>
      <c r="B923" s="98" t="s">
        <v>3918</v>
      </c>
      <c r="C923" s="77" t="str">
        <f t="shared" si="65"/>
        <v/>
      </c>
      <c r="D923" s="115">
        <v>92.12</v>
      </c>
      <c r="E923" s="75"/>
      <c r="F923" s="112">
        <f t="shared" si="64"/>
        <v>110.544</v>
      </c>
      <c r="G923" s="80" t="s">
        <v>3334</v>
      </c>
      <c r="H923" s="325"/>
      <c r="J923" s="341"/>
      <c r="L923"/>
      <c r="M923"/>
      <c r="P923" s="9">
        <v>94</v>
      </c>
      <c r="Q923"/>
      <c r="V923" s="39"/>
      <c r="Z923" s="38"/>
      <c r="AA923" s="38">
        <v>15.003109452736311</v>
      </c>
      <c r="AC923" s="31"/>
      <c r="AF923" s="33"/>
      <c r="AJ923" s="350"/>
      <c r="AK923" s="3"/>
      <c r="AL923">
        <f t="shared" si="66"/>
        <v>0</v>
      </c>
      <c r="AO923">
        <v>7.7613000390356017</v>
      </c>
    </row>
    <row r="924" spans="1:41" ht="12" customHeight="1" x14ac:dyDescent="0.25">
      <c r="A924" s="73">
        <v>1030076</v>
      </c>
      <c r="B924" s="98" t="s">
        <v>3919</v>
      </c>
      <c r="C924" s="77" t="str">
        <f t="shared" si="65"/>
        <v/>
      </c>
      <c r="D924" s="115">
        <v>92.12</v>
      </c>
      <c r="E924" s="75" t="s">
        <v>6463</v>
      </c>
      <c r="F924" s="112">
        <f t="shared" si="64"/>
        <v>110.544</v>
      </c>
      <c r="G924" s="80" t="s">
        <v>3333</v>
      </c>
      <c r="H924" s="325"/>
      <c r="J924" s="341"/>
      <c r="L924"/>
      <c r="M924"/>
      <c r="P924" s="9">
        <v>94</v>
      </c>
      <c r="Q924"/>
      <c r="V924" s="39"/>
      <c r="Z924" s="38"/>
      <c r="AA924" s="38">
        <v>15.003109452736311</v>
      </c>
      <c r="AC924" s="31"/>
      <c r="AF924" s="33"/>
      <c r="AJ924" s="350"/>
      <c r="AK924" s="3"/>
      <c r="AL924">
        <f t="shared" si="66"/>
        <v>0</v>
      </c>
      <c r="AO924">
        <v>0.15522600078071205</v>
      </c>
    </row>
    <row r="925" spans="1:41" ht="12" customHeight="1" x14ac:dyDescent="0.25">
      <c r="A925" s="73">
        <v>1030077</v>
      </c>
      <c r="B925" s="98" t="s">
        <v>3920</v>
      </c>
      <c r="C925" s="77" t="str">
        <f>IF(MROUND(AL925/(AO925*F925),5)=0,"",MROUND(AL925/(AO925*F925),5))</f>
        <v/>
      </c>
      <c r="D925" s="115">
        <v>104.51</v>
      </c>
      <c r="E925" s="75" t="s">
        <v>6464</v>
      </c>
      <c r="F925" s="112">
        <f t="shared" si="64"/>
        <v>125.41200000000001</v>
      </c>
      <c r="G925" s="80" t="s">
        <v>3334</v>
      </c>
      <c r="H925" s="325"/>
      <c r="J925" s="341"/>
      <c r="L925"/>
      <c r="M925"/>
      <c r="P925" s="9">
        <v>94</v>
      </c>
      <c r="Q925"/>
      <c r="V925" s="39"/>
      <c r="Z925" s="38"/>
      <c r="AA925" s="38">
        <v>15.006166917911472</v>
      </c>
      <c r="AC925" s="31"/>
      <c r="AF925" s="33"/>
      <c r="AJ925" s="350"/>
      <c r="AK925" s="3"/>
      <c r="AL925">
        <f t="shared" si="66"/>
        <v>0</v>
      </c>
      <c r="AO925">
        <v>4.5607818045862256</v>
      </c>
    </row>
    <row r="926" spans="1:41" ht="12" customHeight="1" x14ac:dyDescent="0.25">
      <c r="A926" s="73">
        <v>1030078</v>
      </c>
      <c r="B926" s="98" t="s">
        <v>3921</v>
      </c>
      <c r="C926" s="77" t="str">
        <f t="shared" ref="C926:C980" si="67">IF(MROUND(AL926/(AO926*F926),5)=0,"",MROUND(AL926/(AO926*F926),5))</f>
        <v/>
      </c>
      <c r="D926" s="115">
        <v>104.51</v>
      </c>
      <c r="E926" s="75"/>
      <c r="F926" s="112">
        <f t="shared" si="64"/>
        <v>125.41200000000001</v>
      </c>
      <c r="G926" s="80" t="s">
        <v>3334</v>
      </c>
      <c r="H926" s="325"/>
      <c r="J926" s="341"/>
      <c r="L926"/>
      <c r="M926"/>
      <c r="P926" s="9">
        <v>94</v>
      </c>
      <c r="Q926"/>
      <c r="V926" s="39"/>
      <c r="Z926" s="38"/>
      <c r="AA926" s="38">
        <v>15.006166917911472</v>
      </c>
      <c r="AC926" s="31"/>
      <c r="AF926" s="33"/>
      <c r="AJ926" s="350"/>
      <c r="AK926" s="3"/>
      <c r="AL926">
        <f t="shared" si="66"/>
        <v>0</v>
      </c>
      <c r="AO926">
        <v>3.4205863534396688</v>
      </c>
    </row>
    <row r="927" spans="1:41" ht="12" customHeight="1" x14ac:dyDescent="0.25">
      <c r="A927" s="73">
        <v>1030079</v>
      </c>
      <c r="B927" s="98" t="s">
        <v>3922</v>
      </c>
      <c r="C927" s="77" t="str">
        <f t="shared" si="67"/>
        <v/>
      </c>
      <c r="D927" s="115">
        <v>104.51</v>
      </c>
      <c r="E927" s="75" t="s">
        <v>6464</v>
      </c>
      <c r="F927" s="112">
        <f t="shared" si="64"/>
        <v>125.41200000000001</v>
      </c>
      <c r="G927" s="80" t="s">
        <v>3334</v>
      </c>
      <c r="H927" s="325"/>
      <c r="J927" s="341"/>
      <c r="L927"/>
      <c r="M927"/>
      <c r="P927" s="9">
        <v>94</v>
      </c>
      <c r="Q927"/>
      <c r="V927" s="39"/>
      <c r="Z927" s="38"/>
      <c r="AA927" s="38">
        <v>15.006166917911472</v>
      </c>
      <c r="AC927" s="31"/>
      <c r="AF927" s="33"/>
      <c r="AJ927" s="350"/>
      <c r="AK927" s="3"/>
      <c r="AL927">
        <f t="shared" si="66"/>
        <v>0</v>
      </c>
      <c r="AO927">
        <v>13.682345413758675</v>
      </c>
    </row>
    <row r="928" spans="1:41" ht="12" customHeight="1" x14ac:dyDescent="0.25">
      <c r="A928" s="73">
        <v>1030080</v>
      </c>
      <c r="B928" s="98" t="s">
        <v>3923</v>
      </c>
      <c r="C928" s="77" t="str">
        <f t="shared" si="67"/>
        <v/>
      </c>
      <c r="D928" s="115">
        <v>104.51</v>
      </c>
      <c r="E928" s="75"/>
      <c r="F928" s="112">
        <f t="shared" si="64"/>
        <v>125.41200000000001</v>
      </c>
      <c r="G928" s="80" t="s">
        <v>3334</v>
      </c>
      <c r="H928" s="325"/>
      <c r="J928" s="341"/>
      <c r="L928"/>
      <c r="M928"/>
      <c r="P928" s="9">
        <v>94</v>
      </c>
      <c r="Q928"/>
      <c r="V928" s="39"/>
      <c r="Z928" s="38"/>
      <c r="AA928" s="38">
        <v>15.006166917911472</v>
      </c>
      <c r="AC928" s="31"/>
      <c r="AF928" s="33"/>
      <c r="AJ928" s="350"/>
      <c r="AK928" s="3"/>
      <c r="AL928">
        <f t="shared" si="66"/>
        <v>0</v>
      </c>
      <c r="AO928">
        <v>13.682345413758675</v>
      </c>
    </row>
    <row r="929" spans="1:41" ht="12" customHeight="1" x14ac:dyDescent="0.25">
      <c r="A929" s="73">
        <v>5030081</v>
      </c>
      <c r="B929" s="98" t="s">
        <v>3924</v>
      </c>
      <c r="C929" s="77" t="str">
        <f t="shared" si="67"/>
        <v/>
      </c>
      <c r="D929" s="115">
        <v>104.51</v>
      </c>
      <c r="E929" s="75" t="s">
        <v>6463</v>
      </c>
      <c r="F929" s="112">
        <f t="shared" si="64"/>
        <v>125.41200000000001</v>
      </c>
      <c r="G929" s="80" t="s">
        <v>3333</v>
      </c>
      <c r="H929" s="325"/>
      <c r="J929" s="341"/>
      <c r="L929"/>
      <c r="M929"/>
      <c r="P929" s="9">
        <v>94</v>
      </c>
      <c r="Q929"/>
      <c r="V929" s="39"/>
      <c r="Z929" s="38"/>
      <c r="AA929" s="38">
        <v>15.006166917911472</v>
      </c>
      <c r="AC929" s="31"/>
      <c r="AF929" s="33"/>
      <c r="AJ929" s="350">
        <v>1030081</v>
      </c>
      <c r="AK929" s="3"/>
      <c r="AL929">
        <f t="shared" si="66"/>
        <v>0</v>
      </c>
      <c r="AO929">
        <v>0.5700977255732782</v>
      </c>
    </row>
    <row r="930" spans="1:41" ht="12" customHeight="1" x14ac:dyDescent="0.25">
      <c r="A930" s="73">
        <v>1030082</v>
      </c>
      <c r="B930" s="98" t="s">
        <v>3925</v>
      </c>
      <c r="C930" s="77" t="str">
        <f t="shared" si="67"/>
        <v/>
      </c>
      <c r="D930" s="115">
        <v>98.06</v>
      </c>
      <c r="E930" s="75" t="s">
        <v>6464</v>
      </c>
      <c r="F930" s="309">
        <f t="shared" si="64"/>
        <v>117.672</v>
      </c>
      <c r="G930" s="80" t="s">
        <v>3334</v>
      </c>
      <c r="H930" s="325"/>
      <c r="J930" s="341"/>
      <c r="L930"/>
      <c r="M930"/>
      <c r="P930" s="9">
        <v>94</v>
      </c>
      <c r="Q930"/>
      <c r="V930" s="39"/>
      <c r="Z930" s="38"/>
      <c r="AA930" s="38">
        <v>0</v>
      </c>
      <c r="AC930" s="31"/>
      <c r="AF930" s="33"/>
      <c r="AJ930" s="350"/>
      <c r="AK930" s="3"/>
      <c r="AL930">
        <f t="shared" si="66"/>
        <v>0</v>
      </c>
      <c r="AO930">
        <v>14.582316124739132</v>
      </c>
    </row>
    <row r="931" spans="1:41" ht="12" customHeight="1" x14ac:dyDescent="0.25">
      <c r="A931" s="73">
        <v>1030083</v>
      </c>
      <c r="B931" s="98" t="s">
        <v>3926</v>
      </c>
      <c r="C931" s="77" t="str">
        <f t="shared" si="67"/>
        <v/>
      </c>
      <c r="D931" s="115">
        <v>121.14</v>
      </c>
      <c r="E931" s="75"/>
      <c r="F931" s="112">
        <f t="shared" si="64"/>
        <v>145.36799999999999</v>
      </c>
      <c r="G931" s="80" t="s">
        <v>3334</v>
      </c>
      <c r="H931" s="325"/>
      <c r="J931" s="341"/>
      <c r="L931"/>
      <c r="M931"/>
      <c r="P931" s="9">
        <v>94</v>
      </c>
      <c r="Q931"/>
      <c r="V931" s="39"/>
      <c r="Z931" s="38"/>
      <c r="AA931" s="38">
        <v>15.003546937810356</v>
      </c>
      <c r="AC931" s="31"/>
      <c r="AF931" s="33"/>
      <c r="AJ931" s="350"/>
      <c r="AK931" s="3"/>
      <c r="AL931">
        <f t="shared" si="66"/>
        <v>0</v>
      </c>
      <c r="AO931">
        <v>5.9020221198279659</v>
      </c>
    </row>
    <row r="932" spans="1:41" ht="12" customHeight="1" x14ac:dyDescent="0.25">
      <c r="A932" s="73">
        <v>1030084</v>
      </c>
      <c r="B932" s="98" t="s">
        <v>3927</v>
      </c>
      <c r="C932" s="77" t="str">
        <f t="shared" si="67"/>
        <v/>
      </c>
      <c r="D932" s="115">
        <v>98.06</v>
      </c>
      <c r="E932" s="75" t="s">
        <v>6464</v>
      </c>
      <c r="F932" s="309">
        <f t="shared" si="64"/>
        <v>117.672</v>
      </c>
      <c r="G932" s="80" t="s">
        <v>3334</v>
      </c>
      <c r="H932" s="325"/>
      <c r="J932" s="341"/>
      <c r="L932"/>
      <c r="M932"/>
      <c r="P932" s="9">
        <v>94</v>
      </c>
      <c r="Q932"/>
      <c r="V932" s="39"/>
      <c r="Z932" s="38"/>
      <c r="AA932" s="38">
        <v>0</v>
      </c>
      <c r="AC932" s="31"/>
      <c r="AF932" s="33"/>
      <c r="AJ932" s="350"/>
      <c r="AK932" s="3"/>
      <c r="AL932">
        <f t="shared" si="66"/>
        <v>0</v>
      </c>
      <c r="AO932">
        <v>14.582316124739132</v>
      </c>
    </row>
    <row r="933" spans="1:41" ht="12" customHeight="1" x14ac:dyDescent="0.25">
      <c r="A933" s="73">
        <v>1030085</v>
      </c>
      <c r="B933" s="98" t="s">
        <v>3928</v>
      </c>
      <c r="C933" s="77" t="str">
        <f t="shared" si="67"/>
        <v/>
      </c>
      <c r="D933" s="115">
        <v>98.06</v>
      </c>
      <c r="E933" s="75" t="s">
        <v>6464</v>
      </c>
      <c r="F933" s="309">
        <f t="shared" si="64"/>
        <v>117.672</v>
      </c>
      <c r="G933" s="80" t="s">
        <v>3334</v>
      </c>
      <c r="H933" s="325"/>
      <c r="J933" s="341"/>
      <c r="L933"/>
      <c r="M933"/>
      <c r="P933" s="9">
        <v>94</v>
      </c>
      <c r="Q933"/>
      <c r="V933" s="39"/>
      <c r="Z933" s="38"/>
      <c r="AA933" s="38">
        <v>0</v>
      </c>
      <c r="AC933" s="31"/>
      <c r="AF933" s="33"/>
      <c r="AJ933" s="350"/>
      <c r="AK933" s="3"/>
      <c r="AL933">
        <f t="shared" si="66"/>
        <v>0</v>
      </c>
      <c r="AO933">
        <v>14.582316124739132</v>
      </c>
    </row>
    <row r="934" spans="1:41" ht="12" customHeight="1" x14ac:dyDescent="0.25">
      <c r="A934" s="73">
        <v>5030086</v>
      </c>
      <c r="B934" s="98" t="s">
        <v>3929</v>
      </c>
      <c r="C934" s="77" t="str">
        <f t="shared" si="67"/>
        <v/>
      </c>
      <c r="D934" s="115">
        <v>121.14</v>
      </c>
      <c r="E934" s="75" t="s">
        <v>6464</v>
      </c>
      <c r="F934" s="112">
        <f t="shared" si="64"/>
        <v>145.36799999999999</v>
      </c>
      <c r="G934" s="80" t="s">
        <v>3333</v>
      </c>
      <c r="H934" s="325"/>
      <c r="J934" s="341"/>
      <c r="L934"/>
      <c r="M934"/>
      <c r="P934" s="9">
        <v>94</v>
      </c>
      <c r="Q934"/>
      <c r="V934" s="39"/>
      <c r="Z934" s="38"/>
      <c r="AA934" s="38">
        <v>15.003546937810356</v>
      </c>
      <c r="AC934" s="31"/>
      <c r="AF934" s="33"/>
      <c r="AJ934" s="350">
        <v>1030086</v>
      </c>
      <c r="AK934" s="3"/>
      <c r="AL934">
        <f t="shared" si="66"/>
        <v>0</v>
      </c>
      <c r="AO934">
        <v>0.47216176958623718</v>
      </c>
    </row>
    <row r="935" spans="1:41" ht="12" customHeight="1" x14ac:dyDescent="0.25">
      <c r="A935" s="73">
        <v>1030087</v>
      </c>
      <c r="B935" s="98" t="s">
        <v>3930</v>
      </c>
      <c r="C935" s="77" t="str">
        <f t="shared" si="67"/>
        <v/>
      </c>
      <c r="D935" s="115">
        <v>107.79</v>
      </c>
      <c r="E935" s="75" t="s">
        <v>6464</v>
      </c>
      <c r="F935" s="309">
        <f t="shared" si="64"/>
        <v>129.34800000000001</v>
      </c>
      <c r="G935" s="80" t="s">
        <v>3334</v>
      </c>
      <c r="H935" s="325"/>
      <c r="J935" s="341"/>
      <c r="L935"/>
      <c r="M935"/>
      <c r="P935" s="9">
        <v>94</v>
      </c>
      <c r="Q935"/>
      <c r="V935" s="39"/>
      <c r="Z935" s="38"/>
      <c r="AA935" s="38">
        <v>0</v>
      </c>
      <c r="AC935" s="31"/>
      <c r="AF935" s="33"/>
      <c r="AJ935" s="350"/>
      <c r="AK935" s="3"/>
      <c r="AL935">
        <f t="shared" si="66"/>
        <v>0</v>
      </c>
      <c r="AO935">
        <v>13.265997951497535</v>
      </c>
    </row>
    <row r="936" spans="1:41" ht="12" customHeight="1" x14ac:dyDescent="0.25">
      <c r="A936" s="73">
        <v>1030088</v>
      </c>
      <c r="B936" s="98" t="s">
        <v>3931</v>
      </c>
      <c r="C936" s="77" t="str">
        <f t="shared" si="67"/>
        <v/>
      </c>
      <c r="D936" s="115">
        <v>133.15</v>
      </c>
      <c r="E936" s="75"/>
      <c r="F936" s="112">
        <f t="shared" si="64"/>
        <v>159.78</v>
      </c>
      <c r="G936" s="80" t="s">
        <v>3334</v>
      </c>
      <c r="H936" s="325"/>
      <c r="J936" s="341"/>
      <c r="L936"/>
      <c r="M936"/>
      <c r="P936" s="9">
        <v>94</v>
      </c>
      <c r="Q936"/>
      <c r="V936" s="39"/>
      <c r="Z936" s="38"/>
      <c r="AA936" s="38">
        <v>15.004840271055173</v>
      </c>
      <c r="AC936" s="31"/>
      <c r="AF936" s="33"/>
      <c r="AJ936" s="350"/>
      <c r="AK936" s="3"/>
      <c r="AL936">
        <f t="shared" si="66"/>
        <v>0</v>
      </c>
      <c r="AO936">
        <v>10.739330974028684</v>
      </c>
    </row>
    <row r="937" spans="1:41" ht="12" customHeight="1" x14ac:dyDescent="0.25">
      <c r="A937" s="73">
        <v>1030089</v>
      </c>
      <c r="B937" s="98" t="s">
        <v>3932</v>
      </c>
      <c r="C937" s="77" t="str">
        <f t="shared" si="67"/>
        <v/>
      </c>
      <c r="D937" s="115">
        <v>133.15</v>
      </c>
      <c r="E937" s="75" t="s">
        <v>6464</v>
      </c>
      <c r="F937" s="112">
        <f t="shared" si="64"/>
        <v>159.78</v>
      </c>
      <c r="G937" s="80" t="s">
        <v>3334</v>
      </c>
      <c r="H937" s="325"/>
      <c r="J937" s="341"/>
      <c r="L937"/>
      <c r="M937"/>
      <c r="P937" s="9">
        <v>94</v>
      </c>
      <c r="Q937"/>
      <c r="V937" s="39"/>
      <c r="Z937" s="38"/>
      <c r="AA937" s="38">
        <v>15.004840271055173</v>
      </c>
      <c r="AC937" s="31"/>
      <c r="AF937" s="33"/>
      <c r="AJ937" s="350"/>
      <c r="AK937" s="3"/>
      <c r="AL937">
        <f t="shared" si="66"/>
        <v>0</v>
      </c>
      <c r="AO937">
        <v>10.739330974028684</v>
      </c>
    </row>
    <row r="938" spans="1:41" ht="12" customHeight="1" x14ac:dyDescent="0.25">
      <c r="A938" s="73">
        <v>1030156</v>
      </c>
      <c r="B938" s="98" t="s">
        <v>3933</v>
      </c>
      <c r="C938" s="77" t="str">
        <f t="shared" si="67"/>
        <v/>
      </c>
      <c r="D938" s="115">
        <v>133.15</v>
      </c>
      <c r="E938" s="75" t="s">
        <v>6464</v>
      </c>
      <c r="F938" s="112">
        <f t="shared" si="64"/>
        <v>159.78</v>
      </c>
      <c r="G938" s="80" t="s">
        <v>3334</v>
      </c>
      <c r="H938" s="325"/>
      <c r="J938" s="341"/>
      <c r="L938"/>
      <c r="M938"/>
      <c r="P938" s="9">
        <v>94</v>
      </c>
      <c r="Q938"/>
      <c r="V938" s="39"/>
      <c r="Z938" s="38"/>
      <c r="AA938" s="38">
        <v>15.004840271055173</v>
      </c>
      <c r="AC938" s="31"/>
      <c r="AF938" s="33"/>
      <c r="AJ938" s="350"/>
      <c r="AK938" s="3"/>
      <c r="AL938">
        <f t="shared" si="66"/>
        <v>0</v>
      </c>
      <c r="AO938">
        <v>10.739330974028684</v>
      </c>
    </row>
    <row r="939" spans="1:41" ht="12" customHeight="1" x14ac:dyDescent="0.25">
      <c r="A939" s="73">
        <v>1030090</v>
      </c>
      <c r="B939" s="98" t="s">
        <v>3934</v>
      </c>
      <c r="C939" s="77" t="str">
        <f t="shared" si="67"/>
        <v/>
      </c>
      <c r="D939" s="115">
        <v>133.15</v>
      </c>
      <c r="E939" s="75" t="s">
        <v>6464</v>
      </c>
      <c r="F939" s="112">
        <f t="shared" si="64"/>
        <v>159.78</v>
      </c>
      <c r="G939" s="80" t="s">
        <v>3333</v>
      </c>
      <c r="H939" s="325"/>
      <c r="J939" s="341"/>
      <c r="L939"/>
      <c r="M939"/>
      <c r="P939" s="9">
        <v>94</v>
      </c>
      <c r="Q939"/>
      <c r="V939" s="39"/>
      <c r="Z939" s="38"/>
      <c r="AA939" s="38">
        <v>15.004840271055173</v>
      </c>
      <c r="AC939" s="31"/>
      <c r="AF939" s="33"/>
      <c r="AJ939" s="350"/>
      <c r="AK939" s="3"/>
      <c r="AL939">
        <f t="shared" si="66"/>
        <v>0</v>
      </c>
      <c r="AO939">
        <v>1.7898884956714476</v>
      </c>
    </row>
    <row r="940" spans="1:41" ht="12" customHeight="1" x14ac:dyDescent="0.25">
      <c r="A940" s="73">
        <v>1030091</v>
      </c>
      <c r="B940" s="98" t="s">
        <v>3935</v>
      </c>
      <c r="C940" s="77" t="str">
        <f t="shared" si="67"/>
        <v/>
      </c>
      <c r="D940" s="115">
        <v>160.21</v>
      </c>
      <c r="E940" s="75" t="s">
        <v>6464</v>
      </c>
      <c r="F940" s="112">
        <f t="shared" si="64"/>
        <v>192.25200000000001</v>
      </c>
      <c r="G940" s="80" t="s">
        <v>3334</v>
      </c>
      <c r="H940" s="325"/>
      <c r="J940" s="341"/>
      <c r="L940"/>
      <c r="M940"/>
      <c r="P940" s="9">
        <v>94</v>
      </c>
      <c r="Q940"/>
      <c r="V940" s="39"/>
      <c r="Z940" s="38"/>
      <c r="AA940" s="38">
        <v>15.000893974611117</v>
      </c>
      <c r="AC940" s="31"/>
      <c r="AF940" s="33"/>
      <c r="AJ940" s="350"/>
      <c r="AK940" s="3"/>
      <c r="AL940">
        <f t="shared" si="66"/>
        <v>0</v>
      </c>
      <c r="AO940">
        <v>8.9254223780782684</v>
      </c>
    </row>
    <row r="941" spans="1:41" ht="12" customHeight="1" x14ac:dyDescent="0.25">
      <c r="A941" s="73">
        <v>1030092</v>
      </c>
      <c r="B941" s="98" t="s">
        <v>3936</v>
      </c>
      <c r="C941" s="77" t="str">
        <f t="shared" si="67"/>
        <v/>
      </c>
      <c r="D941" s="115">
        <v>160.21</v>
      </c>
      <c r="E941" s="75" t="s">
        <v>6464</v>
      </c>
      <c r="F941" s="112">
        <f t="shared" si="64"/>
        <v>192.25200000000001</v>
      </c>
      <c r="G941" s="80" t="s">
        <v>3334</v>
      </c>
      <c r="H941" s="325"/>
      <c r="J941" s="341"/>
      <c r="L941"/>
      <c r="M941"/>
      <c r="P941" s="9">
        <v>94</v>
      </c>
      <c r="Q941"/>
      <c r="V941" s="39"/>
      <c r="Z941" s="38"/>
      <c r="AA941" s="38">
        <v>15.000893974611117</v>
      </c>
      <c r="AC941" s="31"/>
      <c r="AF941" s="33"/>
      <c r="AJ941" s="350"/>
      <c r="AK941" s="3"/>
      <c r="AL941">
        <f t="shared" si="66"/>
        <v>0</v>
      </c>
      <c r="AO941">
        <v>8.9254223780782684</v>
      </c>
    </row>
    <row r="942" spans="1:41" ht="12" customHeight="1" x14ac:dyDescent="0.25">
      <c r="A942" s="73">
        <v>1030093</v>
      </c>
      <c r="B942" s="98" t="s">
        <v>3937</v>
      </c>
      <c r="C942" s="77" t="str">
        <f t="shared" si="67"/>
        <v/>
      </c>
      <c r="D942" s="115">
        <v>160.21</v>
      </c>
      <c r="E942" s="75"/>
      <c r="F942" s="112">
        <f t="shared" si="64"/>
        <v>192.25200000000001</v>
      </c>
      <c r="G942" s="80" t="s">
        <v>3334</v>
      </c>
      <c r="H942" s="325"/>
      <c r="J942" s="341"/>
      <c r="L942"/>
      <c r="M942"/>
      <c r="P942" s="9">
        <v>94</v>
      </c>
      <c r="Q942"/>
      <c r="V942" s="39"/>
      <c r="Z942" s="38"/>
      <c r="AA942" s="38">
        <v>15.000893974611117</v>
      </c>
      <c r="AC942" s="31"/>
      <c r="AF942" s="33"/>
      <c r="AJ942" s="350"/>
      <c r="AK942" s="3"/>
      <c r="AL942">
        <f t="shared" si="66"/>
        <v>0</v>
      </c>
      <c r="AO942">
        <v>8.9254223780782684</v>
      </c>
    </row>
    <row r="943" spans="1:41" ht="12" customHeight="1" x14ac:dyDescent="0.25">
      <c r="A943" s="73">
        <v>1030094</v>
      </c>
      <c r="B943" s="98" t="s">
        <v>3938</v>
      </c>
      <c r="C943" s="77" t="str">
        <f t="shared" si="67"/>
        <v/>
      </c>
      <c r="D943" s="115">
        <v>160.21</v>
      </c>
      <c r="E943" s="75" t="s">
        <v>6464</v>
      </c>
      <c r="F943" s="112">
        <f t="shared" si="64"/>
        <v>192.25200000000001</v>
      </c>
      <c r="G943" s="80" t="s">
        <v>3334</v>
      </c>
      <c r="H943" s="325"/>
      <c r="J943" s="341"/>
      <c r="L943"/>
      <c r="M943"/>
      <c r="P943" s="9">
        <v>94</v>
      </c>
      <c r="Q943"/>
      <c r="V943" s="39"/>
      <c r="Z943" s="38"/>
      <c r="AA943" s="38">
        <v>15.000893974611117</v>
      </c>
      <c r="AC943" s="31"/>
      <c r="AF943" s="33"/>
      <c r="AJ943" s="350"/>
      <c r="AK943" s="3"/>
      <c r="AL943">
        <f t="shared" si="66"/>
        <v>0</v>
      </c>
      <c r="AO943">
        <v>8.9254223780782684</v>
      </c>
    </row>
    <row r="944" spans="1:41" ht="12" customHeight="1" x14ac:dyDescent="0.25">
      <c r="A944" s="73">
        <v>1030095</v>
      </c>
      <c r="B944" s="98" t="s">
        <v>3939</v>
      </c>
      <c r="C944" s="77" t="str">
        <f t="shared" si="67"/>
        <v/>
      </c>
      <c r="D944" s="115">
        <v>160.21</v>
      </c>
      <c r="E944" s="75" t="s">
        <v>6463</v>
      </c>
      <c r="F944" s="112">
        <f t="shared" si="64"/>
        <v>192.25200000000001</v>
      </c>
      <c r="G944" s="80" t="s">
        <v>3333</v>
      </c>
      <c r="H944" s="325"/>
      <c r="J944" s="341"/>
      <c r="L944"/>
      <c r="M944"/>
      <c r="P944" s="9">
        <v>94</v>
      </c>
      <c r="Q944"/>
      <c r="V944" s="39"/>
      <c r="Z944" s="38"/>
      <c r="AA944" s="38">
        <v>15.000893974611117</v>
      </c>
      <c r="AC944" s="31"/>
      <c r="AF944" s="33"/>
      <c r="AJ944" s="350"/>
      <c r="AK944" s="3"/>
      <c r="AL944">
        <f t="shared" si="66"/>
        <v>0</v>
      </c>
      <c r="AO944">
        <v>0.18594629954329725</v>
      </c>
    </row>
    <row r="945" spans="1:41" ht="12" customHeight="1" x14ac:dyDescent="0.25">
      <c r="A945" s="73">
        <v>1030096</v>
      </c>
      <c r="B945" s="98" t="s">
        <v>3940</v>
      </c>
      <c r="C945" s="77" t="str">
        <f t="shared" si="67"/>
        <v/>
      </c>
      <c r="D945" s="115">
        <v>144.34</v>
      </c>
      <c r="E945" s="75" t="s">
        <v>6464</v>
      </c>
      <c r="F945" s="309">
        <f t="shared" si="64"/>
        <v>173.208</v>
      </c>
      <c r="G945" s="80" t="s">
        <v>3334</v>
      </c>
      <c r="H945" s="325"/>
      <c r="J945" s="341"/>
      <c r="L945"/>
      <c r="M945"/>
      <c r="P945" s="9">
        <v>94</v>
      </c>
      <c r="Q945"/>
      <c r="V945" s="39"/>
      <c r="Z945" s="38"/>
      <c r="AA945" s="38">
        <v>0</v>
      </c>
      <c r="AC945" s="31"/>
      <c r="AF945" s="33"/>
      <c r="AJ945" s="350"/>
      <c r="AK945" s="3"/>
      <c r="AL945">
        <f t="shared" si="66"/>
        <v>0</v>
      </c>
      <c r="AO945">
        <v>9.906761252542049</v>
      </c>
    </row>
    <row r="946" spans="1:41" ht="12" customHeight="1" x14ac:dyDescent="0.25">
      <c r="A946" s="73">
        <v>1030097</v>
      </c>
      <c r="B946" s="98" t="s">
        <v>3941</v>
      </c>
      <c r="C946" s="77" t="str">
        <f t="shared" si="67"/>
        <v/>
      </c>
      <c r="D946" s="115">
        <v>178.3</v>
      </c>
      <c r="E946" s="75"/>
      <c r="F946" s="112">
        <f t="shared" si="64"/>
        <v>213.96</v>
      </c>
      <c r="G946" s="80" t="s">
        <v>3334</v>
      </c>
      <c r="H946" s="325"/>
      <c r="J946" s="341"/>
      <c r="L946"/>
      <c r="M946"/>
      <c r="P946" s="9">
        <v>94</v>
      </c>
      <c r="Q946"/>
      <c r="V946" s="39"/>
      <c r="Z946" s="38"/>
      <c r="AA946" s="38">
        <v>14.997188529199136</v>
      </c>
      <c r="AC946" s="31"/>
      <c r="AF946" s="33"/>
      <c r="AJ946" s="350"/>
      <c r="AK946" s="3"/>
      <c r="AL946">
        <f t="shared" si="66"/>
        <v>0</v>
      </c>
      <c r="AO946">
        <v>2.6732883140622907</v>
      </c>
    </row>
    <row r="947" spans="1:41" ht="12" customHeight="1" x14ac:dyDescent="0.25">
      <c r="A947" s="73">
        <v>1030098</v>
      </c>
      <c r="B947" s="98" t="s">
        <v>3942</v>
      </c>
      <c r="C947" s="77" t="str">
        <f t="shared" si="67"/>
        <v/>
      </c>
      <c r="D947" s="115">
        <v>178.3</v>
      </c>
      <c r="E947" s="75"/>
      <c r="F947" s="112">
        <f t="shared" si="64"/>
        <v>213.96</v>
      </c>
      <c r="G947" s="80" t="s">
        <v>3334</v>
      </c>
      <c r="H947" s="325"/>
      <c r="J947" s="341"/>
      <c r="L947"/>
      <c r="M947"/>
      <c r="P947" s="9">
        <v>94</v>
      </c>
      <c r="Q947"/>
      <c r="V947" s="39"/>
      <c r="Z947" s="38"/>
      <c r="AA947" s="38">
        <v>14.997188529199136</v>
      </c>
      <c r="AC947" s="31"/>
      <c r="AF947" s="33"/>
      <c r="AJ947" s="350"/>
      <c r="AK947" s="3"/>
      <c r="AL947">
        <f t="shared" si="66"/>
        <v>0</v>
      </c>
      <c r="AO947">
        <v>8.0198649421868726</v>
      </c>
    </row>
    <row r="948" spans="1:41" ht="12" customHeight="1" x14ac:dyDescent="0.25">
      <c r="A948" s="73">
        <v>1030099</v>
      </c>
      <c r="B948" s="98" t="s">
        <v>3943</v>
      </c>
      <c r="C948" s="77" t="str">
        <f t="shared" si="67"/>
        <v/>
      </c>
      <c r="D948" s="115">
        <v>178.3</v>
      </c>
      <c r="E948" s="75" t="s">
        <v>6464</v>
      </c>
      <c r="F948" s="112">
        <f t="shared" ref="F948:F1011" si="68">D948*1.2</f>
        <v>213.96</v>
      </c>
      <c r="G948" s="80" t="s">
        <v>3334</v>
      </c>
      <c r="H948" s="325"/>
      <c r="J948" s="341"/>
      <c r="L948"/>
      <c r="M948"/>
      <c r="P948" s="9">
        <v>94</v>
      </c>
      <c r="Q948"/>
      <c r="V948" s="39"/>
      <c r="Z948" s="38"/>
      <c r="AA948" s="38">
        <v>14.997188529199136</v>
      </c>
      <c r="AC948" s="31"/>
      <c r="AF948" s="33"/>
      <c r="AJ948" s="350"/>
      <c r="AK948" s="3"/>
      <c r="AL948">
        <f t="shared" si="66"/>
        <v>0</v>
      </c>
      <c r="AO948">
        <v>8.0198649421868726</v>
      </c>
    </row>
    <row r="949" spans="1:41" ht="12" customHeight="1" x14ac:dyDescent="0.25">
      <c r="A949" s="73">
        <v>1030100</v>
      </c>
      <c r="B949" s="98" t="s">
        <v>3944</v>
      </c>
      <c r="C949" s="77" t="str">
        <f t="shared" si="67"/>
        <v/>
      </c>
      <c r="D949" s="115">
        <v>178.3</v>
      </c>
      <c r="E949" s="75" t="s">
        <v>6464</v>
      </c>
      <c r="F949" s="112">
        <f t="shared" si="68"/>
        <v>213.96</v>
      </c>
      <c r="G949" s="80" t="s">
        <v>3335</v>
      </c>
      <c r="H949" s="325"/>
      <c r="J949" s="341"/>
      <c r="L949"/>
      <c r="M949"/>
      <c r="P949" s="9">
        <v>94</v>
      </c>
      <c r="Q949"/>
      <c r="V949" s="39"/>
      <c r="Z949" s="38"/>
      <c r="AA949" s="38">
        <v>14.997188529199136</v>
      </c>
      <c r="AC949" s="31"/>
      <c r="AF949" s="33"/>
      <c r="AJ949" s="350"/>
      <c r="AK949" s="3"/>
      <c r="AL949">
        <f t="shared" si="66"/>
        <v>0</v>
      </c>
      <c r="AO949">
        <v>1.3366441570311454</v>
      </c>
    </row>
    <row r="950" spans="1:41" ht="12" customHeight="1" x14ac:dyDescent="0.25">
      <c r="A950" s="73">
        <v>1030101</v>
      </c>
      <c r="B950" s="98" t="s">
        <v>3945</v>
      </c>
      <c r="C950" s="77" t="str">
        <f t="shared" si="67"/>
        <v/>
      </c>
      <c r="D950" s="115">
        <v>206.94</v>
      </c>
      <c r="E950" s="75" t="s">
        <v>6464</v>
      </c>
      <c r="F950" s="112">
        <f t="shared" si="68"/>
        <v>248.32799999999997</v>
      </c>
      <c r="G950" s="80" t="s">
        <v>3334</v>
      </c>
      <c r="H950" s="325"/>
      <c r="J950" s="341"/>
      <c r="L950"/>
      <c r="M950"/>
      <c r="P950" s="9">
        <v>94</v>
      </c>
      <c r="Q950"/>
      <c r="V950" s="39"/>
      <c r="Z950" s="38"/>
      <c r="AA950" s="38">
        <v>14.997577687037165</v>
      </c>
      <c r="AC950" s="31"/>
      <c r="AF950" s="33"/>
      <c r="AJ950" s="350"/>
      <c r="AK950" s="3"/>
      <c r="AL950">
        <f t="shared" si="66"/>
        <v>0</v>
      </c>
      <c r="AO950">
        <v>6.9099348564410912</v>
      </c>
    </row>
    <row r="951" spans="1:41" ht="12" customHeight="1" x14ac:dyDescent="0.25">
      <c r="A951" s="73">
        <v>1030102</v>
      </c>
      <c r="B951" s="98" t="s">
        <v>3946</v>
      </c>
      <c r="C951" s="77" t="str">
        <f t="shared" si="67"/>
        <v/>
      </c>
      <c r="D951" s="115">
        <v>206.94</v>
      </c>
      <c r="E951" s="75"/>
      <c r="F951" s="112">
        <f t="shared" si="68"/>
        <v>248.32799999999997</v>
      </c>
      <c r="G951" s="80" t="s">
        <v>3334</v>
      </c>
      <c r="H951" s="325"/>
      <c r="J951" s="341"/>
      <c r="L951"/>
      <c r="M951"/>
      <c r="P951" s="9">
        <v>94</v>
      </c>
      <c r="Q951"/>
      <c r="V951" s="39"/>
      <c r="Z951" s="38"/>
      <c r="AA951" s="38">
        <v>14.997577687037165</v>
      </c>
      <c r="AC951" s="31"/>
      <c r="AF951" s="33"/>
      <c r="AJ951" s="350"/>
      <c r="AK951" s="3"/>
      <c r="AL951">
        <f t="shared" si="66"/>
        <v>0</v>
      </c>
      <c r="AO951">
        <v>6.9099348564410912</v>
      </c>
    </row>
    <row r="952" spans="1:41" ht="12" customHeight="1" x14ac:dyDescent="0.25">
      <c r="A952" s="73">
        <v>1030103</v>
      </c>
      <c r="B952" s="98" t="s">
        <v>3947</v>
      </c>
      <c r="C952" s="77" t="str">
        <f t="shared" si="67"/>
        <v/>
      </c>
      <c r="D952" s="115">
        <v>167.53</v>
      </c>
      <c r="E952" s="75" t="s">
        <v>6464</v>
      </c>
      <c r="F952" s="309">
        <f t="shared" si="68"/>
        <v>201.036</v>
      </c>
      <c r="G952" s="80" t="s">
        <v>3334</v>
      </c>
      <c r="H952" s="325"/>
      <c r="J952" s="341"/>
      <c r="L952"/>
      <c r="M952"/>
      <c r="P952" s="9">
        <v>94</v>
      </c>
      <c r="Q952"/>
      <c r="V952" s="39"/>
      <c r="Z952" s="38"/>
      <c r="AA952" s="38">
        <v>0</v>
      </c>
      <c r="AC952" s="31"/>
      <c r="AF952" s="33"/>
      <c r="AJ952" s="350"/>
      <c r="AK952" s="3"/>
      <c r="AL952">
        <f t="shared" si="66"/>
        <v>0</v>
      </c>
      <c r="AO952">
        <v>8.5354379465881891</v>
      </c>
    </row>
    <row r="953" spans="1:41" ht="12" customHeight="1" x14ac:dyDescent="0.25">
      <c r="A953" s="73">
        <v>1030104</v>
      </c>
      <c r="B953" s="98" t="s">
        <v>3948</v>
      </c>
      <c r="C953" s="77" t="str">
        <f t="shared" si="67"/>
        <v/>
      </c>
      <c r="D953" s="115">
        <v>206.94</v>
      </c>
      <c r="E953" s="75" t="s">
        <v>6464</v>
      </c>
      <c r="F953" s="112">
        <f t="shared" si="68"/>
        <v>248.32799999999997</v>
      </c>
      <c r="G953" s="80" t="s">
        <v>3334</v>
      </c>
      <c r="H953" s="325"/>
      <c r="J953" s="341"/>
      <c r="L953"/>
      <c r="M953"/>
      <c r="P953" s="9">
        <v>94</v>
      </c>
      <c r="Q953"/>
      <c r="V953" s="39"/>
      <c r="Z953" s="38"/>
      <c r="AA953" s="38">
        <v>14.997577687037165</v>
      </c>
      <c r="AC953" s="31"/>
      <c r="AF953" s="33"/>
      <c r="AJ953" s="350"/>
      <c r="AK953" s="3"/>
      <c r="AL953">
        <f t="shared" si="66"/>
        <v>0</v>
      </c>
      <c r="AO953">
        <v>6.9099348564410912</v>
      </c>
    </row>
    <row r="954" spans="1:41" ht="12" customHeight="1" x14ac:dyDescent="0.25">
      <c r="A954" s="73">
        <v>1030105</v>
      </c>
      <c r="B954" s="98" t="s">
        <v>3949</v>
      </c>
      <c r="C954" s="77" t="str">
        <f t="shared" si="67"/>
        <v/>
      </c>
      <c r="D954" s="115">
        <v>206.94</v>
      </c>
      <c r="E954" s="75"/>
      <c r="F954" s="112">
        <f t="shared" si="68"/>
        <v>248.32799999999997</v>
      </c>
      <c r="G954" s="80" t="s">
        <v>3333</v>
      </c>
      <c r="H954" s="325"/>
      <c r="J954" s="341"/>
      <c r="L954"/>
      <c r="M954"/>
      <c r="P954" s="9">
        <v>94</v>
      </c>
      <c r="Q954"/>
      <c r="V954" s="39"/>
      <c r="Z954" s="38"/>
      <c r="AA954" s="38">
        <v>14.997577687037165</v>
      </c>
      <c r="AC954" s="31"/>
      <c r="AF954" s="33"/>
      <c r="AJ954" s="350"/>
      <c r="AK954" s="3"/>
      <c r="AL954">
        <f t="shared" si="66"/>
        <v>0</v>
      </c>
      <c r="AO954">
        <v>0.98713355092015587</v>
      </c>
    </row>
    <row r="955" spans="1:41" ht="12" customHeight="1" x14ac:dyDescent="0.25">
      <c r="A955" s="73">
        <v>1030106</v>
      </c>
      <c r="B955" s="98" t="s">
        <v>3950</v>
      </c>
      <c r="C955" s="77" t="str">
        <f t="shared" si="67"/>
        <v/>
      </c>
      <c r="D955" s="115">
        <v>223.57</v>
      </c>
      <c r="E955" s="75"/>
      <c r="F955" s="112">
        <f t="shared" si="68"/>
        <v>268.28399999999999</v>
      </c>
      <c r="G955" s="80" t="s">
        <v>3334</v>
      </c>
      <c r="H955" s="325"/>
      <c r="J955" s="341"/>
      <c r="L955"/>
      <c r="M955"/>
      <c r="P955" s="9">
        <v>94</v>
      </c>
      <c r="Q955"/>
      <c r="V955" s="39"/>
      <c r="Z955" s="38"/>
      <c r="AA955" s="38">
        <v>14.996796925048045</v>
      </c>
      <c r="AC955" s="31"/>
      <c r="AF955" s="33"/>
      <c r="AJ955" s="350"/>
      <c r="AK955" s="3"/>
      <c r="AL955">
        <f t="shared" si="66"/>
        <v>0</v>
      </c>
      <c r="AO955">
        <v>6.3959472164955908</v>
      </c>
    </row>
    <row r="956" spans="1:41" ht="12" customHeight="1" x14ac:dyDescent="0.25">
      <c r="A956" s="73">
        <v>1030107</v>
      </c>
      <c r="B956" s="98" t="s">
        <v>3951</v>
      </c>
      <c r="C956" s="77" t="str">
        <f t="shared" si="67"/>
        <v/>
      </c>
      <c r="D956" s="115">
        <v>223.57</v>
      </c>
      <c r="E956" s="75"/>
      <c r="F956" s="112">
        <f t="shared" si="68"/>
        <v>268.28399999999999</v>
      </c>
      <c r="G956" s="80" t="s">
        <v>3334</v>
      </c>
      <c r="H956" s="325"/>
      <c r="J956" s="341"/>
      <c r="L956"/>
      <c r="M956"/>
      <c r="P956" s="9">
        <v>94</v>
      </c>
      <c r="Q956"/>
      <c r="V956" s="39"/>
      <c r="Z956" s="38"/>
      <c r="AA956" s="38">
        <v>14.996796925048045</v>
      </c>
      <c r="AC956" s="31"/>
      <c r="AF956" s="33"/>
      <c r="AJ956" s="350"/>
      <c r="AK956" s="3"/>
      <c r="AL956">
        <f t="shared" si="66"/>
        <v>0</v>
      </c>
      <c r="AO956">
        <v>6.3959472164955908</v>
      </c>
    </row>
    <row r="957" spans="1:41" ht="12" customHeight="1" x14ac:dyDescent="0.25">
      <c r="A957" s="73">
        <v>1030108</v>
      </c>
      <c r="B957" s="98" t="s">
        <v>3952</v>
      </c>
      <c r="C957" s="77" t="str">
        <f t="shared" si="67"/>
        <v/>
      </c>
      <c r="D957" s="115">
        <v>223.57</v>
      </c>
      <c r="E957" s="75" t="s">
        <v>1</v>
      </c>
      <c r="F957" s="112">
        <f t="shared" si="68"/>
        <v>268.28399999999999</v>
      </c>
      <c r="G957" s="80" t="s">
        <v>3334</v>
      </c>
      <c r="H957" s="325"/>
      <c r="J957" s="341"/>
      <c r="L957"/>
      <c r="M957"/>
      <c r="P957" s="9">
        <v>94</v>
      </c>
      <c r="Q957"/>
      <c r="V957" s="39"/>
      <c r="Z957" s="38"/>
      <c r="AA957" s="38">
        <v>14.996796925048045</v>
      </c>
      <c r="AC957" s="31"/>
      <c r="AF957" s="33"/>
      <c r="AJ957" s="350"/>
      <c r="AK957" s="3"/>
      <c r="AL957">
        <f t="shared" si="66"/>
        <v>0</v>
      </c>
      <c r="AO957">
        <v>6.3959472164955908</v>
      </c>
    </row>
    <row r="958" spans="1:41" ht="12" customHeight="1" x14ac:dyDescent="0.25">
      <c r="A958" s="73">
        <v>1030109</v>
      </c>
      <c r="B958" s="98" t="s">
        <v>3953</v>
      </c>
      <c r="C958" s="77" t="str">
        <f t="shared" si="67"/>
        <v/>
      </c>
      <c r="D958" s="115">
        <v>223.57</v>
      </c>
      <c r="E958" s="75" t="s">
        <v>6464</v>
      </c>
      <c r="F958" s="112">
        <f t="shared" si="68"/>
        <v>268.28399999999999</v>
      </c>
      <c r="G958" s="80" t="s">
        <v>3334</v>
      </c>
      <c r="H958" s="325"/>
      <c r="J958" s="341"/>
      <c r="L958"/>
      <c r="M958"/>
      <c r="P958" s="9">
        <v>94</v>
      </c>
      <c r="Q958"/>
      <c r="V958" s="39"/>
      <c r="Z958" s="38"/>
      <c r="AA958" s="38">
        <v>14.996796925048045</v>
      </c>
      <c r="AC958" s="31"/>
      <c r="AF958" s="33"/>
      <c r="AJ958" s="350"/>
      <c r="AK958" s="3"/>
      <c r="AL958">
        <f t="shared" si="66"/>
        <v>0</v>
      </c>
      <c r="AO958">
        <v>6.3959472164955908</v>
      </c>
    </row>
    <row r="959" spans="1:41" ht="12" customHeight="1" x14ac:dyDescent="0.25">
      <c r="A959" s="73">
        <v>1030110</v>
      </c>
      <c r="B959" s="98" t="s">
        <v>3954</v>
      </c>
      <c r="C959" s="77" t="str">
        <f t="shared" si="67"/>
        <v/>
      </c>
      <c r="D959" s="115">
        <v>223.57</v>
      </c>
      <c r="E959" s="75" t="s">
        <v>1</v>
      </c>
      <c r="F959" s="112">
        <f t="shared" si="68"/>
        <v>268.28399999999999</v>
      </c>
      <c r="G959" s="80" t="s">
        <v>3335</v>
      </c>
      <c r="H959" s="325"/>
      <c r="J959" s="341"/>
      <c r="L959"/>
      <c r="M959"/>
      <c r="P959" s="9">
        <v>94</v>
      </c>
      <c r="Q959"/>
      <c r="V959" s="39"/>
      <c r="Z959" s="38"/>
      <c r="AA959" s="38">
        <v>14.996796925048045</v>
      </c>
      <c r="AC959" s="31"/>
      <c r="AF959" s="33"/>
      <c r="AJ959" s="350"/>
      <c r="AK959" s="3"/>
      <c r="AL959">
        <f t="shared" si="66"/>
        <v>0</v>
      </c>
      <c r="AO959">
        <v>6.3959472164955908</v>
      </c>
    </row>
    <row r="960" spans="1:41" ht="12" customHeight="1" x14ac:dyDescent="0.25">
      <c r="A960" s="73">
        <v>1030111</v>
      </c>
      <c r="B960" s="98" t="s">
        <v>3955</v>
      </c>
      <c r="C960" s="77" t="str">
        <f t="shared" si="67"/>
        <v/>
      </c>
      <c r="D960" s="115">
        <v>249.54</v>
      </c>
      <c r="E960" s="75" t="s">
        <v>6464</v>
      </c>
      <c r="F960" s="112">
        <f t="shared" si="68"/>
        <v>299.44799999999998</v>
      </c>
      <c r="G960" s="80" t="s">
        <v>3334</v>
      </c>
      <c r="H960" s="325"/>
      <c r="J960" s="341"/>
      <c r="L960"/>
      <c r="M960"/>
      <c r="P960" s="9">
        <v>94</v>
      </c>
      <c r="Q960"/>
      <c r="V960" s="39"/>
      <c r="Z960" s="38"/>
      <c r="AA960" s="38">
        <v>15.002295684113875</v>
      </c>
      <c r="AC960" s="31"/>
      <c r="AF960" s="33"/>
      <c r="AJ960" s="350"/>
      <c r="AK960" s="3"/>
      <c r="AL960">
        <f t="shared" si="66"/>
        <v>0</v>
      </c>
      <c r="AO960">
        <v>5.7303114498353755</v>
      </c>
    </row>
    <row r="961" spans="1:41" ht="12" customHeight="1" x14ac:dyDescent="0.25">
      <c r="A961" s="73">
        <v>1030112</v>
      </c>
      <c r="B961" s="98" t="s">
        <v>3956</v>
      </c>
      <c r="C961" s="77" t="str">
        <f t="shared" si="67"/>
        <v/>
      </c>
      <c r="D961" s="115">
        <v>249.54</v>
      </c>
      <c r="E961" s="75" t="s">
        <v>6464</v>
      </c>
      <c r="F961" s="112">
        <f t="shared" si="68"/>
        <v>299.44799999999998</v>
      </c>
      <c r="G961" s="80" t="s">
        <v>3334</v>
      </c>
      <c r="H961" s="325"/>
      <c r="J961" s="341"/>
      <c r="L961"/>
      <c r="M961"/>
      <c r="P961" s="9">
        <v>94</v>
      </c>
      <c r="Q961"/>
      <c r="V961" s="39"/>
      <c r="Z961" s="38"/>
      <c r="AA961" s="38">
        <v>15.002295684113875</v>
      </c>
      <c r="AC961" s="31"/>
      <c r="AF961" s="33"/>
      <c r="AJ961" s="350"/>
      <c r="AK961" s="3"/>
      <c r="AL961">
        <f t="shared" si="66"/>
        <v>0</v>
      </c>
      <c r="AO961">
        <v>5.7303114498353755</v>
      </c>
    </row>
    <row r="962" spans="1:41" ht="12" customHeight="1" x14ac:dyDescent="0.25">
      <c r="A962" s="73">
        <v>1030113</v>
      </c>
      <c r="B962" s="98" t="s">
        <v>3957</v>
      </c>
      <c r="C962" s="77" t="str">
        <f t="shared" si="67"/>
        <v/>
      </c>
      <c r="D962" s="115">
        <v>249.54</v>
      </c>
      <c r="E962" s="75"/>
      <c r="F962" s="112">
        <f t="shared" si="68"/>
        <v>299.44799999999998</v>
      </c>
      <c r="G962" s="80" t="s">
        <v>3334</v>
      </c>
      <c r="H962" s="325"/>
      <c r="J962" s="341"/>
      <c r="L962"/>
      <c r="M962"/>
      <c r="P962" s="9">
        <v>94</v>
      </c>
      <c r="Q962"/>
      <c r="V962" s="39"/>
      <c r="Z962" s="38"/>
      <c r="AA962" s="38">
        <v>15.002295684113875</v>
      </c>
      <c r="AC962" s="31"/>
      <c r="AF962" s="33"/>
      <c r="AJ962" s="350"/>
      <c r="AK962" s="3"/>
      <c r="AL962">
        <f t="shared" si="66"/>
        <v>0</v>
      </c>
      <c r="AO962">
        <v>5.7303114498353755</v>
      </c>
    </row>
    <row r="963" spans="1:41" ht="12" customHeight="1" x14ac:dyDescent="0.25">
      <c r="A963" s="73">
        <v>1030114</v>
      </c>
      <c r="B963" s="98" t="s">
        <v>3958</v>
      </c>
      <c r="C963" s="77" t="str">
        <f t="shared" si="67"/>
        <v/>
      </c>
      <c r="D963" s="115">
        <v>249.54</v>
      </c>
      <c r="E963" s="75" t="s">
        <v>6464</v>
      </c>
      <c r="F963" s="112">
        <f t="shared" si="68"/>
        <v>299.44799999999998</v>
      </c>
      <c r="G963" s="80" t="s">
        <v>3334</v>
      </c>
      <c r="H963" s="325"/>
      <c r="J963" s="341"/>
      <c r="L963"/>
      <c r="M963"/>
      <c r="P963" s="9">
        <v>94</v>
      </c>
      <c r="Q963"/>
      <c r="V963" s="39"/>
      <c r="Z963" s="38"/>
      <c r="AA963" s="38">
        <v>15.002295684113875</v>
      </c>
      <c r="AC963" s="31"/>
      <c r="AF963" s="33"/>
      <c r="AJ963" s="350"/>
      <c r="AK963" s="3"/>
      <c r="AL963">
        <f t="shared" si="66"/>
        <v>0</v>
      </c>
      <c r="AO963">
        <v>5.7303114498353755</v>
      </c>
    </row>
    <row r="964" spans="1:41" ht="12" customHeight="1" x14ac:dyDescent="0.25">
      <c r="A964" s="73">
        <v>1030115</v>
      </c>
      <c r="B964" s="98" t="s">
        <v>3959</v>
      </c>
      <c r="C964" s="77" t="str">
        <f t="shared" si="67"/>
        <v/>
      </c>
      <c r="D964" s="115">
        <v>249.54</v>
      </c>
      <c r="E964" s="75" t="s">
        <v>6463</v>
      </c>
      <c r="F964" s="112">
        <f t="shared" si="68"/>
        <v>299.44799999999998</v>
      </c>
      <c r="G964" s="80" t="s">
        <v>3333</v>
      </c>
      <c r="H964" s="325"/>
      <c r="J964" s="341"/>
      <c r="L964"/>
      <c r="M964"/>
      <c r="P964" s="9">
        <v>94</v>
      </c>
      <c r="Q964"/>
      <c r="V964" s="39"/>
      <c r="Z964" s="38"/>
      <c r="AA964" s="38">
        <v>15.002295684113875</v>
      </c>
      <c r="AC964" s="31"/>
      <c r="AF964" s="33"/>
      <c r="AJ964" s="350"/>
      <c r="AK964" s="3"/>
      <c r="AL964">
        <f t="shared" si="66"/>
        <v>0</v>
      </c>
      <c r="AO964">
        <v>0.52093740453048865</v>
      </c>
    </row>
    <row r="965" spans="1:41" ht="12" customHeight="1" x14ac:dyDescent="0.25">
      <c r="A965" s="73">
        <v>1030116</v>
      </c>
      <c r="B965" s="98" t="s">
        <v>3960</v>
      </c>
      <c r="C965" s="77" t="str">
        <f t="shared" si="67"/>
        <v/>
      </c>
      <c r="D965" s="115">
        <v>268.11</v>
      </c>
      <c r="E965" s="75"/>
      <c r="F965" s="112">
        <f t="shared" si="68"/>
        <v>321.73200000000003</v>
      </c>
      <c r="G965" s="80" t="s">
        <v>3334</v>
      </c>
      <c r="H965" s="325"/>
      <c r="I965" s="365" t="s">
        <v>4957</v>
      </c>
      <c r="J965" s="341"/>
      <c r="L965"/>
      <c r="M965"/>
      <c r="P965" s="9">
        <v>94</v>
      </c>
      <c r="Q965"/>
      <c r="V965" s="39"/>
      <c r="Z965" s="38"/>
      <c r="AA965" s="38">
        <v>15</v>
      </c>
      <c r="AC965" s="31"/>
      <c r="AF965" s="33"/>
      <c r="AJ965" s="350"/>
      <c r="AK965" s="3"/>
      <c r="AL965">
        <f t="shared" si="66"/>
        <v>0</v>
      </c>
      <c r="AO965">
        <v>5.3334150878069417</v>
      </c>
    </row>
    <row r="966" spans="1:41" ht="12" customHeight="1" x14ac:dyDescent="0.25">
      <c r="A966" s="73">
        <v>1030117</v>
      </c>
      <c r="B966" s="98" t="s">
        <v>3961</v>
      </c>
      <c r="C966" s="77" t="str">
        <f t="shared" si="67"/>
        <v/>
      </c>
      <c r="D966" s="115">
        <v>268.11</v>
      </c>
      <c r="E966" s="75"/>
      <c r="F966" s="112">
        <f t="shared" si="68"/>
        <v>321.73200000000003</v>
      </c>
      <c r="G966" s="80" t="s">
        <v>3334</v>
      </c>
      <c r="H966" s="325"/>
      <c r="I966" s="365"/>
      <c r="J966" s="341"/>
      <c r="L966"/>
      <c r="M966"/>
      <c r="P966" s="9">
        <v>94</v>
      </c>
      <c r="Q966"/>
      <c r="V966" s="39"/>
      <c r="Z966" s="38"/>
      <c r="AA966" s="38">
        <v>15</v>
      </c>
      <c r="AC966" s="31"/>
      <c r="AF966" s="33"/>
      <c r="AJ966" s="350"/>
      <c r="AK966" s="3"/>
      <c r="AL966">
        <f t="shared" si="66"/>
        <v>0</v>
      </c>
      <c r="AO966">
        <v>5.3334150878069417</v>
      </c>
    </row>
    <row r="967" spans="1:41" ht="12" customHeight="1" x14ac:dyDescent="0.25">
      <c r="A967" s="73">
        <v>1030118</v>
      </c>
      <c r="B967" s="98" t="s">
        <v>3962</v>
      </c>
      <c r="C967" s="77" t="str">
        <f t="shared" si="67"/>
        <v/>
      </c>
      <c r="D967" s="115">
        <v>268.11</v>
      </c>
      <c r="E967" s="75" t="s">
        <v>6464</v>
      </c>
      <c r="F967" s="112">
        <f t="shared" si="68"/>
        <v>321.73200000000003</v>
      </c>
      <c r="G967" s="80" t="s">
        <v>3334</v>
      </c>
      <c r="H967" s="325"/>
      <c r="I967" s="365"/>
      <c r="J967" s="341"/>
      <c r="L967"/>
      <c r="M967"/>
      <c r="P967" s="9">
        <v>94</v>
      </c>
      <c r="Q967"/>
      <c r="V967" s="39"/>
      <c r="Z967" s="38"/>
      <c r="AA967" s="38">
        <v>15</v>
      </c>
      <c r="AC967" s="31"/>
      <c r="AF967" s="33"/>
      <c r="AJ967" s="350"/>
      <c r="AK967" s="3"/>
      <c r="AL967">
        <f t="shared" si="66"/>
        <v>0</v>
      </c>
      <c r="AO967">
        <v>5.3334150878069417</v>
      </c>
    </row>
    <row r="968" spans="1:41" ht="12" customHeight="1" x14ac:dyDescent="0.25">
      <c r="A968" s="73">
        <v>1030119</v>
      </c>
      <c r="B968" s="98" t="s">
        <v>3963</v>
      </c>
      <c r="C968" s="77" t="str">
        <f t="shared" si="67"/>
        <v/>
      </c>
      <c r="D968" s="115">
        <v>268.11</v>
      </c>
      <c r="E968" s="75" t="s">
        <v>6464</v>
      </c>
      <c r="F968" s="112">
        <f t="shared" si="68"/>
        <v>321.73200000000003</v>
      </c>
      <c r="G968" s="80" t="s">
        <v>3334</v>
      </c>
      <c r="H968" s="325"/>
      <c r="I968" s="24"/>
      <c r="J968" s="341"/>
      <c r="L968"/>
      <c r="M968"/>
      <c r="P968" s="9">
        <v>94</v>
      </c>
      <c r="Q968"/>
      <c r="V968" s="39"/>
      <c r="Z968" s="38"/>
      <c r="AA968" s="38">
        <v>15</v>
      </c>
      <c r="AC968" s="31"/>
      <c r="AF968" s="33"/>
      <c r="AJ968" s="350"/>
      <c r="AK968" s="3"/>
      <c r="AL968">
        <f t="shared" si="66"/>
        <v>0</v>
      </c>
      <c r="AO968">
        <v>5.3334150878069417</v>
      </c>
    </row>
    <row r="969" spans="1:41" ht="12" customHeight="1" x14ac:dyDescent="0.25">
      <c r="A969" s="73">
        <v>1030120</v>
      </c>
      <c r="B969" s="98" t="s">
        <v>3964</v>
      </c>
      <c r="C969" s="77" t="str">
        <f t="shared" si="67"/>
        <v/>
      </c>
      <c r="D969" s="115">
        <v>268.11</v>
      </c>
      <c r="E969" s="75"/>
      <c r="F969" s="112">
        <f t="shared" si="68"/>
        <v>321.73200000000003</v>
      </c>
      <c r="G969" s="80" t="s">
        <v>3334</v>
      </c>
      <c r="H969" s="325"/>
      <c r="I969" s="24"/>
      <c r="J969" s="341"/>
      <c r="L969"/>
      <c r="M969"/>
      <c r="P969" s="9">
        <v>94</v>
      </c>
      <c r="Q969"/>
      <c r="V969" s="39"/>
      <c r="Z969" s="38"/>
      <c r="AA969" s="38">
        <v>15</v>
      </c>
      <c r="AC969" s="31"/>
      <c r="AF969" s="33"/>
      <c r="AJ969" s="350"/>
      <c r="AK969" s="3"/>
      <c r="AL969">
        <f t="shared" si="66"/>
        <v>0</v>
      </c>
      <c r="AO969">
        <v>2.6667075439034709</v>
      </c>
    </row>
    <row r="970" spans="1:41" ht="12" customHeight="1" x14ac:dyDescent="0.25">
      <c r="A970" s="73">
        <v>1030121</v>
      </c>
      <c r="B970" s="98" t="s">
        <v>3965</v>
      </c>
      <c r="C970" s="77" t="str">
        <f t="shared" si="67"/>
        <v/>
      </c>
      <c r="D970" s="115">
        <v>286.92</v>
      </c>
      <c r="E970" s="75"/>
      <c r="F970" s="112">
        <f t="shared" si="68"/>
        <v>344.30400000000003</v>
      </c>
      <c r="G970" s="80" t="s">
        <v>3334</v>
      </c>
      <c r="H970" s="325"/>
      <c r="I970" s="24"/>
      <c r="J970" s="341"/>
      <c r="L970"/>
      <c r="M970"/>
      <c r="P970" s="9">
        <v>94</v>
      </c>
      <c r="Q970"/>
      <c r="V970" s="39"/>
      <c r="Z970" s="38"/>
      <c r="AA970" s="38">
        <v>14.99950084855746</v>
      </c>
      <c r="AC970" s="31"/>
      <c r="AF970" s="33"/>
      <c r="AJ970" s="350"/>
      <c r="AK970" s="3"/>
      <c r="AL970">
        <f t="shared" si="66"/>
        <v>0</v>
      </c>
      <c r="AO970">
        <v>4.9837652279099371</v>
      </c>
    </row>
    <row r="971" spans="1:41" ht="12" customHeight="1" x14ac:dyDescent="0.25">
      <c r="A971" s="73">
        <v>1030122</v>
      </c>
      <c r="B971" s="98" t="s">
        <v>3966</v>
      </c>
      <c r="C971" s="77" t="str">
        <f t="shared" si="67"/>
        <v/>
      </c>
      <c r="D971" s="115">
        <v>286.92</v>
      </c>
      <c r="E971" s="75" t="s">
        <v>6464</v>
      </c>
      <c r="F971" s="112">
        <f t="shared" si="68"/>
        <v>344.30400000000003</v>
      </c>
      <c r="G971" s="80" t="s">
        <v>3334</v>
      </c>
      <c r="H971" s="325"/>
      <c r="I971" s="326"/>
      <c r="J971" s="341"/>
      <c r="L971"/>
      <c r="M971"/>
      <c r="P971" s="9">
        <v>94</v>
      </c>
      <c r="Q971"/>
      <c r="V971" s="39"/>
      <c r="Z971" s="38"/>
      <c r="AA971" s="38">
        <v>14.99950084855746</v>
      </c>
      <c r="AC971" s="31"/>
      <c r="AF971" s="33"/>
      <c r="AJ971" s="350"/>
      <c r="AK971" s="3"/>
      <c r="AL971">
        <f t="shared" si="66"/>
        <v>0</v>
      </c>
      <c r="AO971">
        <v>4.9837652279099371</v>
      </c>
    </row>
    <row r="972" spans="1:41" ht="12" customHeight="1" x14ac:dyDescent="0.25">
      <c r="A972" s="73">
        <v>1030123</v>
      </c>
      <c r="B972" s="98" t="s">
        <v>3967</v>
      </c>
      <c r="C972" s="77" t="str">
        <f t="shared" si="67"/>
        <v/>
      </c>
      <c r="D972" s="115">
        <v>286.92</v>
      </c>
      <c r="E972" s="75" t="s">
        <v>6464</v>
      </c>
      <c r="F972" s="112">
        <f t="shared" si="68"/>
        <v>344.30400000000003</v>
      </c>
      <c r="G972" s="80" t="s">
        <v>3334</v>
      </c>
      <c r="H972" s="325"/>
      <c r="I972" s="377" t="s">
        <v>8428</v>
      </c>
      <c r="J972" s="341"/>
      <c r="L972"/>
      <c r="M972"/>
      <c r="P972" s="9">
        <v>94</v>
      </c>
      <c r="Q972"/>
      <c r="V972" s="39"/>
      <c r="Z972" s="38"/>
      <c r="AA972" s="38">
        <v>14.99950084855746</v>
      </c>
      <c r="AC972" s="31"/>
      <c r="AF972" s="33"/>
      <c r="AJ972" s="350"/>
      <c r="AK972" s="3"/>
      <c r="AL972">
        <f t="shared" si="66"/>
        <v>0</v>
      </c>
      <c r="AO972">
        <v>4.9837652279099371</v>
      </c>
    </row>
    <row r="973" spans="1:41" ht="12" customHeight="1" x14ac:dyDescent="0.25">
      <c r="A973" s="73">
        <v>1030124</v>
      </c>
      <c r="B973" s="98" t="s">
        <v>3968</v>
      </c>
      <c r="C973" s="77" t="str">
        <f t="shared" si="67"/>
        <v/>
      </c>
      <c r="D973" s="115">
        <v>286.92</v>
      </c>
      <c r="E973" s="75" t="s">
        <v>6464</v>
      </c>
      <c r="F973" s="112">
        <f t="shared" si="68"/>
        <v>344.30400000000003</v>
      </c>
      <c r="G973" s="80" t="s">
        <v>3334</v>
      </c>
      <c r="H973" s="325"/>
      <c r="I973" s="378"/>
      <c r="J973" s="341"/>
      <c r="L973"/>
      <c r="M973"/>
      <c r="P973" s="9">
        <v>94</v>
      </c>
      <c r="Q973"/>
      <c r="V973" s="39"/>
      <c r="Z973" s="38"/>
      <c r="AA973" s="38">
        <v>14.99950084855746</v>
      </c>
      <c r="AC973" s="31"/>
      <c r="AF973" s="33"/>
      <c r="AJ973" s="350"/>
      <c r="AK973" s="3"/>
      <c r="AL973">
        <f t="shared" si="66"/>
        <v>0</v>
      </c>
      <c r="AO973">
        <v>4.9837652279099371</v>
      </c>
    </row>
    <row r="974" spans="1:41" ht="12" customHeight="1" x14ac:dyDescent="0.25">
      <c r="A974" s="73">
        <v>1030125</v>
      </c>
      <c r="B974" s="98" t="s">
        <v>3969</v>
      </c>
      <c r="C974" s="77" t="str">
        <f t="shared" si="67"/>
        <v/>
      </c>
      <c r="D974" s="115">
        <v>286.92</v>
      </c>
      <c r="E974" s="75" t="s">
        <v>6463</v>
      </c>
      <c r="F974" s="112">
        <f t="shared" si="68"/>
        <v>344.30400000000003</v>
      </c>
      <c r="G974" s="80" t="s">
        <v>3334</v>
      </c>
      <c r="H974" s="325"/>
      <c r="I974" s="364" t="s">
        <v>4956</v>
      </c>
      <c r="J974" s="341"/>
      <c r="L974"/>
      <c r="M974"/>
      <c r="P974" s="9">
        <v>94</v>
      </c>
      <c r="Q974"/>
      <c r="V974" s="39"/>
      <c r="Z974" s="38"/>
      <c r="AA974" s="38">
        <v>14.99950084855746</v>
      </c>
      <c r="AC974" s="31"/>
      <c r="AF974" s="33"/>
      <c r="AJ974" s="350"/>
      <c r="AK974" s="3"/>
      <c r="AL974">
        <f t="shared" si="66"/>
        <v>0</v>
      </c>
      <c r="AO974">
        <v>0.83062753798498956</v>
      </c>
    </row>
    <row r="975" spans="1:41" ht="12" customHeight="1" x14ac:dyDescent="0.25">
      <c r="A975" s="73">
        <v>1030130</v>
      </c>
      <c r="B975" s="98" t="s">
        <v>3970</v>
      </c>
      <c r="C975" s="77" t="str">
        <f t="shared" si="67"/>
        <v/>
      </c>
      <c r="D975" s="115">
        <v>351.87</v>
      </c>
      <c r="E975" s="75" t="s">
        <v>6464</v>
      </c>
      <c r="F975" s="112">
        <f t="shared" si="68"/>
        <v>422.24399999999997</v>
      </c>
      <c r="G975" s="80" t="s">
        <v>3334</v>
      </c>
      <c r="H975" s="325"/>
      <c r="I975" s="365"/>
      <c r="J975" s="341"/>
      <c r="L975"/>
      <c r="M975"/>
      <c r="P975" s="9">
        <v>94</v>
      </c>
      <c r="Q975"/>
      <c r="V975" s="39"/>
      <c r="Z975" s="38"/>
      <c r="AA975" s="38">
        <v>14.999185932920881</v>
      </c>
      <c r="AC975" s="31"/>
      <c r="AF975" s="33"/>
      <c r="AJ975" s="350"/>
      <c r="AK975" s="3"/>
      <c r="AL975">
        <f t="shared" si="66"/>
        <v>0</v>
      </c>
      <c r="AO975">
        <v>4.0638358461702317</v>
      </c>
    </row>
    <row r="976" spans="1:41" ht="12" customHeight="1" x14ac:dyDescent="0.25">
      <c r="A976" s="73">
        <v>1030135</v>
      </c>
      <c r="B976" s="98" t="s">
        <v>3971</v>
      </c>
      <c r="C976" s="77" t="str">
        <f t="shared" si="67"/>
        <v/>
      </c>
      <c r="D976" s="115">
        <v>376.98</v>
      </c>
      <c r="E976" s="75" t="s">
        <v>6464</v>
      </c>
      <c r="F976" s="112">
        <f t="shared" si="68"/>
        <v>452.37600000000003</v>
      </c>
      <c r="G976" s="80" t="s">
        <v>3334</v>
      </c>
      <c r="H976" s="325"/>
      <c r="I976" s="379"/>
      <c r="J976" s="341"/>
      <c r="L976"/>
      <c r="M976"/>
      <c r="P976" s="9">
        <v>94</v>
      </c>
      <c r="Q976"/>
      <c r="V976" s="39"/>
      <c r="Z976" s="38"/>
      <c r="AA976" s="38">
        <v>14.998860268976529</v>
      </c>
      <c r="AC976" s="31"/>
      <c r="AF976" s="33"/>
      <c r="AJ976" s="350"/>
      <c r="AK976" s="3"/>
      <c r="AL976">
        <f t="shared" si="66"/>
        <v>0</v>
      </c>
      <c r="AO976">
        <v>0.63219176932106003</v>
      </c>
    </row>
    <row r="977" spans="1:41" ht="12" customHeight="1" x14ac:dyDescent="0.25">
      <c r="A977" s="73">
        <v>1030140</v>
      </c>
      <c r="B977" s="98" t="s">
        <v>3972</v>
      </c>
      <c r="C977" s="77" t="str">
        <f t="shared" si="67"/>
        <v/>
      </c>
      <c r="D977" s="115">
        <v>418.14</v>
      </c>
      <c r="E977" s="75" t="s">
        <v>6464</v>
      </c>
      <c r="F977" s="112">
        <f t="shared" si="68"/>
        <v>501.76799999999997</v>
      </c>
      <c r="G977" s="80" t="s">
        <v>3334</v>
      </c>
      <c r="H977" s="325"/>
      <c r="I977" s="377" t="s">
        <v>8398</v>
      </c>
      <c r="J977" s="341"/>
      <c r="L977"/>
      <c r="M977"/>
      <c r="P977" s="9">
        <v>94</v>
      </c>
      <c r="Q977"/>
      <c r="V977" s="39"/>
      <c r="Z977" s="38"/>
      <c r="AA977" s="38">
        <v>14.999143688987843</v>
      </c>
      <c r="AC977" s="31"/>
      <c r="AF977" s="33"/>
      <c r="AJ977" s="350"/>
      <c r="AK977" s="3"/>
      <c r="AL977">
        <f t="shared" si="66"/>
        <v>0</v>
      </c>
      <c r="AO977">
        <v>3.4197683053329495</v>
      </c>
    </row>
    <row r="978" spans="1:41" ht="12" customHeight="1" x14ac:dyDescent="0.25">
      <c r="A978" s="73">
        <v>1030145</v>
      </c>
      <c r="B978" s="98" t="s">
        <v>3973</v>
      </c>
      <c r="C978" s="77" t="str">
        <f t="shared" si="67"/>
        <v/>
      </c>
      <c r="D978" s="115">
        <v>455.15</v>
      </c>
      <c r="E978" s="75"/>
      <c r="F978" s="112">
        <f t="shared" si="68"/>
        <v>546.17999999999995</v>
      </c>
      <c r="G978" s="80" t="s">
        <v>3334</v>
      </c>
      <c r="H978" s="325"/>
      <c r="I978" s="378"/>
      <c r="J978" s="341"/>
      <c r="L978"/>
      <c r="M978"/>
      <c r="P978" s="9">
        <v>94</v>
      </c>
      <c r="Q978"/>
      <c r="V978" s="39"/>
      <c r="Z978" s="38"/>
      <c r="AA978" s="38">
        <v>15</v>
      </c>
      <c r="AC978" s="31"/>
      <c r="AF978" s="33"/>
      <c r="AJ978" s="350"/>
      <c r="AK978" s="3"/>
      <c r="AL978">
        <f t="shared" ref="AL978:AL980" si="69">$I$848/132</f>
        <v>0</v>
      </c>
      <c r="AO978">
        <v>0.78542344237719408</v>
      </c>
    </row>
    <row r="979" spans="1:41" ht="12" customHeight="1" x14ac:dyDescent="0.25">
      <c r="A979" s="73">
        <v>1030150</v>
      </c>
      <c r="B979" s="98" t="s">
        <v>3974</v>
      </c>
      <c r="C979" s="77" t="str">
        <f t="shared" si="67"/>
        <v/>
      </c>
      <c r="D979" s="115">
        <v>480.76</v>
      </c>
      <c r="E979" s="75"/>
      <c r="F979" s="112">
        <f t="shared" si="68"/>
        <v>576.91199999999992</v>
      </c>
      <c r="G979" s="80" t="s">
        <v>3334</v>
      </c>
      <c r="H979" s="325"/>
      <c r="J979" s="341"/>
      <c r="L979"/>
      <c r="M979"/>
      <c r="P979" s="9">
        <v>94</v>
      </c>
      <c r="Q979"/>
      <c r="V979" s="39"/>
      <c r="Z979" s="38"/>
      <c r="AA979" s="38">
        <v>14.999404194470927</v>
      </c>
      <c r="AC979" s="31"/>
      <c r="AF979" s="33"/>
      <c r="AJ979" s="350"/>
      <c r="AK979" s="3"/>
      <c r="AL979">
        <f t="shared" si="69"/>
        <v>0</v>
      </c>
      <c r="AO979">
        <v>2.9743362991761368</v>
      </c>
    </row>
    <row r="980" spans="1:41" ht="12" customHeight="1" x14ac:dyDescent="0.25">
      <c r="A980" s="271">
        <v>1030155</v>
      </c>
      <c r="B980" s="100" t="s">
        <v>3975</v>
      </c>
      <c r="C980" s="77" t="str">
        <f t="shared" si="67"/>
        <v/>
      </c>
      <c r="D980" s="115">
        <v>520.33000000000004</v>
      </c>
      <c r="E980" s="86" t="s">
        <v>6464</v>
      </c>
      <c r="F980" s="292">
        <f t="shared" si="68"/>
        <v>624.39600000000007</v>
      </c>
      <c r="G980" s="87" t="s">
        <v>3334</v>
      </c>
      <c r="H980" s="325"/>
      <c r="J980" s="341"/>
      <c r="L980"/>
      <c r="M980"/>
      <c r="P980" s="9">
        <v>94</v>
      </c>
      <c r="Q980"/>
      <c r="V980" s="39"/>
      <c r="Z980" s="38"/>
      <c r="AA980" s="38">
        <v>15.00096336461975</v>
      </c>
      <c r="AC980" s="31"/>
      <c r="AF980" s="33"/>
      <c r="AJ980" s="350"/>
      <c r="AK980" s="3"/>
      <c r="AL980">
        <f t="shared" si="69"/>
        <v>0</v>
      </c>
      <c r="AO980">
        <v>1.3740721457458911</v>
      </c>
    </row>
    <row r="981" spans="1:41" ht="75" customHeight="1" x14ac:dyDescent="0.25">
      <c r="A981" s="269">
        <v>9</v>
      </c>
      <c r="B981" s="284" t="s">
        <v>7913</v>
      </c>
      <c r="C981" s="267"/>
      <c r="D981" s="115"/>
      <c r="E981" s="267"/>
      <c r="F981" s="298"/>
      <c r="G981" s="189"/>
      <c r="H981" s="329"/>
      <c r="I981" s="353">
        <v>0</v>
      </c>
      <c r="J981" s="72"/>
      <c r="K981" s="72"/>
      <c r="L981"/>
      <c r="M981"/>
      <c r="P981" s="9">
        <v>102</v>
      </c>
      <c r="R981" s="36"/>
      <c r="V981" s="37"/>
      <c r="Z981" s="38"/>
      <c r="AA981" s="38"/>
      <c r="AB981" s="30"/>
      <c r="AC981" s="31"/>
      <c r="AD981" s="33"/>
      <c r="AE981" s="32"/>
      <c r="AF981" s="32"/>
      <c r="AJ981" s="350"/>
      <c r="AK981" s="3"/>
      <c r="AL981" s="3"/>
    </row>
    <row r="982" spans="1:41" ht="12" customHeight="1" x14ac:dyDescent="0.25">
      <c r="A982" s="76">
        <v>5031001</v>
      </c>
      <c r="B982" s="270" t="s">
        <v>3976</v>
      </c>
      <c r="C982" s="77" t="str">
        <f t="shared" ref="C982:C1045" si="70">IF(MROUND(AL982/(AO982*F982),10)=0,"",MROUND(AL982/(AO982*F982),10))</f>
        <v/>
      </c>
      <c r="D982" s="115">
        <v>16.22</v>
      </c>
      <c r="E982" s="78" t="s">
        <v>6463</v>
      </c>
      <c r="F982" s="112">
        <f t="shared" si="68"/>
        <v>19.463999999999999</v>
      </c>
      <c r="G982" s="79" t="s">
        <v>3334</v>
      </c>
      <c r="H982" s="325"/>
      <c r="I982" s="326" t="s">
        <v>4950</v>
      </c>
      <c r="J982" s="341"/>
      <c r="L982"/>
      <c r="M982"/>
      <c r="P982" s="9">
        <v>102</v>
      </c>
      <c r="V982" s="39"/>
      <c r="Z982" s="38"/>
      <c r="AA982" s="38">
        <v>9.973521624007077</v>
      </c>
      <c r="AB982" s="30"/>
      <c r="AC982" s="31"/>
      <c r="AD982" s="33"/>
      <c r="AE982" s="32"/>
      <c r="AF982" s="32"/>
      <c r="AJ982" s="350"/>
      <c r="AK982" s="3"/>
      <c r="AL982">
        <f>$I$981/116</f>
        <v>0</v>
      </c>
      <c r="AO982">
        <v>7.4628314695919622</v>
      </c>
    </row>
    <row r="983" spans="1:41" ht="12" customHeight="1" x14ac:dyDescent="0.25">
      <c r="A983" s="73">
        <v>5031002</v>
      </c>
      <c r="B983" s="98" t="s">
        <v>3977</v>
      </c>
      <c r="C983" s="77" t="str">
        <f t="shared" si="70"/>
        <v/>
      </c>
      <c r="D983" s="115">
        <v>16.22</v>
      </c>
      <c r="E983" s="75" t="s">
        <v>6463</v>
      </c>
      <c r="F983" s="112">
        <f t="shared" si="68"/>
        <v>19.463999999999999</v>
      </c>
      <c r="G983" s="80" t="s">
        <v>3334</v>
      </c>
      <c r="H983" s="325"/>
      <c r="I983" s="377" t="s">
        <v>8399</v>
      </c>
      <c r="J983" s="341"/>
      <c r="L983"/>
      <c r="M983"/>
      <c r="P983" s="9">
        <v>102</v>
      </c>
      <c r="V983" s="39"/>
      <c r="Z983" s="38"/>
      <c r="AA983" s="38">
        <v>9.973521624007077</v>
      </c>
      <c r="AB983" s="30"/>
      <c r="AC983" s="31"/>
      <c r="AD983" s="33"/>
      <c r="AE983" s="32"/>
      <c r="AF983" s="32"/>
      <c r="AJ983" s="350"/>
      <c r="AK983" s="3"/>
      <c r="AL983">
        <f t="shared" ref="AL983:AL1046" si="71">$I$981/116</f>
        <v>0</v>
      </c>
      <c r="AO983">
        <v>10.661187813702801</v>
      </c>
    </row>
    <row r="984" spans="1:41" ht="12" customHeight="1" x14ac:dyDescent="0.25">
      <c r="A984" s="73">
        <v>5031003</v>
      </c>
      <c r="B984" s="98" t="s">
        <v>3978</v>
      </c>
      <c r="C984" s="77" t="str">
        <f t="shared" si="70"/>
        <v/>
      </c>
      <c r="D984" s="115">
        <v>16.22</v>
      </c>
      <c r="E984" s="75" t="s">
        <v>6463</v>
      </c>
      <c r="F984" s="112">
        <f t="shared" si="68"/>
        <v>19.463999999999999</v>
      </c>
      <c r="G984" s="80" t="s">
        <v>3334</v>
      </c>
      <c r="H984" s="325"/>
      <c r="I984" s="378"/>
      <c r="J984" s="341"/>
      <c r="L984"/>
      <c r="M984"/>
      <c r="P984" s="9">
        <v>102</v>
      </c>
      <c r="V984" s="39"/>
      <c r="Z984" s="38"/>
      <c r="AA984" s="38">
        <v>9.973521624007077</v>
      </c>
      <c r="AB984" s="30"/>
      <c r="AC984" s="31"/>
      <c r="AD984" s="33"/>
      <c r="AE984" s="32"/>
      <c r="AF984" s="32"/>
      <c r="AJ984" s="350"/>
      <c r="AK984" s="3"/>
      <c r="AL984">
        <f t="shared" si="71"/>
        <v>0</v>
      </c>
      <c r="AO984">
        <v>8.2920349662132917</v>
      </c>
    </row>
    <row r="985" spans="1:41" ht="12" customHeight="1" x14ac:dyDescent="0.25">
      <c r="A985" s="73">
        <v>5031004</v>
      </c>
      <c r="B985" s="98" t="s">
        <v>3979</v>
      </c>
      <c r="C985" s="77" t="str">
        <f t="shared" si="70"/>
        <v/>
      </c>
      <c r="D985" s="115">
        <v>16.22</v>
      </c>
      <c r="E985" s="75" t="s">
        <v>6463</v>
      </c>
      <c r="F985" s="112">
        <f t="shared" si="68"/>
        <v>19.463999999999999</v>
      </c>
      <c r="G985" s="80" t="s">
        <v>3334</v>
      </c>
      <c r="H985" s="325"/>
      <c r="J985" s="341"/>
      <c r="L985"/>
      <c r="M985"/>
      <c r="P985" s="9">
        <v>102</v>
      </c>
      <c r="V985" s="39"/>
      <c r="Z985" s="38"/>
      <c r="AA985" s="38">
        <v>9.973521624007077</v>
      </c>
      <c r="AB985" s="30"/>
      <c r="AC985" s="31"/>
      <c r="AD985" s="33"/>
      <c r="AE985" s="32"/>
      <c r="AF985" s="32"/>
      <c r="AJ985" s="350"/>
      <c r="AK985" s="3"/>
      <c r="AL985">
        <f t="shared" si="71"/>
        <v>0</v>
      </c>
      <c r="AO985">
        <v>5.3305939068514006</v>
      </c>
    </row>
    <row r="986" spans="1:41" ht="12" customHeight="1" x14ac:dyDescent="0.25">
      <c r="A986" s="73">
        <v>5031005</v>
      </c>
      <c r="B986" s="98" t="s">
        <v>3980</v>
      </c>
      <c r="C986" s="77" t="str">
        <f t="shared" si="70"/>
        <v/>
      </c>
      <c r="D986" s="115">
        <v>16.22</v>
      </c>
      <c r="E986" s="75" t="s">
        <v>6463</v>
      </c>
      <c r="F986" s="112">
        <f t="shared" si="68"/>
        <v>19.463999999999999</v>
      </c>
      <c r="G986" s="80" t="s">
        <v>3334</v>
      </c>
      <c r="H986" s="325"/>
      <c r="I986" s="377" t="s">
        <v>8416</v>
      </c>
      <c r="J986" s="341"/>
      <c r="L986"/>
      <c r="M986"/>
      <c r="P986" s="9">
        <v>102</v>
      </c>
      <c r="V986" s="39"/>
      <c r="Z986" s="38"/>
      <c r="AA986" s="38">
        <v>9.973521624007077</v>
      </c>
      <c r="AB986" s="30"/>
      <c r="AC986" s="31"/>
      <c r="AD986" s="33"/>
      <c r="AE986" s="32"/>
      <c r="AF986" s="32"/>
      <c r="AJ986" s="350"/>
      <c r="AK986" s="3"/>
      <c r="AL986">
        <f t="shared" si="71"/>
        <v>0</v>
      </c>
      <c r="AO986">
        <v>10.661187813702801</v>
      </c>
    </row>
    <row r="987" spans="1:41" ht="12" customHeight="1" x14ac:dyDescent="0.25">
      <c r="A987" s="73">
        <v>5031006</v>
      </c>
      <c r="B987" s="98" t="s">
        <v>3981</v>
      </c>
      <c r="C987" s="77" t="str">
        <f t="shared" si="70"/>
        <v/>
      </c>
      <c r="D987" s="115">
        <v>16.22</v>
      </c>
      <c r="E987" s="75" t="s">
        <v>6463</v>
      </c>
      <c r="F987" s="112">
        <f t="shared" si="68"/>
        <v>19.463999999999999</v>
      </c>
      <c r="G987" s="80" t="s">
        <v>3335</v>
      </c>
      <c r="H987" s="325"/>
      <c r="I987" s="378"/>
      <c r="J987" s="341"/>
      <c r="L987"/>
      <c r="M987"/>
      <c r="P987" s="9">
        <v>102</v>
      </c>
      <c r="V987" s="39"/>
      <c r="Z987" s="38"/>
      <c r="AA987" s="38">
        <v>9.973521624007077</v>
      </c>
      <c r="AB987" s="30"/>
      <c r="AC987" s="31"/>
      <c r="AD987" s="33"/>
      <c r="AE987" s="32"/>
      <c r="AF987" s="32"/>
      <c r="AJ987" s="350"/>
      <c r="AK987" s="3"/>
      <c r="AL987">
        <f t="shared" si="71"/>
        <v>0</v>
      </c>
      <c r="AO987">
        <v>0.67843922450836014</v>
      </c>
    </row>
    <row r="988" spans="1:41" ht="12" customHeight="1" x14ac:dyDescent="0.25">
      <c r="A988" s="73">
        <v>5031007</v>
      </c>
      <c r="B988" s="98" t="s">
        <v>3982</v>
      </c>
      <c r="C988" s="77" t="str">
        <f t="shared" si="70"/>
        <v/>
      </c>
      <c r="D988" s="115">
        <v>16.22</v>
      </c>
      <c r="E988" s="75" t="s">
        <v>6464</v>
      </c>
      <c r="F988" s="112">
        <f t="shared" si="68"/>
        <v>19.463999999999999</v>
      </c>
      <c r="G988" s="80" t="s">
        <v>3334</v>
      </c>
      <c r="H988" s="325"/>
      <c r="J988" s="341"/>
      <c r="L988"/>
      <c r="M988"/>
      <c r="P988" s="9">
        <v>102</v>
      </c>
      <c r="V988" s="39"/>
      <c r="Z988" s="38"/>
      <c r="AA988" s="38">
        <v>9.973521624007077</v>
      </c>
      <c r="AB988" s="30"/>
      <c r="AC988" s="31"/>
      <c r="AD988" s="33"/>
      <c r="AE988" s="32"/>
      <c r="AF988" s="32"/>
      <c r="AJ988" s="350"/>
      <c r="AK988" s="3"/>
      <c r="AL988">
        <f t="shared" si="71"/>
        <v>0</v>
      </c>
      <c r="AO988">
        <v>7.4628314695919622</v>
      </c>
    </row>
    <row r="989" spans="1:41" ht="12" customHeight="1" x14ac:dyDescent="0.25">
      <c r="A989" s="73">
        <v>5031008</v>
      </c>
      <c r="B989" s="98" t="s">
        <v>3983</v>
      </c>
      <c r="C989" s="77" t="str">
        <f t="shared" si="70"/>
        <v/>
      </c>
      <c r="D989" s="115">
        <v>16.22</v>
      </c>
      <c r="E989" s="75" t="s">
        <v>6463</v>
      </c>
      <c r="F989" s="112">
        <f t="shared" si="68"/>
        <v>19.463999999999999</v>
      </c>
      <c r="G989" s="80" t="s">
        <v>3334</v>
      </c>
      <c r="H989" s="325"/>
      <c r="I989" s="377" t="s">
        <v>8400</v>
      </c>
      <c r="J989" s="341"/>
      <c r="L989"/>
      <c r="M989"/>
      <c r="P989" s="9">
        <v>102</v>
      </c>
      <c r="V989" s="39"/>
      <c r="Z989" s="38"/>
      <c r="AA989" s="38">
        <v>9.973521624007077</v>
      </c>
      <c r="AB989" s="30"/>
      <c r="AC989" s="31"/>
      <c r="AD989" s="33"/>
      <c r="AE989" s="32"/>
      <c r="AF989" s="32"/>
      <c r="AJ989" s="350"/>
      <c r="AK989" s="3"/>
      <c r="AL989">
        <f t="shared" si="71"/>
        <v>0</v>
      </c>
      <c r="AO989">
        <v>2.5733901619282626</v>
      </c>
    </row>
    <row r="990" spans="1:41" ht="12" customHeight="1" x14ac:dyDescent="0.25">
      <c r="A990" s="73">
        <v>5031009</v>
      </c>
      <c r="B990" s="98" t="s">
        <v>3984</v>
      </c>
      <c r="C990" s="77" t="str">
        <f t="shared" si="70"/>
        <v/>
      </c>
      <c r="D990" s="115">
        <v>16.22</v>
      </c>
      <c r="E990" s="75" t="s">
        <v>1</v>
      </c>
      <c r="F990" s="112">
        <f t="shared" si="68"/>
        <v>19.463999999999999</v>
      </c>
      <c r="G990" s="80" t="s">
        <v>3334</v>
      </c>
      <c r="H990" s="325"/>
      <c r="I990" s="378"/>
      <c r="J990" s="341"/>
      <c r="L990"/>
      <c r="M990"/>
      <c r="P990" s="9">
        <v>102</v>
      </c>
      <c r="V990" s="39"/>
      <c r="Z990" s="38"/>
      <c r="AA990" s="38">
        <v>9.973521624007077</v>
      </c>
      <c r="AB990" s="30"/>
      <c r="AC990" s="31"/>
      <c r="AD990" s="33"/>
      <c r="AE990" s="32"/>
      <c r="AF990" s="32"/>
      <c r="AJ990" s="350"/>
      <c r="AK990" s="3"/>
      <c r="AL990">
        <f t="shared" si="71"/>
        <v>0</v>
      </c>
      <c r="AO990">
        <v>6.2190262246599683</v>
      </c>
    </row>
    <row r="991" spans="1:41" ht="12" customHeight="1" x14ac:dyDescent="0.25">
      <c r="A991" s="73">
        <v>5031010</v>
      </c>
      <c r="B991" s="98" t="s">
        <v>3985</v>
      </c>
      <c r="C991" s="77" t="str">
        <f t="shared" si="70"/>
        <v/>
      </c>
      <c r="D991" s="115">
        <v>16.22</v>
      </c>
      <c r="E991" s="75"/>
      <c r="F991" s="112">
        <f t="shared" si="68"/>
        <v>19.463999999999999</v>
      </c>
      <c r="G991" s="80" t="s">
        <v>3334</v>
      </c>
      <c r="H991" s="325"/>
      <c r="J991" s="341"/>
      <c r="L991"/>
      <c r="M991"/>
      <c r="P991" s="9">
        <v>102</v>
      </c>
      <c r="V991" s="39"/>
      <c r="Z991" s="38"/>
      <c r="AA991" s="38">
        <v>9.973521624007077</v>
      </c>
      <c r="AB991" s="30"/>
      <c r="AC991" s="31"/>
      <c r="AD991" s="33"/>
      <c r="AE991" s="32"/>
      <c r="AF991" s="32"/>
      <c r="AJ991" s="350"/>
      <c r="AK991" s="3"/>
      <c r="AL991">
        <f t="shared" si="71"/>
        <v>0</v>
      </c>
      <c r="AO991">
        <v>8.2920349662132917</v>
      </c>
    </row>
    <row r="992" spans="1:41" ht="12" customHeight="1" x14ac:dyDescent="0.25">
      <c r="A992" s="73">
        <v>5031011</v>
      </c>
      <c r="B992" s="98" t="s">
        <v>3986</v>
      </c>
      <c r="C992" s="77" t="str">
        <f t="shared" si="70"/>
        <v/>
      </c>
      <c r="D992" s="115">
        <v>16.22</v>
      </c>
      <c r="E992" s="75" t="s">
        <v>6463</v>
      </c>
      <c r="F992" s="112">
        <f t="shared" si="68"/>
        <v>19.463999999999999</v>
      </c>
      <c r="G992" s="80" t="s">
        <v>3335</v>
      </c>
      <c r="H992" s="325"/>
      <c r="I992" s="377" t="s">
        <v>8402</v>
      </c>
      <c r="J992" s="341"/>
      <c r="L992"/>
      <c r="M992"/>
      <c r="P992" s="9">
        <v>102</v>
      </c>
      <c r="V992" s="39"/>
      <c r="Z992" s="38"/>
      <c r="AA992" s="38">
        <v>9.973521624007077</v>
      </c>
      <c r="AB992" s="30"/>
      <c r="AC992" s="31"/>
      <c r="AD992" s="33"/>
      <c r="AE992" s="32"/>
      <c r="AF992" s="32"/>
      <c r="AJ992" s="350"/>
      <c r="AK992" s="3"/>
      <c r="AL992">
        <f t="shared" si="71"/>
        <v>0</v>
      </c>
      <c r="AO992">
        <v>0.49752209797279751</v>
      </c>
    </row>
    <row r="993" spans="1:41" ht="12" customHeight="1" x14ac:dyDescent="0.25">
      <c r="A993" s="73">
        <v>5031012</v>
      </c>
      <c r="B993" s="98" t="s">
        <v>3987</v>
      </c>
      <c r="C993" s="77" t="str">
        <f t="shared" si="70"/>
        <v/>
      </c>
      <c r="D993" s="115">
        <v>17.760000000000002</v>
      </c>
      <c r="E993" s="75" t="s">
        <v>6463</v>
      </c>
      <c r="F993" s="112">
        <f t="shared" si="68"/>
        <v>21.312000000000001</v>
      </c>
      <c r="G993" s="80" t="s">
        <v>3334</v>
      </c>
      <c r="H993" s="325"/>
      <c r="I993" s="378"/>
      <c r="J993" s="341"/>
      <c r="L993"/>
      <c r="M993"/>
      <c r="P993" s="9">
        <v>102</v>
      </c>
      <c r="V993" s="39"/>
      <c r="Z993" s="38"/>
      <c r="AA993" s="38">
        <v>10</v>
      </c>
      <c r="AB993" s="30"/>
      <c r="AC993" s="31"/>
      <c r="AD993" s="33"/>
      <c r="AE993" s="32"/>
      <c r="AF993" s="32"/>
      <c r="AJ993" s="350"/>
      <c r="AK993" s="3"/>
      <c r="AL993">
        <f t="shared" si="71"/>
        <v>0</v>
      </c>
      <c r="AO993">
        <v>3.2455793231655297</v>
      </c>
    </row>
    <row r="994" spans="1:41" ht="12" customHeight="1" x14ac:dyDescent="0.25">
      <c r="A994" s="73">
        <v>5031013</v>
      </c>
      <c r="B994" s="98" t="s">
        <v>3988</v>
      </c>
      <c r="C994" s="77" t="str">
        <f t="shared" si="70"/>
        <v/>
      </c>
      <c r="D994" s="115">
        <v>17.760000000000002</v>
      </c>
      <c r="E994" s="75" t="s">
        <v>6463</v>
      </c>
      <c r="F994" s="112">
        <f t="shared" si="68"/>
        <v>21.312000000000001</v>
      </c>
      <c r="G994" s="80" t="s">
        <v>3334</v>
      </c>
      <c r="H994" s="325"/>
      <c r="I994" s="364" t="s">
        <v>4953</v>
      </c>
      <c r="J994" s="341"/>
      <c r="L994"/>
      <c r="M994"/>
      <c r="P994" s="9">
        <v>102</v>
      </c>
      <c r="V994" s="39"/>
      <c r="Z994" s="38"/>
      <c r="AA994" s="38">
        <v>10</v>
      </c>
      <c r="AB994" s="30"/>
      <c r="AC994" s="31"/>
      <c r="AD994" s="33"/>
      <c r="AE994" s="32"/>
      <c r="AF994" s="32"/>
      <c r="AJ994" s="350"/>
      <c r="AK994" s="3"/>
      <c r="AL994">
        <f t="shared" si="71"/>
        <v>0</v>
      </c>
      <c r="AO994">
        <v>9.7367379694965894</v>
      </c>
    </row>
    <row r="995" spans="1:41" ht="12" customHeight="1" x14ac:dyDescent="0.25">
      <c r="A995" s="73">
        <v>5031014</v>
      </c>
      <c r="B995" s="98" t="s">
        <v>3989</v>
      </c>
      <c r="C995" s="77" t="str">
        <f t="shared" si="70"/>
        <v/>
      </c>
      <c r="D995" s="115">
        <v>17.760000000000002</v>
      </c>
      <c r="E995" s="75" t="s">
        <v>1</v>
      </c>
      <c r="F995" s="112">
        <f t="shared" si="68"/>
        <v>21.312000000000001</v>
      </c>
      <c r="G995" s="80" t="s">
        <v>3334</v>
      </c>
      <c r="H995" s="325"/>
      <c r="I995" s="365"/>
      <c r="J995" s="341"/>
      <c r="L995"/>
      <c r="M995"/>
      <c r="P995" s="9">
        <v>102</v>
      </c>
      <c r="V995" s="39"/>
      <c r="Z995" s="38"/>
      <c r="AA995" s="38">
        <v>10</v>
      </c>
      <c r="AB995" s="30"/>
      <c r="AC995" s="31"/>
      <c r="AD995" s="33"/>
      <c r="AE995" s="32"/>
      <c r="AF995" s="32"/>
      <c r="AJ995" s="350"/>
      <c r="AK995" s="3"/>
      <c r="AL995">
        <f t="shared" si="71"/>
        <v>0</v>
      </c>
      <c r="AO995">
        <v>2.5243394735731899</v>
      </c>
    </row>
    <row r="996" spans="1:41" ht="12" customHeight="1" x14ac:dyDescent="0.25">
      <c r="A996" s="73">
        <v>5031015</v>
      </c>
      <c r="B996" s="98" t="s">
        <v>3990</v>
      </c>
      <c r="C996" s="77" t="str">
        <f t="shared" si="70"/>
        <v/>
      </c>
      <c r="D996" s="115">
        <v>17.760000000000002</v>
      </c>
      <c r="E996" s="75" t="s">
        <v>6464</v>
      </c>
      <c r="F996" s="112">
        <f t="shared" si="68"/>
        <v>21.312000000000001</v>
      </c>
      <c r="G996" s="80" t="s">
        <v>3334</v>
      </c>
      <c r="H996" s="325"/>
      <c r="I996" s="365"/>
      <c r="J996" s="341"/>
      <c r="L996"/>
      <c r="M996"/>
      <c r="P996" s="9">
        <v>102</v>
      </c>
      <c r="V996" s="39"/>
      <c r="Z996" s="38"/>
      <c r="AA996" s="38">
        <v>10</v>
      </c>
      <c r="AB996" s="30"/>
      <c r="AC996" s="31"/>
      <c r="AD996" s="33"/>
      <c r="AE996" s="32"/>
      <c r="AF996" s="32"/>
      <c r="AJ996" s="350"/>
      <c r="AK996" s="3"/>
      <c r="AL996">
        <f t="shared" si="71"/>
        <v>0</v>
      </c>
      <c r="AO996">
        <v>6.8157165786476126</v>
      </c>
    </row>
    <row r="997" spans="1:41" ht="12" customHeight="1" x14ac:dyDescent="0.25">
      <c r="A997" s="73">
        <v>5031016</v>
      </c>
      <c r="B997" s="98" t="s">
        <v>3991</v>
      </c>
      <c r="C997" s="77" t="str">
        <f t="shared" si="70"/>
        <v/>
      </c>
      <c r="D997" s="115">
        <v>17.760000000000002</v>
      </c>
      <c r="E997" s="75" t="s">
        <v>6463</v>
      </c>
      <c r="F997" s="112">
        <f t="shared" si="68"/>
        <v>21.312000000000001</v>
      </c>
      <c r="G997" s="80" t="s">
        <v>3333</v>
      </c>
      <c r="H997" s="325"/>
      <c r="I997" s="365" t="s">
        <v>4957</v>
      </c>
      <c r="J997" s="341"/>
      <c r="L997"/>
      <c r="M997"/>
      <c r="P997" s="9">
        <v>102</v>
      </c>
      <c r="V997" s="39"/>
      <c r="Z997" s="38"/>
      <c r="AA997" s="38">
        <v>10</v>
      </c>
      <c r="AB997" s="30"/>
      <c r="AC997" s="31"/>
      <c r="AD997" s="33"/>
      <c r="AE997" s="32"/>
      <c r="AF997" s="32"/>
      <c r="AJ997" s="350"/>
      <c r="AK997" s="3"/>
      <c r="AL997">
        <f t="shared" si="71"/>
        <v>0</v>
      </c>
      <c r="AO997">
        <v>0.24341844923741474</v>
      </c>
    </row>
    <row r="998" spans="1:41" ht="12" customHeight="1" x14ac:dyDescent="0.25">
      <c r="A998" s="73">
        <v>5031017</v>
      </c>
      <c r="B998" s="98" t="s">
        <v>3992</v>
      </c>
      <c r="C998" s="77" t="str">
        <f t="shared" si="70"/>
        <v/>
      </c>
      <c r="D998" s="115">
        <v>21.77</v>
      </c>
      <c r="E998" s="75" t="s">
        <v>6463</v>
      </c>
      <c r="F998" s="112">
        <f t="shared" si="68"/>
        <v>26.123999999999999</v>
      </c>
      <c r="G998" s="80" t="s">
        <v>3334</v>
      </c>
      <c r="H998" s="325"/>
      <c r="I998" s="365"/>
      <c r="J998" s="341"/>
      <c r="L998"/>
      <c r="M998"/>
      <c r="P998" s="9">
        <v>102</v>
      </c>
      <c r="V998" s="39"/>
      <c r="Z998" s="38"/>
      <c r="AA998" s="38">
        <v>15</v>
      </c>
      <c r="AB998" s="30"/>
      <c r="AC998" s="31"/>
      <c r="AD998" s="33"/>
      <c r="AE998" s="32"/>
      <c r="AF998" s="32"/>
      <c r="AJ998" s="350"/>
      <c r="AK998" s="3"/>
      <c r="AL998">
        <f t="shared" si="71"/>
        <v>0</v>
      </c>
      <c r="AO998">
        <v>3.9716230210900196</v>
      </c>
    </row>
    <row r="999" spans="1:41" ht="12" customHeight="1" x14ac:dyDescent="0.25">
      <c r="A999" s="73">
        <v>5031018</v>
      </c>
      <c r="B999" s="98" t="s">
        <v>3993</v>
      </c>
      <c r="C999" s="77" t="str">
        <f t="shared" si="70"/>
        <v/>
      </c>
      <c r="D999" s="115">
        <v>21.77</v>
      </c>
      <c r="E999" s="75" t="s">
        <v>6463</v>
      </c>
      <c r="F999" s="112">
        <f t="shared" si="68"/>
        <v>26.123999999999999</v>
      </c>
      <c r="G999" s="80" t="s">
        <v>3334</v>
      </c>
      <c r="H999" s="325"/>
      <c r="I999" s="365"/>
      <c r="J999" s="341"/>
      <c r="L999"/>
      <c r="M999"/>
      <c r="P999" s="9">
        <v>102</v>
      </c>
      <c r="V999" s="39"/>
      <c r="Z999" s="38"/>
      <c r="AA999" s="38">
        <v>15</v>
      </c>
      <c r="AB999" s="30"/>
      <c r="AC999" s="31"/>
      <c r="AD999" s="33"/>
      <c r="AE999" s="32"/>
      <c r="AF999" s="32"/>
      <c r="AJ999" s="350"/>
      <c r="AK999" s="3"/>
      <c r="AL999">
        <f t="shared" si="71"/>
        <v>0</v>
      </c>
      <c r="AO999">
        <v>1.9173352515606989</v>
      </c>
    </row>
    <row r="1000" spans="1:41" ht="12" customHeight="1" x14ac:dyDescent="0.25">
      <c r="A1000" s="73">
        <v>5031019</v>
      </c>
      <c r="B1000" s="98" t="s">
        <v>3994</v>
      </c>
      <c r="C1000" s="77" t="str">
        <f t="shared" si="70"/>
        <v/>
      </c>
      <c r="D1000" s="115">
        <v>21.77</v>
      </c>
      <c r="E1000" s="75" t="s">
        <v>1</v>
      </c>
      <c r="F1000" s="112">
        <f t="shared" si="68"/>
        <v>26.123999999999999</v>
      </c>
      <c r="G1000" s="80" t="s">
        <v>3334</v>
      </c>
      <c r="H1000" s="325"/>
      <c r="I1000" s="94"/>
      <c r="J1000" s="341"/>
      <c r="L1000"/>
      <c r="M1000"/>
      <c r="P1000" s="9">
        <v>102</v>
      </c>
      <c r="V1000" s="39"/>
      <c r="Z1000" s="38"/>
      <c r="AA1000" s="38">
        <v>15</v>
      </c>
      <c r="AB1000" s="30"/>
      <c r="AC1000" s="31"/>
      <c r="AD1000" s="33"/>
      <c r="AE1000" s="32"/>
      <c r="AF1000" s="32"/>
      <c r="AJ1000" s="350"/>
      <c r="AK1000" s="3"/>
      <c r="AL1000">
        <f t="shared" si="71"/>
        <v>0</v>
      </c>
      <c r="AO1000">
        <v>3.2707483703094278</v>
      </c>
    </row>
    <row r="1001" spans="1:41" ht="12" customHeight="1" x14ac:dyDescent="0.25">
      <c r="A1001" s="73">
        <v>5031020</v>
      </c>
      <c r="B1001" s="98" t="s">
        <v>3995</v>
      </c>
      <c r="C1001" s="77" t="str">
        <f t="shared" si="70"/>
        <v/>
      </c>
      <c r="D1001" s="115">
        <v>21.77</v>
      </c>
      <c r="E1001" s="75" t="s">
        <v>6464</v>
      </c>
      <c r="F1001" s="112">
        <f t="shared" si="68"/>
        <v>26.123999999999999</v>
      </c>
      <c r="G1001" s="80" t="s">
        <v>3334</v>
      </c>
      <c r="H1001" s="325"/>
      <c r="I1001" s="326" t="s">
        <v>4950</v>
      </c>
      <c r="J1001" s="341"/>
      <c r="L1001"/>
      <c r="M1001"/>
      <c r="P1001" s="9">
        <v>102</v>
      </c>
      <c r="V1001" s="39"/>
      <c r="Z1001" s="38"/>
      <c r="AA1001" s="38">
        <v>15</v>
      </c>
      <c r="AB1001" s="30"/>
      <c r="AC1001" s="31"/>
      <c r="AD1001" s="33"/>
      <c r="AE1001" s="32"/>
      <c r="AF1001" s="32"/>
      <c r="AJ1001" s="350"/>
      <c r="AK1001" s="3"/>
      <c r="AL1001">
        <f t="shared" si="71"/>
        <v>0</v>
      </c>
      <c r="AO1001">
        <v>3.0890401275144597</v>
      </c>
    </row>
    <row r="1002" spans="1:41" ht="12" customHeight="1" x14ac:dyDescent="0.25">
      <c r="A1002" s="73">
        <v>5031021</v>
      </c>
      <c r="B1002" s="98" t="s">
        <v>3996</v>
      </c>
      <c r="C1002" s="77" t="str">
        <f t="shared" si="70"/>
        <v/>
      </c>
      <c r="D1002" s="115">
        <v>21.77</v>
      </c>
      <c r="E1002" s="75" t="s">
        <v>6463</v>
      </c>
      <c r="F1002" s="112">
        <f t="shared" si="68"/>
        <v>26.123999999999999</v>
      </c>
      <c r="G1002" s="80" t="s">
        <v>3333</v>
      </c>
      <c r="H1002" s="325"/>
      <c r="I1002" s="377" t="s">
        <v>8403</v>
      </c>
      <c r="J1002" s="341"/>
      <c r="L1002"/>
      <c r="M1002"/>
      <c r="P1002" s="9">
        <v>102</v>
      </c>
      <c r="V1002" s="39"/>
      <c r="Z1002" s="38"/>
      <c r="AA1002" s="38">
        <v>15</v>
      </c>
      <c r="AB1002" s="30"/>
      <c r="AC1002" s="31"/>
      <c r="AD1002" s="33"/>
      <c r="AE1002" s="32"/>
      <c r="AF1002" s="32"/>
      <c r="AJ1002" s="350"/>
      <c r="AK1002" s="3"/>
      <c r="AL1002">
        <f t="shared" si="71"/>
        <v>0</v>
      </c>
      <c r="AO1002">
        <v>0.23167800956358447</v>
      </c>
    </row>
    <row r="1003" spans="1:41" ht="12" customHeight="1" x14ac:dyDescent="0.25">
      <c r="A1003" s="73">
        <v>5031022</v>
      </c>
      <c r="B1003" s="98" t="s">
        <v>3997</v>
      </c>
      <c r="C1003" s="77" t="str">
        <f t="shared" si="70"/>
        <v/>
      </c>
      <c r="D1003" s="115">
        <v>22.03</v>
      </c>
      <c r="E1003" s="75" t="s">
        <v>6464</v>
      </c>
      <c r="F1003" s="112">
        <f t="shared" si="68"/>
        <v>26.436</v>
      </c>
      <c r="G1003" s="80" t="s">
        <v>3334</v>
      </c>
      <c r="H1003" s="325"/>
      <c r="I1003" s="378"/>
      <c r="J1003" s="341"/>
      <c r="L1003"/>
      <c r="M1003"/>
      <c r="P1003" s="9">
        <v>102</v>
      </c>
      <c r="V1003" s="39"/>
      <c r="Z1003" s="38"/>
      <c r="AA1003" s="38">
        <v>15.019505851755525</v>
      </c>
      <c r="AB1003" s="30"/>
      <c r="AC1003" s="31"/>
      <c r="AD1003" s="33"/>
      <c r="AE1003" s="32"/>
      <c r="AF1003" s="32"/>
      <c r="AJ1003" s="350"/>
      <c r="AK1003" s="3"/>
      <c r="AL1003">
        <f t="shared" si="71"/>
        <v>0</v>
      </c>
      <c r="AO1003">
        <v>3.2321467100152632</v>
      </c>
    </row>
    <row r="1004" spans="1:41" ht="12" customHeight="1" x14ac:dyDescent="0.25">
      <c r="A1004" s="73">
        <v>5031023</v>
      </c>
      <c r="B1004" s="98" t="s">
        <v>3998</v>
      </c>
      <c r="C1004" s="77" t="str">
        <f t="shared" si="70"/>
        <v/>
      </c>
      <c r="D1004" s="115">
        <v>22.03</v>
      </c>
      <c r="E1004" s="75" t="s">
        <v>1</v>
      </c>
      <c r="F1004" s="112">
        <f t="shared" si="68"/>
        <v>26.436</v>
      </c>
      <c r="G1004" s="80" t="s">
        <v>3334</v>
      </c>
      <c r="H1004" s="325"/>
      <c r="I1004" s="364" t="s">
        <v>4952</v>
      </c>
      <c r="J1004" s="341"/>
      <c r="L1004"/>
      <c r="M1004"/>
      <c r="P1004" s="9">
        <v>102</v>
      </c>
      <c r="V1004" s="39"/>
      <c r="Z1004" s="38"/>
      <c r="AA1004" s="38">
        <v>15.019505851755525</v>
      </c>
      <c r="AB1004" s="30"/>
      <c r="AC1004" s="31"/>
      <c r="AD1004" s="33"/>
      <c r="AE1004" s="32"/>
      <c r="AF1004" s="32"/>
      <c r="AJ1004" s="350"/>
      <c r="AK1004" s="3"/>
      <c r="AL1004">
        <f t="shared" si="71"/>
        <v>0</v>
      </c>
      <c r="AO1004">
        <v>2.7473247035129735</v>
      </c>
    </row>
    <row r="1005" spans="1:41" ht="12" customHeight="1" x14ac:dyDescent="0.25">
      <c r="A1005" s="73">
        <v>5031024</v>
      </c>
      <c r="B1005" s="98" t="s">
        <v>3999</v>
      </c>
      <c r="C1005" s="77" t="str">
        <f t="shared" si="70"/>
        <v/>
      </c>
      <c r="D1005" s="115">
        <v>23.11</v>
      </c>
      <c r="E1005" s="75" t="s">
        <v>6463</v>
      </c>
      <c r="F1005" s="112">
        <f t="shared" si="68"/>
        <v>27.731999999999999</v>
      </c>
      <c r="G1005" s="80" t="s">
        <v>3334</v>
      </c>
      <c r="H1005" s="325"/>
      <c r="I1005" s="379"/>
      <c r="J1005" s="341"/>
      <c r="L1005"/>
      <c r="M1005"/>
      <c r="P1005" s="9">
        <v>102</v>
      </c>
      <c r="V1005" s="39"/>
      <c r="Z1005" s="38"/>
      <c r="AA1005" s="38">
        <v>14.993804213135064</v>
      </c>
      <c r="AB1005" s="30"/>
      <c r="AC1005" s="31"/>
      <c r="AD1005" s="33"/>
      <c r="AE1005" s="32"/>
      <c r="AF1005" s="32"/>
      <c r="AJ1005" s="350"/>
      <c r="AK1005" s="3"/>
      <c r="AL1005">
        <f t="shared" si="71"/>
        <v>0</v>
      </c>
      <c r="AO1005">
        <v>1.3094669670789876</v>
      </c>
    </row>
    <row r="1006" spans="1:41" ht="12" customHeight="1" x14ac:dyDescent="0.25">
      <c r="A1006" s="73">
        <v>5031025</v>
      </c>
      <c r="B1006" s="98" t="s">
        <v>4000</v>
      </c>
      <c r="C1006" s="77" t="str">
        <f t="shared" si="70"/>
        <v/>
      </c>
      <c r="D1006" s="115">
        <v>25.48</v>
      </c>
      <c r="E1006" s="75" t="s">
        <v>6463</v>
      </c>
      <c r="F1006" s="112">
        <f t="shared" si="68"/>
        <v>30.576000000000001</v>
      </c>
      <c r="G1006" s="80" t="s">
        <v>3334</v>
      </c>
      <c r="H1006" s="325"/>
      <c r="I1006" s="377" t="s">
        <v>8409</v>
      </c>
      <c r="J1006" s="341"/>
      <c r="L1006"/>
      <c r="M1006"/>
      <c r="P1006" s="9">
        <v>102</v>
      </c>
      <c r="V1006" s="39"/>
      <c r="Z1006" s="38"/>
      <c r="AA1006" s="38">
        <v>15.008431703204039</v>
      </c>
      <c r="AB1006" s="30"/>
      <c r="AC1006" s="31"/>
      <c r="AD1006" s="33"/>
      <c r="AE1006" s="32"/>
      <c r="AF1006" s="32"/>
      <c r="AJ1006" s="350"/>
      <c r="AK1006" s="3"/>
      <c r="AL1006">
        <f t="shared" si="71"/>
        <v>0</v>
      </c>
      <c r="AO1006">
        <v>3.16711476809999</v>
      </c>
    </row>
    <row r="1007" spans="1:41" ht="12" customHeight="1" x14ac:dyDescent="0.25">
      <c r="A1007" s="73">
        <v>5031026</v>
      </c>
      <c r="B1007" s="98" t="s">
        <v>4001</v>
      </c>
      <c r="C1007" s="77" t="str">
        <f t="shared" si="70"/>
        <v/>
      </c>
      <c r="D1007" s="115">
        <v>25.48</v>
      </c>
      <c r="E1007" s="75" t="s">
        <v>6463</v>
      </c>
      <c r="F1007" s="112">
        <f t="shared" si="68"/>
        <v>30.576000000000001</v>
      </c>
      <c r="G1007" s="80" t="s">
        <v>3333</v>
      </c>
      <c r="H1007" s="325"/>
      <c r="I1007" s="378"/>
      <c r="J1007" s="341"/>
      <c r="L1007"/>
      <c r="M1007"/>
      <c r="P1007" s="9">
        <v>102</v>
      </c>
      <c r="V1007" s="39"/>
      <c r="Z1007" s="38"/>
      <c r="AA1007" s="38">
        <v>15.008431703204039</v>
      </c>
      <c r="AB1007" s="30"/>
      <c r="AC1007" s="31"/>
      <c r="AD1007" s="33"/>
      <c r="AE1007" s="32"/>
      <c r="AF1007" s="32"/>
      <c r="AJ1007" s="350"/>
      <c r="AK1007" s="3"/>
      <c r="AL1007">
        <f t="shared" si="71"/>
        <v>0</v>
      </c>
      <c r="AO1007">
        <v>9.501344304299969E-2</v>
      </c>
    </row>
    <row r="1008" spans="1:41" ht="12" customHeight="1" x14ac:dyDescent="0.25">
      <c r="A1008" s="73">
        <v>5031027</v>
      </c>
      <c r="B1008" s="98" t="s">
        <v>4002</v>
      </c>
      <c r="C1008" s="77" t="str">
        <f t="shared" si="70"/>
        <v/>
      </c>
      <c r="D1008" s="115">
        <v>29.31</v>
      </c>
      <c r="E1008" s="75" t="s">
        <v>6464</v>
      </c>
      <c r="F1008" s="112">
        <f t="shared" si="68"/>
        <v>35.171999999999997</v>
      </c>
      <c r="G1008" s="80" t="s">
        <v>3335</v>
      </c>
      <c r="H1008" s="325"/>
      <c r="I1008" s="326" t="s">
        <v>4951</v>
      </c>
      <c r="J1008" s="341"/>
      <c r="L1008"/>
      <c r="M1008"/>
      <c r="P1008" s="9">
        <v>102</v>
      </c>
      <c r="V1008" s="39"/>
      <c r="Z1008" s="38"/>
      <c r="AA1008" s="38">
        <v>15.004887585532757</v>
      </c>
      <c r="AB1008" s="30"/>
      <c r="AC1008" s="31"/>
      <c r="AD1008" s="33"/>
      <c r="AE1008" s="32"/>
      <c r="AF1008" s="32"/>
      <c r="AJ1008" s="350"/>
      <c r="AK1008" s="3"/>
      <c r="AL1008">
        <f t="shared" si="71"/>
        <v>0</v>
      </c>
      <c r="AO1008">
        <v>1.6519566896865454</v>
      </c>
    </row>
    <row r="1009" spans="1:41" ht="12" customHeight="1" x14ac:dyDescent="0.25">
      <c r="A1009" s="73">
        <v>5031028</v>
      </c>
      <c r="B1009" s="98" t="s">
        <v>4003</v>
      </c>
      <c r="C1009" s="77" t="str">
        <f t="shared" si="70"/>
        <v/>
      </c>
      <c r="D1009" s="115">
        <v>29.31</v>
      </c>
      <c r="E1009" s="75" t="s">
        <v>6463</v>
      </c>
      <c r="F1009" s="112">
        <f t="shared" si="68"/>
        <v>35.171999999999997</v>
      </c>
      <c r="G1009" s="80" t="s">
        <v>3333</v>
      </c>
      <c r="H1009" s="325"/>
      <c r="I1009" s="377" t="s">
        <v>8391</v>
      </c>
      <c r="J1009" s="341"/>
      <c r="L1009"/>
      <c r="M1009"/>
      <c r="P1009" s="9">
        <v>102</v>
      </c>
      <c r="V1009" s="39"/>
      <c r="Z1009" s="38"/>
      <c r="AA1009" s="38">
        <v>15.004887585532757</v>
      </c>
      <c r="AB1009" s="30"/>
      <c r="AC1009" s="31"/>
      <c r="AD1009" s="33"/>
      <c r="AE1009" s="32"/>
      <c r="AF1009" s="32"/>
      <c r="AJ1009" s="350"/>
      <c r="AK1009" s="3"/>
      <c r="AL1009">
        <f t="shared" si="71"/>
        <v>0</v>
      </c>
      <c r="AO1009">
        <v>0.27532611494775761</v>
      </c>
    </row>
    <row r="1010" spans="1:41" ht="12" customHeight="1" x14ac:dyDescent="0.25">
      <c r="A1010" s="73">
        <v>5031029</v>
      </c>
      <c r="B1010" s="98" t="s">
        <v>4004</v>
      </c>
      <c r="C1010" s="77" t="str">
        <f t="shared" si="70"/>
        <v/>
      </c>
      <c r="D1010" s="115">
        <v>30.29</v>
      </c>
      <c r="E1010" s="75" t="s">
        <v>6463</v>
      </c>
      <c r="F1010" s="112">
        <f t="shared" si="68"/>
        <v>36.347999999999999</v>
      </c>
      <c r="G1010" s="80" t="s">
        <v>3335</v>
      </c>
      <c r="H1010" s="325"/>
      <c r="I1010" s="378"/>
      <c r="J1010" s="341"/>
      <c r="L1010"/>
      <c r="M1010"/>
      <c r="P1010" s="9">
        <v>102</v>
      </c>
      <c r="V1010" s="39"/>
      <c r="Z1010" s="38"/>
      <c r="AA1010" s="38">
        <v>14.988179669030728</v>
      </c>
      <c r="AB1010" s="30"/>
      <c r="AC1010" s="31"/>
      <c r="AD1010" s="33"/>
      <c r="AE1010" s="32"/>
      <c r="AF1010" s="32"/>
      <c r="AJ1010" s="350"/>
      <c r="AK1010" s="3"/>
      <c r="AL1010">
        <f t="shared" si="71"/>
        <v>0</v>
      </c>
      <c r="AO1010">
        <v>0.66604559500815241</v>
      </c>
    </row>
    <row r="1011" spans="1:41" ht="12" customHeight="1" x14ac:dyDescent="0.25">
      <c r="A1011" s="73">
        <v>5031030</v>
      </c>
      <c r="B1011" s="98" t="s">
        <v>4005</v>
      </c>
      <c r="C1011" s="77" t="str">
        <f t="shared" si="70"/>
        <v/>
      </c>
      <c r="D1011" s="115">
        <v>30.29</v>
      </c>
      <c r="E1011" s="75" t="s">
        <v>6464</v>
      </c>
      <c r="F1011" s="112">
        <f t="shared" si="68"/>
        <v>36.347999999999999</v>
      </c>
      <c r="G1011" s="80" t="s">
        <v>3335</v>
      </c>
      <c r="H1011" s="325"/>
      <c r="I1011" s="94"/>
      <c r="J1011" s="341"/>
      <c r="L1011"/>
      <c r="M1011"/>
      <c r="P1011" s="9">
        <v>102</v>
      </c>
      <c r="V1011" s="39"/>
      <c r="Z1011" s="38"/>
      <c r="AA1011" s="38">
        <v>14.988179669030728</v>
      </c>
      <c r="AB1011" s="30"/>
      <c r="AC1011" s="31"/>
      <c r="AD1011" s="33"/>
      <c r="AE1011" s="32"/>
      <c r="AF1011" s="32"/>
      <c r="AJ1011" s="350"/>
      <c r="AK1011" s="3"/>
      <c r="AL1011">
        <f t="shared" si="71"/>
        <v>0</v>
      </c>
      <c r="AO1011">
        <v>1.9981367850244574</v>
      </c>
    </row>
    <row r="1012" spans="1:41" ht="12" customHeight="1" x14ac:dyDescent="0.25">
      <c r="A1012" s="73">
        <v>5031031</v>
      </c>
      <c r="B1012" s="98" t="s">
        <v>4006</v>
      </c>
      <c r="C1012" s="77" t="str">
        <f t="shared" si="70"/>
        <v/>
      </c>
      <c r="D1012" s="115">
        <v>30.29</v>
      </c>
      <c r="E1012" s="75" t="s">
        <v>6463</v>
      </c>
      <c r="F1012" s="112">
        <f t="shared" ref="F1012:F1075" si="72">D1012*1.2</f>
        <v>36.347999999999999</v>
      </c>
      <c r="G1012" s="80" t="s">
        <v>3333</v>
      </c>
      <c r="H1012" s="325"/>
      <c r="I1012" s="377" t="s">
        <v>8392</v>
      </c>
      <c r="J1012" s="341"/>
      <c r="L1012"/>
      <c r="M1012"/>
      <c r="P1012" s="9">
        <v>102</v>
      </c>
      <c r="V1012" s="39"/>
      <c r="Z1012" s="38"/>
      <c r="AA1012" s="38">
        <v>14.988179669030728</v>
      </c>
      <c r="AB1012" s="30"/>
      <c r="AC1012" s="31"/>
      <c r="AD1012" s="33"/>
      <c r="AE1012" s="32"/>
      <c r="AF1012" s="32"/>
      <c r="AJ1012" s="350"/>
      <c r="AK1012" s="3"/>
      <c r="AL1012">
        <f t="shared" si="71"/>
        <v>0</v>
      </c>
      <c r="AO1012">
        <v>0.1665113987520381</v>
      </c>
    </row>
    <row r="1013" spans="1:41" ht="12" customHeight="1" x14ac:dyDescent="0.25">
      <c r="A1013" s="73">
        <v>5031032</v>
      </c>
      <c r="B1013" s="98" t="s">
        <v>4007</v>
      </c>
      <c r="C1013" s="77" t="str">
        <f t="shared" si="70"/>
        <v/>
      </c>
      <c r="D1013" s="115">
        <v>35.96</v>
      </c>
      <c r="E1013" s="75" t="s">
        <v>6463</v>
      </c>
      <c r="F1013" s="112">
        <f t="shared" si="72"/>
        <v>43.152000000000001</v>
      </c>
      <c r="G1013" s="80" t="s">
        <v>3335</v>
      </c>
      <c r="H1013" s="325"/>
      <c r="I1013" s="378"/>
      <c r="J1013" s="341"/>
      <c r="L1013"/>
      <c r="M1013"/>
      <c r="P1013" s="9">
        <v>102</v>
      </c>
      <c r="V1013" s="39"/>
      <c r="Z1013" s="38"/>
      <c r="AA1013" s="38">
        <v>15.013938669852649</v>
      </c>
      <c r="AB1013" s="30"/>
      <c r="AC1013" s="31"/>
      <c r="AD1013" s="33"/>
      <c r="AE1013" s="32"/>
      <c r="AF1013" s="32"/>
      <c r="AJ1013" s="350"/>
      <c r="AK1013" s="3"/>
      <c r="AL1013">
        <f t="shared" si="71"/>
        <v>0</v>
      </c>
      <c r="AO1013">
        <v>2.1038502231086906</v>
      </c>
    </row>
    <row r="1014" spans="1:41" ht="12" customHeight="1" x14ac:dyDescent="0.25">
      <c r="A1014" s="73">
        <v>5031033</v>
      </c>
      <c r="B1014" s="98" t="s">
        <v>4008</v>
      </c>
      <c r="C1014" s="77" t="str">
        <f t="shared" si="70"/>
        <v/>
      </c>
      <c r="D1014" s="115">
        <v>35.96</v>
      </c>
      <c r="E1014" s="75" t="s">
        <v>1</v>
      </c>
      <c r="F1014" s="112">
        <f t="shared" si="72"/>
        <v>43.152000000000001</v>
      </c>
      <c r="G1014" s="80" t="s">
        <v>3335</v>
      </c>
      <c r="H1014" s="325"/>
      <c r="I1014" s="94"/>
      <c r="J1014" s="341"/>
      <c r="L1014"/>
      <c r="M1014"/>
      <c r="P1014" s="9">
        <v>102</v>
      </c>
      <c r="V1014" s="39"/>
      <c r="Z1014" s="38"/>
      <c r="AA1014" s="38">
        <v>15.013938669852649</v>
      </c>
      <c r="AB1014" s="30"/>
      <c r="AC1014" s="31"/>
      <c r="AD1014" s="33"/>
      <c r="AE1014" s="32"/>
      <c r="AF1014" s="32"/>
      <c r="AJ1014" s="350"/>
      <c r="AK1014" s="3"/>
      <c r="AL1014">
        <f t="shared" si="71"/>
        <v>0</v>
      </c>
      <c r="AO1014">
        <v>2.4044002549813608</v>
      </c>
    </row>
    <row r="1015" spans="1:41" ht="12" customHeight="1" x14ac:dyDescent="0.25">
      <c r="A1015" s="73">
        <v>5031034</v>
      </c>
      <c r="B1015" s="98" t="s">
        <v>4009</v>
      </c>
      <c r="C1015" s="77" t="str">
        <f t="shared" si="70"/>
        <v/>
      </c>
      <c r="D1015" s="115">
        <v>35.96</v>
      </c>
      <c r="E1015" s="75" t="s">
        <v>6463</v>
      </c>
      <c r="F1015" s="112">
        <f t="shared" si="72"/>
        <v>43.152000000000001</v>
      </c>
      <c r="G1015" s="80" t="s">
        <v>3335</v>
      </c>
      <c r="H1015" s="325"/>
      <c r="I1015" s="94"/>
      <c r="J1015" s="341"/>
      <c r="L1015"/>
      <c r="M1015"/>
      <c r="P1015" s="9">
        <v>102</v>
      </c>
      <c r="V1015" s="39"/>
      <c r="Z1015" s="38"/>
      <c r="AA1015" s="38">
        <v>15.013938669852649</v>
      </c>
      <c r="AB1015" s="30"/>
      <c r="AC1015" s="31"/>
      <c r="AD1015" s="33"/>
      <c r="AE1015" s="32"/>
      <c r="AF1015" s="32"/>
      <c r="AJ1015" s="350"/>
      <c r="AK1015" s="3"/>
      <c r="AL1015">
        <f t="shared" si="71"/>
        <v>0</v>
      </c>
      <c r="AO1015">
        <v>0.78282798999393133</v>
      </c>
    </row>
    <row r="1016" spans="1:41" ht="12" customHeight="1" x14ac:dyDescent="0.25">
      <c r="A1016" s="73">
        <v>5031035</v>
      </c>
      <c r="B1016" s="98" t="s">
        <v>4010</v>
      </c>
      <c r="C1016" s="77" t="str">
        <f t="shared" si="70"/>
        <v/>
      </c>
      <c r="D1016" s="115">
        <v>35.96</v>
      </c>
      <c r="E1016" s="75" t="s">
        <v>1</v>
      </c>
      <c r="F1016" s="112">
        <f t="shared" si="72"/>
        <v>43.152000000000001</v>
      </c>
      <c r="G1016" s="80" t="s">
        <v>3335</v>
      </c>
      <c r="H1016" s="325"/>
      <c r="I1016" s="326" t="s">
        <v>4954</v>
      </c>
      <c r="J1016" s="341"/>
      <c r="L1016"/>
      <c r="M1016"/>
      <c r="P1016" s="9">
        <v>102</v>
      </c>
      <c r="V1016" s="39"/>
      <c r="Z1016" s="38"/>
      <c r="AA1016" s="38">
        <v>15.013938669852649</v>
      </c>
      <c r="AB1016" s="30"/>
      <c r="AC1016" s="31"/>
      <c r="AD1016" s="33"/>
      <c r="AE1016" s="32"/>
      <c r="AF1016" s="32"/>
      <c r="AJ1016" s="350"/>
      <c r="AK1016" s="3"/>
      <c r="AL1016">
        <f t="shared" si="71"/>
        <v>0</v>
      </c>
      <c r="AO1016">
        <v>3.3661603569739049</v>
      </c>
    </row>
    <row r="1017" spans="1:41" ht="12" customHeight="1" x14ac:dyDescent="0.25">
      <c r="A1017" s="73">
        <v>5031036</v>
      </c>
      <c r="B1017" s="98" t="s">
        <v>4011</v>
      </c>
      <c r="C1017" s="77" t="str">
        <f t="shared" si="70"/>
        <v/>
      </c>
      <c r="D1017" s="115">
        <v>35.96</v>
      </c>
      <c r="E1017" s="75" t="s">
        <v>6463</v>
      </c>
      <c r="F1017" s="112">
        <f t="shared" si="72"/>
        <v>43.152000000000001</v>
      </c>
      <c r="G1017" s="80" t="s">
        <v>3333</v>
      </c>
      <c r="H1017" s="325"/>
      <c r="I1017" s="377" t="s">
        <v>8396</v>
      </c>
      <c r="J1017" s="341"/>
      <c r="L1017"/>
      <c r="M1017"/>
      <c r="P1017" s="9">
        <v>102</v>
      </c>
      <c r="V1017" s="39"/>
      <c r="Z1017" s="38"/>
      <c r="AA1017" s="38">
        <v>15.013938669852649</v>
      </c>
      <c r="AB1017" s="30"/>
      <c r="AC1017" s="31"/>
      <c r="AD1017" s="33"/>
      <c r="AE1017" s="32"/>
      <c r="AF1017" s="32"/>
      <c r="AJ1017" s="350"/>
      <c r="AK1017" s="3"/>
      <c r="AL1017">
        <f t="shared" si="71"/>
        <v>0</v>
      </c>
      <c r="AO1017">
        <v>8.4154008924347615E-2</v>
      </c>
    </row>
    <row r="1018" spans="1:41" ht="12" customHeight="1" x14ac:dyDescent="0.25">
      <c r="A1018" s="73">
        <v>5031037</v>
      </c>
      <c r="B1018" s="98" t="s">
        <v>4012</v>
      </c>
      <c r="C1018" s="77" t="str">
        <f t="shared" si="70"/>
        <v/>
      </c>
      <c r="D1018" s="115">
        <v>39.94</v>
      </c>
      <c r="E1018" s="75" t="s">
        <v>6463</v>
      </c>
      <c r="F1018" s="112">
        <f t="shared" si="72"/>
        <v>47.927999999999997</v>
      </c>
      <c r="G1018" s="80" t="s">
        <v>3335</v>
      </c>
      <c r="H1018" s="325"/>
      <c r="I1018" s="378"/>
      <c r="J1018" s="341"/>
      <c r="L1018"/>
      <c r="M1018"/>
      <c r="P1018" s="9">
        <v>102</v>
      </c>
      <c r="V1018" s="39"/>
      <c r="Z1018" s="38"/>
      <c r="AA1018" s="38">
        <v>14.987450699175326</v>
      </c>
      <c r="AB1018" s="30"/>
      <c r="AC1018" s="31"/>
      <c r="AD1018" s="33"/>
      <c r="AE1018" s="32"/>
      <c r="AF1018" s="32"/>
      <c r="AJ1018" s="350"/>
      <c r="AK1018" s="3"/>
      <c r="AL1018">
        <f t="shared" si="71"/>
        <v>0</v>
      </c>
      <c r="AO1018">
        <v>1.0824015168894556</v>
      </c>
    </row>
    <row r="1019" spans="1:41" ht="12" customHeight="1" x14ac:dyDescent="0.25">
      <c r="A1019" s="73">
        <v>5031038</v>
      </c>
      <c r="B1019" s="98" t="s">
        <v>4013</v>
      </c>
      <c r="C1019" s="77" t="str">
        <f t="shared" si="70"/>
        <v/>
      </c>
      <c r="D1019" s="115">
        <v>39.94</v>
      </c>
      <c r="E1019" s="75" t="s">
        <v>6463</v>
      </c>
      <c r="F1019" s="112">
        <f t="shared" si="72"/>
        <v>47.927999999999997</v>
      </c>
      <c r="G1019" s="80" t="s">
        <v>3333</v>
      </c>
      <c r="H1019" s="325"/>
      <c r="I1019" s="364" t="s">
        <v>4955</v>
      </c>
      <c r="J1019" s="341"/>
      <c r="L1019"/>
      <c r="M1019"/>
      <c r="P1019" s="9">
        <v>102</v>
      </c>
      <c r="V1019" s="39"/>
      <c r="Z1019" s="38"/>
      <c r="AA1019" s="38">
        <v>14.987450699175326</v>
      </c>
      <c r="AB1019" s="30"/>
      <c r="AC1019" s="31"/>
      <c r="AD1019" s="33"/>
      <c r="AE1019" s="32"/>
      <c r="AF1019" s="32"/>
      <c r="AJ1019" s="350"/>
      <c r="AK1019" s="3"/>
      <c r="AL1019">
        <f t="shared" si="71"/>
        <v>0</v>
      </c>
      <c r="AO1019">
        <v>0.27552038611731605</v>
      </c>
    </row>
    <row r="1020" spans="1:41" ht="12" customHeight="1" x14ac:dyDescent="0.25">
      <c r="A1020" s="73">
        <v>5031039</v>
      </c>
      <c r="B1020" s="98" t="s">
        <v>4014</v>
      </c>
      <c r="C1020" s="77" t="str">
        <f t="shared" si="70"/>
        <v/>
      </c>
      <c r="D1020" s="115">
        <v>43.37</v>
      </c>
      <c r="E1020" s="75" t="s">
        <v>6463</v>
      </c>
      <c r="F1020" s="112">
        <f t="shared" si="72"/>
        <v>52.043999999999997</v>
      </c>
      <c r="G1020" s="80" t="s">
        <v>3335</v>
      </c>
      <c r="H1020" s="325"/>
      <c r="I1020" s="365"/>
      <c r="J1020" s="341"/>
      <c r="L1020"/>
      <c r="M1020"/>
      <c r="P1020" s="9">
        <v>102</v>
      </c>
      <c r="V1020" s="39"/>
      <c r="Z1020" s="38"/>
      <c r="AA1020" s="38">
        <v>14.993394980184945</v>
      </c>
      <c r="AB1020" s="30"/>
      <c r="AC1020" s="31"/>
      <c r="AD1020" s="33"/>
      <c r="AE1020" s="32"/>
      <c r="AF1020" s="32"/>
      <c r="AJ1020" s="350"/>
      <c r="AK1020" s="3"/>
      <c r="AL1020">
        <f t="shared" si="71"/>
        <v>0</v>
      </c>
      <c r="AO1020">
        <v>1.3955167908321606</v>
      </c>
    </row>
    <row r="1021" spans="1:41" ht="12" customHeight="1" x14ac:dyDescent="0.25">
      <c r="A1021" s="73">
        <v>5031040</v>
      </c>
      <c r="B1021" s="98" t="s">
        <v>4015</v>
      </c>
      <c r="C1021" s="77" t="str">
        <f t="shared" si="70"/>
        <v/>
      </c>
      <c r="D1021" s="115">
        <v>43.37</v>
      </c>
      <c r="E1021" s="75" t="s">
        <v>6463</v>
      </c>
      <c r="F1021" s="112">
        <f t="shared" si="72"/>
        <v>52.043999999999997</v>
      </c>
      <c r="G1021" s="80" t="s">
        <v>3335</v>
      </c>
      <c r="H1021" s="325"/>
      <c r="I1021" s="379"/>
      <c r="J1021" s="341"/>
      <c r="L1021"/>
      <c r="M1021"/>
      <c r="P1021" s="9">
        <v>102</v>
      </c>
      <c r="V1021" s="39"/>
      <c r="Z1021" s="38"/>
      <c r="AA1021" s="38">
        <v>14.993394980184945</v>
      </c>
      <c r="AB1021" s="30"/>
      <c r="AC1021" s="31"/>
      <c r="AD1021" s="33"/>
      <c r="AE1021" s="32"/>
      <c r="AF1021" s="32"/>
      <c r="AJ1021" s="350"/>
      <c r="AK1021" s="3"/>
      <c r="AL1021">
        <f t="shared" si="71"/>
        <v>0</v>
      </c>
      <c r="AO1021">
        <v>5.5820671633286425</v>
      </c>
    </row>
    <row r="1022" spans="1:41" ht="12" customHeight="1" x14ac:dyDescent="0.25">
      <c r="A1022" s="73">
        <v>5031041</v>
      </c>
      <c r="B1022" s="98" t="s">
        <v>4016</v>
      </c>
      <c r="C1022" s="77" t="str">
        <f t="shared" si="70"/>
        <v/>
      </c>
      <c r="D1022" s="115">
        <v>45.02</v>
      </c>
      <c r="E1022" s="75" t="s">
        <v>6464</v>
      </c>
      <c r="F1022" s="112">
        <f t="shared" si="72"/>
        <v>54.024000000000001</v>
      </c>
      <c r="G1022" s="80" t="s">
        <v>3333</v>
      </c>
      <c r="H1022" s="325"/>
      <c r="I1022" s="377" t="s">
        <v>8187</v>
      </c>
      <c r="J1022" s="341"/>
      <c r="L1022"/>
      <c r="M1022"/>
      <c r="P1022" s="9">
        <v>102</v>
      </c>
      <c r="V1022" s="39"/>
      <c r="Z1022" s="38"/>
      <c r="AA1022" s="38">
        <v>15.012722646310436</v>
      </c>
      <c r="AB1022" s="30"/>
      <c r="AC1022" s="31"/>
      <c r="AD1022" s="33"/>
      <c r="AE1022" s="32"/>
      <c r="AF1022" s="32"/>
      <c r="AJ1022" s="350"/>
      <c r="AK1022" s="3"/>
      <c r="AL1022">
        <f t="shared" si="71"/>
        <v>0</v>
      </c>
      <c r="AO1022">
        <v>0.2987490163304744</v>
      </c>
    </row>
    <row r="1023" spans="1:41" ht="12" customHeight="1" x14ac:dyDescent="0.25">
      <c r="A1023" s="73">
        <v>5031042</v>
      </c>
      <c r="B1023" s="98" t="s">
        <v>4017</v>
      </c>
      <c r="C1023" s="77" t="str">
        <f t="shared" si="70"/>
        <v/>
      </c>
      <c r="D1023" s="115">
        <v>45.63</v>
      </c>
      <c r="E1023" s="75" t="s">
        <v>6463</v>
      </c>
      <c r="F1023" s="112">
        <f t="shared" si="72"/>
        <v>54.756</v>
      </c>
      <c r="G1023" s="80" t="s">
        <v>3335</v>
      </c>
      <c r="H1023" s="325"/>
      <c r="I1023" s="378"/>
      <c r="J1023" s="341"/>
      <c r="L1023"/>
      <c r="M1023"/>
      <c r="P1023" s="9">
        <v>102</v>
      </c>
      <c r="V1023" s="39"/>
      <c r="Z1023" s="38"/>
      <c r="AA1023" s="38">
        <v>15.003138731952291</v>
      </c>
      <c r="AB1023" s="30"/>
      <c r="AC1023" s="31"/>
      <c r="AD1023" s="33"/>
      <c r="AE1023" s="32"/>
      <c r="AF1023" s="32"/>
      <c r="AJ1023" s="350"/>
      <c r="AK1023" s="3"/>
      <c r="AL1023">
        <f t="shared" si="71"/>
        <v>0</v>
      </c>
      <c r="AO1023">
        <v>6.6319924631153642</v>
      </c>
    </row>
    <row r="1024" spans="1:41" ht="12" customHeight="1" x14ac:dyDescent="0.25">
      <c r="A1024" s="73">
        <v>5031043</v>
      </c>
      <c r="B1024" s="98" t="s">
        <v>4018</v>
      </c>
      <c r="C1024" s="77" t="str">
        <f t="shared" si="70"/>
        <v/>
      </c>
      <c r="D1024" s="115">
        <v>45.63</v>
      </c>
      <c r="E1024" s="75" t="s">
        <v>6464</v>
      </c>
      <c r="F1024" s="112">
        <f t="shared" si="72"/>
        <v>54.756</v>
      </c>
      <c r="G1024" s="80" t="s">
        <v>3335</v>
      </c>
      <c r="H1024" s="325"/>
      <c r="J1024" s="341"/>
      <c r="L1024"/>
      <c r="M1024"/>
      <c r="P1024" s="9">
        <v>102</v>
      </c>
      <c r="V1024" s="39"/>
      <c r="Z1024" s="38"/>
      <c r="AA1024" s="38">
        <v>15.003138731952291</v>
      </c>
      <c r="AB1024" s="30"/>
      <c r="AC1024" s="31"/>
      <c r="AD1024" s="33"/>
      <c r="AE1024" s="32"/>
      <c r="AF1024" s="32"/>
      <c r="AJ1024" s="350"/>
      <c r="AK1024" s="3"/>
      <c r="AL1024">
        <f t="shared" si="71"/>
        <v>0</v>
      </c>
      <c r="AO1024">
        <v>6.6319924631153642</v>
      </c>
    </row>
    <row r="1025" spans="1:41" ht="12" customHeight="1" x14ac:dyDescent="0.25">
      <c r="A1025" s="73">
        <v>5031044</v>
      </c>
      <c r="B1025" s="98" t="s">
        <v>4019</v>
      </c>
      <c r="C1025" s="77" t="str">
        <f t="shared" si="70"/>
        <v/>
      </c>
      <c r="D1025" s="115">
        <v>49.59</v>
      </c>
      <c r="E1025" s="75" t="s">
        <v>6463</v>
      </c>
      <c r="F1025" s="112">
        <f t="shared" si="72"/>
        <v>59.508000000000003</v>
      </c>
      <c r="G1025" s="80" t="s">
        <v>3335</v>
      </c>
      <c r="H1025" s="325"/>
      <c r="J1025" s="341"/>
      <c r="L1025"/>
      <c r="M1025"/>
      <c r="P1025" s="9">
        <v>102</v>
      </c>
      <c r="V1025" s="39"/>
      <c r="Z1025" s="38"/>
      <c r="AA1025" s="38">
        <v>14.987005486572343</v>
      </c>
      <c r="AB1025" s="30"/>
      <c r="AC1025" s="31"/>
      <c r="AD1025" s="33"/>
      <c r="AE1025" s="32"/>
      <c r="AF1025" s="32"/>
      <c r="AJ1025" s="350"/>
      <c r="AK1025" s="3"/>
      <c r="AL1025">
        <f t="shared" si="71"/>
        <v>0</v>
      </c>
      <c r="AO1025">
        <v>0.87177085268330023</v>
      </c>
    </row>
    <row r="1026" spans="1:41" ht="12" customHeight="1" x14ac:dyDescent="0.25">
      <c r="A1026" s="73">
        <v>5031045</v>
      </c>
      <c r="B1026" s="98" t="s">
        <v>4020</v>
      </c>
      <c r="C1026" s="77" t="str">
        <f t="shared" si="70"/>
        <v/>
      </c>
      <c r="D1026" s="115">
        <v>49.59</v>
      </c>
      <c r="E1026" s="75" t="s">
        <v>6464</v>
      </c>
      <c r="F1026" s="112">
        <f t="shared" si="72"/>
        <v>59.508000000000003</v>
      </c>
      <c r="G1026" s="80" t="s">
        <v>3335</v>
      </c>
      <c r="H1026" s="325"/>
      <c r="J1026" s="341"/>
      <c r="L1026"/>
      <c r="M1026"/>
      <c r="P1026" s="9">
        <v>102</v>
      </c>
      <c r="V1026" s="39"/>
      <c r="Z1026" s="38"/>
      <c r="AA1026" s="38">
        <v>14.987005486572343</v>
      </c>
      <c r="AB1026" s="30"/>
      <c r="AC1026" s="31"/>
      <c r="AD1026" s="33"/>
      <c r="AE1026" s="32"/>
      <c r="AF1026" s="32"/>
      <c r="AJ1026" s="350"/>
      <c r="AK1026" s="3"/>
      <c r="AL1026">
        <f t="shared" si="71"/>
        <v>0</v>
      </c>
      <c r="AO1026">
        <v>2.0341319895943673</v>
      </c>
    </row>
    <row r="1027" spans="1:41" ht="12" customHeight="1" x14ac:dyDescent="0.25">
      <c r="A1027" s="73">
        <v>5031046</v>
      </c>
      <c r="B1027" s="98" t="s">
        <v>4021</v>
      </c>
      <c r="C1027" s="77" t="str">
        <f t="shared" si="70"/>
        <v/>
      </c>
      <c r="D1027" s="115">
        <v>49.59</v>
      </c>
      <c r="E1027" s="75" t="s">
        <v>6463</v>
      </c>
      <c r="F1027" s="112">
        <f t="shared" si="72"/>
        <v>59.508000000000003</v>
      </c>
      <c r="G1027" s="80" t="s">
        <v>3333</v>
      </c>
      <c r="H1027" s="325"/>
      <c r="I1027" s="377" t="s">
        <v>8417</v>
      </c>
      <c r="J1027" s="341"/>
      <c r="L1027"/>
      <c r="M1027"/>
      <c r="P1027" s="9">
        <v>102</v>
      </c>
      <c r="V1027" s="39"/>
      <c r="Z1027" s="38"/>
      <c r="AA1027" s="38">
        <v>14.987005486572343</v>
      </c>
      <c r="AB1027" s="30"/>
      <c r="AC1027" s="31"/>
      <c r="AD1027" s="33"/>
      <c r="AE1027" s="32"/>
      <c r="AF1027" s="32"/>
      <c r="AJ1027" s="350"/>
      <c r="AK1027" s="3"/>
      <c r="AL1027">
        <f t="shared" si="71"/>
        <v>0</v>
      </c>
      <c r="AO1027">
        <v>0.10387056968141449</v>
      </c>
    </row>
    <row r="1028" spans="1:41" ht="12" customHeight="1" x14ac:dyDescent="0.25">
      <c r="A1028" s="73">
        <v>5031047</v>
      </c>
      <c r="B1028" s="98" t="s">
        <v>4022</v>
      </c>
      <c r="C1028" s="77" t="str">
        <f t="shared" si="70"/>
        <v/>
      </c>
      <c r="D1028" s="115">
        <v>59.87</v>
      </c>
      <c r="E1028" s="75" t="s">
        <v>6463</v>
      </c>
      <c r="F1028" s="112">
        <f t="shared" si="72"/>
        <v>71.843999999999994</v>
      </c>
      <c r="G1028" s="80" t="s">
        <v>3334</v>
      </c>
      <c r="H1028" s="325"/>
      <c r="I1028" s="378"/>
      <c r="J1028" s="341"/>
      <c r="L1028"/>
      <c r="M1028"/>
      <c r="P1028" s="9">
        <v>102</v>
      </c>
      <c r="V1028" s="39"/>
      <c r="Z1028" s="38"/>
      <c r="AA1028" s="38">
        <v>15</v>
      </c>
      <c r="AB1028" s="30"/>
      <c r="AC1028" s="31"/>
      <c r="AD1028" s="33"/>
      <c r="AE1028" s="32"/>
      <c r="AF1028" s="32"/>
      <c r="AJ1028" s="350"/>
      <c r="AK1028" s="3"/>
      <c r="AL1028">
        <f t="shared" si="71"/>
        <v>0</v>
      </c>
      <c r="AO1028">
        <v>2.5272909311170375</v>
      </c>
    </row>
    <row r="1029" spans="1:41" ht="12" customHeight="1" x14ac:dyDescent="0.25">
      <c r="A1029" s="73">
        <v>5031048</v>
      </c>
      <c r="B1029" s="98" t="s">
        <v>4023</v>
      </c>
      <c r="C1029" s="77" t="str">
        <f t="shared" si="70"/>
        <v/>
      </c>
      <c r="D1029" s="115">
        <v>59.87</v>
      </c>
      <c r="E1029" s="75" t="s">
        <v>6463</v>
      </c>
      <c r="F1029" s="112">
        <f t="shared" si="72"/>
        <v>71.843999999999994</v>
      </c>
      <c r="G1029" s="80" t="s">
        <v>3335</v>
      </c>
      <c r="H1029" s="325"/>
      <c r="J1029" s="341"/>
      <c r="L1029"/>
      <c r="M1029"/>
      <c r="P1029" s="9">
        <v>102</v>
      </c>
      <c r="V1029" s="39"/>
      <c r="Z1029" s="38"/>
      <c r="AA1029" s="38">
        <v>15</v>
      </c>
      <c r="AB1029" s="30"/>
      <c r="AC1029" s="31"/>
      <c r="AD1029" s="33"/>
      <c r="AE1029" s="32"/>
      <c r="AF1029" s="32"/>
      <c r="AJ1029" s="350"/>
      <c r="AK1029" s="3"/>
      <c r="AL1029">
        <f t="shared" si="71"/>
        <v>0</v>
      </c>
      <c r="AO1029">
        <v>1.0641224973124368</v>
      </c>
    </row>
    <row r="1030" spans="1:41" ht="12" customHeight="1" x14ac:dyDescent="0.25">
      <c r="A1030" s="73">
        <v>5031049</v>
      </c>
      <c r="B1030" s="98" t="s">
        <v>4024</v>
      </c>
      <c r="C1030" s="77" t="str">
        <f t="shared" si="70"/>
        <v/>
      </c>
      <c r="D1030" s="115">
        <v>59.87</v>
      </c>
      <c r="E1030" s="75" t="s">
        <v>6463</v>
      </c>
      <c r="F1030" s="112">
        <f t="shared" si="72"/>
        <v>71.843999999999994</v>
      </c>
      <c r="G1030" s="80" t="s">
        <v>3334</v>
      </c>
      <c r="H1030" s="325"/>
      <c r="I1030" s="377" t="s">
        <v>8424</v>
      </c>
      <c r="J1030" s="341"/>
      <c r="L1030"/>
      <c r="M1030"/>
      <c r="P1030" s="9">
        <v>102</v>
      </c>
      <c r="V1030" s="39"/>
      <c r="Z1030" s="38"/>
      <c r="AA1030" s="38">
        <v>15</v>
      </c>
      <c r="AB1030" s="30"/>
      <c r="AC1030" s="31"/>
      <c r="AD1030" s="33"/>
      <c r="AE1030" s="32"/>
      <c r="AF1030" s="32"/>
      <c r="AJ1030" s="350"/>
      <c r="AK1030" s="3"/>
      <c r="AL1030">
        <f t="shared" si="71"/>
        <v>0</v>
      </c>
      <c r="AO1030">
        <v>4.0436654897872595</v>
      </c>
    </row>
    <row r="1031" spans="1:41" ht="12" customHeight="1" x14ac:dyDescent="0.25">
      <c r="A1031" s="73">
        <v>5031050</v>
      </c>
      <c r="B1031" s="98" t="s">
        <v>4025</v>
      </c>
      <c r="C1031" s="77" t="str">
        <f t="shared" si="70"/>
        <v/>
      </c>
      <c r="D1031" s="115">
        <v>59.87</v>
      </c>
      <c r="E1031" s="75" t="s">
        <v>1</v>
      </c>
      <c r="F1031" s="112">
        <f t="shared" si="72"/>
        <v>71.843999999999994</v>
      </c>
      <c r="G1031" s="80" t="s">
        <v>3334</v>
      </c>
      <c r="H1031" s="325"/>
      <c r="I1031" s="378"/>
      <c r="J1031" s="341"/>
      <c r="L1031"/>
      <c r="M1031"/>
      <c r="P1031" s="9">
        <v>102</v>
      </c>
      <c r="V1031" s="39"/>
      <c r="Z1031" s="38"/>
      <c r="AA1031" s="38">
        <v>15</v>
      </c>
      <c r="AB1031" s="30"/>
      <c r="AC1031" s="31"/>
      <c r="AD1031" s="33"/>
      <c r="AE1031" s="32"/>
      <c r="AF1031" s="32"/>
      <c r="AJ1031" s="350"/>
      <c r="AK1031" s="3"/>
      <c r="AL1031">
        <f t="shared" si="71"/>
        <v>0</v>
      </c>
      <c r="AO1031">
        <v>5.054581862234075</v>
      </c>
    </row>
    <row r="1032" spans="1:41" ht="12" customHeight="1" x14ac:dyDescent="0.25">
      <c r="A1032" s="73">
        <v>5031051</v>
      </c>
      <c r="B1032" s="98" t="s">
        <v>4026</v>
      </c>
      <c r="C1032" s="77" t="str">
        <f t="shared" si="70"/>
        <v/>
      </c>
      <c r="D1032" s="115">
        <v>62.55</v>
      </c>
      <c r="E1032" s="75" t="s">
        <v>6463</v>
      </c>
      <c r="F1032" s="112">
        <f t="shared" si="72"/>
        <v>75.059999999999988</v>
      </c>
      <c r="G1032" s="80" t="s">
        <v>3333</v>
      </c>
      <c r="H1032" s="325"/>
      <c r="J1032" s="341"/>
      <c r="L1032"/>
      <c r="M1032"/>
      <c r="P1032" s="9">
        <v>102</v>
      </c>
      <c r="V1032" s="39"/>
      <c r="Z1032" s="38"/>
      <c r="AA1032" s="38">
        <v>14.998855049232901</v>
      </c>
      <c r="AB1032" s="30"/>
      <c r="AC1032" s="31"/>
      <c r="AD1032" s="33"/>
      <c r="AE1032" s="32"/>
      <c r="AF1032" s="32"/>
      <c r="AJ1032" s="350"/>
      <c r="AK1032" s="3"/>
      <c r="AL1032">
        <f t="shared" si="71"/>
        <v>0</v>
      </c>
      <c r="AO1032">
        <v>0.52302861035185533</v>
      </c>
    </row>
    <row r="1033" spans="1:41" ht="12" customHeight="1" x14ac:dyDescent="0.25">
      <c r="A1033" s="73">
        <v>5031052</v>
      </c>
      <c r="B1033" s="98" t="s">
        <v>4027</v>
      </c>
      <c r="C1033" s="77" t="str">
        <f t="shared" si="70"/>
        <v/>
      </c>
      <c r="D1033" s="115">
        <v>66.58</v>
      </c>
      <c r="E1033" s="75" t="s">
        <v>6463</v>
      </c>
      <c r="F1033" s="112">
        <f t="shared" si="72"/>
        <v>79.896000000000001</v>
      </c>
      <c r="G1033" s="80" t="s">
        <v>3334</v>
      </c>
      <c r="H1033" s="325"/>
      <c r="I1033" s="377" t="s">
        <v>8422</v>
      </c>
      <c r="J1033" s="341"/>
      <c r="L1033"/>
      <c r="M1033"/>
      <c r="P1033" s="9">
        <v>102</v>
      </c>
      <c r="V1033" s="39"/>
      <c r="Z1033" s="38"/>
      <c r="AA1033" s="38">
        <v>14.992471499247145</v>
      </c>
      <c r="AB1033" s="30"/>
      <c r="AC1033" s="31"/>
      <c r="AD1033" s="33"/>
      <c r="AE1033" s="32"/>
      <c r="AF1033" s="32"/>
      <c r="AJ1033" s="350"/>
      <c r="AK1033" s="3"/>
      <c r="AL1033">
        <f t="shared" si="71"/>
        <v>0</v>
      </c>
      <c r="AO1033">
        <v>18.180703880561971</v>
      </c>
    </row>
    <row r="1034" spans="1:41" ht="12" customHeight="1" x14ac:dyDescent="0.25">
      <c r="A1034" s="73">
        <v>5031053</v>
      </c>
      <c r="B1034" s="98" t="s">
        <v>4028</v>
      </c>
      <c r="C1034" s="77" t="str">
        <f t="shared" si="70"/>
        <v/>
      </c>
      <c r="D1034" s="115">
        <v>66.58</v>
      </c>
      <c r="E1034" s="75" t="s">
        <v>6463</v>
      </c>
      <c r="F1034" s="112">
        <f t="shared" si="72"/>
        <v>79.896000000000001</v>
      </c>
      <c r="G1034" s="80" t="s">
        <v>3334</v>
      </c>
      <c r="H1034" s="325"/>
      <c r="I1034" s="378"/>
      <c r="J1034" s="341"/>
      <c r="L1034"/>
      <c r="M1034"/>
      <c r="P1034" s="9">
        <v>102</v>
      </c>
      <c r="V1034" s="39"/>
      <c r="Z1034" s="38"/>
      <c r="AA1034" s="38">
        <v>14.992471499247145</v>
      </c>
      <c r="AB1034" s="30"/>
      <c r="AC1034" s="31"/>
      <c r="AD1034" s="33"/>
      <c r="AE1034" s="32"/>
      <c r="AF1034" s="32"/>
      <c r="AJ1034" s="350"/>
      <c r="AK1034" s="3"/>
      <c r="AL1034">
        <f t="shared" si="71"/>
        <v>0</v>
      </c>
      <c r="AO1034">
        <v>9.0903519402809856</v>
      </c>
    </row>
    <row r="1035" spans="1:41" ht="12" customHeight="1" x14ac:dyDescent="0.25">
      <c r="A1035" s="73">
        <v>5031054</v>
      </c>
      <c r="B1035" s="98" t="s">
        <v>4029</v>
      </c>
      <c r="C1035" s="77" t="str">
        <f t="shared" si="70"/>
        <v/>
      </c>
      <c r="D1035" s="115">
        <v>66.58</v>
      </c>
      <c r="E1035" s="75" t="s">
        <v>6463</v>
      </c>
      <c r="F1035" s="112">
        <f t="shared" si="72"/>
        <v>79.896000000000001</v>
      </c>
      <c r="G1035" s="80" t="s">
        <v>3334</v>
      </c>
      <c r="H1035" s="325"/>
      <c r="J1035" s="341"/>
      <c r="L1035"/>
      <c r="M1035"/>
      <c r="P1035" s="9">
        <v>102</v>
      </c>
      <c r="V1035" s="39"/>
      <c r="Z1035" s="38"/>
      <c r="AA1035" s="38">
        <v>14.992471499247145</v>
      </c>
      <c r="AB1035" s="30"/>
      <c r="AC1035" s="31"/>
      <c r="AD1035" s="33"/>
      <c r="AE1035" s="32"/>
      <c r="AF1035" s="32"/>
      <c r="AJ1035" s="350"/>
      <c r="AK1035" s="3"/>
      <c r="AL1035">
        <f t="shared" si="71"/>
        <v>0</v>
      </c>
      <c r="AO1035">
        <v>9.0903519402809856</v>
      </c>
    </row>
    <row r="1036" spans="1:41" ht="12" customHeight="1" x14ac:dyDescent="0.25">
      <c r="A1036" s="73">
        <v>5031055</v>
      </c>
      <c r="B1036" s="98" t="s">
        <v>4030</v>
      </c>
      <c r="C1036" s="77" t="str">
        <f t="shared" si="70"/>
        <v/>
      </c>
      <c r="D1036" s="115">
        <v>66.58</v>
      </c>
      <c r="E1036" s="75" t="s">
        <v>6463</v>
      </c>
      <c r="F1036" s="112">
        <f t="shared" si="72"/>
        <v>79.896000000000001</v>
      </c>
      <c r="G1036" s="80" t="s">
        <v>3334</v>
      </c>
      <c r="H1036" s="325"/>
      <c r="I1036" s="377" t="s">
        <v>8404</v>
      </c>
      <c r="J1036" s="341"/>
      <c r="L1036"/>
      <c r="M1036"/>
      <c r="P1036" s="9">
        <v>102</v>
      </c>
      <c r="V1036" s="39"/>
      <c r="Z1036" s="38"/>
      <c r="AA1036" s="38">
        <v>14.992471499247145</v>
      </c>
      <c r="AB1036" s="30"/>
      <c r="AC1036" s="31"/>
      <c r="AD1036" s="33"/>
      <c r="AE1036" s="32"/>
      <c r="AF1036" s="32"/>
      <c r="AJ1036" s="350"/>
      <c r="AK1036" s="3"/>
      <c r="AL1036">
        <f t="shared" si="71"/>
        <v>0</v>
      </c>
      <c r="AO1036">
        <v>6.0602346268539904</v>
      </c>
    </row>
    <row r="1037" spans="1:41" ht="12" customHeight="1" x14ac:dyDescent="0.25">
      <c r="A1037" s="73">
        <v>5031056</v>
      </c>
      <c r="B1037" s="98" t="s">
        <v>4031</v>
      </c>
      <c r="C1037" s="77" t="str">
        <f t="shared" si="70"/>
        <v/>
      </c>
      <c r="D1037" s="115">
        <v>72.44</v>
      </c>
      <c r="E1037" s="75" t="s">
        <v>6463</v>
      </c>
      <c r="F1037" s="112">
        <f t="shared" si="72"/>
        <v>86.927999999999997</v>
      </c>
      <c r="G1037" s="80" t="s">
        <v>3333</v>
      </c>
      <c r="H1037" s="325"/>
      <c r="I1037" s="378"/>
      <c r="J1037" s="341"/>
      <c r="L1037"/>
      <c r="M1037"/>
      <c r="P1037" s="9">
        <v>102</v>
      </c>
      <c r="V1037" s="39"/>
      <c r="Z1037" s="38"/>
      <c r="AA1037" s="38">
        <v>15.005931198102019</v>
      </c>
      <c r="AB1037" s="30"/>
      <c r="AC1037" s="31"/>
      <c r="AD1037" s="33"/>
      <c r="AE1037" s="32"/>
      <c r="AF1037" s="32"/>
      <c r="AJ1037" s="350"/>
      <c r="AK1037" s="3"/>
      <c r="AL1037">
        <f t="shared" si="71"/>
        <v>0</v>
      </c>
      <c r="AO1037">
        <v>0.11139989548755901</v>
      </c>
    </row>
    <row r="1038" spans="1:41" ht="12" customHeight="1" x14ac:dyDescent="0.25">
      <c r="A1038" s="73">
        <v>5031057</v>
      </c>
      <c r="B1038" s="98" t="s">
        <v>4032</v>
      </c>
      <c r="C1038" s="77" t="str">
        <f t="shared" si="70"/>
        <v/>
      </c>
      <c r="D1038" s="115">
        <v>79.87</v>
      </c>
      <c r="E1038" s="75" t="s">
        <v>6463</v>
      </c>
      <c r="F1038" s="112">
        <f t="shared" si="72"/>
        <v>95.844000000000008</v>
      </c>
      <c r="G1038" s="80" t="s">
        <v>3334</v>
      </c>
      <c r="H1038" s="325"/>
      <c r="J1038" s="341"/>
      <c r="L1038"/>
      <c r="M1038"/>
      <c r="P1038" s="9">
        <v>102</v>
      </c>
      <c r="V1038" s="39"/>
      <c r="Z1038" s="38"/>
      <c r="AA1038" s="38">
        <v>15.008068854222699</v>
      </c>
      <c r="AB1038" s="30"/>
      <c r="AC1038" s="31"/>
      <c r="AD1038" s="33"/>
      <c r="AE1038" s="32"/>
      <c r="AF1038" s="32"/>
      <c r="AJ1038" s="350"/>
      <c r="AK1038" s="3"/>
      <c r="AL1038">
        <f t="shared" si="71"/>
        <v>0</v>
      </c>
      <c r="AO1038">
        <v>3.0311037044392535</v>
      </c>
    </row>
    <row r="1039" spans="1:41" ht="12" customHeight="1" x14ac:dyDescent="0.25">
      <c r="A1039" s="73">
        <v>5031058</v>
      </c>
      <c r="B1039" s="98" t="s">
        <v>4033</v>
      </c>
      <c r="C1039" s="77" t="str">
        <f t="shared" si="70"/>
        <v/>
      </c>
      <c r="D1039" s="115">
        <v>79.87</v>
      </c>
      <c r="E1039" s="75" t="s">
        <v>6463</v>
      </c>
      <c r="F1039" s="112">
        <f t="shared" si="72"/>
        <v>95.844000000000008</v>
      </c>
      <c r="G1039" s="80" t="s">
        <v>3334</v>
      </c>
      <c r="H1039" s="325"/>
      <c r="I1039" s="377" t="s">
        <v>8390</v>
      </c>
      <c r="J1039" s="341"/>
      <c r="L1039"/>
      <c r="M1039"/>
      <c r="P1039" s="9">
        <v>102</v>
      </c>
      <c r="V1039" s="39"/>
      <c r="Z1039" s="38"/>
      <c r="AA1039" s="38">
        <v>15.008068854222699</v>
      </c>
      <c r="AB1039" s="30"/>
      <c r="AC1039" s="31"/>
      <c r="AD1039" s="33"/>
      <c r="AE1039" s="32"/>
      <c r="AF1039" s="32"/>
      <c r="AJ1039" s="350"/>
      <c r="AK1039" s="3"/>
      <c r="AL1039">
        <f t="shared" si="71"/>
        <v>0</v>
      </c>
      <c r="AO1039">
        <v>1.8944398152745336</v>
      </c>
    </row>
    <row r="1040" spans="1:41" ht="12" customHeight="1" x14ac:dyDescent="0.25">
      <c r="A1040" s="73">
        <v>5031059</v>
      </c>
      <c r="B1040" s="98" t="s">
        <v>4034</v>
      </c>
      <c r="C1040" s="77" t="str">
        <f t="shared" si="70"/>
        <v/>
      </c>
      <c r="D1040" s="115">
        <v>79.87</v>
      </c>
      <c r="E1040" s="75" t="s">
        <v>6463</v>
      </c>
      <c r="F1040" s="112">
        <f t="shared" si="72"/>
        <v>95.844000000000008</v>
      </c>
      <c r="G1040" s="80" t="s">
        <v>3334</v>
      </c>
      <c r="H1040" s="325"/>
      <c r="I1040" s="378"/>
      <c r="J1040" s="341"/>
      <c r="L1040"/>
      <c r="M1040"/>
      <c r="P1040" s="9">
        <v>102</v>
      </c>
      <c r="V1040" s="39"/>
      <c r="Z1040" s="38"/>
      <c r="AA1040" s="38">
        <v>15.008068854222699</v>
      </c>
      <c r="AB1040" s="30"/>
      <c r="AC1040" s="31"/>
      <c r="AD1040" s="33"/>
      <c r="AE1040" s="32"/>
      <c r="AF1040" s="32"/>
      <c r="AJ1040" s="350"/>
      <c r="AK1040" s="3"/>
      <c r="AL1040">
        <f t="shared" si="71"/>
        <v>0</v>
      </c>
      <c r="AO1040">
        <v>5.051839507398757</v>
      </c>
    </row>
    <row r="1041" spans="1:41" ht="12" customHeight="1" x14ac:dyDescent="0.25">
      <c r="A1041" s="73">
        <v>5031060</v>
      </c>
      <c r="B1041" s="98" t="s">
        <v>4035</v>
      </c>
      <c r="C1041" s="77" t="str">
        <f t="shared" si="70"/>
        <v/>
      </c>
      <c r="D1041" s="115">
        <v>79.87</v>
      </c>
      <c r="E1041" s="75" t="s">
        <v>1</v>
      </c>
      <c r="F1041" s="112">
        <f t="shared" si="72"/>
        <v>95.844000000000008</v>
      </c>
      <c r="G1041" s="80" t="s">
        <v>3334</v>
      </c>
      <c r="H1041" s="325"/>
      <c r="J1041" s="341"/>
      <c r="L1041"/>
      <c r="M1041"/>
      <c r="P1041" s="9">
        <v>102</v>
      </c>
      <c r="V1041" s="39"/>
      <c r="Z1041" s="38"/>
      <c r="AA1041" s="38">
        <v>15.008068854222699</v>
      </c>
      <c r="AB1041" s="30"/>
      <c r="AC1041" s="31"/>
      <c r="AD1041" s="33"/>
      <c r="AE1041" s="32"/>
      <c r="AF1041" s="32"/>
      <c r="AJ1041" s="350"/>
      <c r="AK1041" s="3"/>
      <c r="AL1041">
        <f t="shared" si="71"/>
        <v>0</v>
      </c>
      <c r="AO1041">
        <v>7.5777592610981346</v>
      </c>
    </row>
    <row r="1042" spans="1:41" ht="12" customHeight="1" x14ac:dyDescent="0.25">
      <c r="A1042" s="73">
        <v>5031061</v>
      </c>
      <c r="B1042" s="98" t="s">
        <v>4036</v>
      </c>
      <c r="C1042" s="77" t="str">
        <f t="shared" si="70"/>
        <v/>
      </c>
      <c r="D1042" s="115">
        <v>87.28</v>
      </c>
      <c r="E1042" s="75" t="s">
        <v>6463</v>
      </c>
      <c r="F1042" s="112">
        <f t="shared" si="72"/>
        <v>104.736</v>
      </c>
      <c r="G1042" s="80" t="s">
        <v>3333</v>
      </c>
      <c r="H1042" s="325"/>
      <c r="J1042" s="341"/>
      <c r="L1042"/>
      <c r="M1042"/>
      <c r="P1042" s="9">
        <v>102</v>
      </c>
      <c r="V1042" s="39"/>
      <c r="Z1042" s="38"/>
      <c r="AA1042" s="38">
        <v>14.998359041680345</v>
      </c>
      <c r="AB1042" s="30"/>
      <c r="AC1042" s="31"/>
      <c r="AD1042" s="33"/>
      <c r="AE1042" s="32"/>
      <c r="AF1042" s="32"/>
      <c r="AJ1042" s="350"/>
      <c r="AK1042" s="3"/>
      <c r="AL1042">
        <f t="shared" si="71"/>
        <v>0</v>
      </c>
      <c r="AO1042">
        <v>0.53341644238164354</v>
      </c>
    </row>
    <row r="1043" spans="1:41" ht="12" customHeight="1" x14ac:dyDescent="0.25">
      <c r="A1043" s="73">
        <v>5031062</v>
      </c>
      <c r="B1043" s="98" t="s">
        <v>4037</v>
      </c>
      <c r="C1043" s="77" t="str">
        <f t="shared" si="70"/>
        <v/>
      </c>
      <c r="D1043" s="115">
        <v>89.2</v>
      </c>
      <c r="E1043" s="75" t="s">
        <v>6464</v>
      </c>
      <c r="F1043" s="112">
        <f t="shared" si="72"/>
        <v>107.04</v>
      </c>
      <c r="G1043" s="80" t="s">
        <v>3334</v>
      </c>
      <c r="H1043" s="325"/>
      <c r="J1043" s="341"/>
      <c r="L1043"/>
      <c r="M1043"/>
      <c r="P1043" s="9">
        <v>102</v>
      </c>
      <c r="V1043" s="39"/>
      <c r="Z1043" s="38"/>
      <c r="AA1043" s="38">
        <v>14.996788696210658</v>
      </c>
      <c r="AB1043" s="30"/>
      <c r="AC1043" s="31"/>
      <c r="AD1043" s="33"/>
      <c r="AE1043" s="32"/>
      <c r="AF1043" s="32"/>
      <c r="AJ1043" s="350"/>
      <c r="AK1043" s="3"/>
      <c r="AL1043">
        <f t="shared" si="71"/>
        <v>0</v>
      </c>
      <c r="AO1043">
        <v>13.570305654347713</v>
      </c>
    </row>
    <row r="1044" spans="1:41" ht="12" customHeight="1" x14ac:dyDescent="0.25">
      <c r="A1044" s="73">
        <v>5031063</v>
      </c>
      <c r="B1044" s="98" t="s">
        <v>4038</v>
      </c>
      <c r="C1044" s="77" t="str">
        <f t="shared" si="70"/>
        <v/>
      </c>
      <c r="D1044" s="115">
        <v>89.2</v>
      </c>
      <c r="E1044" s="75" t="s">
        <v>6463</v>
      </c>
      <c r="F1044" s="112">
        <f t="shared" si="72"/>
        <v>107.04</v>
      </c>
      <c r="G1044" s="80" t="s">
        <v>3335</v>
      </c>
      <c r="H1044" s="325"/>
      <c r="J1044" s="341"/>
      <c r="L1044"/>
      <c r="M1044"/>
      <c r="P1044" s="9">
        <v>102</v>
      </c>
      <c r="V1044" s="39"/>
      <c r="Z1044" s="38"/>
      <c r="AA1044" s="38">
        <v>14.996788696210658</v>
      </c>
      <c r="AB1044" s="30"/>
      <c r="AC1044" s="31"/>
      <c r="AD1044" s="33"/>
      <c r="AE1044" s="32"/>
      <c r="AF1044" s="32"/>
      <c r="AJ1044" s="350"/>
      <c r="AK1044" s="3"/>
      <c r="AL1044">
        <f t="shared" si="71"/>
        <v>0</v>
      </c>
      <c r="AO1044">
        <v>1.9386150934782449</v>
      </c>
    </row>
    <row r="1045" spans="1:41" ht="12" customHeight="1" x14ac:dyDescent="0.25">
      <c r="A1045" s="73">
        <v>5031064</v>
      </c>
      <c r="B1045" s="98" t="s">
        <v>4039</v>
      </c>
      <c r="C1045" s="77" t="str">
        <f t="shared" si="70"/>
        <v/>
      </c>
      <c r="D1045" s="115">
        <v>96.67</v>
      </c>
      <c r="E1045" s="75" t="s">
        <v>6463</v>
      </c>
      <c r="F1045" s="112">
        <f t="shared" si="72"/>
        <v>116.00399999999999</v>
      </c>
      <c r="G1045" s="80" t="s">
        <v>3334</v>
      </c>
      <c r="H1045" s="325"/>
      <c r="J1045" s="341"/>
      <c r="L1045"/>
      <c r="M1045"/>
      <c r="P1045" s="9">
        <v>102</v>
      </c>
      <c r="V1045" s="39"/>
      <c r="Z1045" s="38"/>
      <c r="AA1045" s="38">
        <v>14.992592592592587</v>
      </c>
      <c r="AB1045" s="30"/>
      <c r="AC1045" s="31"/>
      <c r="AD1045" s="33"/>
      <c r="AE1045" s="32"/>
      <c r="AF1045" s="32"/>
      <c r="AJ1045" s="350"/>
      <c r="AK1045" s="3"/>
      <c r="AL1045">
        <f t="shared" si="71"/>
        <v>0</v>
      </c>
      <c r="AO1045">
        <v>2.5043369491420631</v>
      </c>
    </row>
    <row r="1046" spans="1:41" ht="12" customHeight="1" x14ac:dyDescent="0.25">
      <c r="A1046" s="73">
        <v>5031065</v>
      </c>
      <c r="B1046" s="98" t="s">
        <v>4040</v>
      </c>
      <c r="C1046" s="77" t="str">
        <f t="shared" ref="C1046:C1057" si="73">IF(MROUND(AL1046/(AO1046*F1046),10)=0,"",MROUND(AL1046/(AO1046*F1046),10))</f>
        <v/>
      </c>
      <c r="D1046" s="115">
        <v>96.67</v>
      </c>
      <c r="E1046" s="75" t="s">
        <v>6464</v>
      </c>
      <c r="F1046" s="112">
        <f t="shared" si="72"/>
        <v>116.00399999999999</v>
      </c>
      <c r="G1046" s="80" t="s">
        <v>3334</v>
      </c>
      <c r="H1046" s="325"/>
      <c r="I1046" s="326"/>
      <c r="J1046" s="341"/>
      <c r="L1046"/>
      <c r="M1046"/>
      <c r="P1046" s="9">
        <v>102</v>
      </c>
      <c r="V1046" s="39"/>
      <c r="Z1046" s="38"/>
      <c r="AA1046" s="38">
        <v>14.992592592592587</v>
      </c>
      <c r="AB1046" s="30"/>
      <c r="AC1046" s="31"/>
      <c r="AD1046" s="33"/>
      <c r="AE1046" s="32"/>
      <c r="AF1046" s="32"/>
      <c r="AJ1046" s="350"/>
      <c r="AK1046" s="3"/>
      <c r="AL1046">
        <f t="shared" si="71"/>
        <v>0</v>
      </c>
      <c r="AO1046">
        <v>12.521684745710315</v>
      </c>
    </row>
    <row r="1047" spans="1:41" ht="12" customHeight="1" x14ac:dyDescent="0.25">
      <c r="A1047" s="73">
        <v>5031066</v>
      </c>
      <c r="B1047" s="98" t="s">
        <v>4041</v>
      </c>
      <c r="C1047" s="77" t="str">
        <f t="shared" si="73"/>
        <v/>
      </c>
      <c r="D1047" s="115">
        <v>96.67</v>
      </c>
      <c r="E1047" s="75" t="s">
        <v>6463</v>
      </c>
      <c r="F1047" s="112">
        <f t="shared" si="72"/>
        <v>116.00399999999999</v>
      </c>
      <c r="G1047" s="80" t="s">
        <v>3333</v>
      </c>
      <c r="H1047" s="325"/>
      <c r="I1047" s="377" t="s">
        <v>8428</v>
      </c>
      <c r="J1047" s="341"/>
      <c r="L1047"/>
      <c r="M1047"/>
      <c r="P1047" s="9">
        <v>102</v>
      </c>
      <c r="V1047" s="39"/>
      <c r="Z1047" s="38"/>
      <c r="AA1047" s="38">
        <v>14.992592592592587</v>
      </c>
      <c r="AB1047" s="30"/>
      <c r="AC1047" s="31"/>
      <c r="AD1047" s="33"/>
      <c r="AE1047" s="32"/>
      <c r="AF1047" s="32"/>
      <c r="AJ1047" s="350"/>
      <c r="AK1047" s="3"/>
      <c r="AL1047">
        <f t="shared" ref="AL1047:AL1097" si="74">$I$981/116</f>
        <v>0</v>
      </c>
      <c r="AO1047">
        <v>0.39130264830344735</v>
      </c>
    </row>
    <row r="1048" spans="1:41" ht="12" customHeight="1" x14ac:dyDescent="0.25">
      <c r="A1048" s="73">
        <v>5031067</v>
      </c>
      <c r="B1048" s="98" t="s">
        <v>4042</v>
      </c>
      <c r="C1048" s="77" t="str">
        <f t="shared" si="73"/>
        <v/>
      </c>
      <c r="D1048" s="115">
        <v>109.43</v>
      </c>
      <c r="E1048" s="75" t="s">
        <v>6463</v>
      </c>
      <c r="F1048" s="112">
        <f t="shared" si="72"/>
        <v>131.316</v>
      </c>
      <c r="G1048" s="80" t="s">
        <v>3334</v>
      </c>
      <c r="H1048" s="325"/>
      <c r="I1048" s="378"/>
      <c r="J1048" s="341"/>
      <c r="L1048"/>
      <c r="M1048"/>
      <c r="P1048" s="9">
        <v>102</v>
      </c>
      <c r="V1048" s="39"/>
      <c r="Z1048" s="38"/>
      <c r="AA1048" s="38">
        <v>14.998036906164117</v>
      </c>
      <c r="AB1048" s="30"/>
      <c r="AC1048" s="31"/>
      <c r="AD1048" s="33"/>
      <c r="AE1048" s="32"/>
      <c r="AF1048" s="32"/>
      <c r="AJ1048" s="350"/>
      <c r="AK1048" s="3"/>
      <c r="AL1048">
        <f t="shared" si="74"/>
        <v>0</v>
      </c>
      <c r="AO1048">
        <v>11.061603439347675</v>
      </c>
    </row>
    <row r="1049" spans="1:41" ht="12" customHeight="1" x14ac:dyDescent="0.25">
      <c r="A1049" s="73">
        <v>5031068</v>
      </c>
      <c r="B1049" s="98" t="s">
        <v>4043</v>
      </c>
      <c r="C1049" s="77" t="str">
        <f t="shared" si="73"/>
        <v/>
      </c>
      <c r="D1049" s="115">
        <v>109.43</v>
      </c>
      <c r="E1049" s="75"/>
      <c r="F1049" s="112">
        <f t="shared" si="72"/>
        <v>131.316</v>
      </c>
      <c r="G1049" s="80" t="s">
        <v>3334</v>
      </c>
      <c r="H1049" s="325"/>
      <c r="I1049" s="364" t="s">
        <v>4992</v>
      </c>
      <c r="J1049" s="341"/>
      <c r="L1049"/>
      <c r="M1049"/>
      <c r="P1049" s="9">
        <v>102</v>
      </c>
      <c r="V1049" s="39"/>
      <c r="Z1049" s="38"/>
      <c r="AA1049" s="38">
        <v>14.998036906164117</v>
      </c>
      <c r="AB1049" s="30"/>
      <c r="AC1049" s="31"/>
      <c r="AD1049" s="33"/>
      <c r="AE1049" s="32"/>
      <c r="AF1049" s="32"/>
      <c r="AJ1049" s="350"/>
      <c r="AK1049" s="3"/>
      <c r="AL1049">
        <f t="shared" si="74"/>
        <v>0</v>
      </c>
      <c r="AO1049">
        <v>11.061603439347675</v>
      </c>
    </row>
    <row r="1050" spans="1:41" ht="12" customHeight="1" x14ac:dyDescent="0.25">
      <c r="A1050" s="73">
        <v>5031069</v>
      </c>
      <c r="B1050" s="98" t="s">
        <v>4044</v>
      </c>
      <c r="C1050" s="77" t="str">
        <f t="shared" si="73"/>
        <v/>
      </c>
      <c r="D1050" s="115">
        <v>109.43</v>
      </c>
      <c r="E1050" s="75"/>
      <c r="F1050" s="112">
        <f t="shared" si="72"/>
        <v>131.316</v>
      </c>
      <c r="G1050" s="80" t="s">
        <v>3334</v>
      </c>
      <c r="H1050" s="325"/>
      <c r="I1050" s="365"/>
      <c r="J1050" s="341"/>
      <c r="L1050"/>
      <c r="M1050"/>
      <c r="P1050" s="9">
        <v>102</v>
      </c>
      <c r="V1050" s="39"/>
      <c r="Z1050" s="38"/>
      <c r="AA1050" s="38">
        <v>14.998036906164117</v>
      </c>
      <c r="AB1050" s="30"/>
      <c r="AC1050" s="31"/>
      <c r="AD1050" s="33"/>
      <c r="AE1050" s="32"/>
      <c r="AF1050" s="32"/>
      <c r="AJ1050" s="350"/>
      <c r="AK1050" s="3"/>
      <c r="AL1050">
        <f t="shared" si="74"/>
        <v>0</v>
      </c>
      <c r="AO1050">
        <v>11.061603439347675</v>
      </c>
    </row>
    <row r="1051" spans="1:41" ht="12" customHeight="1" x14ac:dyDescent="0.25">
      <c r="A1051" s="73">
        <v>5031070</v>
      </c>
      <c r="B1051" s="98" t="s">
        <v>4045</v>
      </c>
      <c r="C1051" s="77" t="str">
        <f t="shared" si="73"/>
        <v/>
      </c>
      <c r="D1051" s="115">
        <v>109.43</v>
      </c>
      <c r="E1051" s="75" t="s">
        <v>6463</v>
      </c>
      <c r="F1051" s="112">
        <f t="shared" si="72"/>
        <v>131.316</v>
      </c>
      <c r="G1051" s="80" t="s">
        <v>3334</v>
      </c>
      <c r="H1051" s="325"/>
      <c r="I1051" s="365"/>
      <c r="J1051" s="341"/>
      <c r="L1051"/>
      <c r="M1051"/>
      <c r="P1051" s="9">
        <v>102</v>
      </c>
      <c r="V1051" s="39"/>
      <c r="Z1051" s="38"/>
      <c r="AA1051" s="38">
        <v>14.998036906164117</v>
      </c>
      <c r="AB1051" s="30"/>
      <c r="AC1051" s="31"/>
      <c r="AD1051" s="33"/>
      <c r="AE1051" s="32"/>
      <c r="AF1051" s="32"/>
      <c r="AJ1051" s="350"/>
      <c r="AK1051" s="3"/>
      <c r="AL1051">
        <f t="shared" si="74"/>
        <v>0</v>
      </c>
      <c r="AO1051">
        <v>11.061603439347675</v>
      </c>
    </row>
    <row r="1052" spans="1:41" ht="12" customHeight="1" x14ac:dyDescent="0.25">
      <c r="A1052" s="73">
        <v>5031071</v>
      </c>
      <c r="B1052" s="98" t="s">
        <v>4046</v>
      </c>
      <c r="C1052" s="77" t="str">
        <f t="shared" si="73"/>
        <v/>
      </c>
      <c r="D1052" s="115">
        <v>109.43</v>
      </c>
      <c r="E1052" s="75" t="s">
        <v>6463</v>
      </c>
      <c r="F1052" s="112">
        <f t="shared" si="72"/>
        <v>131.316</v>
      </c>
      <c r="G1052" s="80" t="s">
        <v>3333</v>
      </c>
      <c r="H1052" s="325"/>
      <c r="I1052" s="379"/>
      <c r="J1052" s="341"/>
      <c r="L1052"/>
      <c r="M1052"/>
      <c r="P1052" s="9">
        <v>102</v>
      </c>
      <c r="V1052" s="39"/>
      <c r="Z1052" s="38"/>
      <c r="AA1052" s="38">
        <v>14.998036906164117</v>
      </c>
      <c r="AB1052" s="30"/>
      <c r="AC1052" s="31"/>
      <c r="AD1052" s="33"/>
      <c r="AE1052" s="32"/>
      <c r="AF1052" s="32"/>
      <c r="AJ1052" s="350"/>
      <c r="AK1052" s="3"/>
      <c r="AL1052">
        <f t="shared" si="74"/>
        <v>0</v>
      </c>
      <c r="AO1052">
        <v>1.3827004299184593</v>
      </c>
    </row>
    <row r="1053" spans="1:41" ht="12" customHeight="1" x14ac:dyDescent="0.25">
      <c r="A1053" s="73">
        <v>5031072</v>
      </c>
      <c r="B1053" s="98" t="s">
        <v>4047</v>
      </c>
      <c r="C1053" s="77" t="str">
        <f t="shared" si="73"/>
        <v/>
      </c>
      <c r="D1053" s="115">
        <v>119.01</v>
      </c>
      <c r="E1053" s="75" t="s">
        <v>1</v>
      </c>
      <c r="F1053" s="112">
        <f t="shared" si="72"/>
        <v>142.81200000000001</v>
      </c>
      <c r="G1053" s="80" t="s">
        <v>3334</v>
      </c>
      <c r="H1053" s="325"/>
      <c r="I1053" s="377" t="s">
        <v>8398</v>
      </c>
      <c r="J1053" s="341"/>
      <c r="L1053"/>
      <c r="M1053"/>
      <c r="P1053" s="9">
        <v>102</v>
      </c>
      <c r="V1053" s="39"/>
      <c r="Z1053" s="38"/>
      <c r="AA1053" s="38">
        <v>14.99578770008425</v>
      </c>
      <c r="AB1053" s="30"/>
      <c r="AC1053" s="31"/>
      <c r="AD1053" s="33"/>
      <c r="AE1053" s="32"/>
      <c r="AF1053" s="32"/>
      <c r="AJ1053" s="350"/>
      <c r="AK1053" s="3"/>
      <c r="AL1053">
        <f t="shared" si="74"/>
        <v>0</v>
      </c>
      <c r="AO1053">
        <v>10.171172711266415</v>
      </c>
    </row>
    <row r="1054" spans="1:41" ht="12" customHeight="1" x14ac:dyDescent="0.25">
      <c r="A1054" s="73">
        <v>5031073</v>
      </c>
      <c r="B1054" s="98" t="s">
        <v>4048</v>
      </c>
      <c r="C1054" s="77" t="str">
        <f t="shared" si="73"/>
        <v/>
      </c>
      <c r="D1054" s="115">
        <v>119.01</v>
      </c>
      <c r="E1054" s="75" t="s">
        <v>6464</v>
      </c>
      <c r="F1054" s="112">
        <f t="shared" si="72"/>
        <v>142.81200000000001</v>
      </c>
      <c r="G1054" s="80" t="s">
        <v>3334</v>
      </c>
      <c r="H1054" s="325"/>
      <c r="I1054" s="378"/>
      <c r="J1054" s="341"/>
      <c r="L1054"/>
      <c r="M1054"/>
      <c r="P1054" s="9">
        <v>102</v>
      </c>
      <c r="V1054" s="39"/>
      <c r="Z1054" s="38"/>
      <c r="AA1054" s="38">
        <v>14.99578770008425</v>
      </c>
      <c r="AB1054" s="30"/>
      <c r="AC1054" s="31"/>
      <c r="AD1054" s="33"/>
      <c r="AE1054" s="32"/>
      <c r="AF1054" s="32"/>
      <c r="AJ1054" s="350"/>
      <c r="AK1054" s="3"/>
      <c r="AL1054">
        <f t="shared" si="74"/>
        <v>0</v>
      </c>
      <c r="AO1054">
        <v>10.171172711266415</v>
      </c>
    </row>
    <row r="1055" spans="1:41" ht="12" customHeight="1" x14ac:dyDescent="0.25">
      <c r="A1055" s="73">
        <v>5031074</v>
      </c>
      <c r="B1055" s="98" t="s">
        <v>4049</v>
      </c>
      <c r="C1055" s="77" t="str">
        <f t="shared" si="73"/>
        <v/>
      </c>
      <c r="D1055" s="115">
        <v>119.01</v>
      </c>
      <c r="E1055" s="75" t="s">
        <v>1</v>
      </c>
      <c r="F1055" s="112">
        <f t="shared" si="72"/>
        <v>142.81200000000001</v>
      </c>
      <c r="G1055" s="80" t="s">
        <v>3334</v>
      </c>
      <c r="H1055" s="325"/>
      <c r="J1055" s="341"/>
      <c r="L1055"/>
      <c r="M1055"/>
      <c r="P1055" s="9">
        <v>102</v>
      </c>
      <c r="V1055" s="39"/>
      <c r="Z1055" s="38"/>
      <c r="AA1055" s="38">
        <v>14.99578770008425</v>
      </c>
      <c r="AB1055" s="30"/>
      <c r="AC1055" s="31"/>
      <c r="AD1055" s="33"/>
      <c r="AE1055" s="32"/>
      <c r="AF1055" s="32"/>
      <c r="AJ1055" s="350"/>
      <c r="AK1055" s="3"/>
      <c r="AL1055">
        <f t="shared" si="74"/>
        <v>0</v>
      </c>
      <c r="AO1055">
        <v>10.171172711266415</v>
      </c>
    </row>
    <row r="1056" spans="1:41" ht="12" customHeight="1" x14ac:dyDescent="0.25">
      <c r="A1056" s="73">
        <v>5031075</v>
      </c>
      <c r="B1056" s="98" t="s">
        <v>4050</v>
      </c>
      <c r="C1056" s="77" t="str">
        <f t="shared" si="73"/>
        <v/>
      </c>
      <c r="D1056" s="115">
        <v>119.01</v>
      </c>
      <c r="E1056" s="75" t="s">
        <v>1</v>
      </c>
      <c r="F1056" s="112">
        <f t="shared" si="72"/>
        <v>142.81200000000001</v>
      </c>
      <c r="G1056" s="80" t="s">
        <v>3334</v>
      </c>
      <c r="H1056" s="325"/>
      <c r="J1056" s="341"/>
      <c r="L1056"/>
      <c r="M1056"/>
      <c r="P1056" s="9">
        <v>102</v>
      </c>
      <c r="V1056" s="39"/>
      <c r="Z1056" s="38"/>
      <c r="AA1056" s="38">
        <v>14.99578770008425</v>
      </c>
      <c r="AB1056" s="30"/>
      <c r="AC1056" s="31"/>
      <c r="AD1056" s="33"/>
      <c r="AE1056" s="32"/>
      <c r="AF1056" s="32"/>
      <c r="AJ1056" s="350"/>
      <c r="AK1056" s="3"/>
      <c r="AL1056">
        <f t="shared" si="74"/>
        <v>0</v>
      </c>
      <c r="AO1056">
        <v>10.171172711266415</v>
      </c>
    </row>
    <row r="1057" spans="1:41" ht="12" customHeight="1" x14ac:dyDescent="0.25">
      <c r="A1057" s="73">
        <v>5031076</v>
      </c>
      <c r="B1057" s="98" t="s">
        <v>4051</v>
      </c>
      <c r="C1057" s="77" t="str">
        <f t="shared" si="73"/>
        <v/>
      </c>
      <c r="D1057" s="115">
        <v>121.67</v>
      </c>
      <c r="E1057" s="75" t="s">
        <v>6463</v>
      </c>
      <c r="F1057" s="112">
        <f t="shared" si="72"/>
        <v>146.00399999999999</v>
      </c>
      <c r="G1057" s="80" t="s">
        <v>3333</v>
      </c>
      <c r="H1057" s="325"/>
      <c r="J1057" s="341"/>
      <c r="L1057"/>
      <c r="M1057"/>
      <c r="P1057" s="9">
        <v>102</v>
      </c>
      <c r="V1057" s="39"/>
      <c r="Z1057" s="38"/>
      <c r="AA1057" s="38">
        <v>14.997057092407317</v>
      </c>
      <c r="AB1057" s="30"/>
      <c r="AC1057" s="31"/>
      <c r="AD1057" s="33"/>
      <c r="AE1057" s="32"/>
      <c r="AF1057" s="32"/>
      <c r="AJ1057" s="350"/>
      <c r="AK1057" s="3"/>
      <c r="AL1057">
        <f t="shared" si="74"/>
        <v>0</v>
      </c>
      <c r="AO1057">
        <v>0.19897612630357789</v>
      </c>
    </row>
    <row r="1058" spans="1:41" ht="12" customHeight="1" x14ac:dyDescent="0.25">
      <c r="A1058" s="73">
        <v>5031078</v>
      </c>
      <c r="B1058" s="98" t="s">
        <v>4052</v>
      </c>
      <c r="C1058" s="77" t="str">
        <f t="shared" ref="C1058:C1097" si="75">IF(MROUND(AL1058/(AO1058*F1058),5)=0,"",MROUND(AL1058/(AO1058*F1058),5))</f>
        <v/>
      </c>
      <c r="D1058" s="115">
        <v>134.68</v>
      </c>
      <c r="E1058" s="75" t="s">
        <v>6463</v>
      </c>
      <c r="F1058" s="112">
        <f t="shared" si="72"/>
        <v>161.61600000000001</v>
      </c>
      <c r="G1058" s="80" t="s">
        <v>3334</v>
      </c>
      <c r="H1058" s="325"/>
      <c r="J1058" s="341"/>
      <c r="L1058"/>
      <c r="M1058"/>
      <c r="P1058" s="9">
        <v>102</v>
      </c>
      <c r="V1058" s="39"/>
      <c r="Z1058" s="38"/>
      <c r="AA1058" s="38">
        <v>15.004253509145045</v>
      </c>
      <c r="AB1058" s="30"/>
      <c r="AC1058" s="31"/>
      <c r="AD1058" s="33"/>
      <c r="AE1058" s="32"/>
      <c r="AF1058" s="32"/>
      <c r="AJ1058" s="350"/>
      <c r="AK1058" s="3"/>
      <c r="AL1058">
        <f t="shared" si="74"/>
        <v>0</v>
      </c>
      <c r="AO1058">
        <v>5.9918387504594399</v>
      </c>
    </row>
    <row r="1059" spans="1:41" ht="12" customHeight="1" x14ac:dyDescent="0.25">
      <c r="A1059" s="73">
        <v>5031079</v>
      </c>
      <c r="B1059" s="98" t="s">
        <v>4053</v>
      </c>
      <c r="C1059" s="77" t="str">
        <f t="shared" si="75"/>
        <v/>
      </c>
      <c r="D1059" s="115">
        <v>134.68</v>
      </c>
      <c r="E1059" s="75" t="s">
        <v>6463</v>
      </c>
      <c r="F1059" s="112">
        <f t="shared" si="72"/>
        <v>161.61600000000001</v>
      </c>
      <c r="G1059" s="80" t="s">
        <v>3334</v>
      </c>
      <c r="H1059" s="325"/>
      <c r="J1059" s="341"/>
      <c r="L1059"/>
      <c r="M1059"/>
      <c r="P1059" s="9">
        <v>102</v>
      </c>
      <c r="V1059" s="39"/>
      <c r="Z1059" s="38"/>
      <c r="AA1059" s="38">
        <v>15.004253509145045</v>
      </c>
      <c r="AB1059" s="30"/>
      <c r="AC1059" s="31"/>
      <c r="AD1059" s="33"/>
      <c r="AE1059" s="32"/>
      <c r="AF1059" s="32"/>
      <c r="AJ1059" s="350"/>
      <c r="AK1059" s="3"/>
      <c r="AL1059">
        <f t="shared" si="74"/>
        <v>0</v>
      </c>
      <c r="AO1059">
        <v>4.4938790628445799</v>
      </c>
    </row>
    <row r="1060" spans="1:41" ht="12" customHeight="1" x14ac:dyDescent="0.25">
      <c r="A1060" s="73">
        <v>5031080</v>
      </c>
      <c r="B1060" s="98" t="s">
        <v>4054</v>
      </c>
      <c r="C1060" s="77" t="str">
        <f t="shared" si="75"/>
        <v/>
      </c>
      <c r="D1060" s="115">
        <v>134.68</v>
      </c>
      <c r="E1060" s="75" t="s">
        <v>1</v>
      </c>
      <c r="F1060" s="112">
        <f t="shared" si="72"/>
        <v>161.61600000000001</v>
      </c>
      <c r="G1060" s="80" t="s">
        <v>3334</v>
      </c>
      <c r="H1060" s="325"/>
      <c r="J1060" s="341"/>
      <c r="L1060"/>
      <c r="M1060"/>
      <c r="P1060" s="9">
        <v>102</v>
      </c>
      <c r="V1060" s="39"/>
      <c r="Z1060" s="38"/>
      <c r="AA1060" s="38">
        <v>15.004253509145045</v>
      </c>
      <c r="AB1060" s="30"/>
      <c r="AC1060" s="31"/>
      <c r="AD1060" s="33"/>
      <c r="AE1060" s="32"/>
      <c r="AF1060" s="32"/>
      <c r="AJ1060" s="350"/>
      <c r="AK1060" s="3"/>
      <c r="AL1060">
        <f t="shared" si="74"/>
        <v>0</v>
      </c>
      <c r="AO1060">
        <v>17.97551625137832</v>
      </c>
    </row>
    <row r="1061" spans="1:41" ht="12" customHeight="1" x14ac:dyDescent="0.25">
      <c r="A1061" s="73">
        <v>5031081</v>
      </c>
      <c r="B1061" s="98" t="s">
        <v>4055</v>
      </c>
      <c r="C1061" s="77" t="str">
        <f t="shared" si="75"/>
        <v/>
      </c>
      <c r="D1061" s="115">
        <v>134.68</v>
      </c>
      <c r="E1061" s="75" t="s">
        <v>6463</v>
      </c>
      <c r="F1061" s="112">
        <f t="shared" si="72"/>
        <v>161.61600000000001</v>
      </c>
      <c r="G1061" s="80" t="s">
        <v>3334</v>
      </c>
      <c r="H1061" s="325"/>
      <c r="J1061" s="341"/>
      <c r="L1061"/>
      <c r="M1061"/>
      <c r="P1061" s="9">
        <v>102</v>
      </c>
      <c r="V1061" s="39"/>
      <c r="Z1061" s="38"/>
      <c r="AA1061" s="38">
        <v>15.004253509145045</v>
      </c>
      <c r="AB1061" s="30"/>
      <c r="AC1061" s="31"/>
      <c r="AD1061" s="33"/>
      <c r="AE1061" s="32"/>
      <c r="AF1061" s="32"/>
      <c r="AJ1061" s="350"/>
      <c r="AK1061" s="3"/>
      <c r="AL1061">
        <f t="shared" si="74"/>
        <v>0</v>
      </c>
      <c r="AO1061">
        <v>17.97551625137832</v>
      </c>
    </row>
    <row r="1062" spans="1:41" ht="12" customHeight="1" x14ac:dyDescent="0.25">
      <c r="A1062" s="73">
        <v>5031082</v>
      </c>
      <c r="B1062" s="98" t="s">
        <v>4056</v>
      </c>
      <c r="C1062" s="77" t="str">
        <f t="shared" si="75"/>
        <v/>
      </c>
      <c r="D1062" s="115">
        <v>143.65</v>
      </c>
      <c r="E1062" s="75" t="s">
        <v>6463</v>
      </c>
      <c r="F1062" s="112">
        <f t="shared" si="72"/>
        <v>172.38</v>
      </c>
      <c r="G1062" s="80" t="s">
        <v>3333</v>
      </c>
      <c r="H1062" s="325"/>
      <c r="J1062" s="341"/>
      <c r="L1062"/>
      <c r="M1062"/>
      <c r="P1062" s="9">
        <v>102</v>
      </c>
      <c r="V1062" s="39"/>
      <c r="Z1062" s="38"/>
      <c r="AA1062" s="38">
        <v>14.995014955134593</v>
      </c>
      <c r="AB1062" s="30"/>
      <c r="AC1062" s="31"/>
      <c r="AD1062" s="33"/>
      <c r="AE1062" s="32"/>
      <c r="AF1062" s="32"/>
      <c r="AJ1062" s="350"/>
      <c r="AK1062" s="3"/>
      <c r="AL1062">
        <f t="shared" si="74"/>
        <v>0</v>
      </c>
      <c r="AO1062">
        <v>0.70221096668280325</v>
      </c>
    </row>
    <row r="1063" spans="1:41" ht="12" customHeight="1" x14ac:dyDescent="0.25">
      <c r="A1063" s="73">
        <v>5031083</v>
      </c>
      <c r="B1063" s="98" t="s">
        <v>4057</v>
      </c>
      <c r="C1063" s="77" t="str">
        <f t="shared" si="75"/>
        <v/>
      </c>
      <c r="D1063" s="115">
        <v>158.94999999999999</v>
      </c>
      <c r="E1063" s="75" t="s">
        <v>6463</v>
      </c>
      <c r="F1063" s="112">
        <f t="shared" si="72"/>
        <v>190.73999999999998</v>
      </c>
      <c r="G1063" s="80" t="s">
        <v>3334</v>
      </c>
      <c r="H1063" s="325"/>
      <c r="J1063" s="341"/>
      <c r="L1063"/>
      <c r="M1063"/>
      <c r="P1063" s="9">
        <v>102</v>
      </c>
      <c r="V1063" s="39"/>
      <c r="Z1063" s="38"/>
      <c r="AA1063" s="38">
        <v>15.00270318976392</v>
      </c>
      <c r="AB1063" s="30"/>
      <c r="AC1063" s="31"/>
      <c r="AD1063" s="33"/>
      <c r="AE1063" s="32"/>
      <c r="AF1063" s="32"/>
      <c r="AJ1063" s="350"/>
      <c r="AK1063" s="3"/>
      <c r="AL1063">
        <f t="shared" si="74"/>
        <v>0</v>
      </c>
      <c r="AO1063">
        <v>15.230843213184224</v>
      </c>
    </row>
    <row r="1064" spans="1:41" ht="12" customHeight="1" x14ac:dyDescent="0.25">
      <c r="A1064" s="73">
        <v>5031084</v>
      </c>
      <c r="B1064" s="98" t="s">
        <v>4058</v>
      </c>
      <c r="C1064" s="77" t="str">
        <f t="shared" si="75"/>
        <v/>
      </c>
      <c r="D1064" s="115">
        <v>158.94999999999999</v>
      </c>
      <c r="E1064" s="75" t="s">
        <v>6463</v>
      </c>
      <c r="F1064" s="112">
        <f t="shared" si="72"/>
        <v>190.73999999999998</v>
      </c>
      <c r="G1064" s="80" t="s">
        <v>3334</v>
      </c>
      <c r="H1064" s="325"/>
      <c r="J1064" s="341"/>
      <c r="L1064"/>
      <c r="M1064"/>
      <c r="P1064" s="9">
        <v>102</v>
      </c>
      <c r="V1064" s="39"/>
      <c r="Z1064" s="38"/>
      <c r="AA1064" s="38">
        <v>15.00270318976392</v>
      </c>
      <c r="AB1064" s="30"/>
      <c r="AC1064" s="31"/>
      <c r="AD1064" s="33"/>
      <c r="AE1064" s="32"/>
      <c r="AF1064" s="32"/>
      <c r="AJ1064" s="350"/>
      <c r="AK1064" s="3"/>
      <c r="AL1064">
        <f t="shared" si="74"/>
        <v>0</v>
      </c>
      <c r="AO1064">
        <v>7.6154216065921121</v>
      </c>
    </row>
    <row r="1065" spans="1:41" ht="12" customHeight="1" x14ac:dyDescent="0.25">
      <c r="A1065" s="73">
        <v>5031085</v>
      </c>
      <c r="B1065" s="98" t="s">
        <v>4059</v>
      </c>
      <c r="C1065" s="77" t="str">
        <f t="shared" si="75"/>
        <v/>
      </c>
      <c r="D1065" s="115">
        <v>158.94999999999999</v>
      </c>
      <c r="E1065" s="75" t="s">
        <v>6463</v>
      </c>
      <c r="F1065" s="112">
        <f t="shared" si="72"/>
        <v>190.73999999999998</v>
      </c>
      <c r="G1065" s="80" t="s">
        <v>3334</v>
      </c>
      <c r="H1065" s="325"/>
      <c r="J1065" s="341"/>
      <c r="L1065"/>
      <c r="M1065"/>
      <c r="P1065" s="9">
        <v>102</v>
      </c>
      <c r="V1065" s="39"/>
      <c r="Z1065" s="38"/>
      <c r="AA1065" s="38">
        <v>15.00270318976392</v>
      </c>
      <c r="AB1065" s="30"/>
      <c r="AC1065" s="31"/>
      <c r="AD1065" s="33"/>
      <c r="AE1065" s="32"/>
      <c r="AF1065" s="32"/>
      <c r="AJ1065" s="350"/>
      <c r="AK1065" s="3"/>
      <c r="AL1065">
        <f t="shared" si="74"/>
        <v>0</v>
      </c>
      <c r="AO1065">
        <v>15.230843213184224</v>
      </c>
    </row>
    <row r="1066" spans="1:41" ht="12" customHeight="1" x14ac:dyDescent="0.25">
      <c r="A1066" s="73">
        <v>5031086</v>
      </c>
      <c r="B1066" s="98" t="s">
        <v>4060</v>
      </c>
      <c r="C1066" s="77" t="str">
        <f t="shared" si="75"/>
        <v/>
      </c>
      <c r="D1066" s="115">
        <v>158.94999999999999</v>
      </c>
      <c r="E1066" s="75" t="s">
        <v>6463</v>
      </c>
      <c r="F1066" s="112">
        <f t="shared" si="72"/>
        <v>190.73999999999998</v>
      </c>
      <c r="G1066" s="80" t="s">
        <v>3334</v>
      </c>
      <c r="H1066" s="325"/>
      <c r="J1066" s="341"/>
      <c r="L1066"/>
      <c r="M1066"/>
      <c r="P1066" s="9">
        <v>102</v>
      </c>
      <c r="V1066" s="39"/>
      <c r="Z1066" s="38"/>
      <c r="AA1066" s="38">
        <v>15.00270318976392</v>
      </c>
      <c r="AB1066" s="30"/>
      <c r="AC1066" s="31"/>
      <c r="AD1066" s="33"/>
      <c r="AE1066" s="32"/>
      <c r="AF1066" s="32"/>
      <c r="AJ1066" s="350"/>
      <c r="AK1066" s="3"/>
      <c r="AL1066">
        <f t="shared" si="74"/>
        <v>0</v>
      </c>
      <c r="AO1066">
        <v>15.230843213184224</v>
      </c>
    </row>
    <row r="1067" spans="1:41" ht="12" customHeight="1" x14ac:dyDescent="0.25">
      <c r="A1067" s="73">
        <v>5031087</v>
      </c>
      <c r="B1067" s="98" t="s">
        <v>4061</v>
      </c>
      <c r="C1067" s="77" t="str">
        <f t="shared" si="75"/>
        <v/>
      </c>
      <c r="D1067" s="115">
        <v>166.58</v>
      </c>
      <c r="E1067" s="75" t="s">
        <v>6463</v>
      </c>
      <c r="F1067" s="112">
        <f t="shared" si="72"/>
        <v>199.89600000000002</v>
      </c>
      <c r="G1067" s="80" t="s">
        <v>3333</v>
      </c>
      <c r="H1067" s="325"/>
      <c r="J1067" s="341"/>
      <c r="L1067"/>
      <c r="M1067"/>
      <c r="P1067" s="9">
        <v>102</v>
      </c>
      <c r="V1067" s="39"/>
      <c r="Z1067" s="38"/>
      <c r="AA1067" s="38">
        <v>15.00300919955292</v>
      </c>
      <c r="AB1067" s="30"/>
      <c r="AC1067" s="31"/>
      <c r="AD1067" s="33"/>
      <c r="AE1067" s="32"/>
      <c r="AF1067" s="32"/>
      <c r="AJ1067" s="350"/>
      <c r="AK1067" s="3"/>
      <c r="AL1067">
        <f t="shared" si="74"/>
        <v>0</v>
      </c>
      <c r="AO1067">
        <v>0.58132849771536366</v>
      </c>
    </row>
    <row r="1068" spans="1:41" ht="12" customHeight="1" x14ac:dyDescent="0.25">
      <c r="A1068" s="73">
        <v>5031088</v>
      </c>
      <c r="B1068" s="98" t="s">
        <v>4062</v>
      </c>
      <c r="C1068" s="77" t="str">
        <f t="shared" si="75"/>
        <v/>
      </c>
      <c r="D1068" s="115">
        <v>174.18</v>
      </c>
      <c r="E1068" s="75"/>
      <c r="F1068" s="112">
        <f t="shared" si="72"/>
        <v>209.01599999999999</v>
      </c>
      <c r="G1068" s="80" t="s">
        <v>3334</v>
      </c>
      <c r="H1068" s="325"/>
      <c r="J1068" s="341"/>
      <c r="L1068"/>
      <c r="M1068"/>
      <c r="P1068" s="9">
        <v>102</v>
      </c>
      <c r="V1068" s="39"/>
      <c r="Z1068" s="38"/>
      <c r="AA1068" s="38">
        <v>14.997533300444005</v>
      </c>
      <c r="AB1068" s="30"/>
      <c r="AC1068" s="31"/>
      <c r="AD1068" s="33"/>
      <c r="AE1068" s="32"/>
      <c r="AF1068" s="32"/>
      <c r="AJ1068" s="350"/>
      <c r="AK1068" s="3"/>
      <c r="AL1068">
        <f t="shared" si="74"/>
        <v>0</v>
      </c>
      <c r="AO1068">
        <v>13.899084445605881</v>
      </c>
    </row>
    <row r="1069" spans="1:41" ht="12" customHeight="1" x14ac:dyDescent="0.25">
      <c r="A1069" s="73">
        <v>5031089</v>
      </c>
      <c r="B1069" s="98" t="s">
        <v>4063</v>
      </c>
      <c r="C1069" s="77" t="str">
        <f t="shared" si="75"/>
        <v/>
      </c>
      <c r="D1069" s="115">
        <v>174.18</v>
      </c>
      <c r="E1069" s="75" t="s">
        <v>6463</v>
      </c>
      <c r="F1069" s="112">
        <f t="shared" si="72"/>
        <v>209.01599999999999</v>
      </c>
      <c r="G1069" s="80" t="s">
        <v>3334</v>
      </c>
      <c r="H1069" s="325"/>
      <c r="J1069" s="341"/>
      <c r="L1069"/>
      <c r="M1069"/>
      <c r="P1069" s="9">
        <v>102</v>
      </c>
      <c r="V1069" s="39"/>
      <c r="Z1069" s="38"/>
      <c r="AA1069" s="38">
        <v>14.997533300444005</v>
      </c>
      <c r="AB1069" s="30"/>
      <c r="AC1069" s="31"/>
      <c r="AD1069" s="33"/>
      <c r="AE1069" s="32"/>
      <c r="AF1069" s="32"/>
      <c r="AJ1069" s="350"/>
      <c r="AK1069" s="3"/>
      <c r="AL1069">
        <f t="shared" si="74"/>
        <v>0</v>
      </c>
      <c r="AO1069">
        <v>13.899084445605881</v>
      </c>
    </row>
    <row r="1070" spans="1:41" ht="12" customHeight="1" x14ac:dyDescent="0.25">
      <c r="A1070" s="73">
        <v>5031090</v>
      </c>
      <c r="B1070" s="98" t="s">
        <v>4064</v>
      </c>
      <c r="C1070" s="77" t="str">
        <f t="shared" si="75"/>
        <v/>
      </c>
      <c r="D1070" s="115">
        <v>174.18</v>
      </c>
      <c r="E1070" s="75" t="s">
        <v>6464</v>
      </c>
      <c r="F1070" s="112">
        <f t="shared" si="72"/>
        <v>209.01599999999999</v>
      </c>
      <c r="G1070" s="80" t="s">
        <v>3334</v>
      </c>
      <c r="H1070" s="325"/>
      <c r="J1070" s="341"/>
      <c r="L1070"/>
      <c r="M1070"/>
      <c r="P1070" s="9">
        <v>102</v>
      </c>
      <c r="V1070" s="39"/>
      <c r="Z1070" s="38"/>
      <c r="AA1070" s="38">
        <v>14.997533300444005</v>
      </c>
      <c r="AB1070" s="30"/>
      <c r="AC1070" s="31"/>
      <c r="AD1070" s="33"/>
      <c r="AE1070" s="32"/>
      <c r="AF1070" s="32"/>
      <c r="AJ1070" s="350"/>
      <c r="AK1070" s="3"/>
      <c r="AL1070">
        <f t="shared" si="74"/>
        <v>0</v>
      </c>
      <c r="AO1070">
        <v>13.899084445605881</v>
      </c>
    </row>
    <row r="1071" spans="1:41" ht="12" customHeight="1" x14ac:dyDescent="0.25">
      <c r="A1071" s="73">
        <v>5031091</v>
      </c>
      <c r="B1071" s="98" t="s">
        <v>4065</v>
      </c>
      <c r="C1071" s="77" t="str">
        <f t="shared" si="75"/>
        <v/>
      </c>
      <c r="D1071" s="115">
        <v>174.18</v>
      </c>
      <c r="E1071" s="75" t="s">
        <v>1</v>
      </c>
      <c r="F1071" s="112">
        <f t="shared" si="72"/>
        <v>209.01599999999999</v>
      </c>
      <c r="G1071" s="80" t="s">
        <v>3334</v>
      </c>
      <c r="H1071" s="325"/>
      <c r="J1071" s="341"/>
      <c r="L1071"/>
      <c r="M1071"/>
      <c r="P1071" s="9">
        <v>102</v>
      </c>
      <c r="V1071" s="39"/>
      <c r="Z1071" s="38"/>
      <c r="AA1071" s="38">
        <v>14.997533300444005</v>
      </c>
      <c r="AB1071" s="30"/>
      <c r="AC1071" s="31"/>
      <c r="AD1071" s="33"/>
      <c r="AE1071" s="32"/>
      <c r="AF1071" s="32"/>
      <c r="AJ1071" s="350"/>
      <c r="AK1071" s="3"/>
      <c r="AL1071">
        <f t="shared" si="74"/>
        <v>0</v>
      </c>
      <c r="AO1071">
        <v>13.899084445605881</v>
      </c>
    </row>
    <row r="1072" spans="1:41" ht="12" customHeight="1" x14ac:dyDescent="0.25">
      <c r="A1072" s="73">
        <v>5031092</v>
      </c>
      <c r="B1072" s="98" t="s">
        <v>4066</v>
      </c>
      <c r="C1072" s="77" t="str">
        <f t="shared" si="75"/>
        <v/>
      </c>
      <c r="D1072" s="115">
        <v>189.07</v>
      </c>
      <c r="E1072" s="75" t="s">
        <v>6463</v>
      </c>
      <c r="F1072" s="112">
        <f t="shared" si="72"/>
        <v>226.88399999999999</v>
      </c>
      <c r="G1072" s="80" t="s">
        <v>3333</v>
      </c>
      <c r="H1072" s="325"/>
      <c r="J1072" s="341"/>
      <c r="L1072"/>
      <c r="M1072"/>
      <c r="P1072" s="9">
        <v>102</v>
      </c>
      <c r="V1072" s="39"/>
      <c r="Z1072" s="38"/>
      <c r="AA1072" s="38">
        <v>14.997727617027735</v>
      </c>
      <c r="AB1072" s="30"/>
      <c r="AC1072" s="31"/>
      <c r="AD1072" s="33"/>
      <c r="AE1072" s="32"/>
      <c r="AF1072" s="32"/>
      <c r="AJ1072" s="350"/>
      <c r="AK1072" s="3"/>
      <c r="AL1072">
        <f t="shared" si="74"/>
        <v>0</v>
      </c>
      <c r="AO1072">
        <v>2.134079554958157</v>
      </c>
    </row>
    <row r="1073" spans="1:41" ht="12" customHeight="1" x14ac:dyDescent="0.25">
      <c r="A1073" s="73">
        <v>5031093</v>
      </c>
      <c r="B1073" s="98" t="s">
        <v>4067</v>
      </c>
      <c r="C1073" s="77" t="str">
        <f t="shared" si="75"/>
        <v/>
      </c>
      <c r="D1073" s="115">
        <v>199.75</v>
      </c>
      <c r="E1073" s="75"/>
      <c r="F1073" s="112">
        <f t="shared" si="72"/>
        <v>239.7</v>
      </c>
      <c r="G1073" s="80" t="s">
        <v>3334</v>
      </c>
      <c r="H1073" s="325"/>
      <c r="J1073" s="341"/>
      <c r="L1073"/>
      <c r="M1073"/>
      <c r="P1073" s="9">
        <v>102</v>
      </c>
      <c r="V1073" s="39"/>
      <c r="Z1073" s="38"/>
      <c r="AA1073" s="38">
        <v>14.999641499964156</v>
      </c>
      <c r="AB1073" s="30"/>
      <c r="AC1073" s="31"/>
      <c r="AD1073" s="33"/>
      <c r="AE1073" s="32"/>
      <c r="AF1073" s="32"/>
      <c r="AJ1073" s="350"/>
      <c r="AK1073" s="3"/>
      <c r="AL1073">
        <f t="shared" si="74"/>
        <v>0</v>
      </c>
      <c r="AO1073">
        <v>12.11986247176787</v>
      </c>
    </row>
    <row r="1074" spans="1:41" ht="12" customHeight="1" x14ac:dyDescent="0.25">
      <c r="A1074" s="73">
        <v>5031094</v>
      </c>
      <c r="B1074" s="98" t="s">
        <v>4068</v>
      </c>
      <c r="C1074" s="77" t="str">
        <f t="shared" si="75"/>
        <v/>
      </c>
      <c r="D1074" s="115">
        <v>199.75</v>
      </c>
      <c r="E1074" s="75"/>
      <c r="F1074" s="112">
        <f t="shared" si="72"/>
        <v>239.7</v>
      </c>
      <c r="G1074" s="80" t="s">
        <v>3334</v>
      </c>
      <c r="H1074" s="325"/>
      <c r="J1074" s="341"/>
      <c r="L1074"/>
      <c r="M1074"/>
      <c r="P1074" s="9">
        <v>102</v>
      </c>
      <c r="V1074" s="39"/>
      <c r="Z1074" s="38"/>
      <c r="AA1074" s="38">
        <v>14.999641499964156</v>
      </c>
      <c r="AB1074" s="30"/>
      <c r="AC1074" s="31"/>
      <c r="AD1074" s="33"/>
      <c r="AE1074" s="32"/>
      <c r="AF1074" s="32"/>
      <c r="AJ1074" s="350"/>
      <c r="AK1074" s="3"/>
      <c r="AL1074">
        <f t="shared" si="74"/>
        <v>0</v>
      </c>
      <c r="AO1074">
        <v>12.11986247176787</v>
      </c>
    </row>
    <row r="1075" spans="1:41" ht="12" customHeight="1" x14ac:dyDescent="0.25">
      <c r="A1075" s="73">
        <v>5031095</v>
      </c>
      <c r="B1075" s="98" t="s">
        <v>4069</v>
      </c>
      <c r="C1075" s="77" t="str">
        <f t="shared" si="75"/>
        <v/>
      </c>
      <c r="D1075" s="115">
        <v>199.75</v>
      </c>
      <c r="E1075" s="75" t="s">
        <v>6464</v>
      </c>
      <c r="F1075" s="112">
        <f t="shared" si="72"/>
        <v>239.7</v>
      </c>
      <c r="G1075" s="80" t="s">
        <v>3334</v>
      </c>
      <c r="H1075" s="325"/>
      <c r="J1075" s="341"/>
      <c r="L1075"/>
      <c r="M1075"/>
      <c r="P1075" s="9">
        <v>102</v>
      </c>
      <c r="V1075" s="39"/>
      <c r="Z1075" s="38"/>
      <c r="AA1075" s="38">
        <v>14.999641499964156</v>
      </c>
      <c r="AB1075" s="30"/>
      <c r="AC1075" s="31"/>
      <c r="AD1075" s="33"/>
      <c r="AE1075" s="32"/>
      <c r="AF1075" s="32"/>
      <c r="AJ1075" s="350"/>
      <c r="AK1075" s="3"/>
      <c r="AL1075">
        <f t="shared" si="74"/>
        <v>0</v>
      </c>
      <c r="AO1075">
        <v>12.11986247176787</v>
      </c>
    </row>
    <row r="1076" spans="1:41" ht="12" customHeight="1" x14ac:dyDescent="0.25">
      <c r="A1076" s="73">
        <v>5031096</v>
      </c>
      <c r="B1076" s="98" t="s">
        <v>4070</v>
      </c>
      <c r="C1076" s="77" t="str">
        <f t="shared" si="75"/>
        <v/>
      </c>
      <c r="D1076" s="115">
        <v>199.75</v>
      </c>
      <c r="E1076" s="75" t="s">
        <v>6464</v>
      </c>
      <c r="F1076" s="112">
        <f t="shared" ref="F1076:F1143" si="76">D1076*1.2</f>
        <v>239.7</v>
      </c>
      <c r="G1076" s="80" t="s">
        <v>3334</v>
      </c>
      <c r="H1076" s="325"/>
      <c r="J1076" s="341"/>
      <c r="L1076"/>
      <c r="M1076"/>
      <c r="P1076" s="9">
        <v>102</v>
      </c>
      <c r="V1076" s="39"/>
      <c r="Z1076" s="38"/>
      <c r="AA1076" s="38">
        <v>14.999641499964156</v>
      </c>
      <c r="AB1076" s="30"/>
      <c r="AC1076" s="31"/>
      <c r="AD1076" s="33"/>
      <c r="AE1076" s="32"/>
      <c r="AF1076" s="32"/>
      <c r="AJ1076" s="350"/>
      <c r="AK1076" s="3"/>
      <c r="AL1076">
        <f t="shared" si="74"/>
        <v>0</v>
      </c>
      <c r="AO1076">
        <v>12.11986247176787</v>
      </c>
    </row>
    <row r="1077" spans="1:41" ht="12" customHeight="1" x14ac:dyDescent="0.25">
      <c r="A1077" s="73">
        <v>5031097</v>
      </c>
      <c r="B1077" s="98" t="s">
        <v>4071</v>
      </c>
      <c r="C1077" s="77" t="str">
        <f t="shared" si="75"/>
        <v/>
      </c>
      <c r="D1077" s="115">
        <v>225.3</v>
      </c>
      <c r="E1077" s="75" t="s">
        <v>6463</v>
      </c>
      <c r="F1077" s="112">
        <f t="shared" si="76"/>
        <v>270.36</v>
      </c>
      <c r="G1077" s="80" t="s">
        <v>3333</v>
      </c>
      <c r="H1077" s="325"/>
      <c r="J1077" s="341"/>
      <c r="L1077"/>
      <c r="M1077"/>
      <c r="P1077" s="9">
        <v>102</v>
      </c>
      <c r="V1077" s="39"/>
      <c r="Z1077" s="38"/>
      <c r="AA1077" s="38">
        <v>15.002224906236094</v>
      </c>
      <c r="AB1077" s="30"/>
      <c r="AC1077" s="31"/>
      <c r="AD1077" s="33"/>
      <c r="AE1077" s="32"/>
      <c r="AF1077" s="32"/>
      <c r="AJ1077" s="350"/>
      <c r="AK1077" s="3"/>
      <c r="AL1077">
        <f t="shared" si="74"/>
        <v>0</v>
      </c>
      <c r="AO1077">
        <v>0.22386286143804854</v>
      </c>
    </row>
    <row r="1078" spans="1:41" ht="12" customHeight="1" x14ac:dyDescent="0.25">
      <c r="A1078" s="73">
        <v>5031098</v>
      </c>
      <c r="B1078" s="98" t="s">
        <v>4072</v>
      </c>
      <c r="C1078" s="77" t="str">
        <f t="shared" si="75"/>
        <v/>
      </c>
      <c r="D1078" s="115">
        <v>239.63</v>
      </c>
      <c r="E1078" s="75" t="s">
        <v>6464</v>
      </c>
      <c r="F1078" s="112">
        <f t="shared" si="76"/>
        <v>287.55599999999998</v>
      </c>
      <c r="G1078" s="80" t="s">
        <v>3334</v>
      </c>
      <c r="H1078" s="325"/>
      <c r="J1078" s="341"/>
      <c r="L1078"/>
      <c r="M1078"/>
      <c r="P1078" s="9">
        <v>102</v>
      </c>
      <c r="V1078" s="39"/>
      <c r="Z1078" s="38"/>
      <c r="AA1078" s="38">
        <v>15.001195314367678</v>
      </c>
      <c r="AB1078" s="30"/>
      <c r="AC1078" s="31"/>
      <c r="AD1078" s="33"/>
      <c r="AE1078" s="32"/>
      <c r="AF1078" s="32"/>
      <c r="AJ1078" s="350"/>
      <c r="AK1078" s="3"/>
      <c r="AL1078">
        <f t="shared" si="74"/>
        <v>0</v>
      </c>
      <c r="AO1078">
        <v>10.102835741499947</v>
      </c>
    </row>
    <row r="1079" spans="1:41" ht="12" customHeight="1" x14ac:dyDescent="0.25">
      <c r="A1079" s="73">
        <v>5031099</v>
      </c>
      <c r="B1079" s="98" t="s">
        <v>4073</v>
      </c>
      <c r="C1079" s="77" t="str">
        <f t="shared" si="75"/>
        <v/>
      </c>
      <c r="D1079" s="115">
        <v>239.63</v>
      </c>
      <c r="E1079" s="75" t="s">
        <v>6463</v>
      </c>
      <c r="F1079" s="112">
        <f t="shared" si="76"/>
        <v>287.55599999999998</v>
      </c>
      <c r="G1079" s="80" t="s">
        <v>3334</v>
      </c>
      <c r="H1079" s="325"/>
      <c r="J1079" s="341"/>
      <c r="L1079"/>
      <c r="M1079"/>
      <c r="P1079" s="9">
        <v>102</v>
      </c>
      <c r="V1079" s="39"/>
      <c r="Z1079" s="38"/>
      <c r="AA1079" s="38">
        <v>15.001195314367678</v>
      </c>
      <c r="AB1079" s="30"/>
      <c r="AC1079" s="31"/>
      <c r="AD1079" s="33"/>
      <c r="AE1079" s="32"/>
      <c r="AF1079" s="32"/>
      <c r="AJ1079" s="350"/>
      <c r="AK1079" s="3"/>
      <c r="AL1079">
        <f t="shared" si="74"/>
        <v>0</v>
      </c>
      <c r="AO1079">
        <v>3.3676119138333154</v>
      </c>
    </row>
    <row r="1080" spans="1:41" ht="12" customHeight="1" x14ac:dyDescent="0.25">
      <c r="A1080" s="73">
        <v>5031100</v>
      </c>
      <c r="B1080" s="98" t="s">
        <v>4074</v>
      </c>
      <c r="C1080" s="77" t="str">
        <f t="shared" si="75"/>
        <v/>
      </c>
      <c r="D1080" s="115">
        <v>239.63</v>
      </c>
      <c r="E1080" s="75"/>
      <c r="F1080" s="112">
        <f t="shared" si="76"/>
        <v>287.55599999999998</v>
      </c>
      <c r="G1080" s="80" t="s">
        <v>3334</v>
      </c>
      <c r="H1080" s="325"/>
      <c r="J1080" s="341"/>
      <c r="L1080"/>
      <c r="M1080"/>
      <c r="P1080" s="9">
        <v>102</v>
      </c>
      <c r="V1080" s="39"/>
      <c r="Z1080" s="38"/>
      <c r="AA1080" s="38">
        <v>15.001195314367678</v>
      </c>
      <c r="AB1080" s="30"/>
      <c r="AC1080" s="31"/>
      <c r="AD1080" s="33"/>
      <c r="AE1080" s="32"/>
      <c r="AF1080" s="32"/>
      <c r="AJ1080" s="350"/>
      <c r="AK1080" s="3"/>
      <c r="AL1080">
        <f t="shared" si="74"/>
        <v>0</v>
      </c>
      <c r="AO1080">
        <v>10.102835741499947</v>
      </c>
    </row>
    <row r="1081" spans="1:41" ht="12" customHeight="1" x14ac:dyDescent="0.25">
      <c r="A1081" s="73">
        <v>5031101</v>
      </c>
      <c r="B1081" s="98" t="s">
        <v>4075</v>
      </c>
      <c r="C1081" s="77" t="str">
        <f t="shared" si="75"/>
        <v/>
      </c>
      <c r="D1081" s="115">
        <v>239.63</v>
      </c>
      <c r="E1081" s="75" t="s">
        <v>6463</v>
      </c>
      <c r="F1081" s="112">
        <f t="shared" si="76"/>
        <v>287.55599999999998</v>
      </c>
      <c r="G1081" s="80" t="s">
        <v>3334</v>
      </c>
      <c r="H1081" s="325"/>
      <c r="J1081" s="341"/>
      <c r="L1081"/>
      <c r="M1081"/>
      <c r="P1081" s="9">
        <v>102</v>
      </c>
      <c r="V1081" s="39"/>
      <c r="Z1081" s="38"/>
      <c r="AA1081" s="38">
        <v>15.001195314367678</v>
      </c>
      <c r="AB1081" s="30"/>
      <c r="AC1081" s="31"/>
      <c r="AD1081" s="33"/>
      <c r="AE1081" s="32"/>
      <c r="AF1081" s="32"/>
      <c r="AJ1081" s="350"/>
      <c r="AK1081" s="3"/>
      <c r="AL1081">
        <f t="shared" si="74"/>
        <v>0</v>
      </c>
      <c r="AO1081">
        <v>10.102835741499947</v>
      </c>
    </row>
    <row r="1082" spans="1:41" ht="12" customHeight="1" x14ac:dyDescent="0.25">
      <c r="A1082" s="73">
        <v>5031102</v>
      </c>
      <c r="B1082" s="98" t="s">
        <v>4076</v>
      </c>
      <c r="C1082" s="77" t="str">
        <f t="shared" si="75"/>
        <v/>
      </c>
      <c r="D1082" s="115">
        <v>247.47</v>
      </c>
      <c r="E1082" s="75" t="s">
        <v>6463</v>
      </c>
      <c r="F1082" s="112">
        <f t="shared" si="76"/>
        <v>296.964</v>
      </c>
      <c r="G1082" s="80" t="s">
        <v>3335</v>
      </c>
      <c r="H1082" s="325"/>
      <c r="J1082" s="341"/>
      <c r="L1082"/>
      <c r="M1082"/>
      <c r="P1082" s="9">
        <v>102</v>
      </c>
      <c r="V1082" s="39"/>
      <c r="Z1082" s="38"/>
      <c r="AA1082" s="38">
        <v>15.00086810579316</v>
      </c>
      <c r="AB1082" s="30"/>
      <c r="AC1082" s="31"/>
      <c r="AD1082" s="33"/>
      <c r="AE1082" s="32"/>
      <c r="AF1082" s="32"/>
      <c r="AJ1082" s="350"/>
      <c r="AK1082" s="3"/>
      <c r="AL1082">
        <f t="shared" si="74"/>
        <v>0</v>
      </c>
      <c r="AO1082">
        <v>1.6304619608677362</v>
      </c>
    </row>
    <row r="1083" spans="1:41" ht="12" customHeight="1" x14ac:dyDescent="0.25">
      <c r="A1083" s="73">
        <v>5031103</v>
      </c>
      <c r="B1083" s="98" t="s">
        <v>4077</v>
      </c>
      <c r="C1083" s="77" t="str">
        <f t="shared" si="75"/>
        <v/>
      </c>
      <c r="D1083" s="115">
        <v>273.14</v>
      </c>
      <c r="E1083" s="75" t="s">
        <v>6463</v>
      </c>
      <c r="F1083" s="112">
        <f t="shared" si="76"/>
        <v>327.76799999999997</v>
      </c>
      <c r="G1083" s="80" t="s">
        <v>3334</v>
      </c>
      <c r="H1083" s="325"/>
      <c r="J1083" s="341"/>
      <c r="L1083"/>
      <c r="M1083"/>
      <c r="P1083" s="9">
        <v>102</v>
      </c>
      <c r="V1083" s="39"/>
      <c r="Z1083" s="38"/>
      <c r="AA1083" s="38">
        <v>15.001835247234027</v>
      </c>
      <c r="AB1083" s="30"/>
      <c r="AC1083" s="31"/>
      <c r="AD1083" s="33"/>
      <c r="AE1083" s="32"/>
      <c r="AF1083" s="32"/>
      <c r="AJ1083" s="350"/>
      <c r="AK1083" s="3"/>
      <c r="AL1083">
        <f t="shared" si="74"/>
        <v>0</v>
      </c>
      <c r="AO1083">
        <v>8.8633760296391308</v>
      </c>
    </row>
    <row r="1084" spans="1:41" ht="12" customHeight="1" x14ac:dyDescent="0.25">
      <c r="A1084" s="73">
        <v>5031104</v>
      </c>
      <c r="B1084" s="98" t="s">
        <v>4078</v>
      </c>
      <c r="C1084" s="77" t="str">
        <f t="shared" si="75"/>
        <v/>
      </c>
      <c r="D1084" s="115">
        <v>273.14</v>
      </c>
      <c r="E1084" s="75" t="s">
        <v>6463</v>
      </c>
      <c r="F1084" s="112">
        <f t="shared" si="76"/>
        <v>327.76799999999997</v>
      </c>
      <c r="G1084" s="80" t="s">
        <v>3334</v>
      </c>
      <c r="H1084" s="325"/>
      <c r="J1084" s="341"/>
      <c r="L1084"/>
      <c r="M1084"/>
      <c r="P1084" s="9">
        <v>102</v>
      </c>
      <c r="V1084" s="39"/>
      <c r="Z1084" s="38"/>
      <c r="AA1084" s="38">
        <v>15.001835247234027</v>
      </c>
      <c r="AB1084" s="30"/>
      <c r="AC1084" s="31"/>
      <c r="AD1084" s="33"/>
      <c r="AE1084" s="32"/>
      <c r="AF1084" s="32"/>
      <c r="AJ1084" s="350"/>
      <c r="AK1084" s="3"/>
      <c r="AL1084">
        <f t="shared" si="74"/>
        <v>0</v>
      </c>
      <c r="AO1084">
        <v>8.8633760296391308</v>
      </c>
    </row>
    <row r="1085" spans="1:41" ht="12" customHeight="1" x14ac:dyDescent="0.25">
      <c r="A1085" s="73">
        <v>5031105</v>
      </c>
      <c r="B1085" s="98" t="s">
        <v>4079</v>
      </c>
      <c r="C1085" s="77" t="str">
        <f t="shared" si="75"/>
        <v/>
      </c>
      <c r="D1085" s="115">
        <v>273.14</v>
      </c>
      <c r="E1085" s="75" t="s">
        <v>6463</v>
      </c>
      <c r="F1085" s="112">
        <f t="shared" si="76"/>
        <v>327.76799999999997</v>
      </c>
      <c r="G1085" s="80" t="s">
        <v>3334</v>
      </c>
      <c r="H1085" s="325"/>
      <c r="J1085" s="341"/>
      <c r="L1085"/>
      <c r="M1085"/>
      <c r="P1085" s="9">
        <v>102</v>
      </c>
      <c r="V1085" s="39"/>
      <c r="Z1085" s="38"/>
      <c r="AA1085" s="38">
        <v>15.001835247234027</v>
      </c>
      <c r="AB1085" s="30"/>
      <c r="AC1085" s="31"/>
      <c r="AD1085" s="33"/>
      <c r="AE1085" s="32"/>
      <c r="AF1085" s="32"/>
      <c r="AJ1085" s="350"/>
      <c r="AK1085" s="3"/>
      <c r="AL1085">
        <f t="shared" si="74"/>
        <v>0</v>
      </c>
      <c r="AO1085">
        <v>8.8633760296391308</v>
      </c>
    </row>
    <row r="1086" spans="1:41" ht="12" customHeight="1" x14ac:dyDescent="0.25">
      <c r="A1086" s="73">
        <v>5031106</v>
      </c>
      <c r="B1086" s="98" t="s">
        <v>4080</v>
      </c>
      <c r="C1086" s="77" t="str">
        <f t="shared" si="75"/>
        <v/>
      </c>
      <c r="D1086" s="115">
        <v>273.14</v>
      </c>
      <c r="E1086" s="75" t="s">
        <v>6463</v>
      </c>
      <c r="F1086" s="112">
        <f t="shared" si="76"/>
        <v>327.76799999999997</v>
      </c>
      <c r="G1086" s="80" t="s">
        <v>3334</v>
      </c>
      <c r="H1086" s="325"/>
      <c r="J1086" s="341"/>
      <c r="L1086"/>
      <c r="M1086"/>
      <c r="P1086" s="9">
        <v>102</v>
      </c>
      <c r="V1086" s="39"/>
      <c r="Z1086" s="38"/>
      <c r="AA1086" s="38">
        <v>15.001835247234027</v>
      </c>
      <c r="AB1086" s="30"/>
      <c r="AC1086" s="31"/>
      <c r="AD1086" s="33"/>
      <c r="AE1086" s="32"/>
      <c r="AF1086" s="32"/>
      <c r="AJ1086" s="350"/>
      <c r="AK1086" s="3"/>
      <c r="AL1086">
        <f t="shared" si="74"/>
        <v>0</v>
      </c>
      <c r="AO1086">
        <v>8.8633760296391308</v>
      </c>
    </row>
    <row r="1087" spans="1:41" ht="12" customHeight="1" x14ac:dyDescent="0.25">
      <c r="A1087" s="73">
        <v>5031107</v>
      </c>
      <c r="B1087" s="98" t="s">
        <v>4081</v>
      </c>
      <c r="C1087" s="77" t="str">
        <f t="shared" si="75"/>
        <v/>
      </c>
      <c r="D1087" s="115">
        <v>279.8</v>
      </c>
      <c r="E1087" s="75" t="s">
        <v>6463</v>
      </c>
      <c r="F1087" s="112">
        <f t="shared" si="76"/>
        <v>335.76</v>
      </c>
      <c r="G1087" s="80" t="s">
        <v>3333</v>
      </c>
      <c r="H1087" s="325"/>
      <c r="J1087" s="341"/>
      <c r="L1087"/>
      <c r="M1087"/>
      <c r="P1087" s="9">
        <v>102</v>
      </c>
      <c r="V1087" s="39"/>
      <c r="Z1087" s="38"/>
      <c r="AA1087" s="38">
        <v>14.997952497952511</v>
      </c>
      <c r="AB1087" s="30"/>
      <c r="AC1087" s="31"/>
      <c r="AD1087" s="33"/>
      <c r="AE1087" s="32"/>
      <c r="AF1087" s="32"/>
      <c r="AJ1087" s="350"/>
      <c r="AK1087" s="3"/>
      <c r="AL1087">
        <f t="shared" si="74"/>
        <v>0</v>
      </c>
      <c r="AO1087">
        <v>1.2360576578860574</v>
      </c>
    </row>
    <row r="1088" spans="1:41" ht="12" customHeight="1" x14ac:dyDescent="0.25">
      <c r="A1088" s="73">
        <v>5031108</v>
      </c>
      <c r="B1088" s="98" t="s">
        <v>4082</v>
      </c>
      <c r="C1088" s="77" t="str">
        <f t="shared" si="75"/>
        <v/>
      </c>
      <c r="D1088" s="115">
        <v>304.47000000000003</v>
      </c>
      <c r="E1088" s="75" t="s">
        <v>6464</v>
      </c>
      <c r="F1088" s="112">
        <f t="shared" si="76"/>
        <v>365.36400000000003</v>
      </c>
      <c r="G1088" s="80" t="s">
        <v>3334</v>
      </c>
      <c r="H1088" s="325"/>
      <c r="J1088" s="341"/>
      <c r="L1088"/>
      <c r="M1088"/>
      <c r="P1088" s="9">
        <v>102</v>
      </c>
      <c r="V1088" s="39"/>
      <c r="Z1088" s="38"/>
      <c r="AA1088" s="38">
        <v>15.000705583517572</v>
      </c>
      <c r="AB1088" s="30"/>
      <c r="AC1088" s="31"/>
      <c r="AD1088" s="33"/>
      <c r="AE1088" s="32"/>
      <c r="AF1088" s="32"/>
      <c r="AJ1088" s="350"/>
      <c r="AK1088" s="3"/>
      <c r="AL1088">
        <f t="shared" si="74"/>
        <v>0</v>
      </c>
      <c r="AO1088">
        <v>7.9513335590883569</v>
      </c>
    </row>
    <row r="1089" spans="1:41" ht="12" customHeight="1" x14ac:dyDescent="0.25">
      <c r="A1089" s="73">
        <v>5031109</v>
      </c>
      <c r="B1089" s="98" t="s">
        <v>4083</v>
      </c>
      <c r="C1089" s="77" t="str">
        <f t="shared" si="75"/>
        <v/>
      </c>
      <c r="D1089" s="115">
        <v>304.47000000000003</v>
      </c>
      <c r="E1089" s="75" t="s">
        <v>6463</v>
      </c>
      <c r="F1089" s="112">
        <f t="shared" si="76"/>
        <v>365.36400000000003</v>
      </c>
      <c r="G1089" s="80" t="s">
        <v>3334</v>
      </c>
      <c r="H1089" s="325"/>
      <c r="J1089" s="341"/>
      <c r="L1089"/>
      <c r="M1089"/>
      <c r="P1089" s="9">
        <v>102</v>
      </c>
      <c r="V1089" s="39"/>
      <c r="Z1089" s="38"/>
      <c r="AA1089" s="38">
        <v>15.000705583517572</v>
      </c>
      <c r="AB1089" s="30"/>
      <c r="AC1089" s="31"/>
      <c r="AD1089" s="33"/>
      <c r="AE1089" s="32"/>
      <c r="AF1089" s="32"/>
      <c r="AJ1089" s="350"/>
      <c r="AK1089" s="3"/>
      <c r="AL1089">
        <f t="shared" si="74"/>
        <v>0</v>
      </c>
      <c r="AO1089">
        <v>7.9513335590883569</v>
      </c>
    </row>
    <row r="1090" spans="1:41" ht="12" customHeight="1" x14ac:dyDescent="0.25">
      <c r="A1090" s="73">
        <v>5031110</v>
      </c>
      <c r="B1090" s="98" t="s">
        <v>4084</v>
      </c>
      <c r="C1090" s="77" t="str">
        <f t="shared" si="75"/>
        <v/>
      </c>
      <c r="D1090" s="115">
        <v>304.47000000000003</v>
      </c>
      <c r="E1090" s="75" t="s">
        <v>6463</v>
      </c>
      <c r="F1090" s="112">
        <f t="shared" si="76"/>
        <v>365.36400000000003</v>
      </c>
      <c r="G1090" s="80" t="s">
        <v>3334</v>
      </c>
      <c r="H1090" s="325"/>
      <c r="J1090" s="341"/>
      <c r="L1090"/>
      <c r="M1090"/>
      <c r="P1090" s="9">
        <v>102</v>
      </c>
      <c r="V1090" s="39"/>
      <c r="Z1090" s="38"/>
      <c r="AA1090" s="38">
        <v>15.000705583517572</v>
      </c>
      <c r="AB1090" s="30"/>
      <c r="AC1090" s="31"/>
      <c r="AD1090" s="33"/>
      <c r="AE1090" s="32"/>
      <c r="AF1090" s="32"/>
      <c r="AJ1090" s="350"/>
      <c r="AK1090" s="3"/>
      <c r="AL1090">
        <f t="shared" si="74"/>
        <v>0</v>
      </c>
      <c r="AO1090">
        <v>7.9513335590883569</v>
      </c>
    </row>
    <row r="1091" spans="1:41" ht="12" customHeight="1" x14ac:dyDescent="0.25">
      <c r="A1091" s="73">
        <v>5031111</v>
      </c>
      <c r="B1091" s="98" t="s">
        <v>4085</v>
      </c>
      <c r="C1091" s="77" t="str">
        <f t="shared" si="75"/>
        <v/>
      </c>
      <c r="D1091" s="115">
        <v>304.47000000000003</v>
      </c>
      <c r="E1091" s="75" t="s">
        <v>6463</v>
      </c>
      <c r="F1091" s="112">
        <f t="shared" si="76"/>
        <v>365.36400000000003</v>
      </c>
      <c r="G1091" s="80" t="s">
        <v>3334</v>
      </c>
      <c r="H1091" s="325"/>
      <c r="J1091" s="341"/>
      <c r="L1091"/>
      <c r="M1091"/>
      <c r="P1091" s="9">
        <v>102</v>
      </c>
      <c r="V1091" s="39"/>
      <c r="Z1091" s="38"/>
      <c r="AA1091" s="38">
        <v>15.000705583517572</v>
      </c>
      <c r="AB1091" s="30"/>
      <c r="AC1091" s="31"/>
      <c r="AD1091" s="33"/>
      <c r="AE1091" s="32"/>
      <c r="AF1091" s="32"/>
      <c r="AJ1091" s="350"/>
      <c r="AK1091" s="3"/>
      <c r="AL1091">
        <f t="shared" si="74"/>
        <v>0</v>
      </c>
      <c r="AO1091">
        <v>7.9513335590883569</v>
      </c>
    </row>
    <row r="1092" spans="1:41" ht="12" customHeight="1" x14ac:dyDescent="0.25">
      <c r="A1092" s="73">
        <v>5031112</v>
      </c>
      <c r="B1092" s="98" t="s">
        <v>4086</v>
      </c>
      <c r="C1092" s="77" t="str">
        <f t="shared" si="75"/>
        <v/>
      </c>
      <c r="D1092" s="115">
        <v>304.47000000000003</v>
      </c>
      <c r="E1092" s="75" t="s">
        <v>6463</v>
      </c>
      <c r="F1092" s="112">
        <f t="shared" si="76"/>
        <v>365.36400000000003</v>
      </c>
      <c r="G1092" s="80" t="s">
        <v>3335</v>
      </c>
      <c r="H1092" s="325"/>
      <c r="J1092" s="341"/>
      <c r="L1092"/>
      <c r="M1092"/>
      <c r="P1092" s="9">
        <v>102</v>
      </c>
      <c r="V1092" s="39"/>
      <c r="Z1092" s="38"/>
      <c r="AA1092" s="38">
        <v>15.000705583517572</v>
      </c>
      <c r="AB1092" s="30"/>
      <c r="AC1092" s="31"/>
      <c r="AD1092" s="33"/>
      <c r="AE1092" s="32"/>
      <c r="AF1092" s="32"/>
      <c r="AJ1092" s="350"/>
      <c r="AK1092" s="3"/>
      <c r="AL1092">
        <f t="shared" si="74"/>
        <v>0</v>
      </c>
      <c r="AO1092">
        <v>7.9513335590883569</v>
      </c>
    </row>
    <row r="1093" spans="1:41" ht="12" customHeight="1" x14ac:dyDescent="0.25">
      <c r="A1093" s="73">
        <v>5031113</v>
      </c>
      <c r="B1093" s="98" t="s">
        <v>4087</v>
      </c>
      <c r="C1093" s="77" t="str">
        <f t="shared" si="75"/>
        <v/>
      </c>
      <c r="D1093" s="115">
        <v>342.74</v>
      </c>
      <c r="E1093" s="75"/>
      <c r="F1093" s="112">
        <f t="shared" si="76"/>
        <v>411.28800000000001</v>
      </c>
      <c r="G1093" s="80" t="s">
        <v>3334</v>
      </c>
      <c r="H1093" s="325"/>
      <c r="J1093" s="341"/>
      <c r="L1093"/>
      <c r="M1093"/>
      <c r="P1093" s="9">
        <v>102</v>
      </c>
      <c r="V1093" s="39"/>
      <c r="Z1093" s="38"/>
      <c r="AA1093" s="38">
        <v>15.001462538130454</v>
      </c>
      <c r="AB1093" s="30"/>
      <c r="AC1093" s="31"/>
      <c r="AD1093" s="33"/>
      <c r="AE1093" s="32"/>
      <c r="AF1093" s="32"/>
      <c r="AJ1093" s="350"/>
      <c r="AK1093" s="3"/>
      <c r="AL1093">
        <f t="shared" si="74"/>
        <v>0</v>
      </c>
      <c r="AO1093">
        <v>7.0634957365222393</v>
      </c>
    </row>
    <row r="1094" spans="1:41" ht="12" customHeight="1" x14ac:dyDescent="0.25">
      <c r="A1094" s="73">
        <v>5031114</v>
      </c>
      <c r="B1094" s="98" t="s">
        <v>4088</v>
      </c>
      <c r="C1094" s="77" t="str">
        <f t="shared" si="75"/>
        <v/>
      </c>
      <c r="D1094" s="115">
        <v>342.74</v>
      </c>
      <c r="E1094" s="75" t="s">
        <v>6463</v>
      </c>
      <c r="F1094" s="112">
        <f t="shared" si="76"/>
        <v>411.28800000000001</v>
      </c>
      <c r="G1094" s="80" t="s">
        <v>3334</v>
      </c>
      <c r="H1094" s="325"/>
      <c r="J1094" s="341"/>
      <c r="L1094"/>
      <c r="M1094"/>
      <c r="P1094" s="9">
        <v>102</v>
      </c>
      <c r="V1094" s="39"/>
      <c r="Z1094" s="38"/>
      <c r="AA1094" s="38">
        <v>15.001462538130454</v>
      </c>
      <c r="AB1094" s="30"/>
      <c r="AC1094" s="31"/>
      <c r="AD1094" s="33"/>
      <c r="AE1094" s="32"/>
      <c r="AF1094" s="32"/>
      <c r="AJ1094" s="350"/>
      <c r="AK1094" s="3"/>
      <c r="AL1094">
        <f t="shared" si="74"/>
        <v>0</v>
      </c>
      <c r="AO1094">
        <v>7.0634957365222393</v>
      </c>
    </row>
    <row r="1095" spans="1:41" ht="12" customHeight="1" x14ac:dyDescent="0.25">
      <c r="A1095" s="73">
        <v>5031115</v>
      </c>
      <c r="B1095" s="98" t="s">
        <v>4089</v>
      </c>
      <c r="C1095" s="77" t="str">
        <f t="shared" si="75"/>
        <v/>
      </c>
      <c r="D1095" s="115">
        <v>342.74</v>
      </c>
      <c r="E1095" s="75" t="s">
        <v>1</v>
      </c>
      <c r="F1095" s="112">
        <f t="shared" si="76"/>
        <v>411.28800000000001</v>
      </c>
      <c r="G1095" s="80" t="s">
        <v>3334</v>
      </c>
      <c r="H1095" s="325"/>
      <c r="J1095" s="341"/>
      <c r="L1095"/>
      <c r="M1095"/>
      <c r="P1095" s="9">
        <v>102</v>
      </c>
      <c r="V1095" s="39"/>
      <c r="Z1095" s="38"/>
      <c r="AA1095" s="38">
        <v>15.001462538130454</v>
      </c>
      <c r="AB1095" s="30"/>
      <c r="AC1095" s="31"/>
      <c r="AD1095" s="33"/>
      <c r="AE1095" s="32"/>
      <c r="AF1095" s="32"/>
      <c r="AJ1095" s="350"/>
      <c r="AK1095" s="3"/>
      <c r="AL1095">
        <f t="shared" si="74"/>
        <v>0</v>
      </c>
      <c r="AO1095">
        <v>7.0634957365222393</v>
      </c>
    </row>
    <row r="1096" spans="1:41" ht="12" customHeight="1" x14ac:dyDescent="0.25">
      <c r="A1096" s="73">
        <v>5031116</v>
      </c>
      <c r="B1096" s="98" t="s">
        <v>4090</v>
      </c>
      <c r="C1096" s="77" t="str">
        <f t="shared" si="75"/>
        <v/>
      </c>
      <c r="D1096" s="115">
        <v>342.74</v>
      </c>
      <c r="E1096" s="75"/>
      <c r="F1096" s="112">
        <f t="shared" si="76"/>
        <v>411.28800000000001</v>
      </c>
      <c r="G1096" s="80" t="s">
        <v>3334</v>
      </c>
      <c r="H1096" s="325"/>
      <c r="J1096" s="341"/>
      <c r="L1096"/>
      <c r="M1096"/>
      <c r="P1096" s="9">
        <v>102</v>
      </c>
      <c r="V1096" s="39"/>
      <c r="Z1096" s="38"/>
      <c r="AA1096" s="38">
        <v>15.001462538130454</v>
      </c>
      <c r="AB1096" s="30"/>
      <c r="AC1096" s="31"/>
      <c r="AD1096" s="33"/>
      <c r="AE1096" s="32"/>
      <c r="AF1096" s="32"/>
      <c r="AJ1096" s="350"/>
      <c r="AK1096" s="3"/>
      <c r="AL1096">
        <f t="shared" si="74"/>
        <v>0</v>
      </c>
      <c r="AO1096">
        <v>7.0634957365222393</v>
      </c>
    </row>
    <row r="1097" spans="1:41" ht="12" customHeight="1" x14ac:dyDescent="0.25">
      <c r="A1097" s="271">
        <v>5031117</v>
      </c>
      <c r="B1097" s="100" t="s">
        <v>4091</v>
      </c>
      <c r="C1097" s="77" t="str">
        <f t="shared" si="75"/>
        <v/>
      </c>
      <c r="D1097" s="115">
        <v>347.11</v>
      </c>
      <c r="E1097" s="86" t="s">
        <v>6463</v>
      </c>
      <c r="F1097" s="292">
        <f t="shared" si="76"/>
        <v>416.53199999999998</v>
      </c>
      <c r="G1097" s="87" t="s">
        <v>3333</v>
      </c>
      <c r="H1097" s="325"/>
      <c r="J1097" s="341"/>
      <c r="L1097"/>
      <c r="M1097"/>
      <c r="P1097" s="9">
        <v>102</v>
      </c>
      <c r="V1097" s="39"/>
      <c r="Z1097" s="38"/>
      <c r="AA1097" s="38">
        <v>14.998349562634104</v>
      </c>
      <c r="AB1097" s="30"/>
      <c r="AC1097" s="31"/>
      <c r="AD1097" s="33"/>
      <c r="AE1097" s="32"/>
      <c r="AF1097" s="32"/>
      <c r="AJ1097" s="350"/>
      <c r="AK1097" s="3"/>
      <c r="AL1097">
        <f t="shared" si="74"/>
        <v>0</v>
      </c>
      <c r="AO1097">
        <v>0.6340516966682378</v>
      </c>
    </row>
    <row r="1098" spans="1:41" ht="75" customHeight="1" x14ac:dyDescent="0.25">
      <c r="A1098" s="269">
        <v>10</v>
      </c>
      <c r="B1098" s="284" t="s">
        <v>7914</v>
      </c>
      <c r="C1098" s="267"/>
      <c r="D1098" s="115"/>
      <c r="E1098" s="267"/>
      <c r="F1098" s="298"/>
      <c r="G1098" s="189"/>
      <c r="H1098" s="329"/>
      <c r="I1098" s="353">
        <v>0</v>
      </c>
      <c r="J1098" s="72"/>
      <c r="K1098" s="72"/>
      <c r="L1098"/>
      <c r="M1098"/>
      <c r="P1098" s="9">
        <v>95</v>
      </c>
      <c r="R1098" s="36"/>
      <c r="V1098" s="37"/>
      <c r="Z1098" s="38"/>
      <c r="AA1098" s="38"/>
      <c r="AB1098" s="30"/>
      <c r="AC1098" s="31"/>
      <c r="AD1098" s="32"/>
      <c r="AE1098" s="32"/>
      <c r="AF1098" s="33"/>
      <c r="AJ1098" s="350"/>
      <c r="AK1098" s="3"/>
      <c r="AL1098" s="3"/>
    </row>
    <row r="1099" spans="1:41" ht="12" customHeight="1" x14ac:dyDescent="0.25">
      <c r="A1099" s="76">
        <v>5010001</v>
      </c>
      <c r="B1099" s="270" t="s">
        <v>4354</v>
      </c>
      <c r="C1099" s="77" t="str">
        <f t="shared" ref="C1099:C1113" si="77">IF(MROUND(AL1099/(AO1099*F1099),10)=0,"",MROUND(AL1099/(AO1099*F1099),10))</f>
        <v/>
      </c>
      <c r="D1099" s="115">
        <v>18.87</v>
      </c>
      <c r="E1099" s="78" t="s">
        <v>6464</v>
      </c>
      <c r="F1099" s="112">
        <f t="shared" si="76"/>
        <v>22.644000000000002</v>
      </c>
      <c r="G1099" s="79" t="s">
        <v>3334</v>
      </c>
      <c r="H1099" s="325"/>
      <c r="I1099" s="326" t="s">
        <v>4960</v>
      </c>
      <c r="L1099"/>
      <c r="M1099"/>
      <c r="P1099" s="9">
        <v>95</v>
      </c>
      <c r="V1099" s="39"/>
      <c r="Z1099" s="38"/>
      <c r="AA1099" s="38">
        <v>15.034168564920279</v>
      </c>
      <c r="AB1099" s="30"/>
      <c r="AC1099" s="31"/>
      <c r="AD1099" s="32"/>
      <c r="AE1099" s="32"/>
      <c r="AF1099" s="33"/>
      <c r="AJ1099" s="350">
        <v>1010001</v>
      </c>
      <c r="AK1099" s="3"/>
      <c r="AL1099">
        <f>$I$1098/25</f>
        <v>0</v>
      </c>
      <c r="AO1099">
        <v>9.9676735559088492</v>
      </c>
    </row>
    <row r="1100" spans="1:41" ht="12" customHeight="1" x14ac:dyDescent="0.25">
      <c r="A1100" s="73">
        <v>5010002</v>
      </c>
      <c r="B1100" s="98" t="s">
        <v>4355</v>
      </c>
      <c r="C1100" s="77" t="str">
        <f t="shared" si="77"/>
        <v/>
      </c>
      <c r="D1100" s="115">
        <v>21.79</v>
      </c>
      <c r="E1100" s="75" t="s">
        <v>6464</v>
      </c>
      <c r="F1100" s="112">
        <f t="shared" si="76"/>
        <v>26.148</v>
      </c>
      <c r="G1100" s="80" t="s">
        <v>3334</v>
      </c>
      <c r="H1100" s="325"/>
      <c r="I1100" s="365" t="s">
        <v>4961</v>
      </c>
      <c r="L1100"/>
      <c r="M1100"/>
      <c r="P1100" s="9">
        <v>95</v>
      </c>
      <c r="V1100" s="39"/>
      <c r="Z1100" s="38"/>
      <c r="AA1100" s="38">
        <v>14.990138067061153</v>
      </c>
      <c r="AB1100" s="30"/>
      <c r="AC1100" s="31"/>
      <c r="AD1100" s="32"/>
      <c r="AE1100" s="32"/>
      <c r="AF1100" s="33"/>
      <c r="AJ1100" s="350">
        <v>1010002</v>
      </c>
      <c r="AK1100" s="3"/>
      <c r="AL1100">
        <f t="shared" ref="AL1100:AL1123" si="78">$I$1098/25</f>
        <v>0</v>
      </c>
      <c r="AO1100">
        <v>8.631941257457548</v>
      </c>
    </row>
    <row r="1101" spans="1:41" ht="12" customHeight="1" x14ac:dyDescent="0.25">
      <c r="A1101" s="73">
        <v>5010003</v>
      </c>
      <c r="B1101" s="98" t="s">
        <v>4356</v>
      </c>
      <c r="C1101" s="77" t="str">
        <f t="shared" si="77"/>
        <v/>
      </c>
      <c r="D1101" s="115">
        <v>23.53</v>
      </c>
      <c r="E1101" s="75" t="s">
        <v>6463</v>
      </c>
      <c r="F1101" s="112">
        <f t="shared" si="76"/>
        <v>28.236000000000001</v>
      </c>
      <c r="G1101" s="80" t="s">
        <v>3335</v>
      </c>
      <c r="H1101" s="325"/>
      <c r="I1101" s="365"/>
      <c r="L1101"/>
      <c r="M1101"/>
      <c r="P1101" s="9">
        <v>95</v>
      </c>
      <c r="V1101" s="39"/>
      <c r="Z1101" s="38"/>
      <c r="AA1101" s="38">
        <v>14.972611077297628</v>
      </c>
      <c r="AB1101" s="30"/>
      <c r="AC1101" s="31"/>
      <c r="AD1101" s="32"/>
      <c r="AE1101" s="32"/>
      <c r="AF1101" s="33"/>
      <c r="AJ1101" s="350">
        <v>1010003</v>
      </c>
      <c r="AK1101" s="3"/>
      <c r="AL1101">
        <f t="shared" si="78"/>
        <v>0</v>
      </c>
      <c r="AO1101">
        <v>2.6645417197903383</v>
      </c>
    </row>
    <row r="1102" spans="1:41" ht="12" customHeight="1" x14ac:dyDescent="0.25">
      <c r="A1102" s="73">
        <v>5010004</v>
      </c>
      <c r="B1102" s="98" t="s">
        <v>4357</v>
      </c>
      <c r="C1102" s="77" t="str">
        <f t="shared" si="77"/>
        <v/>
      </c>
      <c r="D1102" s="115">
        <v>26.92</v>
      </c>
      <c r="E1102" s="75" t="s">
        <v>6463</v>
      </c>
      <c r="F1102" s="112">
        <f t="shared" si="76"/>
        <v>32.304000000000002</v>
      </c>
      <c r="G1102" s="80" t="s">
        <v>3334</v>
      </c>
      <c r="H1102" s="325"/>
      <c r="I1102" s="365"/>
      <c r="L1102"/>
      <c r="M1102"/>
      <c r="P1102" s="9">
        <v>95</v>
      </c>
      <c r="V1102" s="39"/>
      <c r="Z1102" s="38"/>
      <c r="AA1102" s="38">
        <v>15</v>
      </c>
      <c r="AB1102" s="30"/>
      <c r="AC1102" s="31"/>
      <c r="AD1102" s="32"/>
      <c r="AE1102" s="32"/>
      <c r="AF1102" s="33"/>
      <c r="AJ1102" s="350">
        <v>1010004</v>
      </c>
      <c r="AK1102" s="3"/>
      <c r="AL1102">
        <f t="shared" si="78"/>
        <v>0</v>
      </c>
      <c r="AO1102">
        <v>1.3973997028231797</v>
      </c>
    </row>
    <row r="1103" spans="1:41" ht="12" customHeight="1" x14ac:dyDescent="0.25">
      <c r="A1103" s="73">
        <v>5010005</v>
      </c>
      <c r="B1103" s="98" t="s">
        <v>4358</v>
      </c>
      <c r="C1103" s="77" t="str">
        <f t="shared" si="77"/>
        <v/>
      </c>
      <c r="D1103" s="115">
        <v>30.45</v>
      </c>
      <c r="E1103" s="75" t="s">
        <v>6463</v>
      </c>
      <c r="F1103" s="112">
        <f t="shared" si="76"/>
        <v>36.54</v>
      </c>
      <c r="G1103" s="80" t="s">
        <v>3335</v>
      </c>
      <c r="H1103" s="325"/>
      <c r="I1103" s="332"/>
      <c r="L1103"/>
      <c r="M1103"/>
      <c r="P1103" s="9">
        <v>95</v>
      </c>
      <c r="V1103" s="39"/>
      <c r="Z1103" s="38"/>
      <c r="AA1103" s="38">
        <v>15.004703668861723</v>
      </c>
      <c r="AB1103" s="30"/>
      <c r="AC1103" s="31"/>
      <c r="AD1103" s="32"/>
      <c r="AE1103" s="32"/>
      <c r="AF1103" s="33"/>
      <c r="AJ1103" s="350">
        <v>1010005</v>
      </c>
      <c r="AK1103" s="3"/>
      <c r="AL1103">
        <f t="shared" si="78"/>
        <v>0</v>
      </c>
      <c r="AO1103">
        <v>0.61770114942528731</v>
      </c>
    </row>
    <row r="1104" spans="1:41" ht="12" customHeight="1" x14ac:dyDescent="0.25">
      <c r="A1104" s="73">
        <v>5010006</v>
      </c>
      <c r="B1104" s="98" t="s">
        <v>4359</v>
      </c>
      <c r="C1104" s="77" t="str">
        <f t="shared" si="77"/>
        <v/>
      </c>
      <c r="D1104" s="115">
        <v>36.909999999999997</v>
      </c>
      <c r="E1104" s="75" t="s">
        <v>6464</v>
      </c>
      <c r="F1104" s="112">
        <f t="shared" si="76"/>
        <v>44.291999999999994</v>
      </c>
      <c r="G1104" s="80" t="s">
        <v>3334</v>
      </c>
      <c r="H1104" s="325"/>
      <c r="I1104" s="333"/>
      <c r="L1104"/>
      <c r="M1104"/>
      <c r="P1104" s="9">
        <v>95</v>
      </c>
      <c r="V1104" s="39"/>
      <c r="Z1104" s="38"/>
      <c r="AA1104" s="38">
        <v>15.017462165308501</v>
      </c>
      <c r="AB1104" s="30"/>
      <c r="AC1104" s="31"/>
      <c r="AD1104" s="32"/>
      <c r="AE1104" s="32"/>
      <c r="AF1104" s="33"/>
      <c r="AJ1104" s="350">
        <v>1010006</v>
      </c>
      <c r="AK1104" s="3"/>
      <c r="AL1104">
        <f t="shared" si="78"/>
        <v>0</v>
      </c>
      <c r="AO1104">
        <v>1.019181793551883</v>
      </c>
    </row>
    <row r="1105" spans="1:41" ht="12" customHeight="1" x14ac:dyDescent="0.25">
      <c r="A1105" s="73">
        <v>5010007</v>
      </c>
      <c r="B1105" s="98" t="s">
        <v>4360</v>
      </c>
      <c r="C1105" s="77" t="str">
        <f t="shared" si="77"/>
        <v/>
      </c>
      <c r="D1105" s="115">
        <v>43.9</v>
      </c>
      <c r="E1105" s="75" t="s">
        <v>6463</v>
      </c>
      <c r="F1105" s="112">
        <f t="shared" si="76"/>
        <v>52.68</v>
      </c>
      <c r="G1105" s="80" t="s">
        <v>3335</v>
      </c>
      <c r="H1105" s="325"/>
      <c r="L1105"/>
      <c r="M1105"/>
      <c r="P1105" s="9">
        <v>95</v>
      </c>
      <c r="V1105" s="39"/>
      <c r="Z1105" s="38"/>
      <c r="AA1105" s="38">
        <v>15.008156606851543</v>
      </c>
      <c r="AB1105" s="30"/>
      <c r="AC1105" s="31"/>
      <c r="AD1105" s="32"/>
      <c r="AE1105" s="32"/>
      <c r="AF1105" s="33"/>
      <c r="AJ1105" s="350">
        <v>1010007</v>
      </c>
      <c r="AK1105" s="3"/>
      <c r="AL1105">
        <f t="shared" si="78"/>
        <v>0</v>
      </c>
      <c r="AO1105">
        <v>0.53556378132118454</v>
      </c>
    </row>
    <row r="1106" spans="1:41" ht="12" customHeight="1" x14ac:dyDescent="0.25">
      <c r="A1106" s="73">
        <v>5010008</v>
      </c>
      <c r="B1106" s="98" t="s">
        <v>4361</v>
      </c>
      <c r="C1106" s="77" t="str">
        <f t="shared" si="77"/>
        <v/>
      </c>
      <c r="D1106" s="115">
        <v>61.95</v>
      </c>
      <c r="E1106" s="75" t="s">
        <v>6463</v>
      </c>
      <c r="F1106" s="112">
        <f t="shared" si="76"/>
        <v>74.34</v>
      </c>
      <c r="G1106" s="80" t="s">
        <v>3334</v>
      </c>
      <c r="H1106" s="325"/>
      <c r="L1106"/>
      <c r="M1106"/>
      <c r="P1106" s="9">
        <v>95</v>
      </c>
      <c r="V1106" s="39"/>
      <c r="Z1106" s="38"/>
      <c r="AA1106" s="38">
        <v>15.005780346820814</v>
      </c>
      <c r="AB1106" s="30"/>
      <c r="AC1106" s="31"/>
      <c r="AD1106" s="32"/>
      <c r="AE1106" s="32"/>
      <c r="AF1106" s="33"/>
      <c r="AJ1106" s="350">
        <v>1010008</v>
      </c>
      <c r="AK1106" s="3"/>
      <c r="AL1106">
        <f t="shared" si="78"/>
        <v>0</v>
      </c>
      <c r="AO1106">
        <v>0.75903954802259876</v>
      </c>
    </row>
    <row r="1107" spans="1:41" ht="12" customHeight="1" x14ac:dyDescent="0.25">
      <c r="A1107" s="73">
        <v>5010009</v>
      </c>
      <c r="B1107" s="98" t="s">
        <v>4362</v>
      </c>
      <c r="C1107" s="77" t="str">
        <f t="shared" si="77"/>
        <v/>
      </c>
      <c r="D1107" s="115">
        <v>71.739999999999995</v>
      </c>
      <c r="E1107" s="75" t="s">
        <v>6463</v>
      </c>
      <c r="F1107" s="112">
        <f t="shared" si="76"/>
        <v>86.087999999999994</v>
      </c>
      <c r="G1107" s="80" t="s">
        <v>3335</v>
      </c>
      <c r="H1107" s="325"/>
      <c r="I1107" s="326" t="s">
        <v>4954</v>
      </c>
      <c r="L1107"/>
      <c r="M1107"/>
      <c r="P1107" s="9">
        <v>95</v>
      </c>
      <c r="V1107" s="39"/>
      <c r="Z1107" s="38"/>
      <c r="AA1107" s="38">
        <v>14.993012577360759</v>
      </c>
      <c r="AB1107" s="30"/>
      <c r="AC1107" s="31"/>
      <c r="AD1107" s="32"/>
      <c r="AE1107" s="32"/>
      <c r="AF1107" s="33"/>
      <c r="AJ1107" s="350">
        <v>1010009</v>
      </c>
      <c r="AK1107" s="3"/>
      <c r="AL1107">
        <f t="shared" si="78"/>
        <v>0</v>
      </c>
      <c r="AO1107">
        <v>0.43697147105287615</v>
      </c>
    </row>
    <row r="1108" spans="1:41" ht="12" customHeight="1" x14ac:dyDescent="0.25">
      <c r="A1108" s="73">
        <v>5010010</v>
      </c>
      <c r="B1108" s="98" t="s">
        <v>4363</v>
      </c>
      <c r="C1108" s="77" t="str">
        <f t="shared" si="77"/>
        <v/>
      </c>
      <c r="D1108" s="115">
        <v>82.18</v>
      </c>
      <c r="E1108" s="75" t="s">
        <v>6464</v>
      </c>
      <c r="F1108" s="112">
        <f t="shared" si="76"/>
        <v>98.616</v>
      </c>
      <c r="G1108" s="80" t="s">
        <v>3334</v>
      </c>
      <c r="H1108" s="325"/>
      <c r="I1108" s="377" t="s">
        <v>8429</v>
      </c>
      <c r="L1108"/>
      <c r="M1108"/>
      <c r="P1108" s="9">
        <v>95</v>
      </c>
      <c r="V1108" s="39"/>
      <c r="Z1108" s="38"/>
      <c r="AA1108" s="38">
        <v>15.005228302544438</v>
      </c>
      <c r="AB1108" s="30"/>
      <c r="AC1108" s="31"/>
      <c r="AD1108" s="32"/>
      <c r="AE1108" s="32"/>
      <c r="AF1108" s="33"/>
      <c r="AJ1108" s="350">
        <v>1010010</v>
      </c>
      <c r="AK1108" s="3"/>
      <c r="AL1108">
        <f t="shared" si="78"/>
        <v>0</v>
      </c>
      <c r="AO1108">
        <v>2.2887563884156727</v>
      </c>
    </row>
    <row r="1109" spans="1:41" ht="12" customHeight="1" x14ac:dyDescent="0.25">
      <c r="A1109" s="73">
        <v>5010011</v>
      </c>
      <c r="B1109" s="98" t="s">
        <v>4364</v>
      </c>
      <c r="C1109" s="77" t="str">
        <f t="shared" si="77"/>
        <v/>
      </c>
      <c r="D1109" s="115">
        <v>102.25</v>
      </c>
      <c r="E1109" s="75" t="s">
        <v>6463</v>
      </c>
      <c r="F1109" s="112">
        <f t="shared" si="76"/>
        <v>122.69999999999999</v>
      </c>
      <c r="G1109" s="80" t="s">
        <v>3335</v>
      </c>
      <c r="H1109" s="325"/>
      <c r="I1109" s="378"/>
      <c r="L1109"/>
      <c r="M1109"/>
      <c r="P1109" s="9">
        <v>95</v>
      </c>
      <c r="V1109" s="39"/>
      <c r="Z1109" s="38"/>
      <c r="AA1109" s="38">
        <v>15.002101134612687</v>
      </c>
      <c r="AB1109" s="30"/>
      <c r="AC1109" s="31"/>
      <c r="AD1109" s="32"/>
      <c r="AE1109" s="32"/>
      <c r="AF1109" s="33"/>
      <c r="AJ1109" s="350">
        <v>1010011</v>
      </c>
      <c r="AK1109" s="3"/>
      <c r="AL1109">
        <f t="shared" si="78"/>
        <v>0</v>
      </c>
      <c r="AO1109">
        <v>0.45987775061124692</v>
      </c>
    </row>
    <row r="1110" spans="1:41" ht="12" customHeight="1" x14ac:dyDescent="0.25">
      <c r="A1110" s="73">
        <v>5010012</v>
      </c>
      <c r="B1110" s="98" t="s">
        <v>4365</v>
      </c>
      <c r="C1110" s="77" t="str">
        <f t="shared" si="77"/>
        <v/>
      </c>
      <c r="D1110" s="115">
        <v>114.04</v>
      </c>
      <c r="E1110" s="75" t="s">
        <v>6463</v>
      </c>
      <c r="F1110" s="112">
        <f t="shared" si="76"/>
        <v>136.84800000000001</v>
      </c>
      <c r="G1110" s="80" t="s">
        <v>3334</v>
      </c>
      <c r="H1110" s="325"/>
      <c r="I1110" s="365" t="s">
        <v>4955</v>
      </c>
      <c r="L1110"/>
      <c r="M1110"/>
      <c r="P1110" s="9">
        <v>95</v>
      </c>
      <c r="V1110" s="39"/>
      <c r="Z1110" s="38"/>
      <c r="AA1110" s="38">
        <v>14.994348863493656</v>
      </c>
      <c r="AB1110" s="30"/>
      <c r="AC1110" s="31"/>
      <c r="AD1110" s="32"/>
      <c r="AE1110" s="32"/>
      <c r="AF1110" s="33"/>
      <c r="AJ1110" s="350">
        <v>1010012</v>
      </c>
      <c r="AK1110" s="3"/>
      <c r="AL1110">
        <f t="shared" si="78"/>
        <v>0</v>
      </c>
      <c r="AO1110">
        <v>1.6493335671694143</v>
      </c>
    </row>
    <row r="1111" spans="1:41" ht="12" customHeight="1" x14ac:dyDescent="0.25">
      <c r="A1111" s="73">
        <v>5010013</v>
      </c>
      <c r="B1111" s="98" t="s">
        <v>4366</v>
      </c>
      <c r="C1111" s="77" t="str">
        <f t="shared" si="77"/>
        <v/>
      </c>
      <c r="D1111" s="115">
        <v>135.18</v>
      </c>
      <c r="E1111" s="75" t="s">
        <v>6463</v>
      </c>
      <c r="F1111" s="112">
        <f t="shared" si="76"/>
        <v>162.21600000000001</v>
      </c>
      <c r="G1111" s="80" t="s">
        <v>3335</v>
      </c>
      <c r="H1111" s="325"/>
      <c r="I1111" s="365"/>
      <c r="L1111"/>
      <c r="M1111"/>
      <c r="P1111" s="9">
        <v>95</v>
      </c>
      <c r="V1111" s="39"/>
      <c r="Z1111" s="38"/>
      <c r="AA1111" s="38">
        <v>15.00317863954227</v>
      </c>
      <c r="AB1111" s="30"/>
      <c r="AC1111" s="31"/>
      <c r="AD1111" s="32"/>
      <c r="AE1111" s="32"/>
      <c r="AF1111" s="33"/>
      <c r="AJ1111" s="350">
        <v>1010013</v>
      </c>
      <c r="AK1111" s="3"/>
      <c r="AL1111">
        <f t="shared" si="78"/>
        <v>0</v>
      </c>
      <c r="AO1111">
        <v>0.69570202692706018</v>
      </c>
    </row>
    <row r="1112" spans="1:41" ht="12" customHeight="1" x14ac:dyDescent="0.25">
      <c r="A1112" s="73">
        <v>5010014</v>
      </c>
      <c r="B1112" s="98" t="s">
        <v>4367</v>
      </c>
      <c r="C1112" s="77" t="str">
        <f t="shared" si="77"/>
        <v/>
      </c>
      <c r="D1112" s="115">
        <v>158.05000000000001</v>
      </c>
      <c r="E1112" s="75" t="s">
        <v>1</v>
      </c>
      <c r="F1112" s="112">
        <f t="shared" si="76"/>
        <v>189.66</v>
      </c>
      <c r="G1112" s="80" t="s">
        <v>3334</v>
      </c>
      <c r="H1112" s="325"/>
      <c r="I1112" s="365"/>
      <c r="L1112"/>
      <c r="M1112"/>
      <c r="P1112" s="9">
        <v>95</v>
      </c>
      <c r="V1112" s="39"/>
      <c r="Z1112" s="38"/>
      <c r="AA1112" s="38">
        <v>14.99773448119619</v>
      </c>
      <c r="AB1112" s="30"/>
      <c r="AC1112" s="31"/>
      <c r="AD1112" s="32"/>
      <c r="AE1112" s="32"/>
      <c r="AF1112" s="33"/>
      <c r="AJ1112" s="350">
        <v>1010014</v>
      </c>
      <c r="AK1112" s="3"/>
      <c r="AL1112">
        <f t="shared" si="78"/>
        <v>0</v>
      </c>
      <c r="AO1112">
        <v>1.190066434672572</v>
      </c>
    </row>
    <row r="1113" spans="1:41" ht="12" customHeight="1" x14ac:dyDescent="0.25">
      <c r="A1113" s="73">
        <v>5010015</v>
      </c>
      <c r="B1113" s="98" t="s">
        <v>4368</v>
      </c>
      <c r="C1113" s="77" t="str">
        <f t="shared" si="77"/>
        <v/>
      </c>
      <c r="D1113" s="115">
        <v>175.71</v>
      </c>
      <c r="E1113" s="75" t="s">
        <v>6463</v>
      </c>
      <c r="F1113" s="112">
        <f t="shared" si="76"/>
        <v>210.852</v>
      </c>
      <c r="G1113" s="80" t="s">
        <v>3335</v>
      </c>
      <c r="H1113" s="325"/>
      <c r="I1113" s="377" t="s">
        <v>8430</v>
      </c>
      <c r="L1113"/>
      <c r="M1113"/>
      <c r="P1113" s="9">
        <v>95</v>
      </c>
      <c r="V1113" s="39"/>
      <c r="Z1113" s="38"/>
      <c r="AA1113" s="38">
        <v>14.998369742419314</v>
      </c>
      <c r="AB1113" s="30"/>
      <c r="AC1113" s="31"/>
      <c r="AD1113" s="32"/>
      <c r="AE1113" s="32"/>
      <c r="AF1113" s="33"/>
      <c r="AJ1113" s="350">
        <v>1010015</v>
      </c>
      <c r="AK1113" s="3"/>
      <c r="AL1113">
        <f t="shared" si="78"/>
        <v>0</v>
      </c>
      <c r="AO1113">
        <v>0.53522850150816681</v>
      </c>
    </row>
    <row r="1114" spans="1:41" ht="12" customHeight="1" x14ac:dyDescent="0.25">
      <c r="A1114" s="73">
        <v>5010016</v>
      </c>
      <c r="B1114" s="98" t="s">
        <v>4369</v>
      </c>
      <c r="C1114" s="77" t="str">
        <f t="shared" ref="C1114:C1123" si="79">IF(MROUND(AL1114/(AO1114*F1114),5)=0,"",MROUND(AL1114/(AO1114*F1114),5))</f>
        <v/>
      </c>
      <c r="D1114" s="115">
        <v>204.65</v>
      </c>
      <c r="E1114" s="75" t="s">
        <v>6463</v>
      </c>
      <c r="F1114" s="112">
        <f t="shared" si="76"/>
        <v>245.57999999999998</v>
      </c>
      <c r="G1114" s="80" t="s">
        <v>3334</v>
      </c>
      <c r="H1114" s="325"/>
      <c r="I1114" s="378"/>
      <c r="L1114"/>
      <c r="M1114"/>
      <c r="P1114" s="9">
        <v>95</v>
      </c>
      <c r="V1114" s="39"/>
      <c r="Z1114" s="38"/>
      <c r="AA1114" s="38">
        <v>14.99755056337041</v>
      </c>
      <c r="AB1114" s="30"/>
      <c r="AC1114" s="31"/>
      <c r="AD1114" s="32"/>
      <c r="AE1114" s="32"/>
      <c r="AF1114" s="33"/>
      <c r="AJ1114" s="350">
        <v>1010016</v>
      </c>
      <c r="AK1114" s="3"/>
      <c r="AL1114">
        <f t="shared" si="78"/>
        <v>0</v>
      </c>
      <c r="AO1114">
        <v>1.8381627168336185</v>
      </c>
    </row>
    <row r="1115" spans="1:41" ht="12" customHeight="1" x14ac:dyDescent="0.25">
      <c r="A1115" s="73">
        <v>5010017</v>
      </c>
      <c r="B1115" s="98" t="s">
        <v>4370</v>
      </c>
      <c r="C1115" s="77" t="str">
        <f t="shared" si="79"/>
        <v/>
      </c>
      <c r="D1115" s="115">
        <v>241.85</v>
      </c>
      <c r="E1115" s="75" t="s">
        <v>6463</v>
      </c>
      <c r="F1115" s="112">
        <f t="shared" si="76"/>
        <v>290.21999999999997</v>
      </c>
      <c r="G1115" s="80" t="s">
        <v>3335</v>
      </c>
      <c r="H1115" s="325"/>
      <c r="I1115" s="326"/>
      <c r="L1115"/>
      <c r="M1115"/>
      <c r="P1115" s="9">
        <v>95</v>
      </c>
      <c r="V1115" s="39"/>
      <c r="Z1115" s="38"/>
      <c r="AA1115" s="38">
        <v>15.000592206561649</v>
      </c>
      <c r="AB1115" s="30"/>
      <c r="AC1115" s="31"/>
      <c r="AD1115" s="32"/>
      <c r="AE1115" s="32"/>
      <c r="AF1115" s="33"/>
      <c r="AJ1115" s="350">
        <v>1010017</v>
      </c>
      <c r="AK1115" s="3"/>
      <c r="AL1115">
        <f t="shared" si="78"/>
        <v>0</v>
      </c>
      <c r="AO1115">
        <v>0.77771345875542697</v>
      </c>
    </row>
    <row r="1116" spans="1:41" ht="12" customHeight="1" x14ac:dyDescent="0.25">
      <c r="A1116" s="73">
        <v>5010018</v>
      </c>
      <c r="B1116" s="98" t="s">
        <v>4371</v>
      </c>
      <c r="C1116" s="77" t="str">
        <f t="shared" si="79"/>
        <v/>
      </c>
      <c r="D1116" s="115">
        <v>275.49</v>
      </c>
      <c r="E1116" s="75" t="s">
        <v>6463</v>
      </c>
      <c r="F1116" s="112">
        <f t="shared" si="76"/>
        <v>330.58800000000002</v>
      </c>
      <c r="G1116" s="80" t="s">
        <v>3334</v>
      </c>
      <c r="H1116" s="325"/>
      <c r="I1116" s="377" t="s">
        <v>8431</v>
      </c>
      <c r="L1116"/>
      <c r="M1116"/>
      <c r="P1116" s="9">
        <v>95</v>
      </c>
      <c r="V1116" s="39"/>
      <c r="Z1116" s="38"/>
      <c r="AA1116" s="38">
        <v>14.99870028593709</v>
      </c>
      <c r="AB1116" s="30"/>
      <c r="AC1116" s="31"/>
      <c r="AD1116" s="32"/>
      <c r="AE1116" s="32"/>
      <c r="AF1116" s="33"/>
      <c r="AJ1116" s="350">
        <v>1010018</v>
      </c>
      <c r="AK1116" s="3"/>
      <c r="AL1116">
        <f t="shared" si="78"/>
        <v>0</v>
      </c>
      <c r="AO1116">
        <v>2.2758236838602728</v>
      </c>
    </row>
    <row r="1117" spans="1:41" ht="12" customHeight="1" x14ac:dyDescent="0.25">
      <c r="A1117" s="73">
        <v>5010019</v>
      </c>
      <c r="B1117" s="98" t="s">
        <v>4372</v>
      </c>
      <c r="C1117" s="77" t="str">
        <f t="shared" si="79"/>
        <v/>
      </c>
      <c r="D1117" s="115">
        <v>299.99</v>
      </c>
      <c r="E1117" s="75" t="s">
        <v>6463</v>
      </c>
      <c r="F1117" s="112">
        <f t="shared" si="76"/>
        <v>359.988</v>
      </c>
      <c r="G1117" s="80" t="s">
        <v>3335</v>
      </c>
      <c r="H1117" s="325"/>
      <c r="I1117" s="378"/>
      <c r="L1117"/>
      <c r="M1117"/>
      <c r="P1117" s="9">
        <v>95</v>
      </c>
      <c r="V1117" s="39"/>
      <c r="Z1117" s="38"/>
      <c r="AA1117" s="38">
        <v>15.001193602291707</v>
      </c>
      <c r="AB1117" s="30"/>
      <c r="AC1117" s="31"/>
      <c r="AD1117" s="32"/>
      <c r="AE1117" s="32"/>
      <c r="AF1117" s="33"/>
      <c r="AJ1117" s="350">
        <v>1010019</v>
      </c>
      <c r="AK1117" s="3"/>
      <c r="AL1117">
        <f t="shared" si="78"/>
        <v>0</v>
      </c>
      <c r="AO1117">
        <v>0.41799171083480563</v>
      </c>
    </row>
    <row r="1118" spans="1:41" ht="12" customHeight="1" x14ac:dyDescent="0.25">
      <c r="A1118" s="73">
        <v>5010020</v>
      </c>
      <c r="B1118" s="98" t="s">
        <v>4373</v>
      </c>
      <c r="C1118" s="77" t="str">
        <f t="shared" si="79"/>
        <v/>
      </c>
      <c r="D1118" s="115">
        <v>316</v>
      </c>
      <c r="E1118" s="75" t="s">
        <v>6463</v>
      </c>
      <c r="F1118" s="112">
        <f t="shared" si="76"/>
        <v>379.2</v>
      </c>
      <c r="G1118" s="80" t="s">
        <v>3334</v>
      </c>
      <c r="H1118" s="325"/>
      <c r="L1118"/>
      <c r="M1118"/>
      <c r="P1118" s="9">
        <v>95</v>
      </c>
      <c r="V1118" s="39"/>
      <c r="Z1118" s="38"/>
      <c r="AA1118" s="38">
        <v>15.001812907904267</v>
      </c>
      <c r="AB1118" s="30"/>
      <c r="AC1118" s="31"/>
      <c r="AD1118" s="32"/>
      <c r="AE1118" s="32"/>
      <c r="AF1118" s="33"/>
      <c r="AJ1118" s="350">
        <v>1010020</v>
      </c>
      <c r="AK1118" s="3"/>
      <c r="AL1118">
        <f t="shared" si="78"/>
        <v>0</v>
      </c>
      <c r="AO1118">
        <v>1.9840717299578059</v>
      </c>
    </row>
    <row r="1119" spans="1:41" ht="12" customHeight="1" x14ac:dyDescent="0.25">
      <c r="A1119" s="73">
        <v>5010021</v>
      </c>
      <c r="B1119" s="98" t="s">
        <v>4374</v>
      </c>
      <c r="C1119" s="77" t="str">
        <f t="shared" si="79"/>
        <v/>
      </c>
      <c r="D1119" s="115">
        <v>371.97</v>
      </c>
      <c r="E1119" s="75" t="s">
        <v>6463</v>
      </c>
      <c r="F1119" s="112">
        <f t="shared" si="76"/>
        <v>446.36400000000003</v>
      </c>
      <c r="G1119" s="80" t="s">
        <v>3334</v>
      </c>
      <c r="H1119" s="325"/>
      <c r="L1119"/>
      <c r="M1119"/>
      <c r="P1119" s="9">
        <v>95</v>
      </c>
      <c r="V1119" s="39"/>
      <c r="Z1119" s="38"/>
      <c r="AA1119" s="38">
        <v>15.000770060064696</v>
      </c>
      <c r="AB1119" s="30"/>
      <c r="AC1119" s="31"/>
      <c r="AD1119" s="32"/>
      <c r="AE1119" s="32"/>
      <c r="AF1119" s="33"/>
      <c r="AJ1119" s="350">
        <v>1010021</v>
      </c>
      <c r="AK1119" s="3"/>
      <c r="AL1119">
        <f t="shared" si="78"/>
        <v>0</v>
      </c>
      <c r="AO1119">
        <v>1.0113181170524503</v>
      </c>
    </row>
    <row r="1120" spans="1:41" ht="12" customHeight="1" x14ac:dyDescent="0.25">
      <c r="A1120" s="73">
        <v>5010022</v>
      </c>
      <c r="B1120" s="98" t="s">
        <v>4375</v>
      </c>
      <c r="C1120" s="77" t="str">
        <f t="shared" si="79"/>
        <v/>
      </c>
      <c r="D1120" s="115">
        <v>397.97</v>
      </c>
      <c r="E1120" s="75" t="s">
        <v>6463</v>
      </c>
      <c r="F1120" s="112">
        <f t="shared" si="76"/>
        <v>477.56400000000002</v>
      </c>
      <c r="G1120" s="80" t="s">
        <v>3334</v>
      </c>
      <c r="H1120" s="325"/>
      <c r="L1120"/>
      <c r="M1120"/>
      <c r="P1120" s="9">
        <v>95</v>
      </c>
      <c r="V1120" s="39"/>
      <c r="Z1120" s="38"/>
      <c r="AA1120" s="38">
        <v>14.999820059740173</v>
      </c>
      <c r="AB1120" s="30"/>
      <c r="AC1120" s="31"/>
      <c r="AD1120" s="32"/>
      <c r="AE1120" s="32"/>
      <c r="AF1120" s="33"/>
      <c r="AJ1120" s="350">
        <v>1010022</v>
      </c>
      <c r="AK1120" s="3"/>
      <c r="AL1120">
        <f t="shared" si="78"/>
        <v>0</v>
      </c>
      <c r="AO1120">
        <v>2.3631178229514784</v>
      </c>
    </row>
    <row r="1121" spans="1:41" ht="12" customHeight="1" x14ac:dyDescent="0.25">
      <c r="A1121" s="73">
        <v>5010023</v>
      </c>
      <c r="B1121" s="98" t="s">
        <v>4376</v>
      </c>
      <c r="C1121" s="77" t="str">
        <f t="shared" si="79"/>
        <v/>
      </c>
      <c r="D1121" s="115">
        <v>441.6</v>
      </c>
      <c r="E1121" s="75" t="s">
        <v>6463</v>
      </c>
      <c r="F1121" s="112">
        <f t="shared" si="76"/>
        <v>529.91999999999996</v>
      </c>
      <c r="G1121" s="80" t="s">
        <v>3334</v>
      </c>
      <c r="H1121" s="325"/>
      <c r="L1121"/>
      <c r="M1121"/>
      <c r="P1121" s="9">
        <v>95</v>
      </c>
      <c r="V1121" s="39"/>
      <c r="Z1121" s="38"/>
      <c r="AA1121" s="38">
        <v>14.99967568268795</v>
      </c>
      <c r="AB1121" s="30"/>
      <c r="AC1121" s="31"/>
      <c r="AD1121" s="32"/>
      <c r="AE1121" s="32"/>
      <c r="AF1121" s="33"/>
      <c r="AJ1121" s="350">
        <v>1010023</v>
      </c>
      <c r="AK1121" s="3"/>
      <c r="AL1121">
        <f t="shared" si="78"/>
        <v>0</v>
      </c>
      <c r="AO1121">
        <v>0.851856884057971</v>
      </c>
    </row>
    <row r="1122" spans="1:41" ht="12" customHeight="1" x14ac:dyDescent="0.25">
      <c r="A1122" s="73">
        <v>5010024</v>
      </c>
      <c r="B1122" s="98" t="s">
        <v>4377</v>
      </c>
      <c r="C1122" s="77" t="str">
        <f t="shared" si="79"/>
        <v/>
      </c>
      <c r="D1122" s="115">
        <v>441.6</v>
      </c>
      <c r="E1122" s="75" t="s">
        <v>6463</v>
      </c>
      <c r="F1122" s="112">
        <f t="shared" si="76"/>
        <v>529.91999999999996</v>
      </c>
      <c r="G1122" s="80" t="s">
        <v>3334</v>
      </c>
      <c r="H1122" s="325"/>
      <c r="L1122"/>
      <c r="M1122"/>
      <c r="P1122" s="9">
        <v>95</v>
      </c>
      <c r="V1122" s="39"/>
      <c r="Z1122" s="38"/>
      <c r="AA1122" s="38">
        <v>14.99967568268795</v>
      </c>
      <c r="AB1122" s="30"/>
      <c r="AC1122" s="31"/>
      <c r="AD1122" s="32"/>
      <c r="AE1122" s="32"/>
      <c r="AF1122" s="33"/>
      <c r="AJ1122" s="350">
        <v>1010024</v>
      </c>
      <c r="AK1122" s="3"/>
      <c r="AL1122">
        <f t="shared" si="78"/>
        <v>0</v>
      </c>
      <c r="AO1122">
        <v>4.2592844202898554</v>
      </c>
    </row>
    <row r="1123" spans="1:41" ht="12" customHeight="1" x14ac:dyDescent="0.25">
      <c r="A1123" s="73">
        <v>5010025</v>
      </c>
      <c r="B1123" s="98" t="s">
        <v>4378</v>
      </c>
      <c r="C1123" s="77" t="str">
        <f t="shared" si="79"/>
        <v/>
      </c>
      <c r="D1123" s="115">
        <v>507.31</v>
      </c>
      <c r="E1123" s="75" t="s">
        <v>6464</v>
      </c>
      <c r="F1123" s="112">
        <f t="shared" si="76"/>
        <v>608.77199999999993</v>
      </c>
      <c r="G1123" s="80" t="s">
        <v>3334</v>
      </c>
      <c r="H1123" s="325"/>
      <c r="L1123"/>
      <c r="M1123"/>
      <c r="P1123" s="9">
        <v>95</v>
      </c>
      <c r="V1123" s="39"/>
      <c r="Z1123" s="38"/>
      <c r="AA1123" s="38">
        <v>14.999153068714378</v>
      </c>
      <c r="AB1123" s="30"/>
      <c r="AC1123" s="31"/>
      <c r="AD1123" s="32"/>
      <c r="AE1123" s="32"/>
      <c r="AF1123" s="33"/>
      <c r="AJ1123" s="350">
        <v>1010025</v>
      </c>
      <c r="AK1123" s="3"/>
      <c r="AL1123">
        <f t="shared" si="78"/>
        <v>0</v>
      </c>
      <c r="AO1123">
        <v>3.7075949616605235</v>
      </c>
    </row>
    <row r="1124" spans="1:41" ht="24" customHeight="1" x14ac:dyDescent="0.25">
      <c r="A1124" s="73">
        <v>3709001</v>
      </c>
      <c r="B1124" s="98" t="s">
        <v>4309</v>
      </c>
      <c r="C1124" s="74"/>
      <c r="D1124" s="115">
        <v>30.39</v>
      </c>
      <c r="E1124" s="95" t="s">
        <v>5497</v>
      </c>
      <c r="F1124" s="112">
        <f t="shared" si="76"/>
        <v>36.467999999999996</v>
      </c>
      <c r="G1124" s="80" t="s">
        <v>3335</v>
      </c>
      <c r="H1124" s="325"/>
      <c r="I1124" s="377" t="s">
        <v>8187</v>
      </c>
      <c r="J1124" s="341"/>
      <c r="L1124"/>
      <c r="M1124"/>
      <c r="P1124" s="9">
        <v>95</v>
      </c>
      <c r="V1124" s="39"/>
      <c r="Z1124" s="38"/>
      <c r="AA1124" s="38">
        <v>10</v>
      </c>
      <c r="AB1124" s="30"/>
      <c r="AC1124" s="31"/>
      <c r="AD1124" s="32"/>
      <c r="AE1124" s="32"/>
      <c r="AF1124" s="33"/>
      <c r="AJ1124" s="350"/>
      <c r="AK1124" s="3"/>
      <c r="AL1124" s="3"/>
    </row>
    <row r="1125" spans="1:41" ht="24" customHeight="1" x14ac:dyDescent="0.25">
      <c r="A1125" s="73">
        <v>3709002</v>
      </c>
      <c r="B1125" s="98" t="s">
        <v>4310</v>
      </c>
      <c r="C1125" s="74"/>
      <c r="D1125" s="115">
        <v>33.79</v>
      </c>
      <c r="E1125" s="95" t="s">
        <v>5497</v>
      </c>
      <c r="F1125" s="112">
        <f t="shared" si="76"/>
        <v>40.547999999999995</v>
      </c>
      <c r="G1125" s="80" t="s">
        <v>3334</v>
      </c>
      <c r="H1125" s="325"/>
      <c r="I1125" s="378"/>
      <c r="J1125" s="341"/>
      <c r="L1125"/>
      <c r="M1125"/>
      <c r="P1125" s="9">
        <v>95</v>
      </c>
      <c r="V1125" s="39"/>
      <c r="Z1125" s="38"/>
      <c r="AA1125" s="38">
        <v>10</v>
      </c>
      <c r="AB1125" s="30"/>
      <c r="AC1125" s="31"/>
      <c r="AD1125" s="32"/>
      <c r="AE1125" s="32"/>
      <c r="AF1125" s="33"/>
      <c r="AJ1125" s="350"/>
      <c r="AK1125" s="3"/>
      <c r="AL1125" s="3"/>
    </row>
    <row r="1126" spans="1:41" ht="24" customHeight="1" x14ac:dyDescent="0.25">
      <c r="A1126" s="73">
        <v>3709003</v>
      </c>
      <c r="B1126" s="98" t="s">
        <v>4311</v>
      </c>
      <c r="C1126" s="74"/>
      <c r="D1126" s="115">
        <v>37.32</v>
      </c>
      <c r="E1126" s="95" t="s">
        <v>5497</v>
      </c>
      <c r="F1126" s="112">
        <f t="shared" si="76"/>
        <v>44.783999999999999</v>
      </c>
      <c r="G1126" s="80" t="s">
        <v>3335</v>
      </c>
      <c r="H1126" s="325"/>
      <c r="J1126" s="341"/>
      <c r="L1126"/>
      <c r="M1126"/>
      <c r="P1126" s="9">
        <v>95</v>
      </c>
      <c r="V1126" s="39"/>
      <c r="Z1126" s="38"/>
      <c r="AA1126" s="38">
        <v>10</v>
      </c>
      <c r="AB1126" s="30"/>
      <c r="AC1126" s="31"/>
      <c r="AD1126" s="32"/>
      <c r="AE1126" s="32"/>
      <c r="AF1126" s="33"/>
      <c r="AJ1126" s="350"/>
      <c r="AK1126" s="3"/>
      <c r="AL1126" s="3"/>
    </row>
    <row r="1127" spans="1:41" ht="24" customHeight="1" x14ac:dyDescent="0.25">
      <c r="A1127" s="73">
        <v>3709004</v>
      </c>
      <c r="B1127" s="98" t="s">
        <v>4312</v>
      </c>
      <c r="C1127" s="74"/>
      <c r="D1127" s="115">
        <v>44.05</v>
      </c>
      <c r="E1127" s="95" t="s">
        <v>5497</v>
      </c>
      <c r="F1127" s="112">
        <f t="shared" si="76"/>
        <v>52.859999999999992</v>
      </c>
      <c r="G1127" s="80" t="s">
        <v>3334</v>
      </c>
      <c r="H1127" s="325"/>
      <c r="J1127" s="341"/>
      <c r="L1127"/>
      <c r="M1127"/>
      <c r="P1127" s="9">
        <v>95</v>
      </c>
      <c r="V1127" s="39"/>
      <c r="Z1127" s="38"/>
      <c r="AA1127" s="38">
        <v>10</v>
      </c>
      <c r="AB1127" s="30"/>
      <c r="AC1127" s="31"/>
      <c r="AD1127" s="32"/>
      <c r="AE1127" s="32"/>
      <c r="AF1127" s="33"/>
      <c r="AJ1127" s="350"/>
      <c r="AK1127" s="3"/>
      <c r="AL1127" s="3"/>
    </row>
    <row r="1128" spans="1:41" ht="24" customHeight="1" x14ac:dyDescent="0.25">
      <c r="A1128" s="73">
        <v>3709005</v>
      </c>
      <c r="B1128" s="98" t="s">
        <v>4313</v>
      </c>
      <c r="C1128" s="74"/>
      <c r="D1128" s="115">
        <v>51.03</v>
      </c>
      <c r="E1128" s="95" t="s">
        <v>5497</v>
      </c>
      <c r="F1128" s="112">
        <f t="shared" si="76"/>
        <v>61.235999999999997</v>
      </c>
      <c r="G1128" s="80" t="s">
        <v>3335</v>
      </c>
      <c r="H1128" s="325"/>
      <c r="J1128" s="341"/>
      <c r="L1128"/>
      <c r="M1128"/>
      <c r="P1128" s="9">
        <v>95</v>
      </c>
      <c r="V1128" s="39"/>
      <c r="Z1128" s="38"/>
      <c r="AA1128" s="38">
        <v>10</v>
      </c>
      <c r="AB1128" s="30"/>
      <c r="AC1128" s="31"/>
      <c r="AD1128" s="32"/>
      <c r="AE1128" s="32"/>
      <c r="AF1128" s="33"/>
      <c r="AJ1128" s="350"/>
      <c r="AK1128" s="3"/>
      <c r="AL1128" s="3"/>
    </row>
    <row r="1129" spans="1:41" ht="24" customHeight="1" x14ac:dyDescent="0.25">
      <c r="A1129" s="73">
        <v>3709006</v>
      </c>
      <c r="B1129" s="98" t="s">
        <v>4314</v>
      </c>
      <c r="C1129" s="74"/>
      <c r="D1129" s="115">
        <v>78.88</v>
      </c>
      <c r="E1129" s="95" t="s">
        <v>5497</v>
      </c>
      <c r="F1129" s="112">
        <f t="shared" si="76"/>
        <v>94.655999999999992</v>
      </c>
      <c r="G1129" s="80" t="s">
        <v>3335</v>
      </c>
      <c r="H1129" s="325"/>
      <c r="J1129" s="341"/>
      <c r="L1129"/>
      <c r="M1129"/>
      <c r="P1129" s="9">
        <v>95</v>
      </c>
      <c r="V1129" s="39"/>
      <c r="Z1129" s="38"/>
      <c r="AA1129" s="38">
        <v>10</v>
      </c>
      <c r="AB1129" s="30"/>
      <c r="AC1129" s="31"/>
      <c r="AD1129" s="32"/>
      <c r="AE1129" s="32"/>
      <c r="AF1129" s="33"/>
      <c r="AJ1129" s="350"/>
      <c r="AK1129" s="3"/>
      <c r="AL1129" s="3"/>
    </row>
    <row r="1130" spans="1:41" ht="24" customHeight="1" x14ac:dyDescent="0.25">
      <c r="A1130" s="73">
        <v>3709007</v>
      </c>
      <c r="B1130" s="98" t="s">
        <v>4315</v>
      </c>
      <c r="C1130" s="74"/>
      <c r="D1130" s="115">
        <v>109.38</v>
      </c>
      <c r="E1130" s="95" t="s">
        <v>5497</v>
      </c>
      <c r="F1130" s="112">
        <f t="shared" si="76"/>
        <v>131.256</v>
      </c>
      <c r="G1130" s="80" t="s">
        <v>3335</v>
      </c>
      <c r="H1130" s="325"/>
      <c r="J1130" s="341"/>
      <c r="L1130"/>
      <c r="M1130"/>
      <c r="P1130" s="9">
        <v>95</v>
      </c>
      <c r="V1130" s="39"/>
      <c r="Z1130" s="38"/>
      <c r="AA1130" s="38">
        <v>10</v>
      </c>
      <c r="AB1130" s="30"/>
      <c r="AC1130" s="31"/>
      <c r="AD1130" s="32"/>
      <c r="AE1130" s="32"/>
      <c r="AF1130" s="33"/>
      <c r="AJ1130" s="350"/>
      <c r="AK1130" s="3"/>
      <c r="AL1130" s="3"/>
    </row>
    <row r="1131" spans="1:41" ht="24" customHeight="1" x14ac:dyDescent="0.25">
      <c r="A1131" s="73">
        <v>3709008</v>
      </c>
      <c r="B1131" s="98" t="s">
        <v>4316</v>
      </c>
      <c r="C1131" s="74"/>
      <c r="D1131" s="115">
        <v>142.31</v>
      </c>
      <c r="E1131" s="95" t="s">
        <v>5497</v>
      </c>
      <c r="F1131" s="112">
        <f t="shared" si="76"/>
        <v>170.77199999999999</v>
      </c>
      <c r="G1131" s="80" t="s">
        <v>3335</v>
      </c>
      <c r="H1131" s="325"/>
      <c r="J1131" s="341"/>
      <c r="L1131"/>
      <c r="M1131"/>
      <c r="P1131" s="9">
        <v>95</v>
      </c>
      <c r="V1131" s="39"/>
      <c r="Z1131" s="38"/>
      <c r="AA1131" s="38">
        <v>10</v>
      </c>
      <c r="AB1131" s="30"/>
      <c r="AC1131" s="31"/>
      <c r="AD1131" s="32"/>
      <c r="AE1131" s="32"/>
      <c r="AF1131" s="33"/>
      <c r="AJ1131" s="350"/>
      <c r="AK1131" s="3"/>
      <c r="AL1131" s="3"/>
    </row>
    <row r="1132" spans="1:41" ht="24" customHeight="1" x14ac:dyDescent="0.25">
      <c r="A1132" s="73">
        <v>3709009</v>
      </c>
      <c r="B1132" s="98" t="s">
        <v>4317</v>
      </c>
      <c r="C1132" s="74"/>
      <c r="D1132" s="115">
        <v>183.11</v>
      </c>
      <c r="E1132" s="95" t="s">
        <v>5497</v>
      </c>
      <c r="F1132" s="112">
        <f t="shared" si="76"/>
        <v>219.732</v>
      </c>
      <c r="G1132" s="80" t="s">
        <v>3335</v>
      </c>
      <c r="H1132" s="325"/>
      <c r="J1132" s="341"/>
      <c r="L1132"/>
      <c r="M1132"/>
      <c r="P1132" s="9">
        <v>95</v>
      </c>
      <c r="V1132" s="39"/>
      <c r="Z1132" s="38"/>
      <c r="AA1132" s="38">
        <v>10</v>
      </c>
      <c r="AB1132" s="30"/>
      <c r="AC1132" s="31"/>
      <c r="AD1132" s="32"/>
      <c r="AE1132" s="32"/>
      <c r="AF1132" s="33"/>
      <c r="AJ1132" s="350"/>
      <c r="AK1132" s="3"/>
      <c r="AL1132" s="3"/>
    </row>
    <row r="1133" spans="1:41" ht="24" customHeight="1" x14ac:dyDescent="0.25">
      <c r="A1133" s="73">
        <v>3709010</v>
      </c>
      <c r="B1133" s="98" t="s">
        <v>4318</v>
      </c>
      <c r="C1133" s="74"/>
      <c r="D1133" s="115">
        <v>250.19</v>
      </c>
      <c r="E1133" s="95" t="s">
        <v>5497</v>
      </c>
      <c r="F1133" s="112">
        <f t="shared" si="76"/>
        <v>300.22800000000001</v>
      </c>
      <c r="G1133" s="80" t="s">
        <v>3335</v>
      </c>
      <c r="H1133" s="325"/>
      <c r="J1133" s="341"/>
      <c r="L1133"/>
      <c r="M1133"/>
      <c r="P1133" s="9">
        <v>95</v>
      </c>
      <c r="V1133" s="39"/>
      <c r="Z1133" s="38"/>
      <c r="AA1133" s="38">
        <v>10</v>
      </c>
      <c r="AB1133" s="30"/>
      <c r="AC1133" s="31"/>
      <c r="AD1133" s="32"/>
      <c r="AE1133" s="32"/>
      <c r="AF1133" s="33"/>
      <c r="AJ1133" s="350"/>
      <c r="AK1133" s="3"/>
      <c r="AL1133" s="3"/>
    </row>
    <row r="1134" spans="1:41" ht="24" customHeight="1" x14ac:dyDescent="0.25">
      <c r="A1134" s="271">
        <v>3709011</v>
      </c>
      <c r="B1134" s="100" t="s">
        <v>4319</v>
      </c>
      <c r="C1134" s="85"/>
      <c r="D1134" s="115">
        <v>308.32</v>
      </c>
      <c r="E1134" s="291" t="s">
        <v>5497</v>
      </c>
      <c r="F1134" s="292">
        <f t="shared" si="76"/>
        <v>369.98399999999998</v>
      </c>
      <c r="G1134" s="87" t="s">
        <v>3335</v>
      </c>
      <c r="H1134" s="325"/>
      <c r="J1134" s="341"/>
      <c r="L1134"/>
      <c r="M1134"/>
      <c r="P1134" s="9">
        <v>95</v>
      </c>
      <c r="V1134" s="39"/>
      <c r="Z1134" s="38"/>
      <c r="AA1134" s="38">
        <v>10</v>
      </c>
      <c r="AB1134" s="30"/>
      <c r="AC1134" s="31"/>
      <c r="AD1134" s="32"/>
      <c r="AE1134" s="32"/>
      <c r="AF1134" s="33"/>
      <c r="AJ1134" s="350"/>
      <c r="AK1134" s="3"/>
      <c r="AL1134" s="3"/>
    </row>
    <row r="1135" spans="1:41" ht="45" customHeight="1" x14ac:dyDescent="0.25">
      <c r="A1135" s="269">
        <v>11</v>
      </c>
      <c r="B1135" s="284" t="s">
        <v>7915</v>
      </c>
      <c r="C1135" s="267"/>
      <c r="D1135" s="115"/>
      <c r="E1135" s="267"/>
      <c r="F1135" s="298"/>
      <c r="G1135" s="189"/>
      <c r="H1135" s="329"/>
      <c r="I1135" s="353">
        <v>0</v>
      </c>
      <c r="J1135" s="72"/>
      <c r="K1135" s="72"/>
      <c r="L1135"/>
      <c r="M1135"/>
      <c r="P1135" s="9">
        <v>167</v>
      </c>
      <c r="R1135" s="36"/>
      <c r="V1135" s="37"/>
      <c r="Z1135" s="38"/>
      <c r="AA1135" s="38"/>
      <c r="AB1135" s="30"/>
      <c r="AC1135" s="31"/>
      <c r="AD1135" s="32"/>
      <c r="AE1135" s="32"/>
      <c r="AF1135" s="33"/>
      <c r="AJ1135" s="350"/>
      <c r="AK1135" s="3"/>
      <c r="AL1135" s="3"/>
    </row>
    <row r="1136" spans="1:41" ht="12" customHeight="1" x14ac:dyDescent="0.25">
      <c r="A1136" s="76">
        <v>5041001</v>
      </c>
      <c r="B1136" s="270" t="s">
        <v>7148</v>
      </c>
      <c r="C1136" s="77" t="str">
        <f>IF(MROUND(AL1136/(AO1136*F1136),1)=0,"",MROUND(AL1136/(AO1136*F1136),1))</f>
        <v/>
      </c>
      <c r="D1136" s="115">
        <v>174.56</v>
      </c>
      <c r="E1136" s="78"/>
      <c r="F1136" s="112">
        <f>D1136*1.2</f>
        <v>209.47200000000001</v>
      </c>
      <c r="G1136" s="79"/>
      <c r="H1136" s="325"/>
      <c r="L1136"/>
      <c r="M1136"/>
      <c r="P1136" s="9">
        <v>167</v>
      </c>
      <c r="V1136" s="39"/>
      <c r="Z1136" s="38"/>
      <c r="AA1136" s="38">
        <v>15</v>
      </c>
      <c r="AB1136" s="30"/>
      <c r="AC1136" s="31"/>
      <c r="AD1136" s="32"/>
      <c r="AE1136" s="32"/>
      <c r="AF1136" s="33"/>
      <c r="AJ1136" s="350"/>
      <c r="AK1136" s="3"/>
      <c r="AL1136">
        <f>$I$1135/3</f>
        <v>0</v>
      </c>
      <c r="AO1136">
        <v>1.1601669912923922</v>
      </c>
    </row>
    <row r="1137" spans="1:41" ht="12" customHeight="1" x14ac:dyDescent="0.25">
      <c r="A1137" s="73">
        <v>5041002</v>
      </c>
      <c r="B1137" s="98" t="s">
        <v>7149</v>
      </c>
      <c r="C1137" s="77" t="str">
        <f t="shared" ref="C1137:C1138" si="80">IF(MROUND(AL1137/(AO1137*F1137),1)=0,"",MROUND(AL1137/(AO1137*F1137),1))</f>
        <v/>
      </c>
      <c r="D1137" s="115">
        <v>232.84</v>
      </c>
      <c r="E1137" s="75"/>
      <c r="F1137" s="112">
        <f>D1137*1.2</f>
        <v>279.40800000000002</v>
      </c>
      <c r="G1137" s="80"/>
      <c r="H1137" s="325"/>
      <c r="L1137"/>
      <c r="M1137"/>
      <c r="P1137" s="9">
        <v>167</v>
      </c>
      <c r="V1137" s="39"/>
      <c r="Z1137" s="38"/>
      <c r="AA1137" s="38">
        <v>15</v>
      </c>
      <c r="AB1137" s="30"/>
      <c r="AC1137" s="31"/>
      <c r="AD1137" s="32"/>
      <c r="AE1137" s="32"/>
      <c r="AF1137" s="33"/>
      <c r="AJ1137" s="350"/>
      <c r="AK1137" s="3"/>
      <c r="AL1137">
        <f t="shared" ref="AL1137:AL1138" si="81">$I$1135/3</f>
        <v>0</v>
      </c>
      <c r="AO1137">
        <v>0.86977645593540631</v>
      </c>
    </row>
    <row r="1138" spans="1:41" ht="12" customHeight="1" x14ac:dyDescent="0.25">
      <c r="A1138" s="271">
        <v>5041003</v>
      </c>
      <c r="B1138" s="100" t="s">
        <v>7150</v>
      </c>
      <c r="C1138" s="77" t="str">
        <f t="shared" si="80"/>
        <v/>
      </c>
      <c r="D1138" s="115">
        <v>320.25</v>
      </c>
      <c r="E1138" s="86" t="s">
        <v>6464</v>
      </c>
      <c r="F1138" s="292">
        <f>D1138*1.2</f>
        <v>384.3</v>
      </c>
      <c r="G1138" s="87"/>
      <c r="H1138" s="325"/>
      <c r="L1138"/>
      <c r="M1138"/>
      <c r="P1138" s="9">
        <v>167</v>
      </c>
      <c r="V1138" s="39"/>
      <c r="Z1138" s="38"/>
      <c r="AA1138" s="38">
        <v>15</v>
      </c>
      <c r="AB1138" s="30"/>
      <c r="AC1138" s="31"/>
      <c r="AD1138" s="32"/>
      <c r="AE1138" s="32"/>
      <c r="AF1138" s="33"/>
      <c r="AJ1138" s="350"/>
      <c r="AK1138" s="3"/>
      <c r="AL1138">
        <f t="shared" si="81"/>
        <v>0</v>
      </c>
      <c r="AO1138">
        <v>1.0118032786885247</v>
      </c>
    </row>
    <row r="1139" spans="1:41" ht="75" customHeight="1" x14ac:dyDescent="0.25">
      <c r="A1139" s="269">
        <v>11</v>
      </c>
      <c r="B1139" s="284" t="s">
        <v>7916</v>
      </c>
      <c r="C1139" s="267"/>
      <c r="D1139" s="115"/>
      <c r="E1139" s="267"/>
      <c r="F1139" s="298"/>
      <c r="G1139" s="189"/>
      <c r="H1139" s="329"/>
      <c r="I1139" s="353">
        <v>0</v>
      </c>
      <c r="J1139" s="72"/>
      <c r="K1139" s="72"/>
      <c r="L1139"/>
      <c r="M1139"/>
      <c r="P1139" s="9">
        <v>96</v>
      </c>
      <c r="R1139" s="36"/>
      <c r="V1139" s="37"/>
      <c r="Z1139" s="38"/>
      <c r="AA1139" s="38"/>
      <c r="AB1139" s="30"/>
      <c r="AC1139" s="31"/>
      <c r="AD1139" s="32"/>
      <c r="AE1139" s="32"/>
      <c r="AF1139" s="33"/>
      <c r="AJ1139" s="350"/>
      <c r="AK1139" s="3"/>
      <c r="AL1139" s="3"/>
    </row>
    <row r="1140" spans="1:41" ht="12" customHeight="1" x14ac:dyDescent="0.25">
      <c r="A1140" s="76">
        <v>1020001</v>
      </c>
      <c r="B1140" s="270" t="s">
        <v>1510</v>
      </c>
      <c r="C1140" s="77" t="str">
        <f>IF(MROUND(AL1140/(AO1140*F1140),1)=0,"",MROUND(AL1140/(AO1140*F1140),1))</f>
        <v/>
      </c>
      <c r="D1140" s="115">
        <v>5.81</v>
      </c>
      <c r="E1140" s="78" t="s">
        <v>6463</v>
      </c>
      <c r="F1140" s="309">
        <f t="shared" si="76"/>
        <v>6.9719999999999995</v>
      </c>
      <c r="G1140" s="79" t="s">
        <v>3334</v>
      </c>
      <c r="H1140" s="325"/>
      <c r="I1140" s="326"/>
      <c r="L1140"/>
      <c r="M1140"/>
      <c r="P1140" s="9">
        <v>96</v>
      </c>
      <c r="V1140" s="39"/>
      <c r="Z1140" s="38"/>
      <c r="AA1140" s="38">
        <v>0</v>
      </c>
      <c r="AB1140" s="30"/>
      <c r="AC1140" s="31"/>
      <c r="AD1140" s="32"/>
      <c r="AE1140" s="32"/>
      <c r="AF1140" s="33"/>
      <c r="AJ1140" s="350"/>
      <c r="AK1140" s="3"/>
      <c r="AL1140">
        <f>$I$1139/16</f>
        <v>0</v>
      </c>
      <c r="AO1140">
        <v>7.1434129374641424</v>
      </c>
    </row>
    <row r="1141" spans="1:41" ht="12" customHeight="1" x14ac:dyDescent="0.25">
      <c r="A1141" s="73">
        <v>5020002</v>
      </c>
      <c r="B1141" s="98" t="s">
        <v>1511</v>
      </c>
      <c r="C1141" s="77" t="str">
        <f t="shared" ref="C1141:C1155" si="82">IF(MROUND(AL1141/(AO1141*F1141),1)=0,"",MROUND(AL1141/(AO1141*F1141),1))</f>
        <v/>
      </c>
      <c r="D1141" s="115">
        <v>7.79</v>
      </c>
      <c r="E1141" s="75" t="s">
        <v>6463</v>
      </c>
      <c r="F1141" s="112">
        <f t="shared" si="76"/>
        <v>9.347999999999999</v>
      </c>
      <c r="G1141" s="80" t="s">
        <v>3334</v>
      </c>
      <c r="H1141" s="325"/>
      <c r="I1141" s="365" t="s">
        <v>4963</v>
      </c>
      <c r="L1141"/>
      <c r="M1141"/>
      <c r="P1141" s="9">
        <v>96</v>
      </c>
      <c r="V1141" s="39"/>
      <c r="Z1141" s="38"/>
      <c r="AA1141" s="38">
        <v>0</v>
      </c>
      <c r="AB1141" s="30"/>
      <c r="AC1141" s="31"/>
      <c r="AD1141" s="32"/>
      <c r="AE1141" s="32"/>
      <c r="AF1141" s="33"/>
      <c r="AJ1141" s="350">
        <v>1020002</v>
      </c>
      <c r="AK1141" s="3"/>
      <c r="AL1141">
        <f t="shared" ref="AL1141:AL1155" si="83">$I$1139/16</f>
        <v>0</v>
      </c>
      <c r="AO1141">
        <v>5.32775727428327</v>
      </c>
    </row>
    <row r="1142" spans="1:41" ht="12" customHeight="1" x14ac:dyDescent="0.25">
      <c r="A1142" s="73">
        <v>1020003</v>
      </c>
      <c r="B1142" s="98" t="s">
        <v>1512</v>
      </c>
      <c r="C1142" s="77" t="str">
        <f t="shared" si="82"/>
        <v/>
      </c>
      <c r="D1142" s="115">
        <v>9.15</v>
      </c>
      <c r="E1142" s="75" t="s">
        <v>6463</v>
      </c>
      <c r="F1142" s="309">
        <f t="shared" si="76"/>
        <v>10.98</v>
      </c>
      <c r="G1142" s="80" t="s">
        <v>3334</v>
      </c>
      <c r="H1142" s="325"/>
      <c r="I1142" s="365"/>
      <c r="L1142"/>
      <c r="M1142"/>
      <c r="P1142" s="9">
        <v>96</v>
      </c>
      <c r="V1142" s="39"/>
      <c r="Z1142" s="38"/>
      <c r="AA1142" s="38">
        <v>0</v>
      </c>
      <c r="AB1142" s="30"/>
      <c r="AC1142" s="31"/>
      <c r="AD1142" s="32"/>
      <c r="AE1142" s="32"/>
      <c r="AF1142" s="33"/>
      <c r="AJ1142" s="350"/>
      <c r="AK1142" s="3"/>
      <c r="AL1142">
        <f t="shared" si="83"/>
        <v>0</v>
      </c>
      <c r="AO1142">
        <v>22.679360200364297</v>
      </c>
    </row>
    <row r="1143" spans="1:41" ht="12" customHeight="1" x14ac:dyDescent="0.25">
      <c r="A1143" s="73">
        <v>1020004</v>
      </c>
      <c r="B1143" s="98" t="s">
        <v>1513</v>
      </c>
      <c r="C1143" s="77" t="str">
        <f t="shared" si="82"/>
        <v/>
      </c>
      <c r="D1143" s="115">
        <v>11.13</v>
      </c>
      <c r="E1143" s="75" t="s">
        <v>6463</v>
      </c>
      <c r="F1143" s="309">
        <f t="shared" si="76"/>
        <v>13.356</v>
      </c>
      <c r="G1143" s="80" t="s">
        <v>3334</v>
      </c>
      <c r="H1143" s="325"/>
      <c r="I1143" s="365"/>
      <c r="L1143"/>
      <c r="M1143"/>
      <c r="P1143" s="9">
        <v>96</v>
      </c>
      <c r="V1143" s="39"/>
      <c r="Z1143" s="38"/>
      <c r="AA1143" s="38">
        <v>0</v>
      </c>
      <c r="AB1143" s="30"/>
      <c r="AC1143" s="31"/>
      <c r="AD1143" s="32"/>
      <c r="AE1143" s="32"/>
      <c r="AF1143" s="33"/>
      <c r="AJ1143" s="350"/>
      <c r="AK1143" s="3"/>
      <c r="AL1143">
        <f t="shared" si="83"/>
        <v>0</v>
      </c>
      <c r="AO1143">
        <v>9.3223785190176702</v>
      </c>
    </row>
    <row r="1144" spans="1:41" ht="12" customHeight="1" x14ac:dyDescent="0.25">
      <c r="A1144" s="73">
        <v>1020005</v>
      </c>
      <c r="B1144" s="98" t="s">
        <v>1514</v>
      </c>
      <c r="C1144" s="77" t="str">
        <f t="shared" si="82"/>
        <v/>
      </c>
      <c r="D1144" s="115">
        <v>19.13</v>
      </c>
      <c r="E1144" s="75" t="s">
        <v>6463</v>
      </c>
      <c r="F1144" s="309">
        <f t="shared" ref="F1144:F1230" si="84">D1144*1.2</f>
        <v>22.956</v>
      </c>
      <c r="G1144" s="80" t="s">
        <v>3334</v>
      </c>
      <c r="H1144" s="325"/>
      <c r="L1144"/>
      <c r="M1144"/>
      <c r="P1144" s="9">
        <v>96</v>
      </c>
      <c r="V1144" s="39"/>
      <c r="Z1144" s="38"/>
      <c r="AA1144" s="38">
        <v>0</v>
      </c>
      <c r="AB1144" s="30"/>
      <c r="AC1144" s="31"/>
      <c r="AD1144" s="32"/>
      <c r="AE1144" s="32"/>
      <c r="AF1144" s="33"/>
      <c r="AJ1144" s="350"/>
      <c r="AK1144" s="3"/>
      <c r="AL1144">
        <f t="shared" si="83"/>
        <v>0</v>
      </c>
      <c r="AO1144">
        <v>0.83443703338828801</v>
      </c>
    </row>
    <row r="1145" spans="1:41" ht="12" customHeight="1" x14ac:dyDescent="0.25">
      <c r="A1145" s="73">
        <v>5020006</v>
      </c>
      <c r="B1145" s="98" t="s">
        <v>1515</v>
      </c>
      <c r="C1145" s="77" t="str">
        <f t="shared" si="82"/>
        <v/>
      </c>
      <c r="D1145" s="115">
        <v>28.58</v>
      </c>
      <c r="E1145" s="75" t="s">
        <v>6463</v>
      </c>
      <c r="F1145" s="112">
        <f t="shared" si="84"/>
        <v>34.295999999999999</v>
      </c>
      <c r="G1145" s="80" t="s">
        <v>3334</v>
      </c>
      <c r="H1145" s="325"/>
      <c r="L1145"/>
      <c r="M1145"/>
      <c r="P1145" s="9">
        <v>96</v>
      </c>
      <c r="V1145" s="39"/>
      <c r="Z1145" s="38"/>
      <c r="AA1145" s="38">
        <v>14.987468671679196</v>
      </c>
      <c r="AB1145" s="30"/>
      <c r="AC1145" s="31"/>
      <c r="AD1145" s="32"/>
      <c r="AE1145" s="32"/>
      <c r="AF1145" s="33"/>
      <c r="AJ1145" s="350">
        <v>1020006</v>
      </c>
      <c r="AK1145" s="3"/>
      <c r="AL1145">
        <f t="shared" si="83"/>
        <v>0</v>
      </c>
      <c r="AO1145">
        <v>0.90761085476440406</v>
      </c>
    </row>
    <row r="1146" spans="1:41" ht="12" customHeight="1" x14ac:dyDescent="0.25">
      <c r="A1146" s="73">
        <v>5020007</v>
      </c>
      <c r="B1146" s="98" t="s">
        <v>1516</v>
      </c>
      <c r="C1146" s="77" t="str">
        <f t="shared" si="82"/>
        <v/>
      </c>
      <c r="D1146" s="115">
        <v>30.01</v>
      </c>
      <c r="E1146" s="75" t="s">
        <v>6463</v>
      </c>
      <c r="F1146" s="112">
        <f t="shared" si="84"/>
        <v>36.012</v>
      </c>
      <c r="G1146" s="80" t="s">
        <v>3334</v>
      </c>
      <c r="H1146" s="325"/>
      <c r="L1146"/>
      <c r="M1146"/>
      <c r="P1146" s="9">
        <v>96</v>
      </c>
      <c r="V1146" s="39"/>
      <c r="Z1146" s="38"/>
      <c r="AA1146" s="38">
        <v>14.988066825775661</v>
      </c>
      <c r="AB1146" s="30"/>
      <c r="AC1146" s="31"/>
      <c r="AD1146" s="32"/>
      <c r="AE1146" s="32"/>
      <c r="AF1146" s="33"/>
      <c r="AJ1146" s="350">
        <v>1020007</v>
      </c>
      <c r="AK1146" s="3"/>
      <c r="AL1146">
        <f t="shared" si="83"/>
        <v>0</v>
      </c>
      <c r="AO1146">
        <v>1.3829799788959236</v>
      </c>
    </row>
    <row r="1147" spans="1:41" ht="12" customHeight="1" x14ac:dyDescent="0.25">
      <c r="A1147" s="73">
        <v>1020008</v>
      </c>
      <c r="B1147" s="98" t="s">
        <v>1517</v>
      </c>
      <c r="C1147" s="77" t="str">
        <f t="shared" si="82"/>
        <v/>
      </c>
      <c r="D1147" s="115">
        <v>15.04</v>
      </c>
      <c r="E1147" s="75" t="s">
        <v>6463</v>
      </c>
      <c r="F1147" s="309">
        <f t="shared" ref="F1147:F1155" si="85">D1147*1.2</f>
        <v>18.047999999999998</v>
      </c>
      <c r="G1147" s="80" t="s">
        <v>3334</v>
      </c>
      <c r="H1147" s="325"/>
      <c r="L1147"/>
      <c r="M1147"/>
      <c r="P1147" s="9">
        <v>96</v>
      </c>
      <c r="V1147" s="39"/>
      <c r="Z1147" s="38"/>
      <c r="AA1147" s="38">
        <v>0</v>
      </c>
      <c r="AB1147" s="30"/>
      <c r="AC1147" s="31"/>
      <c r="AD1147" s="32"/>
      <c r="AE1147" s="32"/>
      <c r="AF1147" s="33"/>
      <c r="AJ1147" s="350"/>
      <c r="AK1147" s="3"/>
      <c r="AL1147">
        <f t="shared" si="83"/>
        <v>0</v>
      </c>
      <c r="AO1147">
        <v>4.5992053597813243</v>
      </c>
    </row>
    <row r="1148" spans="1:41" ht="12" customHeight="1" x14ac:dyDescent="0.25">
      <c r="A1148" s="73">
        <v>5020009</v>
      </c>
      <c r="B1148" s="98" t="s">
        <v>1518</v>
      </c>
      <c r="C1148" s="77" t="str">
        <f t="shared" si="82"/>
        <v/>
      </c>
      <c r="D1148" s="115">
        <v>33.6</v>
      </c>
      <c r="E1148" s="75" t="s">
        <v>6463</v>
      </c>
      <c r="F1148" s="112">
        <f t="shared" si="85"/>
        <v>40.32</v>
      </c>
      <c r="G1148" s="80" t="s">
        <v>3334</v>
      </c>
      <c r="H1148" s="325"/>
      <c r="L1148"/>
      <c r="M1148"/>
      <c r="P1148" s="9">
        <v>96</v>
      </c>
      <c r="V1148" s="39"/>
      <c r="Z1148" s="38"/>
      <c r="AA1148" s="38">
        <v>15.004262574595046</v>
      </c>
      <c r="AB1148" s="30"/>
      <c r="AC1148" s="31"/>
      <c r="AD1148" s="32"/>
      <c r="AE1148" s="32"/>
      <c r="AF1148" s="33"/>
      <c r="AJ1148" s="350">
        <v>1020009</v>
      </c>
      <c r="AK1148" s="3"/>
      <c r="AL1148">
        <f t="shared" si="83"/>
        <v>0</v>
      </c>
      <c r="AO1148">
        <v>0.51467298073743384</v>
      </c>
    </row>
    <row r="1149" spans="1:41" ht="12" customHeight="1" x14ac:dyDescent="0.25">
      <c r="A1149" s="73">
        <v>5020016</v>
      </c>
      <c r="B1149" s="98" t="s">
        <v>7664</v>
      </c>
      <c r="C1149" s="77" t="str">
        <f t="shared" si="82"/>
        <v/>
      </c>
      <c r="D1149" s="115">
        <v>36.35</v>
      </c>
      <c r="E1149" s="75"/>
      <c r="F1149" s="112">
        <f t="shared" si="85"/>
        <v>43.62</v>
      </c>
      <c r="G1149" s="80" t="s">
        <v>3334</v>
      </c>
      <c r="H1149" s="325"/>
      <c r="L1149"/>
      <c r="M1149"/>
      <c r="P1149" s="9">
        <v>96</v>
      </c>
      <c r="V1149" s="39"/>
      <c r="Z1149" s="38"/>
      <c r="AA1149" s="38">
        <v>15.004262574595046</v>
      </c>
      <c r="AB1149" s="30"/>
      <c r="AC1149" s="31"/>
      <c r="AD1149" s="32"/>
      <c r="AE1149" s="32"/>
      <c r="AF1149" s="33"/>
      <c r="AJ1149" s="350"/>
      <c r="AK1149" s="3"/>
      <c r="AL1149">
        <f t="shared" si="83"/>
        <v>0</v>
      </c>
      <c r="AO1149">
        <v>0.27184927730835573</v>
      </c>
    </row>
    <row r="1150" spans="1:41" ht="12" customHeight="1" x14ac:dyDescent="0.25">
      <c r="A1150" s="73">
        <v>5020010</v>
      </c>
      <c r="B1150" s="98" t="s">
        <v>1519</v>
      </c>
      <c r="C1150" s="77" t="str">
        <f t="shared" si="82"/>
        <v/>
      </c>
      <c r="D1150" s="115">
        <v>38.520000000000003</v>
      </c>
      <c r="E1150" s="75" t="s">
        <v>6463</v>
      </c>
      <c r="F1150" s="112">
        <f t="shared" si="85"/>
        <v>46.224000000000004</v>
      </c>
      <c r="G1150" s="80" t="s">
        <v>3334</v>
      </c>
      <c r="H1150" s="325"/>
      <c r="L1150"/>
      <c r="M1150"/>
      <c r="P1150" s="9">
        <v>96</v>
      </c>
      <c r="V1150" s="39"/>
      <c r="Z1150" s="38"/>
      <c r="AA1150" s="38">
        <v>14.981412639405207</v>
      </c>
      <c r="AB1150" s="30"/>
      <c r="AC1150" s="31"/>
      <c r="AD1150" s="32"/>
      <c r="AE1150" s="32"/>
      <c r="AF1150" s="33"/>
      <c r="AJ1150" s="350">
        <v>1020010</v>
      </c>
      <c r="AK1150" s="3"/>
      <c r="AL1150">
        <f t="shared" si="83"/>
        <v>0</v>
      </c>
      <c r="AO1150">
        <v>0.38480222858873553</v>
      </c>
    </row>
    <row r="1151" spans="1:41" ht="12" customHeight="1" x14ac:dyDescent="0.25">
      <c r="A1151" s="73">
        <v>5020011</v>
      </c>
      <c r="B1151" s="98" t="s">
        <v>1520</v>
      </c>
      <c r="C1151" s="77" t="str">
        <f t="shared" si="82"/>
        <v/>
      </c>
      <c r="D1151" s="115">
        <v>43.82</v>
      </c>
      <c r="E1151" s="75" t="s">
        <v>6463</v>
      </c>
      <c r="F1151" s="112">
        <f t="shared" si="85"/>
        <v>52.583999999999996</v>
      </c>
      <c r="G1151" s="80" t="s">
        <v>3334</v>
      </c>
      <c r="H1151" s="325"/>
      <c r="L1151"/>
      <c r="M1151"/>
      <c r="P1151" s="9">
        <v>96</v>
      </c>
      <c r="V1151" s="39"/>
      <c r="Z1151" s="38"/>
      <c r="AA1151" s="38">
        <v>15.004903563255965</v>
      </c>
      <c r="AB1151" s="30"/>
      <c r="AC1151" s="31"/>
      <c r="AD1151" s="32"/>
      <c r="AE1151" s="32"/>
      <c r="AF1151" s="33"/>
      <c r="AJ1151" s="350">
        <v>1020011</v>
      </c>
      <c r="AK1151" s="3"/>
      <c r="AL1151">
        <f t="shared" si="83"/>
        <v>0</v>
      </c>
      <c r="AO1151">
        <v>0.47356491518332577</v>
      </c>
    </row>
    <row r="1152" spans="1:41" ht="12" customHeight="1" x14ac:dyDescent="0.25">
      <c r="A1152" s="73">
        <v>5020012</v>
      </c>
      <c r="B1152" s="98" t="s">
        <v>1521</v>
      </c>
      <c r="C1152" s="77" t="str">
        <f t="shared" si="82"/>
        <v/>
      </c>
      <c r="D1152" s="115">
        <v>50.36</v>
      </c>
      <c r="E1152" s="75" t="s">
        <v>6463</v>
      </c>
      <c r="F1152" s="112">
        <f t="shared" si="85"/>
        <v>60.431999999999995</v>
      </c>
      <c r="G1152" s="80" t="s">
        <v>3334</v>
      </c>
      <c r="H1152" s="325"/>
      <c r="L1152"/>
      <c r="M1152"/>
      <c r="P1152" s="9">
        <v>96</v>
      </c>
      <c r="V1152" s="39"/>
      <c r="Z1152" s="38"/>
      <c r="AA1152" s="38">
        <v>0</v>
      </c>
      <c r="AB1152" s="30"/>
      <c r="AC1152" s="31"/>
      <c r="AD1152" s="32"/>
      <c r="AE1152" s="32"/>
      <c r="AF1152" s="33"/>
      <c r="AJ1152" s="350">
        <v>1020012</v>
      </c>
      <c r="AK1152" s="3"/>
      <c r="AL1152">
        <f t="shared" si="83"/>
        <v>0</v>
      </c>
      <c r="AO1152">
        <v>1.3735514021269086</v>
      </c>
    </row>
    <row r="1153" spans="1:41" ht="12" customHeight="1" x14ac:dyDescent="0.25">
      <c r="A1153" s="73">
        <v>1020013</v>
      </c>
      <c r="B1153" s="98" t="s">
        <v>1522</v>
      </c>
      <c r="C1153" s="77" t="str">
        <f t="shared" si="82"/>
        <v/>
      </c>
      <c r="D1153" s="115">
        <v>22.26</v>
      </c>
      <c r="E1153" s="75" t="s">
        <v>6463</v>
      </c>
      <c r="F1153" s="309">
        <f t="shared" si="85"/>
        <v>26.712</v>
      </c>
      <c r="G1153" s="80" t="s">
        <v>3334</v>
      </c>
      <c r="H1153" s="325"/>
      <c r="L1153"/>
      <c r="M1153"/>
      <c r="P1153" s="9">
        <v>96</v>
      </c>
      <c r="V1153" s="39"/>
      <c r="Z1153" s="38"/>
      <c r="AA1153" s="38">
        <v>0</v>
      </c>
      <c r="AB1153" s="30"/>
      <c r="AC1153" s="31"/>
      <c r="AD1153" s="32"/>
      <c r="AE1153" s="32"/>
      <c r="AF1153" s="33"/>
      <c r="AJ1153" s="350"/>
      <c r="AK1153" s="3"/>
      <c r="AL1153">
        <f t="shared" si="83"/>
        <v>0</v>
      </c>
      <c r="AO1153">
        <v>4.6611892595088351</v>
      </c>
    </row>
    <row r="1154" spans="1:41" ht="12" customHeight="1" x14ac:dyDescent="0.25">
      <c r="A1154" s="73">
        <v>5020014</v>
      </c>
      <c r="B1154" s="98" t="s">
        <v>1523</v>
      </c>
      <c r="C1154" s="77" t="str">
        <f t="shared" si="82"/>
        <v/>
      </c>
      <c r="D1154" s="115">
        <v>59.12</v>
      </c>
      <c r="E1154" s="86"/>
      <c r="F1154" s="292">
        <f t="shared" si="85"/>
        <v>70.943999999999988</v>
      </c>
      <c r="G1154" s="80" t="s">
        <v>3334</v>
      </c>
      <c r="H1154" s="325"/>
      <c r="L1154"/>
      <c r="M1154"/>
      <c r="P1154" s="9">
        <v>96</v>
      </c>
      <c r="V1154" s="39"/>
      <c r="Z1154" s="38"/>
      <c r="AA1154" s="38">
        <v>0</v>
      </c>
      <c r="AB1154" s="30"/>
      <c r="AC1154" s="31"/>
      <c r="AD1154" s="32"/>
      <c r="AE1154" s="32"/>
      <c r="AF1154" s="33"/>
      <c r="AJ1154" s="350">
        <v>1020014</v>
      </c>
      <c r="AK1154" s="3"/>
      <c r="AL1154">
        <f t="shared" si="83"/>
        <v>0</v>
      </c>
      <c r="AO1154">
        <v>3.5100836575327024</v>
      </c>
    </row>
    <row r="1155" spans="1:41" ht="12" customHeight="1" x14ac:dyDescent="0.25">
      <c r="A1155" s="271">
        <v>1020015</v>
      </c>
      <c r="B1155" s="100" t="s">
        <v>1524</v>
      </c>
      <c r="C1155" s="77" t="str">
        <f t="shared" si="82"/>
        <v/>
      </c>
      <c r="D1155" s="313">
        <v>37.4</v>
      </c>
      <c r="E1155" s="316" t="s">
        <v>6463</v>
      </c>
      <c r="F1155" s="317">
        <f t="shared" si="85"/>
        <v>44.879999999999995</v>
      </c>
      <c r="G1155" s="87" t="s">
        <v>3334</v>
      </c>
      <c r="H1155" s="325"/>
      <c r="L1155"/>
      <c r="M1155"/>
      <c r="P1155" s="9">
        <v>96</v>
      </c>
      <c r="V1155" s="39"/>
      <c r="Z1155" s="38"/>
      <c r="AA1155" s="38">
        <v>0</v>
      </c>
      <c r="AB1155" s="30"/>
      <c r="AC1155" s="31"/>
      <c r="AD1155" s="32"/>
      <c r="AE1155" s="32"/>
      <c r="AF1155" s="33"/>
      <c r="AJ1155" s="350"/>
      <c r="AK1155" s="3"/>
      <c r="AL1155">
        <f t="shared" si="83"/>
        <v>0</v>
      </c>
      <c r="AO1155">
        <v>1.387140012254902</v>
      </c>
    </row>
    <row r="1156" spans="1:41" ht="24" customHeight="1" x14ac:dyDescent="0.25">
      <c r="A1156" s="271">
        <v>3711001</v>
      </c>
      <c r="B1156" s="100" t="s">
        <v>7740</v>
      </c>
      <c r="C1156" s="74"/>
      <c r="D1156" s="313">
        <v>13.78</v>
      </c>
      <c r="E1156" s="318" t="s">
        <v>5497</v>
      </c>
      <c r="F1156" s="317">
        <f t="shared" si="84"/>
        <v>16.535999999999998</v>
      </c>
      <c r="G1156" s="80" t="s">
        <v>3334</v>
      </c>
      <c r="H1156" s="325"/>
      <c r="L1156"/>
      <c r="M1156"/>
      <c r="P1156" s="9">
        <v>96</v>
      </c>
      <c r="V1156" s="39"/>
      <c r="Z1156" s="38"/>
      <c r="AA1156" s="38">
        <v>0</v>
      </c>
      <c r="AB1156" s="30"/>
      <c r="AC1156" s="31"/>
      <c r="AD1156" s="32"/>
      <c r="AE1156" s="32"/>
      <c r="AF1156" s="33"/>
      <c r="AJ1156" s="350"/>
      <c r="AK1156" s="3"/>
      <c r="AL1156" s="3"/>
    </row>
    <row r="1157" spans="1:41" ht="24" customHeight="1" x14ac:dyDescent="0.25">
      <c r="A1157" s="271">
        <v>3711002</v>
      </c>
      <c r="B1157" s="100" t="s">
        <v>7741</v>
      </c>
      <c r="C1157" s="74"/>
      <c r="D1157" s="313">
        <v>15.76</v>
      </c>
      <c r="E1157" s="318" t="s">
        <v>5497</v>
      </c>
      <c r="F1157" s="317">
        <f t="shared" si="84"/>
        <v>18.911999999999999</v>
      </c>
      <c r="G1157" s="80" t="s">
        <v>3334</v>
      </c>
      <c r="H1157" s="325"/>
      <c r="L1157"/>
      <c r="M1157"/>
      <c r="P1157" s="9">
        <v>96</v>
      </c>
      <c r="V1157" s="39"/>
      <c r="Z1157" s="38"/>
      <c r="AA1157" s="38">
        <v>15.004262574595046</v>
      </c>
      <c r="AB1157" s="30"/>
      <c r="AC1157" s="31"/>
      <c r="AD1157" s="32"/>
      <c r="AE1157" s="32"/>
      <c r="AF1157" s="33"/>
      <c r="AJ1157" s="350"/>
      <c r="AK1157" s="3"/>
      <c r="AL1157" s="3"/>
    </row>
    <row r="1158" spans="1:41" ht="24" customHeight="1" x14ac:dyDescent="0.25">
      <c r="A1158" s="271">
        <v>3711003</v>
      </c>
      <c r="B1158" s="100" t="s">
        <v>7742</v>
      </c>
      <c r="C1158" s="74"/>
      <c r="D1158" s="313">
        <v>17.100000000000001</v>
      </c>
      <c r="E1158" s="318" t="s">
        <v>5497</v>
      </c>
      <c r="F1158" s="317">
        <f t="shared" ref="F1158:F1162" si="86">D1158*1.2</f>
        <v>20.52</v>
      </c>
      <c r="G1158" s="80" t="s">
        <v>3334</v>
      </c>
      <c r="H1158" s="325"/>
      <c r="L1158"/>
      <c r="M1158"/>
      <c r="P1158" s="9">
        <v>96</v>
      </c>
      <c r="V1158" s="39"/>
      <c r="Z1158" s="38"/>
      <c r="AA1158" s="38">
        <v>15.004262574595046</v>
      </c>
      <c r="AB1158" s="30"/>
      <c r="AC1158" s="31"/>
      <c r="AD1158" s="32"/>
      <c r="AE1158" s="32"/>
      <c r="AF1158" s="33"/>
      <c r="AJ1158" s="350"/>
      <c r="AK1158" s="3"/>
      <c r="AL1158" s="3"/>
    </row>
    <row r="1159" spans="1:41" ht="24" customHeight="1" x14ac:dyDescent="0.25">
      <c r="A1159" s="271">
        <v>3711004</v>
      </c>
      <c r="B1159" s="100" t="s">
        <v>7743</v>
      </c>
      <c r="C1159" s="74"/>
      <c r="D1159" s="313">
        <v>19.100000000000001</v>
      </c>
      <c r="E1159" s="318" t="s">
        <v>5497</v>
      </c>
      <c r="F1159" s="317">
        <f t="shared" si="86"/>
        <v>22.92</v>
      </c>
      <c r="G1159" s="80" t="s">
        <v>3334</v>
      </c>
      <c r="H1159" s="325"/>
      <c r="L1159"/>
      <c r="M1159"/>
      <c r="P1159" s="9">
        <v>96</v>
      </c>
      <c r="V1159" s="39"/>
      <c r="Z1159" s="38"/>
      <c r="AA1159" s="38">
        <v>0</v>
      </c>
      <c r="AB1159" s="30"/>
      <c r="AC1159" s="31"/>
      <c r="AD1159" s="32"/>
      <c r="AE1159" s="32"/>
      <c r="AF1159" s="33"/>
      <c r="AJ1159" s="350"/>
      <c r="AK1159" s="3"/>
      <c r="AL1159" s="3"/>
    </row>
    <row r="1160" spans="1:41" ht="24" customHeight="1" x14ac:dyDescent="0.25">
      <c r="A1160" s="271">
        <v>3711005</v>
      </c>
      <c r="B1160" s="100" t="s">
        <v>7744</v>
      </c>
      <c r="C1160" s="85"/>
      <c r="D1160" s="313">
        <v>27.1</v>
      </c>
      <c r="E1160" s="318" t="s">
        <v>5497</v>
      </c>
      <c r="F1160" s="317">
        <f t="shared" si="86"/>
        <v>32.520000000000003</v>
      </c>
      <c r="G1160" s="87" t="s">
        <v>3334</v>
      </c>
      <c r="H1160" s="325"/>
      <c r="L1160"/>
      <c r="M1160"/>
      <c r="P1160" s="9">
        <v>96</v>
      </c>
      <c r="V1160" s="39"/>
      <c r="Z1160" s="38"/>
      <c r="AA1160" s="38">
        <v>0</v>
      </c>
      <c r="AB1160" s="30"/>
      <c r="AC1160" s="31"/>
      <c r="AD1160" s="32"/>
      <c r="AE1160" s="32"/>
      <c r="AF1160" s="33"/>
      <c r="AJ1160" s="350"/>
      <c r="AK1160" s="3"/>
      <c r="AL1160" s="3"/>
    </row>
    <row r="1161" spans="1:41" ht="24" customHeight="1" x14ac:dyDescent="0.25">
      <c r="A1161" s="271">
        <v>3711006</v>
      </c>
      <c r="B1161" s="100" t="s">
        <v>7745</v>
      </c>
      <c r="C1161" s="74"/>
      <c r="D1161" s="313">
        <v>36.549999999999997</v>
      </c>
      <c r="E1161" s="318" t="s">
        <v>5497</v>
      </c>
      <c r="F1161" s="317">
        <f t="shared" si="86"/>
        <v>43.859999999999992</v>
      </c>
      <c r="G1161" s="80" t="s">
        <v>3334</v>
      </c>
      <c r="H1161" s="325"/>
      <c r="L1161"/>
      <c r="M1161"/>
      <c r="P1161" s="9">
        <v>96</v>
      </c>
      <c r="V1161" s="39"/>
      <c r="Z1161" s="38"/>
      <c r="AA1161" s="38">
        <v>0</v>
      </c>
      <c r="AB1161" s="30"/>
      <c r="AC1161" s="31"/>
      <c r="AD1161" s="32"/>
      <c r="AE1161" s="32"/>
      <c r="AF1161" s="33"/>
      <c r="AJ1161" s="350"/>
      <c r="AK1161" s="3"/>
      <c r="AL1161" s="3"/>
    </row>
    <row r="1162" spans="1:41" ht="24" customHeight="1" x14ac:dyDescent="0.25">
      <c r="A1162" s="271">
        <v>3711007</v>
      </c>
      <c r="B1162" s="100" t="s">
        <v>7746</v>
      </c>
      <c r="C1162" s="74"/>
      <c r="D1162" s="313">
        <v>37.979999999999997</v>
      </c>
      <c r="E1162" s="318" t="s">
        <v>5497</v>
      </c>
      <c r="F1162" s="317">
        <f t="shared" si="86"/>
        <v>45.575999999999993</v>
      </c>
      <c r="G1162" s="80" t="s">
        <v>3334</v>
      </c>
      <c r="H1162" s="325"/>
      <c r="L1162"/>
      <c r="M1162"/>
      <c r="P1162" s="9">
        <v>96</v>
      </c>
      <c r="V1162" s="39"/>
      <c r="Z1162" s="38"/>
      <c r="AA1162" s="38">
        <v>15.004262574595046</v>
      </c>
      <c r="AB1162" s="30"/>
      <c r="AC1162" s="31"/>
      <c r="AD1162" s="32"/>
      <c r="AE1162" s="32"/>
      <c r="AF1162" s="33"/>
      <c r="AJ1162" s="350"/>
      <c r="AK1162" s="3"/>
      <c r="AL1162" s="3"/>
    </row>
    <row r="1163" spans="1:41" ht="24" customHeight="1" x14ac:dyDescent="0.25">
      <c r="A1163" s="271">
        <v>3711008</v>
      </c>
      <c r="B1163" s="100" t="s">
        <v>7747</v>
      </c>
      <c r="C1163" s="74"/>
      <c r="D1163" s="313">
        <v>23</v>
      </c>
      <c r="E1163" s="318" t="s">
        <v>5497</v>
      </c>
      <c r="F1163" s="317">
        <f t="shared" ref="F1163" si="87">D1163*1.2</f>
        <v>27.599999999999998</v>
      </c>
      <c r="G1163" s="80" t="s">
        <v>3334</v>
      </c>
      <c r="H1163" s="325"/>
      <c r="L1163"/>
      <c r="M1163"/>
      <c r="P1163" s="9">
        <v>96</v>
      </c>
      <c r="V1163" s="39"/>
      <c r="Z1163" s="38"/>
      <c r="AA1163" s="38">
        <v>15.004262574595046</v>
      </c>
      <c r="AB1163" s="30"/>
      <c r="AC1163" s="31"/>
      <c r="AD1163" s="32"/>
      <c r="AE1163" s="32"/>
      <c r="AF1163" s="33"/>
      <c r="AJ1163" s="350"/>
      <c r="AK1163" s="3"/>
      <c r="AL1163" s="3"/>
    </row>
    <row r="1164" spans="1:41" ht="24" customHeight="1" x14ac:dyDescent="0.25">
      <c r="A1164" s="271">
        <v>3711009</v>
      </c>
      <c r="B1164" s="100" t="s">
        <v>7748</v>
      </c>
      <c r="C1164" s="74"/>
      <c r="D1164" s="313">
        <v>41.57</v>
      </c>
      <c r="E1164" s="318" t="s">
        <v>5497</v>
      </c>
      <c r="F1164" s="317">
        <f t="shared" si="84"/>
        <v>49.884</v>
      </c>
      <c r="G1164" s="80" t="s">
        <v>3334</v>
      </c>
      <c r="H1164" s="325"/>
      <c r="L1164"/>
      <c r="M1164"/>
      <c r="P1164" s="9">
        <v>96</v>
      </c>
      <c r="V1164" s="39"/>
      <c r="Z1164" s="38"/>
      <c r="AA1164" s="38">
        <v>14.981412639405207</v>
      </c>
      <c r="AB1164" s="30"/>
      <c r="AC1164" s="31"/>
      <c r="AD1164" s="32"/>
      <c r="AE1164" s="32"/>
      <c r="AF1164" s="33"/>
      <c r="AJ1164" s="350"/>
      <c r="AK1164" s="3"/>
      <c r="AL1164" s="3"/>
    </row>
    <row r="1165" spans="1:41" ht="24" customHeight="1" x14ac:dyDescent="0.25">
      <c r="A1165" s="271">
        <v>3711010</v>
      </c>
      <c r="B1165" s="100" t="s">
        <v>7749</v>
      </c>
      <c r="C1165" s="74"/>
      <c r="D1165" s="313">
        <v>46.49</v>
      </c>
      <c r="E1165" s="318" t="s">
        <v>5497</v>
      </c>
      <c r="F1165" s="317">
        <f t="shared" si="84"/>
        <v>55.788000000000004</v>
      </c>
      <c r="G1165" s="80" t="s">
        <v>3334</v>
      </c>
      <c r="H1165" s="325"/>
      <c r="L1165"/>
      <c r="M1165"/>
      <c r="P1165" s="9">
        <v>96</v>
      </c>
      <c r="V1165" s="39"/>
      <c r="Z1165" s="38"/>
      <c r="AA1165" s="38">
        <v>15.004903563255965</v>
      </c>
      <c r="AB1165" s="30"/>
      <c r="AC1165" s="31"/>
      <c r="AD1165" s="32"/>
      <c r="AE1165" s="32"/>
      <c r="AF1165" s="33"/>
      <c r="AJ1165" s="350"/>
      <c r="AK1165" s="3"/>
      <c r="AL1165" s="3"/>
    </row>
    <row r="1166" spans="1:41" ht="24" customHeight="1" x14ac:dyDescent="0.25">
      <c r="A1166" s="271">
        <v>3711011</v>
      </c>
      <c r="B1166" s="100" t="s">
        <v>7750</v>
      </c>
      <c r="C1166" s="74"/>
      <c r="D1166" s="313">
        <v>51.79</v>
      </c>
      <c r="E1166" s="318" t="s">
        <v>5497</v>
      </c>
      <c r="F1166" s="317">
        <f t="shared" si="84"/>
        <v>62.147999999999996</v>
      </c>
      <c r="G1166" s="80" t="s">
        <v>3334</v>
      </c>
      <c r="H1166" s="325"/>
      <c r="L1166"/>
      <c r="M1166"/>
      <c r="P1166" s="9">
        <v>96</v>
      </c>
      <c r="V1166" s="39"/>
      <c r="Z1166" s="38"/>
      <c r="AA1166" s="38">
        <v>0</v>
      </c>
      <c r="AB1166" s="30"/>
      <c r="AC1166" s="31"/>
      <c r="AD1166" s="32"/>
      <c r="AE1166" s="32"/>
      <c r="AF1166" s="33"/>
      <c r="AJ1166" s="350"/>
      <c r="AK1166" s="3"/>
      <c r="AL1166" s="3"/>
    </row>
    <row r="1167" spans="1:41" ht="24" customHeight="1" x14ac:dyDescent="0.25">
      <c r="A1167" s="271">
        <v>3711012</v>
      </c>
      <c r="B1167" s="100" t="s">
        <v>7751</v>
      </c>
      <c r="C1167" s="74"/>
      <c r="D1167" s="313">
        <v>58.33</v>
      </c>
      <c r="E1167" s="318" t="s">
        <v>5497</v>
      </c>
      <c r="F1167" s="317">
        <f t="shared" si="84"/>
        <v>69.995999999999995</v>
      </c>
      <c r="G1167" s="80" t="s">
        <v>3334</v>
      </c>
      <c r="H1167" s="325"/>
      <c r="L1167"/>
      <c r="M1167"/>
      <c r="P1167" s="9">
        <v>96</v>
      </c>
      <c r="V1167" s="39"/>
      <c r="Z1167" s="38"/>
      <c r="AA1167" s="38">
        <v>0</v>
      </c>
      <c r="AB1167" s="30"/>
      <c r="AC1167" s="31"/>
      <c r="AD1167" s="32"/>
      <c r="AE1167" s="32"/>
      <c r="AF1167" s="33"/>
      <c r="AJ1167" s="350"/>
      <c r="AK1167" s="3"/>
      <c r="AL1167" s="3"/>
    </row>
    <row r="1168" spans="1:41" ht="24" customHeight="1" x14ac:dyDescent="0.25">
      <c r="A1168" s="271">
        <v>3711013</v>
      </c>
      <c r="B1168" s="100" t="s">
        <v>7752</v>
      </c>
      <c r="C1168" s="74"/>
      <c r="D1168" s="313">
        <v>30.23</v>
      </c>
      <c r="E1168" s="318" t="s">
        <v>5497</v>
      </c>
      <c r="F1168" s="317">
        <f t="shared" si="84"/>
        <v>36.275999999999996</v>
      </c>
      <c r="G1168" s="80" t="s">
        <v>3334</v>
      </c>
      <c r="H1168" s="325"/>
      <c r="L1168"/>
      <c r="M1168"/>
      <c r="P1168" s="9">
        <v>96</v>
      </c>
      <c r="V1168" s="39"/>
      <c r="Z1168" s="38"/>
      <c r="AA1168" s="38">
        <v>0</v>
      </c>
      <c r="AB1168" s="30"/>
      <c r="AC1168" s="31"/>
      <c r="AD1168" s="32"/>
      <c r="AE1168" s="32"/>
      <c r="AF1168" s="33"/>
      <c r="AJ1168" s="350"/>
      <c r="AK1168" s="3"/>
      <c r="AL1168" s="3"/>
    </row>
    <row r="1169" spans="1:41" ht="24" customHeight="1" x14ac:dyDescent="0.25">
      <c r="A1169" s="271">
        <v>3711014</v>
      </c>
      <c r="B1169" s="100" t="s">
        <v>7753</v>
      </c>
      <c r="C1169" s="85"/>
      <c r="D1169" s="313">
        <v>45.37</v>
      </c>
      <c r="E1169" s="318" t="s">
        <v>5497</v>
      </c>
      <c r="F1169" s="317">
        <f t="shared" si="84"/>
        <v>54.443999999999996</v>
      </c>
      <c r="G1169" s="87" t="s">
        <v>3334</v>
      </c>
      <c r="H1169" s="325"/>
      <c r="L1169"/>
      <c r="M1169"/>
      <c r="P1169" s="9">
        <v>96</v>
      </c>
      <c r="V1169" s="39"/>
      <c r="Z1169" s="38"/>
      <c r="AA1169" s="38">
        <v>0</v>
      </c>
      <c r="AB1169" s="30"/>
      <c r="AC1169" s="31"/>
      <c r="AD1169" s="32"/>
      <c r="AE1169" s="32"/>
      <c r="AF1169" s="33"/>
      <c r="AJ1169" s="350"/>
      <c r="AK1169" s="3"/>
      <c r="AL1169" s="3"/>
    </row>
    <row r="1170" spans="1:41" ht="75" customHeight="1" x14ac:dyDescent="0.25">
      <c r="A1170" s="269">
        <v>12</v>
      </c>
      <c r="B1170" s="284" t="s">
        <v>7917</v>
      </c>
      <c r="C1170" s="267"/>
      <c r="D1170" s="115"/>
      <c r="E1170" s="314"/>
      <c r="F1170" s="315"/>
      <c r="G1170" s="189"/>
      <c r="H1170" s="325"/>
      <c r="I1170" s="353">
        <v>0</v>
      </c>
      <c r="J1170" s="72"/>
      <c r="K1170" s="72"/>
      <c r="L1170"/>
      <c r="M1170"/>
      <c r="P1170" s="9">
        <v>97</v>
      </c>
      <c r="R1170" s="36"/>
      <c r="V1170" s="37"/>
      <c r="Z1170" s="38"/>
      <c r="AA1170" s="38"/>
      <c r="AB1170" s="30"/>
      <c r="AC1170" s="31"/>
      <c r="AD1170" s="32"/>
      <c r="AE1170" s="32"/>
      <c r="AF1170" s="33"/>
      <c r="AJ1170" s="350"/>
      <c r="AK1170" s="3"/>
      <c r="AL1170" s="3"/>
    </row>
    <row r="1171" spans="1:41" ht="12" customHeight="1" x14ac:dyDescent="0.25">
      <c r="A1171" s="76">
        <v>5018001</v>
      </c>
      <c r="B1171" s="270" t="s">
        <v>5660</v>
      </c>
      <c r="C1171" s="77" t="str">
        <f>IF(MROUND(AL1171/(AO1171*F1171),10)=0,"",MROUND(AL1171/(AO1171*F1171),10))</f>
        <v/>
      </c>
      <c r="D1171" s="115">
        <v>27.87</v>
      </c>
      <c r="E1171" s="78" t="s">
        <v>6463</v>
      </c>
      <c r="F1171" s="112">
        <f t="shared" si="84"/>
        <v>33.444000000000003</v>
      </c>
      <c r="G1171" s="79" t="s">
        <v>3335</v>
      </c>
      <c r="H1171" s="325"/>
      <c r="I1171" s="326" t="s">
        <v>4960</v>
      </c>
      <c r="L1171"/>
      <c r="M1171"/>
      <c r="P1171" s="9">
        <v>97</v>
      </c>
      <c r="V1171" s="39"/>
      <c r="Z1171" s="38"/>
      <c r="AA1171" s="38">
        <v>20</v>
      </c>
      <c r="AB1171" s="30"/>
      <c r="AC1171" s="31"/>
      <c r="AD1171" s="32"/>
      <c r="AE1171" s="32"/>
      <c r="AF1171" s="33"/>
      <c r="AJ1171" s="350">
        <v>1018001</v>
      </c>
      <c r="AK1171" s="3"/>
      <c r="AL1171">
        <f>$I$1170/13</f>
        <v>0</v>
      </c>
      <c r="AO1171">
        <v>1.2710274416410046</v>
      </c>
    </row>
    <row r="1172" spans="1:41" ht="12" customHeight="1" x14ac:dyDescent="0.25">
      <c r="A1172" s="73">
        <v>5018002</v>
      </c>
      <c r="B1172" s="98" t="s">
        <v>5661</v>
      </c>
      <c r="C1172" s="77" t="str">
        <f t="shared" ref="C1172:C1182" si="88">IF(MROUND(AL1172/(AO1172*F1172),10)=0,"",MROUND(AL1172/(AO1172*F1172),10))</f>
        <v/>
      </c>
      <c r="D1172" s="115">
        <v>30.66</v>
      </c>
      <c r="E1172" s="75" t="s">
        <v>6463</v>
      </c>
      <c r="F1172" s="112">
        <f t="shared" si="84"/>
        <v>36.792000000000002</v>
      </c>
      <c r="G1172" s="80" t="s">
        <v>3335</v>
      </c>
      <c r="H1172" s="325"/>
      <c r="I1172" s="365" t="s">
        <v>4962</v>
      </c>
      <c r="L1172"/>
      <c r="M1172"/>
      <c r="P1172" s="9">
        <v>97</v>
      </c>
      <c r="V1172" s="39"/>
      <c r="Z1172" s="38"/>
      <c r="AA1172" s="38">
        <v>19.990658570761326</v>
      </c>
      <c r="AB1172" s="30"/>
      <c r="AC1172" s="31"/>
      <c r="AD1172" s="32"/>
      <c r="AE1172" s="32"/>
      <c r="AF1172" s="33"/>
      <c r="AJ1172" s="350">
        <v>1018002</v>
      </c>
      <c r="AK1172" s="3"/>
      <c r="AL1172">
        <f t="shared" ref="AL1172:AL1183" si="89">$I$1170/13</f>
        <v>0</v>
      </c>
      <c r="AO1172">
        <v>1.3479275037494216</v>
      </c>
    </row>
    <row r="1173" spans="1:41" ht="12" customHeight="1" x14ac:dyDescent="0.25">
      <c r="A1173" s="73">
        <v>5018003</v>
      </c>
      <c r="B1173" s="98" t="s">
        <v>5662</v>
      </c>
      <c r="C1173" s="77" t="str">
        <f t="shared" si="88"/>
        <v/>
      </c>
      <c r="D1173" s="115">
        <v>42.82</v>
      </c>
      <c r="E1173" s="75" t="s">
        <v>6463</v>
      </c>
      <c r="F1173" s="112">
        <f t="shared" si="84"/>
        <v>51.384</v>
      </c>
      <c r="G1173" s="80" t="s">
        <v>3333</v>
      </c>
      <c r="H1173" s="325"/>
      <c r="I1173" s="365"/>
      <c r="J1173" s="15"/>
      <c r="L1173"/>
      <c r="M1173"/>
      <c r="P1173" s="9">
        <v>97</v>
      </c>
      <c r="V1173" s="39"/>
      <c r="Z1173" s="38"/>
      <c r="AA1173" s="38">
        <v>20</v>
      </c>
      <c r="AB1173" s="30"/>
      <c r="AC1173" s="31"/>
      <c r="AD1173" s="32"/>
      <c r="AE1173" s="32"/>
      <c r="AF1173" s="33"/>
      <c r="AJ1173" s="350">
        <v>1018003</v>
      </c>
      <c r="AK1173" s="3"/>
      <c r="AL1173">
        <f t="shared" si="89"/>
        <v>0</v>
      </c>
      <c r="AO1173">
        <v>0.46326902118588253</v>
      </c>
    </row>
    <row r="1174" spans="1:41" ht="12" customHeight="1" x14ac:dyDescent="0.25">
      <c r="A1174" s="73">
        <v>5018004</v>
      </c>
      <c r="B1174" s="98" t="s">
        <v>5663</v>
      </c>
      <c r="C1174" s="77" t="str">
        <f t="shared" si="88"/>
        <v/>
      </c>
      <c r="D1174" s="115">
        <v>44.66</v>
      </c>
      <c r="E1174" s="75" t="s">
        <v>6463</v>
      </c>
      <c r="F1174" s="112">
        <f t="shared" si="84"/>
        <v>53.591999999999992</v>
      </c>
      <c r="G1174" s="80" t="s">
        <v>3335</v>
      </c>
      <c r="H1174" s="325"/>
      <c r="I1174" s="365"/>
      <c r="L1174"/>
      <c r="M1174"/>
      <c r="P1174" s="9">
        <v>97</v>
      </c>
      <c r="V1174" s="39"/>
      <c r="Z1174" s="38"/>
      <c r="AA1174" s="38">
        <v>20.012828736369471</v>
      </c>
      <c r="AB1174" s="30"/>
      <c r="AC1174" s="31"/>
      <c r="AD1174" s="32"/>
      <c r="AE1174" s="32"/>
      <c r="AF1174" s="33"/>
      <c r="AJ1174" s="350">
        <v>1018004</v>
      </c>
      <c r="AK1174" s="3"/>
      <c r="AL1174">
        <f t="shared" si="89"/>
        <v>0</v>
      </c>
      <c r="AO1174">
        <v>1.480607515090274</v>
      </c>
    </row>
    <row r="1175" spans="1:41" ht="12" customHeight="1" x14ac:dyDescent="0.25">
      <c r="A1175" s="73">
        <v>5018005</v>
      </c>
      <c r="B1175" s="98" t="s">
        <v>5664</v>
      </c>
      <c r="C1175" s="77" t="str">
        <f t="shared" si="88"/>
        <v/>
      </c>
      <c r="D1175" s="115">
        <v>44.66</v>
      </c>
      <c r="E1175" s="75" t="s">
        <v>6463</v>
      </c>
      <c r="F1175" s="112">
        <f t="shared" si="84"/>
        <v>53.591999999999992</v>
      </c>
      <c r="G1175" s="80" t="s">
        <v>3335</v>
      </c>
      <c r="H1175" s="325"/>
      <c r="I1175" s="377" t="s">
        <v>8406</v>
      </c>
      <c r="L1175"/>
      <c r="M1175"/>
      <c r="P1175" s="9">
        <v>97</v>
      </c>
      <c r="V1175" s="39"/>
      <c r="Z1175" s="38"/>
      <c r="AA1175" s="38">
        <v>20.012828736369471</v>
      </c>
      <c r="AB1175" s="30"/>
      <c r="AC1175" s="31"/>
      <c r="AD1175" s="32"/>
      <c r="AE1175" s="32"/>
      <c r="AF1175" s="33"/>
      <c r="AJ1175" s="350">
        <v>1018005</v>
      </c>
      <c r="AK1175" s="3"/>
      <c r="AL1175">
        <f t="shared" si="89"/>
        <v>0</v>
      </c>
      <c r="AO1175">
        <v>0.92537969693142119</v>
      </c>
    </row>
    <row r="1176" spans="1:41" ht="12" customHeight="1" x14ac:dyDescent="0.25">
      <c r="A1176" s="73">
        <v>5018006</v>
      </c>
      <c r="B1176" s="98" t="s">
        <v>5665</v>
      </c>
      <c r="C1176" s="77" t="str">
        <f t="shared" si="88"/>
        <v/>
      </c>
      <c r="D1176" s="115">
        <v>51.18</v>
      </c>
      <c r="E1176" s="75" t="s">
        <v>6463</v>
      </c>
      <c r="F1176" s="112">
        <f t="shared" si="84"/>
        <v>61.415999999999997</v>
      </c>
      <c r="G1176" s="80" t="s">
        <v>3333</v>
      </c>
      <c r="H1176" s="325"/>
      <c r="I1176" s="378"/>
      <c r="J1176" s="15"/>
      <c r="L1176"/>
      <c r="M1176"/>
      <c r="P1176" s="9">
        <v>97</v>
      </c>
      <c r="V1176" s="39"/>
      <c r="Z1176" s="38"/>
      <c r="AA1176" s="38">
        <v>20.005595970900956</v>
      </c>
      <c r="AB1176" s="30"/>
      <c r="AC1176" s="31"/>
      <c r="AD1176" s="32"/>
      <c r="AE1176" s="32"/>
      <c r="AF1176" s="33"/>
      <c r="AJ1176" s="350">
        <v>1018006</v>
      </c>
      <c r="AK1176" s="3"/>
      <c r="AL1176">
        <f t="shared" si="89"/>
        <v>0</v>
      </c>
      <c r="AO1176">
        <v>0.48449539583771711</v>
      </c>
    </row>
    <row r="1177" spans="1:41" ht="12" customHeight="1" x14ac:dyDescent="0.25">
      <c r="A1177" s="73">
        <v>5018007</v>
      </c>
      <c r="B1177" s="98" t="s">
        <v>5666</v>
      </c>
      <c r="C1177" s="77" t="str">
        <f t="shared" si="88"/>
        <v/>
      </c>
      <c r="D1177" s="115">
        <v>56.82</v>
      </c>
      <c r="E1177" s="75" t="s">
        <v>6463</v>
      </c>
      <c r="F1177" s="112">
        <f t="shared" si="84"/>
        <v>68.183999999999997</v>
      </c>
      <c r="G1177" s="80" t="s">
        <v>3335</v>
      </c>
      <c r="H1177" s="325"/>
      <c r="L1177"/>
      <c r="M1177"/>
      <c r="P1177" s="9">
        <v>97</v>
      </c>
      <c r="V1177" s="39"/>
      <c r="Z1177" s="38"/>
      <c r="AA1177" s="38">
        <v>19.989916813713137</v>
      </c>
      <c r="AB1177" s="30"/>
      <c r="AC1177" s="31"/>
      <c r="AD1177" s="32"/>
      <c r="AE1177" s="32"/>
      <c r="AF1177" s="33"/>
      <c r="AJ1177" s="350">
        <v>1018007</v>
      </c>
      <c r="AK1177" s="3"/>
      <c r="AL1177">
        <f t="shared" si="89"/>
        <v>0</v>
      </c>
      <c r="AO1177">
        <v>1.5869235774198815</v>
      </c>
    </row>
    <row r="1178" spans="1:41" ht="12" customHeight="1" x14ac:dyDescent="0.25">
      <c r="A1178" s="73">
        <v>5018008</v>
      </c>
      <c r="B1178" s="98" t="s">
        <v>5667</v>
      </c>
      <c r="C1178" s="77" t="str">
        <f t="shared" si="88"/>
        <v/>
      </c>
      <c r="D1178" s="115">
        <v>56.82</v>
      </c>
      <c r="E1178" s="75" t="s">
        <v>6463</v>
      </c>
      <c r="F1178" s="112">
        <f t="shared" si="84"/>
        <v>68.183999999999997</v>
      </c>
      <c r="G1178" s="80" t="s">
        <v>3335</v>
      </c>
      <c r="H1178" s="325"/>
      <c r="L1178"/>
      <c r="M1178"/>
      <c r="P1178" s="9">
        <v>97</v>
      </c>
      <c r="V1178" s="39"/>
      <c r="Z1178" s="38"/>
      <c r="AA1178" s="38">
        <v>19.989916813713137</v>
      </c>
      <c r="AB1178" s="30"/>
      <c r="AC1178" s="31"/>
      <c r="AD1178" s="32"/>
      <c r="AE1178" s="32"/>
      <c r="AF1178" s="33"/>
      <c r="AJ1178" s="350">
        <v>1018008</v>
      </c>
      <c r="AK1178" s="3"/>
      <c r="AL1178">
        <f t="shared" si="89"/>
        <v>0</v>
      </c>
      <c r="AO1178">
        <v>1.9395732612909666</v>
      </c>
    </row>
    <row r="1179" spans="1:41" ht="12" customHeight="1" x14ac:dyDescent="0.25">
      <c r="A1179" s="73">
        <v>5018009</v>
      </c>
      <c r="B1179" s="98" t="s">
        <v>5668</v>
      </c>
      <c r="C1179" s="77" t="str">
        <f t="shared" si="88"/>
        <v/>
      </c>
      <c r="D1179" s="115">
        <v>58.05</v>
      </c>
      <c r="E1179" s="75" t="s">
        <v>6463</v>
      </c>
      <c r="F1179" s="112">
        <f t="shared" si="84"/>
        <v>69.66</v>
      </c>
      <c r="G1179" s="80" t="s">
        <v>3333</v>
      </c>
      <c r="H1179" s="325"/>
      <c r="I1179" s="326" t="s">
        <v>4954</v>
      </c>
      <c r="J1179" s="15"/>
      <c r="L1179"/>
      <c r="M1179"/>
      <c r="P1179" s="9">
        <v>97</v>
      </c>
      <c r="V1179" s="39"/>
      <c r="Z1179" s="38"/>
      <c r="AA1179" s="38">
        <v>20.004933399111991</v>
      </c>
      <c r="AB1179" s="30"/>
      <c r="AC1179" s="31"/>
      <c r="AD1179" s="32"/>
      <c r="AE1179" s="32"/>
      <c r="AF1179" s="33"/>
      <c r="AJ1179" s="350">
        <v>1018009</v>
      </c>
      <c r="AK1179" s="3"/>
      <c r="AL1179">
        <f t="shared" si="89"/>
        <v>0</v>
      </c>
      <c r="AO1179">
        <v>0.74288205397069584</v>
      </c>
    </row>
    <row r="1180" spans="1:41" ht="12" customHeight="1" x14ac:dyDescent="0.25">
      <c r="A1180" s="73">
        <v>5018010</v>
      </c>
      <c r="B1180" s="98" t="s">
        <v>5669</v>
      </c>
      <c r="C1180" s="77" t="str">
        <f t="shared" si="88"/>
        <v/>
      </c>
      <c r="D1180" s="115">
        <v>87.94</v>
      </c>
      <c r="E1180" s="75" t="s">
        <v>6463</v>
      </c>
      <c r="F1180" s="112">
        <f t="shared" si="84"/>
        <v>105.52799999999999</v>
      </c>
      <c r="G1180" s="80" t="s">
        <v>3333</v>
      </c>
      <c r="H1180" s="325"/>
      <c r="I1180" s="377" t="s">
        <v>8432</v>
      </c>
      <c r="J1180" s="15"/>
      <c r="L1180"/>
      <c r="M1180"/>
      <c r="P1180" s="9">
        <v>97</v>
      </c>
      <c r="V1180" s="39"/>
      <c r="Z1180" s="38"/>
      <c r="AA1180" s="38">
        <v>20</v>
      </c>
      <c r="AB1180" s="30"/>
      <c r="AC1180" s="31"/>
      <c r="AD1180" s="32"/>
      <c r="AE1180" s="32"/>
      <c r="AF1180" s="33"/>
      <c r="AJ1180" s="350">
        <v>1018010</v>
      </c>
      <c r="AK1180" s="3"/>
      <c r="AL1180">
        <f t="shared" si="89"/>
        <v>0</v>
      </c>
      <c r="AO1180">
        <v>0.75192098730875179</v>
      </c>
    </row>
    <row r="1181" spans="1:41" ht="12" customHeight="1" x14ac:dyDescent="0.25">
      <c r="A1181" s="73">
        <v>5018011</v>
      </c>
      <c r="B1181" s="98" t="s">
        <v>4379</v>
      </c>
      <c r="C1181" s="77" t="str">
        <f t="shared" si="88"/>
        <v/>
      </c>
      <c r="D1181" s="115">
        <v>142.07</v>
      </c>
      <c r="E1181" s="75" t="s">
        <v>6463</v>
      </c>
      <c r="F1181" s="112">
        <f t="shared" si="84"/>
        <v>170.48399999999998</v>
      </c>
      <c r="G1181" s="80" t="s">
        <v>3333</v>
      </c>
      <c r="H1181" s="325"/>
      <c r="I1181" s="378"/>
      <c r="J1181" s="15"/>
      <c r="L1181"/>
      <c r="M1181"/>
      <c r="P1181" s="9">
        <v>97</v>
      </c>
      <c r="V1181" s="39"/>
      <c r="Z1181" s="38"/>
      <c r="AA1181" s="38">
        <v>20.002016332291575</v>
      </c>
      <c r="AB1181" s="30"/>
      <c r="AC1181" s="31"/>
      <c r="AD1181" s="32"/>
      <c r="AE1181" s="32"/>
      <c r="AF1181" s="33"/>
      <c r="AJ1181" s="350">
        <v>1018011</v>
      </c>
      <c r="AK1181" s="3"/>
      <c r="AL1181">
        <f t="shared" si="89"/>
        <v>0</v>
      </c>
      <c r="AO1181">
        <v>3.4907403898042322</v>
      </c>
    </row>
    <row r="1182" spans="1:41" ht="12" customHeight="1" x14ac:dyDescent="0.25">
      <c r="A1182" s="73">
        <v>5018012</v>
      </c>
      <c r="B1182" s="98" t="s">
        <v>4380</v>
      </c>
      <c r="C1182" s="77" t="str">
        <f t="shared" si="88"/>
        <v/>
      </c>
      <c r="D1182" s="115">
        <v>170.16</v>
      </c>
      <c r="E1182" s="75" t="s">
        <v>6463</v>
      </c>
      <c r="F1182" s="112">
        <f t="shared" si="84"/>
        <v>204.19199999999998</v>
      </c>
      <c r="G1182" s="80" t="s">
        <v>3333</v>
      </c>
      <c r="H1182" s="325"/>
      <c r="I1182" s="364" t="s">
        <v>4955</v>
      </c>
      <c r="J1182" s="15"/>
      <c r="L1182"/>
      <c r="M1182"/>
      <c r="P1182" s="9">
        <v>97</v>
      </c>
      <c r="V1182" s="39"/>
      <c r="Z1182" s="38"/>
      <c r="AA1182" s="38">
        <v>19.998316640013471</v>
      </c>
      <c r="AB1182" s="30"/>
      <c r="AC1182" s="31"/>
      <c r="AD1182" s="32"/>
      <c r="AE1182" s="32"/>
      <c r="AF1182" s="33"/>
      <c r="AJ1182" s="350">
        <v>1018012</v>
      </c>
      <c r="AK1182" s="3"/>
      <c r="AL1182">
        <f t="shared" si="89"/>
        <v>0</v>
      </c>
      <c r="AO1182">
        <v>1.1657956915361711</v>
      </c>
    </row>
    <row r="1183" spans="1:41" ht="12" customHeight="1" x14ac:dyDescent="0.25">
      <c r="A1183" s="73">
        <v>5018013</v>
      </c>
      <c r="B1183" s="98" t="s">
        <v>4381</v>
      </c>
      <c r="C1183" s="77" t="str">
        <f>IF(MROUND(AL1183/(AO1183*F1183),5)=0,"",MROUND(AL1183/(AO1183*F1183),5))</f>
        <v/>
      </c>
      <c r="D1183" s="115">
        <v>261.27</v>
      </c>
      <c r="E1183" s="75" t="s">
        <v>6463</v>
      </c>
      <c r="F1183" s="112">
        <f t="shared" si="84"/>
        <v>313.52399999999994</v>
      </c>
      <c r="G1183" s="80" t="s">
        <v>3333</v>
      </c>
      <c r="H1183" s="325"/>
      <c r="I1183" s="365"/>
      <c r="J1183" s="15"/>
      <c r="L1183"/>
      <c r="M1183"/>
      <c r="P1183" s="9">
        <v>97</v>
      </c>
      <c r="V1183" s="39"/>
      <c r="Z1183" s="38"/>
      <c r="AA1183" s="38">
        <v>20.002192621827547</v>
      </c>
      <c r="AB1183" s="30"/>
      <c r="AC1183" s="31"/>
      <c r="AD1183" s="32"/>
      <c r="AE1183" s="32"/>
      <c r="AF1183" s="33"/>
      <c r="AJ1183" s="350">
        <v>1018013</v>
      </c>
      <c r="AK1183" s="3"/>
      <c r="AL1183">
        <f t="shared" si="89"/>
        <v>0</v>
      </c>
      <c r="AO1183">
        <v>1.8981493748975669</v>
      </c>
    </row>
    <row r="1184" spans="1:41" ht="24" customHeight="1" x14ac:dyDescent="0.25">
      <c r="A1184" s="73">
        <v>3708001</v>
      </c>
      <c r="B1184" s="98" t="s">
        <v>5670</v>
      </c>
      <c r="C1184" s="74"/>
      <c r="D1184" s="115">
        <v>34.99</v>
      </c>
      <c r="E1184" s="95" t="s">
        <v>5497</v>
      </c>
      <c r="F1184" s="112">
        <f t="shared" si="84"/>
        <v>41.988</v>
      </c>
      <c r="G1184" s="80" t="s">
        <v>3335</v>
      </c>
      <c r="H1184" s="325"/>
      <c r="I1184" s="365"/>
      <c r="J1184" s="341"/>
      <c r="L1184"/>
      <c r="M1184"/>
      <c r="P1184" s="9">
        <v>97</v>
      </c>
      <c r="V1184" s="39"/>
      <c r="Z1184" s="38"/>
      <c r="AA1184" s="38">
        <v>10</v>
      </c>
      <c r="AB1184" s="30"/>
      <c r="AC1184" s="31"/>
      <c r="AD1184" s="32"/>
      <c r="AE1184" s="32"/>
      <c r="AF1184" s="33"/>
      <c r="AJ1184" s="350"/>
      <c r="AK1184" s="3"/>
      <c r="AL1184" s="3"/>
    </row>
    <row r="1185" spans="1:41" ht="24" customHeight="1" x14ac:dyDescent="0.25">
      <c r="A1185" s="73">
        <v>3708002</v>
      </c>
      <c r="B1185" s="98" t="s">
        <v>5671</v>
      </c>
      <c r="C1185" s="74"/>
      <c r="D1185" s="115">
        <v>37.799999999999997</v>
      </c>
      <c r="E1185" s="95" t="s">
        <v>5497</v>
      </c>
      <c r="F1185" s="112">
        <f t="shared" si="84"/>
        <v>45.359999999999992</v>
      </c>
      <c r="G1185" s="80" t="s">
        <v>3335</v>
      </c>
      <c r="H1185" s="325"/>
      <c r="J1185" s="341"/>
      <c r="L1185"/>
      <c r="M1185"/>
      <c r="P1185" s="9">
        <v>97</v>
      </c>
      <c r="V1185" s="39"/>
      <c r="Z1185" s="38"/>
      <c r="AA1185" s="38">
        <v>10</v>
      </c>
      <c r="AB1185" s="30"/>
      <c r="AC1185" s="31"/>
      <c r="AD1185" s="32"/>
      <c r="AE1185" s="32"/>
      <c r="AF1185" s="33"/>
      <c r="AJ1185" s="350"/>
      <c r="AK1185" s="3"/>
      <c r="AL1185" s="3"/>
    </row>
    <row r="1186" spans="1:41" ht="24" customHeight="1" x14ac:dyDescent="0.25">
      <c r="A1186" s="73">
        <v>3708003</v>
      </c>
      <c r="B1186" s="98" t="s">
        <v>5672</v>
      </c>
      <c r="C1186" s="74"/>
      <c r="D1186" s="115">
        <v>49.96</v>
      </c>
      <c r="E1186" s="95" t="s">
        <v>5497</v>
      </c>
      <c r="F1186" s="112">
        <f t="shared" si="84"/>
        <v>59.951999999999998</v>
      </c>
      <c r="G1186" s="80" t="s">
        <v>3333</v>
      </c>
      <c r="H1186" s="325"/>
      <c r="I1186" s="377" t="s">
        <v>8187</v>
      </c>
      <c r="J1186" s="341"/>
      <c r="L1186"/>
      <c r="M1186"/>
      <c r="P1186" s="9">
        <v>97</v>
      </c>
      <c r="V1186" s="39"/>
      <c r="Z1186" s="38"/>
      <c r="AA1186" s="38">
        <v>10</v>
      </c>
      <c r="AB1186" s="30"/>
      <c r="AC1186" s="31"/>
      <c r="AD1186" s="32"/>
      <c r="AE1186" s="32"/>
      <c r="AF1186" s="33"/>
      <c r="AJ1186" s="350"/>
      <c r="AK1186" s="3"/>
      <c r="AL1186" s="3"/>
    </row>
    <row r="1187" spans="1:41" ht="24" customHeight="1" x14ac:dyDescent="0.25">
      <c r="A1187" s="73">
        <v>3708004</v>
      </c>
      <c r="B1187" s="98" t="s">
        <v>5673</v>
      </c>
      <c r="C1187" s="74"/>
      <c r="D1187" s="115">
        <v>51.8</v>
      </c>
      <c r="E1187" s="95" t="s">
        <v>5497</v>
      </c>
      <c r="F1187" s="112">
        <f t="shared" si="84"/>
        <v>62.16</v>
      </c>
      <c r="G1187" s="80" t="s">
        <v>3335</v>
      </c>
      <c r="H1187" s="325"/>
      <c r="I1187" s="378"/>
      <c r="J1187" s="341"/>
      <c r="L1187"/>
      <c r="M1187"/>
      <c r="P1187" s="9">
        <v>97</v>
      </c>
      <c r="V1187" s="39"/>
      <c r="Z1187" s="38"/>
      <c r="AA1187" s="38">
        <v>10</v>
      </c>
      <c r="AB1187" s="30"/>
      <c r="AC1187" s="31"/>
      <c r="AD1187" s="32"/>
      <c r="AE1187" s="32"/>
      <c r="AF1187" s="33"/>
      <c r="AJ1187" s="350"/>
      <c r="AK1187" s="3"/>
      <c r="AL1187" s="3"/>
    </row>
    <row r="1188" spans="1:41" ht="24" customHeight="1" x14ac:dyDescent="0.25">
      <c r="A1188" s="73">
        <v>3708005</v>
      </c>
      <c r="B1188" s="98" t="s">
        <v>5674</v>
      </c>
      <c r="C1188" s="74"/>
      <c r="D1188" s="115">
        <v>51.8</v>
      </c>
      <c r="E1188" s="95" t="s">
        <v>5497</v>
      </c>
      <c r="F1188" s="112">
        <f t="shared" si="84"/>
        <v>62.16</v>
      </c>
      <c r="G1188" s="80" t="s">
        <v>3335</v>
      </c>
      <c r="H1188" s="325"/>
      <c r="I1188" s="326"/>
      <c r="J1188" s="341"/>
      <c r="L1188"/>
      <c r="M1188"/>
      <c r="P1188" s="9">
        <v>97</v>
      </c>
      <c r="V1188" s="39"/>
      <c r="Z1188" s="38"/>
      <c r="AA1188" s="38">
        <v>10</v>
      </c>
      <c r="AB1188" s="30"/>
      <c r="AC1188" s="31"/>
      <c r="AD1188" s="32"/>
      <c r="AE1188" s="32"/>
      <c r="AF1188" s="33"/>
      <c r="AJ1188" s="350"/>
      <c r="AK1188" s="3"/>
      <c r="AL1188" s="3"/>
    </row>
    <row r="1189" spans="1:41" ht="24" customHeight="1" x14ac:dyDescent="0.25">
      <c r="A1189" s="73">
        <v>3708006</v>
      </c>
      <c r="B1189" s="98" t="s">
        <v>5675</v>
      </c>
      <c r="C1189" s="74"/>
      <c r="D1189" s="115">
        <v>58.32</v>
      </c>
      <c r="E1189" s="95" t="s">
        <v>5497</v>
      </c>
      <c r="F1189" s="112">
        <f t="shared" si="84"/>
        <v>69.983999999999995</v>
      </c>
      <c r="G1189" s="80" t="s">
        <v>3333</v>
      </c>
      <c r="H1189" s="325"/>
      <c r="I1189" s="94"/>
      <c r="J1189" s="341"/>
      <c r="L1189"/>
      <c r="M1189"/>
      <c r="P1189" s="9">
        <v>97</v>
      </c>
      <c r="V1189" s="39"/>
      <c r="Z1189" s="38"/>
      <c r="AA1189" s="38">
        <v>10</v>
      </c>
      <c r="AB1189" s="30"/>
      <c r="AC1189" s="31"/>
      <c r="AD1189" s="32"/>
      <c r="AE1189" s="32"/>
      <c r="AF1189" s="33"/>
      <c r="AJ1189" s="350"/>
      <c r="AK1189" s="3"/>
      <c r="AL1189" s="3"/>
    </row>
    <row r="1190" spans="1:41" ht="24" customHeight="1" x14ac:dyDescent="0.25">
      <c r="A1190" s="73">
        <v>3708007</v>
      </c>
      <c r="B1190" s="98" t="s">
        <v>5676</v>
      </c>
      <c r="C1190" s="74"/>
      <c r="D1190" s="115">
        <v>63.96</v>
      </c>
      <c r="E1190" s="95" t="s">
        <v>5497</v>
      </c>
      <c r="F1190" s="112">
        <f t="shared" si="84"/>
        <v>76.751999999999995</v>
      </c>
      <c r="G1190" s="80" t="s">
        <v>3335</v>
      </c>
      <c r="H1190" s="325"/>
      <c r="I1190" s="94"/>
      <c r="J1190" s="341"/>
      <c r="L1190"/>
      <c r="M1190"/>
      <c r="P1190" s="9">
        <v>97</v>
      </c>
      <c r="V1190" s="39"/>
      <c r="Z1190" s="38"/>
      <c r="AA1190" s="38">
        <v>10</v>
      </c>
      <c r="AB1190" s="30"/>
      <c r="AC1190" s="31"/>
      <c r="AD1190" s="32"/>
      <c r="AE1190" s="32"/>
      <c r="AF1190" s="33"/>
      <c r="AJ1190" s="350"/>
      <c r="AK1190" s="3"/>
      <c r="AL1190" s="3"/>
    </row>
    <row r="1191" spans="1:41" ht="24" customHeight="1" x14ac:dyDescent="0.25">
      <c r="A1191" s="73">
        <v>3708008</v>
      </c>
      <c r="B1191" s="98" t="s">
        <v>5677</v>
      </c>
      <c r="C1191" s="74"/>
      <c r="D1191" s="115">
        <v>63.96</v>
      </c>
      <c r="E1191" s="95" t="s">
        <v>5497</v>
      </c>
      <c r="F1191" s="112">
        <f t="shared" si="84"/>
        <v>76.751999999999995</v>
      </c>
      <c r="G1191" s="80" t="s">
        <v>3335</v>
      </c>
      <c r="H1191" s="325"/>
      <c r="J1191" s="341"/>
      <c r="L1191"/>
      <c r="M1191"/>
      <c r="P1191" s="9">
        <v>97</v>
      </c>
      <c r="V1191" s="39"/>
      <c r="Z1191" s="38"/>
      <c r="AA1191" s="38">
        <v>10</v>
      </c>
      <c r="AB1191" s="30"/>
      <c r="AC1191" s="31"/>
      <c r="AD1191" s="32"/>
      <c r="AE1191" s="32"/>
      <c r="AF1191" s="33"/>
      <c r="AJ1191" s="350"/>
      <c r="AK1191" s="3"/>
      <c r="AL1191" s="3"/>
    </row>
    <row r="1192" spans="1:41" ht="24" customHeight="1" x14ac:dyDescent="0.25">
      <c r="A1192" s="73">
        <v>3708009</v>
      </c>
      <c r="B1192" s="98" t="s">
        <v>5678</v>
      </c>
      <c r="C1192" s="74"/>
      <c r="D1192" s="115">
        <v>65.19</v>
      </c>
      <c r="E1192" s="95" t="s">
        <v>5497</v>
      </c>
      <c r="F1192" s="112">
        <f t="shared" si="84"/>
        <v>78.227999999999994</v>
      </c>
      <c r="G1192" s="80" t="s">
        <v>3333</v>
      </c>
      <c r="H1192" s="325"/>
      <c r="J1192" s="341"/>
      <c r="L1192"/>
      <c r="M1192"/>
      <c r="P1192" s="9">
        <v>97</v>
      </c>
      <c r="V1192" s="39"/>
      <c r="Z1192" s="38"/>
      <c r="AA1192" s="38">
        <v>10</v>
      </c>
      <c r="AB1192" s="30"/>
      <c r="AC1192" s="31"/>
      <c r="AD1192" s="32"/>
      <c r="AE1192" s="32"/>
      <c r="AF1192" s="33"/>
      <c r="AJ1192" s="350"/>
      <c r="AK1192" s="3"/>
      <c r="AL1192" s="3"/>
    </row>
    <row r="1193" spans="1:41" ht="24" customHeight="1" x14ac:dyDescent="0.25">
      <c r="A1193" s="73">
        <v>3708010</v>
      </c>
      <c r="B1193" s="98" t="s">
        <v>5679</v>
      </c>
      <c r="C1193" s="74"/>
      <c r="D1193" s="115">
        <v>95.35</v>
      </c>
      <c r="E1193" s="95" t="s">
        <v>5497</v>
      </c>
      <c r="F1193" s="112">
        <f t="shared" si="84"/>
        <v>114.41999999999999</v>
      </c>
      <c r="G1193" s="80" t="s">
        <v>3333</v>
      </c>
      <c r="H1193" s="325"/>
      <c r="J1193" s="341"/>
      <c r="L1193"/>
      <c r="M1193"/>
      <c r="P1193" s="9">
        <v>97</v>
      </c>
      <c r="V1193" s="39"/>
      <c r="Z1193" s="38"/>
      <c r="AA1193" s="38">
        <v>10</v>
      </c>
      <c r="AB1193" s="30"/>
      <c r="AC1193" s="31"/>
      <c r="AD1193" s="32"/>
      <c r="AE1193" s="32"/>
      <c r="AF1193" s="33"/>
      <c r="AJ1193" s="350"/>
      <c r="AK1193" s="3"/>
      <c r="AL1193" s="3"/>
    </row>
    <row r="1194" spans="1:41" ht="24" customHeight="1" x14ac:dyDescent="0.25">
      <c r="A1194" s="73">
        <v>3708011</v>
      </c>
      <c r="B1194" s="98" t="s">
        <v>4320</v>
      </c>
      <c r="C1194" s="74"/>
      <c r="D1194" s="115">
        <v>149.47</v>
      </c>
      <c r="E1194" s="95" t="s">
        <v>5497</v>
      </c>
      <c r="F1194" s="112">
        <f t="shared" si="84"/>
        <v>179.364</v>
      </c>
      <c r="G1194" s="80" t="s">
        <v>3333</v>
      </c>
      <c r="H1194" s="325"/>
      <c r="J1194" s="341"/>
      <c r="L1194"/>
      <c r="M1194"/>
      <c r="P1194" s="9">
        <v>97</v>
      </c>
      <c r="V1194" s="39"/>
      <c r="Z1194" s="38"/>
      <c r="AA1194" s="38">
        <v>10</v>
      </c>
      <c r="AB1194" s="30"/>
      <c r="AC1194" s="31"/>
      <c r="AD1194" s="32"/>
      <c r="AE1194" s="32"/>
      <c r="AF1194" s="33"/>
      <c r="AJ1194" s="350"/>
      <c r="AK1194" s="3"/>
      <c r="AL1194" s="3"/>
    </row>
    <row r="1195" spans="1:41" ht="24" customHeight="1" x14ac:dyDescent="0.25">
      <c r="A1195" s="73">
        <v>3708013</v>
      </c>
      <c r="B1195" s="98" t="s">
        <v>6920</v>
      </c>
      <c r="C1195" s="74"/>
      <c r="D1195" s="115">
        <v>177.58</v>
      </c>
      <c r="E1195" s="95" t="s">
        <v>6463</v>
      </c>
      <c r="F1195" s="112">
        <f t="shared" si="84"/>
        <v>213.096</v>
      </c>
      <c r="G1195" s="80" t="s">
        <v>3333</v>
      </c>
      <c r="H1195" s="325"/>
      <c r="J1195" s="341"/>
      <c r="L1195"/>
      <c r="M1195"/>
      <c r="P1195" s="9">
        <v>97</v>
      </c>
      <c r="V1195" s="39"/>
      <c r="Z1195" s="38"/>
      <c r="AA1195" s="38">
        <v>10</v>
      </c>
      <c r="AB1195" s="30"/>
      <c r="AC1195" s="31"/>
      <c r="AD1195" s="32"/>
      <c r="AE1195" s="32"/>
      <c r="AF1195" s="33"/>
      <c r="AJ1195" s="350"/>
      <c r="AK1195" s="3"/>
      <c r="AL1195" s="3"/>
    </row>
    <row r="1196" spans="1:41" ht="24" customHeight="1" x14ac:dyDescent="0.25">
      <c r="A1196" s="271">
        <v>3708012</v>
      </c>
      <c r="B1196" s="100" t="s">
        <v>4321</v>
      </c>
      <c r="C1196" s="85"/>
      <c r="D1196" s="115">
        <v>268.68</v>
      </c>
      <c r="E1196" s="291" t="s">
        <v>5497</v>
      </c>
      <c r="F1196" s="292">
        <f t="shared" si="84"/>
        <v>322.416</v>
      </c>
      <c r="G1196" s="87" t="s">
        <v>3333</v>
      </c>
      <c r="H1196" s="325"/>
      <c r="J1196" s="341"/>
      <c r="L1196"/>
      <c r="M1196"/>
      <c r="P1196" s="9">
        <v>97</v>
      </c>
      <c r="V1196" s="39"/>
      <c r="Z1196" s="38"/>
      <c r="AA1196" s="38">
        <v>10</v>
      </c>
      <c r="AB1196" s="30"/>
      <c r="AC1196" s="31"/>
      <c r="AD1196" s="32"/>
      <c r="AE1196" s="32"/>
      <c r="AF1196" s="33"/>
      <c r="AJ1196" s="350"/>
      <c r="AK1196" s="3"/>
      <c r="AL1196" s="3"/>
    </row>
    <row r="1197" spans="1:41" ht="60" customHeight="1" x14ac:dyDescent="0.25">
      <c r="A1197" s="269">
        <v>13</v>
      </c>
      <c r="B1197" s="284" t="s">
        <v>7918</v>
      </c>
      <c r="C1197" s="267"/>
      <c r="D1197" s="115"/>
      <c r="E1197" s="267"/>
      <c r="F1197" s="298"/>
      <c r="G1197" s="189"/>
      <c r="H1197" s="325"/>
      <c r="I1197" s="353">
        <v>0</v>
      </c>
      <c r="J1197" s="72"/>
      <c r="K1197" s="72"/>
      <c r="L1197"/>
      <c r="M1197"/>
      <c r="P1197" s="9">
        <v>98</v>
      </c>
      <c r="R1197" s="36"/>
      <c r="V1197" s="37"/>
      <c r="Z1197" s="38"/>
      <c r="AA1197" s="38"/>
      <c r="AB1197" s="30"/>
      <c r="AC1197" s="31"/>
      <c r="AD1197" s="32"/>
      <c r="AE1197" s="32"/>
      <c r="AF1197" s="33"/>
      <c r="AJ1197" s="350"/>
      <c r="AK1197" s="3"/>
      <c r="AL1197" s="3"/>
    </row>
    <row r="1198" spans="1:41" ht="24" customHeight="1" x14ac:dyDescent="0.25">
      <c r="A1198" s="76">
        <v>5016001</v>
      </c>
      <c r="B1198" s="278" t="s">
        <v>7152</v>
      </c>
      <c r="C1198" s="77" t="str">
        <f t="shared" ref="C1198:C1256" si="90">IF(MROUND(AL1198/(AO1198*F1198),1)=0,"",MROUND(AL1198/(AO1198*F1198),1))</f>
        <v/>
      </c>
      <c r="D1198" s="115">
        <v>396.39</v>
      </c>
      <c r="E1198" s="78" t="s">
        <v>6463</v>
      </c>
      <c r="F1198" s="112">
        <f t="shared" si="84"/>
        <v>475.66799999999995</v>
      </c>
      <c r="G1198" s="79" t="s">
        <v>3334</v>
      </c>
      <c r="H1198" s="325"/>
      <c r="I1198" s="326" t="s">
        <v>4960</v>
      </c>
      <c r="L1198"/>
      <c r="M1198"/>
      <c r="P1198" s="9">
        <v>98</v>
      </c>
      <c r="V1198" s="39"/>
      <c r="Z1198" s="38"/>
      <c r="AA1198" s="38">
        <v>14.998554704437055</v>
      </c>
      <c r="AB1198" s="30"/>
      <c r="AC1198" s="31"/>
      <c r="AD1198" s="32"/>
      <c r="AE1198" s="32"/>
      <c r="AF1198" s="33"/>
      <c r="AJ1198" s="350">
        <v>1016001</v>
      </c>
      <c r="AK1198" s="3"/>
      <c r="AL1198">
        <f>$I$1197/21</f>
        <v>0</v>
      </c>
      <c r="AO1198">
        <v>4.4048329827486725</v>
      </c>
    </row>
    <row r="1199" spans="1:41" ht="24" customHeight="1" x14ac:dyDescent="0.25">
      <c r="A1199" s="73">
        <v>5016002</v>
      </c>
      <c r="B1199" s="99" t="s">
        <v>7153</v>
      </c>
      <c r="C1199" s="77" t="str">
        <f t="shared" si="90"/>
        <v/>
      </c>
      <c r="D1199" s="115">
        <v>489.9</v>
      </c>
      <c r="E1199" s="75" t="s">
        <v>6463</v>
      </c>
      <c r="F1199" s="112">
        <f t="shared" si="84"/>
        <v>587.88</v>
      </c>
      <c r="G1199" s="80" t="s">
        <v>3335</v>
      </c>
      <c r="H1199" s="325"/>
      <c r="I1199" s="365" t="s">
        <v>4977</v>
      </c>
      <c r="L1199"/>
      <c r="M1199"/>
      <c r="P1199" s="9">
        <v>98</v>
      </c>
      <c r="V1199" s="39"/>
      <c r="Z1199" s="38"/>
      <c r="AA1199" s="38">
        <v>15.000292346371978</v>
      </c>
      <c r="AB1199" s="30"/>
      <c r="AC1199" s="31"/>
      <c r="AD1199" s="32"/>
      <c r="AE1199" s="32"/>
      <c r="AF1199" s="33"/>
      <c r="AJ1199" s="350">
        <v>1016002</v>
      </c>
      <c r="AK1199" s="3"/>
      <c r="AL1199">
        <f t="shared" ref="AL1199:AL1218" si="91">$I$1197/21</f>
        <v>0</v>
      </c>
      <c r="AO1199">
        <v>2.2275359078788353</v>
      </c>
    </row>
    <row r="1200" spans="1:41" ht="24" customHeight="1" x14ac:dyDescent="0.25">
      <c r="A1200" s="73">
        <v>5016003</v>
      </c>
      <c r="B1200" s="99" t="s">
        <v>7154</v>
      </c>
      <c r="C1200" s="77" t="str">
        <f t="shared" si="90"/>
        <v/>
      </c>
      <c r="D1200" s="115">
        <v>701.38</v>
      </c>
      <c r="E1200" s="75" t="s">
        <v>6463</v>
      </c>
      <c r="F1200" s="112">
        <f t="shared" si="84"/>
        <v>841.65599999999995</v>
      </c>
      <c r="G1200" s="80" t="s">
        <v>3333</v>
      </c>
      <c r="H1200" s="325"/>
      <c r="I1200" s="365"/>
      <c r="J1200" s="15"/>
      <c r="L1200"/>
      <c r="M1200"/>
      <c r="P1200" s="9">
        <v>98</v>
      </c>
      <c r="V1200" s="39"/>
      <c r="Z1200" s="38"/>
      <c r="AA1200" s="38">
        <v>15.000408396634811</v>
      </c>
      <c r="AB1200" s="30"/>
      <c r="AC1200" s="31"/>
      <c r="AD1200" s="32"/>
      <c r="AE1200" s="32"/>
      <c r="AF1200" s="33"/>
      <c r="AJ1200" s="350">
        <v>1016003</v>
      </c>
      <c r="AK1200" s="3"/>
      <c r="AL1200">
        <f t="shared" si="91"/>
        <v>0</v>
      </c>
      <c r="AO1200">
        <v>0.62235583636250902</v>
      </c>
    </row>
    <row r="1201" spans="1:41" ht="24" customHeight="1" x14ac:dyDescent="0.25">
      <c r="A1201" s="73">
        <v>5016006</v>
      </c>
      <c r="B1201" s="99" t="s">
        <v>7155</v>
      </c>
      <c r="C1201" s="77" t="str">
        <f t="shared" si="90"/>
        <v/>
      </c>
      <c r="D1201" s="115">
        <v>1304.17</v>
      </c>
      <c r="E1201" s="75" t="s">
        <v>6463</v>
      </c>
      <c r="F1201" s="112">
        <f t="shared" si="84"/>
        <v>1565.0040000000001</v>
      </c>
      <c r="G1201" s="80" t="s">
        <v>3333</v>
      </c>
      <c r="H1201" s="325"/>
      <c r="I1201" s="365"/>
      <c r="J1201" s="15"/>
      <c r="L1201"/>
      <c r="M1201"/>
      <c r="P1201" s="9">
        <v>98</v>
      </c>
      <c r="V1201" s="39"/>
      <c r="Z1201" s="38"/>
      <c r="AA1201" s="38">
        <v>15.000408396634811</v>
      </c>
      <c r="AB1201" s="30"/>
      <c r="AC1201" s="31"/>
      <c r="AD1201" s="32"/>
      <c r="AE1201" s="32"/>
      <c r="AF1201" s="33"/>
      <c r="AJ1201" s="350"/>
      <c r="AK1201" s="3"/>
      <c r="AL1201">
        <f t="shared" si="91"/>
        <v>0</v>
      </c>
      <c r="AO1201">
        <v>2.2313447710443501</v>
      </c>
    </row>
    <row r="1202" spans="1:41" ht="24" customHeight="1" x14ac:dyDescent="0.25">
      <c r="A1202" s="73">
        <v>5016004</v>
      </c>
      <c r="B1202" s="99" t="s">
        <v>7156</v>
      </c>
      <c r="C1202" s="77" t="str">
        <f t="shared" si="90"/>
        <v/>
      </c>
      <c r="D1202" s="115">
        <v>715.35</v>
      </c>
      <c r="E1202" s="75" t="s">
        <v>6463</v>
      </c>
      <c r="F1202" s="112">
        <f t="shared" si="84"/>
        <v>858.42</v>
      </c>
      <c r="G1202" s="80" t="s">
        <v>3335</v>
      </c>
      <c r="H1202" s="325"/>
      <c r="I1202" s="365"/>
      <c r="L1202"/>
      <c r="M1202"/>
      <c r="P1202" s="9">
        <v>98</v>
      </c>
      <c r="V1202" s="39"/>
      <c r="Z1202" s="38"/>
      <c r="AA1202" s="38">
        <v>14.999599583566919</v>
      </c>
      <c r="AB1202" s="30"/>
      <c r="AC1202" s="31"/>
      <c r="AD1202" s="32"/>
      <c r="AE1202" s="32"/>
      <c r="AF1202" s="33"/>
      <c r="AJ1202" s="350">
        <v>1016004</v>
      </c>
      <c r="AK1202" s="3"/>
      <c r="AL1202">
        <f t="shared" si="91"/>
        <v>0</v>
      </c>
      <c r="AO1202">
        <v>1.5255047756620415</v>
      </c>
    </row>
    <row r="1203" spans="1:41" ht="24" customHeight="1" x14ac:dyDescent="0.25">
      <c r="A1203" s="73">
        <v>5016005</v>
      </c>
      <c r="B1203" s="99" t="s">
        <v>7157</v>
      </c>
      <c r="C1203" s="77" t="str">
        <f t="shared" si="90"/>
        <v/>
      </c>
      <c r="D1203" s="115">
        <v>1718.25</v>
      </c>
      <c r="E1203" s="75" t="s">
        <v>6463</v>
      </c>
      <c r="F1203" s="112">
        <f t="shared" si="84"/>
        <v>2061.9</v>
      </c>
      <c r="G1203" s="80" t="s">
        <v>3333</v>
      </c>
      <c r="H1203" s="325"/>
      <c r="I1203" s="377" t="s">
        <v>8414</v>
      </c>
      <c r="J1203" s="15"/>
      <c r="L1203"/>
      <c r="M1203"/>
      <c r="P1203" s="9">
        <v>98</v>
      </c>
      <c r="V1203" s="39"/>
      <c r="Z1203" s="38"/>
      <c r="AA1203" s="38">
        <v>15.000041676043779</v>
      </c>
      <c r="AB1203" s="30"/>
      <c r="AC1203" s="31"/>
      <c r="AD1203" s="32"/>
      <c r="AE1203" s="32"/>
      <c r="AF1203" s="33"/>
      <c r="AJ1203" s="350">
        <v>1016005</v>
      </c>
      <c r="AK1203" s="3"/>
      <c r="AL1203">
        <f t="shared" si="91"/>
        <v>0</v>
      </c>
      <c r="AO1203">
        <v>0.50808431428248102</v>
      </c>
    </row>
    <row r="1204" spans="1:41" ht="24" customHeight="1" x14ac:dyDescent="0.25">
      <c r="A1204" s="73">
        <v>5016007</v>
      </c>
      <c r="B1204" s="99" t="s">
        <v>7158</v>
      </c>
      <c r="C1204" s="77" t="str">
        <f t="shared" si="90"/>
        <v/>
      </c>
      <c r="D1204" s="115">
        <v>1764.21</v>
      </c>
      <c r="E1204" s="75" t="s">
        <v>6463</v>
      </c>
      <c r="F1204" s="112">
        <f t="shared" si="84"/>
        <v>2117.0520000000001</v>
      </c>
      <c r="G1204" s="80" t="s">
        <v>3333</v>
      </c>
      <c r="H1204" s="325"/>
      <c r="I1204" s="378"/>
      <c r="J1204" s="15"/>
      <c r="L1204"/>
      <c r="M1204"/>
      <c r="P1204" s="9">
        <v>98</v>
      </c>
      <c r="V1204" s="39"/>
      <c r="Z1204" s="38"/>
      <c r="AA1204" s="38">
        <v>15.000041676043779</v>
      </c>
      <c r="AB1204" s="30"/>
      <c r="AC1204" s="31"/>
      <c r="AD1204" s="32"/>
      <c r="AE1204" s="32"/>
      <c r="AF1204" s="33"/>
      <c r="AJ1204" s="350"/>
      <c r="AK1204" s="3"/>
      <c r="AL1204">
        <f t="shared" si="91"/>
        <v>0</v>
      </c>
      <c r="AO1204">
        <v>0.21515132478704546</v>
      </c>
    </row>
    <row r="1205" spans="1:41" ht="24" customHeight="1" x14ac:dyDescent="0.25">
      <c r="A1205" s="73">
        <v>5038001</v>
      </c>
      <c r="B1205" s="99" t="s">
        <v>7160</v>
      </c>
      <c r="C1205" s="77" t="str">
        <f t="shared" si="90"/>
        <v/>
      </c>
      <c r="D1205" s="115">
        <v>408.38</v>
      </c>
      <c r="E1205" s="75" t="s">
        <v>6463</v>
      </c>
      <c r="F1205" s="112">
        <f t="shared" ref="F1205:F1211" si="92">D1205*1.2</f>
        <v>490.05599999999998</v>
      </c>
      <c r="G1205" s="80" t="s">
        <v>3334</v>
      </c>
      <c r="H1205" s="325"/>
      <c r="I1205" s="326"/>
      <c r="L1205"/>
      <c r="M1205"/>
      <c r="P1205" s="9">
        <v>98</v>
      </c>
      <c r="V1205" s="39"/>
      <c r="Z1205" s="38"/>
      <c r="AA1205" s="38">
        <v>14.998554704437055</v>
      </c>
      <c r="AB1205" s="30"/>
      <c r="AC1205" s="31"/>
      <c r="AD1205" s="32"/>
      <c r="AE1205" s="32"/>
      <c r="AF1205" s="33"/>
      <c r="AJ1205" s="350"/>
      <c r="AK1205" s="3"/>
      <c r="AL1205">
        <f t="shared" si="91"/>
        <v>0</v>
      </c>
      <c r="AO1205">
        <v>21.37753741652072</v>
      </c>
    </row>
    <row r="1206" spans="1:41" ht="24" customHeight="1" x14ac:dyDescent="0.25">
      <c r="A1206" s="73">
        <v>5038002</v>
      </c>
      <c r="B1206" s="99" t="s">
        <v>7159</v>
      </c>
      <c r="C1206" s="77" t="str">
        <f t="shared" si="90"/>
        <v/>
      </c>
      <c r="D1206" s="115">
        <v>504.72</v>
      </c>
      <c r="E1206" s="75" t="s">
        <v>6463</v>
      </c>
      <c r="F1206" s="112">
        <f t="shared" si="92"/>
        <v>605.66399999999999</v>
      </c>
      <c r="G1206" s="80" t="s">
        <v>3335</v>
      </c>
      <c r="H1206" s="325"/>
      <c r="L1206"/>
      <c r="M1206"/>
      <c r="P1206" s="9">
        <v>98</v>
      </c>
      <c r="V1206" s="39"/>
      <c r="Z1206" s="38"/>
      <c r="AA1206" s="38">
        <v>15.000292346371978</v>
      </c>
      <c r="AB1206" s="30"/>
      <c r="AC1206" s="31"/>
      <c r="AD1206" s="32"/>
      <c r="AE1206" s="32"/>
      <c r="AF1206" s="33"/>
      <c r="AJ1206" s="350"/>
      <c r="AK1206" s="3"/>
      <c r="AL1206">
        <f t="shared" si="91"/>
        <v>0</v>
      </c>
      <c r="AO1206">
        <v>8.6485167322066996</v>
      </c>
    </row>
    <row r="1207" spans="1:41" ht="24" customHeight="1" x14ac:dyDescent="0.25">
      <c r="A1207" s="73">
        <v>5038003</v>
      </c>
      <c r="B1207" s="99" t="s">
        <v>7161</v>
      </c>
      <c r="C1207" s="77" t="str">
        <f t="shared" si="90"/>
        <v/>
      </c>
      <c r="D1207" s="115">
        <v>722.6</v>
      </c>
      <c r="E1207" s="75" t="s">
        <v>6463</v>
      </c>
      <c r="F1207" s="112">
        <f t="shared" si="92"/>
        <v>867.12</v>
      </c>
      <c r="G1207" s="80" t="s">
        <v>3333</v>
      </c>
      <c r="H1207" s="325"/>
      <c r="J1207" s="15"/>
      <c r="L1207"/>
      <c r="M1207"/>
      <c r="P1207" s="9">
        <v>98</v>
      </c>
      <c r="V1207" s="39"/>
      <c r="Z1207" s="38"/>
      <c r="AA1207" s="38">
        <v>15.000408396634811</v>
      </c>
      <c r="AB1207" s="30"/>
      <c r="AC1207" s="31"/>
      <c r="AD1207" s="32"/>
      <c r="AE1207" s="32"/>
      <c r="AF1207" s="33"/>
      <c r="AJ1207" s="350"/>
      <c r="AK1207" s="3"/>
      <c r="AL1207">
        <f t="shared" si="91"/>
        <v>0</v>
      </c>
      <c r="AO1207">
        <v>2.4163184971377607</v>
      </c>
    </row>
    <row r="1208" spans="1:41" ht="24" customHeight="1" x14ac:dyDescent="0.25">
      <c r="A1208" s="73">
        <v>5038004</v>
      </c>
      <c r="B1208" s="99" t="s">
        <v>7162</v>
      </c>
      <c r="C1208" s="77" t="str">
        <f t="shared" si="90"/>
        <v/>
      </c>
      <c r="D1208" s="115">
        <v>1343.63</v>
      </c>
      <c r="E1208" s="75" t="s">
        <v>6463</v>
      </c>
      <c r="F1208" s="112">
        <f t="shared" si="92"/>
        <v>1612.356</v>
      </c>
      <c r="G1208" s="80" t="s">
        <v>3333</v>
      </c>
      <c r="H1208" s="325"/>
      <c r="J1208" s="15"/>
      <c r="L1208"/>
      <c r="M1208"/>
      <c r="P1208" s="9">
        <v>98</v>
      </c>
      <c r="V1208" s="39"/>
      <c r="Z1208" s="38"/>
      <c r="AA1208" s="38">
        <v>15.000408396634811</v>
      </c>
      <c r="AB1208" s="30"/>
      <c r="AC1208" s="31"/>
      <c r="AD1208" s="32"/>
      <c r="AE1208" s="32"/>
      <c r="AF1208" s="33"/>
      <c r="AJ1208" s="350"/>
      <c r="AK1208" s="3"/>
      <c r="AL1208">
        <f t="shared" si="91"/>
        <v>0</v>
      </c>
      <c r="AO1208">
        <v>6.497442547545627</v>
      </c>
    </row>
    <row r="1209" spans="1:41" ht="24" customHeight="1" x14ac:dyDescent="0.25">
      <c r="A1209" s="73">
        <v>5038005</v>
      </c>
      <c r="B1209" s="99" t="s">
        <v>7163</v>
      </c>
      <c r="C1209" s="77" t="str">
        <f t="shared" si="90"/>
        <v/>
      </c>
      <c r="D1209" s="115">
        <v>737</v>
      </c>
      <c r="E1209" s="75" t="s">
        <v>6463</v>
      </c>
      <c r="F1209" s="112">
        <f t="shared" si="92"/>
        <v>884.4</v>
      </c>
      <c r="G1209" s="80" t="s">
        <v>3335</v>
      </c>
      <c r="H1209" s="325"/>
      <c r="L1209"/>
      <c r="M1209"/>
      <c r="P1209" s="9">
        <v>98</v>
      </c>
      <c r="V1209" s="39"/>
      <c r="Z1209" s="38"/>
      <c r="AA1209" s="38">
        <v>14.999599583566919</v>
      </c>
      <c r="AB1209" s="30"/>
      <c r="AC1209" s="31"/>
      <c r="AD1209" s="32"/>
      <c r="AE1209" s="32"/>
      <c r="AF1209" s="33"/>
      <c r="AJ1209" s="350"/>
      <c r="AK1209" s="3"/>
      <c r="AL1209">
        <f t="shared" si="91"/>
        <v>0</v>
      </c>
      <c r="AO1209">
        <v>5.922767116796968</v>
      </c>
    </row>
    <row r="1210" spans="1:41" ht="24" customHeight="1" x14ac:dyDescent="0.25">
      <c r="A1210" s="73">
        <v>5038006</v>
      </c>
      <c r="B1210" s="99" t="s">
        <v>7165</v>
      </c>
      <c r="C1210" s="77" t="str">
        <f t="shared" si="90"/>
        <v/>
      </c>
      <c r="D1210" s="115">
        <v>1770.24</v>
      </c>
      <c r="E1210" s="75" t="s">
        <v>6463</v>
      </c>
      <c r="F1210" s="112">
        <f t="shared" si="92"/>
        <v>2124.288</v>
      </c>
      <c r="G1210" s="80" t="s">
        <v>3333</v>
      </c>
      <c r="H1210" s="325"/>
      <c r="J1210" s="15"/>
      <c r="L1210"/>
      <c r="M1210"/>
      <c r="P1210" s="9">
        <v>98</v>
      </c>
      <c r="V1210" s="39"/>
      <c r="Z1210" s="38"/>
      <c r="AA1210" s="38">
        <v>15.000041676043779</v>
      </c>
      <c r="AB1210" s="30"/>
      <c r="AC1210" s="31"/>
      <c r="AD1210" s="32"/>
      <c r="AE1210" s="32"/>
      <c r="AF1210" s="33"/>
      <c r="AJ1210" s="350"/>
      <c r="AK1210" s="3"/>
      <c r="AL1210">
        <f t="shared" si="91"/>
        <v>0</v>
      </c>
      <c r="AO1210">
        <v>0.98632487461120866</v>
      </c>
    </row>
    <row r="1211" spans="1:41" ht="24" customHeight="1" x14ac:dyDescent="0.25">
      <c r="A1211" s="73">
        <v>5038007</v>
      </c>
      <c r="B1211" s="99" t="s">
        <v>7164</v>
      </c>
      <c r="C1211" s="77" t="str">
        <f t="shared" si="90"/>
        <v/>
      </c>
      <c r="D1211" s="115">
        <v>1817.59</v>
      </c>
      <c r="E1211" s="75" t="s">
        <v>6463</v>
      </c>
      <c r="F1211" s="112">
        <f t="shared" si="92"/>
        <v>2181.1079999999997</v>
      </c>
      <c r="G1211" s="80" t="s">
        <v>3333</v>
      </c>
      <c r="H1211" s="325"/>
      <c r="J1211" s="15"/>
      <c r="L1211"/>
      <c r="M1211"/>
      <c r="P1211" s="9">
        <v>98</v>
      </c>
      <c r="V1211" s="39"/>
      <c r="Z1211" s="38"/>
      <c r="AA1211" s="38">
        <v>15.000041676043779</v>
      </c>
      <c r="AB1211" s="30"/>
      <c r="AC1211" s="31"/>
      <c r="AD1211" s="32"/>
      <c r="AE1211" s="32"/>
      <c r="AF1211" s="33"/>
      <c r="AJ1211" s="350"/>
      <c r="AK1211" s="3"/>
      <c r="AL1211">
        <f t="shared" si="91"/>
        <v>0</v>
      </c>
      <c r="AO1211">
        <v>0.60039384089362369</v>
      </c>
    </row>
    <row r="1212" spans="1:41" ht="24" customHeight="1" x14ac:dyDescent="0.25">
      <c r="A1212" s="73">
        <v>5036001</v>
      </c>
      <c r="B1212" s="99" t="s">
        <v>7166</v>
      </c>
      <c r="C1212" s="77" t="str">
        <f t="shared" si="90"/>
        <v/>
      </c>
      <c r="D1212" s="115">
        <v>436.01</v>
      </c>
      <c r="E1212" s="75" t="s">
        <v>6463</v>
      </c>
      <c r="F1212" s="112">
        <f t="shared" si="84"/>
        <v>523.21199999999999</v>
      </c>
      <c r="G1212" s="80" t="s">
        <v>3334</v>
      </c>
      <c r="H1212" s="325"/>
      <c r="L1212"/>
      <c r="M1212"/>
      <c r="P1212" s="9">
        <v>98</v>
      </c>
      <c r="V1212" s="39"/>
      <c r="Z1212" s="38"/>
      <c r="AA1212" s="38">
        <v>14.998554704437055</v>
      </c>
      <c r="AB1212" s="30"/>
      <c r="AC1212" s="31"/>
      <c r="AD1212" s="32"/>
      <c r="AE1212" s="32"/>
      <c r="AF1212" s="33"/>
      <c r="AJ1212" s="350"/>
      <c r="AK1212" s="3"/>
      <c r="AL1212">
        <f t="shared" si="91"/>
        <v>0</v>
      </c>
      <c r="AO1212">
        <v>10.011420300175146</v>
      </c>
    </row>
    <row r="1213" spans="1:41" ht="24" customHeight="1" x14ac:dyDescent="0.25">
      <c r="A1213" s="73">
        <v>5036002</v>
      </c>
      <c r="B1213" s="99" t="s">
        <v>7167</v>
      </c>
      <c r="C1213" s="77" t="str">
        <f t="shared" si="90"/>
        <v/>
      </c>
      <c r="D1213" s="115">
        <v>538.9</v>
      </c>
      <c r="E1213" s="75" t="s">
        <v>6463</v>
      </c>
      <c r="F1213" s="112">
        <f t="shared" si="84"/>
        <v>646.67999999999995</v>
      </c>
      <c r="G1213" s="80" t="s">
        <v>3335</v>
      </c>
      <c r="H1213" s="325"/>
      <c r="L1213"/>
      <c r="M1213"/>
      <c r="P1213" s="9">
        <v>98</v>
      </c>
      <c r="V1213" s="39"/>
      <c r="Z1213" s="38"/>
      <c r="AA1213" s="38">
        <v>15.000292346371978</v>
      </c>
      <c r="AB1213" s="30"/>
      <c r="AC1213" s="31"/>
      <c r="AD1213" s="32"/>
      <c r="AE1213" s="32"/>
      <c r="AF1213" s="33"/>
      <c r="AJ1213" s="350"/>
      <c r="AK1213" s="3"/>
      <c r="AL1213">
        <f t="shared" si="91"/>
        <v>0</v>
      </c>
      <c r="AO1213">
        <v>4.0499901327513133</v>
      </c>
    </row>
    <row r="1214" spans="1:41" ht="24" customHeight="1" x14ac:dyDescent="0.25">
      <c r="A1214" s="73">
        <v>5036003</v>
      </c>
      <c r="B1214" s="99" t="s">
        <v>7168</v>
      </c>
      <c r="C1214" s="77" t="str">
        <f t="shared" si="90"/>
        <v/>
      </c>
      <c r="D1214" s="115">
        <v>771.51</v>
      </c>
      <c r="E1214" s="75" t="s">
        <v>6463</v>
      </c>
      <c r="F1214" s="112">
        <f t="shared" si="84"/>
        <v>925.8119999999999</v>
      </c>
      <c r="G1214" s="80" t="s">
        <v>3333</v>
      </c>
      <c r="H1214" s="325"/>
      <c r="J1214" s="15"/>
      <c r="L1214"/>
      <c r="M1214"/>
      <c r="P1214" s="9">
        <v>98</v>
      </c>
      <c r="V1214" s="39"/>
      <c r="Z1214" s="38"/>
      <c r="AA1214" s="38">
        <v>15.000408396634811</v>
      </c>
      <c r="AB1214" s="30"/>
      <c r="AC1214" s="31"/>
      <c r="AD1214" s="32"/>
      <c r="AE1214" s="32"/>
      <c r="AF1214" s="33"/>
      <c r="AJ1214" s="350"/>
      <c r="AK1214" s="3"/>
      <c r="AL1214">
        <f t="shared" si="91"/>
        <v>0</v>
      </c>
      <c r="AO1214">
        <v>1.1315677995306259</v>
      </c>
    </row>
    <row r="1215" spans="1:41" ht="24" customHeight="1" x14ac:dyDescent="0.25">
      <c r="A1215" s="73">
        <v>5036006</v>
      </c>
      <c r="B1215" s="99" t="s">
        <v>7169</v>
      </c>
      <c r="C1215" s="77" t="str">
        <f t="shared" si="90"/>
        <v/>
      </c>
      <c r="D1215" s="115">
        <v>1434.58</v>
      </c>
      <c r="E1215" s="75" t="s">
        <v>6463</v>
      </c>
      <c r="F1215" s="112">
        <f t="shared" si="84"/>
        <v>1721.4959999999999</v>
      </c>
      <c r="G1215" s="80" t="s">
        <v>3333</v>
      </c>
      <c r="H1215" s="325"/>
      <c r="J1215" s="15"/>
      <c r="L1215"/>
      <c r="M1215"/>
      <c r="P1215" s="9">
        <v>98</v>
      </c>
      <c r="V1215" s="39"/>
      <c r="Z1215" s="38"/>
      <c r="AA1215" s="38">
        <v>15.000408396634811</v>
      </c>
      <c r="AB1215" s="30"/>
      <c r="AC1215" s="31"/>
      <c r="AD1215" s="32"/>
      <c r="AE1215" s="32"/>
      <c r="AF1215" s="33"/>
      <c r="AJ1215" s="350"/>
      <c r="AK1215" s="3"/>
      <c r="AL1215">
        <f t="shared" si="91"/>
        <v>0</v>
      </c>
      <c r="AO1215">
        <v>3.0427577165995383</v>
      </c>
    </row>
    <row r="1216" spans="1:41" ht="24" customHeight="1" x14ac:dyDescent="0.25">
      <c r="A1216" s="73">
        <v>5036004</v>
      </c>
      <c r="B1216" s="99" t="s">
        <v>7170</v>
      </c>
      <c r="C1216" s="77" t="str">
        <f t="shared" si="90"/>
        <v/>
      </c>
      <c r="D1216" s="115">
        <v>786.9</v>
      </c>
      <c r="E1216" s="75" t="s">
        <v>6463</v>
      </c>
      <c r="F1216" s="112">
        <f t="shared" si="84"/>
        <v>944.28</v>
      </c>
      <c r="G1216" s="80" t="s">
        <v>3335</v>
      </c>
      <c r="H1216" s="325"/>
      <c r="L1216"/>
      <c r="M1216"/>
      <c r="P1216" s="9">
        <v>98</v>
      </c>
      <c r="V1216" s="39"/>
      <c r="Z1216" s="38"/>
      <c r="AA1216" s="38">
        <v>14.999599583566919</v>
      </c>
      <c r="AB1216" s="30"/>
      <c r="AC1216" s="31"/>
      <c r="AD1216" s="32"/>
      <c r="AE1216" s="32"/>
      <c r="AF1216" s="33"/>
      <c r="AJ1216" s="350"/>
      <c r="AK1216" s="3"/>
      <c r="AL1216">
        <f t="shared" si="91"/>
        <v>0</v>
      </c>
      <c r="AO1216">
        <v>2.7735921750408981</v>
      </c>
    </row>
    <row r="1217" spans="1:41" ht="24" customHeight="1" x14ac:dyDescent="0.25">
      <c r="A1217" s="73">
        <v>5036005</v>
      </c>
      <c r="B1217" s="99" t="s">
        <v>7171</v>
      </c>
      <c r="C1217" s="77" t="str">
        <f t="shared" si="90"/>
        <v/>
      </c>
      <c r="D1217" s="115">
        <v>1890.07</v>
      </c>
      <c r="E1217" s="75" t="s">
        <v>6463</v>
      </c>
      <c r="F1217" s="112">
        <f t="shared" si="84"/>
        <v>2268.0839999999998</v>
      </c>
      <c r="G1217" s="80" t="s">
        <v>3333</v>
      </c>
      <c r="H1217" s="325"/>
      <c r="J1217" s="15"/>
      <c r="L1217"/>
      <c r="M1217"/>
      <c r="P1217" s="9">
        <v>98</v>
      </c>
      <c r="V1217" s="39"/>
      <c r="Z1217" s="38"/>
      <c r="AA1217" s="38">
        <v>15.000041676043779</v>
      </c>
      <c r="AB1217" s="30"/>
      <c r="AC1217" s="31"/>
      <c r="AD1217" s="32"/>
      <c r="AE1217" s="32"/>
      <c r="AF1217" s="33"/>
      <c r="AJ1217" s="350"/>
      <c r="AK1217" s="3"/>
      <c r="AL1217">
        <f t="shared" si="91"/>
        <v>0</v>
      </c>
      <c r="AO1217">
        <v>0.46189605306463422</v>
      </c>
    </row>
    <row r="1218" spans="1:41" ht="24" customHeight="1" x14ac:dyDescent="0.25">
      <c r="A1218" s="271">
        <v>5036007</v>
      </c>
      <c r="B1218" s="272" t="s">
        <v>7172</v>
      </c>
      <c r="C1218" s="77" t="str">
        <f t="shared" si="90"/>
        <v/>
      </c>
      <c r="D1218" s="115">
        <v>1940.63</v>
      </c>
      <c r="E1218" s="86" t="s">
        <v>6463</v>
      </c>
      <c r="F1218" s="292">
        <f t="shared" si="84"/>
        <v>2328.7559999999999</v>
      </c>
      <c r="G1218" s="87" t="s">
        <v>3333</v>
      </c>
      <c r="H1218" s="325"/>
      <c r="J1218" s="15"/>
      <c r="L1218"/>
      <c r="M1218"/>
      <c r="P1218" s="9">
        <v>98</v>
      </c>
      <c r="V1218" s="39"/>
      <c r="Z1218" s="38"/>
      <c r="AA1218" s="38">
        <v>15.000041676043779</v>
      </c>
      <c r="AB1218" s="30"/>
      <c r="AC1218" s="31"/>
      <c r="AD1218" s="32"/>
      <c r="AE1218" s="32"/>
      <c r="AF1218" s="33"/>
      <c r="AJ1218" s="350"/>
      <c r="AK1218" s="3"/>
      <c r="AL1218">
        <f t="shared" si="91"/>
        <v>0</v>
      </c>
      <c r="AO1218">
        <v>0.29990806182043056</v>
      </c>
    </row>
    <row r="1219" spans="1:41" ht="75" customHeight="1" x14ac:dyDescent="0.25">
      <c r="A1219" s="269">
        <v>14</v>
      </c>
      <c r="B1219" s="284" t="s">
        <v>7919</v>
      </c>
      <c r="C1219" s="267"/>
      <c r="D1219" s="115"/>
      <c r="E1219" s="267"/>
      <c r="F1219" s="298"/>
      <c r="G1219" s="189"/>
      <c r="H1219" s="325"/>
      <c r="I1219" s="353">
        <v>0</v>
      </c>
      <c r="J1219" s="72"/>
      <c r="K1219" s="72"/>
      <c r="L1219"/>
      <c r="M1219"/>
      <c r="P1219" s="9">
        <v>99</v>
      </c>
      <c r="R1219" s="36"/>
      <c r="V1219" s="37"/>
      <c r="Z1219" s="38"/>
      <c r="AA1219" s="38"/>
      <c r="AB1219" s="30"/>
      <c r="AC1219" s="31"/>
      <c r="AD1219" s="32"/>
      <c r="AE1219" s="32"/>
      <c r="AF1219" s="33"/>
      <c r="AJ1219" s="350"/>
      <c r="AK1219" s="3"/>
      <c r="AL1219" s="3"/>
    </row>
    <row r="1220" spans="1:41" ht="12" customHeight="1" x14ac:dyDescent="0.25">
      <c r="A1220" s="76">
        <v>5024001</v>
      </c>
      <c r="B1220" s="270" t="s">
        <v>1525</v>
      </c>
      <c r="C1220" s="77" t="str">
        <f t="shared" si="90"/>
        <v/>
      </c>
      <c r="D1220" s="115">
        <v>493.48</v>
      </c>
      <c r="E1220" s="78" t="s">
        <v>6463</v>
      </c>
      <c r="F1220" s="112">
        <f t="shared" si="84"/>
        <v>592.17600000000004</v>
      </c>
      <c r="G1220" s="79" t="s">
        <v>3334</v>
      </c>
      <c r="H1220" s="325"/>
      <c r="I1220" s="326" t="s">
        <v>4950</v>
      </c>
      <c r="L1220"/>
      <c r="M1220"/>
      <c r="P1220" s="9">
        <v>99</v>
      </c>
      <c r="V1220" s="39"/>
      <c r="Z1220" s="38"/>
      <c r="AA1220" s="38">
        <v>10.001160900859063</v>
      </c>
      <c r="AB1220" s="30"/>
      <c r="AC1220" s="31"/>
      <c r="AD1220" s="32"/>
      <c r="AE1220" s="32"/>
      <c r="AF1220" s="33"/>
      <c r="AJ1220" s="350">
        <v>1024001</v>
      </c>
      <c r="AK1220" s="3"/>
      <c r="AL1220">
        <f>$I$1219/16</f>
        <v>0</v>
      </c>
      <c r="AO1220">
        <v>0.89115187038988408</v>
      </c>
    </row>
    <row r="1221" spans="1:41" ht="12" customHeight="1" x14ac:dyDescent="0.25">
      <c r="A1221" s="73">
        <v>1024002</v>
      </c>
      <c r="B1221" s="98" t="s">
        <v>1526</v>
      </c>
      <c r="C1221" s="77" t="str">
        <f t="shared" si="90"/>
        <v/>
      </c>
      <c r="D1221" s="115">
        <v>289.64</v>
      </c>
      <c r="E1221" s="75" t="s">
        <v>6463</v>
      </c>
      <c r="F1221" s="112">
        <f t="shared" si="84"/>
        <v>347.56799999999998</v>
      </c>
      <c r="G1221" s="80" t="s">
        <v>3334</v>
      </c>
      <c r="H1221" s="325"/>
      <c r="I1221" s="377" t="s">
        <v>8433</v>
      </c>
      <c r="L1221"/>
      <c r="M1221"/>
      <c r="P1221" s="9">
        <v>99</v>
      </c>
      <c r="V1221" s="39"/>
      <c r="Z1221" s="38"/>
      <c r="AA1221" s="38">
        <v>10</v>
      </c>
      <c r="AB1221" s="30"/>
      <c r="AC1221" s="31"/>
      <c r="AD1221" s="32"/>
      <c r="AE1221" s="32"/>
      <c r="AF1221" s="33"/>
      <c r="AJ1221" s="350"/>
      <c r="AK1221" s="3"/>
      <c r="AL1221">
        <f t="shared" ref="AL1221:AL1235" si="93">$I$1219/16</f>
        <v>0</v>
      </c>
      <c r="AO1221">
        <v>3.7957949955116699</v>
      </c>
    </row>
    <row r="1222" spans="1:41" ht="12" customHeight="1" x14ac:dyDescent="0.25">
      <c r="A1222" s="73">
        <v>5024003</v>
      </c>
      <c r="B1222" s="98" t="s">
        <v>1527</v>
      </c>
      <c r="C1222" s="77" t="str">
        <f t="shared" si="90"/>
        <v/>
      </c>
      <c r="D1222" s="115">
        <v>634.17999999999995</v>
      </c>
      <c r="E1222" s="75" t="s">
        <v>6463</v>
      </c>
      <c r="F1222" s="112">
        <f t="shared" si="84"/>
        <v>761.01599999999996</v>
      </c>
      <c r="G1222" s="80" t="s">
        <v>3334</v>
      </c>
      <c r="H1222" s="325"/>
      <c r="I1222" s="378"/>
      <c r="L1222"/>
      <c r="M1222"/>
      <c r="P1222" s="9">
        <v>99</v>
      </c>
      <c r="V1222" s="39"/>
      <c r="Z1222" s="38"/>
      <c r="AA1222" s="38">
        <v>10</v>
      </c>
      <c r="AB1222" s="30"/>
      <c r="AC1222" s="31"/>
      <c r="AD1222" s="32"/>
      <c r="AE1222" s="32"/>
      <c r="AF1222" s="33"/>
      <c r="AJ1222" s="350">
        <v>1024003</v>
      </c>
      <c r="AK1222" s="3"/>
      <c r="AL1222">
        <f t="shared" si="93"/>
        <v>0</v>
      </c>
      <c r="AO1222">
        <v>1.3868795137027343</v>
      </c>
    </row>
    <row r="1223" spans="1:41" ht="12" customHeight="1" x14ac:dyDescent="0.25">
      <c r="A1223" s="73">
        <v>5024004</v>
      </c>
      <c r="B1223" s="98" t="s">
        <v>1528</v>
      </c>
      <c r="C1223" s="77" t="str">
        <f t="shared" si="90"/>
        <v/>
      </c>
      <c r="D1223" s="115">
        <v>763.89</v>
      </c>
      <c r="E1223" s="75" t="s">
        <v>6463</v>
      </c>
      <c r="F1223" s="112">
        <f t="shared" si="84"/>
        <v>916.66800000000001</v>
      </c>
      <c r="G1223" s="80" t="s">
        <v>3334</v>
      </c>
      <c r="H1223" s="325"/>
      <c r="L1223"/>
      <c r="M1223"/>
      <c r="P1223" s="9">
        <v>99</v>
      </c>
      <c r="V1223" s="39"/>
      <c r="Z1223" s="38"/>
      <c r="AA1223" s="38">
        <v>10.000749962501871</v>
      </c>
      <c r="AB1223" s="30"/>
      <c r="AC1223" s="31"/>
      <c r="AD1223" s="32"/>
      <c r="AE1223" s="32"/>
      <c r="AF1223" s="33"/>
      <c r="AJ1223" s="350">
        <v>1024004</v>
      </c>
      <c r="AK1223" s="3"/>
      <c r="AL1223">
        <f t="shared" si="93"/>
        <v>0</v>
      </c>
      <c r="AO1223">
        <v>0.63965816049722102</v>
      </c>
    </row>
    <row r="1224" spans="1:41" ht="12" customHeight="1" x14ac:dyDescent="0.25">
      <c r="A1224" s="73">
        <v>1024005</v>
      </c>
      <c r="B1224" s="98" t="s">
        <v>1529</v>
      </c>
      <c r="C1224" s="77" t="str">
        <f t="shared" si="90"/>
        <v/>
      </c>
      <c r="D1224" s="115">
        <v>784.93</v>
      </c>
      <c r="E1224" s="75" t="s">
        <v>6463</v>
      </c>
      <c r="F1224" s="112">
        <f t="shared" si="84"/>
        <v>941.91599999999994</v>
      </c>
      <c r="G1224" s="80" t="s">
        <v>3334</v>
      </c>
      <c r="H1224" s="325"/>
      <c r="I1224" s="377" t="s">
        <v>8425</v>
      </c>
      <c r="L1224"/>
      <c r="M1224"/>
      <c r="P1224" s="9">
        <v>99</v>
      </c>
      <c r="V1224" s="39"/>
      <c r="Z1224" s="38"/>
      <c r="AA1224" s="38">
        <v>9.9990876744822543</v>
      </c>
      <c r="AB1224" s="30"/>
      <c r="AC1224" s="31"/>
      <c r="AD1224" s="32"/>
      <c r="AE1224" s="32"/>
      <c r="AF1224" s="33"/>
      <c r="AJ1224" s="350"/>
      <c r="AK1224" s="3"/>
      <c r="AL1224">
        <f t="shared" si="93"/>
        <v>0</v>
      </c>
      <c r="AO1224">
        <v>1.400652367090059</v>
      </c>
    </row>
    <row r="1225" spans="1:41" ht="12" customHeight="1" x14ac:dyDescent="0.25">
      <c r="A1225" s="73">
        <v>5024006</v>
      </c>
      <c r="B1225" s="98" t="s">
        <v>1530</v>
      </c>
      <c r="C1225" s="77" t="str">
        <f t="shared" si="90"/>
        <v/>
      </c>
      <c r="D1225" s="115">
        <v>890.23</v>
      </c>
      <c r="E1225" s="75" t="s">
        <v>6463</v>
      </c>
      <c r="F1225" s="112">
        <f t="shared" si="84"/>
        <v>1068.2760000000001</v>
      </c>
      <c r="G1225" s="80" t="s">
        <v>3334</v>
      </c>
      <c r="H1225" s="325"/>
      <c r="I1225" s="378"/>
      <c r="L1225"/>
      <c r="M1225"/>
      <c r="P1225" s="9">
        <v>99</v>
      </c>
      <c r="V1225" s="39"/>
      <c r="Z1225" s="38"/>
      <c r="AA1225" s="38">
        <v>10.000321760674424</v>
      </c>
      <c r="AB1225" s="30"/>
      <c r="AC1225" s="31"/>
      <c r="AD1225" s="32"/>
      <c r="AE1225" s="32"/>
      <c r="AF1225" s="33"/>
      <c r="AJ1225" s="350">
        <v>1024006</v>
      </c>
      <c r="AK1225" s="3"/>
      <c r="AL1225">
        <f t="shared" si="93"/>
        <v>0</v>
      </c>
      <c r="AO1225">
        <v>0.98798203834963993</v>
      </c>
    </row>
    <row r="1226" spans="1:41" ht="12" customHeight="1" x14ac:dyDescent="0.25">
      <c r="A1226" s="73">
        <v>5024007</v>
      </c>
      <c r="B1226" s="98" t="s">
        <v>1531</v>
      </c>
      <c r="C1226" s="77" t="str">
        <f t="shared" si="90"/>
        <v/>
      </c>
      <c r="D1226" s="115">
        <v>1025.6400000000001</v>
      </c>
      <c r="E1226" s="75" t="s">
        <v>6463</v>
      </c>
      <c r="F1226" s="112">
        <f t="shared" si="84"/>
        <v>1230.768</v>
      </c>
      <c r="G1226" s="80" t="s">
        <v>3334</v>
      </c>
      <c r="H1226" s="325"/>
      <c r="I1226" s="24"/>
      <c r="L1226"/>
      <c r="M1226"/>
      <c r="P1226" s="9">
        <v>99</v>
      </c>
      <c r="V1226" s="39"/>
      <c r="Z1226" s="38"/>
      <c r="AA1226" s="38">
        <v>9.9995810816471931</v>
      </c>
      <c r="AB1226" s="30"/>
      <c r="AC1226" s="31"/>
      <c r="AD1226" s="32"/>
      <c r="AE1226" s="32"/>
      <c r="AF1226" s="33"/>
      <c r="AJ1226" s="350">
        <v>1024007</v>
      </c>
      <c r="AK1226" s="3"/>
      <c r="AL1226">
        <f t="shared" si="93"/>
        <v>0</v>
      </c>
      <c r="AO1226">
        <v>0.53596489143364145</v>
      </c>
    </row>
    <row r="1227" spans="1:41" ht="12" customHeight="1" x14ac:dyDescent="0.25">
      <c r="A1227" s="73">
        <v>5024008</v>
      </c>
      <c r="B1227" s="98" t="s">
        <v>1532</v>
      </c>
      <c r="C1227" s="77" t="str">
        <f t="shared" si="90"/>
        <v/>
      </c>
      <c r="D1227" s="115">
        <v>1172.28</v>
      </c>
      <c r="E1227" s="75" t="s">
        <v>6463</v>
      </c>
      <c r="F1227" s="112">
        <f t="shared" si="84"/>
        <v>1406.7359999999999</v>
      </c>
      <c r="G1227" s="80" t="s">
        <v>3334</v>
      </c>
      <c r="H1227" s="325"/>
      <c r="I1227" s="326" t="s">
        <v>4964</v>
      </c>
      <c r="L1227"/>
      <c r="M1227"/>
      <c r="P1227" s="9">
        <v>99</v>
      </c>
      <c r="V1227" s="39"/>
      <c r="Z1227" s="38"/>
      <c r="AA1227" s="38">
        <v>9.9997556565508461</v>
      </c>
      <c r="AB1227" s="30"/>
      <c r="AC1227" s="31"/>
      <c r="AD1227" s="32"/>
      <c r="AE1227" s="32"/>
      <c r="AF1227" s="33"/>
      <c r="AJ1227" s="350">
        <v>1024008</v>
      </c>
      <c r="AK1227" s="3"/>
      <c r="AL1227">
        <f t="shared" si="93"/>
        <v>0</v>
      </c>
      <c r="AO1227">
        <v>0.93784254828198055</v>
      </c>
    </row>
    <row r="1228" spans="1:41" ht="12" customHeight="1" x14ac:dyDescent="0.25">
      <c r="A1228" s="73">
        <v>5024009</v>
      </c>
      <c r="B1228" s="98" t="s">
        <v>1533</v>
      </c>
      <c r="C1228" s="77" t="str">
        <f t="shared" si="90"/>
        <v/>
      </c>
      <c r="D1228" s="115">
        <v>1352.57</v>
      </c>
      <c r="E1228" s="75" t="s">
        <v>6463</v>
      </c>
      <c r="F1228" s="112">
        <f t="shared" si="84"/>
        <v>1623.0839999999998</v>
      </c>
      <c r="G1228" s="80" t="s">
        <v>3334</v>
      </c>
      <c r="H1228" s="325"/>
      <c r="I1228" s="398" t="s">
        <v>4965</v>
      </c>
      <c r="L1228"/>
      <c r="M1228"/>
      <c r="P1228" s="9">
        <v>99</v>
      </c>
      <c r="V1228" s="39"/>
      <c r="Z1228" s="38"/>
      <c r="AA1228" s="38">
        <v>10</v>
      </c>
      <c r="AB1228" s="30"/>
      <c r="AC1228" s="31"/>
      <c r="AD1228" s="32"/>
      <c r="AE1228" s="32"/>
      <c r="AF1228" s="33"/>
      <c r="AJ1228" s="350">
        <v>1024009</v>
      </c>
      <c r="AK1228" s="3"/>
      <c r="AL1228">
        <f t="shared" si="93"/>
        <v>0</v>
      </c>
      <c r="AO1228">
        <v>0.65026671447688478</v>
      </c>
    </row>
    <row r="1229" spans="1:41" ht="12" customHeight="1" x14ac:dyDescent="0.25">
      <c r="A1229" s="73">
        <v>1024010</v>
      </c>
      <c r="B1229" s="98" t="s">
        <v>1534</v>
      </c>
      <c r="C1229" s="77" t="str">
        <f t="shared" si="90"/>
        <v/>
      </c>
      <c r="D1229" s="115">
        <v>1035.96</v>
      </c>
      <c r="E1229" s="75" t="s">
        <v>6463</v>
      </c>
      <c r="F1229" s="309">
        <f t="shared" si="84"/>
        <v>1243.152</v>
      </c>
      <c r="G1229" s="80" t="s">
        <v>3334</v>
      </c>
      <c r="H1229" s="325"/>
      <c r="I1229" s="398"/>
      <c r="L1229"/>
      <c r="M1229"/>
      <c r="P1229" s="9">
        <v>99</v>
      </c>
      <c r="V1229" s="39"/>
      <c r="Z1229" s="38"/>
      <c r="AA1229" s="38">
        <v>10</v>
      </c>
      <c r="AB1229" s="30"/>
      <c r="AC1229" s="31"/>
      <c r="AD1229" s="32"/>
      <c r="AE1229" s="32"/>
      <c r="AF1229" s="33"/>
      <c r="AJ1229" s="350"/>
      <c r="AK1229" s="3"/>
      <c r="AL1229">
        <f t="shared" si="93"/>
        <v>0</v>
      </c>
      <c r="AO1229">
        <v>2.122502919996911</v>
      </c>
    </row>
    <row r="1230" spans="1:41" ht="12" customHeight="1" x14ac:dyDescent="0.25">
      <c r="A1230" s="73">
        <v>1024011</v>
      </c>
      <c r="B1230" s="98" t="s">
        <v>1535</v>
      </c>
      <c r="C1230" s="77" t="str">
        <f t="shared" si="90"/>
        <v/>
      </c>
      <c r="D1230" s="115">
        <v>813.73</v>
      </c>
      <c r="E1230" s="75" t="s">
        <v>6464</v>
      </c>
      <c r="F1230" s="112">
        <f t="shared" si="84"/>
        <v>976.476</v>
      </c>
      <c r="G1230" s="80" t="s">
        <v>3334</v>
      </c>
      <c r="H1230" s="325"/>
      <c r="I1230" s="338"/>
      <c r="L1230"/>
      <c r="M1230"/>
      <c r="P1230" s="9">
        <v>99</v>
      </c>
      <c r="V1230" s="39"/>
      <c r="Z1230" s="38"/>
      <c r="AA1230" s="38">
        <v>0</v>
      </c>
      <c r="AB1230" s="30"/>
      <c r="AC1230" s="31"/>
      <c r="AD1230" s="32"/>
      <c r="AE1230" s="32"/>
      <c r="AF1230" s="33"/>
      <c r="AJ1230" s="350"/>
      <c r="AK1230" s="3"/>
      <c r="AL1230">
        <f t="shared" si="93"/>
        <v>0</v>
      </c>
      <c r="AO1230">
        <v>2.7021593464662725</v>
      </c>
    </row>
    <row r="1231" spans="1:41" ht="12" customHeight="1" x14ac:dyDescent="0.25">
      <c r="A1231" s="73">
        <v>5024012</v>
      </c>
      <c r="B1231" s="98" t="s">
        <v>1536</v>
      </c>
      <c r="C1231" s="77" t="str">
        <f t="shared" si="90"/>
        <v/>
      </c>
      <c r="D1231" s="115">
        <v>1886.05</v>
      </c>
      <c r="E1231" s="75" t="s">
        <v>6463</v>
      </c>
      <c r="F1231" s="112">
        <f t="shared" ref="F1231:F1294" si="94">D1231*1.2</f>
        <v>2263.2599999999998</v>
      </c>
      <c r="G1231" s="80" t="s">
        <v>3334</v>
      </c>
      <c r="H1231" s="325"/>
      <c r="I1231" s="377" t="s">
        <v>8426</v>
      </c>
      <c r="L1231"/>
      <c r="M1231"/>
      <c r="P1231" s="9">
        <v>99</v>
      </c>
      <c r="V1231" s="39"/>
      <c r="Z1231" s="38"/>
      <c r="AA1231" s="38">
        <v>10.000075936486724</v>
      </c>
      <c r="AB1231" s="30"/>
      <c r="AC1231" s="31"/>
      <c r="AD1231" s="32"/>
      <c r="AE1231" s="32"/>
      <c r="AF1231" s="33"/>
      <c r="AJ1231" s="350">
        <v>1024012</v>
      </c>
      <c r="AK1231" s="3"/>
      <c r="AL1231">
        <f t="shared" si="93"/>
        <v>0</v>
      </c>
      <c r="AO1231">
        <v>2.331675326741073</v>
      </c>
    </row>
    <row r="1232" spans="1:41" ht="12" customHeight="1" x14ac:dyDescent="0.25">
      <c r="A1232" s="73">
        <v>5024013</v>
      </c>
      <c r="B1232" s="98" t="s">
        <v>1537</v>
      </c>
      <c r="C1232" s="77" t="str">
        <f t="shared" si="90"/>
        <v/>
      </c>
      <c r="D1232" s="115">
        <v>2244.38</v>
      </c>
      <c r="E1232" s="75" t="s">
        <v>6463</v>
      </c>
      <c r="F1232" s="112">
        <f t="shared" si="94"/>
        <v>2693.2559999999999</v>
      </c>
      <c r="G1232" s="80" t="s">
        <v>3334</v>
      </c>
      <c r="H1232" s="325"/>
      <c r="I1232" s="378"/>
      <c r="L1232"/>
      <c r="M1232"/>
      <c r="P1232" s="9">
        <v>99</v>
      </c>
      <c r="V1232" s="39"/>
      <c r="Z1232" s="38"/>
      <c r="AA1232" s="38">
        <v>10.000127625902948</v>
      </c>
      <c r="AB1232" s="30"/>
      <c r="AC1232" s="31"/>
      <c r="AD1232" s="32"/>
      <c r="AE1232" s="32"/>
      <c r="AF1232" s="33"/>
      <c r="AJ1232" s="350">
        <v>1024013</v>
      </c>
      <c r="AK1232" s="3"/>
      <c r="AL1232">
        <f t="shared" si="93"/>
        <v>0</v>
      </c>
      <c r="AO1232">
        <v>0.97970402739286577</v>
      </c>
    </row>
    <row r="1233" spans="1:41" ht="12" customHeight="1" x14ac:dyDescent="0.25">
      <c r="A1233" s="73">
        <v>5024014</v>
      </c>
      <c r="B1233" s="98" t="s">
        <v>1538</v>
      </c>
      <c r="C1233" s="77" t="str">
        <f t="shared" si="90"/>
        <v/>
      </c>
      <c r="D1233" s="115">
        <v>2704.76</v>
      </c>
      <c r="E1233" s="75" t="s">
        <v>6463</v>
      </c>
      <c r="F1233" s="112">
        <f t="shared" si="94"/>
        <v>3245.712</v>
      </c>
      <c r="G1233" s="80" t="s">
        <v>3334</v>
      </c>
      <c r="H1233" s="325"/>
      <c r="I1233" s="24"/>
      <c r="L1233"/>
      <c r="M1233"/>
      <c r="P1233" s="9">
        <v>99</v>
      </c>
      <c r="V1233" s="39"/>
      <c r="Z1233" s="38"/>
      <c r="AA1233" s="38">
        <v>9.9997881961727018</v>
      </c>
      <c r="AB1233" s="30"/>
      <c r="AC1233" s="31"/>
      <c r="AD1233" s="32"/>
      <c r="AE1233" s="32"/>
      <c r="AF1233" s="33"/>
      <c r="AJ1233" s="350">
        <v>1024014</v>
      </c>
      <c r="AK1233" s="3"/>
      <c r="AL1233">
        <f t="shared" si="93"/>
        <v>0</v>
      </c>
      <c r="AO1233">
        <v>1.6258951810881557</v>
      </c>
    </row>
    <row r="1234" spans="1:41" ht="12" customHeight="1" x14ac:dyDescent="0.25">
      <c r="A1234" s="73">
        <v>1024015</v>
      </c>
      <c r="B1234" s="98" t="s">
        <v>1539</v>
      </c>
      <c r="C1234" s="77" t="str">
        <f t="shared" si="90"/>
        <v/>
      </c>
      <c r="D1234" s="115">
        <v>1926.03</v>
      </c>
      <c r="E1234" s="75" t="s">
        <v>6463</v>
      </c>
      <c r="F1234" s="309">
        <f t="shared" si="94"/>
        <v>2311.2359999999999</v>
      </c>
      <c r="G1234" s="80" t="s">
        <v>3334</v>
      </c>
      <c r="H1234" s="325"/>
      <c r="L1234"/>
      <c r="M1234"/>
      <c r="P1234" s="9">
        <v>99</v>
      </c>
      <c r="V1234" s="39"/>
      <c r="Z1234" s="38"/>
      <c r="AA1234" s="38">
        <v>9.9999504265792893</v>
      </c>
      <c r="AB1234" s="30"/>
      <c r="AC1234" s="31"/>
      <c r="AD1234" s="32"/>
      <c r="AE1234" s="32"/>
      <c r="AF1234" s="33"/>
      <c r="AJ1234" s="350"/>
      <c r="AK1234" s="3"/>
      <c r="AL1234">
        <f t="shared" si="93"/>
        <v>0</v>
      </c>
      <c r="AO1234">
        <v>1.1416375264144381</v>
      </c>
    </row>
    <row r="1235" spans="1:41" ht="12" customHeight="1" x14ac:dyDescent="0.25">
      <c r="A1235" s="271">
        <v>5024016</v>
      </c>
      <c r="B1235" s="100" t="s">
        <v>1540</v>
      </c>
      <c r="C1235" s="77" t="str">
        <f t="shared" si="90"/>
        <v/>
      </c>
      <c r="D1235" s="115">
        <v>3448.25</v>
      </c>
      <c r="E1235" s="86" t="s">
        <v>6463</v>
      </c>
      <c r="F1235" s="292">
        <f t="shared" si="94"/>
        <v>4137.8999999999996</v>
      </c>
      <c r="G1235" s="87" t="s">
        <v>3334</v>
      </c>
      <c r="H1235" s="325"/>
      <c r="L1235"/>
      <c r="M1235"/>
      <c r="P1235" s="9">
        <v>99</v>
      </c>
      <c r="V1235" s="39"/>
      <c r="Z1235" s="38"/>
      <c r="AA1235" s="38">
        <v>10.000166136414606</v>
      </c>
      <c r="AB1235" s="30"/>
      <c r="AC1235" s="31"/>
      <c r="AD1235" s="32"/>
      <c r="AE1235" s="32"/>
      <c r="AF1235" s="33"/>
      <c r="AJ1235" s="350">
        <v>1024016</v>
      </c>
      <c r="AK1235" s="3"/>
      <c r="AL1235">
        <f t="shared" si="93"/>
        <v>0</v>
      </c>
      <c r="AO1235">
        <v>0.42510995915802707</v>
      </c>
    </row>
    <row r="1236" spans="1:41" ht="75" customHeight="1" x14ac:dyDescent="0.25">
      <c r="A1236" s="269">
        <v>15</v>
      </c>
      <c r="B1236" s="284" t="s">
        <v>7920</v>
      </c>
      <c r="C1236" s="267"/>
      <c r="D1236" s="115"/>
      <c r="E1236" s="267"/>
      <c r="F1236" s="298"/>
      <c r="G1236" s="189"/>
      <c r="H1236" s="325"/>
      <c r="I1236" s="353">
        <v>0</v>
      </c>
      <c r="J1236" s="72"/>
      <c r="K1236" s="72"/>
      <c r="L1236"/>
      <c r="M1236"/>
      <c r="P1236" s="9">
        <v>100</v>
      </c>
      <c r="R1236" s="36"/>
      <c r="V1236" s="37"/>
      <c r="Z1236" s="38"/>
      <c r="AA1236" s="38"/>
      <c r="AB1236" s="30"/>
      <c r="AC1236" s="31"/>
      <c r="AD1236" s="32"/>
      <c r="AE1236" s="32"/>
      <c r="AF1236" s="33"/>
      <c r="AJ1236" s="350"/>
      <c r="AK1236" s="3"/>
      <c r="AL1236" s="3"/>
    </row>
    <row r="1237" spans="1:41" ht="12" customHeight="1" x14ac:dyDescent="0.25">
      <c r="A1237" s="76">
        <v>5019001</v>
      </c>
      <c r="B1237" s="270" t="s">
        <v>7771</v>
      </c>
      <c r="C1237" s="77" t="str">
        <f t="shared" si="90"/>
        <v/>
      </c>
      <c r="D1237" s="115">
        <v>175.76</v>
      </c>
      <c r="E1237" s="78" t="s">
        <v>6463</v>
      </c>
      <c r="F1237" s="112">
        <f t="shared" si="94"/>
        <v>210.91199999999998</v>
      </c>
      <c r="G1237" s="79" t="s">
        <v>3335</v>
      </c>
      <c r="H1237" s="325"/>
      <c r="I1237" s="326" t="s">
        <v>4950</v>
      </c>
      <c r="L1237"/>
      <c r="M1237"/>
      <c r="P1237" s="9">
        <v>100</v>
      </c>
      <c r="V1237" s="39"/>
      <c r="Z1237" s="38"/>
      <c r="AA1237" s="38">
        <v>15.001629726205991</v>
      </c>
      <c r="AB1237" s="30"/>
      <c r="AC1237" s="31"/>
      <c r="AD1237" s="32"/>
      <c r="AE1237" s="32"/>
      <c r="AF1237" s="33"/>
      <c r="AJ1237" s="350">
        <v>1019001</v>
      </c>
      <c r="AK1237" s="3"/>
      <c r="AL1237">
        <f>$I$1236/20</f>
        <v>0</v>
      </c>
      <c r="AO1237">
        <v>0.43734697000612122</v>
      </c>
    </row>
    <row r="1238" spans="1:41" ht="12" customHeight="1" x14ac:dyDescent="0.25">
      <c r="A1238" s="73">
        <v>5019002</v>
      </c>
      <c r="B1238" s="98" t="s">
        <v>7772</v>
      </c>
      <c r="C1238" s="77" t="str">
        <f t="shared" si="90"/>
        <v/>
      </c>
      <c r="D1238" s="115">
        <v>175.76</v>
      </c>
      <c r="E1238" s="75" t="s">
        <v>6463</v>
      </c>
      <c r="F1238" s="112">
        <f t="shared" si="94"/>
        <v>210.91199999999998</v>
      </c>
      <c r="G1238" s="80" t="s">
        <v>3334</v>
      </c>
      <c r="H1238" s="325"/>
      <c r="I1238" s="377" t="s">
        <v>8434</v>
      </c>
      <c r="L1238"/>
      <c r="M1238"/>
      <c r="P1238" s="9">
        <v>100</v>
      </c>
      <c r="V1238" s="39"/>
      <c r="Z1238" s="38"/>
      <c r="AA1238" s="38">
        <v>15.001629726205991</v>
      </c>
      <c r="AB1238" s="30"/>
      <c r="AC1238" s="31"/>
      <c r="AD1238" s="32"/>
      <c r="AE1238" s="32"/>
      <c r="AF1238" s="33"/>
      <c r="AJ1238" s="350">
        <v>1019002</v>
      </c>
      <c r="AK1238" s="3"/>
      <c r="AL1238">
        <f t="shared" ref="AL1238:AL1256" si="95">$I$1236/20</f>
        <v>0</v>
      </c>
      <c r="AO1238">
        <v>2.7571874196038078</v>
      </c>
    </row>
    <row r="1239" spans="1:41" ht="12" customHeight="1" x14ac:dyDescent="0.25">
      <c r="A1239" s="73">
        <v>5019003</v>
      </c>
      <c r="B1239" s="98" t="s">
        <v>7773</v>
      </c>
      <c r="C1239" s="77" t="str">
        <f t="shared" si="90"/>
        <v/>
      </c>
      <c r="D1239" s="115">
        <v>175.76</v>
      </c>
      <c r="E1239" s="75" t="s">
        <v>6463</v>
      </c>
      <c r="F1239" s="112">
        <f t="shared" si="94"/>
        <v>210.91199999999998</v>
      </c>
      <c r="G1239" s="80" t="s">
        <v>3335</v>
      </c>
      <c r="H1239" s="325"/>
      <c r="I1239" s="378"/>
      <c r="L1239"/>
      <c r="M1239"/>
      <c r="P1239" s="9">
        <v>100</v>
      </c>
      <c r="V1239" s="39"/>
      <c r="Z1239" s="38"/>
      <c r="AA1239" s="38">
        <v>15.001629726205991</v>
      </c>
      <c r="AB1239" s="30"/>
      <c r="AC1239" s="31"/>
      <c r="AD1239" s="32"/>
      <c r="AE1239" s="32"/>
      <c r="AF1239" s="33"/>
      <c r="AJ1239" s="350">
        <v>1019003</v>
      </c>
      <c r="AK1239" s="3"/>
      <c r="AL1239">
        <f t="shared" si="95"/>
        <v>0</v>
      </c>
      <c r="AO1239">
        <v>0.41447915458096457</v>
      </c>
    </row>
    <row r="1240" spans="1:41" ht="12" customHeight="1" x14ac:dyDescent="0.25">
      <c r="A1240" s="73">
        <v>5019004</v>
      </c>
      <c r="B1240" s="98" t="s">
        <v>7774</v>
      </c>
      <c r="C1240" s="77" t="str">
        <f t="shared" si="90"/>
        <v/>
      </c>
      <c r="D1240" s="115">
        <v>188.31</v>
      </c>
      <c r="E1240" s="75" t="s">
        <v>6464</v>
      </c>
      <c r="F1240" s="112">
        <f t="shared" si="94"/>
        <v>225.97200000000001</v>
      </c>
      <c r="G1240" s="80" t="s">
        <v>3334</v>
      </c>
      <c r="H1240" s="325"/>
      <c r="L1240"/>
      <c r="M1240"/>
      <c r="P1240" s="9">
        <v>100</v>
      </c>
      <c r="V1240" s="39"/>
      <c r="Z1240" s="38"/>
      <c r="AA1240" s="38">
        <v>14.99847885609978</v>
      </c>
      <c r="AB1240" s="30"/>
      <c r="AC1240" s="31"/>
      <c r="AD1240" s="32"/>
      <c r="AE1240" s="32"/>
      <c r="AF1240" s="33"/>
      <c r="AJ1240" s="350">
        <v>1019004</v>
      </c>
      <c r="AK1240" s="3"/>
      <c r="AL1240">
        <f t="shared" si="95"/>
        <v>0</v>
      </c>
      <c r="AO1240">
        <v>2.3675588125962506</v>
      </c>
    </row>
    <row r="1241" spans="1:41" ht="12" customHeight="1" x14ac:dyDescent="0.25">
      <c r="A1241" s="73">
        <v>5019005</v>
      </c>
      <c r="B1241" s="98" t="s">
        <v>7775</v>
      </c>
      <c r="C1241" s="77" t="str">
        <f t="shared" si="90"/>
        <v/>
      </c>
      <c r="D1241" s="115">
        <v>235.29</v>
      </c>
      <c r="E1241" s="75" t="s">
        <v>6463</v>
      </c>
      <c r="F1241" s="112">
        <f t="shared" si="94"/>
        <v>282.34799999999996</v>
      </c>
      <c r="G1241" s="80" t="s">
        <v>3335</v>
      </c>
      <c r="H1241" s="325"/>
      <c r="I1241" s="377" t="s">
        <v>8426</v>
      </c>
      <c r="L1241"/>
      <c r="M1241"/>
      <c r="P1241" s="9">
        <v>100</v>
      </c>
      <c r="V1241" s="39"/>
      <c r="Z1241" s="38"/>
      <c r="AA1241" s="38">
        <v>14.9978696207925</v>
      </c>
      <c r="AB1241" s="30"/>
      <c r="AC1241" s="31"/>
      <c r="AD1241" s="32"/>
      <c r="AE1241" s="32"/>
      <c r="AF1241" s="33"/>
      <c r="AJ1241" s="350">
        <v>1019005</v>
      </c>
      <c r="AK1241" s="3"/>
      <c r="AL1241">
        <f t="shared" si="95"/>
        <v>0</v>
      </c>
      <c r="AO1241">
        <v>1.3534513639702981</v>
      </c>
    </row>
    <row r="1242" spans="1:41" ht="12" customHeight="1" x14ac:dyDescent="0.25">
      <c r="A1242" s="73">
        <v>5019006</v>
      </c>
      <c r="B1242" s="98" t="s">
        <v>7776</v>
      </c>
      <c r="C1242" s="77" t="str">
        <f t="shared" si="90"/>
        <v/>
      </c>
      <c r="D1242" s="115">
        <v>235.29</v>
      </c>
      <c r="E1242" s="75" t="s">
        <v>6464</v>
      </c>
      <c r="F1242" s="112">
        <f t="shared" si="94"/>
        <v>282.34799999999996</v>
      </c>
      <c r="G1242" s="80" t="s">
        <v>3334</v>
      </c>
      <c r="H1242" s="325"/>
      <c r="I1242" s="378"/>
      <c r="L1242"/>
      <c r="M1242"/>
      <c r="P1242" s="9">
        <v>100</v>
      </c>
      <c r="V1242" s="39"/>
      <c r="Z1242" s="38"/>
      <c r="AA1242" s="38">
        <v>14.9978696207925</v>
      </c>
      <c r="AB1242" s="30"/>
      <c r="AC1242" s="31"/>
      <c r="AD1242" s="32"/>
      <c r="AE1242" s="32"/>
      <c r="AF1242" s="33"/>
      <c r="AJ1242" s="350">
        <v>1019006</v>
      </c>
      <c r="AK1242" s="3"/>
      <c r="AL1242">
        <f t="shared" si="95"/>
        <v>0</v>
      </c>
      <c r="AO1242">
        <v>5.263421970995604</v>
      </c>
    </row>
    <row r="1243" spans="1:41" ht="12" customHeight="1" x14ac:dyDescent="0.25">
      <c r="A1243" s="73">
        <v>5019007</v>
      </c>
      <c r="B1243" s="98" t="s">
        <v>7777</v>
      </c>
      <c r="C1243" s="77" t="str">
        <f t="shared" si="90"/>
        <v/>
      </c>
      <c r="D1243" s="115">
        <v>235.29</v>
      </c>
      <c r="E1243" s="75" t="s">
        <v>6463</v>
      </c>
      <c r="F1243" s="112">
        <f t="shared" si="94"/>
        <v>282.34799999999996</v>
      </c>
      <c r="G1243" s="80" t="s">
        <v>3335</v>
      </c>
      <c r="H1243" s="325"/>
      <c r="I1243" s="326" t="s">
        <v>4964</v>
      </c>
      <c r="L1243"/>
      <c r="M1243"/>
      <c r="P1243" s="9">
        <v>100</v>
      </c>
      <c r="V1243" s="39"/>
      <c r="Z1243" s="38"/>
      <c r="AA1243" s="38">
        <v>14.9978696207925</v>
      </c>
      <c r="AB1243" s="30"/>
      <c r="AC1243" s="31"/>
      <c r="AD1243" s="32"/>
      <c r="AE1243" s="32"/>
      <c r="AF1243" s="33"/>
      <c r="AJ1243" s="350">
        <v>1019007</v>
      </c>
      <c r="AK1243" s="3"/>
      <c r="AL1243">
        <f t="shared" si="95"/>
        <v>0</v>
      </c>
      <c r="AO1243">
        <v>0.38202256241097127</v>
      </c>
    </row>
    <row r="1244" spans="1:41" ht="12" customHeight="1" x14ac:dyDescent="0.25">
      <c r="A1244" s="73">
        <v>5019008</v>
      </c>
      <c r="B1244" s="98" t="s">
        <v>7778</v>
      </c>
      <c r="C1244" s="77" t="str">
        <f t="shared" si="90"/>
        <v/>
      </c>
      <c r="D1244" s="115">
        <v>235.29</v>
      </c>
      <c r="E1244" s="75" t="s">
        <v>6463</v>
      </c>
      <c r="F1244" s="112">
        <f t="shared" si="94"/>
        <v>282.34799999999996</v>
      </c>
      <c r="G1244" s="80" t="s">
        <v>3334</v>
      </c>
      <c r="H1244" s="325"/>
      <c r="I1244" s="398" t="s">
        <v>4966</v>
      </c>
      <c r="L1244"/>
      <c r="M1244"/>
      <c r="P1244" s="9">
        <v>100</v>
      </c>
      <c r="V1244" s="39"/>
      <c r="Z1244" s="38"/>
      <c r="AA1244" s="38">
        <v>14.9978696207925</v>
      </c>
      <c r="AB1244" s="30"/>
      <c r="AC1244" s="31"/>
      <c r="AD1244" s="32"/>
      <c r="AE1244" s="32"/>
      <c r="AF1244" s="33"/>
      <c r="AJ1244" s="350">
        <v>1019008</v>
      </c>
      <c r="AK1244" s="3"/>
      <c r="AL1244">
        <f t="shared" si="95"/>
        <v>0</v>
      </c>
      <c r="AO1244">
        <v>2.9606748586850271</v>
      </c>
    </row>
    <row r="1245" spans="1:41" ht="12" customHeight="1" x14ac:dyDescent="0.25">
      <c r="A1245" s="73">
        <v>5019009</v>
      </c>
      <c r="B1245" s="98" t="s">
        <v>7779</v>
      </c>
      <c r="C1245" s="77" t="str">
        <f t="shared" si="90"/>
        <v/>
      </c>
      <c r="D1245" s="115">
        <v>269.5</v>
      </c>
      <c r="E1245" s="75" t="s">
        <v>6463</v>
      </c>
      <c r="F1245" s="112">
        <f t="shared" si="94"/>
        <v>323.39999999999998</v>
      </c>
      <c r="G1245" s="80" t="s">
        <v>3335</v>
      </c>
      <c r="H1245" s="325"/>
      <c r="I1245" s="398"/>
      <c r="L1245"/>
      <c r="M1245"/>
      <c r="P1245" s="9">
        <v>100</v>
      </c>
      <c r="V1245" s="39"/>
      <c r="Z1245" s="38"/>
      <c r="AA1245" s="38">
        <v>15.002391454535783</v>
      </c>
      <c r="AB1245" s="30"/>
      <c r="AC1245" s="31"/>
      <c r="AD1245" s="32"/>
      <c r="AE1245" s="32"/>
      <c r="AF1245" s="33"/>
      <c r="AJ1245" s="350">
        <v>1019009</v>
      </c>
      <c r="AK1245" s="3"/>
      <c r="AL1245">
        <f t="shared" si="95"/>
        <v>0</v>
      </c>
      <c r="AO1245">
        <v>1.2164001964422133</v>
      </c>
    </row>
    <row r="1246" spans="1:41" ht="12" customHeight="1" x14ac:dyDescent="0.25">
      <c r="A1246" s="73">
        <v>5019010</v>
      </c>
      <c r="B1246" s="98" t="s">
        <v>7780</v>
      </c>
      <c r="C1246" s="77" t="str">
        <f t="shared" si="90"/>
        <v/>
      </c>
      <c r="D1246" s="115">
        <v>269.5</v>
      </c>
      <c r="E1246" s="75" t="s">
        <v>6463</v>
      </c>
      <c r="F1246" s="112">
        <f t="shared" si="94"/>
        <v>323.39999999999998</v>
      </c>
      <c r="G1246" s="80" t="s">
        <v>3334</v>
      </c>
      <c r="H1246" s="325"/>
      <c r="I1246" s="398"/>
      <c r="L1246"/>
      <c r="M1246"/>
      <c r="P1246" s="9">
        <v>100</v>
      </c>
      <c r="V1246" s="39"/>
      <c r="Z1246" s="38"/>
      <c r="AA1246" s="38">
        <v>15.002391454535783</v>
      </c>
      <c r="AB1246" s="30"/>
      <c r="AC1246" s="31"/>
      <c r="AD1246" s="32"/>
      <c r="AE1246" s="32"/>
      <c r="AF1246" s="33"/>
      <c r="AJ1246" s="350">
        <v>1019010</v>
      </c>
      <c r="AK1246" s="3"/>
      <c r="AL1246">
        <f t="shared" si="95"/>
        <v>0</v>
      </c>
      <c r="AO1246">
        <v>4.5952896310039169</v>
      </c>
    </row>
    <row r="1247" spans="1:41" ht="12" customHeight="1" x14ac:dyDescent="0.25">
      <c r="A1247" s="73">
        <v>5019011</v>
      </c>
      <c r="B1247" s="98" t="s">
        <v>7781</v>
      </c>
      <c r="C1247" s="77" t="str">
        <f t="shared" si="90"/>
        <v/>
      </c>
      <c r="D1247" s="115">
        <v>348.08</v>
      </c>
      <c r="E1247" s="75" t="s">
        <v>6463</v>
      </c>
      <c r="F1247" s="112">
        <f t="shared" si="94"/>
        <v>417.69599999999997</v>
      </c>
      <c r="G1247" s="80" t="s">
        <v>3335</v>
      </c>
      <c r="H1247" s="325"/>
      <c r="I1247" s="398"/>
      <c r="L1247"/>
      <c r="M1247"/>
      <c r="P1247" s="9">
        <v>100</v>
      </c>
      <c r="V1247" s="39"/>
      <c r="Z1247" s="38"/>
      <c r="AA1247" s="38">
        <v>15.001645819618162</v>
      </c>
      <c r="AB1247" s="30"/>
      <c r="AC1247" s="31"/>
      <c r="AD1247" s="32"/>
      <c r="AE1247" s="32"/>
      <c r="AF1247" s="33"/>
      <c r="AJ1247" s="350">
        <v>1019011</v>
      </c>
      <c r="AK1247" s="3"/>
      <c r="AL1247">
        <f t="shared" si="95"/>
        <v>0</v>
      </c>
      <c r="AO1247">
        <v>0.25413504193526026</v>
      </c>
    </row>
    <row r="1248" spans="1:41" ht="12" customHeight="1" x14ac:dyDescent="0.25">
      <c r="A1248" s="73">
        <v>5019012</v>
      </c>
      <c r="B1248" s="98" t="s">
        <v>7782</v>
      </c>
      <c r="C1248" s="77" t="str">
        <f t="shared" si="90"/>
        <v/>
      </c>
      <c r="D1248" s="115">
        <v>348.08</v>
      </c>
      <c r="E1248" s="75" t="s">
        <v>6463</v>
      </c>
      <c r="F1248" s="112">
        <f t="shared" si="94"/>
        <v>417.69599999999997</v>
      </c>
      <c r="G1248" s="80" t="s">
        <v>3334</v>
      </c>
      <c r="H1248" s="325"/>
      <c r="L1248"/>
      <c r="M1248"/>
      <c r="P1248" s="9">
        <v>100</v>
      </c>
      <c r="V1248" s="39"/>
      <c r="Z1248" s="38"/>
      <c r="AA1248" s="38">
        <v>15.001645819618162</v>
      </c>
      <c r="AB1248" s="30"/>
      <c r="AC1248" s="31"/>
      <c r="AD1248" s="32"/>
      <c r="AE1248" s="32"/>
      <c r="AF1248" s="33"/>
      <c r="AJ1248" s="350">
        <v>1019012</v>
      </c>
      <c r="AK1248" s="3"/>
      <c r="AL1248">
        <f t="shared" si="95"/>
        <v>0</v>
      </c>
      <c r="AO1248">
        <v>4.0026269104803491</v>
      </c>
    </row>
    <row r="1249" spans="1:41" ht="12" customHeight="1" x14ac:dyDescent="0.25">
      <c r="A1249" s="73">
        <v>5019013</v>
      </c>
      <c r="B1249" s="98" t="s">
        <v>7783</v>
      </c>
      <c r="C1249" s="77" t="str">
        <f t="shared" si="90"/>
        <v/>
      </c>
      <c r="D1249" s="115">
        <v>348.08</v>
      </c>
      <c r="E1249" s="75" t="s">
        <v>6463</v>
      </c>
      <c r="F1249" s="112">
        <f t="shared" si="94"/>
        <v>417.69599999999997</v>
      </c>
      <c r="G1249" s="80" t="s">
        <v>3334</v>
      </c>
      <c r="H1249" s="325"/>
      <c r="I1249" s="377" t="s">
        <v>8425</v>
      </c>
      <c r="L1249"/>
      <c r="M1249"/>
      <c r="P1249" s="9">
        <v>100</v>
      </c>
      <c r="V1249" s="39"/>
      <c r="Z1249" s="38"/>
      <c r="AA1249" s="38">
        <v>15.001645819618162</v>
      </c>
      <c r="AB1249" s="30"/>
      <c r="AC1249" s="31"/>
      <c r="AD1249" s="32"/>
      <c r="AE1249" s="32"/>
      <c r="AF1249" s="33"/>
      <c r="AJ1249" s="350">
        <v>1019013</v>
      </c>
      <c r="AK1249" s="3"/>
      <c r="AL1249">
        <f t="shared" si="95"/>
        <v>0</v>
      </c>
      <c r="AO1249">
        <v>3.2021015283842793</v>
      </c>
    </row>
    <row r="1250" spans="1:41" ht="12" customHeight="1" x14ac:dyDescent="0.25">
      <c r="A1250" s="73">
        <v>5019014</v>
      </c>
      <c r="B1250" s="98" t="s">
        <v>7784</v>
      </c>
      <c r="C1250" s="77" t="str">
        <f t="shared" si="90"/>
        <v/>
      </c>
      <c r="D1250" s="115">
        <v>381.92</v>
      </c>
      <c r="E1250" s="75" t="s">
        <v>6463</v>
      </c>
      <c r="F1250" s="112">
        <f t="shared" si="94"/>
        <v>458.30400000000003</v>
      </c>
      <c r="G1250" s="80" t="s">
        <v>3334</v>
      </c>
      <c r="H1250" s="325"/>
      <c r="I1250" s="378"/>
      <c r="L1250"/>
      <c r="M1250"/>
      <c r="P1250" s="9">
        <v>100</v>
      </c>
      <c r="V1250" s="39"/>
      <c r="Z1250" s="38"/>
      <c r="AA1250" s="38">
        <v>15.000375009375247</v>
      </c>
      <c r="AB1250" s="30"/>
      <c r="AC1250" s="31"/>
      <c r="AD1250" s="32"/>
      <c r="AE1250" s="32"/>
      <c r="AF1250" s="33"/>
      <c r="AJ1250" s="350">
        <v>1019014</v>
      </c>
      <c r="AK1250" s="3"/>
      <c r="AL1250">
        <f t="shared" si="95"/>
        <v>0</v>
      </c>
      <c r="AO1250">
        <v>2.4319829196341289</v>
      </c>
    </row>
    <row r="1251" spans="1:41" ht="12" customHeight="1" x14ac:dyDescent="0.25">
      <c r="A1251" s="73">
        <v>5019015</v>
      </c>
      <c r="B1251" s="98" t="s">
        <v>7785</v>
      </c>
      <c r="C1251" s="77" t="str">
        <f t="shared" si="90"/>
        <v/>
      </c>
      <c r="D1251" s="115">
        <v>449.82</v>
      </c>
      <c r="E1251" s="75" t="s">
        <v>6463</v>
      </c>
      <c r="F1251" s="112">
        <f t="shared" si="94"/>
        <v>539.78399999999999</v>
      </c>
      <c r="G1251" s="80" t="s">
        <v>3334</v>
      </c>
      <c r="H1251" s="325"/>
      <c r="L1251"/>
      <c r="M1251"/>
      <c r="P1251" s="9">
        <v>100</v>
      </c>
      <c r="V1251" s="39"/>
      <c r="Z1251" s="38"/>
      <c r="AA1251" s="38">
        <v>14.999840799821712</v>
      </c>
      <c r="AB1251" s="30"/>
      <c r="AC1251" s="31"/>
      <c r="AD1251" s="32"/>
      <c r="AE1251" s="32"/>
      <c r="AF1251" s="33"/>
      <c r="AJ1251" s="350">
        <v>1019015</v>
      </c>
      <c r="AK1251" s="3"/>
      <c r="AL1251">
        <f t="shared" si="95"/>
        <v>0</v>
      </c>
      <c r="AO1251">
        <v>0.39965358903417997</v>
      </c>
    </row>
    <row r="1252" spans="1:41" ht="12" customHeight="1" x14ac:dyDescent="0.25">
      <c r="A1252" s="73">
        <v>5019016</v>
      </c>
      <c r="B1252" s="98" t="s">
        <v>7786</v>
      </c>
      <c r="C1252" s="77" t="str">
        <f t="shared" si="90"/>
        <v/>
      </c>
      <c r="D1252" s="115">
        <v>449.82</v>
      </c>
      <c r="E1252" s="75" t="s">
        <v>6463</v>
      </c>
      <c r="F1252" s="112">
        <f t="shared" si="94"/>
        <v>539.78399999999999</v>
      </c>
      <c r="G1252" s="80" t="s">
        <v>3334</v>
      </c>
      <c r="H1252" s="325"/>
      <c r="L1252"/>
      <c r="M1252"/>
      <c r="P1252" s="9">
        <v>100</v>
      </c>
      <c r="V1252" s="39"/>
      <c r="Z1252" s="38"/>
      <c r="AA1252" s="38">
        <v>14.999840799821712</v>
      </c>
      <c r="AB1252" s="30"/>
      <c r="AC1252" s="31"/>
      <c r="AD1252" s="32"/>
      <c r="AE1252" s="32"/>
      <c r="AF1252" s="33"/>
      <c r="AJ1252" s="350">
        <v>1019016</v>
      </c>
      <c r="AK1252" s="3"/>
      <c r="AL1252">
        <f t="shared" si="95"/>
        <v>0</v>
      </c>
      <c r="AO1252">
        <v>4.1297537533531932</v>
      </c>
    </row>
    <row r="1253" spans="1:41" ht="12" customHeight="1" x14ac:dyDescent="0.25">
      <c r="A1253" s="73">
        <v>5019017</v>
      </c>
      <c r="B1253" s="98" t="s">
        <v>7787</v>
      </c>
      <c r="C1253" s="77" t="str">
        <f t="shared" si="90"/>
        <v/>
      </c>
      <c r="D1253" s="115">
        <v>449.82</v>
      </c>
      <c r="E1253" s="75" t="s">
        <v>6463</v>
      </c>
      <c r="F1253" s="112">
        <f t="shared" si="94"/>
        <v>539.78399999999999</v>
      </c>
      <c r="G1253" s="80" t="s">
        <v>3334</v>
      </c>
      <c r="H1253" s="325"/>
      <c r="L1253"/>
      <c r="M1253"/>
      <c r="P1253" s="9">
        <v>100</v>
      </c>
      <c r="V1253" s="39"/>
      <c r="Z1253" s="38"/>
      <c r="AA1253" s="38">
        <v>14.999840799821712</v>
      </c>
      <c r="AB1253" s="30"/>
      <c r="AC1253" s="31"/>
      <c r="AD1253" s="32"/>
      <c r="AE1253" s="32"/>
      <c r="AF1253" s="33"/>
      <c r="AJ1253" s="350">
        <v>1019017</v>
      </c>
      <c r="AK1253" s="3"/>
      <c r="AL1253">
        <f t="shared" si="95"/>
        <v>0</v>
      </c>
      <c r="AO1253">
        <v>1.6519015013412772</v>
      </c>
    </row>
    <row r="1254" spans="1:41" ht="12" customHeight="1" x14ac:dyDescent="0.25">
      <c r="A1254" s="73">
        <v>5019018</v>
      </c>
      <c r="B1254" s="98" t="s">
        <v>7788</v>
      </c>
      <c r="C1254" s="77" t="str">
        <f t="shared" si="90"/>
        <v/>
      </c>
      <c r="D1254" s="115">
        <v>546.61</v>
      </c>
      <c r="E1254" s="75" t="s">
        <v>6463</v>
      </c>
      <c r="F1254" s="112">
        <f t="shared" si="94"/>
        <v>655.93200000000002</v>
      </c>
      <c r="G1254" s="80" t="s">
        <v>3334</v>
      </c>
      <c r="H1254" s="325"/>
      <c r="L1254"/>
      <c r="M1254"/>
      <c r="P1254" s="9">
        <v>100</v>
      </c>
      <c r="V1254" s="39"/>
      <c r="Z1254" s="38"/>
      <c r="AA1254" s="38">
        <v>15.000655050438894</v>
      </c>
      <c r="AB1254" s="30"/>
      <c r="AC1254" s="31"/>
      <c r="AD1254" s="32"/>
      <c r="AE1254" s="32"/>
      <c r="AF1254" s="33"/>
      <c r="AJ1254" s="350">
        <v>1019018</v>
      </c>
      <c r="AK1254" s="3"/>
      <c r="AL1254">
        <f t="shared" si="95"/>
        <v>0</v>
      </c>
      <c r="AO1254">
        <v>6.7969698078459349</v>
      </c>
    </row>
    <row r="1255" spans="1:41" ht="12" customHeight="1" x14ac:dyDescent="0.25">
      <c r="A1255" s="73">
        <v>5019019</v>
      </c>
      <c r="B1255" s="98" t="s">
        <v>7789</v>
      </c>
      <c r="C1255" s="77" t="str">
        <f t="shared" si="90"/>
        <v/>
      </c>
      <c r="D1255" s="115">
        <v>589.95000000000005</v>
      </c>
      <c r="E1255" s="75" t="s">
        <v>6463</v>
      </c>
      <c r="F1255" s="112">
        <f t="shared" si="94"/>
        <v>707.94</v>
      </c>
      <c r="G1255" s="80" t="s">
        <v>3334</v>
      </c>
      <c r="H1255" s="325"/>
      <c r="L1255"/>
      <c r="M1255"/>
      <c r="P1255" s="9">
        <v>100</v>
      </c>
      <c r="V1255" s="39"/>
      <c r="Z1255" s="38"/>
      <c r="AA1255" s="38">
        <v>15.000485531171108</v>
      </c>
      <c r="AB1255" s="30"/>
      <c r="AC1255" s="31"/>
      <c r="AD1255" s="32"/>
      <c r="AE1255" s="32"/>
      <c r="AF1255" s="33"/>
      <c r="AJ1255" s="350">
        <v>1019019</v>
      </c>
      <c r="AK1255" s="3"/>
      <c r="AL1255">
        <f t="shared" si="95"/>
        <v>0</v>
      </c>
      <c r="AO1255">
        <v>3.1488191089640361</v>
      </c>
    </row>
    <row r="1256" spans="1:41" ht="12" customHeight="1" x14ac:dyDescent="0.25">
      <c r="A1256" s="271">
        <v>5019020</v>
      </c>
      <c r="B1256" s="100" t="s">
        <v>7790</v>
      </c>
      <c r="C1256" s="77" t="str">
        <f t="shared" si="90"/>
        <v/>
      </c>
      <c r="D1256" s="115">
        <v>691.99</v>
      </c>
      <c r="E1256" s="86" t="s">
        <v>6463</v>
      </c>
      <c r="F1256" s="292">
        <f t="shared" si="94"/>
        <v>830.38800000000003</v>
      </c>
      <c r="G1256" s="87" t="s">
        <v>3334</v>
      </c>
      <c r="H1256" s="325"/>
      <c r="L1256"/>
      <c r="M1256"/>
      <c r="P1256" s="9">
        <v>100</v>
      </c>
      <c r="V1256" s="39"/>
      <c r="Z1256" s="38"/>
      <c r="AA1256" s="38">
        <v>14.9991721168971</v>
      </c>
      <c r="AB1256" s="30"/>
      <c r="AC1256" s="31"/>
      <c r="AD1256" s="32"/>
      <c r="AE1256" s="32"/>
      <c r="AF1256" s="33"/>
      <c r="AJ1256" s="350">
        <v>1019020</v>
      </c>
      <c r="AK1256" s="3"/>
      <c r="AL1256">
        <f t="shared" si="95"/>
        <v>0</v>
      </c>
      <c r="AO1256">
        <v>1.1504991814497731</v>
      </c>
    </row>
    <row r="1257" spans="1:41" ht="75" customHeight="1" x14ac:dyDescent="0.25">
      <c r="A1257" s="269">
        <v>16</v>
      </c>
      <c r="B1257" s="284" t="s">
        <v>7921</v>
      </c>
      <c r="C1257" s="267"/>
      <c r="D1257" s="115"/>
      <c r="E1257" s="267"/>
      <c r="F1257" s="298"/>
      <c r="G1257" s="189"/>
      <c r="H1257" s="325"/>
      <c r="I1257" s="353">
        <v>0</v>
      </c>
      <c r="J1257" s="72"/>
      <c r="K1257" s="72"/>
      <c r="L1257"/>
      <c r="M1257"/>
      <c r="P1257" s="9">
        <v>101</v>
      </c>
      <c r="R1257" s="36"/>
      <c r="V1257" s="37"/>
      <c r="Z1257" s="38"/>
      <c r="AA1257" s="38"/>
      <c r="AB1257" s="30"/>
      <c r="AC1257" s="31"/>
      <c r="AD1257" s="32"/>
      <c r="AE1257" s="32"/>
      <c r="AF1257" s="33"/>
      <c r="AJ1257" s="350"/>
      <c r="AK1257" s="3"/>
      <c r="AL1257" s="3"/>
    </row>
    <row r="1258" spans="1:41" ht="12" customHeight="1" x14ac:dyDescent="0.25">
      <c r="A1258" s="76">
        <v>5002001</v>
      </c>
      <c r="B1258" s="270" t="s">
        <v>1541</v>
      </c>
      <c r="C1258" s="77" t="str">
        <f>IF(MROUND(AL1258/(AO1258*F1258),10)=0,"",MROUND(AL1258/(AO1258*F1258),10))</f>
        <v/>
      </c>
      <c r="D1258" s="115">
        <v>19.87</v>
      </c>
      <c r="E1258" s="78" t="s">
        <v>6463</v>
      </c>
      <c r="F1258" s="112">
        <f t="shared" si="94"/>
        <v>23.844000000000001</v>
      </c>
      <c r="G1258" s="79" t="s">
        <v>3334</v>
      </c>
      <c r="H1258" s="325"/>
      <c r="I1258" s="326" t="s">
        <v>4954</v>
      </c>
      <c r="L1258"/>
      <c r="M1258"/>
      <c r="P1258" s="9">
        <v>101</v>
      </c>
      <c r="V1258" s="39"/>
      <c r="Z1258" s="38"/>
      <c r="AA1258" s="38">
        <v>14.996395097332368</v>
      </c>
      <c r="AB1258" s="30"/>
      <c r="AC1258" s="31"/>
      <c r="AD1258" s="32"/>
      <c r="AE1258" s="32"/>
      <c r="AF1258" s="33"/>
      <c r="AJ1258" s="350">
        <v>1002001</v>
      </c>
      <c r="AK1258" s="3"/>
      <c r="AL1258">
        <f>$I$1257/85</f>
        <v>0</v>
      </c>
      <c r="AO1258">
        <v>0.52138935762192817</v>
      </c>
    </row>
    <row r="1259" spans="1:41" ht="12" customHeight="1" x14ac:dyDescent="0.25">
      <c r="A1259" s="73">
        <v>5002002</v>
      </c>
      <c r="B1259" s="98" t="s">
        <v>1542</v>
      </c>
      <c r="C1259" s="77" t="str">
        <f t="shared" ref="C1259:C1316" si="96">IF(MROUND(AL1259/(AO1259*F1259),10)=0,"",MROUND(AL1259/(AO1259*F1259),10))</f>
        <v/>
      </c>
      <c r="D1259" s="115">
        <v>19.62</v>
      </c>
      <c r="E1259" s="75" t="s">
        <v>6463</v>
      </c>
      <c r="F1259" s="112">
        <f t="shared" si="94"/>
        <v>23.544</v>
      </c>
      <c r="G1259" s="80" t="s">
        <v>3334</v>
      </c>
      <c r="H1259" s="325"/>
      <c r="I1259" s="377" t="s">
        <v>8435</v>
      </c>
      <c r="L1259"/>
      <c r="M1259"/>
      <c r="P1259" s="9">
        <v>101</v>
      </c>
      <c r="V1259" s="39"/>
      <c r="Z1259" s="38"/>
      <c r="AA1259" s="38">
        <v>14.96350364963503</v>
      </c>
      <c r="AB1259" s="30"/>
      <c r="AC1259" s="31"/>
      <c r="AD1259" s="32"/>
      <c r="AE1259" s="32"/>
      <c r="AF1259" s="33"/>
      <c r="AJ1259" s="350">
        <v>1002002</v>
      </c>
      <c r="AK1259" s="3"/>
      <c r="AL1259">
        <f t="shared" ref="AL1259:AL1322" si="97">$I$1257/85</f>
        <v>0</v>
      </c>
      <c r="AO1259">
        <v>3.7716639493038131</v>
      </c>
    </row>
    <row r="1260" spans="1:41" ht="12" customHeight="1" x14ac:dyDescent="0.25">
      <c r="A1260" s="73">
        <v>5002003</v>
      </c>
      <c r="B1260" s="98" t="s">
        <v>1543</v>
      </c>
      <c r="C1260" s="77" t="str">
        <f t="shared" si="96"/>
        <v/>
      </c>
      <c r="D1260" s="115">
        <v>19.62</v>
      </c>
      <c r="E1260" s="75" t="s">
        <v>6463</v>
      </c>
      <c r="F1260" s="112">
        <f t="shared" si="94"/>
        <v>23.544</v>
      </c>
      <c r="G1260" s="80" t="s">
        <v>3334</v>
      </c>
      <c r="H1260" s="325"/>
      <c r="I1260" s="378"/>
      <c r="L1260"/>
      <c r="M1260"/>
      <c r="P1260" s="9">
        <v>101</v>
      </c>
      <c r="V1260" s="39"/>
      <c r="Z1260" s="38"/>
      <c r="AA1260" s="38">
        <v>14.96350364963503</v>
      </c>
      <c r="AB1260" s="30"/>
      <c r="AC1260" s="31"/>
      <c r="AD1260" s="32"/>
      <c r="AE1260" s="32"/>
      <c r="AF1260" s="33"/>
      <c r="AJ1260" s="350">
        <v>1002003</v>
      </c>
      <c r="AK1260" s="3"/>
      <c r="AL1260">
        <f t="shared" si="97"/>
        <v>0</v>
      </c>
      <c r="AO1260">
        <v>11.314991847911438</v>
      </c>
    </row>
    <row r="1261" spans="1:41" ht="12" customHeight="1" x14ac:dyDescent="0.25">
      <c r="A1261" s="73">
        <v>5002004</v>
      </c>
      <c r="B1261" s="98" t="s">
        <v>1544</v>
      </c>
      <c r="C1261" s="77" t="str">
        <f t="shared" si="96"/>
        <v/>
      </c>
      <c r="D1261" s="115">
        <v>13.79</v>
      </c>
      <c r="E1261" s="75" t="s">
        <v>6463</v>
      </c>
      <c r="F1261" s="112">
        <f t="shared" si="94"/>
        <v>16.547999999999998</v>
      </c>
      <c r="G1261" s="80" t="s">
        <v>3334</v>
      </c>
      <c r="H1261" s="325"/>
      <c r="I1261" s="364" t="s">
        <v>4955</v>
      </c>
      <c r="L1261"/>
      <c r="M1261"/>
      <c r="P1261" s="9">
        <v>101</v>
      </c>
      <c r="V1261" s="39"/>
      <c r="Z1261" s="38"/>
      <c r="AA1261" s="38">
        <v>14.953271028037392</v>
      </c>
      <c r="AB1261" s="30"/>
      <c r="AC1261" s="31"/>
      <c r="AD1261" s="32"/>
      <c r="AE1261" s="32"/>
      <c r="AF1261" s="33"/>
      <c r="AJ1261" s="350">
        <v>1002004</v>
      </c>
      <c r="AK1261" s="3"/>
      <c r="AL1261">
        <f t="shared" si="97"/>
        <v>0</v>
      </c>
      <c r="AO1261">
        <v>4.1737194971991443</v>
      </c>
    </row>
    <row r="1262" spans="1:41" ht="12" customHeight="1" x14ac:dyDescent="0.25">
      <c r="A1262" s="73">
        <v>5002005</v>
      </c>
      <c r="B1262" s="98" t="s">
        <v>1545</v>
      </c>
      <c r="C1262" s="77" t="str">
        <f t="shared" si="96"/>
        <v/>
      </c>
      <c r="D1262" s="115">
        <v>19.62</v>
      </c>
      <c r="E1262" s="75" t="s">
        <v>6463</v>
      </c>
      <c r="F1262" s="112">
        <f t="shared" si="94"/>
        <v>23.544</v>
      </c>
      <c r="G1262" s="80" t="s">
        <v>3334</v>
      </c>
      <c r="H1262" s="325"/>
      <c r="I1262" s="365"/>
      <c r="L1262"/>
      <c r="M1262"/>
      <c r="P1262" s="9">
        <v>101</v>
      </c>
      <c r="V1262" s="39"/>
      <c r="Z1262" s="38"/>
      <c r="AA1262" s="38">
        <v>14.96350364963503</v>
      </c>
      <c r="AB1262" s="30"/>
      <c r="AC1262" s="31"/>
      <c r="AD1262" s="32"/>
      <c r="AE1262" s="32"/>
      <c r="AF1262" s="33"/>
      <c r="AJ1262" s="350">
        <v>1002005</v>
      </c>
      <c r="AK1262" s="3"/>
      <c r="AL1262">
        <f t="shared" si="97"/>
        <v>0</v>
      </c>
      <c r="AO1262">
        <v>7.9204942935380069</v>
      </c>
    </row>
    <row r="1263" spans="1:41" ht="12" customHeight="1" x14ac:dyDescent="0.25">
      <c r="A1263" s="73">
        <v>5002006</v>
      </c>
      <c r="B1263" s="98" t="s">
        <v>1546</v>
      </c>
      <c r="C1263" s="77" t="str">
        <f t="shared" si="96"/>
        <v/>
      </c>
      <c r="D1263" s="115">
        <v>19.62</v>
      </c>
      <c r="E1263" s="75" t="s">
        <v>6463</v>
      </c>
      <c r="F1263" s="112">
        <f t="shared" si="94"/>
        <v>23.544</v>
      </c>
      <c r="G1263" s="80" t="s">
        <v>3333</v>
      </c>
      <c r="H1263" s="325"/>
      <c r="I1263" s="365"/>
      <c r="J1263" s="15"/>
      <c r="L1263"/>
      <c r="M1263"/>
      <c r="P1263" s="9">
        <v>101</v>
      </c>
      <c r="V1263" s="39"/>
      <c r="Z1263" s="38"/>
      <c r="AA1263" s="38">
        <v>14.96350364963503</v>
      </c>
      <c r="AB1263" s="30"/>
      <c r="AC1263" s="31"/>
      <c r="AD1263" s="32"/>
      <c r="AE1263" s="32"/>
      <c r="AF1263" s="33"/>
      <c r="AJ1263" s="350">
        <v>1002006</v>
      </c>
      <c r="AK1263" s="3"/>
      <c r="AL1263">
        <f t="shared" si="97"/>
        <v>0</v>
      </c>
      <c r="AO1263">
        <v>0.28287479619778599</v>
      </c>
    </row>
    <row r="1264" spans="1:41" ht="12" customHeight="1" x14ac:dyDescent="0.25">
      <c r="A1264" s="73">
        <v>5002007</v>
      </c>
      <c r="B1264" s="98" t="s">
        <v>1547</v>
      </c>
      <c r="C1264" s="77" t="str">
        <f t="shared" si="96"/>
        <v/>
      </c>
      <c r="D1264" s="115">
        <v>22.23</v>
      </c>
      <c r="E1264" s="75" t="s">
        <v>6463</v>
      </c>
      <c r="F1264" s="112">
        <f t="shared" si="94"/>
        <v>26.675999999999998</v>
      </c>
      <c r="G1264" s="80" t="s">
        <v>3334</v>
      </c>
      <c r="H1264" s="325"/>
      <c r="I1264" s="377" t="s">
        <v>8187</v>
      </c>
      <c r="L1264"/>
      <c r="M1264"/>
      <c r="P1264" s="9">
        <v>101</v>
      </c>
      <c r="V1264" s="39"/>
      <c r="Z1264" s="38"/>
      <c r="AA1264" s="38">
        <v>15.012886597938149</v>
      </c>
      <c r="AB1264" s="30"/>
      <c r="AC1264" s="31"/>
      <c r="AD1264" s="32"/>
      <c r="AE1264" s="32"/>
      <c r="AF1264" s="33"/>
      <c r="AJ1264" s="350">
        <v>1002007</v>
      </c>
      <c r="AK1264" s="3"/>
      <c r="AL1264">
        <f t="shared" si="97"/>
        <v>0</v>
      </c>
      <c r="AO1264">
        <v>4.9932555118313635</v>
      </c>
    </row>
    <row r="1265" spans="1:41" ht="12" customHeight="1" x14ac:dyDescent="0.25">
      <c r="A1265" s="73">
        <v>5002008</v>
      </c>
      <c r="B1265" s="98" t="s">
        <v>1548</v>
      </c>
      <c r="C1265" s="77" t="str">
        <f t="shared" si="96"/>
        <v/>
      </c>
      <c r="D1265" s="115">
        <v>22.23</v>
      </c>
      <c r="E1265" s="75" t="s">
        <v>6463</v>
      </c>
      <c r="F1265" s="112">
        <f t="shared" si="94"/>
        <v>26.675999999999998</v>
      </c>
      <c r="G1265" s="80" t="s">
        <v>3334</v>
      </c>
      <c r="H1265" s="325"/>
      <c r="I1265" s="378"/>
      <c r="L1265"/>
      <c r="M1265"/>
      <c r="P1265" s="9">
        <v>101</v>
      </c>
      <c r="V1265" s="39"/>
      <c r="Z1265" s="38"/>
      <c r="AA1265" s="38">
        <v>15.012886597938149</v>
      </c>
      <c r="AB1265" s="30"/>
      <c r="AC1265" s="31"/>
      <c r="AD1265" s="32"/>
      <c r="AE1265" s="32"/>
      <c r="AF1265" s="33"/>
      <c r="AJ1265" s="350">
        <v>1002008</v>
      </c>
      <c r="AK1265" s="3"/>
      <c r="AL1265">
        <f t="shared" si="97"/>
        <v>0</v>
      </c>
      <c r="AO1265">
        <v>2.4105371436427272</v>
      </c>
    </row>
    <row r="1266" spans="1:41" ht="12" customHeight="1" x14ac:dyDescent="0.25">
      <c r="A1266" s="73">
        <v>1002009</v>
      </c>
      <c r="B1266" s="98" t="s">
        <v>1549</v>
      </c>
      <c r="C1266" s="77" t="str">
        <f t="shared" si="96"/>
        <v/>
      </c>
      <c r="D1266" s="115">
        <v>12.05</v>
      </c>
      <c r="E1266" s="75" t="s">
        <v>6463</v>
      </c>
      <c r="F1266" s="309">
        <f t="shared" si="94"/>
        <v>14.46</v>
      </c>
      <c r="G1266" s="80" t="s">
        <v>3334</v>
      </c>
      <c r="H1266" s="325"/>
      <c r="L1266"/>
      <c r="M1266"/>
      <c r="P1266" s="9">
        <v>101</v>
      </c>
      <c r="V1266" s="39"/>
      <c r="Z1266" s="38"/>
      <c r="AA1266" s="38">
        <v>0</v>
      </c>
      <c r="AB1266" s="30"/>
      <c r="AC1266" s="31"/>
      <c r="AD1266" s="32"/>
      <c r="AE1266" s="32"/>
      <c r="AF1266" s="33"/>
      <c r="AJ1266" s="350"/>
      <c r="AK1266" s="3"/>
      <c r="AL1266">
        <f t="shared" si="97"/>
        <v>0</v>
      </c>
      <c r="AO1266">
        <v>7.1645964978891508</v>
      </c>
    </row>
    <row r="1267" spans="1:41" ht="12" customHeight="1" x14ac:dyDescent="0.25">
      <c r="A1267" s="73">
        <v>5002010</v>
      </c>
      <c r="B1267" s="98" t="s">
        <v>1550</v>
      </c>
      <c r="C1267" s="77" t="str">
        <f t="shared" si="96"/>
        <v/>
      </c>
      <c r="D1267" s="115">
        <v>22.23</v>
      </c>
      <c r="E1267" s="75" t="s">
        <v>6463</v>
      </c>
      <c r="F1267" s="112">
        <f t="shared" si="94"/>
        <v>26.675999999999998</v>
      </c>
      <c r="G1267" s="80" t="s">
        <v>3335</v>
      </c>
      <c r="H1267" s="325"/>
      <c r="L1267"/>
      <c r="M1267"/>
      <c r="P1267" s="9">
        <v>101</v>
      </c>
      <c r="V1267" s="39"/>
      <c r="Z1267" s="38"/>
      <c r="AA1267" s="38">
        <v>15.012886597938149</v>
      </c>
      <c r="AB1267" s="30"/>
      <c r="AC1267" s="31"/>
      <c r="AD1267" s="32"/>
      <c r="AE1267" s="32"/>
      <c r="AF1267" s="33"/>
      <c r="AJ1267" s="350">
        <v>1002010</v>
      </c>
      <c r="AK1267" s="3"/>
      <c r="AL1267">
        <f t="shared" si="97"/>
        <v>0</v>
      </c>
      <c r="AO1267">
        <v>0.29127323819016288</v>
      </c>
    </row>
    <row r="1268" spans="1:41" ht="12" customHeight="1" x14ac:dyDescent="0.25">
      <c r="A1268" s="73">
        <v>1002011</v>
      </c>
      <c r="B1268" s="98" t="s">
        <v>1551</v>
      </c>
      <c r="C1268" s="77" t="str">
        <f t="shared" si="96"/>
        <v/>
      </c>
      <c r="D1268" s="115">
        <v>13.19</v>
      </c>
      <c r="E1268" s="75" t="s">
        <v>6463</v>
      </c>
      <c r="F1268" s="309">
        <f t="shared" si="94"/>
        <v>15.827999999999999</v>
      </c>
      <c r="G1268" s="80" t="s">
        <v>3334</v>
      </c>
      <c r="H1268" s="325"/>
      <c r="L1268"/>
      <c r="M1268"/>
      <c r="P1268" s="9">
        <v>101</v>
      </c>
      <c r="V1268" s="39"/>
      <c r="Z1268" s="38"/>
      <c r="AA1268" s="38">
        <v>0</v>
      </c>
      <c r="AB1268" s="30"/>
      <c r="AC1268" s="31"/>
      <c r="AD1268" s="32"/>
      <c r="AE1268" s="32"/>
      <c r="AF1268" s="33"/>
      <c r="AJ1268" s="350"/>
      <c r="AK1268" s="3"/>
      <c r="AL1268">
        <f t="shared" si="97"/>
        <v>0</v>
      </c>
      <c r="AO1268">
        <v>6.9303883529953936</v>
      </c>
    </row>
    <row r="1269" spans="1:41" ht="12" customHeight="1" x14ac:dyDescent="0.25">
      <c r="A1269" s="73">
        <v>5002012</v>
      </c>
      <c r="B1269" s="98" t="s">
        <v>1552</v>
      </c>
      <c r="C1269" s="77" t="str">
        <f t="shared" si="96"/>
        <v/>
      </c>
      <c r="D1269" s="115">
        <v>28.16</v>
      </c>
      <c r="E1269" s="75" t="s">
        <v>6463</v>
      </c>
      <c r="F1269" s="112">
        <f t="shared" si="94"/>
        <v>33.792000000000002</v>
      </c>
      <c r="G1269" s="80" t="s">
        <v>3334</v>
      </c>
      <c r="H1269" s="325"/>
      <c r="I1269" s="377" t="s">
        <v>8408</v>
      </c>
      <c r="L1269"/>
      <c r="M1269"/>
      <c r="P1269" s="9">
        <v>101</v>
      </c>
      <c r="V1269" s="39"/>
      <c r="Z1269" s="38"/>
      <c r="AA1269" s="38">
        <v>15.005086469989834</v>
      </c>
      <c r="AB1269" s="30"/>
      <c r="AC1269" s="31"/>
      <c r="AD1269" s="32"/>
      <c r="AE1269" s="32"/>
      <c r="AF1269" s="33"/>
      <c r="AJ1269" s="350">
        <v>1002012</v>
      </c>
      <c r="AK1269" s="3"/>
      <c r="AL1269">
        <f t="shared" si="97"/>
        <v>0</v>
      </c>
      <c r="AO1269">
        <v>1.379617347649287</v>
      </c>
    </row>
    <row r="1270" spans="1:41" ht="12" customHeight="1" x14ac:dyDescent="0.25">
      <c r="A1270" s="73">
        <v>5002013</v>
      </c>
      <c r="B1270" s="98" t="s">
        <v>1553</v>
      </c>
      <c r="C1270" s="77" t="str">
        <f t="shared" si="96"/>
        <v/>
      </c>
      <c r="D1270" s="115">
        <v>30.17</v>
      </c>
      <c r="E1270" s="75" t="s">
        <v>6463</v>
      </c>
      <c r="F1270" s="112">
        <f t="shared" si="94"/>
        <v>36.204000000000001</v>
      </c>
      <c r="G1270" s="80" t="s">
        <v>3334</v>
      </c>
      <c r="H1270" s="325"/>
      <c r="I1270" s="378"/>
      <c r="L1270"/>
      <c r="M1270"/>
      <c r="P1270" s="9">
        <v>101</v>
      </c>
      <c r="V1270" s="39"/>
      <c r="Z1270" s="38"/>
      <c r="AA1270" s="38">
        <v>15.004748338081683</v>
      </c>
      <c r="AB1270" s="30"/>
      <c r="AC1270" s="31"/>
      <c r="AD1270" s="32"/>
      <c r="AE1270" s="32"/>
      <c r="AF1270" s="33"/>
      <c r="AJ1270" s="350">
        <v>1002013</v>
      </c>
      <c r="AK1270" s="3"/>
      <c r="AL1270">
        <f t="shared" si="97"/>
        <v>0</v>
      </c>
      <c r="AO1270">
        <v>3.4338768763499212</v>
      </c>
    </row>
    <row r="1271" spans="1:41" ht="12" customHeight="1" x14ac:dyDescent="0.25">
      <c r="A1271" s="73">
        <v>5002014</v>
      </c>
      <c r="B1271" s="98" t="s">
        <v>1554</v>
      </c>
      <c r="C1271" s="77" t="str">
        <f t="shared" si="96"/>
        <v/>
      </c>
      <c r="D1271" s="115">
        <v>30.17</v>
      </c>
      <c r="E1271" s="75" t="s">
        <v>6463</v>
      </c>
      <c r="F1271" s="112">
        <f t="shared" si="94"/>
        <v>36.204000000000001</v>
      </c>
      <c r="G1271" s="80" t="s">
        <v>3333</v>
      </c>
      <c r="H1271" s="325"/>
      <c r="J1271" s="15"/>
      <c r="L1271"/>
      <c r="M1271"/>
      <c r="P1271" s="9">
        <v>101</v>
      </c>
      <c r="V1271" s="39"/>
      <c r="Z1271" s="38"/>
      <c r="AA1271" s="38">
        <v>15.004748338081683</v>
      </c>
      <c r="AB1271" s="30"/>
      <c r="AC1271" s="31"/>
      <c r="AD1271" s="32"/>
      <c r="AE1271" s="32"/>
      <c r="AF1271" s="33"/>
      <c r="AJ1271" s="350">
        <v>1002014</v>
      </c>
      <c r="AK1271" s="3"/>
      <c r="AL1271">
        <f t="shared" si="97"/>
        <v>0</v>
      </c>
      <c r="AO1271">
        <v>0.10301630629049764</v>
      </c>
    </row>
    <row r="1272" spans="1:41" ht="12" customHeight="1" x14ac:dyDescent="0.25">
      <c r="A1272" s="73">
        <v>5002015</v>
      </c>
      <c r="B1272" s="98" t="s">
        <v>1555</v>
      </c>
      <c r="C1272" s="77" t="str">
        <f t="shared" si="96"/>
        <v/>
      </c>
      <c r="D1272" s="115">
        <v>30.98</v>
      </c>
      <c r="E1272" s="75" t="s">
        <v>6463</v>
      </c>
      <c r="F1272" s="112">
        <f t="shared" si="94"/>
        <v>37.176000000000002</v>
      </c>
      <c r="G1272" s="80" t="s">
        <v>3334</v>
      </c>
      <c r="H1272" s="325"/>
      <c r="L1272"/>
      <c r="M1272"/>
      <c r="P1272" s="9">
        <v>101</v>
      </c>
      <c r="V1272" s="39"/>
      <c r="Z1272" s="38"/>
      <c r="AA1272" s="38">
        <v>14.979195561719834</v>
      </c>
      <c r="AB1272" s="30"/>
      <c r="AC1272" s="31"/>
      <c r="AD1272" s="32"/>
      <c r="AE1272" s="32"/>
      <c r="AF1272" s="33"/>
      <c r="AJ1272" s="350">
        <v>1002015</v>
      </c>
      <c r="AK1272" s="3"/>
      <c r="AL1272">
        <f t="shared" si="97"/>
        <v>0</v>
      </c>
      <c r="AO1272">
        <v>2.0064570437600477</v>
      </c>
    </row>
    <row r="1273" spans="1:41" ht="12" customHeight="1" x14ac:dyDescent="0.25">
      <c r="A1273" s="73">
        <v>5002016</v>
      </c>
      <c r="B1273" s="98" t="s">
        <v>1556</v>
      </c>
      <c r="C1273" s="77" t="str">
        <f t="shared" si="96"/>
        <v/>
      </c>
      <c r="D1273" s="115">
        <v>30.98</v>
      </c>
      <c r="E1273" s="75" t="s">
        <v>6463</v>
      </c>
      <c r="F1273" s="112">
        <f t="shared" si="94"/>
        <v>37.176000000000002</v>
      </c>
      <c r="G1273" s="80" t="s">
        <v>3335</v>
      </c>
      <c r="H1273" s="325"/>
      <c r="L1273"/>
      <c r="M1273"/>
      <c r="P1273" s="9">
        <v>101</v>
      </c>
      <c r="V1273" s="39"/>
      <c r="Z1273" s="38"/>
      <c r="AA1273" s="38">
        <v>14.979195561719834</v>
      </c>
      <c r="AB1273" s="30"/>
      <c r="AC1273" s="31"/>
      <c r="AD1273" s="32"/>
      <c r="AE1273" s="32"/>
      <c r="AF1273" s="33"/>
      <c r="AJ1273" s="350">
        <v>1002016</v>
      </c>
      <c r="AK1273" s="3"/>
      <c r="AL1273">
        <f t="shared" si="97"/>
        <v>0</v>
      </c>
      <c r="AO1273">
        <v>0.33440950729334129</v>
      </c>
    </row>
    <row r="1274" spans="1:41" ht="12" customHeight="1" x14ac:dyDescent="0.25">
      <c r="A1274" s="73">
        <v>5002017</v>
      </c>
      <c r="B1274" s="98" t="s">
        <v>1557</v>
      </c>
      <c r="C1274" s="77" t="str">
        <f t="shared" si="96"/>
        <v/>
      </c>
      <c r="D1274" s="115">
        <v>32.659999999999997</v>
      </c>
      <c r="E1274" s="75" t="s">
        <v>6463</v>
      </c>
      <c r="F1274" s="112">
        <f t="shared" si="94"/>
        <v>39.191999999999993</v>
      </c>
      <c r="G1274" s="80" t="s">
        <v>3334</v>
      </c>
      <c r="H1274" s="325"/>
      <c r="L1274"/>
      <c r="M1274"/>
      <c r="P1274" s="9">
        <v>101</v>
      </c>
      <c r="V1274" s="39"/>
      <c r="Z1274" s="38"/>
      <c r="AA1274" s="38">
        <v>15</v>
      </c>
      <c r="AB1274" s="30"/>
      <c r="AC1274" s="31"/>
      <c r="AD1274" s="32"/>
      <c r="AE1274" s="32"/>
      <c r="AF1274" s="33"/>
      <c r="AJ1274" s="350">
        <v>1002017</v>
      </c>
      <c r="AK1274" s="3"/>
      <c r="AL1274">
        <f t="shared" si="97"/>
        <v>0</v>
      </c>
      <c r="AO1274">
        <v>0.79301948376819609</v>
      </c>
    </row>
    <row r="1275" spans="1:41" ht="12" customHeight="1" x14ac:dyDescent="0.25">
      <c r="A1275" s="73">
        <v>5002080</v>
      </c>
      <c r="B1275" s="98" t="s">
        <v>5517</v>
      </c>
      <c r="C1275" s="77" t="str">
        <f t="shared" si="96"/>
        <v/>
      </c>
      <c r="D1275" s="115">
        <v>32.659999999999997</v>
      </c>
      <c r="E1275" s="75" t="s">
        <v>6463</v>
      </c>
      <c r="F1275" s="112">
        <f t="shared" si="94"/>
        <v>39.191999999999993</v>
      </c>
      <c r="G1275" s="80" t="s">
        <v>3334</v>
      </c>
      <c r="H1275" s="325"/>
      <c r="L1275"/>
      <c r="M1275"/>
      <c r="P1275" s="9">
        <v>101</v>
      </c>
      <c r="V1275" s="39"/>
      <c r="Z1275" s="38"/>
      <c r="AA1275" s="38">
        <v>15</v>
      </c>
      <c r="AB1275" s="30"/>
      <c r="AC1275" s="31"/>
      <c r="AD1275" s="32"/>
      <c r="AE1275" s="32"/>
      <c r="AF1275" s="33"/>
      <c r="AJ1275" s="350"/>
      <c r="AK1275" s="3"/>
      <c r="AL1275">
        <f t="shared" si="97"/>
        <v>0</v>
      </c>
      <c r="AO1275">
        <v>2.3790584513045885</v>
      </c>
    </row>
    <row r="1276" spans="1:41" ht="12" customHeight="1" x14ac:dyDescent="0.25">
      <c r="A1276" s="73">
        <v>5002018</v>
      </c>
      <c r="B1276" s="98" t="s">
        <v>1558</v>
      </c>
      <c r="C1276" s="77" t="str">
        <f t="shared" si="96"/>
        <v/>
      </c>
      <c r="D1276" s="115">
        <v>32.659999999999997</v>
      </c>
      <c r="E1276" s="75" t="s">
        <v>6463</v>
      </c>
      <c r="F1276" s="112">
        <f t="shared" si="94"/>
        <v>39.191999999999993</v>
      </c>
      <c r="G1276" s="80" t="s">
        <v>3333</v>
      </c>
      <c r="H1276" s="325"/>
      <c r="I1276" s="377" t="s">
        <v>8413</v>
      </c>
      <c r="J1276" s="15"/>
      <c r="L1276"/>
      <c r="M1276"/>
      <c r="P1276" s="9">
        <v>101</v>
      </c>
      <c r="V1276" s="39"/>
      <c r="Z1276" s="38"/>
      <c r="AA1276" s="38">
        <v>15</v>
      </c>
      <c r="AB1276" s="30"/>
      <c r="AC1276" s="31"/>
      <c r="AD1276" s="32"/>
      <c r="AE1276" s="32"/>
      <c r="AF1276" s="33"/>
      <c r="AJ1276" s="350">
        <v>1002018</v>
      </c>
      <c r="AK1276" s="3"/>
      <c r="AL1276">
        <f t="shared" si="97"/>
        <v>0</v>
      </c>
      <c r="AO1276">
        <v>0.19825487094204902</v>
      </c>
    </row>
    <row r="1277" spans="1:41" ht="12" customHeight="1" x14ac:dyDescent="0.25">
      <c r="A1277" s="73">
        <v>5002019</v>
      </c>
      <c r="B1277" s="98" t="s">
        <v>1559</v>
      </c>
      <c r="C1277" s="77" t="str">
        <f t="shared" si="96"/>
        <v/>
      </c>
      <c r="D1277" s="115">
        <v>35.03</v>
      </c>
      <c r="E1277" s="75" t="s">
        <v>6463</v>
      </c>
      <c r="F1277" s="112">
        <f t="shared" si="94"/>
        <v>42.036000000000001</v>
      </c>
      <c r="G1277" s="80" t="s">
        <v>3334</v>
      </c>
      <c r="H1277" s="325"/>
      <c r="I1277" s="378"/>
      <c r="L1277"/>
      <c r="M1277"/>
      <c r="P1277" s="9">
        <v>101</v>
      </c>
      <c r="V1277" s="39"/>
      <c r="Z1277" s="38"/>
      <c r="AA1277" s="38">
        <v>15.010224948875248</v>
      </c>
      <c r="AB1277" s="30"/>
      <c r="AC1277" s="31"/>
      <c r="AD1277" s="32"/>
      <c r="AE1277" s="32"/>
      <c r="AF1277" s="33"/>
      <c r="AJ1277" s="350">
        <v>1002019</v>
      </c>
      <c r="AK1277" s="3"/>
      <c r="AL1277">
        <f t="shared" si="97"/>
        <v>0</v>
      </c>
      <c r="AO1277">
        <v>2.7726252148018786</v>
      </c>
    </row>
    <row r="1278" spans="1:41" ht="12" customHeight="1" x14ac:dyDescent="0.25">
      <c r="A1278" s="73">
        <v>5002020</v>
      </c>
      <c r="B1278" s="98" t="s">
        <v>1560</v>
      </c>
      <c r="C1278" s="77" t="str">
        <f t="shared" si="96"/>
        <v/>
      </c>
      <c r="D1278" s="115">
        <v>35.03</v>
      </c>
      <c r="E1278" s="75" t="s">
        <v>6463</v>
      </c>
      <c r="F1278" s="112">
        <f t="shared" si="94"/>
        <v>42.036000000000001</v>
      </c>
      <c r="G1278" s="80" t="s">
        <v>3334</v>
      </c>
      <c r="H1278" s="325"/>
      <c r="L1278"/>
      <c r="M1278"/>
      <c r="P1278" s="9">
        <v>101</v>
      </c>
      <c r="V1278" s="39"/>
      <c r="Z1278" s="38"/>
      <c r="AA1278" s="38">
        <v>15.010224948875248</v>
      </c>
      <c r="AB1278" s="30"/>
      <c r="AC1278" s="31"/>
      <c r="AD1278" s="32"/>
      <c r="AE1278" s="32"/>
      <c r="AF1278" s="33"/>
      <c r="AJ1278" s="350">
        <v>1002020</v>
      </c>
      <c r="AK1278" s="3"/>
      <c r="AL1278">
        <f t="shared" si="97"/>
        <v>0</v>
      </c>
      <c r="AO1278">
        <v>3.1687145312021472</v>
      </c>
    </row>
    <row r="1279" spans="1:41" ht="12" customHeight="1" x14ac:dyDescent="0.25">
      <c r="A1279" s="73">
        <v>5002021</v>
      </c>
      <c r="B1279" s="98" t="s">
        <v>1561</v>
      </c>
      <c r="C1279" s="77" t="str">
        <f t="shared" si="96"/>
        <v/>
      </c>
      <c r="D1279" s="115">
        <v>35.03</v>
      </c>
      <c r="E1279" s="75" t="s">
        <v>6463</v>
      </c>
      <c r="F1279" s="112">
        <f t="shared" si="94"/>
        <v>42.036000000000001</v>
      </c>
      <c r="G1279" s="80" t="s">
        <v>3334</v>
      </c>
      <c r="H1279" s="325"/>
      <c r="I1279" s="377" t="s">
        <v>8422</v>
      </c>
      <c r="L1279"/>
      <c r="M1279"/>
      <c r="P1279" s="9">
        <v>101</v>
      </c>
      <c r="V1279" s="39"/>
      <c r="Z1279" s="38"/>
      <c r="AA1279" s="38">
        <v>15.010224948875248</v>
      </c>
      <c r="AB1279" s="30"/>
      <c r="AC1279" s="31"/>
      <c r="AD1279" s="32"/>
      <c r="AE1279" s="32"/>
      <c r="AF1279" s="33"/>
      <c r="AJ1279" s="350">
        <v>1002021</v>
      </c>
      <c r="AK1279" s="3"/>
      <c r="AL1279">
        <f t="shared" si="97"/>
        <v>0</v>
      </c>
      <c r="AO1279">
        <v>1.0316744985309316</v>
      </c>
    </row>
    <row r="1280" spans="1:41" ht="12" customHeight="1" x14ac:dyDescent="0.25">
      <c r="A1280" s="73">
        <v>5002022</v>
      </c>
      <c r="B1280" s="98" t="s">
        <v>1562</v>
      </c>
      <c r="C1280" s="77" t="str">
        <f t="shared" si="96"/>
        <v/>
      </c>
      <c r="D1280" s="115">
        <v>35.03</v>
      </c>
      <c r="E1280" s="75" t="s">
        <v>6463</v>
      </c>
      <c r="F1280" s="112">
        <f t="shared" si="94"/>
        <v>42.036000000000001</v>
      </c>
      <c r="G1280" s="80" t="s">
        <v>3334</v>
      </c>
      <c r="H1280" s="325"/>
      <c r="I1280" s="378"/>
      <c r="L1280"/>
      <c r="M1280"/>
      <c r="P1280" s="9">
        <v>101</v>
      </c>
      <c r="V1280" s="39"/>
      <c r="Z1280" s="38"/>
      <c r="AA1280" s="38">
        <v>15.010224948875248</v>
      </c>
      <c r="AB1280" s="30"/>
      <c r="AC1280" s="31"/>
      <c r="AD1280" s="32"/>
      <c r="AE1280" s="32"/>
      <c r="AF1280" s="33"/>
      <c r="AJ1280" s="350">
        <v>1002022</v>
      </c>
      <c r="AK1280" s="3"/>
      <c r="AL1280">
        <f t="shared" si="97"/>
        <v>0</v>
      </c>
      <c r="AO1280">
        <v>4.4362003436830051</v>
      </c>
    </row>
    <row r="1281" spans="1:41" ht="12" customHeight="1" x14ac:dyDescent="0.25">
      <c r="A1281" s="73">
        <v>5002023</v>
      </c>
      <c r="B1281" s="98" t="s">
        <v>1563</v>
      </c>
      <c r="C1281" s="77" t="str">
        <f t="shared" si="96"/>
        <v/>
      </c>
      <c r="D1281" s="115">
        <v>35.03</v>
      </c>
      <c r="E1281" s="75" t="s">
        <v>6463</v>
      </c>
      <c r="F1281" s="112">
        <f t="shared" si="94"/>
        <v>42.036000000000001</v>
      </c>
      <c r="G1281" s="80" t="s">
        <v>3333</v>
      </c>
      <c r="H1281" s="325"/>
      <c r="J1281" s="15"/>
      <c r="L1281"/>
      <c r="M1281"/>
      <c r="P1281" s="9">
        <v>101</v>
      </c>
      <c r="V1281" s="39"/>
      <c r="Z1281" s="38"/>
      <c r="AA1281" s="38">
        <v>15.010224948875248</v>
      </c>
      <c r="AB1281" s="30"/>
      <c r="AC1281" s="31"/>
      <c r="AD1281" s="32"/>
      <c r="AE1281" s="32"/>
      <c r="AF1281" s="33"/>
      <c r="AJ1281" s="350">
        <v>1002023</v>
      </c>
      <c r="AK1281" s="3"/>
      <c r="AL1281">
        <f t="shared" si="97"/>
        <v>0</v>
      </c>
      <c r="AO1281">
        <v>0.11090500859207515</v>
      </c>
    </row>
    <row r="1282" spans="1:41" ht="12" customHeight="1" x14ac:dyDescent="0.25">
      <c r="A1282" s="73">
        <v>5002024</v>
      </c>
      <c r="B1282" s="98" t="s">
        <v>1564</v>
      </c>
      <c r="C1282" s="77" t="str">
        <f t="shared" si="96"/>
        <v/>
      </c>
      <c r="D1282" s="115">
        <v>37</v>
      </c>
      <c r="E1282" s="75" t="s">
        <v>6463</v>
      </c>
      <c r="F1282" s="112">
        <f t="shared" si="94"/>
        <v>44.4</v>
      </c>
      <c r="G1282" s="80" t="s">
        <v>3334</v>
      </c>
      <c r="H1282" s="325"/>
      <c r="I1282" s="377" t="s">
        <v>8424</v>
      </c>
      <c r="L1282"/>
      <c r="M1282"/>
      <c r="P1282" s="9">
        <v>101</v>
      </c>
      <c r="V1282" s="39"/>
      <c r="Z1282" s="38"/>
      <c r="AA1282" s="38">
        <v>15.015479876160995</v>
      </c>
      <c r="AB1282" s="30"/>
      <c r="AC1282" s="31"/>
      <c r="AD1282" s="32"/>
      <c r="AE1282" s="32"/>
      <c r="AF1282" s="33"/>
      <c r="AJ1282" s="350">
        <v>1002024</v>
      </c>
      <c r="AK1282" s="3"/>
      <c r="AL1282">
        <f t="shared" si="97"/>
        <v>0</v>
      </c>
      <c r="AO1282">
        <v>1.5000009463244759</v>
      </c>
    </row>
    <row r="1283" spans="1:41" ht="12" customHeight="1" x14ac:dyDescent="0.25">
      <c r="A1283" s="73">
        <v>5002025</v>
      </c>
      <c r="B1283" s="98" t="s">
        <v>1565</v>
      </c>
      <c r="C1283" s="77" t="str">
        <f t="shared" si="96"/>
        <v/>
      </c>
      <c r="D1283" s="115">
        <v>37</v>
      </c>
      <c r="E1283" s="75" t="s">
        <v>6463</v>
      </c>
      <c r="F1283" s="112">
        <f t="shared" si="94"/>
        <v>44.4</v>
      </c>
      <c r="G1283" s="80" t="s">
        <v>3335</v>
      </c>
      <c r="H1283" s="325"/>
      <c r="I1283" s="378"/>
      <c r="L1283"/>
      <c r="M1283"/>
      <c r="P1283" s="9">
        <v>101</v>
      </c>
      <c r="V1283" s="39"/>
      <c r="Z1283" s="38"/>
      <c r="AA1283" s="38">
        <v>15.015479876160995</v>
      </c>
      <c r="AB1283" s="30"/>
      <c r="AC1283" s="31"/>
      <c r="AD1283" s="32"/>
      <c r="AE1283" s="32"/>
      <c r="AF1283" s="33"/>
      <c r="AJ1283" s="350">
        <v>1002025</v>
      </c>
      <c r="AK1283" s="3"/>
      <c r="AL1283">
        <f t="shared" si="97"/>
        <v>0</v>
      </c>
      <c r="AO1283">
        <v>0.38181842270077565</v>
      </c>
    </row>
    <row r="1284" spans="1:41" ht="12" customHeight="1" x14ac:dyDescent="0.25">
      <c r="A1284" s="73">
        <v>5002026</v>
      </c>
      <c r="B1284" s="98" t="s">
        <v>1566</v>
      </c>
      <c r="C1284" s="77" t="str">
        <f t="shared" si="96"/>
        <v/>
      </c>
      <c r="D1284" s="115">
        <v>40.25</v>
      </c>
      <c r="E1284" s="75" t="s">
        <v>6463</v>
      </c>
      <c r="F1284" s="112">
        <f t="shared" si="94"/>
        <v>48.3</v>
      </c>
      <c r="G1284" s="80" t="s">
        <v>3334</v>
      </c>
      <c r="H1284" s="325"/>
      <c r="L1284"/>
      <c r="M1284"/>
      <c r="P1284" s="9">
        <v>101</v>
      </c>
      <c r="V1284" s="39"/>
      <c r="Z1284" s="38"/>
      <c r="AA1284" s="38">
        <v>14.982206405693958</v>
      </c>
      <c r="AB1284" s="30"/>
      <c r="AC1284" s="31"/>
      <c r="AD1284" s="32"/>
      <c r="AE1284" s="32"/>
      <c r="AF1284" s="33"/>
      <c r="AJ1284" s="350">
        <v>1002026</v>
      </c>
      <c r="AK1284" s="3"/>
      <c r="AL1284">
        <f t="shared" si="97"/>
        <v>0</v>
      </c>
      <c r="AO1284">
        <v>1.9304360004871515</v>
      </c>
    </row>
    <row r="1285" spans="1:41" ht="12" customHeight="1" x14ac:dyDescent="0.25">
      <c r="A1285" s="73">
        <v>5002081</v>
      </c>
      <c r="B1285" s="98" t="s">
        <v>5518</v>
      </c>
      <c r="C1285" s="77" t="str">
        <f t="shared" si="96"/>
        <v/>
      </c>
      <c r="D1285" s="115">
        <v>40.25</v>
      </c>
      <c r="E1285" s="75" t="s">
        <v>6463</v>
      </c>
      <c r="F1285" s="112">
        <f t="shared" si="94"/>
        <v>48.3</v>
      </c>
      <c r="G1285" s="80" t="s">
        <v>3334</v>
      </c>
      <c r="H1285" s="325"/>
      <c r="I1285" s="377" t="s">
        <v>8417</v>
      </c>
      <c r="L1285"/>
      <c r="M1285"/>
      <c r="P1285" s="9">
        <v>101</v>
      </c>
      <c r="V1285" s="39"/>
      <c r="Z1285" s="38"/>
      <c r="AA1285" s="38">
        <v>15</v>
      </c>
      <c r="AB1285" s="30"/>
      <c r="AC1285" s="31"/>
      <c r="AD1285" s="32"/>
      <c r="AE1285" s="32"/>
      <c r="AF1285" s="33"/>
      <c r="AJ1285" s="350"/>
      <c r="AK1285" s="3"/>
      <c r="AL1285">
        <f t="shared" si="97"/>
        <v>0</v>
      </c>
      <c r="AO1285">
        <v>7.7217440019486059</v>
      </c>
    </row>
    <row r="1286" spans="1:41" ht="12" customHeight="1" x14ac:dyDescent="0.25">
      <c r="A1286" s="73">
        <v>5002027</v>
      </c>
      <c r="B1286" s="98" t="s">
        <v>1567</v>
      </c>
      <c r="C1286" s="77" t="str">
        <f t="shared" si="96"/>
        <v/>
      </c>
      <c r="D1286" s="115">
        <v>40.25</v>
      </c>
      <c r="E1286" s="75" t="s">
        <v>6463</v>
      </c>
      <c r="F1286" s="112">
        <f t="shared" si="94"/>
        <v>48.3</v>
      </c>
      <c r="G1286" s="80" t="s">
        <v>3333</v>
      </c>
      <c r="H1286" s="325"/>
      <c r="I1286" s="378"/>
      <c r="J1286" s="15"/>
      <c r="L1286"/>
      <c r="M1286"/>
      <c r="P1286" s="9">
        <v>101</v>
      </c>
      <c r="V1286" s="39"/>
      <c r="Z1286" s="38"/>
      <c r="AA1286" s="38">
        <v>14.982206405693958</v>
      </c>
      <c r="AB1286" s="30"/>
      <c r="AC1286" s="31"/>
      <c r="AD1286" s="32"/>
      <c r="AE1286" s="32"/>
      <c r="AF1286" s="33"/>
      <c r="AJ1286" s="350">
        <v>1002027</v>
      </c>
      <c r="AK1286" s="3"/>
      <c r="AL1286">
        <f t="shared" si="97"/>
        <v>0</v>
      </c>
      <c r="AO1286">
        <v>0.42898577788603365</v>
      </c>
    </row>
    <row r="1287" spans="1:41" ht="12" customHeight="1" x14ac:dyDescent="0.25">
      <c r="A1287" s="73">
        <v>5002082</v>
      </c>
      <c r="B1287" s="98" t="s">
        <v>5519</v>
      </c>
      <c r="C1287" s="77" t="str">
        <f t="shared" si="96"/>
        <v/>
      </c>
      <c r="D1287" s="115">
        <v>46.65</v>
      </c>
      <c r="E1287" s="75" t="s">
        <v>1</v>
      </c>
      <c r="F1287" s="112">
        <f t="shared" si="94"/>
        <v>55.98</v>
      </c>
      <c r="G1287" s="80" t="s">
        <v>3334</v>
      </c>
      <c r="H1287" s="325"/>
      <c r="L1287"/>
      <c r="M1287"/>
      <c r="P1287" s="9">
        <v>101</v>
      </c>
      <c r="V1287" s="39"/>
      <c r="Z1287" s="38"/>
      <c r="AA1287" s="38">
        <v>15</v>
      </c>
      <c r="AB1287" s="30"/>
      <c r="AC1287" s="31"/>
      <c r="AD1287" s="32"/>
      <c r="AE1287" s="32"/>
      <c r="AF1287" s="33"/>
      <c r="AJ1287" s="350"/>
      <c r="AK1287" s="3"/>
      <c r="AL1287">
        <f t="shared" si="97"/>
        <v>0</v>
      </c>
      <c r="AO1287">
        <v>8.3279795305045923</v>
      </c>
    </row>
    <row r="1288" spans="1:41" ht="12" customHeight="1" x14ac:dyDescent="0.25">
      <c r="A1288" s="73">
        <v>5002083</v>
      </c>
      <c r="B1288" s="98" t="s">
        <v>5520</v>
      </c>
      <c r="C1288" s="77" t="str">
        <f t="shared" si="96"/>
        <v/>
      </c>
      <c r="D1288" s="115">
        <v>46.65</v>
      </c>
      <c r="E1288" s="75" t="s">
        <v>1</v>
      </c>
      <c r="F1288" s="112">
        <f t="shared" si="94"/>
        <v>55.98</v>
      </c>
      <c r="G1288" s="80" t="s">
        <v>3334</v>
      </c>
      <c r="H1288" s="325"/>
      <c r="I1288" s="377" t="s">
        <v>8409</v>
      </c>
      <c r="L1288"/>
      <c r="M1288"/>
      <c r="P1288" s="9">
        <v>101</v>
      </c>
      <c r="V1288" s="39"/>
      <c r="Z1288" s="38"/>
      <c r="AA1288" s="38">
        <v>15</v>
      </c>
      <c r="AB1288" s="30"/>
      <c r="AC1288" s="31"/>
      <c r="AD1288" s="32"/>
      <c r="AE1288" s="32"/>
      <c r="AF1288" s="33"/>
      <c r="AJ1288" s="350"/>
      <c r="AK1288" s="3"/>
      <c r="AL1288">
        <f t="shared" si="97"/>
        <v>0</v>
      </c>
      <c r="AO1288">
        <v>8.3279795305045923</v>
      </c>
    </row>
    <row r="1289" spans="1:41" ht="12" customHeight="1" x14ac:dyDescent="0.25">
      <c r="A1289" s="73">
        <v>5002028</v>
      </c>
      <c r="B1289" s="98" t="s">
        <v>1568</v>
      </c>
      <c r="C1289" s="77" t="str">
        <f t="shared" si="96"/>
        <v/>
      </c>
      <c r="D1289" s="115">
        <v>46.65</v>
      </c>
      <c r="E1289" s="75" t="s">
        <v>6463</v>
      </c>
      <c r="F1289" s="112">
        <f t="shared" si="94"/>
        <v>55.98</v>
      </c>
      <c r="G1289" s="80" t="s">
        <v>3334</v>
      </c>
      <c r="H1289" s="325"/>
      <c r="I1289" s="378"/>
      <c r="L1289"/>
      <c r="M1289"/>
      <c r="P1289" s="9">
        <v>101</v>
      </c>
      <c r="V1289" s="39"/>
      <c r="Z1289" s="38"/>
      <c r="AA1289" s="38">
        <v>15.013816395455947</v>
      </c>
      <c r="AB1289" s="30"/>
      <c r="AC1289" s="31"/>
      <c r="AD1289" s="32"/>
      <c r="AE1289" s="32"/>
      <c r="AF1289" s="33"/>
      <c r="AJ1289" s="350">
        <v>1002028</v>
      </c>
      <c r="AK1289" s="3"/>
      <c r="AL1289">
        <f t="shared" si="97"/>
        <v>0</v>
      </c>
      <c r="AO1289">
        <v>1.189711361500656</v>
      </c>
    </row>
    <row r="1290" spans="1:41" ht="12" customHeight="1" x14ac:dyDescent="0.25">
      <c r="A1290" s="73">
        <v>5002029</v>
      </c>
      <c r="B1290" s="98" t="s">
        <v>1569</v>
      </c>
      <c r="C1290" s="77" t="str">
        <f t="shared" si="96"/>
        <v/>
      </c>
      <c r="D1290" s="115">
        <v>46.65</v>
      </c>
      <c r="E1290" s="75" t="s">
        <v>6463</v>
      </c>
      <c r="F1290" s="112">
        <f t="shared" si="94"/>
        <v>55.98</v>
      </c>
      <c r="G1290" s="80" t="s">
        <v>3334</v>
      </c>
      <c r="H1290" s="325"/>
      <c r="L1290"/>
      <c r="M1290"/>
      <c r="P1290" s="9">
        <v>101</v>
      </c>
      <c r="V1290" s="39"/>
      <c r="Z1290" s="38"/>
      <c r="AA1290" s="38">
        <v>15.013816395455947</v>
      </c>
      <c r="AB1290" s="30"/>
      <c r="AC1290" s="31"/>
      <c r="AD1290" s="32"/>
      <c r="AE1290" s="32"/>
      <c r="AF1290" s="33"/>
      <c r="AJ1290" s="350">
        <v>1002029</v>
      </c>
      <c r="AK1290" s="3"/>
      <c r="AL1290">
        <f t="shared" si="97"/>
        <v>0</v>
      </c>
      <c r="AO1290">
        <v>2.7759931768348642</v>
      </c>
    </row>
    <row r="1291" spans="1:41" ht="12" customHeight="1" x14ac:dyDescent="0.25">
      <c r="A1291" s="73">
        <v>5002030</v>
      </c>
      <c r="B1291" s="98" t="s">
        <v>1570</v>
      </c>
      <c r="C1291" s="77" t="str">
        <f t="shared" si="96"/>
        <v/>
      </c>
      <c r="D1291" s="115">
        <v>46.64</v>
      </c>
      <c r="E1291" s="75" t="s">
        <v>6463</v>
      </c>
      <c r="F1291" s="112">
        <f t="shared" si="94"/>
        <v>55.967999999999996</v>
      </c>
      <c r="G1291" s="80" t="s">
        <v>3333</v>
      </c>
      <c r="H1291" s="325"/>
      <c r="I1291" s="377" t="s">
        <v>8427</v>
      </c>
      <c r="J1291" s="15"/>
      <c r="L1291"/>
      <c r="M1291"/>
      <c r="P1291" s="9">
        <v>101</v>
      </c>
      <c r="V1291" s="39"/>
      <c r="Z1291" s="38"/>
      <c r="AA1291" s="38">
        <v>14.987714987714995</v>
      </c>
      <c r="AB1291" s="30"/>
      <c r="AC1291" s="31"/>
      <c r="AD1291" s="32"/>
      <c r="AE1291" s="32"/>
      <c r="AF1291" s="33"/>
      <c r="AJ1291" s="350">
        <v>1002030</v>
      </c>
      <c r="AK1291" s="3"/>
      <c r="AL1291">
        <f t="shared" si="97"/>
        <v>0</v>
      </c>
      <c r="AO1291">
        <v>0.14178323604906365</v>
      </c>
    </row>
    <row r="1292" spans="1:41" ht="12" customHeight="1" x14ac:dyDescent="0.25">
      <c r="A1292" s="73">
        <v>5002031</v>
      </c>
      <c r="B1292" s="98" t="s">
        <v>1571</v>
      </c>
      <c r="C1292" s="77" t="str">
        <f t="shared" si="96"/>
        <v/>
      </c>
      <c r="D1292" s="115">
        <v>57.17</v>
      </c>
      <c r="E1292" s="75" t="s">
        <v>6463</v>
      </c>
      <c r="F1292" s="112">
        <f t="shared" si="94"/>
        <v>68.603999999999999</v>
      </c>
      <c r="G1292" s="80" t="s">
        <v>3334</v>
      </c>
      <c r="H1292" s="325"/>
      <c r="I1292" s="378"/>
      <c r="L1292"/>
      <c r="M1292"/>
      <c r="P1292" s="9">
        <v>101</v>
      </c>
      <c r="V1292" s="39"/>
      <c r="Z1292" s="38"/>
      <c r="AA1292" s="38">
        <v>15.005010020040089</v>
      </c>
      <c r="AB1292" s="30"/>
      <c r="AC1292" s="31"/>
      <c r="AD1292" s="32"/>
      <c r="AE1292" s="32"/>
      <c r="AF1292" s="33"/>
      <c r="AJ1292" s="350">
        <v>1002031</v>
      </c>
      <c r="AK1292" s="3"/>
      <c r="AL1292">
        <f t="shared" si="97"/>
        <v>0</v>
      </c>
      <c r="AO1292">
        <v>3.3977632070844783</v>
      </c>
    </row>
    <row r="1293" spans="1:41" ht="12" customHeight="1" x14ac:dyDescent="0.25">
      <c r="A1293" s="73">
        <v>5002032</v>
      </c>
      <c r="B1293" s="98" t="s">
        <v>1572</v>
      </c>
      <c r="C1293" s="77" t="str">
        <f t="shared" si="96"/>
        <v/>
      </c>
      <c r="D1293" s="115">
        <v>57.17</v>
      </c>
      <c r="E1293" s="75" t="s">
        <v>6463</v>
      </c>
      <c r="F1293" s="112">
        <f t="shared" si="94"/>
        <v>68.603999999999999</v>
      </c>
      <c r="G1293" s="80" t="s">
        <v>3334</v>
      </c>
      <c r="H1293" s="325"/>
      <c r="L1293"/>
      <c r="M1293"/>
      <c r="P1293" s="9">
        <v>101</v>
      </c>
      <c r="V1293" s="39"/>
      <c r="Z1293" s="38"/>
      <c r="AA1293" s="38">
        <v>15.005010020040089</v>
      </c>
      <c r="AB1293" s="30"/>
      <c r="AC1293" s="31"/>
      <c r="AD1293" s="32"/>
      <c r="AE1293" s="32"/>
      <c r="AF1293" s="33"/>
      <c r="AJ1293" s="350">
        <v>1002032</v>
      </c>
      <c r="AK1293" s="3"/>
      <c r="AL1293">
        <f t="shared" si="97"/>
        <v>0</v>
      </c>
      <c r="AO1293">
        <v>1.4306371398250435</v>
      </c>
    </row>
    <row r="1294" spans="1:41" ht="12" customHeight="1" x14ac:dyDescent="0.25">
      <c r="A1294" s="73">
        <v>5002033</v>
      </c>
      <c r="B1294" s="98" t="s">
        <v>1573</v>
      </c>
      <c r="C1294" s="77" t="str">
        <f t="shared" si="96"/>
        <v/>
      </c>
      <c r="D1294" s="115">
        <v>57.17</v>
      </c>
      <c r="E1294" s="75" t="s">
        <v>6463</v>
      </c>
      <c r="F1294" s="112">
        <f t="shared" si="94"/>
        <v>68.603999999999999</v>
      </c>
      <c r="G1294" s="80" t="s">
        <v>3334</v>
      </c>
      <c r="H1294" s="325"/>
      <c r="I1294" s="377" t="s">
        <v>8404</v>
      </c>
      <c r="L1294"/>
      <c r="M1294"/>
      <c r="P1294" s="9">
        <v>101</v>
      </c>
      <c r="V1294" s="39"/>
      <c r="Z1294" s="38"/>
      <c r="AA1294" s="38">
        <v>15.005010020040089</v>
      </c>
      <c r="AB1294" s="30"/>
      <c r="AC1294" s="31"/>
      <c r="AD1294" s="32"/>
      <c r="AE1294" s="32"/>
      <c r="AF1294" s="33"/>
      <c r="AJ1294" s="350">
        <v>1002033</v>
      </c>
      <c r="AK1294" s="3"/>
      <c r="AL1294">
        <f t="shared" si="97"/>
        <v>0</v>
      </c>
      <c r="AO1294">
        <v>5.4364211313351651</v>
      </c>
    </row>
    <row r="1295" spans="1:41" ht="12" customHeight="1" x14ac:dyDescent="0.25">
      <c r="A1295" s="73">
        <v>5002084</v>
      </c>
      <c r="B1295" s="98" t="s">
        <v>5521</v>
      </c>
      <c r="C1295" s="77" t="str">
        <f t="shared" si="96"/>
        <v/>
      </c>
      <c r="D1295" s="115">
        <v>57.17</v>
      </c>
      <c r="E1295" s="75" t="s">
        <v>6463</v>
      </c>
      <c r="F1295" s="112">
        <f t="shared" ref="F1295:F1358" si="98">D1295*1.2</f>
        <v>68.603999999999999</v>
      </c>
      <c r="G1295" s="80" t="s">
        <v>3334</v>
      </c>
      <c r="H1295" s="325"/>
      <c r="I1295" s="378"/>
      <c r="L1295"/>
      <c r="M1295"/>
      <c r="P1295" s="9">
        <v>101</v>
      </c>
      <c r="V1295" s="39"/>
      <c r="Z1295" s="38"/>
      <c r="AA1295" s="38">
        <v>15</v>
      </c>
      <c r="AB1295" s="30"/>
      <c r="AC1295" s="31"/>
      <c r="AD1295" s="32"/>
      <c r="AE1295" s="32"/>
      <c r="AF1295" s="33"/>
      <c r="AJ1295" s="350"/>
      <c r="AK1295" s="3"/>
      <c r="AL1295">
        <f t="shared" si="97"/>
        <v>0</v>
      </c>
      <c r="AO1295">
        <v>6.7955264141689566</v>
      </c>
    </row>
    <row r="1296" spans="1:41" ht="12" customHeight="1" x14ac:dyDescent="0.25">
      <c r="A1296" s="73">
        <v>5002034</v>
      </c>
      <c r="B1296" s="98" t="s">
        <v>1574</v>
      </c>
      <c r="C1296" s="77" t="str">
        <f t="shared" si="96"/>
        <v/>
      </c>
      <c r="D1296" s="115">
        <v>57.17</v>
      </c>
      <c r="E1296" s="75" t="s">
        <v>6463</v>
      </c>
      <c r="F1296" s="112">
        <f t="shared" si="98"/>
        <v>68.603999999999999</v>
      </c>
      <c r="G1296" s="80" t="s">
        <v>3335</v>
      </c>
      <c r="H1296" s="325"/>
      <c r="L1296"/>
      <c r="M1296"/>
      <c r="P1296" s="9">
        <v>101</v>
      </c>
      <c r="V1296" s="39"/>
      <c r="Z1296" s="38"/>
      <c r="AA1296" s="38">
        <v>15.005010020040089</v>
      </c>
      <c r="AB1296" s="30"/>
      <c r="AC1296" s="31"/>
      <c r="AD1296" s="32"/>
      <c r="AE1296" s="32"/>
      <c r="AF1296" s="33"/>
      <c r="AJ1296" s="350">
        <v>1002034</v>
      </c>
      <c r="AK1296" s="3"/>
      <c r="AL1296">
        <f t="shared" si="97"/>
        <v>0</v>
      </c>
      <c r="AO1296">
        <v>0.73465150423448178</v>
      </c>
    </row>
    <row r="1297" spans="1:41" ht="12" customHeight="1" x14ac:dyDescent="0.25">
      <c r="A1297" s="73">
        <v>5002035</v>
      </c>
      <c r="B1297" s="98" t="s">
        <v>1575</v>
      </c>
      <c r="C1297" s="77" t="str">
        <f t="shared" si="96"/>
        <v/>
      </c>
      <c r="D1297" s="115">
        <v>63.86</v>
      </c>
      <c r="E1297" s="75" t="s">
        <v>6463</v>
      </c>
      <c r="F1297" s="112">
        <f t="shared" si="98"/>
        <v>76.631999999999991</v>
      </c>
      <c r="G1297" s="80" t="s">
        <v>3334</v>
      </c>
      <c r="H1297" s="325"/>
      <c r="L1297"/>
      <c r="M1297"/>
      <c r="P1297" s="9">
        <v>101</v>
      </c>
      <c r="V1297" s="39"/>
      <c r="Z1297" s="38"/>
      <c r="AA1297" s="38">
        <v>15.003363982955833</v>
      </c>
      <c r="AB1297" s="30"/>
      <c r="AC1297" s="31"/>
      <c r="AD1297" s="32"/>
      <c r="AE1297" s="32"/>
      <c r="AF1297" s="33"/>
      <c r="AJ1297" s="350">
        <v>1002035</v>
      </c>
      <c r="AK1297" s="3"/>
      <c r="AL1297">
        <f t="shared" si="97"/>
        <v>0</v>
      </c>
      <c r="AO1297">
        <v>24.33449703088251</v>
      </c>
    </row>
    <row r="1298" spans="1:41" ht="12" customHeight="1" x14ac:dyDescent="0.25">
      <c r="A1298" s="73">
        <v>5002036</v>
      </c>
      <c r="B1298" s="98" t="s">
        <v>1576</v>
      </c>
      <c r="C1298" s="77" t="str">
        <f t="shared" si="96"/>
        <v/>
      </c>
      <c r="D1298" s="115">
        <v>63.86</v>
      </c>
      <c r="E1298" s="75" t="s">
        <v>6463</v>
      </c>
      <c r="F1298" s="112">
        <f t="shared" si="98"/>
        <v>76.631999999999991</v>
      </c>
      <c r="G1298" s="80" t="s">
        <v>3334</v>
      </c>
      <c r="H1298" s="325"/>
      <c r="L1298"/>
      <c r="M1298"/>
      <c r="P1298" s="9">
        <v>101</v>
      </c>
      <c r="V1298" s="39"/>
      <c r="Z1298" s="38"/>
      <c r="AA1298" s="38">
        <v>15.003363982955833</v>
      </c>
      <c r="AB1298" s="30"/>
      <c r="AC1298" s="31"/>
      <c r="AD1298" s="32"/>
      <c r="AE1298" s="32"/>
      <c r="AF1298" s="33"/>
      <c r="AJ1298" s="350">
        <v>1002036</v>
      </c>
      <c r="AK1298" s="3"/>
      <c r="AL1298">
        <f t="shared" si="97"/>
        <v>0</v>
      </c>
      <c r="AO1298">
        <v>12.167248515441255</v>
      </c>
    </row>
    <row r="1299" spans="1:41" ht="12" customHeight="1" x14ac:dyDescent="0.25">
      <c r="A1299" s="73">
        <v>5002037</v>
      </c>
      <c r="B1299" s="98" t="s">
        <v>1577</v>
      </c>
      <c r="C1299" s="77" t="str">
        <f t="shared" si="96"/>
        <v/>
      </c>
      <c r="D1299" s="115">
        <v>63.86</v>
      </c>
      <c r="E1299" s="75" t="s">
        <v>6463</v>
      </c>
      <c r="F1299" s="112">
        <f t="shared" si="98"/>
        <v>76.631999999999991</v>
      </c>
      <c r="G1299" s="80" t="s">
        <v>3334</v>
      </c>
      <c r="H1299" s="325"/>
      <c r="L1299"/>
      <c r="M1299"/>
      <c r="P1299" s="9">
        <v>101</v>
      </c>
      <c r="V1299" s="39"/>
      <c r="Z1299" s="38"/>
      <c r="AA1299" s="38">
        <v>15.003363982955833</v>
      </c>
      <c r="AB1299" s="30"/>
      <c r="AC1299" s="31"/>
      <c r="AD1299" s="32"/>
      <c r="AE1299" s="32"/>
      <c r="AF1299" s="33"/>
      <c r="AJ1299" s="350">
        <v>1002037</v>
      </c>
      <c r="AK1299" s="3"/>
      <c r="AL1299">
        <f t="shared" si="97"/>
        <v>0</v>
      </c>
      <c r="AO1299">
        <v>12.167248515441255</v>
      </c>
    </row>
    <row r="1300" spans="1:41" ht="12" customHeight="1" x14ac:dyDescent="0.25">
      <c r="A1300" s="73">
        <v>5002038</v>
      </c>
      <c r="B1300" s="98" t="s">
        <v>1578</v>
      </c>
      <c r="C1300" s="77" t="str">
        <f t="shared" si="96"/>
        <v/>
      </c>
      <c r="D1300" s="115">
        <v>63.86</v>
      </c>
      <c r="E1300" s="75" t="s">
        <v>6463</v>
      </c>
      <c r="F1300" s="112">
        <f t="shared" si="98"/>
        <v>76.631999999999991</v>
      </c>
      <c r="G1300" s="80" t="s">
        <v>3334</v>
      </c>
      <c r="H1300" s="325"/>
      <c r="L1300"/>
      <c r="M1300"/>
      <c r="P1300" s="9">
        <v>101</v>
      </c>
      <c r="V1300" s="39"/>
      <c r="Z1300" s="38"/>
      <c r="AA1300" s="38">
        <v>15.003363982955833</v>
      </c>
      <c r="AB1300" s="30"/>
      <c r="AC1300" s="31"/>
      <c r="AD1300" s="32"/>
      <c r="AE1300" s="32"/>
      <c r="AF1300" s="33"/>
      <c r="AJ1300" s="350">
        <v>1002038</v>
      </c>
      <c r="AK1300" s="3"/>
      <c r="AL1300">
        <f t="shared" si="97"/>
        <v>0</v>
      </c>
      <c r="AO1300">
        <v>8.1114990102941711</v>
      </c>
    </row>
    <row r="1301" spans="1:41" ht="12" customHeight="1" x14ac:dyDescent="0.25">
      <c r="A1301" s="73">
        <v>5002039</v>
      </c>
      <c r="B1301" s="98" t="s">
        <v>1579</v>
      </c>
      <c r="C1301" s="77" t="str">
        <f t="shared" si="96"/>
        <v/>
      </c>
      <c r="D1301" s="115">
        <v>63.86</v>
      </c>
      <c r="E1301" s="75" t="s">
        <v>6463</v>
      </c>
      <c r="F1301" s="112">
        <f t="shared" si="98"/>
        <v>76.631999999999991</v>
      </c>
      <c r="G1301" s="80" t="s">
        <v>3333</v>
      </c>
      <c r="H1301" s="325"/>
      <c r="J1301" s="15"/>
      <c r="L1301"/>
      <c r="M1301"/>
      <c r="P1301" s="9">
        <v>101</v>
      </c>
      <c r="V1301" s="39"/>
      <c r="Z1301" s="38"/>
      <c r="AA1301" s="38">
        <v>15.003363982955833</v>
      </c>
      <c r="AB1301" s="30"/>
      <c r="AC1301" s="31"/>
      <c r="AD1301" s="32"/>
      <c r="AE1301" s="32"/>
      <c r="AF1301" s="33"/>
      <c r="AJ1301" s="350">
        <v>1002039</v>
      </c>
      <c r="AK1301" s="3"/>
      <c r="AL1301">
        <f t="shared" si="97"/>
        <v>0</v>
      </c>
      <c r="AO1301">
        <v>0.16222998020588342</v>
      </c>
    </row>
    <row r="1302" spans="1:41" ht="12" customHeight="1" x14ac:dyDescent="0.25">
      <c r="A1302" s="73">
        <v>5002040</v>
      </c>
      <c r="B1302" s="98" t="s">
        <v>1580</v>
      </c>
      <c r="C1302" s="77" t="str">
        <f t="shared" si="96"/>
        <v/>
      </c>
      <c r="D1302" s="115">
        <v>83.4</v>
      </c>
      <c r="E1302" s="75" t="s">
        <v>6463</v>
      </c>
      <c r="F1302" s="112">
        <f t="shared" si="98"/>
        <v>100.08</v>
      </c>
      <c r="G1302" s="80" t="s">
        <v>3334</v>
      </c>
      <c r="H1302" s="325"/>
      <c r="L1302"/>
      <c r="M1302"/>
      <c r="P1302" s="9">
        <v>101</v>
      </c>
      <c r="V1302" s="39"/>
      <c r="Z1302" s="38"/>
      <c r="AA1302" s="38">
        <v>15.006868131868131</v>
      </c>
      <c r="AB1302" s="30"/>
      <c r="AC1302" s="31"/>
      <c r="AD1302" s="32"/>
      <c r="AE1302" s="32"/>
      <c r="AF1302" s="33"/>
      <c r="AJ1302" s="350">
        <v>1002040</v>
      </c>
      <c r="AK1302" s="3"/>
      <c r="AL1302">
        <f t="shared" si="97"/>
        <v>0</v>
      </c>
      <c r="AO1302">
        <v>3.7266210560962998</v>
      </c>
    </row>
    <row r="1303" spans="1:41" ht="12" customHeight="1" x14ac:dyDescent="0.25">
      <c r="A1303" s="73">
        <v>5002041</v>
      </c>
      <c r="B1303" s="98" t="s">
        <v>1581</v>
      </c>
      <c r="C1303" s="77" t="str">
        <f t="shared" si="96"/>
        <v/>
      </c>
      <c r="D1303" s="115">
        <v>83.4</v>
      </c>
      <c r="E1303" s="75" t="s">
        <v>6463</v>
      </c>
      <c r="F1303" s="112">
        <f t="shared" si="98"/>
        <v>100.08</v>
      </c>
      <c r="G1303" s="80" t="s">
        <v>3334</v>
      </c>
      <c r="H1303" s="325"/>
      <c r="L1303"/>
      <c r="M1303"/>
      <c r="P1303" s="9">
        <v>101</v>
      </c>
      <c r="V1303" s="39"/>
      <c r="Z1303" s="38"/>
      <c r="AA1303" s="38">
        <v>15.006868131868131</v>
      </c>
      <c r="AB1303" s="30"/>
      <c r="AC1303" s="31"/>
      <c r="AD1303" s="32"/>
      <c r="AE1303" s="32"/>
      <c r="AF1303" s="33"/>
      <c r="AJ1303" s="350">
        <v>1002041</v>
      </c>
      <c r="AK1303" s="3"/>
      <c r="AL1303">
        <f t="shared" si="97"/>
        <v>0</v>
      </c>
      <c r="AO1303">
        <v>2.3291381600601873</v>
      </c>
    </row>
    <row r="1304" spans="1:41" ht="12" customHeight="1" x14ac:dyDescent="0.25">
      <c r="A1304" s="73">
        <v>5002085</v>
      </c>
      <c r="B1304" s="98" t="s">
        <v>5522</v>
      </c>
      <c r="C1304" s="77" t="str">
        <f t="shared" si="96"/>
        <v/>
      </c>
      <c r="D1304" s="115">
        <v>83.4</v>
      </c>
      <c r="E1304" s="75" t="s">
        <v>1</v>
      </c>
      <c r="F1304" s="112">
        <f t="shared" si="98"/>
        <v>100.08</v>
      </c>
      <c r="G1304" s="80" t="s">
        <v>3334</v>
      </c>
      <c r="H1304" s="325"/>
      <c r="L1304"/>
      <c r="M1304"/>
      <c r="P1304" s="9">
        <v>101</v>
      </c>
      <c r="V1304" s="39"/>
      <c r="Z1304" s="38"/>
      <c r="AA1304" s="38">
        <v>15</v>
      </c>
      <c r="AB1304" s="30"/>
      <c r="AC1304" s="31"/>
      <c r="AD1304" s="32"/>
      <c r="AE1304" s="32"/>
      <c r="AF1304" s="33"/>
      <c r="AJ1304" s="350"/>
      <c r="AK1304" s="3"/>
      <c r="AL1304">
        <f t="shared" si="97"/>
        <v>0</v>
      </c>
      <c r="AO1304">
        <v>6.2110350934938321</v>
      </c>
    </row>
    <row r="1305" spans="1:41" ht="12" customHeight="1" x14ac:dyDescent="0.25">
      <c r="A1305" s="73">
        <v>5002042</v>
      </c>
      <c r="B1305" s="98" t="s">
        <v>1582</v>
      </c>
      <c r="C1305" s="77" t="str">
        <f t="shared" si="96"/>
        <v/>
      </c>
      <c r="D1305" s="115">
        <v>83.4</v>
      </c>
      <c r="E1305" s="75" t="s">
        <v>6463</v>
      </c>
      <c r="F1305" s="112">
        <f t="shared" si="98"/>
        <v>100.08</v>
      </c>
      <c r="G1305" s="80" t="s">
        <v>3334</v>
      </c>
      <c r="H1305" s="325"/>
      <c r="L1305"/>
      <c r="M1305"/>
      <c r="P1305" s="9">
        <v>101</v>
      </c>
      <c r="V1305" s="39"/>
      <c r="Z1305" s="38"/>
      <c r="AA1305" s="38">
        <v>15.006868131868131</v>
      </c>
      <c r="AB1305" s="30"/>
      <c r="AC1305" s="31"/>
      <c r="AD1305" s="32"/>
      <c r="AE1305" s="32"/>
      <c r="AF1305" s="33"/>
      <c r="AJ1305" s="350">
        <v>1002042</v>
      </c>
      <c r="AK1305" s="3"/>
      <c r="AL1305">
        <f t="shared" si="97"/>
        <v>0</v>
      </c>
      <c r="AO1305">
        <v>9.316552640240749</v>
      </c>
    </row>
    <row r="1306" spans="1:41" ht="12" customHeight="1" x14ac:dyDescent="0.25">
      <c r="A1306" s="73">
        <v>5002043</v>
      </c>
      <c r="B1306" s="98" t="s">
        <v>1583</v>
      </c>
      <c r="C1306" s="77" t="str">
        <f t="shared" si="96"/>
        <v/>
      </c>
      <c r="D1306" s="115">
        <v>83.4</v>
      </c>
      <c r="E1306" s="75" t="s">
        <v>6463</v>
      </c>
      <c r="F1306" s="112">
        <f t="shared" si="98"/>
        <v>100.08</v>
      </c>
      <c r="G1306" s="80" t="s">
        <v>3335</v>
      </c>
      <c r="H1306" s="325"/>
      <c r="L1306"/>
      <c r="M1306"/>
      <c r="P1306" s="9">
        <v>101</v>
      </c>
      <c r="V1306" s="39"/>
      <c r="Z1306" s="38"/>
      <c r="AA1306" s="38">
        <v>15.006868131868131</v>
      </c>
      <c r="AB1306" s="30"/>
      <c r="AC1306" s="31"/>
      <c r="AD1306" s="32"/>
      <c r="AE1306" s="32"/>
      <c r="AF1306" s="33"/>
      <c r="AJ1306" s="350">
        <v>1002043</v>
      </c>
      <c r="AK1306" s="3"/>
      <c r="AL1306">
        <f t="shared" si="97"/>
        <v>0</v>
      </c>
      <c r="AO1306">
        <v>0.71665789540313451</v>
      </c>
    </row>
    <row r="1307" spans="1:41" ht="12" customHeight="1" x14ac:dyDescent="0.25">
      <c r="A1307" s="73">
        <v>5002044</v>
      </c>
      <c r="B1307" s="98" t="s">
        <v>1584</v>
      </c>
      <c r="C1307" s="77" t="str">
        <f t="shared" si="96"/>
        <v/>
      </c>
      <c r="D1307" s="115">
        <v>92.66</v>
      </c>
      <c r="E1307" s="75" t="s">
        <v>6463</v>
      </c>
      <c r="F1307" s="112">
        <f t="shared" si="98"/>
        <v>111.19199999999999</v>
      </c>
      <c r="G1307" s="80" t="s">
        <v>3334</v>
      </c>
      <c r="H1307" s="325"/>
      <c r="L1307"/>
      <c r="M1307"/>
      <c r="P1307" s="9">
        <v>101</v>
      </c>
      <c r="V1307" s="39"/>
      <c r="Z1307" s="38"/>
      <c r="AA1307" s="38">
        <v>14.99227202472953</v>
      </c>
      <c r="AB1307" s="30"/>
      <c r="AC1307" s="31"/>
      <c r="AD1307" s="32"/>
      <c r="AE1307" s="32"/>
      <c r="AF1307" s="33"/>
      <c r="AJ1307" s="350">
        <v>1002044</v>
      </c>
      <c r="AK1307" s="3"/>
      <c r="AL1307">
        <f t="shared" si="97"/>
        <v>0</v>
      </c>
      <c r="AO1307">
        <v>2.1229115568720776</v>
      </c>
    </row>
    <row r="1308" spans="1:41" ht="12" customHeight="1" x14ac:dyDescent="0.25">
      <c r="A1308" s="73">
        <v>5002045</v>
      </c>
      <c r="B1308" s="98" t="s">
        <v>1585</v>
      </c>
      <c r="C1308" s="77" t="str">
        <f t="shared" si="96"/>
        <v/>
      </c>
      <c r="D1308" s="115">
        <v>92.66</v>
      </c>
      <c r="E1308" s="75" t="s">
        <v>6463</v>
      </c>
      <c r="F1308" s="112">
        <f t="shared" si="98"/>
        <v>111.19199999999999</v>
      </c>
      <c r="G1308" s="80" t="s">
        <v>3334</v>
      </c>
      <c r="H1308" s="325"/>
      <c r="L1308"/>
      <c r="M1308"/>
      <c r="P1308" s="9">
        <v>101</v>
      </c>
      <c r="V1308" s="39"/>
      <c r="Z1308" s="38"/>
      <c r="AA1308" s="38">
        <v>14.99227202472953</v>
      </c>
      <c r="AB1308" s="30"/>
      <c r="AC1308" s="31"/>
      <c r="AD1308" s="32"/>
      <c r="AE1308" s="32"/>
      <c r="AF1308" s="33"/>
      <c r="AJ1308" s="350">
        <v>1002045</v>
      </c>
      <c r="AK1308" s="3"/>
      <c r="AL1308">
        <f t="shared" si="97"/>
        <v>0</v>
      </c>
      <c r="AO1308">
        <v>3.3542002598578828</v>
      </c>
    </row>
    <row r="1309" spans="1:41" ht="12" customHeight="1" x14ac:dyDescent="0.25">
      <c r="A1309" s="73">
        <v>5002046</v>
      </c>
      <c r="B1309" s="98" t="s">
        <v>1586</v>
      </c>
      <c r="C1309" s="77" t="str">
        <f t="shared" si="96"/>
        <v/>
      </c>
      <c r="D1309" s="115">
        <v>92.66</v>
      </c>
      <c r="E1309" s="75" t="s">
        <v>6463</v>
      </c>
      <c r="F1309" s="112">
        <f t="shared" si="98"/>
        <v>111.19199999999999</v>
      </c>
      <c r="G1309" s="80" t="s">
        <v>3333</v>
      </c>
      <c r="H1309" s="325"/>
      <c r="J1309" s="15"/>
      <c r="L1309"/>
      <c r="M1309"/>
      <c r="P1309" s="9">
        <v>101</v>
      </c>
      <c r="V1309" s="39"/>
      <c r="Z1309" s="38"/>
      <c r="AA1309" s="38">
        <v>14.99227202472953</v>
      </c>
      <c r="AB1309" s="30"/>
      <c r="AC1309" s="31"/>
      <c r="AD1309" s="32"/>
      <c r="AE1309" s="32"/>
      <c r="AF1309" s="33"/>
      <c r="AJ1309" s="350">
        <v>1002046</v>
      </c>
      <c r="AK1309" s="3"/>
      <c r="AL1309">
        <f t="shared" si="97"/>
        <v>0</v>
      </c>
      <c r="AO1309">
        <v>0.52409379060279415</v>
      </c>
    </row>
    <row r="1310" spans="1:41" ht="12" customHeight="1" x14ac:dyDescent="0.25">
      <c r="A1310" s="73">
        <v>5002047</v>
      </c>
      <c r="B1310" s="98" t="s">
        <v>1587</v>
      </c>
      <c r="C1310" s="77" t="str">
        <f t="shared" si="96"/>
        <v/>
      </c>
      <c r="D1310" s="115">
        <v>96.75</v>
      </c>
      <c r="E1310" s="75" t="s">
        <v>6463</v>
      </c>
      <c r="F1310" s="112">
        <f t="shared" si="98"/>
        <v>116.1</v>
      </c>
      <c r="G1310" s="80" t="s">
        <v>3334</v>
      </c>
      <c r="H1310" s="325"/>
      <c r="L1310"/>
      <c r="M1310"/>
      <c r="P1310" s="9">
        <v>101</v>
      </c>
      <c r="V1310" s="39"/>
      <c r="Z1310" s="38"/>
      <c r="AA1310" s="38">
        <v>14.996299037749807</v>
      </c>
      <c r="AB1310" s="30"/>
      <c r="AC1310" s="31"/>
      <c r="AD1310" s="32"/>
      <c r="AE1310" s="32"/>
      <c r="AF1310" s="33"/>
      <c r="AJ1310" s="350">
        <v>1002047</v>
      </c>
      <c r="AK1310" s="3"/>
      <c r="AL1310">
        <f t="shared" si="97"/>
        <v>0</v>
      </c>
      <c r="AO1310">
        <v>16.062025637128237</v>
      </c>
    </row>
    <row r="1311" spans="1:41" ht="12" customHeight="1" x14ac:dyDescent="0.25">
      <c r="A1311" s="73">
        <v>1002048</v>
      </c>
      <c r="B1311" s="98" t="s">
        <v>1588</v>
      </c>
      <c r="C1311" s="77" t="str">
        <f t="shared" si="96"/>
        <v/>
      </c>
      <c r="D1311" s="115">
        <v>52.66</v>
      </c>
      <c r="E1311" s="75" t="s">
        <v>6463</v>
      </c>
      <c r="F1311" s="309">
        <f t="shared" si="98"/>
        <v>63.191999999999993</v>
      </c>
      <c r="G1311" s="80" t="s">
        <v>3334</v>
      </c>
      <c r="H1311" s="325"/>
      <c r="L1311"/>
      <c r="M1311"/>
      <c r="P1311" s="9">
        <v>101</v>
      </c>
      <c r="V1311" s="39"/>
      <c r="Z1311" s="38"/>
      <c r="AA1311" s="38">
        <v>0</v>
      </c>
      <c r="AB1311" s="30"/>
      <c r="AC1311" s="31"/>
      <c r="AD1311" s="32"/>
      <c r="AE1311" s="32"/>
      <c r="AF1311" s="33"/>
      <c r="AJ1311" s="350"/>
      <c r="AK1311" s="3"/>
      <c r="AL1311">
        <f t="shared" si="97"/>
        <v>0</v>
      </c>
      <c r="AO1311">
        <v>29.510083182532416</v>
      </c>
    </row>
    <row r="1312" spans="1:41" ht="12" customHeight="1" x14ac:dyDescent="0.25">
      <c r="A1312" s="73">
        <v>5002049</v>
      </c>
      <c r="B1312" s="98" t="s">
        <v>1589</v>
      </c>
      <c r="C1312" s="77" t="str">
        <f t="shared" si="96"/>
        <v/>
      </c>
      <c r="D1312" s="115">
        <v>96.75</v>
      </c>
      <c r="E1312" s="75" t="s">
        <v>6463</v>
      </c>
      <c r="F1312" s="112">
        <f t="shared" si="98"/>
        <v>116.1</v>
      </c>
      <c r="G1312" s="80" t="s">
        <v>3335</v>
      </c>
      <c r="H1312" s="325"/>
      <c r="L1312"/>
      <c r="M1312"/>
      <c r="P1312" s="9">
        <v>101</v>
      </c>
      <c r="V1312" s="39"/>
      <c r="Z1312" s="38"/>
      <c r="AA1312" s="38">
        <v>14.996299037749807</v>
      </c>
      <c r="AB1312" s="30"/>
      <c r="AC1312" s="31"/>
      <c r="AD1312" s="32"/>
      <c r="AE1312" s="32"/>
      <c r="AF1312" s="33"/>
      <c r="AJ1312" s="350">
        <v>1002049</v>
      </c>
      <c r="AK1312" s="3"/>
      <c r="AL1312">
        <f t="shared" si="97"/>
        <v>0</v>
      </c>
      <c r="AO1312">
        <v>2.0077532046410296</v>
      </c>
    </row>
    <row r="1313" spans="1:41" ht="12" customHeight="1" x14ac:dyDescent="0.25">
      <c r="A1313" s="73">
        <v>5002050</v>
      </c>
      <c r="B1313" s="98" t="s">
        <v>1590</v>
      </c>
      <c r="C1313" s="77" t="str">
        <f t="shared" si="96"/>
        <v/>
      </c>
      <c r="D1313" s="115">
        <v>122.73</v>
      </c>
      <c r="E1313" s="75" t="s">
        <v>6463</v>
      </c>
      <c r="F1313" s="112">
        <f t="shared" si="98"/>
        <v>147.27600000000001</v>
      </c>
      <c r="G1313" s="80" t="s">
        <v>3334</v>
      </c>
      <c r="H1313" s="325"/>
      <c r="L1313"/>
      <c r="M1313"/>
      <c r="P1313" s="9">
        <v>101</v>
      </c>
      <c r="V1313" s="39"/>
      <c r="Z1313" s="38"/>
      <c r="AA1313" s="38">
        <v>14.994165694282387</v>
      </c>
      <c r="AB1313" s="30"/>
      <c r="AC1313" s="31"/>
      <c r="AD1313" s="32"/>
      <c r="AE1313" s="32"/>
      <c r="AF1313" s="33"/>
      <c r="AJ1313" s="350">
        <v>1002050</v>
      </c>
      <c r="AK1313" s="3"/>
      <c r="AL1313">
        <f t="shared" si="97"/>
        <v>0</v>
      </c>
      <c r="AO1313">
        <v>12.661948833962004</v>
      </c>
    </row>
    <row r="1314" spans="1:41" ht="12" customHeight="1" x14ac:dyDescent="0.25">
      <c r="A1314" s="73">
        <v>5002051</v>
      </c>
      <c r="B1314" s="98" t="s">
        <v>1591</v>
      </c>
      <c r="C1314" s="77" t="str">
        <f t="shared" si="96"/>
        <v/>
      </c>
      <c r="D1314" s="115">
        <v>122.73</v>
      </c>
      <c r="E1314" s="75" t="s">
        <v>1</v>
      </c>
      <c r="F1314" s="112">
        <f t="shared" si="98"/>
        <v>147.27600000000001</v>
      </c>
      <c r="G1314" s="80" t="s">
        <v>3334</v>
      </c>
      <c r="H1314" s="325"/>
      <c r="L1314"/>
      <c r="M1314"/>
      <c r="P1314" s="9">
        <v>101</v>
      </c>
      <c r="V1314" s="39"/>
      <c r="Z1314" s="38"/>
      <c r="AA1314" s="38">
        <v>14.994165694282387</v>
      </c>
      <c r="AB1314" s="30"/>
      <c r="AC1314" s="31"/>
      <c r="AD1314" s="32"/>
      <c r="AE1314" s="32"/>
      <c r="AF1314" s="33"/>
      <c r="AJ1314" s="350">
        <v>1002051</v>
      </c>
      <c r="AK1314" s="3"/>
      <c r="AL1314">
        <f t="shared" si="97"/>
        <v>0</v>
      </c>
      <c r="AO1314">
        <v>12.661948833962004</v>
      </c>
    </row>
    <row r="1315" spans="1:41" ht="12" customHeight="1" x14ac:dyDescent="0.25">
      <c r="A1315" s="73">
        <v>1002052</v>
      </c>
      <c r="B1315" s="98" t="s">
        <v>1592</v>
      </c>
      <c r="C1315" s="77" t="str">
        <f t="shared" si="96"/>
        <v/>
      </c>
      <c r="D1315" s="115">
        <v>61.37</v>
      </c>
      <c r="E1315" s="75" t="s">
        <v>6463</v>
      </c>
      <c r="F1315" s="309">
        <f t="shared" si="98"/>
        <v>73.643999999999991</v>
      </c>
      <c r="G1315" s="80" t="s">
        <v>3334</v>
      </c>
      <c r="H1315" s="325"/>
      <c r="L1315"/>
      <c r="M1315"/>
      <c r="P1315" s="9">
        <v>101</v>
      </c>
      <c r="V1315" s="39"/>
      <c r="Z1315" s="38"/>
      <c r="AA1315" s="38">
        <v>0</v>
      </c>
      <c r="AB1315" s="30"/>
      <c r="AC1315" s="31"/>
      <c r="AD1315" s="32"/>
      <c r="AE1315" s="32"/>
      <c r="AF1315" s="33"/>
      <c r="AJ1315" s="350"/>
      <c r="AK1315" s="3"/>
      <c r="AL1315">
        <f t="shared" si="97"/>
        <v>0</v>
      </c>
      <c r="AO1315">
        <v>25.321834453188156</v>
      </c>
    </row>
    <row r="1316" spans="1:41" ht="12" customHeight="1" x14ac:dyDescent="0.25">
      <c r="A1316" s="73">
        <v>5002053</v>
      </c>
      <c r="B1316" s="98" t="s">
        <v>1593</v>
      </c>
      <c r="C1316" s="77" t="str">
        <f t="shared" si="96"/>
        <v/>
      </c>
      <c r="D1316" s="115">
        <v>122.72</v>
      </c>
      <c r="E1316" s="75" t="s">
        <v>6463</v>
      </c>
      <c r="F1316" s="112">
        <f t="shared" si="98"/>
        <v>147.26399999999998</v>
      </c>
      <c r="G1316" s="80" t="s">
        <v>3333</v>
      </c>
      <c r="H1316" s="325"/>
      <c r="J1316" s="15"/>
      <c r="L1316"/>
      <c r="M1316"/>
      <c r="P1316" s="9">
        <v>101</v>
      </c>
      <c r="V1316" s="39"/>
      <c r="Z1316" s="38"/>
      <c r="AA1316" s="38">
        <v>14.995915509394322</v>
      </c>
      <c r="AB1316" s="30"/>
      <c r="AC1316" s="31"/>
      <c r="AD1316" s="32"/>
      <c r="AE1316" s="32"/>
      <c r="AF1316" s="33"/>
      <c r="AJ1316" s="350">
        <v>1002053</v>
      </c>
      <c r="AK1316" s="3"/>
      <c r="AL1316">
        <f t="shared" si="97"/>
        <v>0</v>
      </c>
      <c r="AO1316">
        <v>0.25325961218907389</v>
      </c>
    </row>
    <row r="1317" spans="1:41" ht="12" customHeight="1" x14ac:dyDescent="0.25">
      <c r="A1317" s="73">
        <v>1002054</v>
      </c>
      <c r="B1317" s="98" t="s">
        <v>1594</v>
      </c>
      <c r="C1317" s="77" t="str">
        <f>IF(MROUND(AL1317/(AO1317*F1317),5)=0,"",MROUND(AL1317/(AO1317*F1317),5))</f>
        <v/>
      </c>
      <c r="D1317" s="115">
        <v>62.44</v>
      </c>
      <c r="E1317" s="75" t="s">
        <v>6463</v>
      </c>
      <c r="F1317" s="309">
        <f t="shared" si="98"/>
        <v>74.927999999999997</v>
      </c>
      <c r="G1317" s="80" t="s">
        <v>3334</v>
      </c>
      <c r="H1317" s="325"/>
      <c r="L1317"/>
      <c r="M1317"/>
      <c r="P1317" s="9">
        <v>101</v>
      </c>
      <c r="V1317" s="39"/>
      <c r="Z1317" s="38"/>
      <c r="AA1317" s="38">
        <v>0</v>
      </c>
      <c r="AB1317" s="30"/>
      <c r="AC1317" s="31"/>
      <c r="AD1317" s="32"/>
      <c r="AE1317" s="32"/>
      <c r="AF1317" s="33"/>
      <c r="AJ1317" s="350"/>
      <c r="AK1317" s="3"/>
      <c r="AL1317">
        <f t="shared" si="97"/>
        <v>0</v>
      </c>
      <c r="AO1317">
        <v>16.591938718686279</v>
      </c>
    </row>
    <row r="1318" spans="1:41" ht="12" customHeight="1" x14ac:dyDescent="0.25">
      <c r="A1318" s="73">
        <v>5002055</v>
      </c>
      <c r="B1318" s="98" t="s">
        <v>1595</v>
      </c>
      <c r="C1318" s="77" t="str">
        <f t="shared" ref="C1318:C1342" si="99">IF(MROUND(AL1318/(AO1318*F1318),5)=0,"",MROUND(AL1318/(AO1318*F1318),5))</f>
        <v/>
      </c>
      <c r="D1318" s="115">
        <v>133.52000000000001</v>
      </c>
      <c r="E1318" s="75" t="s">
        <v>6463</v>
      </c>
      <c r="F1318" s="112">
        <f t="shared" si="98"/>
        <v>160.22400000000002</v>
      </c>
      <c r="G1318" s="80" t="s">
        <v>3334</v>
      </c>
      <c r="H1318" s="325"/>
      <c r="L1318"/>
      <c r="M1318"/>
      <c r="P1318" s="9">
        <v>101</v>
      </c>
      <c r="V1318" s="39"/>
      <c r="Z1318" s="38"/>
      <c r="AA1318" s="38">
        <v>14.99517322750188</v>
      </c>
      <c r="AB1318" s="30"/>
      <c r="AC1318" s="31"/>
      <c r="AD1318" s="32"/>
      <c r="AE1318" s="32"/>
      <c r="AF1318" s="33"/>
      <c r="AJ1318" s="350">
        <v>1002055</v>
      </c>
      <c r="AK1318" s="3"/>
      <c r="AL1318">
        <f t="shared" si="97"/>
        <v>0</v>
      </c>
      <c r="AO1318">
        <v>5.8193565772624201</v>
      </c>
    </row>
    <row r="1319" spans="1:41" ht="12" customHeight="1" x14ac:dyDescent="0.25">
      <c r="A1319" s="73">
        <v>5002056</v>
      </c>
      <c r="B1319" s="98" t="s">
        <v>1596</v>
      </c>
      <c r="C1319" s="77" t="str">
        <f t="shared" si="99"/>
        <v/>
      </c>
      <c r="D1319" s="115">
        <v>133.52000000000001</v>
      </c>
      <c r="E1319" s="75" t="s">
        <v>6463</v>
      </c>
      <c r="F1319" s="112">
        <f t="shared" si="98"/>
        <v>160.22400000000002</v>
      </c>
      <c r="G1319" s="80" t="s">
        <v>3334</v>
      </c>
      <c r="H1319" s="325"/>
      <c r="L1319"/>
      <c r="M1319"/>
      <c r="P1319" s="9">
        <v>101</v>
      </c>
      <c r="V1319" s="39"/>
      <c r="Z1319" s="38"/>
      <c r="AA1319" s="38">
        <v>14.99517322750188</v>
      </c>
      <c r="AB1319" s="30"/>
      <c r="AC1319" s="31"/>
      <c r="AD1319" s="32"/>
      <c r="AE1319" s="32"/>
      <c r="AF1319" s="33"/>
      <c r="AJ1319" s="350">
        <v>1002056</v>
      </c>
      <c r="AK1319" s="3"/>
      <c r="AL1319">
        <f t="shared" si="97"/>
        <v>0</v>
      </c>
      <c r="AO1319">
        <v>23.27742630904968</v>
      </c>
    </row>
    <row r="1320" spans="1:41" ht="12" customHeight="1" x14ac:dyDescent="0.25">
      <c r="A1320" s="73">
        <v>5002057</v>
      </c>
      <c r="B1320" s="98" t="s">
        <v>1597</v>
      </c>
      <c r="C1320" s="77" t="str">
        <f t="shared" si="99"/>
        <v/>
      </c>
      <c r="D1320" s="115">
        <v>133.52000000000001</v>
      </c>
      <c r="E1320" s="75" t="s">
        <v>6463</v>
      </c>
      <c r="F1320" s="112">
        <f t="shared" si="98"/>
        <v>160.22400000000002</v>
      </c>
      <c r="G1320" s="80" t="s">
        <v>3334</v>
      </c>
      <c r="H1320" s="325"/>
      <c r="L1320"/>
      <c r="M1320"/>
      <c r="P1320" s="9">
        <v>101</v>
      </c>
      <c r="V1320" s="39"/>
      <c r="Z1320" s="38"/>
      <c r="AA1320" s="38">
        <v>14.99517322750188</v>
      </c>
      <c r="AB1320" s="30"/>
      <c r="AC1320" s="31"/>
      <c r="AD1320" s="32"/>
      <c r="AE1320" s="32"/>
      <c r="AF1320" s="33"/>
      <c r="AJ1320" s="350">
        <v>1002057</v>
      </c>
      <c r="AK1320" s="3"/>
      <c r="AL1320">
        <f t="shared" si="97"/>
        <v>0</v>
      </c>
      <c r="AO1320">
        <v>23.27742630904968</v>
      </c>
    </row>
    <row r="1321" spans="1:41" ht="12" customHeight="1" x14ac:dyDescent="0.25">
      <c r="A1321" s="73">
        <v>5002058</v>
      </c>
      <c r="B1321" s="98" t="s">
        <v>1598</v>
      </c>
      <c r="C1321" s="77" t="str">
        <f t="shared" si="99"/>
        <v/>
      </c>
      <c r="D1321" s="115">
        <v>133.52000000000001</v>
      </c>
      <c r="E1321" s="75" t="s">
        <v>6463</v>
      </c>
      <c r="F1321" s="112">
        <f t="shared" si="98"/>
        <v>160.22400000000002</v>
      </c>
      <c r="G1321" s="80" t="s">
        <v>3335</v>
      </c>
      <c r="H1321" s="325"/>
      <c r="L1321"/>
      <c r="M1321"/>
      <c r="P1321" s="9">
        <v>101</v>
      </c>
      <c r="V1321" s="39"/>
      <c r="Z1321" s="38"/>
      <c r="AA1321" s="38">
        <v>14.99517322750188</v>
      </c>
      <c r="AB1321" s="30"/>
      <c r="AC1321" s="31"/>
      <c r="AD1321" s="32"/>
      <c r="AE1321" s="32"/>
      <c r="AF1321" s="33"/>
      <c r="AJ1321" s="350">
        <v>1002058</v>
      </c>
      <c r="AK1321" s="3"/>
      <c r="AL1321">
        <f t="shared" si="97"/>
        <v>0</v>
      </c>
      <c r="AO1321">
        <v>0.96989276287707016</v>
      </c>
    </row>
    <row r="1322" spans="1:41" ht="12" customHeight="1" x14ac:dyDescent="0.25">
      <c r="A1322" s="73">
        <v>5002059</v>
      </c>
      <c r="B1322" s="98" t="s">
        <v>1599</v>
      </c>
      <c r="C1322" s="77" t="str">
        <f t="shared" si="99"/>
        <v/>
      </c>
      <c r="D1322" s="115">
        <v>166.13</v>
      </c>
      <c r="E1322" s="75" t="s">
        <v>6463</v>
      </c>
      <c r="F1322" s="112">
        <f t="shared" si="98"/>
        <v>199.35599999999999</v>
      </c>
      <c r="G1322" s="80" t="s">
        <v>3334</v>
      </c>
      <c r="H1322" s="325"/>
      <c r="L1322"/>
      <c r="M1322"/>
      <c r="P1322" s="9">
        <v>101</v>
      </c>
      <c r="V1322" s="39"/>
      <c r="Z1322" s="38"/>
      <c r="AA1322" s="38">
        <v>15</v>
      </c>
      <c r="AB1322" s="30"/>
      <c r="AC1322" s="31"/>
      <c r="AD1322" s="32"/>
      <c r="AE1322" s="32"/>
      <c r="AF1322" s="33"/>
      <c r="AJ1322" s="350">
        <v>1002059</v>
      </c>
      <c r="AK1322" s="3"/>
      <c r="AL1322">
        <f t="shared" si="97"/>
        <v>0</v>
      </c>
      <c r="AO1322">
        <v>18.70825233723177</v>
      </c>
    </row>
    <row r="1323" spans="1:41" ht="12" customHeight="1" x14ac:dyDescent="0.25">
      <c r="A1323" s="73">
        <v>5002060</v>
      </c>
      <c r="B1323" s="98" t="s">
        <v>1600</v>
      </c>
      <c r="C1323" s="77" t="str">
        <f t="shared" si="99"/>
        <v/>
      </c>
      <c r="D1323" s="115">
        <v>166.13</v>
      </c>
      <c r="E1323" s="75" t="s">
        <v>6463</v>
      </c>
      <c r="F1323" s="112">
        <f t="shared" si="98"/>
        <v>199.35599999999999</v>
      </c>
      <c r="G1323" s="80" t="s">
        <v>3334</v>
      </c>
      <c r="H1323" s="325"/>
      <c r="L1323"/>
      <c r="M1323"/>
      <c r="P1323" s="9">
        <v>101</v>
      </c>
      <c r="V1323" s="39"/>
      <c r="Z1323" s="38"/>
      <c r="AA1323" s="38">
        <v>15</v>
      </c>
      <c r="AB1323" s="30"/>
      <c r="AC1323" s="31"/>
      <c r="AD1323" s="32"/>
      <c r="AE1323" s="32"/>
      <c r="AF1323" s="33"/>
      <c r="AJ1323" s="350">
        <v>1002060</v>
      </c>
      <c r="AK1323" s="3"/>
      <c r="AL1323">
        <f t="shared" ref="AL1323:AL1342" si="100">$I$1257/85</f>
        <v>0</v>
      </c>
      <c r="AO1323">
        <v>9.3541261686158848</v>
      </c>
    </row>
    <row r="1324" spans="1:41" ht="12" customHeight="1" x14ac:dyDescent="0.25">
      <c r="A1324" s="73">
        <v>5002061</v>
      </c>
      <c r="B1324" s="98" t="s">
        <v>1601</v>
      </c>
      <c r="C1324" s="77" t="str">
        <f t="shared" si="99"/>
        <v/>
      </c>
      <c r="D1324" s="115">
        <v>100.57</v>
      </c>
      <c r="E1324" s="75" t="s">
        <v>6464</v>
      </c>
      <c r="F1324" s="112">
        <f t="shared" si="98"/>
        <v>120.68399999999998</v>
      </c>
      <c r="G1324" s="80" t="s">
        <v>3334</v>
      </c>
      <c r="H1324" s="325"/>
      <c r="L1324"/>
      <c r="M1324"/>
      <c r="P1324" s="9">
        <v>101</v>
      </c>
      <c r="V1324" s="39"/>
      <c r="Z1324" s="38"/>
      <c r="AA1324" s="38">
        <v>0</v>
      </c>
      <c r="AB1324" s="30"/>
      <c r="AC1324" s="31"/>
      <c r="AD1324" s="32"/>
      <c r="AE1324" s="32"/>
      <c r="AF1324" s="33"/>
      <c r="AJ1324" s="350">
        <v>1002061</v>
      </c>
      <c r="AK1324" s="3"/>
      <c r="AL1324">
        <f t="shared" si="100"/>
        <v>0</v>
      </c>
      <c r="AO1324">
        <v>30.903867562735549</v>
      </c>
    </row>
    <row r="1325" spans="1:41" ht="12" customHeight="1" x14ac:dyDescent="0.25">
      <c r="A1325" s="73">
        <v>5002062</v>
      </c>
      <c r="B1325" s="98" t="s">
        <v>1602</v>
      </c>
      <c r="C1325" s="77" t="str">
        <f t="shared" si="99"/>
        <v/>
      </c>
      <c r="D1325" s="115">
        <v>166.13</v>
      </c>
      <c r="E1325" s="75" t="s">
        <v>6463</v>
      </c>
      <c r="F1325" s="112">
        <f t="shared" si="98"/>
        <v>199.35599999999999</v>
      </c>
      <c r="G1325" s="80" t="s">
        <v>3333</v>
      </c>
      <c r="H1325" s="325"/>
      <c r="J1325" s="15"/>
      <c r="L1325"/>
      <c r="M1325"/>
      <c r="P1325" s="9">
        <v>101</v>
      </c>
      <c r="V1325" s="39"/>
      <c r="Z1325" s="38"/>
      <c r="AA1325" s="38">
        <v>15</v>
      </c>
      <c r="AB1325" s="30"/>
      <c r="AC1325" s="31"/>
      <c r="AD1325" s="32"/>
      <c r="AE1325" s="32"/>
      <c r="AF1325" s="33"/>
      <c r="AJ1325" s="350">
        <v>1002062</v>
      </c>
      <c r="AK1325" s="3"/>
      <c r="AL1325">
        <f t="shared" si="100"/>
        <v>0</v>
      </c>
      <c r="AO1325">
        <v>0.74833009348927082</v>
      </c>
    </row>
    <row r="1326" spans="1:41" ht="12" customHeight="1" x14ac:dyDescent="0.25">
      <c r="A1326" s="73">
        <v>1002063</v>
      </c>
      <c r="B1326" s="98" t="s">
        <v>1603</v>
      </c>
      <c r="C1326" s="77" t="str">
        <f t="shared" si="99"/>
        <v/>
      </c>
      <c r="D1326" s="115">
        <v>88.31</v>
      </c>
      <c r="E1326" s="75" t="s">
        <v>6463</v>
      </c>
      <c r="F1326" s="309">
        <f t="shared" si="98"/>
        <v>105.97199999999999</v>
      </c>
      <c r="G1326" s="80" t="s">
        <v>3334</v>
      </c>
      <c r="H1326" s="325"/>
      <c r="L1326"/>
      <c r="M1326"/>
      <c r="P1326" s="9">
        <v>101</v>
      </c>
      <c r="V1326" s="39"/>
      <c r="Z1326" s="38"/>
      <c r="AA1326" s="38">
        <v>0</v>
      </c>
      <c r="AB1326" s="30"/>
      <c r="AC1326" s="31"/>
      <c r="AD1326" s="32"/>
      <c r="AE1326" s="32"/>
      <c r="AF1326" s="33"/>
      <c r="AJ1326" s="350"/>
      <c r="AK1326" s="3"/>
      <c r="AL1326">
        <f t="shared" si="100"/>
        <v>0</v>
      </c>
      <c r="AO1326">
        <v>35.194224445525009</v>
      </c>
    </row>
    <row r="1327" spans="1:41" ht="12" customHeight="1" x14ac:dyDescent="0.25">
      <c r="A1327" s="73">
        <v>5002064</v>
      </c>
      <c r="B1327" s="98" t="s">
        <v>1604</v>
      </c>
      <c r="C1327" s="77" t="str">
        <f t="shared" si="99"/>
        <v/>
      </c>
      <c r="D1327" s="115">
        <v>168.59</v>
      </c>
      <c r="E1327" s="75" t="s">
        <v>6463</v>
      </c>
      <c r="F1327" s="112">
        <f t="shared" si="98"/>
        <v>202.30799999999999</v>
      </c>
      <c r="G1327" s="80" t="s">
        <v>3335</v>
      </c>
      <c r="H1327" s="325"/>
      <c r="L1327"/>
      <c r="M1327"/>
      <c r="P1327" s="9">
        <v>101</v>
      </c>
      <c r="V1327" s="39"/>
      <c r="Z1327" s="38"/>
      <c r="AA1327" s="38">
        <v>15.002973409226058</v>
      </c>
      <c r="AB1327" s="30"/>
      <c r="AC1327" s="31"/>
      <c r="AD1327" s="32"/>
      <c r="AE1327" s="32"/>
      <c r="AF1327" s="33"/>
      <c r="AJ1327" s="350">
        <v>1002064</v>
      </c>
      <c r="AK1327" s="3"/>
      <c r="AL1327">
        <f t="shared" si="100"/>
        <v>0</v>
      </c>
      <c r="AO1327">
        <v>3.0725447938631336</v>
      </c>
    </row>
    <row r="1328" spans="1:41" ht="12" customHeight="1" x14ac:dyDescent="0.25">
      <c r="A1328" s="73">
        <v>1002065</v>
      </c>
      <c r="B1328" s="98" t="s">
        <v>1605</v>
      </c>
      <c r="C1328" s="77" t="str">
        <f t="shared" si="99"/>
        <v/>
      </c>
      <c r="D1328" s="115">
        <v>82.53</v>
      </c>
      <c r="E1328" s="75" t="s">
        <v>6463</v>
      </c>
      <c r="F1328" s="309">
        <f t="shared" si="98"/>
        <v>99.036000000000001</v>
      </c>
      <c r="G1328" s="80" t="s">
        <v>3334</v>
      </c>
      <c r="H1328" s="325"/>
      <c r="L1328"/>
      <c r="M1328"/>
      <c r="P1328" s="9">
        <v>101</v>
      </c>
      <c r="V1328" s="39"/>
      <c r="Z1328" s="38"/>
      <c r="AA1328" s="38">
        <v>0</v>
      </c>
      <c r="AB1328" s="30"/>
      <c r="AC1328" s="31"/>
      <c r="AD1328" s="32"/>
      <c r="AE1328" s="32"/>
      <c r="AF1328" s="33"/>
      <c r="AJ1328" s="350"/>
      <c r="AK1328" s="3"/>
      <c r="AL1328">
        <f t="shared" si="100"/>
        <v>0</v>
      </c>
      <c r="AO1328">
        <v>37.659056837323568</v>
      </c>
    </row>
    <row r="1329" spans="1:41" ht="12" customHeight="1" x14ac:dyDescent="0.25">
      <c r="A1329" s="73">
        <v>1002066</v>
      </c>
      <c r="B1329" s="98" t="s">
        <v>1606</v>
      </c>
      <c r="C1329" s="77" t="str">
        <f t="shared" si="99"/>
        <v/>
      </c>
      <c r="D1329" s="115">
        <v>83.64</v>
      </c>
      <c r="E1329" s="75" t="s">
        <v>6463</v>
      </c>
      <c r="F1329" s="309">
        <f t="shared" si="98"/>
        <v>100.36799999999999</v>
      </c>
      <c r="G1329" s="80" t="s">
        <v>3334</v>
      </c>
      <c r="H1329" s="325"/>
      <c r="L1329"/>
      <c r="M1329"/>
      <c r="P1329" s="9">
        <v>101</v>
      </c>
      <c r="V1329" s="39"/>
      <c r="Z1329" s="38"/>
      <c r="AA1329" s="38">
        <v>0</v>
      </c>
      <c r="AB1329" s="30"/>
      <c r="AC1329" s="31"/>
      <c r="AD1329" s="32"/>
      <c r="AE1329" s="32"/>
      <c r="AF1329" s="33"/>
      <c r="AJ1329" s="350"/>
      <c r="AK1329" s="3"/>
      <c r="AL1329">
        <f t="shared" si="100"/>
        <v>0</v>
      </c>
      <c r="AO1329">
        <v>37.159277388621639</v>
      </c>
    </row>
    <row r="1330" spans="1:41" ht="12" customHeight="1" x14ac:dyDescent="0.25">
      <c r="A1330" s="73">
        <v>1002067</v>
      </c>
      <c r="B1330" s="98" t="s">
        <v>1607</v>
      </c>
      <c r="C1330" s="77" t="str">
        <f t="shared" si="99"/>
        <v/>
      </c>
      <c r="D1330" s="115">
        <v>84.73</v>
      </c>
      <c r="E1330" s="75" t="s">
        <v>6463</v>
      </c>
      <c r="F1330" s="309">
        <f t="shared" si="98"/>
        <v>101.676</v>
      </c>
      <c r="G1330" s="80" t="s">
        <v>3334</v>
      </c>
      <c r="H1330" s="325"/>
      <c r="L1330"/>
      <c r="M1330"/>
      <c r="P1330" s="9">
        <v>101</v>
      </c>
      <c r="V1330" s="39"/>
      <c r="Z1330" s="38"/>
      <c r="AA1330" s="38">
        <v>0</v>
      </c>
      <c r="AB1330" s="30"/>
      <c r="AC1330" s="31"/>
      <c r="AD1330" s="32"/>
      <c r="AE1330" s="32"/>
      <c r="AF1330" s="33"/>
      <c r="AJ1330" s="350"/>
      <c r="AK1330" s="3"/>
      <c r="AL1330">
        <f t="shared" si="100"/>
        <v>0</v>
      </c>
      <c r="AO1330">
        <v>36.681245848982812</v>
      </c>
    </row>
    <row r="1331" spans="1:41" ht="12" customHeight="1" x14ac:dyDescent="0.25">
      <c r="A1331" s="73">
        <v>5002068</v>
      </c>
      <c r="B1331" s="98" t="s">
        <v>1608</v>
      </c>
      <c r="C1331" s="77" t="str">
        <f t="shared" si="99"/>
        <v/>
      </c>
      <c r="D1331" s="115">
        <v>201.48</v>
      </c>
      <c r="E1331" s="75" t="s">
        <v>6463</v>
      </c>
      <c r="F1331" s="112">
        <f t="shared" si="98"/>
        <v>241.77599999999998</v>
      </c>
      <c r="G1331" s="80" t="s">
        <v>3333</v>
      </c>
      <c r="H1331" s="325"/>
      <c r="J1331" s="15"/>
      <c r="L1331"/>
      <c r="M1331"/>
      <c r="P1331" s="9">
        <v>101</v>
      </c>
      <c r="V1331" s="39"/>
      <c r="Z1331" s="38"/>
      <c r="AA1331" s="38">
        <v>14.998578333807231</v>
      </c>
      <c r="AB1331" s="30"/>
      <c r="AC1331" s="31"/>
      <c r="AD1331" s="32"/>
      <c r="AE1331" s="32"/>
      <c r="AF1331" s="33"/>
      <c r="AJ1331" s="350">
        <v>1002068</v>
      </c>
      <c r="AK1331" s="3"/>
      <c r="AL1331">
        <f t="shared" si="100"/>
        <v>0</v>
      </c>
      <c r="AO1331">
        <v>0.32137205107044475</v>
      </c>
    </row>
    <row r="1332" spans="1:41" ht="12" customHeight="1" x14ac:dyDescent="0.25">
      <c r="A1332" s="73">
        <v>5002069</v>
      </c>
      <c r="B1332" s="98" t="s">
        <v>1609</v>
      </c>
      <c r="C1332" s="77" t="str">
        <f t="shared" si="99"/>
        <v/>
      </c>
      <c r="D1332" s="115">
        <v>219.26</v>
      </c>
      <c r="E1332" s="75" t="s">
        <v>6463</v>
      </c>
      <c r="F1332" s="112">
        <f t="shared" si="98"/>
        <v>263.11199999999997</v>
      </c>
      <c r="G1332" s="80" t="s">
        <v>3334</v>
      </c>
      <c r="H1332" s="325"/>
      <c r="L1332"/>
      <c r="M1332"/>
      <c r="P1332" s="9">
        <v>101</v>
      </c>
      <c r="V1332" s="39"/>
      <c r="Z1332" s="38"/>
      <c r="AA1332" s="38">
        <v>14.997713763145867</v>
      </c>
      <c r="AB1332" s="30"/>
      <c r="AC1332" s="31"/>
      <c r="AD1332" s="32"/>
      <c r="AE1332" s="32"/>
      <c r="AF1332" s="33"/>
      <c r="AJ1332" s="350">
        <v>1002069</v>
      </c>
      <c r="AK1332" s="3"/>
      <c r="AL1332">
        <f t="shared" si="100"/>
        <v>0</v>
      </c>
      <c r="AO1332">
        <v>14.174961054384356</v>
      </c>
    </row>
    <row r="1333" spans="1:41" ht="12" customHeight="1" x14ac:dyDescent="0.25">
      <c r="A1333" s="73">
        <v>5002070</v>
      </c>
      <c r="B1333" s="98" t="s">
        <v>1610</v>
      </c>
      <c r="C1333" s="77" t="str">
        <f t="shared" si="99"/>
        <v/>
      </c>
      <c r="D1333" s="115">
        <v>219.26</v>
      </c>
      <c r="E1333" s="75" t="s">
        <v>6463</v>
      </c>
      <c r="F1333" s="112">
        <f t="shared" si="98"/>
        <v>263.11199999999997</v>
      </c>
      <c r="G1333" s="80" t="s">
        <v>3334</v>
      </c>
      <c r="H1333" s="325"/>
      <c r="L1333"/>
      <c r="M1333"/>
      <c r="P1333" s="9">
        <v>101</v>
      </c>
      <c r="V1333" s="39"/>
      <c r="Z1333" s="38"/>
      <c r="AA1333" s="38">
        <v>14.997713763145867</v>
      </c>
      <c r="AB1333" s="30"/>
      <c r="AC1333" s="31"/>
      <c r="AD1333" s="32"/>
      <c r="AE1333" s="32"/>
      <c r="AF1333" s="33"/>
      <c r="AJ1333" s="350">
        <v>1002070</v>
      </c>
      <c r="AK1333" s="3"/>
      <c r="AL1333">
        <f t="shared" si="100"/>
        <v>0</v>
      </c>
      <c r="AO1333">
        <v>4.7249870181281191</v>
      </c>
    </row>
    <row r="1334" spans="1:41" ht="12" customHeight="1" x14ac:dyDescent="0.25">
      <c r="A1334" s="73">
        <v>1002071</v>
      </c>
      <c r="B1334" s="98" t="s">
        <v>1611</v>
      </c>
      <c r="C1334" s="77" t="str">
        <f t="shared" si="99"/>
        <v/>
      </c>
      <c r="D1334" s="115">
        <v>96.05</v>
      </c>
      <c r="E1334" s="75" t="s">
        <v>6463</v>
      </c>
      <c r="F1334" s="309">
        <f t="shared" si="98"/>
        <v>115.25999999999999</v>
      </c>
      <c r="G1334" s="80" t="s">
        <v>3334</v>
      </c>
      <c r="H1334" s="325"/>
      <c r="L1334"/>
      <c r="M1334"/>
      <c r="P1334" s="9">
        <v>101</v>
      </c>
      <c r="V1334" s="39"/>
      <c r="Z1334" s="38"/>
      <c r="AA1334" s="38">
        <v>0</v>
      </c>
      <c r="AB1334" s="30"/>
      <c r="AC1334" s="31"/>
      <c r="AD1334" s="32"/>
      <c r="AE1334" s="32"/>
      <c r="AF1334" s="33"/>
      <c r="AJ1334" s="350"/>
      <c r="AK1334" s="3"/>
      <c r="AL1334">
        <f t="shared" si="100"/>
        <v>0</v>
      </c>
      <c r="AO1334">
        <v>32.358167212746636</v>
      </c>
    </row>
    <row r="1335" spans="1:41" ht="12" customHeight="1" x14ac:dyDescent="0.25">
      <c r="A1335" s="73">
        <v>1002072</v>
      </c>
      <c r="B1335" s="98" t="s">
        <v>1612</v>
      </c>
      <c r="C1335" s="77" t="str">
        <f t="shared" si="99"/>
        <v/>
      </c>
      <c r="D1335" s="115">
        <v>96.19</v>
      </c>
      <c r="E1335" s="75" t="s">
        <v>6463</v>
      </c>
      <c r="F1335" s="309">
        <f t="shared" si="98"/>
        <v>115.428</v>
      </c>
      <c r="G1335" s="80" t="s">
        <v>3334</v>
      </c>
      <c r="H1335" s="325"/>
      <c r="L1335"/>
      <c r="M1335"/>
      <c r="P1335" s="9">
        <v>101</v>
      </c>
      <c r="V1335" s="39"/>
      <c r="Z1335" s="38"/>
      <c r="AA1335" s="38">
        <v>0</v>
      </c>
      <c r="AB1335" s="30"/>
      <c r="AC1335" s="31"/>
      <c r="AD1335" s="32"/>
      <c r="AE1335" s="32"/>
      <c r="AF1335" s="33"/>
      <c r="AJ1335" s="350"/>
      <c r="AK1335" s="3"/>
      <c r="AL1335">
        <f t="shared" si="100"/>
        <v>0</v>
      </c>
      <c r="AO1335">
        <v>32.311071429299446</v>
      </c>
    </row>
    <row r="1336" spans="1:41" ht="12" customHeight="1" x14ac:dyDescent="0.25">
      <c r="A1336" s="73">
        <v>5002073</v>
      </c>
      <c r="B1336" s="98" t="s">
        <v>1613</v>
      </c>
      <c r="C1336" s="77" t="str">
        <f t="shared" si="99"/>
        <v/>
      </c>
      <c r="D1336" s="115">
        <v>219.26</v>
      </c>
      <c r="E1336" s="75" t="s">
        <v>6463</v>
      </c>
      <c r="F1336" s="112">
        <f t="shared" si="98"/>
        <v>263.11199999999997</v>
      </c>
      <c r="G1336" s="80" t="s">
        <v>3334</v>
      </c>
      <c r="H1336" s="325"/>
      <c r="L1336"/>
      <c r="M1336"/>
      <c r="P1336" s="9">
        <v>101</v>
      </c>
      <c r="V1336" s="39"/>
      <c r="Z1336" s="38"/>
      <c r="AA1336" s="38">
        <v>14.997713763145867</v>
      </c>
      <c r="AB1336" s="30"/>
      <c r="AC1336" s="31"/>
      <c r="AD1336" s="32"/>
      <c r="AE1336" s="32"/>
      <c r="AF1336" s="33"/>
      <c r="AJ1336" s="350">
        <v>1002073</v>
      </c>
      <c r="AK1336" s="3"/>
      <c r="AL1336">
        <f t="shared" si="100"/>
        <v>0</v>
      </c>
      <c r="AO1336">
        <v>2.3624935090640595</v>
      </c>
    </row>
    <row r="1337" spans="1:41" ht="12" customHeight="1" x14ac:dyDescent="0.25">
      <c r="A1337" s="73">
        <v>1002074</v>
      </c>
      <c r="B1337" s="98" t="s">
        <v>1614</v>
      </c>
      <c r="C1337" s="77" t="str">
        <f t="shared" si="99"/>
        <v/>
      </c>
      <c r="D1337" s="115">
        <v>99.94</v>
      </c>
      <c r="E1337" s="75" t="s">
        <v>6463</v>
      </c>
      <c r="F1337" s="309">
        <f t="shared" si="98"/>
        <v>119.928</v>
      </c>
      <c r="G1337" s="80" t="s">
        <v>3334</v>
      </c>
      <c r="H1337" s="325"/>
      <c r="L1337"/>
      <c r="M1337"/>
      <c r="P1337" s="9">
        <v>101</v>
      </c>
      <c r="V1337" s="39"/>
      <c r="Z1337" s="38"/>
      <c r="AA1337" s="38">
        <v>0</v>
      </c>
      <c r="AB1337" s="30"/>
      <c r="AC1337" s="31"/>
      <c r="AD1337" s="32"/>
      <c r="AE1337" s="32"/>
      <c r="AF1337" s="33"/>
      <c r="AJ1337" s="350"/>
      <c r="AK1337" s="3"/>
      <c r="AL1337">
        <f t="shared" si="100"/>
        <v>0</v>
      </c>
      <c r="AO1337">
        <v>31.098678815132217</v>
      </c>
    </row>
    <row r="1338" spans="1:41" ht="12" customHeight="1" x14ac:dyDescent="0.25">
      <c r="A1338" s="73">
        <v>1002075</v>
      </c>
      <c r="B1338" s="98" t="s">
        <v>1615</v>
      </c>
      <c r="C1338" s="77" t="str">
        <f t="shared" si="99"/>
        <v/>
      </c>
      <c r="D1338" s="115">
        <v>101.79</v>
      </c>
      <c r="E1338" s="75" t="s">
        <v>6463</v>
      </c>
      <c r="F1338" s="309">
        <f t="shared" si="98"/>
        <v>122.148</v>
      </c>
      <c r="G1338" s="80" t="s">
        <v>3334</v>
      </c>
      <c r="H1338" s="325"/>
      <c r="L1338"/>
      <c r="M1338"/>
      <c r="P1338" s="9">
        <v>101</v>
      </c>
      <c r="V1338" s="39"/>
      <c r="Z1338" s="38"/>
      <c r="AA1338" s="38">
        <v>0</v>
      </c>
      <c r="AB1338" s="30"/>
      <c r="AC1338" s="31"/>
      <c r="AD1338" s="32"/>
      <c r="AE1338" s="32"/>
      <c r="AF1338" s="33"/>
      <c r="AJ1338" s="350"/>
      <c r="AK1338" s="3"/>
      <c r="AL1338">
        <f t="shared" si="100"/>
        <v>0</v>
      </c>
      <c r="AO1338">
        <v>30.533470486141212</v>
      </c>
    </row>
    <row r="1339" spans="1:41" ht="12" customHeight="1" x14ac:dyDescent="0.25">
      <c r="A1339" s="73">
        <v>5002076</v>
      </c>
      <c r="B1339" s="98" t="s">
        <v>1616</v>
      </c>
      <c r="C1339" s="77" t="str">
        <f t="shared" si="99"/>
        <v/>
      </c>
      <c r="D1339" s="115">
        <v>250.94</v>
      </c>
      <c r="E1339" s="75" t="s">
        <v>6463</v>
      </c>
      <c r="F1339" s="112">
        <f t="shared" si="98"/>
        <v>301.12799999999999</v>
      </c>
      <c r="G1339" s="80" t="s">
        <v>3334</v>
      </c>
      <c r="H1339" s="325"/>
      <c r="L1339"/>
      <c r="M1339"/>
      <c r="P1339" s="9">
        <v>101</v>
      </c>
      <c r="V1339" s="39"/>
      <c r="Z1339" s="38"/>
      <c r="AA1339" s="38">
        <v>14.999143884481484</v>
      </c>
      <c r="AB1339" s="30"/>
      <c r="AC1339" s="31"/>
      <c r="AD1339" s="32"/>
      <c r="AE1339" s="32"/>
      <c r="AF1339" s="33"/>
      <c r="AJ1339" s="350">
        <v>1002076</v>
      </c>
      <c r="AK1339" s="3"/>
      <c r="AL1339">
        <f t="shared" si="100"/>
        <v>0</v>
      </c>
      <c r="AO1339">
        <v>1.7693483705748181</v>
      </c>
    </row>
    <row r="1340" spans="1:41" ht="12" customHeight="1" x14ac:dyDescent="0.25">
      <c r="A1340" s="73">
        <v>5002077</v>
      </c>
      <c r="B1340" s="98" t="s">
        <v>1617</v>
      </c>
      <c r="C1340" s="77" t="str">
        <f t="shared" si="99"/>
        <v/>
      </c>
      <c r="D1340" s="115">
        <v>271.62</v>
      </c>
      <c r="E1340" s="75" t="s">
        <v>6463</v>
      </c>
      <c r="F1340" s="112">
        <f t="shared" si="98"/>
        <v>325.94400000000002</v>
      </c>
      <c r="G1340" s="80" t="s">
        <v>3334</v>
      </c>
      <c r="H1340" s="325"/>
      <c r="L1340"/>
      <c r="M1340"/>
      <c r="P1340" s="9">
        <v>101</v>
      </c>
      <c r="V1340" s="39"/>
      <c r="Z1340" s="38"/>
      <c r="AA1340" s="38">
        <v>15.001318217769594</v>
      </c>
      <c r="AB1340" s="30"/>
      <c r="AC1340" s="31"/>
      <c r="AD1340" s="32"/>
      <c r="AE1340" s="32"/>
      <c r="AF1340" s="33"/>
      <c r="AJ1340" s="350">
        <v>1002077</v>
      </c>
      <c r="AK1340" s="3"/>
      <c r="AL1340">
        <f t="shared" si="100"/>
        <v>0</v>
      </c>
      <c r="AO1340">
        <v>11.442463591724888</v>
      </c>
    </row>
    <row r="1341" spans="1:41" ht="12" customHeight="1" x14ac:dyDescent="0.25">
      <c r="A1341" s="73">
        <v>1002078</v>
      </c>
      <c r="B1341" s="98" t="s">
        <v>1618</v>
      </c>
      <c r="C1341" s="77" t="str">
        <f t="shared" si="99"/>
        <v/>
      </c>
      <c r="D1341" s="115">
        <v>113.32</v>
      </c>
      <c r="E1341" s="75" t="s">
        <v>6463</v>
      </c>
      <c r="F1341" s="309">
        <f t="shared" si="98"/>
        <v>135.98399999999998</v>
      </c>
      <c r="G1341" s="80" t="s">
        <v>3334</v>
      </c>
      <c r="H1341" s="325"/>
      <c r="L1341"/>
      <c r="M1341"/>
      <c r="P1341" s="9">
        <v>101</v>
      </c>
      <c r="V1341" s="39"/>
      <c r="Z1341" s="38"/>
      <c r="AA1341" s="38">
        <v>0</v>
      </c>
      <c r="AB1341" s="30"/>
      <c r="AC1341" s="31"/>
      <c r="AD1341" s="32"/>
      <c r="AE1341" s="32"/>
      <c r="AF1341" s="33"/>
      <c r="AJ1341" s="350"/>
      <c r="AK1341" s="3"/>
      <c r="AL1341">
        <f t="shared" si="100"/>
        <v>0</v>
      </c>
      <c r="AO1341">
        <v>27.426773392025368</v>
      </c>
    </row>
    <row r="1342" spans="1:41" ht="12" customHeight="1" x14ac:dyDescent="0.25">
      <c r="A1342" s="73">
        <v>5002079</v>
      </c>
      <c r="B1342" s="98" t="s">
        <v>1619</v>
      </c>
      <c r="C1342" s="77" t="str">
        <f t="shared" si="99"/>
        <v/>
      </c>
      <c r="D1342" s="115">
        <v>285.14999999999998</v>
      </c>
      <c r="E1342" s="75" t="s">
        <v>6463</v>
      </c>
      <c r="F1342" s="112">
        <f t="shared" si="98"/>
        <v>342.17999999999995</v>
      </c>
      <c r="G1342" s="80" t="s">
        <v>3334</v>
      </c>
      <c r="H1342" s="325"/>
      <c r="L1342"/>
      <c r="M1342"/>
      <c r="P1342" s="9">
        <v>101</v>
      </c>
      <c r="V1342" s="39"/>
      <c r="Z1342" s="38"/>
      <c r="AA1342" s="38">
        <v>14.99748869914616</v>
      </c>
      <c r="AB1342" s="30"/>
      <c r="AC1342" s="31"/>
      <c r="AD1342" s="32"/>
      <c r="AE1342" s="32"/>
      <c r="AF1342" s="33"/>
      <c r="AJ1342" s="350">
        <v>1002079</v>
      </c>
      <c r="AK1342" s="3"/>
      <c r="AL1342">
        <f t="shared" si="100"/>
        <v>0</v>
      </c>
      <c r="AO1342">
        <v>0.99086667648105919</v>
      </c>
    </row>
    <row r="1343" spans="1:41" ht="24" customHeight="1" x14ac:dyDescent="0.25">
      <c r="A1343" s="73">
        <v>3710001</v>
      </c>
      <c r="B1343" s="98" t="s">
        <v>4322</v>
      </c>
      <c r="C1343" s="74"/>
      <c r="D1343" s="115">
        <v>26.75</v>
      </c>
      <c r="E1343" s="95" t="s">
        <v>5497</v>
      </c>
      <c r="F1343" s="112">
        <f t="shared" si="98"/>
        <v>32.1</v>
      </c>
      <c r="G1343" s="80" t="s">
        <v>3333</v>
      </c>
      <c r="H1343" s="325"/>
      <c r="I1343" s="377" t="s">
        <v>8187</v>
      </c>
      <c r="J1343" s="341"/>
      <c r="L1343"/>
      <c r="M1343"/>
      <c r="P1343" s="9">
        <v>101</v>
      </c>
      <c r="V1343" s="39"/>
      <c r="Z1343" s="38"/>
      <c r="AA1343" s="38">
        <v>10</v>
      </c>
      <c r="AB1343" s="30"/>
      <c r="AC1343" s="31"/>
      <c r="AD1343" s="32"/>
      <c r="AE1343" s="32"/>
      <c r="AF1343" s="33"/>
      <c r="AJ1343" s="350"/>
      <c r="AK1343" s="3"/>
      <c r="AL1343" s="3"/>
    </row>
    <row r="1344" spans="1:41" ht="24" customHeight="1" x14ac:dyDescent="0.25">
      <c r="A1344" s="73">
        <v>3710002</v>
      </c>
      <c r="B1344" s="98" t="s">
        <v>4323</v>
      </c>
      <c r="C1344" s="74"/>
      <c r="D1344" s="115">
        <v>29.36</v>
      </c>
      <c r="E1344" s="95" t="s">
        <v>5497</v>
      </c>
      <c r="F1344" s="112">
        <f t="shared" si="98"/>
        <v>35.231999999999999</v>
      </c>
      <c r="G1344" s="80" t="s">
        <v>3335</v>
      </c>
      <c r="H1344" s="325"/>
      <c r="I1344" s="378"/>
      <c r="J1344" s="341"/>
      <c r="L1344"/>
      <c r="M1344"/>
      <c r="P1344" s="9">
        <v>101</v>
      </c>
      <c r="V1344" s="39"/>
      <c r="Z1344" s="38"/>
      <c r="AA1344" s="38">
        <v>10</v>
      </c>
      <c r="AB1344" s="30"/>
      <c r="AC1344" s="31"/>
      <c r="AD1344" s="32"/>
      <c r="AE1344" s="32"/>
      <c r="AF1344" s="33"/>
      <c r="AJ1344" s="350"/>
      <c r="AK1344" s="3"/>
      <c r="AL1344" s="3"/>
    </row>
    <row r="1345" spans="1:43" ht="24" customHeight="1" x14ac:dyDescent="0.25">
      <c r="A1345" s="73">
        <v>3710003</v>
      </c>
      <c r="B1345" s="98" t="s">
        <v>4324</v>
      </c>
      <c r="C1345" s="74"/>
      <c r="D1345" s="115">
        <v>37.29</v>
      </c>
      <c r="E1345" s="95" t="s">
        <v>5497</v>
      </c>
      <c r="F1345" s="112">
        <f t="shared" si="98"/>
        <v>44.747999999999998</v>
      </c>
      <c r="G1345" s="80" t="s">
        <v>3333</v>
      </c>
      <c r="H1345" s="325"/>
      <c r="J1345" s="341"/>
      <c r="L1345"/>
      <c r="M1345"/>
      <c r="P1345" s="9">
        <v>101</v>
      </c>
      <c r="V1345" s="39"/>
      <c r="Z1345" s="38"/>
      <c r="AA1345" s="38">
        <v>10</v>
      </c>
      <c r="AB1345" s="30"/>
      <c r="AC1345" s="31"/>
      <c r="AD1345" s="32"/>
      <c r="AE1345" s="32"/>
      <c r="AF1345" s="33"/>
      <c r="AJ1345" s="350"/>
      <c r="AK1345" s="3"/>
      <c r="AL1345" s="3"/>
    </row>
    <row r="1346" spans="1:43" ht="24" customHeight="1" x14ac:dyDescent="0.25">
      <c r="A1346" s="73">
        <v>3710004</v>
      </c>
      <c r="B1346" s="98" t="s">
        <v>4325</v>
      </c>
      <c r="C1346" s="74"/>
      <c r="D1346" s="115">
        <v>38.1</v>
      </c>
      <c r="E1346" s="95" t="s">
        <v>5497</v>
      </c>
      <c r="F1346" s="112">
        <f t="shared" si="98"/>
        <v>45.72</v>
      </c>
      <c r="G1346" s="80" t="s">
        <v>3335</v>
      </c>
      <c r="H1346" s="325"/>
      <c r="J1346" s="341"/>
      <c r="L1346"/>
      <c r="M1346"/>
      <c r="P1346" s="9">
        <v>101</v>
      </c>
      <c r="V1346" s="39"/>
      <c r="Z1346" s="38"/>
      <c r="AA1346" s="38">
        <v>10</v>
      </c>
      <c r="AB1346" s="30"/>
      <c r="AC1346" s="31"/>
      <c r="AD1346" s="32"/>
      <c r="AE1346" s="32"/>
      <c r="AF1346" s="33"/>
      <c r="AJ1346" s="350"/>
      <c r="AK1346" s="3"/>
      <c r="AL1346" s="3"/>
    </row>
    <row r="1347" spans="1:43" ht="24" customHeight="1" x14ac:dyDescent="0.25">
      <c r="A1347" s="73">
        <v>3710005</v>
      </c>
      <c r="B1347" s="98" t="s">
        <v>4326</v>
      </c>
      <c r="C1347" s="74"/>
      <c r="D1347" s="115">
        <v>39.78</v>
      </c>
      <c r="E1347" s="95" t="s">
        <v>5497</v>
      </c>
      <c r="F1347" s="112">
        <f t="shared" si="98"/>
        <v>47.735999999999997</v>
      </c>
      <c r="G1347" s="80" t="s">
        <v>3333</v>
      </c>
      <c r="H1347" s="325"/>
      <c r="J1347" s="341"/>
      <c r="L1347"/>
      <c r="M1347"/>
      <c r="P1347" s="9">
        <v>101</v>
      </c>
      <c r="V1347" s="39"/>
      <c r="Z1347" s="38"/>
      <c r="AA1347" s="38">
        <v>10</v>
      </c>
      <c r="AB1347" s="30"/>
      <c r="AC1347" s="31"/>
      <c r="AD1347" s="32"/>
      <c r="AE1347" s="32"/>
      <c r="AF1347" s="33"/>
      <c r="AJ1347" s="350"/>
      <c r="AK1347" s="3"/>
      <c r="AL1347" s="3"/>
    </row>
    <row r="1348" spans="1:43" ht="24" customHeight="1" x14ac:dyDescent="0.25">
      <c r="A1348" s="73">
        <v>3710006</v>
      </c>
      <c r="B1348" s="98" t="s">
        <v>4327</v>
      </c>
      <c r="C1348" s="74"/>
      <c r="D1348" s="115">
        <v>42.42</v>
      </c>
      <c r="E1348" s="95" t="s">
        <v>5497</v>
      </c>
      <c r="F1348" s="112">
        <f t="shared" si="98"/>
        <v>50.904000000000003</v>
      </c>
      <c r="G1348" s="80" t="s">
        <v>3333</v>
      </c>
      <c r="H1348" s="325"/>
      <c r="J1348" s="341"/>
      <c r="L1348"/>
      <c r="M1348"/>
      <c r="P1348" s="9">
        <v>101</v>
      </c>
      <c r="V1348" s="39"/>
      <c r="Z1348" s="38"/>
      <c r="AA1348" s="38">
        <v>10</v>
      </c>
      <c r="AB1348" s="30"/>
      <c r="AC1348" s="31"/>
      <c r="AD1348" s="32"/>
      <c r="AE1348" s="32"/>
      <c r="AF1348" s="33"/>
      <c r="AJ1348" s="350"/>
      <c r="AK1348" s="3"/>
      <c r="AL1348" s="3"/>
    </row>
    <row r="1349" spans="1:43" ht="24" customHeight="1" x14ac:dyDescent="0.25">
      <c r="A1349" s="73">
        <v>3710007</v>
      </c>
      <c r="B1349" s="98" t="s">
        <v>4328</v>
      </c>
      <c r="C1349" s="74"/>
      <c r="D1349" s="115">
        <v>44.42</v>
      </c>
      <c r="E1349" s="95" t="s">
        <v>5497</v>
      </c>
      <c r="F1349" s="112">
        <f t="shared" si="98"/>
        <v>53.304000000000002</v>
      </c>
      <c r="G1349" s="80" t="s">
        <v>3335</v>
      </c>
      <c r="H1349" s="325"/>
      <c r="J1349" s="341"/>
      <c r="L1349"/>
      <c r="M1349"/>
      <c r="P1349" s="9">
        <v>101</v>
      </c>
      <c r="V1349" s="39"/>
      <c r="Z1349" s="38"/>
      <c r="AA1349" s="38">
        <v>10</v>
      </c>
      <c r="AB1349" s="30"/>
      <c r="AC1349" s="31"/>
      <c r="AD1349" s="32"/>
      <c r="AE1349" s="32"/>
      <c r="AF1349" s="33"/>
      <c r="AJ1349" s="350"/>
      <c r="AK1349" s="3"/>
      <c r="AL1349" s="3"/>
    </row>
    <row r="1350" spans="1:43" ht="24" customHeight="1" x14ac:dyDescent="0.25">
      <c r="A1350" s="73">
        <v>3710008</v>
      </c>
      <c r="B1350" s="98" t="s">
        <v>4329</v>
      </c>
      <c r="C1350" s="74"/>
      <c r="D1350" s="115">
        <v>47.65</v>
      </c>
      <c r="E1350" s="95" t="s">
        <v>5497</v>
      </c>
      <c r="F1350" s="112">
        <f t="shared" si="98"/>
        <v>57.18</v>
      </c>
      <c r="G1350" s="80" t="s">
        <v>3333</v>
      </c>
      <c r="H1350" s="325"/>
      <c r="J1350" s="341"/>
      <c r="L1350"/>
      <c r="M1350"/>
      <c r="P1350" s="9">
        <v>101</v>
      </c>
      <c r="V1350" s="39"/>
      <c r="Z1350" s="38"/>
      <c r="AA1350" s="38">
        <v>10</v>
      </c>
      <c r="AB1350" s="30"/>
      <c r="AC1350" s="31"/>
      <c r="AD1350" s="32"/>
      <c r="AE1350" s="32"/>
      <c r="AF1350" s="33"/>
      <c r="AJ1350" s="350"/>
      <c r="AK1350" s="3"/>
      <c r="AL1350" s="3"/>
    </row>
    <row r="1351" spans="1:43" ht="24" customHeight="1" x14ac:dyDescent="0.25">
      <c r="A1351" s="73">
        <v>3710009</v>
      </c>
      <c r="B1351" s="98" t="s">
        <v>4330</v>
      </c>
      <c r="C1351" s="74"/>
      <c r="D1351" s="115">
        <v>54.99</v>
      </c>
      <c r="E1351" s="95" t="s">
        <v>5497</v>
      </c>
      <c r="F1351" s="112">
        <f t="shared" si="98"/>
        <v>65.988</v>
      </c>
      <c r="G1351" s="80" t="s">
        <v>3333</v>
      </c>
      <c r="H1351" s="325"/>
      <c r="J1351" s="341"/>
      <c r="L1351"/>
      <c r="M1351"/>
      <c r="P1351" s="9">
        <v>101</v>
      </c>
      <c r="V1351" s="39"/>
      <c r="Z1351" s="38"/>
      <c r="AA1351" s="38">
        <v>10</v>
      </c>
      <c r="AB1351" s="30"/>
      <c r="AC1351" s="31"/>
      <c r="AD1351" s="32"/>
      <c r="AE1351" s="32"/>
      <c r="AF1351" s="33"/>
      <c r="AJ1351" s="350"/>
      <c r="AK1351" s="3"/>
      <c r="AL1351" s="3"/>
    </row>
    <row r="1352" spans="1:43" ht="24" customHeight="1" x14ac:dyDescent="0.25">
      <c r="A1352" s="73">
        <v>3710010</v>
      </c>
      <c r="B1352" s="98" t="s">
        <v>4331</v>
      </c>
      <c r="C1352" s="74"/>
      <c r="D1352" s="115">
        <v>65.53</v>
      </c>
      <c r="E1352" s="95" t="s">
        <v>5497</v>
      </c>
      <c r="F1352" s="112">
        <f t="shared" si="98"/>
        <v>78.635999999999996</v>
      </c>
      <c r="G1352" s="80" t="s">
        <v>3335</v>
      </c>
      <c r="H1352" s="325"/>
      <c r="J1352" s="341"/>
      <c r="L1352"/>
      <c r="M1352"/>
      <c r="P1352" s="9">
        <v>101</v>
      </c>
      <c r="V1352" s="39"/>
      <c r="Z1352" s="38"/>
      <c r="AA1352" s="38">
        <v>10</v>
      </c>
      <c r="AB1352" s="30"/>
      <c r="AC1352" s="31"/>
      <c r="AD1352" s="32"/>
      <c r="AE1352" s="32"/>
      <c r="AF1352" s="33"/>
      <c r="AJ1352" s="350"/>
      <c r="AK1352" s="3"/>
      <c r="AL1352" s="3"/>
    </row>
    <row r="1353" spans="1:43" ht="24" customHeight="1" x14ac:dyDescent="0.25">
      <c r="A1353" s="73">
        <v>3710011</v>
      </c>
      <c r="B1353" s="98" t="s">
        <v>4332</v>
      </c>
      <c r="C1353" s="74"/>
      <c r="D1353" s="115">
        <v>72.209999999999994</v>
      </c>
      <c r="E1353" s="95" t="s">
        <v>5497</v>
      </c>
      <c r="F1353" s="112">
        <f t="shared" si="98"/>
        <v>86.651999999999987</v>
      </c>
      <c r="G1353" s="80" t="s">
        <v>3333</v>
      </c>
      <c r="H1353" s="325"/>
      <c r="J1353" s="341"/>
      <c r="L1353"/>
      <c r="M1353"/>
      <c r="P1353" s="9">
        <v>101</v>
      </c>
      <c r="V1353" s="39"/>
      <c r="Z1353" s="38"/>
      <c r="AA1353" s="38">
        <v>10</v>
      </c>
      <c r="AB1353" s="30"/>
      <c r="AC1353" s="31"/>
      <c r="AD1353" s="32"/>
      <c r="AE1353" s="32"/>
      <c r="AF1353" s="33"/>
      <c r="AJ1353" s="350"/>
      <c r="AK1353" s="3"/>
      <c r="AL1353" s="3"/>
    </row>
    <row r="1354" spans="1:43" ht="24" customHeight="1" x14ac:dyDescent="0.25">
      <c r="A1354" s="73">
        <v>3710012</v>
      </c>
      <c r="B1354" s="98" t="s">
        <v>4333</v>
      </c>
      <c r="C1354" s="74"/>
      <c r="D1354" s="115">
        <v>91.77</v>
      </c>
      <c r="E1354" s="95" t="s">
        <v>5497</v>
      </c>
      <c r="F1354" s="112">
        <f t="shared" si="98"/>
        <v>110.124</v>
      </c>
      <c r="G1354" s="80" t="s">
        <v>3335</v>
      </c>
      <c r="H1354" s="325"/>
      <c r="J1354" s="341"/>
      <c r="L1354"/>
      <c r="M1354"/>
      <c r="P1354" s="9">
        <v>101</v>
      </c>
      <c r="V1354" s="39"/>
      <c r="Z1354" s="38"/>
      <c r="AA1354" s="38">
        <v>10</v>
      </c>
      <c r="AB1354" s="30"/>
      <c r="AC1354" s="31"/>
      <c r="AD1354" s="32"/>
      <c r="AE1354" s="32"/>
      <c r="AF1354" s="33"/>
      <c r="AJ1354" s="350"/>
      <c r="AK1354" s="3"/>
      <c r="AL1354" s="3"/>
      <c r="AP1354" s="22"/>
      <c r="AQ1354" s="19"/>
    </row>
    <row r="1355" spans="1:43" ht="24" customHeight="1" x14ac:dyDescent="0.25">
      <c r="A1355" s="73">
        <v>3710013</v>
      </c>
      <c r="B1355" s="98" t="s">
        <v>4334</v>
      </c>
      <c r="C1355" s="74"/>
      <c r="D1355" s="115">
        <v>101.01</v>
      </c>
      <c r="E1355" s="95" t="s">
        <v>5497</v>
      </c>
      <c r="F1355" s="112">
        <f t="shared" si="98"/>
        <v>121.212</v>
      </c>
      <c r="G1355" s="80" t="s">
        <v>3333</v>
      </c>
      <c r="H1355" s="325"/>
      <c r="J1355" s="341"/>
      <c r="L1355"/>
      <c r="M1355"/>
      <c r="P1355" s="9">
        <v>101</v>
      </c>
      <c r="V1355" s="39"/>
      <c r="Z1355" s="38"/>
      <c r="AA1355" s="38">
        <v>10</v>
      </c>
      <c r="AB1355" s="30"/>
      <c r="AC1355" s="31"/>
      <c r="AD1355" s="32"/>
      <c r="AE1355" s="32"/>
      <c r="AF1355" s="33"/>
      <c r="AJ1355" s="350"/>
      <c r="AK1355" s="3"/>
      <c r="AL1355" s="3"/>
    </row>
    <row r="1356" spans="1:43" ht="24" customHeight="1" x14ac:dyDescent="0.25">
      <c r="A1356" s="73">
        <v>3710014</v>
      </c>
      <c r="B1356" s="98" t="s">
        <v>4335</v>
      </c>
      <c r="C1356" s="74"/>
      <c r="D1356" s="115">
        <v>132.44</v>
      </c>
      <c r="E1356" s="95" t="s">
        <v>5497</v>
      </c>
      <c r="F1356" s="112">
        <f t="shared" si="98"/>
        <v>158.928</v>
      </c>
      <c r="G1356" s="80" t="s">
        <v>3333</v>
      </c>
      <c r="H1356" s="325"/>
      <c r="J1356" s="341"/>
      <c r="L1356"/>
      <c r="M1356"/>
      <c r="P1356" s="9">
        <v>101</v>
      </c>
      <c r="V1356" s="39"/>
      <c r="Z1356" s="38"/>
      <c r="AA1356" s="38">
        <v>10</v>
      </c>
      <c r="AB1356" s="30"/>
      <c r="AC1356" s="31"/>
      <c r="AD1356" s="32"/>
      <c r="AE1356" s="32"/>
      <c r="AF1356" s="33"/>
      <c r="AJ1356" s="350"/>
      <c r="AK1356" s="3"/>
      <c r="AL1356" s="3"/>
    </row>
    <row r="1357" spans="1:43" ht="24" customHeight="1" x14ac:dyDescent="0.25">
      <c r="A1357" s="73">
        <v>3710015</v>
      </c>
      <c r="B1357" s="98" t="s">
        <v>4336</v>
      </c>
      <c r="C1357" s="74"/>
      <c r="D1357" s="115">
        <v>143.22999999999999</v>
      </c>
      <c r="E1357" s="95" t="s">
        <v>5497</v>
      </c>
      <c r="F1357" s="112">
        <f t="shared" si="98"/>
        <v>171.87599999999998</v>
      </c>
      <c r="G1357" s="80" t="s">
        <v>3335</v>
      </c>
      <c r="H1357" s="325"/>
      <c r="J1357" s="341"/>
      <c r="L1357"/>
      <c r="M1357"/>
      <c r="P1357" s="9">
        <v>101</v>
      </c>
      <c r="V1357" s="39"/>
      <c r="Z1357" s="38"/>
      <c r="AA1357" s="38">
        <v>10</v>
      </c>
      <c r="AB1357" s="30"/>
      <c r="AC1357" s="31"/>
      <c r="AD1357" s="32"/>
      <c r="AE1357" s="32"/>
      <c r="AF1357" s="33"/>
      <c r="AJ1357" s="350"/>
      <c r="AK1357" s="3"/>
      <c r="AL1357" s="3"/>
    </row>
    <row r="1358" spans="1:43" ht="24" customHeight="1" x14ac:dyDescent="0.25">
      <c r="A1358" s="73">
        <v>3710016</v>
      </c>
      <c r="B1358" s="98" t="s">
        <v>4337</v>
      </c>
      <c r="C1358" s="74"/>
      <c r="D1358" s="115">
        <v>175.84</v>
      </c>
      <c r="E1358" s="95" t="s">
        <v>5497</v>
      </c>
      <c r="F1358" s="112">
        <f t="shared" si="98"/>
        <v>211.00800000000001</v>
      </c>
      <c r="G1358" s="80" t="s">
        <v>3333</v>
      </c>
      <c r="H1358" s="325"/>
      <c r="J1358" s="341"/>
      <c r="L1358"/>
      <c r="M1358"/>
      <c r="P1358" s="9">
        <v>101</v>
      </c>
      <c r="V1358" s="39"/>
      <c r="Z1358" s="38"/>
      <c r="AA1358" s="38">
        <v>10</v>
      </c>
      <c r="AB1358" s="30"/>
      <c r="AC1358" s="31"/>
      <c r="AD1358" s="32"/>
      <c r="AE1358" s="32"/>
      <c r="AF1358" s="33"/>
      <c r="AJ1358" s="350"/>
      <c r="AK1358" s="3"/>
      <c r="AL1358" s="3"/>
    </row>
    <row r="1359" spans="1:43" ht="24" customHeight="1" x14ac:dyDescent="0.25">
      <c r="A1359" s="73">
        <v>3710017</v>
      </c>
      <c r="B1359" s="98" t="s">
        <v>4338</v>
      </c>
      <c r="C1359" s="74"/>
      <c r="D1359" s="115">
        <v>211.2</v>
      </c>
      <c r="E1359" s="95" t="s">
        <v>5497</v>
      </c>
      <c r="F1359" s="112">
        <f t="shared" ref="F1359:F1430" si="101">D1359*1.2</f>
        <v>253.43999999999997</v>
      </c>
      <c r="G1359" s="80" t="s">
        <v>3333</v>
      </c>
      <c r="H1359" s="325"/>
      <c r="J1359" s="341"/>
      <c r="L1359"/>
      <c r="M1359"/>
      <c r="P1359" s="9">
        <v>101</v>
      </c>
      <c r="V1359" s="39"/>
      <c r="Z1359" s="38"/>
      <c r="AA1359" s="38">
        <v>10</v>
      </c>
      <c r="AB1359" s="30"/>
      <c r="AC1359" s="31"/>
      <c r="AD1359" s="32"/>
      <c r="AE1359" s="32"/>
      <c r="AF1359" s="33"/>
      <c r="AJ1359" s="350"/>
      <c r="AK1359" s="3"/>
      <c r="AL1359" s="3"/>
    </row>
    <row r="1360" spans="1:43" ht="24" customHeight="1" x14ac:dyDescent="0.25">
      <c r="A1360" s="73">
        <v>3710018</v>
      </c>
      <c r="B1360" s="98" t="s">
        <v>4339</v>
      </c>
      <c r="C1360" s="74"/>
      <c r="D1360" s="115">
        <v>260.64999999999998</v>
      </c>
      <c r="E1360" s="95" t="s">
        <v>5497</v>
      </c>
      <c r="F1360" s="112">
        <f t="shared" si="101"/>
        <v>312.77999999999997</v>
      </c>
      <c r="G1360" s="80" t="s">
        <v>3334</v>
      </c>
      <c r="H1360" s="325"/>
      <c r="J1360" s="341"/>
      <c r="L1360"/>
      <c r="M1360"/>
      <c r="P1360" s="9">
        <v>101</v>
      </c>
      <c r="V1360" s="39"/>
      <c r="Z1360" s="38"/>
      <c r="AA1360" s="38">
        <v>10</v>
      </c>
      <c r="AB1360" s="30"/>
      <c r="AC1360" s="31"/>
      <c r="AD1360" s="32"/>
      <c r="AE1360" s="32"/>
      <c r="AF1360" s="33"/>
      <c r="AJ1360" s="350"/>
      <c r="AK1360" s="3"/>
      <c r="AL1360" s="3"/>
    </row>
    <row r="1361" spans="1:41" ht="24" customHeight="1" x14ac:dyDescent="0.25">
      <c r="A1361" s="271">
        <v>3710019</v>
      </c>
      <c r="B1361" s="100" t="s">
        <v>4340</v>
      </c>
      <c r="C1361" s="85"/>
      <c r="D1361" s="115">
        <v>294.86</v>
      </c>
      <c r="E1361" s="291" t="s">
        <v>5497</v>
      </c>
      <c r="F1361" s="292">
        <f t="shared" si="101"/>
        <v>353.83199999999999</v>
      </c>
      <c r="G1361" s="87" t="s">
        <v>3334</v>
      </c>
      <c r="H1361" s="325"/>
      <c r="J1361" s="341"/>
      <c r="L1361"/>
      <c r="M1361"/>
      <c r="P1361" s="9">
        <v>101</v>
      </c>
      <c r="V1361" s="39"/>
      <c r="Z1361" s="38"/>
      <c r="AA1361" s="38">
        <v>10</v>
      </c>
      <c r="AB1361" s="30"/>
      <c r="AC1361" s="31"/>
      <c r="AD1361" s="32"/>
      <c r="AE1361" s="32"/>
      <c r="AF1361" s="33"/>
      <c r="AJ1361" s="350"/>
      <c r="AK1361" s="3"/>
      <c r="AL1361" s="3"/>
    </row>
    <row r="1362" spans="1:41" ht="60" customHeight="1" x14ac:dyDescent="0.25">
      <c r="A1362" s="269">
        <v>17</v>
      </c>
      <c r="B1362" s="284" t="s">
        <v>7922</v>
      </c>
      <c r="C1362" s="267"/>
      <c r="D1362" s="115"/>
      <c r="E1362" s="267"/>
      <c r="F1362" s="298"/>
      <c r="G1362" s="189"/>
      <c r="H1362" s="325"/>
      <c r="I1362" s="353">
        <v>0</v>
      </c>
      <c r="J1362" s="72"/>
      <c r="K1362" s="72"/>
      <c r="L1362"/>
      <c r="M1362"/>
      <c r="P1362" s="9">
        <v>258</v>
      </c>
      <c r="R1362" s="36"/>
      <c r="V1362" s="37"/>
      <c r="Z1362" s="38"/>
      <c r="AA1362" s="38"/>
      <c r="AB1362" s="30"/>
      <c r="AC1362" s="31"/>
      <c r="AD1362" s="32"/>
      <c r="AE1362" s="32"/>
      <c r="AF1362" s="33"/>
      <c r="AJ1362" s="350"/>
      <c r="AK1362" s="3"/>
      <c r="AL1362" s="3"/>
    </row>
    <row r="1363" spans="1:41" ht="12" customHeight="1" x14ac:dyDescent="0.25">
      <c r="A1363" s="76">
        <v>5039001</v>
      </c>
      <c r="B1363" s="270" t="s">
        <v>7041</v>
      </c>
      <c r="C1363" s="77" t="str">
        <f t="shared" ref="C1363:C1426" si="102">IF(MROUND(AL1363/(AO1363*F1363),1)=0,"",MROUND(AL1363/(AO1363*F1363),1))</f>
        <v/>
      </c>
      <c r="D1363" s="115">
        <v>125.48</v>
      </c>
      <c r="E1363" s="78" t="s">
        <v>6463</v>
      </c>
      <c r="F1363" s="112">
        <f t="shared" ref="F1363:F1369" si="103">D1363*1.2</f>
        <v>150.57599999999999</v>
      </c>
      <c r="G1363" s="79" t="s">
        <v>3335</v>
      </c>
      <c r="H1363" s="325"/>
      <c r="J1363" s="341"/>
      <c r="L1363"/>
      <c r="M1363"/>
      <c r="P1363" s="9">
        <v>258</v>
      </c>
      <c r="V1363" s="39"/>
      <c r="Z1363" s="38"/>
      <c r="AA1363" s="38">
        <v>15</v>
      </c>
      <c r="AB1363" s="30"/>
      <c r="AC1363" s="31"/>
      <c r="AD1363" s="32"/>
      <c r="AE1363" s="32"/>
      <c r="AF1363" s="33"/>
      <c r="AJ1363" s="350"/>
      <c r="AK1363" s="3"/>
      <c r="AL1363">
        <f>$I$1362/7</f>
        <v>0</v>
      </c>
      <c r="AO1363">
        <v>0.7261354493981208</v>
      </c>
    </row>
    <row r="1364" spans="1:41" ht="12" customHeight="1" x14ac:dyDescent="0.25">
      <c r="A1364" s="73">
        <v>5039002</v>
      </c>
      <c r="B1364" s="98" t="s">
        <v>7042</v>
      </c>
      <c r="C1364" s="77" t="str">
        <f t="shared" si="102"/>
        <v/>
      </c>
      <c r="D1364" s="115">
        <v>159.82</v>
      </c>
      <c r="E1364" s="75" t="s">
        <v>6463</v>
      </c>
      <c r="F1364" s="112">
        <f t="shared" si="103"/>
        <v>191.78399999999999</v>
      </c>
      <c r="G1364" s="80" t="s">
        <v>3335</v>
      </c>
      <c r="H1364" s="325"/>
      <c r="J1364" s="341"/>
      <c r="L1364"/>
      <c r="M1364"/>
      <c r="P1364" s="9">
        <v>258</v>
      </c>
      <c r="V1364" s="39"/>
      <c r="Z1364" s="38"/>
      <c r="AA1364" s="38">
        <v>15</v>
      </c>
      <c r="AB1364" s="30"/>
      <c r="AC1364" s="31"/>
      <c r="AD1364" s="32"/>
      <c r="AE1364" s="32"/>
      <c r="AF1364" s="33"/>
      <c r="AJ1364" s="350"/>
      <c r="AK1364" s="3"/>
      <c r="AL1364">
        <f t="shared" ref="AL1364:AL1369" si="104">$I$1362/7</f>
        <v>0</v>
      </c>
      <c r="AO1364">
        <v>0.71264137928979632</v>
      </c>
    </row>
    <row r="1365" spans="1:41" ht="12" customHeight="1" x14ac:dyDescent="0.25">
      <c r="A1365" s="73">
        <v>5039003</v>
      </c>
      <c r="B1365" s="98" t="s">
        <v>7043</v>
      </c>
      <c r="C1365" s="77" t="str">
        <f t="shared" si="102"/>
        <v/>
      </c>
      <c r="D1365" s="115">
        <v>198.1</v>
      </c>
      <c r="E1365" s="75" t="s">
        <v>6463</v>
      </c>
      <c r="F1365" s="112">
        <f t="shared" si="103"/>
        <v>237.71999999999997</v>
      </c>
      <c r="G1365" s="80" t="s">
        <v>3335</v>
      </c>
      <c r="H1365" s="325"/>
      <c r="J1365" s="341"/>
      <c r="L1365"/>
      <c r="M1365"/>
      <c r="P1365" s="9">
        <v>258</v>
      </c>
      <c r="V1365" s="39"/>
      <c r="Z1365" s="38"/>
      <c r="AA1365" s="38">
        <v>15</v>
      </c>
      <c r="AB1365" s="30"/>
      <c r="AC1365" s="31"/>
      <c r="AD1365" s="32"/>
      <c r="AE1365" s="32"/>
      <c r="AF1365" s="33"/>
      <c r="AJ1365" s="350"/>
      <c r="AK1365" s="3"/>
      <c r="AL1365">
        <f t="shared" si="104"/>
        <v>0</v>
      </c>
      <c r="AO1365">
        <v>0.91989375255402528</v>
      </c>
    </row>
    <row r="1366" spans="1:41" ht="12" customHeight="1" x14ac:dyDescent="0.25">
      <c r="A1366" s="73">
        <v>5039004</v>
      </c>
      <c r="B1366" s="98" t="s">
        <v>7044</v>
      </c>
      <c r="C1366" s="77" t="str">
        <f t="shared" si="102"/>
        <v/>
      </c>
      <c r="D1366" s="115">
        <v>257.69</v>
      </c>
      <c r="E1366" s="75" t="s">
        <v>6463</v>
      </c>
      <c r="F1366" s="112">
        <f t="shared" si="103"/>
        <v>309.22800000000001</v>
      </c>
      <c r="G1366" s="80" t="s">
        <v>3335</v>
      </c>
      <c r="H1366" s="325"/>
      <c r="J1366" s="341"/>
      <c r="L1366"/>
      <c r="M1366"/>
      <c r="P1366" s="9">
        <v>258</v>
      </c>
      <c r="V1366" s="39"/>
      <c r="Z1366" s="38"/>
      <c r="AA1366" s="38">
        <v>15</v>
      </c>
      <c r="AB1366" s="30"/>
      <c r="AC1366" s="31"/>
      <c r="AD1366" s="32"/>
      <c r="AE1366" s="32"/>
      <c r="AF1366" s="33"/>
      <c r="AJ1366" s="350"/>
      <c r="AK1366" s="3"/>
      <c r="AL1366">
        <f t="shared" si="104"/>
        <v>0</v>
      </c>
      <c r="AO1366">
        <v>0.88396402839144117</v>
      </c>
    </row>
    <row r="1367" spans="1:41" ht="12" customHeight="1" x14ac:dyDescent="0.25">
      <c r="A1367" s="73">
        <v>5039005</v>
      </c>
      <c r="B1367" s="98" t="s">
        <v>7045</v>
      </c>
      <c r="C1367" s="77" t="str">
        <f t="shared" si="102"/>
        <v/>
      </c>
      <c r="D1367" s="115">
        <v>391.08</v>
      </c>
      <c r="E1367" s="75" t="s">
        <v>6463</v>
      </c>
      <c r="F1367" s="112">
        <f t="shared" si="103"/>
        <v>469.29599999999994</v>
      </c>
      <c r="G1367" s="80" t="s">
        <v>3335</v>
      </c>
      <c r="H1367" s="325"/>
      <c r="J1367" s="341"/>
      <c r="L1367"/>
      <c r="M1367"/>
      <c r="P1367" s="9">
        <v>258</v>
      </c>
      <c r="V1367" s="39"/>
      <c r="Z1367" s="38"/>
      <c r="AA1367" s="38">
        <v>15</v>
      </c>
      <c r="AB1367" s="30"/>
      <c r="AC1367" s="31"/>
      <c r="AD1367" s="32"/>
      <c r="AE1367" s="32"/>
      <c r="AF1367" s="33"/>
      <c r="AJ1367" s="350"/>
      <c r="AK1367" s="3"/>
      <c r="AL1367">
        <f t="shared" si="104"/>
        <v>0</v>
      </c>
      <c r="AO1367">
        <v>1.1649211950301244</v>
      </c>
    </row>
    <row r="1368" spans="1:41" ht="12" customHeight="1" x14ac:dyDescent="0.25">
      <c r="A1368" s="73">
        <v>5039006</v>
      </c>
      <c r="B1368" s="98" t="s">
        <v>7046</v>
      </c>
      <c r="C1368" s="77" t="str">
        <f t="shared" si="102"/>
        <v/>
      </c>
      <c r="D1368" s="115">
        <v>655.33000000000004</v>
      </c>
      <c r="E1368" s="75" t="s">
        <v>6463</v>
      </c>
      <c r="F1368" s="112">
        <f t="shared" si="103"/>
        <v>786.39600000000007</v>
      </c>
      <c r="G1368" s="80" t="s">
        <v>3335</v>
      </c>
      <c r="H1368" s="325"/>
      <c r="J1368" s="341"/>
      <c r="L1368"/>
      <c r="M1368"/>
      <c r="P1368" s="9">
        <v>258</v>
      </c>
      <c r="V1368" s="39"/>
      <c r="Z1368" s="38"/>
      <c r="AA1368" s="38">
        <v>15</v>
      </c>
      <c r="AB1368" s="30"/>
      <c r="AC1368" s="31"/>
      <c r="AD1368" s="32"/>
      <c r="AE1368" s="32"/>
      <c r="AF1368" s="33"/>
      <c r="AJ1368" s="350"/>
      <c r="AK1368" s="3"/>
      <c r="AL1368">
        <f t="shared" si="104"/>
        <v>0</v>
      </c>
      <c r="AO1368">
        <v>1.3903754778581201</v>
      </c>
    </row>
    <row r="1369" spans="1:41" ht="12" customHeight="1" x14ac:dyDescent="0.25">
      <c r="A1369" s="271">
        <v>5039007</v>
      </c>
      <c r="B1369" s="100" t="s">
        <v>7047</v>
      </c>
      <c r="C1369" s="77" t="str">
        <f t="shared" si="102"/>
        <v/>
      </c>
      <c r="D1369" s="115">
        <v>772.01</v>
      </c>
      <c r="E1369" s="86" t="s">
        <v>6463</v>
      </c>
      <c r="F1369" s="292">
        <f t="shared" si="103"/>
        <v>926.41199999999992</v>
      </c>
      <c r="G1369" s="87" t="s">
        <v>3335</v>
      </c>
      <c r="H1369" s="325"/>
      <c r="J1369" s="341"/>
      <c r="L1369"/>
      <c r="M1369"/>
      <c r="P1369" s="9">
        <v>258</v>
      </c>
      <c r="V1369" s="39"/>
      <c r="Z1369" s="38"/>
      <c r="AA1369" s="38">
        <v>15</v>
      </c>
      <c r="AB1369" s="30"/>
      <c r="AC1369" s="31"/>
      <c r="AD1369" s="32"/>
      <c r="AE1369" s="32"/>
      <c r="AF1369" s="33"/>
      <c r="AJ1369" s="350"/>
      <c r="AK1369" s="3"/>
      <c r="AL1369">
        <f t="shared" si="104"/>
        <v>0</v>
      </c>
      <c r="AO1369">
        <v>2.3604739884321759</v>
      </c>
    </row>
    <row r="1370" spans="1:41" ht="75" customHeight="1" x14ac:dyDescent="0.25">
      <c r="A1370" s="269">
        <v>17</v>
      </c>
      <c r="B1370" s="284" t="s">
        <v>7923</v>
      </c>
      <c r="C1370" s="267"/>
      <c r="D1370" s="115"/>
      <c r="E1370" s="267"/>
      <c r="F1370" s="298"/>
      <c r="G1370" s="189"/>
      <c r="H1370" s="325"/>
      <c r="I1370" s="353">
        <v>0</v>
      </c>
      <c r="J1370" s="72"/>
      <c r="K1370" s="72"/>
      <c r="L1370"/>
      <c r="M1370"/>
      <c r="P1370" s="9">
        <v>103</v>
      </c>
      <c r="R1370" s="36"/>
      <c r="V1370" s="37"/>
      <c r="Z1370" s="38"/>
      <c r="AA1370" s="38"/>
      <c r="AB1370" s="30"/>
      <c r="AC1370" s="31"/>
      <c r="AD1370" s="32"/>
      <c r="AE1370" s="32"/>
      <c r="AF1370" s="33"/>
      <c r="AJ1370" s="350"/>
      <c r="AK1370" s="3"/>
      <c r="AL1370" s="3"/>
    </row>
    <row r="1371" spans="1:41" ht="12" customHeight="1" x14ac:dyDescent="0.25">
      <c r="A1371" s="76">
        <v>5004001</v>
      </c>
      <c r="B1371" s="270" t="s">
        <v>1620</v>
      </c>
      <c r="C1371" s="77" t="str">
        <f t="shared" si="102"/>
        <v/>
      </c>
      <c r="D1371" s="115">
        <v>271.25</v>
      </c>
      <c r="E1371" s="78" t="s">
        <v>6463</v>
      </c>
      <c r="F1371" s="112">
        <f t="shared" si="101"/>
        <v>325.5</v>
      </c>
      <c r="G1371" s="79" t="s">
        <v>3335</v>
      </c>
      <c r="H1371" s="325"/>
      <c r="I1371" s="326" t="s">
        <v>4950</v>
      </c>
      <c r="L1371"/>
      <c r="M1371"/>
      <c r="P1371" s="9">
        <v>103</v>
      </c>
      <c r="V1371" s="39"/>
      <c r="Z1371" s="38"/>
      <c r="AA1371" s="38">
        <v>12.001689635144402</v>
      </c>
      <c r="AB1371" s="30"/>
      <c r="AC1371" s="31"/>
      <c r="AD1371" s="32"/>
      <c r="AE1371" s="32"/>
      <c r="AF1371" s="33"/>
      <c r="AJ1371" s="350">
        <v>1026001</v>
      </c>
      <c r="AK1371" s="3"/>
      <c r="AL1371">
        <f>$I$1370/144</f>
        <v>0</v>
      </c>
      <c r="AO1371">
        <v>1.9342610585106501</v>
      </c>
    </row>
    <row r="1372" spans="1:41" ht="12" customHeight="1" x14ac:dyDescent="0.25">
      <c r="A1372" s="73">
        <v>5004002</v>
      </c>
      <c r="B1372" s="98" t="s">
        <v>1621</v>
      </c>
      <c r="C1372" s="77" t="str">
        <f t="shared" si="102"/>
        <v/>
      </c>
      <c r="D1372" s="115">
        <v>271.25</v>
      </c>
      <c r="E1372" s="75" t="s">
        <v>6463</v>
      </c>
      <c r="F1372" s="112">
        <f t="shared" si="101"/>
        <v>325.5</v>
      </c>
      <c r="G1372" s="80" t="s">
        <v>3334</v>
      </c>
      <c r="H1372" s="325"/>
      <c r="I1372" s="377" t="s">
        <v>8433</v>
      </c>
      <c r="L1372"/>
      <c r="M1372"/>
      <c r="P1372" s="9">
        <v>103</v>
      </c>
      <c r="V1372" s="39"/>
      <c r="Z1372" s="38"/>
      <c r="AA1372" s="38">
        <v>12.001689635144402</v>
      </c>
      <c r="AB1372" s="30"/>
      <c r="AC1372" s="31"/>
      <c r="AD1372" s="32"/>
      <c r="AE1372" s="32"/>
      <c r="AF1372" s="33"/>
      <c r="AJ1372" s="350">
        <v>1026002</v>
      </c>
      <c r="AK1372" s="3"/>
      <c r="AL1372">
        <f t="shared" ref="AL1372:AL1435" si="105">$I$1370/144</f>
        <v>0</v>
      </c>
      <c r="AO1372">
        <v>18.451546501972381</v>
      </c>
    </row>
    <row r="1373" spans="1:41" ht="12" customHeight="1" x14ac:dyDescent="0.25">
      <c r="A1373" s="73">
        <v>5004003</v>
      </c>
      <c r="B1373" s="98" t="s">
        <v>1622</v>
      </c>
      <c r="C1373" s="77" t="str">
        <f t="shared" si="102"/>
        <v/>
      </c>
      <c r="D1373" s="115">
        <v>271.25</v>
      </c>
      <c r="E1373" s="75" t="s">
        <v>6463</v>
      </c>
      <c r="F1373" s="112">
        <f t="shared" si="101"/>
        <v>325.5</v>
      </c>
      <c r="G1373" s="80" t="s">
        <v>3334</v>
      </c>
      <c r="H1373" s="325"/>
      <c r="I1373" s="378"/>
      <c r="L1373"/>
      <c r="M1373"/>
      <c r="P1373" s="9">
        <v>103</v>
      </c>
      <c r="V1373" s="39"/>
      <c r="Z1373" s="38"/>
      <c r="AA1373" s="38">
        <v>12.001689635144402</v>
      </c>
      <c r="AB1373" s="30"/>
      <c r="AC1373" s="31"/>
      <c r="AD1373" s="32"/>
      <c r="AE1373" s="32"/>
      <c r="AF1373" s="33"/>
      <c r="AJ1373" s="350">
        <v>1026003</v>
      </c>
      <c r="AK1373" s="3"/>
      <c r="AL1373">
        <f t="shared" si="105"/>
        <v>0</v>
      </c>
      <c r="AO1373">
        <v>1.9050900680690741</v>
      </c>
    </row>
    <row r="1374" spans="1:41" ht="12" customHeight="1" x14ac:dyDescent="0.25">
      <c r="A1374" s="73">
        <v>5004004</v>
      </c>
      <c r="B1374" s="98" t="s">
        <v>1623</v>
      </c>
      <c r="C1374" s="77" t="str">
        <f t="shared" si="102"/>
        <v/>
      </c>
      <c r="D1374" s="115">
        <v>271.25</v>
      </c>
      <c r="E1374" s="75" t="s">
        <v>6463</v>
      </c>
      <c r="F1374" s="112">
        <f t="shared" si="101"/>
        <v>325.5</v>
      </c>
      <c r="G1374" s="80" t="s">
        <v>3334</v>
      </c>
      <c r="H1374" s="325"/>
      <c r="L1374"/>
      <c r="M1374"/>
      <c r="P1374" s="9">
        <v>103</v>
      </c>
      <c r="V1374" s="39"/>
      <c r="Z1374" s="38"/>
      <c r="AA1374" s="38">
        <v>12.001689635144402</v>
      </c>
      <c r="AB1374" s="30"/>
      <c r="AC1374" s="31"/>
      <c r="AD1374" s="32"/>
      <c r="AE1374" s="32"/>
      <c r="AF1374" s="33"/>
      <c r="AJ1374" s="350">
        <v>1026004</v>
      </c>
      <c r="AK1374" s="3"/>
      <c r="AL1374">
        <f t="shared" si="105"/>
        <v>0</v>
      </c>
      <c r="AO1374">
        <v>1.7582308765262762</v>
      </c>
    </row>
    <row r="1375" spans="1:41" ht="12" customHeight="1" x14ac:dyDescent="0.25">
      <c r="A1375" s="73">
        <v>5004005</v>
      </c>
      <c r="B1375" s="98" t="s">
        <v>1624</v>
      </c>
      <c r="C1375" s="77" t="str">
        <f t="shared" si="102"/>
        <v/>
      </c>
      <c r="D1375" s="115">
        <v>271.25</v>
      </c>
      <c r="E1375" s="75" t="s">
        <v>6463</v>
      </c>
      <c r="F1375" s="112">
        <f t="shared" si="101"/>
        <v>325.5</v>
      </c>
      <c r="G1375" s="80" t="s">
        <v>3334</v>
      </c>
      <c r="H1375" s="325"/>
      <c r="I1375" s="377" t="s">
        <v>8436</v>
      </c>
      <c r="L1375"/>
      <c r="M1375"/>
      <c r="P1375" s="9">
        <v>103</v>
      </c>
      <c r="V1375" s="39"/>
      <c r="Z1375" s="38"/>
      <c r="AA1375" s="38">
        <v>12.001689635144402</v>
      </c>
      <c r="AB1375" s="30"/>
      <c r="AC1375" s="31"/>
      <c r="AD1375" s="32"/>
      <c r="AE1375" s="32"/>
      <c r="AF1375" s="33"/>
      <c r="AJ1375" s="350">
        <v>1026005</v>
      </c>
      <c r="AK1375" s="3"/>
      <c r="AL1375">
        <f t="shared" si="105"/>
        <v>0</v>
      </c>
      <c r="AO1375">
        <v>2.2434257358955492</v>
      </c>
    </row>
    <row r="1376" spans="1:41" ht="12" customHeight="1" x14ac:dyDescent="0.25">
      <c r="A1376" s="73">
        <v>5004006</v>
      </c>
      <c r="B1376" s="98" t="s">
        <v>1625</v>
      </c>
      <c r="C1376" s="77" t="str">
        <f t="shared" si="102"/>
        <v/>
      </c>
      <c r="D1376" s="115">
        <v>271.25</v>
      </c>
      <c r="E1376" s="75" t="s">
        <v>6463</v>
      </c>
      <c r="F1376" s="112">
        <f t="shared" si="101"/>
        <v>325.5</v>
      </c>
      <c r="G1376" s="80" t="s">
        <v>3335</v>
      </c>
      <c r="H1376" s="325"/>
      <c r="I1376" s="378"/>
      <c r="L1376"/>
      <c r="M1376"/>
      <c r="P1376" s="9">
        <v>103</v>
      </c>
      <c r="V1376" s="39"/>
      <c r="Z1376" s="38"/>
      <c r="AA1376" s="38">
        <v>12.001689635144402</v>
      </c>
      <c r="AB1376" s="30"/>
      <c r="AC1376" s="31"/>
      <c r="AD1376" s="32"/>
      <c r="AE1376" s="32"/>
      <c r="AF1376" s="33"/>
      <c r="AJ1376" s="350">
        <v>1026006</v>
      </c>
      <c r="AK1376" s="3"/>
      <c r="AL1376">
        <f t="shared" si="105"/>
        <v>0</v>
      </c>
      <c r="AO1376">
        <v>1.4956171572636994</v>
      </c>
    </row>
    <row r="1377" spans="1:41" ht="12" customHeight="1" x14ac:dyDescent="0.25">
      <c r="A1377" s="73">
        <v>1026007</v>
      </c>
      <c r="B1377" s="98" t="s">
        <v>1626</v>
      </c>
      <c r="C1377" s="77" t="str">
        <f t="shared" si="102"/>
        <v/>
      </c>
      <c r="D1377" s="115">
        <v>193.75</v>
      </c>
      <c r="E1377" s="75" t="s">
        <v>6463</v>
      </c>
      <c r="F1377" s="309">
        <f t="shared" si="101"/>
        <v>232.5</v>
      </c>
      <c r="G1377" s="80" t="s">
        <v>3334</v>
      </c>
      <c r="H1377" s="325"/>
      <c r="L1377"/>
      <c r="M1377"/>
      <c r="P1377" s="9">
        <v>103</v>
      </c>
      <c r="V1377" s="39"/>
      <c r="Z1377" s="38"/>
      <c r="AA1377" s="38">
        <v>0</v>
      </c>
      <c r="AB1377" s="30"/>
      <c r="AC1377" s="31"/>
      <c r="AD1377" s="32"/>
      <c r="AE1377" s="32"/>
      <c r="AF1377" s="33"/>
      <c r="AJ1377" s="350"/>
      <c r="AK1377" s="3"/>
      <c r="AL1377">
        <f t="shared" si="105"/>
        <v>0</v>
      </c>
      <c r="AO1377">
        <v>20.527345483444272</v>
      </c>
    </row>
    <row r="1378" spans="1:41" ht="12" customHeight="1" x14ac:dyDescent="0.25">
      <c r="A1378" s="73">
        <v>5004008</v>
      </c>
      <c r="B1378" s="98" t="s">
        <v>1627</v>
      </c>
      <c r="C1378" s="77" t="str">
        <f t="shared" si="102"/>
        <v/>
      </c>
      <c r="D1378" s="115">
        <v>271.25</v>
      </c>
      <c r="E1378" s="75" t="s">
        <v>6463</v>
      </c>
      <c r="F1378" s="112">
        <f t="shared" si="101"/>
        <v>325.5</v>
      </c>
      <c r="G1378" s="80" t="s">
        <v>3334</v>
      </c>
      <c r="H1378" s="325"/>
      <c r="L1378"/>
      <c r="M1378"/>
      <c r="P1378" s="9">
        <v>103</v>
      </c>
      <c r="V1378" s="39"/>
      <c r="Z1378" s="38"/>
      <c r="AA1378" s="38">
        <v>12.001689635144402</v>
      </c>
      <c r="AB1378" s="30"/>
      <c r="AC1378" s="31"/>
      <c r="AD1378" s="32"/>
      <c r="AE1378" s="32"/>
      <c r="AF1378" s="33"/>
      <c r="AJ1378" s="350">
        <v>1026008</v>
      </c>
      <c r="AK1378" s="3"/>
      <c r="AL1378">
        <f t="shared" si="105"/>
        <v>0</v>
      </c>
      <c r="AO1378">
        <v>11.986771085222934</v>
      </c>
    </row>
    <row r="1379" spans="1:41" ht="12" customHeight="1" x14ac:dyDescent="0.25">
      <c r="A1379" s="73">
        <v>5004009</v>
      </c>
      <c r="B1379" s="98" t="s">
        <v>1628</v>
      </c>
      <c r="C1379" s="77" t="str">
        <f t="shared" si="102"/>
        <v/>
      </c>
      <c r="D1379" s="115">
        <v>271.25</v>
      </c>
      <c r="E1379" s="75" t="s">
        <v>6464</v>
      </c>
      <c r="F1379" s="112">
        <f t="shared" si="101"/>
        <v>325.5</v>
      </c>
      <c r="G1379" s="80" t="s">
        <v>3334</v>
      </c>
      <c r="H1379" s="325"/>
      <c r="L1379"/>
      <c r="M1379"/>
      <c r="P1379" s="9">
        <v>103</v>
      </c>
      <c r="V1379" s="39"/>
      <c r="Z1379" s="38"/>
      <c r="AA1379" s="38">
        <v>12.001689635144402</v>
      </c>
      <c r="AB1379" s="30"/>
      <c r="AC1379" s="31"/>
      <c r="AD1379" s="32"/>
      <c r="AE1379" s="32"/>
      <c r="AF1379" s="33"/>
      <c r="AJ1379" s="350">
        <v>1026009</v>
      </c>
      <c r="AK1379" s="3"/>
      <c r="AL1379">
        <f t="shared" si="105"/>
        <v>0</v>
      </c>
      <c r="AO1379">
        <v>13.351119013622291</v>
      </c>
    </row>
    <row r="1380" spans="1:41" ht="12" customHeight="1" x14ac:dyDescent="0.25">
      <c r="A1380" s="73">
        <v>5004010</v>
      </c>
      <c r="B1380" s="98" t="s">
        <v>1629</v>
      </c>
      <c r="C1380" s="77" t="str">
        <f t="shared" si="102"/>
        <v/>
      </c>
      <c r="D1380" s="115">
        <v>271.25</v>
      </c>
      <c r="E1380" s="75" t="s">
        <v>6463</v>
      </c>
      <c r="F1380" s="112">
        <f t="shared" si="101"/>
        <v>325.5</v>
      </c>
      <c r="G1380" s="80" t="s">
        <v>3335</v>
      </c>
      <c r="H1380" s="325"/>
      <c r="L1380"/>
      <c r="M1380"/>
      <c r="P1380" s="9">
        <v>103</v>
      </c>
      <c r="V1380" s="39"/>
      <c r="Z1380" s="38"/>
      <c r="AA1380" s="38">
        <v>12.001689635144402</v>
      </c>
      <c r="AB1380" s="30"/>
      <c r="AC1380" s="31"/>
      <c r="AD1380" s="32"/>
      <c r="AE1380" s="32"/>
      <c r="AF1380" s="33"/>
      <c r="AJ1380" s="350">
        <v>1026010</v>
      </c>
      <c r="AK1380" s="3"/>
      <c r="AL1380">
        <f t="shared" si="105"/>
        <v>0</v>
      </c>
      <c r="AO1380">
        <v>1.1217128679477746</v>
      </c>
    </row>
    <row r="1381" spans="1:41" ht="12" customHeight="1" x14ac:dyDescent="0.25">
      <c r="A1381" s="73">
        <v>5004011</v>
      </c>
      <c r="B1381" s="98" t="s">
        <v>1630</v>
      </c>
      <c r="C1381" s="77" t="str">
        <f t="shared" si="102"/>
        <v/>
      </c>
      <c r="D1381" s="115">
        <v>278.52</v>
      </c>
      <c r="E1381" s="75" t="s">
        <v>6463</v>
      </c>
      <c r="F1381" s="112">
        <f t="shared" si="101"/>
        <v>334.22399999999999</v>
      </c>
      <c r="G1381" s="80" t="s">
        <v>3334</v>
      </c>
      <c r="H1381" s="325"/>
      <c r="L1381"/>
      <c r="M1381"/>
      <c r="P1381" s="9">
        <v>103</v>
      </c>
      <c r="V1381" s="39"/>
      <c r="Z1381" s="38"/>
      <c r="AA1381" s="38">
        <v>12.001851185272798</v>
      </c>
      <c r="AB1381" s="30"/>
      <c r="AC1381" s="31"/>
      <c r="AD1381" s="32"/>
      <c r="AE1381" s="32"/>
      <c r="AF1381" s="33"/>
      <c r="AJ1381" s="350">
        <v>1026011</v>
      </c>
      <c r="AK1381" s="3"/>
      <c r="AL1381">
        <f t="shared" si="105"/>
        <v>0</v>
      </c>
      <c r="AO1381">
        <v>7.6522623853688154</v>
      </c>
    </row>
    <row r="1382" spans="1:41" ht="12" customHeight="1" x14ac:dyDescent="0.25">
      <c r="A1382" s="73">
        <v>5004012</v>
      </c>
      <c r="B1382" s="98" t="s">
        <v>1631</v>
      </c>
      <c r="C1382" s="77" t="str">
        <f t="shared" si="102"/>
        <v/>
      </c>
      <c r="D1382" s="115">
        <v>278.52</v>
      </c>
      <c r="E1382" s="75" t="s">
        <v>6463</v>
      </c>
      <c r="F1382" s="112">
        <f t="shared" si="101"/>
        <v>334.22399999999999</v>
      </c>
      <c r="G1382" s="80" t="s">
        <v>3334</v>
      </c>
      <c r="H1382" s="325"/>
      <c r="L1382"/>
      <c r="M1382"/>
      <c r="P1382" s="9">
        <v>103</v>
      </c>
      <c r="V1382" s="39"/>
      <c r="Z1382" s="38"/>
      <c r="AA1382" s="38">
        <v>12.001851185272798</v>
      </c>
      <c r="AB1382" s="30"/>
      <c r="AC1382" s="31"/>
      <c r="AD1382" s="32"/>
      <c r="AE1382" s="32"/>
      <c r="AF1382" s="33"/>
      <c r="AJ1382" s="350">
        <v>1026012</v>
      </c>
      <c r="AK1382" s="3"/>
      <c r="AL1382">
        <f t="shared" si="105"/>
        <v>0</v>
      </c>
      <c r="AO1382">
        <v>14.153299456124621</v>
      </c>
    </row>
    <row r="1383" spans="1:41" ht="12" customHeight="1" x14ac:dyDescent="0.25">
      <c r="A1383" s="73">
        <v>5004013</v>
      </c>
      <c r="B1383" s="98" t="s">
        <v>1632</v>
      </c>
      <c r="C1383" s="77" t="str">
        <f t="shared" si="102"/>
        <v/>
      </c>
      <c r="D1383" s="115">
        <v>278.52</v>
      </c>
      <c r="E1383" s="75" t="s">
        <v>6463</v>
      </c>
      <c r="F1383" s="112">
        <f t="shared" si="101"/>
        <v>334.22399999999999</v>
      </c>
      <c r="G1383" s="80" t="s">
        <v>3334</v>
      </c>
      <c r="H1383" s="325"/>
      <c r="L1383"/>
      <c r="M1383"/>
      <c r="P1383" s="9">
        <v>103</v>
      </c>
      <c r="V1383" s="39"/>
      <c r="Z1383" s="38"/>
      <c r="AA1383" s="38">
        <v>12.001851185272798</v>
      </c>
      <c r="AB1383" s="30"/>
      <c r="AC1383" s="31"/>
      <c r="AD1383" s="32"/>
      <c r="AE1383" s="32"/>
      <c r="AF1383" s="33"/>
      <c r="AJ1383" s="350">
        <v>1026013</v>
      </c>
      <c r="AK1383" s="3"/>
      <c r="AL1383">
        <f t="shared" si="105"/>
        <v>0</v>
      </c>
      <c r="AO1383">
        <v>0.65092504621167369</v>
      </c>
    </row>
    <row r="1384" spans="1:41" ht="12" customHeight="1" x14ac:dyDescent="0.25">
      <c r="A1384" s="73">
        <v>5004014</v>
      </c>
      <c r="B1384" s="98" t="s">
        <v>1633</v>
      </c>
      <c r="C1384" s="77" t="str">
        <f t="shared" si="102"/>
        <v/>
      </c>
      <c r="D1384" s="115">
        <v>278.52</v>
      </c>
      <c r="E1384" s="75" t="s">
        <v>6463</v>
      </c>
      <c r="F1384" s="112">
        <f t="shared" si="101"/>
        <v>334.22399999999999</v>
      </c>
      <c r="G1384" s="80" t="s">
        <v>3334</v>
      </c>
      <c r="H1384" s="325"/>
      <c r="L1384"/>
      <c r="M1384"/>
      <c r="P1384" s="9">
        <v>103</v>
      </c>
      <c r="V1384" s="39"/>
      <c r="Z1384" s="38"/>
      <c r="AA1384" s="38">
        <v>12.001851185272798</v>
      </c>
      <c r="AB1384" s="30"/>
      <c r="AC1384" s="31"/>
      <c r="AD1384" s="32"/>
      <c r="AE1384" s="32"/>
      <c r="AF1384" s="33"/>
      <c r="AJ1384" s="350">
        <v>1026014</v>
      </c>
      <c r="AK1384" s="3"/>
      <c r="AL1384">
        <f t="shared" si="105"/>
        <v>0</v>
      </c>
      <c r="AO1384">
        <v>14.029147706509493</v>
      </c>
    </row>
    <row r="1385" spans="1:41" ht="12" customHeight="1" x14ac:dyDescent="0.25">
      <c r="A1385" s="73">
        <v>5004015</v>
      </c>
      <c r="B1385" s="98" t="s">
        <v>1634</v>
      </c>
      <c r="C1385" s="77" t="str">
        <f t="shared" si="102"/>
        <v/>
      </c>
      <c r="D1385" s="115">
        <v>278.52</v>
      </c>
      <c r="E1385" s="75" t="s">
        <v>6463</v>
      </c>
      <c r="F1385" s="112">
        <f t="shared" si="101"/>
        <v>334.22399999999999</v>
      </c>
      <c r="G1385" s="80" t="s">
        <v>3334</v>
      </c>
      <c r="H1385" s="325"/>
      <c r="L1385"/>
      <c r="M1385"/>
      <c r="P1385" s="9">
        <v>103</v>
      </c>
      <c r="V1385" s="39"/>
      <c r="Z1385" s="38"/>
      <c r="AA1385" s="38">
        <v>12.001851185272798</v>
      </c>
      <c r="AB1385" s="30"/>
      <c r="AC1385" s="31"/>
      <c r="AD1385" s="32"/>
      <c r="AE1385" s="32"/>
      <c r="AF1385" s="33"/>
      <c r="AJ1385" s="350">
        <v>1026015</v>
      </c>
      <c r="AK1385" s="3"/>
      <c r="AL1385">
        <f t="shared" si="105"/>
        <v>0</v>
      </c>
      <c r="AO1385">
        <v>4.2535181876119204</v>
      </c>
    </row>
    <row r="1386" spans="1:41" ht="12" customHeight="1" x14ac:dyDescent="0.25">
      <c r="A1386" s="73">
        <v>5004016</v>
      </c>
      <c r="B1386" s="98" t="s">
        <v>1635</v>
      </c>
      <c r="C1386" s="77" t="str">
        <f t="shared" si="102"/>
        <v/>
      </c>
      <c r="D1386" s="115">
        <v>278.52</v>
      </c>
      <c r="E1386" s="75" t="s">
        <v>6463</v>
      </c>
      <c r="F1386" s="112">
        <f t="shared" si="101"/>
        <v>334.22399999999999</v>
      </c>
      <c r="G1386" s="80" t="s">
        <v>3334</v>
      </c>
      <c r="H1386" s="325"/>
      <c r="L1386"/>
      <c r="M1386"/>
      <c r="P1386" s="9">
        <v>103</v>
      </c>
      <c r="V1386" s="39"/>
      <c r="Z1386" s="38"/>
      <c r="AA1386" s="38">
        <v>12.001851185272798</v>
      </c>
      <c r="AB1386" s="30"/>
      <c r="AC1386" s="31"/>
      <c r="AD1386" s="32"/>
      <c r="AE1386" s="32"/>
      <c r="AF1386" s="33"/>
      <c r="AJ1386" s="350">
        <v>1026016</v>
      </c>
      <c r="AK1386" s="3"/>
      <c r="AL1386">
        <f t="shared" si="105"/>
        <v>0</v>
      </c>
      <c r="AO1386">
        <v>8.5985098846348507</v>
      </c>
    </row>
    <row r="1387" spans="1:41" ht="12" customHeight="1" x14ac:dyDescent="0.25">
      <c r="A1387" s="73">
        <v>5004017</v>
      </c>
      <c r="B1387" s="98" t="s">
        <v>1636</v>
      </c>
      <c r="C1387" s="77" t="str">
        <f t="shared" si="102"/>
        <v/>
      </c>
      <c r="D1387" s="115">
        <v>278.52</v>
      </c>
      <c r="E1387" s="75" t="s">
        <v>6463</v>
      </c>
      <c r="F1387" s="112">
        <f t="shared" si="101"/>
        <v>334.22399999999999</v>
      </c>
      <c r="G1387" s="80" t="s">
        <v>3335</v>
      </c>
      <c r="H1387" s="325"/>
      <c r="L1387"/>
      <c r="M1387"/>
      <c r="P1387" s="9">
        <v>103</v>
      </c>
      <c r="V1387" s="39"/>
      <c r="Z1387" s="38"/>
      <c r="AA1387" s="38">
        <v>12.001851185272798</v>
      </c>
      <c r="AB1387" s="30"/>
      <c r="AC1387" s="31"/>
      <c r="AD1387" s="32"/>
      <c r="AE1387" s="32"/>
      <c r="AF1387" s="33"/>
      <c r="AJ1387" s="350">
        <v>1026017</v>
      </c>
      <c r="AK1387" s="3"/>
      <c r="AL1387">
        <f t="shared" si="105"/>
        <v>0</v>
      </c>
      <c r="AO1387">
        <v>2.9949865890301166</v>
      </c>
    </row>
    <row r="1388" spans="1:41" ht="12" customHeight="1" x14ac:dyDescent="0.25">
      <c r="A1388" s="73">
        <v>5004018</v>
      </c>
      <c r="B1388" s="98" t="s">
        <v>1637</v>
      </c>
      <c r="C1388" s="77" t="str">
        <f t="shared" si="102"/>
        <v/>
      </c>
      <c r="D1388" s="115">
        <v>278.52</v>
      </c>
      <c r="E1388" s="75" t="s">
        <v>6464</v>
      </c>
      <c r="F1388" s="112">
        <f t="shared" si="101"/>
        <v>334.22399999999999</v>
      </c>
      <c r="G1388" s="80" t="s">
        <v>3334</v>
      </c>
      <c r="H1388" s="325"/>
      <c r="L1388"/>
      <c r="M1388"/>
      <c r="P1388" s="9">
        <v>103</v>
      </c>
      <c r="V1388" s="39"/>
      <c r="Z1388" s="38"/>
      <c r="AA1388" s="38">
        <v>12.001851185272798</v>
      </c>
      <c r="AB1388" s="30"/>
      <c r="AC1388" s="31"/>
      <c r="AD1388" s="32"/>
      <c r="AE1388" s="32"/>
      <c r="AF1388" s="33"/>
      <c r="AJ1388" s="350">
        <v>1026018</v>
      </c>
      <c r="AK1388" s="3"/>
      <c r="AL1388">
        <f t="shared" si="105"/>
        <v>0</v>
      </c>
      <c r="AO1388">
        <v>14.946942416281141</v>
      </c>
    </row>
    <row r="1389" spans="1:41" ht="12" customHeight="1" x14ac:dyDescent="0.25">
      <c r="A1389" s="73">
        <v>1026019</v>
      </c>
      <c r="B1389" s="98" t="s">
        <v>1638</v>
      </c>
      <c r="C1389" s="77" t="str">
        <f t="shared" si="102"/>
        <v/>
      </c>
      <c r="D1389" s="115">
        <v>180.17</v>
      </c>
      <c r="E1389" s="75" t="s">
        <v>6463</v>
      </c>
      <c r="F1389" s="309">
        <f t="shared" si="101"/>
        <v>216.20399999999998</v>
      </c>
      <c r="G1389" s="80" t="s">
        <v>3334</v>
      </c>
      <c r="H1389" s="325"/>
      <c r="L1389"/>
      <c r="M1389"/>
      <c r="P1389" s="9">
        <v>103</v>
      </c>
      <c r="V1389" s="39"/>
      <c r="Z1389" s="38"/>
      <c r="AA1389" s="38">
        <v>0</v>
      </c>
      <c r="AB1389" s="30"/>
      <c r="AC1389" s="31"/>
      <c r="AD1389" s="32"/>
      <c r="AE1389" s="32"/>
      <c r="AF1389" s="33"/>
      <c r="AJ1389" s="350"/>
      <c r="AK1389" s="3"/>
      <c r="AL1389">
        <f t="shared" si="105"/>
        <v>0</v>
      </c>
      <c r="AO1389">
        <v>88.298233610863704</v>
      </c>
    </row>
    <row r="1390" spans="1:41" ht="12" customHeight="1" x14ac:dyDescent="0.25">
      <c r="A1390" s="73">
        <v>5004020</v>
      </c>
      <c r="B1390" s="98" t="s">
        <v>1639</v>
      </c>
      <c r="C1390" s="77" t="str">
        <f t="shared" si="102"/>
        <v/>
      </c>
      <c r="D1390" s="115">
        <v>278.52</v>
      </c>
      <c r="E1390" s="75" t="s">
        <v>6463</v>
      </c>
      <c r="F1390" s="112">
        <f t="shared" si="101"/>
        <v>334.22399999999999</v>
      </c>
      <c r="G1390" s="80" t="s">
        <v>3334</v>
      </c>
      <c r="H1390" s="325"/>
      <c r="L1390"/>
      <c r="M1390"/>
      <c r="P1390" s="9">
        <v>103</v>
      </c>
      <c r="V1390" s="39"/>
      <c r="Z1390" s="38"/>
      <c r="AA1390" s="38">
        <v>12.001851185272798</v>
      </c>
      <c r="AB1390" s="30"/>
      <c r="AC1390" s="31"/>
      <c r="AD1390" s="32"/>
      <c r="AE1390" s="32"/>
      <c r="AF1390" s="33"/>
      <c r="AJ1390" s="350">
        <v>1026020</v>
      </c>
      <c r="AK1390" s="3"/>
      <c r="AL1390">
        <f t="shared" si="105"/>
        <v>0</v>
      </c>
      <c r="AO1390">
        <v>6.6361943507970214</v>
      </c>
    </row>
    <row r="1391" spans="1:41" ht="12" customHeight="1" x14ac:dyDescent="0.25">
      <c r="A1391" s="73">
        <v>5004021</v>
      </c>
      <c r="B1391" s="98" t="s">
        <v>1640</v>
      </c>
      <c r="C1391" s="77" t="str">
        <f t="shared" si="102"/>
        <v/>
      </c>
      <c r="D1391" s="115">
        <v>308.86</v>
      </c>
      <c r="E1391" s="75" t="s">
        <v>6463</v>
      </c>
      <c r="F1391" s="112">
        <f t="shared" si="101"/>
        <v>370.63200000000001</v>
      </c>
      <c r="G1391" s="80" t="s">
        <v>3334</v>
      </c>
      <c r="H1391" s="325"/>
      <c r="L1391"/>
      <c r="M1391"/>
      <c r="P1391" s="9">
        <v>103</v>
      </c>
      <c r="V1391" s="39"/>
      <c r="Z1391" s="38"/>
      <c r="AA1391" s="38">
        <v>12.000927428703918</v>
      </c>
      <c r="AB1391" s="30"/>
      <c r="AC1391" s="31"/>
      <c r="AD1391" s="32"/>
      <c r="AE1391" s="32"/>
      <c r="AF1391" s="33"/>
      <c r="AJ1391" s="350">
        <v>1026021</v>
      </c>
      <c r="AK1391" s="3"/>
      <c r="AL1391">
        <f t="shared" si="105"/>
        <v>0</v>
      </c>
      <c r="AO1391">
        <v>6.9672358627025277</v>
      </c>
    </row>
    <row r="1392" spans="1:41" ht="12" customHeight="1" x14ac:dyDescent="0.25">
      <c r="A1392" s="73">
        <v>5004022</v>
      </c>
      <c r="B1392" s="98" t="s">
        <v>1641</v>
      </c>
      <c r="C1392" s="77" t="str">
        <f t="shared" si="102"/>
        <v/>
      </c>
      <c r="D1392" s="115">
        <v>308.86</v>
      </c>
      <c r="E1392" s="75" t="s">
        <v>6463</v>
      </c>
      <c r="F1392" s="112">
        <f t="shared" si="101"/>
        <v>370.63200000000001</v>
      </c>
      <c r="G1392" s="80" t="s">
        <v>3335</v>
      </c>
      <c r="H1392" s="325"/>
      <c r="L1392"/>
      <c r="M1392"/>
      <c r="P1392" s="9">
        <v>103</v>
      </c>
      <c r="V1392" s="39"/>
      <c r="Z1392" s="38"/>
      <c r="AA1392" s="38">
        <v>12.000927428703918</v>
      </c>
      <c r="AB1392" s="30"/>
      <c r="AC1392" s="31"/>
      <c r="AD1392" s="32"/>
      <c r="AE1392" s="32"/>
      <c r="AF1392" s="33"/>
      <c r="AJ1392" s="350">
        <v>1026022</v>
      </c>
      <c r="AK1392" s="3"/>
      <c r="AL1392">
        <f t="shared" si="105"/>
        <v>0</v>
      </c>
      <c r="AO1392">
        <v>0.64298610057040728</v>
      </c>
    </row>
    <row r="1393" spans="1:41" ht="12" customHeight="1" x14ac:dyDescent="0.25">
      <c r="A1393" s="73">
        <v>5004023</v>
      </c>
      <c r="B1393" s="98" t="s">
        <v>1642</v>
      </c>
      <c r="C1393" s="77" t="str">
        <f t="shared" si="102"/>
        <v/>
      </c>
      <c r="D1393" s="115">
        <v>308.86</v>
      </c>
      <c r="E1393" s="75" t="s">
        <v>6463</v>
      </c>
      <c r="F1393" s="112">
        <f t="shared" si="101"/>
        <v>370.63200000000001</v>
      </c>
      <c r="G1393" s="80" t="s">
        <v>3334</v>
      </c>
      <c r="H1393" s="325"/>
      <c r="L1393"/>
      <c r="M1393"/>
      <c r="P1393" s="9">
        <v>103</v>
      </c>
      <c r="V1393" s="39"/>
      <c r="Z1393" s="38"/>
      <c r="AA1393" s="38">
        <v>12.000927428703918</v>
      </c>
      <c r="AB1393" s="30"/>
      <c r="AC1393" s="31"/>
      <c r="AD1393" s="32"/>
      <c r="AE1393" s="32"/>
      <c r="AF1393" s="33"/>
      <c r="AJ1393" s="350">
        <v>1026023</v>
      </c>
      <c r="AK1393" s="3"/>
      <c r="AL1393">
        <f t="shared" si="105"/>
        <v>0</v>
      </c>
      <c r="AO1393">
        <v>0.63617901348893835</v>
      </c>
    </row>
    <row r="1394" spans="1:41" ht="12" customHeight="1" x14ac:dyDescent="0.25">
      <c r="A1394" s="73">
        <v>5004024</v>
      </c>
      <c r="B1394" s="98" t="s">
        <v>1643</v>
      </c>
      <c r="C1394" s="77" t="str">
        <f t="shared" si="102"/>
        <v/>
      </c>
      <c r="D1394" s="115">
        <v>308.86</v>
      </c>
      <c r="E1394" s="75" t="s">
        <v>6463</v>
      </c>
      <c r="F1394" s="112">
        <f t="shared" si="101"/>
        <v>370.63200000000001</v>
      </c>
      <c r="G1394" s="80" t="s">
        <v>3334</v>
      </c>
      <c r="H1394" s="325"/>
      <c r="L1394"/>
      <c r="M1394"/>
      <c r="P1394" s="9">
        <v>103</v>
      </c>
      <c r="V1394" s="39"/>
      <c r="Z1394" s="38"/>
      <c r="AA1394" s="38">
        <v>12.000927428703918</v>
      </c>
      <c r="AB1394" s="30"/>
      <c r="AC1394" s="31"/>
      <c r="AD1394" s="32"/>
      <c r="AE1394" s="32"/>
      <c r="AF1394" s="33"/>
      <c r="AJ1394" s="350">
        <v>1026024</v>
      </c>
      <c r="AK1394" s="3"/>
      <c r="AL1394">
        <f t="shared" si="105"/>
        <v>0</v>
      </c>
      <c r="AO1394">
        <v>17.588022238773455</v>
      </c>
    </row>
    <row r="1395" spans="1:41" ht="12" customHeight="1" x14ac:dyDescent="0.25">
      <c r="A1395" s="73">
        <v>5004025</v>
      </c>
      <c r="B1395" s="98" t="s">
        <v>1644</v>
      </c>
      <c r="C1395" s="77" t="str">
        <f t="shared" si="102"/>
        <v/>
      </c>
      <c r="D1395" s="115">
        <v>308.86</v>
      </c>
      <c r="E1395" s="75" t="s">
        <v>6463</v>
      </c>
      <c r="F1395" s="112">
        <f t="shared" si="101"/>
        <v>370.63200000000001</v>
      </c>
      <c r="G1395" s="80" t="s">
        <v>3334</v>
      </c>
      <c r="H1395" s="325"/>
      <c r="L1395"/>
      <c r="M1395"/>
      <c r="P1395" s="9">
        <v>103</v>
      </c>
      <c r="V1395" s="39"/>
      <c r="Z1395" s="38"/>
      <c r="AA1395" s="38">
        <v>12.000927428703918</v>
      </c>
      <c r="AB1395" s="30"/>
      <c r="AC1395" s="31"/>
      <c r="AD1395" s="32"/>
      <c r="AE1395" s="32"/>
      <c r="AF1395" s="33"/>
      <c r="AJ1395" s="350">
        <v>1026025</v>
      </c>
      <c r="AK1395" s="3"/>
      <c r="AL1395">
        <f t="shared" si="105"/>
        <v>0</v>
      </c>
      <c r="AO1395">
        <v>0.66461650856194621</v>
      </c>
    </row>
    <row r="1396" spans="1:41" ht="12" customHeight="1" x14ac:dyDescent="0.25">
      <c r="A1396" s="73">
        <v>5004026</v>
      </c>
      <c r="B1396" s="98" t="s">
        <v>1645</v>
      </c>
      <c r="C1396" s="77" t="str">
        <f t="shared" si="102"/>
        <v/>
      </c>
      <c r="D1396" s="115">
        <v>326.22000000000003</v>
      </c>
      <c r="E1396" s="75" t="s">
        <v>6463</v>
      </c>
      <c r="F1396" s="112">
        <f t="shared" si="101"/>
        <v>391.464</v>
      </c>
      <c r="G1396" s="80" t="s">
        <v>3334</v>
      </c>
      <c r="H1396" s="325"/>
      <c r="L1396"/>
      <c r="M1396"/>
      <c r="P1396" s="9">
        <v>103</v>
      </c>
      <c r="V1396" s="39"/>
      <c r="Z1396" s="38"/>
      <c r="AA1396" s="38">
        <v>11.998419527614359</v>
      </c>
      <c r="AB1396" s="30"/>
      <c r="AC1396" s="31"/>
      <c r="AD1396" s="32"/>
      <c r="AE1396" s="32"/>
      <c r="AF1396" s="33"/>
      <c r="AJ1396" s="350">
        <v>1026026</v>
      </c>
      <c r="AK1396" s="3"/>
      <c r="AL1396">
        <f t="shared" si="105"/>
        <v>0</v>
      </c>
      <c r="AO1396">
        <v>10.667728952823744</v>
      </c>
    </row>
    <row r="1397" spans="1:41" ht="12" customHeight="1" x14ac:dyDescent="0.25">
      <c r="A1397" s="73">
        <v>5004027</v>
      </c>
      <c r="B1397" s="98" t="s">
        <v>1646</v>
      </c>
      <c r="C1397" s="77" t="str">
        <f t="shared" si="102"/>
        <v/>
      </c>
      <c r="D1397" s="115">
        <v>326.22000000000003</v>
      </c>
      <c r="E1397" s="75" t="s">
        <v>6463</v>
      </c>
      <c r="F1397" s="112">
        <f t="shared" si="101"/>
        <v>391.464</v>
      </c>
      <c r="G1397" s="80" t="s">
        <v>3334</v>
      </c>
      <c r="H1397" s="325"/>
      <c r="I1397" s="326" t="s">
        <v>4968</v>
      </c>
      <c r="L1397"/>
      <c r="M1397"/>
      <c r="P1397" s="9">
        <v>103</v>
      </c>
      <c r="V1397" s="39"/>
      <c r="Z1397" s="38"/>
      <c r="AA1397" s="38">
        <v>11.998419527614359</v>
      </c>
      <c r="AB1397" s="30"/>
      <c r="AC1397" s="31"/>
      <c r="AD1397" s="32"/>
      <c r="AE1397" s="32"/>
      <c r="AF1397" s="33"/>
      <c r="AJ1397" s="350">
        <v>1026027</v>
      </c>
      <c r="AK1397" s="3"/>
      <c r="AL1397">
        <f t="shared" si="105"/>
        <v>0</v>
      </c>
      <c r="AO1397">
        <v>6.5333459615379876</v>
      </c>
    </row>
    <row r="1398" spans="1:41" ht="12" customHeight="1" x14ac:dyDescent="0.25">
      <c r="A1398" s="73">
        <v>5004028</v>
      </c>
      <c r="B1398" s="98" t="s">
        <v>1647</v>
      </c>
      <c r="C1398" s="77" t="str">
        <f t="shared" si="102"/>
        <v/>
      </c>
      <c r="D1398" s="115">
        <v>326.22000000000003</v>
      </c>
      <c r="E1398" s="75" t="s">
        <v>6463</v>
      </c>
      <c r="F1398" s="112">
        <f t="shared" si="101"/>
        <v>391.464</v>
      </c>
      <c r="G1398" s="80" t="s">
        <v>3334</v>
      </c>
      <c r="H1398" s="325"/>
      <c r="I1398" s="377" t="s">
        <v>8437</v>
      </c>
      <c r="L1398"/>
      <c r="M1398"/>
      <c r="P1398" s="9">
        <v>103</v>
      </c>
      <c r="V1398" s="39"/>
      <c r="Z1398" s="38"/>
      <c r="AA1398" s="38">
        <v>11.998419527614359</v>
      </c>
      <c r="AB1398" s="30"/>
      <c r="AC1398" s="31"/>
      <c r="AD1398" s="32"/>
      <c r="AE1398" s="32"/>
      <c r="AF1398" s="33"/>
      <c r="AJ1398" s="350">
        <v>1026028</v>
      </c>
      <c r="AK1398" s="3"/>
      <c r="AL1398">
        <f t="shared" si="105"/>
        <v>0</v>
      </c>
      <c r="AO1398">
        <v>54.618772238457574</v>
      </c>
    </row>
    <row r="1399" spans="1:41" ht="12" customHeight="1" x14ac:dyDescent="0.25">
      <c r="A1399" s="73">
        <v>5004029</v>
      </c>
      <c r="B1399" s="98" t="s">
        <v>1648</v>
      </c>
      <c r="C1399" s="77" t="str">
        <f t="shared" si="102"/>
        <v/>
      </c>
      <c r="D1399" s="115">
        <v>326.22000000000003</v>
      </c>
      <c r="E1399" s="75" t="s">
        <v>6463</v>
      </c>
      <c r="F1399" s="112">
        <f t="shared" si="101"/>
        <v>391.464</v>
      </c>
      <c r="G1399" s="80" t="s">
        <v>3335</v>
      </c>
      <c r="H1399" s="325"/>
      <c r="I1399" s="378"/>
      <c r="L1399"/>
      <c r="M1399"/>
      <c r="P1399" s="9">
        <v>103</v>
      </c>
      <c r="V1399" s="39"/>
      <c r="Z1399" s="38"/>
      <c r="AA1399" s="38">
        <v>11.998419527614359</v>
      </c>
      <c r="AB1399" s="30"/>
      <c r="AC1399" s="31"/>
      <c r="AD1399" s="32"/>
      <c r="AE1399" s="32"/>
      <c r="AF1399" s="33"/>
      <c r="AJ1399" s="350">
        <v>1026029</v>
      </c>
      <c r="AK1399" s="3"/>
      <c r="AL1399">
        <f t="shared" si="105"/>
        <v>0</v>
      </c>
      <c r="AO1399">
        <v>0.50219540491410053</v>
      </c>
    </row>
    <row r="1400" spans="1:41" ht="12" customHeight="1" x14ac:dyDescent="0.25">
      <c r="A1400" s="73">
        <v>5004030</v>
      </c>
      <c r="B1400" s="98" t="s">
        <v>1649</v>
      </c>
      <c r="C1400" s="77" t="str">
        <f t="shared" si="102"/>
        <v/>
      </c>
      <c r="D1400" s="115">
        <v>326.22000000000003</v>
      </c>
      <c r="E1400" s="75" t="s">
        <v>6463</v>
      </c>
      <c r="F1400" s="112">
        <f t="shared" si="101"/>
        <v>391.464</v>
      </c>
      <c r="G1400" s="80" t="s">
        <v>3334</v>
      </c>
      <c r="H1400" s="325"/>
      <c r="L1400"/>
      <c r="M1400"/>
      <c r="P1400" s="9">
        <v>103</v>
      </c>
      <c r="V1400" s="39"/>
      <c r="Z1400" s="38"/>
      <c r="AA1400" s="38">
        <v>11.998419527614359</v>
      </c>
      <c r="AB1400" s="30"/>
      <c r="AC1400" s="31"/>
      <c r="AD1400" s="32"/>
      <c r="AE1400" s="32"/>
      <c r="AF1400" s="33"/>
      <c r="AJ1400" s="350">
        <v>1026030</v>
      </c>
      <c r="AK1400" s="3"/>
      <c r="AL1400">
        <f t="shared" si="105"/>
        <v>0</v>
      </c>
      <c r="AO1400">
        <v>11.01184924162451</v>
      </c>
    </row>
    <row r="1401" spans="1:41" ht="12" customHeight="1" x14ac:dyDescent="0.25">
      <c r="A1401" s="73">
        <v>5004031</v>
      </c>
      <c r="B1401" s="98" t="s">
        <v>1650</v>
      </c>
      <c r="C1401" s="77" t="str">
        <f t="shared" si="102"/>
        <v/>
      </c>
      <c r="D1401" s="115">
        <v>326.22000000000003</v>
      </c>
      <c r="E1401" s="75" t="s">
        <v>6463</v>
      </c>
      <c r="F1401" s="112">
        <f t="shared" si="101"/>
        <v>391.464</v>
      </c>
      <c r="G1401" s="80" t="s">
        <v>3334</v>
      </c>
      <c r="H1401" s="325"/>
      <c r="I1401" s="377" t="s">
        <v>8438</v>
      </c>
      <c r="L1401"/>
      <c r="M1401"/>
      <c r="P1401" s="9">
        <v>103</v>
      </c>
      <c r="V1401" s="39"/>
      <c r="Z1401" s="38"/>
      <c r="AA1401" s="38">
        <v>11.998419527614359</v>
      </c>
      <c r="AB1401" s="30"/>
      <c r="AC1401" s="31"/>
      <c r="AD1401" s="32"/>
      <c r="AE1401" s="32"/>
      <c r="AF1401" s="33"/>
      <c r="AJ1401" s="350">
        <v>1026031</v>
      </c>
      <c r="AK1401" s="3"/>
      <c r="AL1401">
        <f t="shared" si="105"/>
        <v>0</v>
      </c>
      <c r="AO1401">
        <v>44.047396966498042</v>
      </c>
    </row>
    <row r="1402" spans="1:41" ht="12" customHeight="1" x14ac:dyDescent="0.25">
      <c r="A1402" s="73">
        <v>5004032</v>
      </c>
      <c r="B1402" s="98" t="s">
        <v>1651</v>
      </c>
      <c r="C1402" s="77" t="str">
        <f t="shared" si="102"/>
        <v/>
      </c>
      <c r="D1402" s="115">
        <v>326.22000000000003</v>
      </c>
      <c r="E1402" s="75" t="s">
        <v>6463</v>
      </c>
      <c r="F1402" s="112">
        <f t="shared" si="101"/>
        <v>391.464</v>
      </c>
      <c r="G1402" s="80" t="s">
        <v>3334</v>
      </c>
      <c r="H1402" s="325"/>
      <c r="I1402" s="378"/>
      <c r="L1402"/>
      <c r="M1402"/>
      <c r="P1402" s="9">
        <v>103</v>
      </c>
      <c r="V1402" s="39"/>
      <c r="Z1402" s="38"/>
      <c r="AA1402" s="38">
        <v>11.998419527614359</v>
      </c>
      <c r="AB1402" s="30"/>
      <c r="AC1402" s="31"/>
      <c r="AD1402" s="32"/>
      <c r="AE1402" s="32"/>
      <c r="AF1402" s="33"/>
      <c r="AJ1402" s="350">
        <v>1026032</v>
      </c>
      <c r="AK1402" s="3"/>
      <c r="AL1402">
        <f t="shared" si="105"/>
        <v>0</v>
      </c>
      <c r="AO1402">
        <v>3.6412514825638382</v>
      </c>
    </row>
    <row r="1403" spans="1:41" ht="12" customHeight="1" x14ac:dyDescent="0.25">
      <c r="A1403" s="73">
        <v>5004033</v>
      </c>
      <c r="B1403" s="98" t="s">
        <v>1652</v>
      </c>
      <c r="C1403" s="77" t="str">
        <f t="shared" si="102"/>
        <v/>
      </c>
      <c r="D1403" s="115">
        <v>326.22000000000003</v>
      </c>
      <c r="E1403" s="75" t="s">
        <v>6463</v>
      </c>
      <c r="F1403" s="112">
        <f t="shared" si="101"/>
        <v>391.464</v>
      </c>
      <c r="G1403" s="80" t="s">
        <v>3334</v>
      </c>
      <c r="H1403" s="325"/>
      <c r="L1403"/>
      <c r="M1403"/>
      <c r="P1403" s="9">
        <v>103</v>
      </c>
      <c r="V1403" s="39"/>
      <c r="Z1403" s="38"/>
      <c r="AA1403" s="38">
        <v>11.998419527614359</v>
      </c>
      <c r="AB1403" s="30"/>
      <c r="AC1403" s="31"/>
      <c r="AD1403" s="32"/>
      <c r="AE1403" s="32"/>
      <c r="AF1403" s="33"/>
      <c r="AJ1403" s="350">
        <v>1026033</v>
      </c>
      <c r="AK1403" s="3"/>
      <c r="AL1403">
        <f t="shared" si="105"/>
        <v>0</v>
      </c>
      <c r="AO1403">
        <v>23.542574240714469</v>
      </c>
    </row>
    <row r="1404" spans="1:41" ht="12" customHeight="1" x14ac:dyDescent="0.25">
      <c r="A1404" s="73">
        <v>5004034</v>
      </c>
      <c r="B1404" s="98" t="s">
        <v>1653</v>
      </c>
      <c r="C1404" s="77" t="str">
        <f t="shared" si="102"/>
        <v/>
      </c>
      <c r="D1404" s="115">
        <v>326.22000000000003</v>
      </c>
      <c r="E1404" s="75" t="s">
        <v>6463</v>
      </c>
      <c r="F1404" s="112">
        <f t="shared" si="101"/>
        <v>391.464</v>
      </c>
      <c r="G1404" s="80" t="s">
        <v>3334</v>
      </c>
      <c r="H1404" s="325"/>
      <c r="I1404" s="377" t="s">
        <v>8439</v>
      </c>
      <c r="L1404"/>
      <c r="M1404"/>
      <c r="P1404" s="9">
        <v>103</v>
      </c>
      <c r="V1404" s="39"/>
      <c r="Z1404" s="38"/>
      <c r="AA1404" s="38">
        <v>11.998419527614359</v>
      </c>
      <c r="AB1404" s="30"/>
      <c r="AC1404" s="31"/>
      <c r="AD1404" s="32"/>
      <c r="AE1404" s="32"/>
      <c r="AF1404" s="33"/>
      <c r="AJ1404" s="350">
        <v>1026034</v>
      </c>
      <c r="AK1404" s="3"/>
      <c r="AL1404">
        <f t="shared" si="105"/>
        <v>0</v>
      </c>
      <c r="AO1404">
        <v>8.6422107972242994</v>
      </c>
    </row>
    <row r="1405" spans="1:41" ht="12" customHeight="1" x14ac:dyDescent="0.25">
      <c r="A1405" s="73">
        <v>5004035</v>
      </c>
      <c r="B1405" s="98" t="s">
        <v>1654</v>
      </c>
      <c r="C1405" s="77" t="str">
        <f t="shared" si="102"/>
        <v/>
      </c>
      <c r="D1405" s="115">
        <v>293.02</v>
      </c>
      <c r="E1405" s="75" t="s">
        <v>6463</v>
      </c>
      <c r="F1405" s="112">
        <f t="shared" si="101"/>
        <v>351.62399999999997</v>
      </c>
      <c r="G1405" s="80" t="s">
        <v>3335</v>
      </c>
      <c r="H1405" s="325"/>
      <c r="I1405" s="378"/>
      <c r="L1405"/>
      <c r="M1405"/>
      <c r="P1405" s="9">
        <v>103</v>
      </c>
      <c r="V1405" s="39"/>
      <c r="Z1405" s="38"/>
      <c r="AA1405" s="38">
        <v>11.999022482893452</v>
      </c>
      <c r="AB1405" s="30"/>
      <c r="AC1405" s="31"/>
      <c r="AD1405" s="32"/>
      <c r="AE1405" s="32"/>
      <c r="AF1405" s="33"/>
      <c r="AJ1405" s="350">
        <v>1026035</v>
      </c>
      <c r="AK1405" s="3"/>
      <c r="AL1405">
        <f t="shared" si="105"/>
        <v>0</v>
      </c>
      <c r="AO1405">
        <v>0.34794709653371192</v>
      </c>
    </row>
    <row r="1406" spans="1:41" ht="12" customHeight="1" x14ac:dyDescent="0.25">
      <c r="A1406" s="73">
        <v>5004036</v>
      </c>
      <c r="B1406" s="98" t="s">
        <v>1655</v>
      </c>
      <c r="C1406" s="77" t="str">
        <f t="shared" si="102"/>
        <v/>
      </c>
      <c r="D1406" s="115">
        <v>293.02</v>
      </c>
      <c r="E1406" s="75" t="s">
        <v>6463</v>
      </c>
      <c r="F1406" s="112">
        <f t="shared" si="101"/>
        <v>351.62399999999997</v>
      </c>
      <c r="G1406" s="80" t="s">
        <v>3334</v>
      </c>
      <c r="H1406" s="325"/>
      <c r="L1406"/>
      <c r="M1406"/>
      <c r="P1406" s="9">
        <v>103</v>
      </c>
      <c r="V1406" s="39"/>
      <c r="Z1406" s="38"/>
      <c r="AA1406" s="38">
        <v>11.999022482893452</v>
      </c>
      <c r="AB1406" s="30"/>
      <c r="AC1406" s="31"/>
      <c r="AD1406" s="32"/>
      <c r="AE1406" s="32"/>
      <c r="AF1406" s="33"/>
      <c r="AJ1406" s="350">
        <v>1026036</v>
      </c>
      <c r="AK1406" s="3"/>
      <c r="AL1406">
        <f t="shared" si="105"/>
        <v>0</v>
      </c>
      <c r="AO1406">
        <v>6.8169545504743825</v>
      </c>
    </row>
    <row r="1407" spans="1:41" ht="12" customHeight="1" x14ac:dyDescent="0.25">
      <c r="A1407" s="73">
        <v>5004037</v>
      </c>
      <c r="B1407" s="98" t="s">
        <v>1656</v>
      </c>
      <c r="C1407" s="77" t="str">
        <f t="shared" si="102"/>
        <v/>
      </c>
      <c r="D1407" s="115">
        <v>293.02</v>
      </c>
      <c r="E1407" s="75" t="s">
        <v>6463</v>
      </c>
      <c r="F1407" s="112">
        <f t="shared" si="101"/>
        <v>351.62399999999997</v>
      </c>
      <c r="G1407" s="80" t="s">
        <v>3334</v>
      </c>
      <c r="H1407" s="325"/>
      <c r="I1407" s="377" t="s">
        <v>8440</v>
      </c>
      <c r="L1407"/>
      <c r="M1407"/>
      <c r="P1407" s="9">
        <v>103</v>
      </c>
      <c r="V1407" s="39"/>
      <c r="Z1407" s="38"/>
      <c r="AA1407" s="38">
        <v>11.999022482893452</v>
      </c>
      <c r="AB1407" s="30"/>
      <c r="AC1407" s="31"/>
      <c r="AD1407" s="32"/>
      <c r="AE1407" s="32"/>
      <c r="AF1407" s="33"/>
      <c r="AJ1407" s="350">
        <v>1026037</v>
      </c>
      <c r="AK1407" s="3"/>
      <c r="AL1407">
        <f t="shared" si="105"/>
        <v>0</v>
      </c>
      <c r="AO1407">
        <v>0.79052567069983737</v>
      </c>
    </row>
    <row r="1408" spans="1:41" ht="12" customHeight="1" x14ac:dyDescent="0.25">
      <c r="A1408" s="73">
        <v>5004038</v>
      </c>
      <c r="B1408" s="98" t="s">
        <v>1657</v>
      </c>
      <c r="C1408" s="77" t="str">
        <f t="shared" si="102"/>
        <v/>
      </c>
      <c r="D1408" s="115">
        <v>293.02</v>
      </c>
      <c r="E1408" s="75" t="s">
        <v>6463</v>
      </c>
      <c r="F1408" s="112">
        <f t="shared" si="101"/>
        <v>351.62399999999997</v>
      </c>
      <c r="G1408" s="80" t="s">
        <v>3334</v>
      </c>
      <c r="H1408" s="325"/>
      <c r="I1408" s="378"/>
      <c r="L1408"/>
      <c r="M1408"/>
      <c r="P1408" s="9">
        <v>103</v>
      </c>
      <c r="V1408" s="39"/>
      <c r="Z1408" s="38"/>
      <c r="AA1408" s="38">
        <v>11.999022482893452</v>
      </c>
      <c r="AB1408" s="30"/>
      <c r="AC1408" s="31"/>
      <c r="AD1408" s="32"/>
      <c r="AE1408" s="32"/>
      <c r="AF1408" s="33"/>
      <c r="AJ1408" s="350">
        <v>1026038</v>
      </c>
      <c r="AK1408" s="3"/>
      <c r="AL1408">
        <f t="shared" si="105"/>
        <v>0</v>
      </c>
      <c r="AO1408">
        <v>23.387397919319802</v>
      </c>
    </row>
    <row r="1409" spans="1:41" ht="12" customHeight="1" x14ac:dyDescent="0.25">
      <c r="A1409" s="73">
        <v>5004039</v>
      </c>
      <c r="B1409" s="98" t="s">
        <v>1658</v>
      </c>
      <c r="C1409" s="77" t="str">
        <f t="shared" si="102"/>
        <v/>
      </c>
      <c r="D1409" s="115">
        <v>293.02</v>
      </c>
      <c r="E1409" s="75" t="s">
        <v>6463</v>
      </c>
      <c r="F1409" s="112">
        <f t="shared" si="101"/>
        <v>351.62399999999997</v>
      </c>
      <c r="G1409" s="80" t="s">
        <v>3335</v>
      </c>
      <c r="H1409" s="325"/>
      <c r="L1409"/>
      <c r="M1409"/>
      <c r="P1409" s="9">
        <v>103</v>
      </c>
      <c r="V1409" s="39"/>
      <c r="Z1409" s="38"/>
      <c r="AA1409" s="38">
        <v>11.999022482893452</v>
      </c>
      <c r="AB1409" s="30"/>
      <c r="AC1409" s="31"/>
      <c r="AD1409" s="32"/>
      <c r="AE1409" s="32"/>
      <c r="AF1409" s="33"/>
      <c r="AJ1409" s="350">
        <v>1026039</v>
      </c>
      <c r="AK1409" s="3"/>
      <c r="AL1409">
        <f t="shared" si="105"/>
        <v>0</v>
      </c>
      <c r="AO1409">
        <v>0.4605213161938162</v>
      </c>
    </row>
    <row r="1410" spans="1:41" ht="12" customHeight="1" x14ac:dyDescent="0.25">
      <c r="A1410" s="73">
        <v>5004040</v>
      </c>
      <c r="B1410" s="98" t="s">
        <v>1659</v>
      </c>
      <c r="C1410" s="77" t="str">
        <f t="shared" si="102"/>
        <v/>
      </c>
      <c r="D1410" s="115">
        <v>301.91000000000003</v>
      </c>
      <c r="E1410" s="75" t="s">
        <v>6463</v>
      </c>
      <c r="F1410" s="112">
        <f t="shared" si="101"/>
        <v>362.29200000000003</v>
      </c>
      <c r="G1410" s="80" t="s">
        <v>3334</v>
      </c>
      <c r="H1410" s="325"/>
      <c r="I1410" s="377" t="s">
        <v>8441</v>
      </c>
      <c r="L1410"/>
      <c r="M1410"/>
      <c r="P1410" s="9">
        <v>103</v>
      </c>
      <c r="V1410" s="39"/>
      <c r="Z1410" s="38"/>
      <c r="AA1410" s="38">
        <v>12.001897533206829</v>
      </c>
      <c r="AB1410" s="30"/>
      <c r="AC1410" s="31"/>
      <c r="AD1410" s="32"/>
      <c r="AE1410" s="32"/>
      <c r="AF1410" s="33"/>
      <c r="AJ1410" s="350">
        <v>1026040</v>
      </c>
      <c r="AK1410" s="3"/>
      <c r="AL1410">
        <f t="shared" si="105"/>
        <v>0</v>
      </c>
      <c r="AO1410">
        <v>18.44272287232705</v>
      </c>
    </row>
    <row r="1411" spans="1:41" ht="12" customHeight="1" x14ac:dyDescent="0.25">
      <c r="A1411" s="73">
        <v>5004041</v>
      </c>
      <c r="B1411" s="98" t="s">
        <v>1660</v>
      </c>
      <c r="C1411" s="77" t="str">
        <f t="shared" si="102"/>
        <v/>
      </c>
      <c r="D1411" s="115">
        <v>301.91000000000003</v>
      </c>
      <c r="E1411" s="75" t="s">
        <v>6463</v>
      </c>
      <c r="F1411" s="112">
        <f t="shared" si="101"/>
        <v>362.29200000000003</v>
      </c>
      <c r="G1411" s="80" t="s">
        <v>3334</v>
      </c>
      <c r="H1411" s="325"/>
      <c r="I1411" s="378"/>
      <c r="L1411"/>
      <c r="M1411"/>
      <c r="P1411" s="9">
        <v>103</v>
      </c>
      <c r="V1411" s="39"/>
      <c r="Z1411" s="38"/>
      <c r="AA1411" s="38">
        <v>12.001897533206829</v>
      </c>
      <c r="AB1411" s="30"/>
      <c r="AC1411" s="31"/>
      <c r="AD1411" s="32"/>
      <c r="AE1411" s="32"/>
      <c r="AF1411" s="33"/>
      <c r="AJ1411" s="350">
        <v>1026041</v>
      </c>
      <c r="AK1411" s="3"/>
      <c r="AL1411">
        <f t="shared" si="105"/>
        <v>0</v>
      </c>
      <c r="AO1411">
        <v>2.5930014583236622</v>
      </c>
    </row>
    <row r="1412" spans="1:41" ht="12" customHeight="1" x14ac:dyDescent="0.25">
      <c r="A1412" s="73">
        <v>5004042</v>
      </c>
      <c r="B1412" s="98" t="s">
        <v>1661</v>
      </c>
      <c r="C1412" s="77" t="str">
        <f t="shared" si="102"/>
        <v/>
      </c>
      <c r="D1412" s="115">
        <v>301.91000000000003</v>
      </c>
      <c r="E1412" s="75" t="s">
        <v>6463</v>
      </c>
      <c r="F1412" s="112">
        <f t="shared" si="101"/>
        <v>362.29200000000003</v>
      </c>
      <c r="G1412" s="80" t="s">
        <v>3334</v>
      </c>
      <c r="H1412" s="325"/>
      <c r="L1412"/>
      <c r="M1412"/>
      <c r="P1412" s="9">
        <v>103</v>
      </c>
      <c r="V1412" s="39"/>
      <c r="Z1412" s="38"/>
      <c r="AA1412" s="38">
        <v>12.001897533206829</v>
      </c>
      <c r="AB1412" s="30"/>
      <c r="AC1412" s="31"/>
      <c r="AD1412" s="32"/>
      <c r="AE1412" s="32"/>
      <c r="AF1412" s="33"/>
      <c r="AJ1412" s="350">
        <v>1026042</v>
      </c>
      <c r="AK1412" s="3"/>
      <c r="AL1412">
        <f t="shared" si="105"/>
        <v>0</v>
      </c>
      <c r="AO1412">
        <v>34.312042553166599</v>
      </c>
    </row>
    <row r="1413" spans="1:41" ht="12" customHeight="1" x14ac:dyDescent="0.25">
      <c r="A1413" s="73">
        <v>5004043</v>
      </c>
      <c r="B1413" s="98" t="s">
        <v>1662</v>
      </c>
      <c r="C1413" s="77" t="str">
        <f t="shared" si="102"/>
        <v/>
      </c>
      <c r="D1413" s="115">
        <v>301.91000000000003</v>
      </c>
      <c r="E1413" s="75" t="s">
        <v>6463</v>
      </c>
      <c r="F1413" s="112">
        <f t="shared" si="101"/>
        <v>362.29200000000003</v>
      </c>
      <c r="G1413" s="80" t="s">
        <v>3334</v>
      </c>
      <c r="H1413" s="325"/>
      <c r="L1413"/>
      <c r="M1413"/>
      <c r="P1413" s="9">
        <v>103</v>
      </c>
      <c r="V1413" s="39"/>
      <c r="Z1413" s="38"/>
      <c r="AA1413" s="38">
        <v>12.001897533206829</v>
      </c>
      <c r="AB1413" s="30"/>
      <c r="AC1413" s="31"/>
      <c r="AD1413" s="32"/>
      <c r="AE1413" s="32"/>
      <c r="AF1413" s="33"/>
      <c r="AJ1413" s="350">
        <v>1026043</v>
      </c>
      <c r="AK1413" s="3"/>
      <c r="AL1413">
        <f t="shared" si="105"/>
        <v>0</v>
      </c>
      <c r="AO1413">
        <v>5.6529418765753396</v>
      </c>
    </row>
    <row r="1414" spans="1:41" ht="12" customHeight="1" x14ac:dyDescent="0.25">
      <c r="A1414" s="73">
        <v>5004044</v>
      </c>
      <c r="B1414" s="98" t="s">
        <v>1663</v>
      </c>
      <c r="C1414" s="77" t="str">
        <f t="shared" si="102"/>
        <v/>
      </c>
      <c r="D1414" s="115">
        <v>301.92</v>
      </c>
      <c r="E1414" s="75" t="s">
        <v>6463</v>
      </c>
      <c r="F1414" s="112">
        <f t="shared" si="101"/>
        <v>362.30400000000003</v>
      </c>
      <c r="G1414" s="80" t="s">
        <v>3335</v>
      </c>
      <c r="H1414" s="325"/>
      <c r="L1414"/>
      <c r="M1414"/>
      <c r="P1414" s="9">
        <v>103</v>
      </c>
      <c r="V1414" s="39"/>
      <c r="Z1414" s="38"/>
      <c r="AA1414" s="38">
        <v>12.001897533206829</v>
      </c>
      <c r="AB1414" s="30"/>
      <c r="AC1414" s="31"/>
      <c r="AD1414" s="32"/>
      <c r="AE1414" s="32"/>
      <c r="AF1414" s="33"/>
      <c r="AJ1414" s="350">
        <v>1026044</v>
      </c>
      <c r="AK1414" s="3"/>
      <c r="AL1414">
        <f t="shared" si="105"/>
        <v>0</v>
      </c>
      <c r="AO1414">
        <v>0.22229455506192777</v>
      </c>
    </row>
    <row r="1415" spans="1:41" ht="12" customHeight="1" x14ac:dyDescent="0.25">
      <c r="A1415" s="73">
        <v>5004045</v>
      </c>
      <c r="B1415" s="98" t="s">
        <v>1664</v>
      </c>
      <c r="C1415" s="77" t="str">
        <f t="shared" si="102"/>
        <v/>
      </c>
      <c r="D1415" s="115">
        <v>377.19</v>
      </c>
      <c r="E1415" s="75" t="s">
        <v>6463</v>
      </c>
      <c r="F1415" s="112">
        <f t="shared" si="101"/>
        <v>452.62799999999999</v>
      </c>
      <c r="G1415" s="80" t="s">
        <v>3334</v>
      </c>
      <c r="H1415" s="325"/>
      <c r="L1415"/>
      <c r="M1415"/>
      <c r="P1415" s="9">
        <v>103</v>
      </c>
      <c r="V1415" s="39"/>
      <c r="Z1415" s="38"/>
      <c r="AA1415" s="38">
        <v>11.998784933171322</v>
      </c>
      <c r="AB1415" s="30"/>
      <c r="AC1415" s="31"/>
      <c r="AD1415" s="32"/>
      <c r="AE1415" s="32"/>
      <c r="AF1415" s="33"/>
      <c r="AJ1415" s="350">
        <v>1026045</v>
      </c>
      <c r="AK1415" s="3"/>
      <c r="AL1415">
        <f t="shared" si="105"/>
        <v>0</v>
      </c>
      <c r="AO1415">
        <v>0.96325635989084379</v>
      </c>
    </row>
    <row r="1416" spans="1:41" ht="12" customHeight="1" x14ac:dyDescent="0.25">
      <c r="A1416" s="73">
        <v>5004046</v>
      </c>
      <c r="B1416" s="98" t="s">
        <v>1665</v>
      </c>
      <c r="C1416" s="77" t="str">
        <f t="shared" si="102"/>
        <v/>
      </c>
      <c r="D1416" s="115">
        <v>377.19</v>
      </c>
      <c r="E1416" s="75" t="s">
        <v>6463</v>
      </c>
      <c r="F1416" s="112">
        <f t="shared" si="101"/>
        <v>452.62799999999999</v>
      </c>
      <c r="G1416" s="80" t="s">
        <v>3335</v>
      </c>
      <c r="H1416" s="325"/>
      <c r="L1416"/>
      <c r="M1416"/>
      <c r="P1416" s="9">
        <v>103</v>
      </c>
      <c r="V1416" s="39"/>
      <c r="Z1416" s="38"/>
      <c r="AA1416" s="38">
        <v>11.998784933171322</v>
      </c>
      <c r="AB1416" s="30"/>
      <c r="AC1416" s="31"/>
      <c r="AD1416" s="32"/>
      <c r="AE1416" s="32"/>
      <c r="AF1416" s="33"/>
      <c r="AJ1416" s="350">
        <v>1026046</v>
      </c>
      <c r="AK1416" s="3"/>
      <c r="AL1416">
        <f t="shared" si="105"/>
        <v>0</v>
      </c>
      <c r="AO1416">
        <v>0.62090026142280463</v>
      </c>
    </row>
    <row r="1417" spans="1:41" ht="12" customHeight="1" x14ac:dyDescent="0.25">
      <c r="A1417" s="73">
        <v>5004047</v>
      </c>
      <c r="B1417" s="98" t="s">
        <v>1666</v>
      </c>
      <c r="C1417" s="77" t="str">
        <f t="shared" si="102"/>
        <v/>
      </c>
      <c r="D1417" s="115">
        <v>401.76</v>
      </c>
      <c r="E1417" s="75" t="s">
        <v>6463</v>
      </c>
      <c r="F1417" s="112">
        <f t="shared" si="101"/>
        <v>482.11199999999997</v>
      </c>
      <c r="G1417" s="80" t="s">
        <v>3334</v>
      </c>
      <c r="H1417" s="325"/>
      <c r="L1417"/>
      <c r="M1417"/>
      <c r="P1417" s="9">
        <v>103</v>
      </c>
      <c r="V1417" s="39"/>
      <c r="Z1417" s="38"/>
      <c r="AA1417" s="38">
        <v>11.999144446028794</v>
      </c>
      <c r="AB1417" s="30"/>
      <c r="AC1417" s="31"/>
      <c r="AD1417" s="32"/>
      <c r="AE1417" s="32"/>
      <c r="AF1417" s="33"/>
      <c r="AJ1417" s="350">
        <v>1026047</v>
      </c>
      <c r="AK1417" s="3"/>
      <c r="AL1417">
        <f t="shared" si="105"/>
        <v>0</v>
      </c>
      <c r="AO1417">
        <v>16.798940607944015</v>
      </c>
    </row>
    <row r="1418" spans="1:41" ht="12" customHeight="1" x14ac:dyDescent="0.25">
      <c r="A1418" s="73">
        <v>5004048</v>
      </c>
      <c r="B1418" s="98" t="s">
        <v>1667</v>
      </c>
      <c r="C1418" s="77" t="str">
        <f t="shared" si="102"/>
        <v/>
      </c>
      <c r="D1418" s="115">
        <v>401.76</v>
      </c>
      <c r="E1418" s="75" t="s">
        <v>6463</v>
      </c>
      <c r="F1418" s="112">
        <f t="shared" si="101"/>
        <v>482.11199999999997</v>
      </c>
      <c r="G1418" s="80" t="s">
        <v>3334</v>
      </c>
      <c r="H1418" s="325"/>
      <c r="L1418"/>
      <c r="M1418"/>
      <c r="P1418" s="9">
        <v>103</v>
      </c>
      <c r="V1418" s="39"/>
      <c r="Z1418" s="38"/>
      <c r="AA1418" s="38">
        <v>11.999144446028794</v>
      </c>
      <c r="AB1418" s="30"/>
      <c r="AC1418" s="31"/>
      <c r="AD1418" s="32"/>
      <c r="AE1418" s="32"/>
      <c r="AF1418" s="33"/>
      <c r="AJ1418" s="350">
        <v>1026048</v>
      </c>
      <c r="AK1418" s="3"/>
      <c r="AL1418">
        <f t="shared" si="105"/>
        <v>0</v>
      </c>
      <c r="AO1418">
        <v>1.7460316222429999</v>
      </c>
    </row>
    <row r="1419" spans="1:41" ht="12" customHeight="1" x14ac:dyDescent="0.25">
      <c r="A1419" s="73">
        <v>5004049</v>
      </c>
      <c r="B1419" s="98" t="s">
        <v>1668</v>
      </c>
      <c r="C1419" s="77" t="str">
        <f t="shared" si="102"/>
        <v/>
      </c>
      <c r="D1419" s="115">
        <v>391.64</v>
      </c>
      <c r="E1419" s="75" t="s">
        <v>6463</v>
      </c>
      <c r="F1419" s="112">
        <f t="shared" si="101"/>
        <v>469.96799999999996</v>
      </c>
      <c r="G1419" s="80" t="s">
        <v>3335</v>
      </c>
      <c r="H1419" s="325"/>
      <c r="L1419"/>
      <c r="M1419"/>
      <c r="P1419" s="9">
        <v>103</v>
      </c>
      <c r="V1419" s="39"/>
      <c r="Z1419" s="38"/>
      <c r="AA1419" s="38">
        <v>11.998537209727559</v>
      </c>
      <c r="AB1419" s="30"/>
      <c r="AC1419" s="31"/>
      <c r="AD1419" s="32"/>
      <c r="AE1419" s="32"/>
      <c r="AF1419" s="33"/>
      <c r="AJ1419" s="350">
        <v>1026049</v>
      </c>
      <c r="AK1419" s="3"/>
      <c r="AL1419">
        <f t="shared" si="105"/>
        <v>0</v>
      </c>
      <c r="AO1419">
        <v>0.37836983659646012</v>
      </c>
    </row>
    <row r="1420" spans="1:41" ht="12" customHeight="1" x14ac:dyDescent="0.25">
      <c r="A1420" s="73">
        <v>5004050</v>
      </c>
      <c r="B1420" s="98" t="s">
        <v>1669</v>
      </c>
      <c r="C1420" s="77" t="str">
        <f t="shared" si="102"/>
        <v/>
      </c>
      <c r="D1420" s="115">
        <v>422.7</v>
      </c>
      <c r="E1420" s="75" t="s">
        <v>6463</v>
      </c>
      <c r="F1420" s="112">
        <f t="shared" si="101"/>
        <v>507.23999999999995</v>
      </c>
      <c r="G1420" s="80" t="s">
        <v>3334</v>
      </c>
      <c r="H1420" s="325"/>
      <c r="L1420"/>
      <c r="M1420"/>
      <c r="P1420" s="9">
        <v>103</v>
      </c>
      <c r="V1420" s="39"/>
      <c r="Z1420" s="38"/>
      <c r="AA1420" s="38">
        <v>12.001084231212289</v>
      </c>
      <c r="AB1420" s="30"/>
      <c r="AC1420" s="31"/>
      <c r="AD1420" s="32"/>
      <c r="AE1420" s="32"/>
      <c r="AF1420" s="33"/>
      <c r="AJ1420" s="350">
        <v>1026050</v>
      </c>
      <c r="AK1420" s="3"/>
      <c r="AL1420">
        <f t="shared" si="105"/>
        <v>0</v>
      </c>
      <c r="AO1420">
        <v>0.63828289253366433</v>
      </c>
    </row>
    <row r="1421" spans="1:41" ht="12" customHeight="1" x14ac:dyDescent="0.25">
      <c r="A1421" s="73">
        <v>5004051</v>
      </c>
      <c r="B1421" s="98" t="s">
        <v>1670</v>
      </c>
      <c r="C1421" s="77" t="str">
        <f t="shared" si="102"/>
        <v/>
      </c>
      <c r="D1421" s="115">
        <v>422.7</v>
      </c>
      <c r="E1421" s="75" t="s">
        <v>6463</v>
      </c>
      <c r="F1421" s="112">
        <f t="shared" si="101"/>
        <v>507.23999999999995</v>
      </c>
      <c r="G1421" s="80" t="s">
        <v>3335</v>
      </c>
      <c r="H1421" s="325"/>
      <c r="L1421"/>
      <c r="M1421"/>
      <c r="P1421" s="9">
        <v>103</v>
      </c>
      <c r="V1421" s="39"/>
      <c r="Z1421" s="38"/>
      <c r="AA1421" s="38">
        <v>12.001084231212289</v>
      </c>
      <c r="AB1421" s="30"/>
      <c r="AC1421" s="31"/>
      <c r="AD1421" s="32"/>
      <c r="AE1421" s="32"/>
      <c r="AF1421" s="33"/>
      <c r="AJ1421" s="350">
        <v>1026051</v>
      </c>
      <c r="AK1421" s="3"/>
      <c r="AL1421">
        <f t="shared" si="105"/>
        <v>0</v>
      </c>
      <c r="AO1421">
        <v>0.35807171443189934</v>
      </c>
    </row>
    <row r="1422" spans="1:41" ht="12" customHeight="1" x14ac:dyDescent="0.25">
      <c r="A1422" s="73">
        <v>5004052</v>
      </c>
      <c r="B1422" s="98" t="s">
        <v>1671</v>
      </c>
      <c r="C1422" s="77" t="str">
        <f t="shared" si="102"/>
        <v/>
      </c>
      <c r="D1422" s="115">
        <v>464.61</v>
      </c>
      <c r="E1422" s="75" t="s">
        <v>1</v>
      </c>
      <c r="F1422" s="112">
        <f t="shared" si="101"/>
        <v>557.53200000000004</v>
      </c>
      <c r="G1422" s="80" t="s">
        <v>3334</v>
      </c>
      <c r="H1422" s="325"/>
      <c r="L1422"/>
      <c r="M1422"/>
      <c r="P1422" s="9">
        <v>103</v>
      </c>
      <c r="V1422" s="39"/>
      <c r="Z1422" s="38"/>
      <c r="AA1422" s="38">
        <v>12.000246601522775</v>
      </c>
      <c r="AB1422" s="30"/>
      <c r="AC1422" s="31"/>
      <c r="AD1422" s="32"/>
      <c r="AE1422" s="32"/>
      <c r="AF1422" s="33"/>
      <c r="AJ1422" s="350">
        <v>1026052</v>
      </c>
      <c r="AK1422" s="3"/>
      <c r="AL1422">
        <f t="shared" si="105"/>
        <v>0</v>
      </c>
      <c r="AO1422">
        <v>4.3186797276136542</v>
      </c>
    </row>
    <row r="1423" spans="1:41" ht="12" customHeight="1" x14ac:dyDescent="0.25">
      <c r="A1423" s="73">
        <v>5004053</v>
      </c>
      <c r="B1423" s="98" t="s">
        <v>1672</v>
      </c>
      <c r="C1423" s="77" t="str">
        <f t="shared" si="102"/>
        <v/>
      </c>
      <c r="D1423" s="115">
        <v>464.61</v>
      </c>
      <c r="E1423" s="75" t="s">
        <v>6463</v>
      </c>
      <c r="F1423" s="112">
        <f t="shared" si="101"/>
        <v>557.53200000000004</v>
      </c>
      <c r="G1423" s="80" t="s">
        <v>3334</v>
      </c>
      <c r="H1423" s="325"/>
      <c r="L1423"/>
      <c r="M1423"/>
      <c r="P1423" s="9">
        <v>103</v>
      </c>
      <c r="V1423" s="39"/>
      <c r="Z1423" s="38"/>
      <c r="AA1423" s="38">
        <v>12.000246601522775</v>
      </c>
      <c r="AB1423" s="30"/>
      <c r="AC1423" s="31"/>
      <c r="AD1423" s="32"/>
      <c r="AE1423" s="32"/>
      <c r="AF1423" s="33"/>
      <c r="AJ1423" s="350">
        <v>1026053</v>
      </c>
      <c r="AK1423" s="3"/>
      <c r="AL1423">
        <f t="shared" si="105"/>
        <v>0</v>
      </c>
      <c r="AO1423">
        <v>0.6676510442411081</v>
      </c>
    </row>
    <row r="1424" spans="1:41" ht="12" customHeight="1" x14ac:dyDescent="0.25">
      <c r="A1424" s="73">
        <v>5004054</v>
      </c>
      <c r="B1424" s="98" t="s">
        <v>1673</v>
      </c>
      <c r="C1424" s="77" t="str">
        <f t="shared" si="102"/>
        <v/>
      </c>
      <c r="D1424" s="115">
        <v>473.49</v>
      </c>
      <c r="E1424" s="75" t="s">
        <v>6463</v>
      </c>
      <c r="F1424" s="112">
        <f t="shared" si="101"/>
        <v>568.18799999999999</v>
      </c>
      <c r="G1424" s="80" t="s">
        <v>3335</v>
      </c>
      <c r="H1424" s="325"/>
      <c r="L1424"/>
      <c r="M1424"/>
      <c r="P1424" s="9">
        <v>103</v>
      </c>
      <c r="V1424" s="39"/>
      <c r="Z1424" s="38"/>
      <c r="AA1424" s="38">
        <v>11.999395039322451</v>
      </c>
      <c r="AB1424" s="30"/>
      <c r="AC1424" s="31"/>
      <c r="AD1424" s="32"/>
      <c r="AE1424" s="32"/>
      <c r="AF1424" s="33"/>
      <c r="AJ1424" s="350">
        <v>1026054</v>
      </c>
      <c r="AK1424" s="3"/>
      <c r="AL1424">
        <f t="shared" si="105"/>
        <v>0</v>
      </c>
      <c r="AO1424">
        <v>0.13776046550124216</v>
      </c>
    </row>
    <row r="1425" spans="1:41" ht="12" customHeight="1" x14ac:dyDescent="0.25">
      <c r="A1425" s="73">
        <v>5004055</v>
      </c>
      <c r="B1425" s="98" t="s">
        <v>1674</v>
      </c>
      <c r="C1425" s="77" t="str">
        <f t="shared" si="102"/>
        <v/>
      </c>
      <c r="D1425" s="115">
        <v>516.19000000000005</v>
      </c>
      <c r="E1425" s="75" t="s">
        <v>6463</v>
      </c>
      <c r="F1425" s="112">
        <f t="shared" si="101"/>
        <v>619.428</v>
      </c>
      <c r="G1425" s="80" t="s">
        <v>3334</v>
      </c>
      <c r="H1425" s="325"/>
      <c r="L1425"/>
      <c r="M1425"/>
      <c r="P1425" s="9">
        <v>103</v>
      </c>
      <c r="V1425" s="39"/>
      <c r="Z1425" s="38"/>
      <c r="AA1425" s="38">
        <v>11.999889018367469</v>
      </c>
      <c r="AB1425" s="30"/>
      <c r="AC1425" s="31"/>
      <c r="AD1425" s="32"/>
      <c r="AE1425" s="32"/>
      <c r="AF1425" s="33"/>
      <c r="AJ1425" s="350">
        <v>1026055</v>
      </c>
      <c r="AK1425" s="3"/>
      <c r="AL1425">
        <f t="shared" si="105"/>
        <v>0</v>
      </c>
      <c r="AO1425">
        <v>0.64640048414472817</v>
      </c>
    </row>
    <row r="1426" spans="1:41" ht="12" customHeight="1" x14ac:dyDescent="0.25">
      <c r="A1426" s="73">
        <v>5004056</v>
      </c>
      <c r="B1426" s="98" t="s">
        <v>1675</v>
      </c>
      <c r="C1426" s="77" t="str">
        <f t="shared" si="102"/>
        <v/>
      </c>
      <c r="D1426" s="115">
        <v>516.19000000000005</v>
      </c>
      <c r="E1426" s="75" t="s">
        <v>6463</v>
      </c>
      <c r="F1426" s="112">
        <f t="shared" si="101"/>
        <v>619.428</v>
      </c>
      <c r="G1426" s="80" t="s">
        <v>3335</v>
      </c>
      <c r="H1426" s="325"/>
      <c r="L1426"/>
      <c r="M1426"/>
      <c r="P1426" s="9">
        <v>103</v>
      </c>
      <c r="V1426" s="39"/>
      <c r="Z1426" s="38"/>
      <c r="AA1426" s="38">
        <v>11.999889018367469</v>
      </c>
      <c r="AB1426" s="30"/>
      <c r="AC1426" s="31"/>
      <c r="AD1426" s="32"/>
      <c r="AE1426" s="32"/>
      <c r="AF1426" s="33"/>
      <c r="AJ1426" s="350">
        <v>1026056</v>
      </c>
      <c r="AK1426" s="3"/>
      <c r="AL1426">
        <f t="shared" si="105"/>
        <v>0</v>
      </c>
      <c r="AO1426">
        <v>0.62622978688912345</v>
      </c>
    </row>
    <row r="1427" spans="1:41" ht="12" customHeight="1" x14ac:dyDescent="0.25">
      <c r="A1427" s="73">
        <v>5004057</v>
      </c>
      <c r="B1427" s="98" t="s">
        <v>1676</v>
      </c>
      <c r="C1427" s="77" t="str">
        <f t="shared" ref="C1427:C1490" si="106">IF(MROUND(AL1427/(AO1427*F1427),1)=0,"",MROUND(AL1427/(AO1427*F1427),1))</f>
        <v/>
      </c>
      <c r="D1427" s="115">
        <v>559.59</v>
      </c>
      <c r="E1427" s="75" t="s">
        <v>6463</v>
      </c>
      <c r="F1427" s="112">
        <f t="shared" si="101"/>
        <v>671.50800000000004</v>
      </c>
      <c r="G1427" s="80" t="s">
        <v>3334</v>
      </c>
      <c r="H1427" s="325"/>
      <c r="L1427"/>
      <c r="M1427"/>
      <c r="P1427" s="9">
        <v>103</v>
      </c>
      <c r="V1427" s="39"/>
      <c r="Z1427" s="38"/>
      <c r="AA1427" s="38">
        <v>12.000921375921379</v>
      </c>
      <c r="AB1427" s="30"/>
      <c r="AC1427" s="31"/>
      <c r="AD1427" s="32"/>
      <c r="AE1427" s="32"/>
      <c r="AF1427" s="33"/>
      <c r="AJ1427" s="350">
        <v>1026057</v>
      </c>
      <c r="AK1427" s="3"/>
      <c r="AL1427">
        <f t="shared" si="105"/>
        <v>0</v>
      </c>
      <c r="AO1427">
        <v>12.246422091744112</v>
      </c>
    </row>
    <row r="1428" spans="1:41" ht="12" customHeight="1" x14ac:dyDescent="0.25">
      <c r="A1428" s="73">
        <v>5004058</v>
      </c>
      <c r="B1428" s="98" t="s">
        <v>1677</v>
      </c>
      <c r="C1428" s="77" t="str">
        <f t="shared" si="106"/>
        <v/>
      </c>
      <c r="D1428" s="115">
        <v>559.59</v>
      </c>
      <c r="E1428" s="75" t="s">
        <v>6463</v>
      </c>
      <c r="F1428" s="112">
        <f t="shared" si="101"/>
        <v>671.50800000000004</v>
      </c>
      <c r="G1428" s="80" t="s">
        <v>3334</v>
      </c>
      <c r="H1428" s="325"/>
      <c r="L1428"/>
      <c r="M1428"/>
      <c r="P1428" s="9">
        <v>103</v>
      </c>
      <c r="V1428" s="39"/>
      <c r="Z1428" s="38"/>
      <c r="AA1428" s="38">
        <v>12.000921375921379</v>
      </c>
      <c r="AB1428" s="30"/>
      <c r="AC1428" s="31"/>
      <c r="AD1428" s="32"/>
      <c r="AE1428" s="32"/>
      <c r="AF1428" s="33"/>
      <c r="AJ1428" s="350">
        <v>1026058</v>
      </c>
      <c r="AK1428" s="3"/>
      <c r="AL1428">
        <f t="shared" si="105"/>
        <v>0</v>
      </c>
      <c r="AO1428">
        <v>1.7572128829213407</v>
      </c>
    </row>
    <row r="1429" spans="1:41" ht="12" customHeight="1" x14ac:dyDescent="0.25">
      <c r="A1429" s="73">
        <v>5004059</v>
      </c>
      <c r="B1429" s="98" t="s">
        <v>1678</v>
      </c>
      <c r="C1429" s="77" t="str">
        <f t="shared" si="106"/>
        <v/>
      </c>
      <c r="D1429" s="115">
        <v>555.30999999999995</v>
      </c>
      <c r="E1429" s="75" t="s">
        <v>6463</v>
      </c>
      <c r="F1429" s="112">
        <f t="shared" si="101"/>
        <v>666.37199999999996</v>
      </c>
      <c r="G1429" s="80" t="s">
        <v>3335</v>
      </c>
      <c r="H1429" s="325"/>
      <c r="L1429"/>
      <c r="M1429"/>
      <c r="P1429" s="9">
        <v>103</v>
      </c>
      <c r="V1429" s="39"/>
      <c r="Z1429" s="38"/>
      <c r="AA1429" s="38">
        <v>12.000309485737873</v>
      </c>
      <c r="AB1429" s="30"/>
      <c r="AC1429" s="31"/>
      <c r="AD1429" s="32"/>
      <c r="AE1429" s="32"/>
      <c r="AF1429" s="33"/>
      <c r="AJ1429" s="350">
        <v>1026059</v>
      </c>
      <c r="AK1429" s="3"/>
      <c r="AL1429">
        <f t="shared" si="105"/>
        <v>0</v>
      </c>
      <c r="AO1429">
        <v>0.28086577943337981</v>
      </c>
    </row>
    <row r="1430" spans="1:41" ht="12" customHeight="1" x14ac:dyDescent="0.25">
      <c r="A1430" s="73">
        <v>5004060</v>
      </c>
      <c r="B1430" s="98" t="s">
        <v>1679</v>
      </c>
      <c r="C1430" s="77" t="str">
        <f t="shared" si="106"/>
        <v/>
      </c>
      <c r="D1430" s="115">
        <v>603.33000000000004</v>
      </c>
      <c r="E1430" s="75" t="s">
        <v>6463</v>
      </c>
      <c r="F1430" s="112">
        <f t="shared" si="101"/>
        <v>723.99599999999998</v>
      </c>
      <c r="G1430" s="80" t="s">
        <v>3334</v>
      </c>
      <c r="H1430" s="325"/>
      <c r="L1430"/>
      <c r="M1430"/>
      <c r="P1430" s="9">
        <v>103</v>
      </c>
      <c r="V1430" s="39"/>
      <c r="Z1430" s="38"/>
      <c r="AA1430" s="38">
        <v>11.999715140293404</v>
      </c>
      <c r="AB1430" s="30"/>
      <c r="AC1430" s="31"/>
      <c r="AD1430" s="32"/>
      <c r="AE1430" s="32"/>
      <c r="AF1430" s="33"/>
      <c r="AJ1430" s="350">
        <v>1026060</v>
      </c>
      <c r="AK1430" s="3"/>
      <c r="AL1430">
        <f t="shared" si="105"/>
        <v>0</v>
      </c>
      <c r="AO1430">
        <v>0.86757702933353786</v>
      </c>
    </row>
    <row r="1431" spans="1:41" ht="12" customHeight="1" x14ac:dyDescent="0.25">
      <c r="A1431" s="73">
        <v>5004061</v>
      </c>
      <c r="B1431" s="98" t="s">
        <v>1680</v>
      </c>
      <c r="C1431" s="77" t="str">
        <f t="shared" si="106"/>
        <v/>
      </c>
      <c r="D1431" s="115">
        <v>614.79999999999995</v>
      </c>
      <c r="E1431" s="75" t="s">
        <v>6463</v>
      </c>
      <c r="F1431" s="112">
        <f t="shared" ref="F1431:F1494" si="107">D1431*1.2</f>
        <v>737.75999999999988</v>
      </c>
      <c r="G1431" s="80" t="s">
        <v>3335</v>
      </c>
      <c r="H1431" s="325"/>
      <c r="L1431"/>
      <c r="M1431"/>
      <c r="P1431" s="9">
        <v>103</v>
      </c>
      <c r="V1431" s="39"/>
      <c r="Z1431" s="38"/>
      <c r="AA1431" s="38">
        <v>11.999720449145045</v>
      </c>
      <c r="AB1431" s="30"/>
      <c r="AC1431" s="31"/>
      <c r="AD1431" s="32"/>
      <c r="AE1431" s="32"/>
      <c r="AF1431" s="33"/>
      <c r="AJ1431" s="350">
        <v>1026061</v>
      </c>
      <c r="AK1431" s="3"/>
      <c r="AL1431">
        <f t="shared" si="105"/>
        <v>0</v>
      </c>
      <c r="AO1431">
        <v>0.31749948608494183</v>
      </c>
    </row>
    <row r="1432" spans="1:41" ht="12" customHeight="1" x14ac:dyDescent="0.25">
      <c r="A1432" s="73">
        <v>5004062</v>
      </c>
      <c r="B1432" s="98" t="s">
        <v>1681</v>
      </c>
      <c r="C1432" s="77" t="str">
        <f t="shared" si="106"/>
        <v/>
      </c>
      <c r="D1432" s="115">
        <v>687.91</v>
      </c>
      <c r="E1432" s="75" t="s">
        <v>6463</v>
      </c>
      <c r="F1432" s="112">
        <f t="shared" si="107"/>
        <v>825.49199999999996</v>
      </c>
      <c r="G1432" s="80" t="s">
        <v>3334</v>
      </c>
      <c r="H1432" s="325"/>
      <c r="L1432"/>
      <c r="M1432"/>
      <c r="P1432" s="9">
        <v>103</v>
      </c>
      <c r="V1432" s="39"/>
      <c r="Z1432" s="38"/>
      <c r="AA1432" s="38">
        <v>12.000333111259152</v>
      </c>
      <c r="AB1432" s="30"/>
      <c r="AC1432" s="31"/>
      <c r="AD1432" s="32"/>
      <c r="AE1432" s="32"/>
      <c r="AF1432" s="33"/>
      <c r="AJ1432" s="350">
        <v>1026062</v>
      </c>
      <c r="AK1432" s="3"/>
      <c r="AL1432">
        <f t="shared" si="105"/>
        <v>0</v>
      </c>
      <c r="AO1432">
        <v>1.0597896957573136</v>
      </c>
    </row>
    <row r="1433" spans="1:41" ht="12" customHeight="1" x14ac:dyDescent="0.25">
      <c r="A1433" s="73">
        <v>5004063</v>
      </c>
      <c r="B1433" s="98" t="s">
        <v>1682</v>
      </c>
      <c r="C1433" s="77" t="str">
        <f t="shared" si="106"/>
        <v/>
      </c>
      <c r="D1433" s="115">
        <v>701.11</v>
      </c>
      <c r="E1433" s="75" t="s">
        <v>6463</v>
      </c>
      <c r="F1433" s="112">
        <f t="shared" si="107"/>
        <v>841.33199999999999</v>
      </c>
      <c r="G1433" s="80" t="s">
        <v>3335</v>
      </c>
      <c r="H1433" s="325"/>
      <c r="L1433"/>
      <c r="M1433"/>
      <c r="P1433" s="9">
        <v>103</v>
      </c>
      <c r="V1433" s="39"/>
      <c r="Z1433" s="38"/>
      <c r="AA1433" s="38">
        <v>11.99926460073948</v>
      </c>
      <c r="AB1433" s="30"/>
      <c r="AC1433" s="31"/>
      <c r="AD1433" s="32"/>
      <c r="AE1433" s="32"/>
      <c r="AF1433" s="33"/>
      <c r="AJ1433" s="350">
        <v>1026063</v>
      </c>
      <c r="AK1433" s="3"/>
      <c r="AL1433">
        <f t="shared" si="105"/>
        <v>0</v>
      </c>
      <c r="AO1433">
        <v>0.19891679458012526</v>
      </c>
    </row>
    <row r="1434" spans="1:41" ht="12" customHeight="1" x14ac:dyDescent="0.25">
      <c r="A1434" s="73">
        <v>5004064</v>
      </c>
      <c r="B1434" s="98" t="s">
        <v>1683</v>
      </c>
      <c r="C1434" s="77" t="str">
        <f t="shared" si="106"/>
        <v/>
      </c>
      <c r="D1434" s="115">
        <v>757.86</v>
      </c>
      <c r="E1434" s="75" t="s">
        <v>6463</v>
      </c>
      <c r="F1434" s="112">
        <f t="shared" si="107"/>
        <v>909.43200000000002</v>
      </c>
      <c r="G1434" s="80" t="s">
        <v>3334</v>
      </c>
      <c r="H1434" s="325"/>
      <c r="L1434"/>
      <c r="M1434"/>
      <c r="P1434" s="9">
        <v>103</v>
      </c>
      <c r="V1434" s="39"/>
      <c r="Z1434" s="38"/>
      <c r="AA1434" s="38">
        <v>12.000377964660302</v>
      </c>
      <c r="AB1434" s="30"/>
      <c r="AC1434" s="31"/>
      <c r="AD1434" s="32"/>
      <c r="AE1434" s="32"/>
      <c r="AF1434" s="33"/>
      <c r="AJ1434" s="350">
        <v>1026064</v>
      </c>
      <c r="AK1434" s="3"/>
      <c r="AL1434">
        <f t="shared" si="105"/>
        <v>0</v>
      </c>
      <c r="AO1434">
        <v>1.1778852799435218</v>
      </c>
    </row>
    <row r="1435" spans="1:41" ht="12" customHeight="1" x14ac:dyDescent="0.25">
      <c r="A1435" s="73">
        <v>5004065</v>
      </c>
      <c r="B1435" s="98" t="s">
        <v>1684</v>
      </c>
      <c r="C1435" s="77" t="str">
        <f t="shared" si="106"/>
        <v/>
      </c>
      <c r="D1435" s="115">
        <v>772.3</v>
      </c>
      <c r="E1435" s="75" t="s">
        <v>6463</v>
      </c>
      <c r="F1435" s="112">
        <f t="shared" si="107"/>
        <v>926.75999999999988</v>
      </c>
      <c r="G1435" s="80" t="s">
        <v>3335</v>
      </c>
      <c r="H1435" s="325"/>
      <c r="L1435"/>
      <c r="M1435"/>
      <c r="P1435" s="9">
        <v>103</v>
      </c>
      <c r="V1435" s="39"/>
      <c r="Z1435" s="38"/>
      <c r="AA1435" s="38">
        <v>12.000222535420221</v>
      </c>
      <c r="AB1435" s="30"/>
      <c r="AC1435" s="31"/>
      <c r="AD1435" s="32"/>
      <c r="AE1435" s="32"/>
      <c r="AF1435" s="33"/>
      <c r="AJ1435" s="350">
        <v>1026065</v>
      </c>
      <c r="AK1435" s="3"/>
      <c r="AL1435">
        <f t="shared" si="105"/>
        <v>0</v>
      </c>
      <c r="AO1435">
        <v>0.10681020064903314</v>
      </c>
    </row>
    <row r="1436" spans="1:41" ht="12" customHeight="1" x14ac:dyDescent="0.25">
      <c r="A1436" s="73">
        <v>5004066</v>
      </c>
      <c r="B1436" s="98" t="s">
        <v>1685</v>
      </c>
      <c r="C1436" s="77" t="str">
        <f t="shared" si="106"/>
        <v/>
      </c>
      <c r="D1436" s="115">
        <v>868</v>
      </c>
      <c r="E1436" s="75" t="s">
        <v>6463</v>
      </c>
      <c r="F1436" s="112">
        <f t="shared" si="107"/>
        <v>1041.5999999999999</v>
      </c>
      <c r="G1436" s="80" t="s">
        <v>3334</v>
      </c>
      <c r="H1436" s="325"/>
      <c r="L1436"/>
      <c r="M1436"/>
      <c r="P1436" s="9">
        <v>103</v>
      </c>
      <c r="V1436" s="39"/>
      <c r="Z1436" s="38"/>
      <c r="AA1436" s="38">
        <v>12.00046200046198</v>
      </c>
      <c r="AB1436" s="30"/>
      <c r="AC1436" s="31"/>
      <c r="AD1436" s="32"/>
      <c r="AE1436" s="32"/>
      <c r="AF1436" s="33"/>
      <c r="AJ1436" s="350">
        <v>1026066</v>
      </c>
      <c r="AK1436" s="3"/>
      <c r="AL1436">
        <f t="shared" ref="AL1436:AL1499" si="108">$I$1370/144</f>
        <v>0</v>
      </c>
      <c r="AO1436">
        <v>2.1653318020510839</v>
      </c>
    </row>
    <row r="1437" spans="1:41" ht="12" customHeight="1" x14ac:dyDescent="0.25">
      <c r="A1437" s="73">
        <v>5004067</v>
      </c>
      <c r="B1437" s="98" t="s">
        <v>1686</v>
      </c>
      <c r="C1437" s="77" t="str">
        <f t="shared" si="106"/>
        <v/>
      </c>
      <c r="D1437" s="115">
        <v>948.5</v>
      </c>
      <c r="E1437" s="75" t="s">
        <v>6463</v>
      </c>
      <c r="F1437" s="112">
        <f t="shared" si="107"/>
        <v>1138.2</v>
      </c>
      <c r="G1437" s="80" t="s">
        <v>3335</v>
      </c>
      <c r="H1437" s="325"/>
      <c r="L1437"/>
      <c r="M1437"/>
      <c r="P1437" s="9">
        <v>103</v>
      </c>
      <c r="V1437" s="39"/>
      <c r="Z1437" s="38"/>
      <c r="AA1437" s="38">
        <v>11.999818802283087</v>
      </c>
      <c r="AB1437" s="30"/>
      <c r="AC1437" s="31"/>
      <c r="AD1437" s="32"/>
      <c r="AE1437" s="32"/>
      <c r="AF1437" s="33"/>
      <c r="AJ1437" s="350">
        <v>1026067</v>
      </c>
      <c r="AK1437" s="3"/>
      <c r="AL1437">
        <f t="shared" si="108"/>
        <v>0</v>
      </c>
      <c r="AO1437">
        <v>0.30396718851993576</v>
      </c>
    </row>
    <row r="1438" spans="1:41" ht="12" customHeight="1" x14ac:dyDescent="0.25">
      <c r="A1438" s="73">
        <v>5004068</v>
      </c>
      <c r="B1438" s="98" t="s">
        <v>1687</v>
      </c>
      <c r="C1438" s="77" t="str">
        <f t="shared" si="106"/>
        <v/>
      </c>
      <c r="D1438" s="115">
        <v>948.5</v>
      </c>
      <c r="E1438" s="75" t="s">
        <v>6463</v>
      </c>
      <c r="F1438" s="112">
        <f t="shared" si="107"/>
        <v>1138.2</v>
      </c>
      <c r="G1438" s="80" t="s">
        <v>3334</v>
      </c>
      <c r="H1438" s="325"/>
      <c r="L1438"/>
      <c r="M1438"/>
      <c r="P1438" s="9">
        <v>103</v>
      </c>
      <c r="V1438" s="39"/>
      <c r="Z1438" s="38"/>
      <c r="AA1438" s="38">
        <v>11.999818802283087</v>
      </c>
      <c r="AB1438" s="30"/>
      <c r="AC1438" s="31"/>
      <c r="AD1438" s="32"/>
      <c r="AE1438" s="32"/>
      <c r="AF1438" s="33"/>
      <c r="AJ1438" s="350">
        <v>1026068</v>
      </c>
      <c r="AK1438" s="3"/>
      <c r="AL1438">
        <f t="shared" si="108"/>
        <v>0</v>
      </c>
      <c r="AO1438">
        <v>1.259059802314479</v>
      </c>
    </row>
    <row r="1439" spans="1:41" ht="12" customHeight="1" x14ac:dyDescent="0.25">
      <c r="A1439" s="73">
        <v>5004069</v>
      </c>
      <c r="B1439" s="98" t="s">
        <v>1688</v>
      </c>
      <c r="C1439" s="77" t="str">
        <f t="shared" si="106"/>
        <v/>
      </c>
      <c r="D1439" s="115">
        <v>948.5</v>
      </c>
      <c r="E1439" s="75" t="s">
        <v>6463</v>
      </c>
      <c r="F1439" s="112">
        <f t="shared" si="107"/>
        <v>1138.2</v>
      </c>
      <c r="G1439" s="80" t="s">
        <v>3335</v>
      </c>
      <c r="H1439" s="325"/>
      <c r="L1439"/>
      <c r="M1439"/>
      <c r="P1439" s="9">
        <v>103</v>
      </c>
      <c r="V1439" s="39"/>
      <c r="Z1439" s="38"/>
      <c r="AA1439" s="38">
        <v>11.999818802283087</v>
      </c>
      <c r="AB1439" s="30"/>
      <c r="AC1439" s="31"/>
      <c r="AD1439" s="32"/>
      <c r="AE1439" s="32"/>
      <c r="AF1439" s="33"/>
      <c r="AJ1439" s="350">
        <v>1026069</v>
      </c>
      <c r="AK1439" s="3"/>
      <c r="AL1439">
        <f t="shared" si="108"/>
        <v>0</v>
      </c>
      <c r="AO1439">
        <v>0.23646994273076569</v>
      </c>
    </row>
    <row r="1440" spans="1:41" ht="12" customHeight="1" x14ac:dyDescent="0.25">
      <c r="A1440" s="73">
        <v>5004070</v>
      </c>
      <c r="B1440" s="98" t="s">
        <v>1689</v>
      </c>
      <c r="C1440" s="77" t="str">
        <f t="shared" si="106"/>
        <v/>
      </c>
      <c r="D1440" s="115">
        <v>1011.68</v>
      </c>
      <c r="E1440" s="75" t="s">
        <v>6463</v>
      </c>
      <c r="F1440" s="112">
        <f t="shared" si="107"/>
        <v>1214.0159999999998</v>
      </c>
      <c r="G1440" s="80" t="s">
        <v>3334</v>
      </c>
      <c r="H1440" s="325"/>
      <c r="L1440"/>
      <c r="M1440"/>
      <c r="P1440" s="9">
        <v>103</v>
      </c>
      <c r="V1440" s="39"/>
      <c r="Z1440" s="38"/>
      <c r="AA1440" s="38">
        <v>12.000622894192929</v>
      </c>
      <c r="AB1440" s="30"/>
      <c r="AC1440" s="31"/>
      <c r="AD1440" s="32"/>
      <c r="AE1440" s="32"/>
      <c r="AF1440" s="33"/>
      <c r="AJ1440" s="350">
        <v>1026070</v>
      </c>
      <c r="AK1440" s="3"/>
      <c r="AL1440">
        <f t="shared" si="108"/>
        <v>0</v>
      </c>
      <c r="AO1440">
        <v>1.5182782241036445</v>
      </c>
    </row>
    <row r="1441" spans="1:41" ht="12" customHeight="1" x14ac:dyDescent="0.25">
      <c r="A1441" s="73">
        <v>5004071</v>
      </c>
      <c r="B1441" s="98" t="s">
        <v>1690</v>
      </c>
      <c r="C1441" s="77" t="str">
        <f t="shared" si="106"/>
        <v/>
      </c>
      <c r="D1441" s="115">
        <v>1011.68</v>
      </c>
      <c r="E1441" s="75" t="s">
        <v>6463</v>
      </c>
      <c r="F1441" s="112">
        <f t="shared" si="107"/>
        <v>1214.0159999999998</v>
      </c>
      <c r="G1441" s="80" t="s">
        <v>3334</v>
      </c>
      <c r="H1441" s="325"/>
      <c r="L1441"/>
      <c r="M1441"/>
      <c r="P1441" s="9">
        <v>103</v>
      </c>
      <c r="V1441" s="39"/>
      <c r="Z1441" s="38"/>
      <c r="AA1441" s="38">
        <v>12.000622894192929</v>
      </c>
      <c r="AB1441" s="30"/>
      <c r="AC1441" s="31"/>
      <c r="AD1441" s="32"/>
      <c r="AE1441" s="32"/>
      <c r="AF1441" s="33"/>
      <c r="AJ1441" s="350">
        <v>1026071</v>
      </c>
      <c r="AK1441" s="3"/>
      <c r="AL1441">
        <f t="shared" si="108"/>
        <v>0</v>
      </c>
      <c r="AO1441">
        <v>0.29510769771451539</v>
      </c>
    </row>
    <row r="1442" spans="1:41" ht="12" customHeight="1" x14ac:dyDescent="0.25">
      <c r="A1442" s="73">
        <v>5004072</v>
      </c>
      <c r="B1442" s="98" t="s">
        <v>1691</v>
      </c>
      <c r="C1442" s="77" t="str">
        <f t="shared" si="106"/>
        <v/>
      </c>
      <c r="D1442" s="115">
        <v>1011.68</v>
      </c>
      <c r="E1442" s="75" t="s">
        <v>6463</v>
      </c>
      <c r="F1442" s="112">
        <f t="shared" si="107"/>
        <v>1214.0159999999998</v>
      </c>
      <c r="G1442" s="80" t="s">
        <v>3334</v>
      </c>
      <c r="H1442" s="325"/>
      <c r="L1442"/>
      <c r="M1442"/>
      <c r="P1442" s="9">
        <v>103</v>
      </c>
      <c r="V1442" s="39"/>
      <c r="Z1442" s="38"/>
      <c r="AA1442" s="38">
        <v>12.000622894192929</v>
      </c>
      <c r="AB1442" s="30"/>
      <c r="AC1442" s="31"/>
      <c r="AD1442" s="32"/>
      <c r="AE1442" s="32"/>
      <c r="AF1442" s="33"/>
      <c r="AJ1442" s="350">
        <v>1026072</v>
      </c>
      <c r="AK1442" s="3"/>
      <c r="AL1442">
        <f t="shared" si="108"/>
        <v>0</v>
      </c>
      <c r="AO1442">
        <v>1.1836039919087551</v>
      </c>
    </row>
    <row r="1443" spans="1:41" ht="12" customHeight="1" x14ac:dyDescent="0.25">
      <c r="A1443" s="73">
        <v>5004073</v>
      </c>
      <c r="B1443" s="98" t="s">
        <v>1692</v>
      </c>
      <c r="C1443" s="77" t="str">
        <f t="shared" si="106"/>
        <v/>
      </c>
      <c r="D1443" s="115">
        <v>1011.68</v>
      </c>
      <c r="E1443" s="75" t="s">
        <v>6463</v>
      </c>
      <c r="F1443" s="112">
        <f t="shared" si="107"/>
        <v>1214.0159999999998</v>
      </c>
      <c r="G1443" s="80" t="s">
        <v>3334</v>
      </c>
      <c r="H1443" s="325"/>
      <c r="L1443"/>
      <c r="M1443"/>
      <c r="P1443" s="9">
        <v>103</v>
      </c>
      <c r="V1443" s="39"/>
      <c r="Z1443" s="38"/>
      <c r="AA1443" s="38">
        <v>12.000622894192929</v>
      </c>
      <c r="AB1443" s="30"/>
      <c r="AC1443" s="31"/>
      <c r="AD1443" s="32"/>
      <c r="AE1443" s="32"/>
      <c r="AF1443" s="33"/>
      <c r="AJ1443" s="350">
        <v>1026073</v>
      </c>
      <c r="AK1443" s="3"/>
      <c r="AL1443">
        <f t="shared" si="108"/>
        <v>0</v>
      </c>
      <c r="AO1443">
        <v>0.50843035218251376</v>
      </c>
    </row>
    <row r="1444" spans="1:41" ht="12" customHeight="1" x14ac:dyDescent="0.25">
      <c r="A1444" s="73">
        <v>5004074</v>
      </c>
      <c r="B1444" s="98" t="s">
        <v>1693</v>
      </c>
      <c r="C1444" s="77" t="str">
        <f t="shared" si="106"/>
        <v/>
      </c>
      <c r="D1444" s="115">
        <v>1203.42</v>
      </c>
      <c r="E1444" s="75" t="s">
        <v>6463</v>
      </c>
      <c r="F1444" s="112">
        <f t="shared" si="107"/>
        <v>1444.104</v>
      </c>
      <c r="G1444" s="80" t="s">
        <v>3334</v>
      </c>
      <c r="H1444" s="325"/>
      <c r="L1444"/>
      <c r="M1444"/>
      <c r="P1444" s="9">
        <v>103</v>
      </c>
      <c r="V1444" s="39"/>
      <c r="Z1444" s="38"/>
      <c r="AA1444" s="38">
        <v>12</v>
      </c>
      <c r="AB1444" s="30"/>
      <c r="AC1444" s="31"/>
      <c r="AD1444" s="32"/>
      <c r="AE1444" s="32"/>
      <c r="AF1444" s="33"/>
      <c r="AJ1444" s="350">
        <v>1026074</v>
      </c>
      <c r="AK1444" s="3"/>
      <c r="AL1444">
        <f t="shared" si="108"/>
        <v>0</v>
      </c>
      <c r="AO1444">
        <v>3.4919614083411075</v>
      </c>
    </row>
    <row r="1445" spans="1:41" ht="12" customHeight="1" x14ac:dyDescent="0.25">
      <c r="A1445" s="73">
        <v>5004075</v>
      </c>
      <c r="B1445" s="98" t="s">
        <v>1694</v>
      </c>
      <c r="C1445" s="77" t="str">
        <f t="shared" si="106"/>
        <v/>
      </c>
      <c r="D1445" s="115">
        <v>1203.42</v>
      </c>
      <c r="E1445" s="75" t="s">
        <v>6463</v>
      </c>
      <c r="F1445" s="112">
        <f t="shared" si="107"/>
        <v>1444.104</v>
      </c>
      <c r="G1445" s="80" t="s">
        <v>3334</v>
      </c>
      <c r="H1445" s="325"/>
      <c r="L1445"/>
      <c r="M1445"/>
      <c r="P1445" s="9">
        <v>103</v>
      </c>
      <c r="V1445" s="39"/>
      <c r="Z1445" s="38"/>
      <c r="AA1445" s="38">
        <v>11.999857187061153</v>
      </c>
      <c r="AB1445" s="30"/>
      <c r="AC1445" s="31"/>
      <c r="AD1445" s="32"/>
      <c r="AE1445" s="32"/>
      <c r="AF1445" s="33"/>
      <c r="AJ1445" s="350">
        <v>1026075</v>
      </c>
      <c r="AK1445" s="3"/>
      <c r="AL1445">
        <f t="shared" si="108"/>
        <v>0</v>
      </c>
      <c r="AO1445">
        <v>0.51054884039194126</v>
      </c>
    </row>
    <row r="1446" spans="1:41" ht="12" customHeight="1" x14ac:dyDescent="0.25">
      <c r="A1446" s="73">
        <v>5004076</v>
      </c>
      <c r="B1446" s="98" t="s">
        <v>1695</v>
      </c>
      <c r="C1446" s="77" t="str">
        <f t="shared" si="106"/>
        <v/>
      </c>
      <c r="D1446" s="115">
        <v>1203.43</v>
      </c>
      <c r="E1446" s="75" t="s">
        <v>6463</v>
      </c>
      <c r="F1446" s="112">
        <f t="shared" si="107"/>
        <v>1444.116</v>
      </c>
      <c r="G1446" s="80" t="s">
        <v>3334</v>
      </c>
      <c r="H1446" s="325"/>
      <c r="L1446"/>
      <c r="M1446"/>
      <c r="P1446" s="9">
        <v>103</v>
      </c>
      <c r="V1446" s="39"/>
      <c r="Z1446" s="38"/>
      <c r="AA1446" s="38">
        <v>11.999857187061153</v>
      </c>
      <c r="AB1446" s="30"/>
      <c r="AC1446" s="31"/>
      <c r="AD1446" s="32"/>
      <c r="AE1446" s="32"/>
      <c r="AF1446" s="33"/>
      <c r="AJ1446" s="350">
        <v>1026076</v>
      </c>
      <c r="AK1446" s="3"/>
      <c r="AL1446">
        <f t="shared" si="108"/>
        <v>0</v>
      </c>
      <c r="AO1446">
        <v>1.5107952388156531</v>
      </c>
    </row>
    <row r="1447" spans="1:41" ht="12" customHeight="1" x14ac:dyDescent="0.25">
      <c r="A1447" s="73">
        <v>5004077</v>
      </c>
      <c r="B1447" s="98" t="s">
        <v>1696</v>
      </c>
      <c r="C1447" s="77" t="str">
        <f t="shared" si="106"/>
        <v/>
      </c>
      <c r="D1447" s="115">
        <v>1203.43</v>
      </c>
      <c r="E1447" s="75" t="s">
        <v>1</v>
      </c>
      <c r="F1447" s="112">
        <f t="shared" si="107"/>
        <v>1444.116</v>
      </c>
      <c r="G1447" s="80" t="s">
        <v>3334</v>
      </c>
      <c r="H1447" s="325"/>
      <c r="L1447"/>
      <c r="M1447"/>
      <c r="P1447" s="9">
        <v>103</v>
      </c>
      <c r="V1447" s="39"/>
      <c r="Z1447" s="38"/>
      <c r="AA1447" s="38">
        <v>11.999857187061153</v>
      </c>
      <c r="AB1447" s="30"/>
      <c r="AC1447" s="31"/>
      <c r="AD1447" s="32"/>
      <c r="AE1447" s="32"/>
      <c r="AF1447" s="33"/>
      <c r="AJ1447" s="350">
        <v>1026077</v>
      </c>
      <c r="AK1447" s="3"/>
      <c r="AL1447">
        <f t="shared" si="108"/>
        <v>0</v>
      </c>
      <c r="AO1447">
        <v>0.87504688773010642</v>
      </c>
    </row>
    <row r="1448" spans="1:41" ht="12" customHeight="1" x14ac:dyDescent="0.25">
      <c r="A1448" s="73">
        <v>5004078</v>
      </c>
      <c r="B1448" s="98" t="s">
        <v>1697</v>
      </c>
      <c r="C1448" s="77" t="str">
        <f t="shared" si="106"/>
        <v/>
      </c>
      <c r="D1448" s="115">
        <v>1390.85</v>
      </c>
      <c r="E1448" s="75" t="s">
        <v>6463</v>
      </c>
      <c r="F1448" s="112">
        <f t="shared" si="107"/>
        <v>1669.0199999999998</v>
      </c>
      <c r="G1448" s="80" t="s">
        <v>3334</v>
      </c>
      <c r="H1448" s="325"/>
      <c r="L1448"/>
      <c r="M1448"/>
      <c r="P1448" s="9">
        <v>103</v>
      </c>
      <c r="V1448" s="39"/>
      <c r="Z1448" s="38"/>
      <c r="AA1448" s="38">
        <v>12.000453080432067</v>
      </c>
      <c r="AB1448" s="30"/>
      <c r="AC1448" s="31"/>
      <c r="AD1448" s="32"/>
      <c r="AE1448" s="32"/>
      <c r="AF1448" s="33"/>
      <c r="AJ1448" s="350">
        <v>1026078</v>
      </c>
      <c r="AK1448" s="3"/>
      <c r="AL1448">
        <f t="shared" si="108"/>
        <v>0</v>
      </c>
      <c r="AO1448">
        <v>2.4447864793029295</v>
      </c>
    </row>
    <row r="1449" spans="1:41" ht="12" customHeight="1" x14ac:dyDescent="0.25">
      <c r="A1449" s="73">
        <v>5004079</v>
      </c>
      <c r="B1449" s="98" t="s">
        <v>1698</v>
      </c>
      <c r="C1449" s="77" t="str">
        <f t="shared" si="106"/>
        <v/>
      </c>
      <c r="D1449" s="115">
        <v>1390.85</v>
      </c>
      <c r="E1449" s="75" t="s">
        <v>6463</v>
      </c>
      <c r="F1449" s="112">
        <f t="shared" si="107"/>
        <v>1669.0199999999998</v>
      </c>
      <c r="G1449" s="80" t="s">
        <v>3334</v>
      </c>
      <c r="H1449" s="325"/>
      <c r="L1449"/>
      <c r="M1449"/>
      <c r="P1449" s="9">
        <v>103</v>
      </c>
      <c r="V1449" s="39"/>
      <c r="Z1449" s="38"/>
      <c r="AA1449" s="38">
        <v>12.000453080432067</v>
      </c>
      <c r="AB1449" s="30"/>
      <c r="AC1449" s="31"/>
      <c r="AD1449" s="32"/>
      <c r="AE1449" s="32"/>
      <c r="AF1449" s="33"/>
      <c r="AJ1449" s="350">
        <v>1026079</v>
      </c>
      <c r="AK1449" s="3"/>
      <c r="AL1449">
        <f t="shared" si="108"/>
        <v>0</v>
      </c>
      <c r="AO1449">
        <v>0.22762404320446605</v>
      </c>
    </row>
    <row r="1450" spans="1:41" ht="12" customHeight="1" x14ac:dyDescent="0.25">
      <c r="A1450" s="73">
        <v>5004080</v>
      </c>
      <c r="B1450" s="98" t="s">
        <v>1699</v>
      </c>
      <c r="C1450" s="77" t="str">
        <f t="shared" si="106"/>
        <v/>
      </c>
      <c r="D1450" s="115">
        <v>1562.1</v>
      </c>
      <c r="E1450" s="75" t="s">
        <v>6463</v>
      </c>
      <c r="F1450" s="112">
        <f t="shared" si="107"/>
        <v>1874.5199999999998</v>
      </c>
      <c r="G1450" s="80" t="s">
        <v>3334</v>
      </c>
      <c r="H1450" s="325"/>
      <c r="L1450"/>
      <c r="M1450"/>
      <c r="P1450" s="9">
        <v>103</v>
      </c>
      <c r="V1450" s="39"/>
      <c r="Z1450" s="38"/>
      <c r="AA1450" s="38">
        <v>11.999633263042085</v>
      </c>
      <c r="AB1450" s="30"/>
      <c r="AC1450" s="31"/>
      <c r="AD1450" s="32"/>
      <c r="AE1450" s="32"/>
      <c r="AF1450" s="33"/>
      <c r="AJ1450" s="350">
        <v>1026080</v>
      </c>
      <c r="AK1450" s="3"/>
      <c r="AL1450">
        <f t="shared" si="108"/>
        <v>0</v>
      </c>
      <c r="AO1450">
        <v>1.804789710178933</v>
      </c>
    </row>
    <row r="1451" spans="1:41" ht="12" customHeight="1" x14ac:dyDescent="0.25">
      <c r="A1451" s="73">
        <v>5004081</v>
      </c>
      <c r="B1451" s="98" t="s">
        <v>1700</v>
      </c>
      <c r="C1451" s="77" t="str">
        <f t="shared" si="106"/>
        <v/>
      </c>
      <c r="D1451" s="115">
        <v>1562.1</v>
      </c>
      <c r="E1451" s="75" t="s">
        <v>6463</v>
      </c>
      <c r="F1451" s="112">
        <f t="shared" si="107"/>
        <v>1874.5199999999998</v>
      </c>
      <c r="G1451" s="80" t="s">
        <v>3334</v>
      </c>
      <c r="H1451" s="325"/>
      <c r="L1451"/>
      <c r="M1451"/>
      <c r="P1451" s="9">
        <v>103</v>
      </c>
      <c r="V1451" s="39"/>
      <c r="Z1451" s="38"/>
      <c r="AA1451" s="38">
        <v>11.999633263042085</v>
      </c>
      <c r="AB1451" s="30"/>
      <c r="AC1451" s="31"/>
      <c r="AD1451" s="32"/>
      <c r="AE1451" s="32"/>
      <c r="AF1451" s="33"/>
      <c r="AJ1451" s="350">
        <v>1026081</v>
      </c>
      <c r="AK1451" s="3"/>
      <c r="AL1451">
        <f t="shared" si="108"/>
        <v>0</v>
      </c>
      <c r="AO1451">
        <v>0.9258336824943878</v>
      </c>
    </row>
    <row r="1452" spans="1:41" ht="12" customHeight="1" x14ac:dyDescent="0.25">
      <c r="A1452" s="73">
        <v>5004082</v>
      </c>
      <c r="B1452" s="98" t="s">
        <v>1701</v>
      </c>
      <c r="C1452" s="77" t="str">
        <f t="shared" si="106"/>
        <v/>
      </c>
      <c r="D1452" s="115">
        <v>1603.91</v>
      </c>
      <c r="E1452" s="75" t="s">
        <v>1</v>
      </c>
      <c r="F1452" s="112">
        <f t="shared" si="107"/>
        <v>1924.692</v>
      </c>
      <c r="G1452" s="80" t="s">
        <v>3334</v>
      </c>
      <c r="H1452" s="325"/>
      <c r="L1452"/>
      <c r="M1452"/>
      <c r="P1452" s="9">
        <v>103</v>
      </c>
      <c r="V1452" s="39"/>
      <c r="Z1452" s="38"/>
      <c r="AA1452" s="38">
        <v>12.000393250393259</v>
      </c>
      <c r="AB1452" s="30"/>
      <c r="AC1452" s="31"/>
      <c r="AD1452" s="32"/>
      <c r="AE1452" s="32"/>
      <c r="AF1452" s="33"/>
      <c r="AJ1452" s="350">
        <v>1026082</v>
      </c>
      <c r="AK1452" s="3"/>
      <c r="AL1452">
        <f t="shared" si="108"/>
        <v>0</v>
      </c>
      <c r="AO1452">
        <v>4.9593470798452879</v>
      </c>
    </row>
    <row r="1453" spans="1:41" ht="12" customHeight="1" x14ac:dyDescent="0.25">
      <c r="A1453" s="73">
        <v>5004083</v>
      </c>
      <c r="B1453" s="98" t="s">
        <v>1702</v>
      </c>
      <c r="C1453" s="77" t="str">
        <f t="shared" si="106"/>
        <v/>
      </c>
      <c r="D1453" s="115">
        <v>1886.21</v>
      </c>
      <c r="E1453" s="75" t="s">
        <v>6463</v>
      </c>
      <c r="F1453" s="112">
        <f t="shared" si="107"/>
        <v>2263.4519999999998</v>
      </c>
      <c r="G1453" s="80" t="s">
        <v>3334</v>
      </c>
      <c r="H1453" s="325"/>
      <c r="L1453"/>
      <c r="M1453"/>
      <c r="P1453" s="9">
        <v>103</v>
      </c>
      <c r="V1453" s="39"/>
      <c r="Z1453" s="38"/>
      <c r="AA1453" s="38">
        <v>12</v>
      </c>
      <c r="AB1453" s="30"/>
      <c r="AC1453" s="31"/>
      <c r="AD1453" s="32"/>
      <c r="AE1453" s="32"/>
      <c r="AF1453" s="33"/>
      <c r="AJ1453" s="350">
        <v>1026083</v>
      </c>
      <c r="AK1453" s="3"/>
      <c r="AL1453">
        <f t="shared" si="108"/>
        <v>0</v>
      </c>
      <c r="AO1453">
        <v>0.31279192364178532</v>
      </c>
    </row>
    <row r="1454" spans="1:41" ht="12" customHeight="1" x14ac:dyDescent="0.25">
      <c r="A1454" s="73">
        <v>5004084</v>
      </c>
      <c r="B1454" s="98" t="s">
        <v>1703</v>
      </c>
      <c r="C1454" s="77" t="str">
        <f t="shared" si="106"/>
        <v/>
      </c>
      <c r="D1454" s="115">
        <v>1909.22</v>
      </c>
      <c r="E1454" s="75" t="s">
        <v>6463</v>
      </c>
      <c r="F1454" s="112">
        <f t="shared" si="107"/>
        <v>2291.0639999999999</v>
      </c>
      <c r="G1454" s="80" t="s">
        <v>3334</v>
      </c>
      <c r="H1454" s="325"/>
      <c r="L1454"/>
      <c r="M1454"/>
      <c r="P1454" s="9">
        <v>103</v>
      </c>
      <c r="V1454" s="39"/>
      <c r="Z1454" s="38"/>
      <c r="AA1454" s="38">
        <v>12.000210043058829</v>
      </c>
      <c r="AB1454" s="30"/>
      <c r="AC1454" s="31"/>
      <c r="AD1454" s="32"/>
      <c r="AE1454" s="32"/>
      <c r="AF1454" s="33"/>
      <c r="AJ1454" s="350">
        <v>1004001</v>
      </c>
      <c r="AK1454" s="3"/>
      <c r="AL1454">
        <f t="shared" si="108"/>
        <v>0</v>
      </c>
      <c r="AO1454">
        <v>3.1960509225437166</v>
      </c>
    </row>
    <row r="1455" spans="1:41" ht="12" customHeight="1" x14ac:dyDescent="0.25">
      <c r="A1455" s="73">
        <v>5004085</v>
      </c>
      <c r="B1455" s="98" t="s">
        <v>1704</v>
      </c>
      <c r="C1455" s="77" t="str">
        <f t="shared" si="106"/>
        <v/>
      </c>
      <c r="D1455" s="115">
        <v>1962.67</v>
      </c>
      <c r="E1455" s="75" t="s">
        <v>6463</v>
      </c>
      <c r="F1455" s="112">
        <f t="shared" si="107"/>
        <v>2355.2040000000002</v>
      </c>
      <c r="G1455" s="80" t="s">
        <v>3334</v>
      </c>
      <c r="H1455" s="325"/>
      <c r="L1455"/>
      <c r="M1455"/>
      <c r="P1455" s="9">
        <v>103</v>
      </c>
      <c r="V1455" s="39"/>
      <c r="Z1455" s="38"/>
      <c r="AA1455" s="38">
        <v>12.000233510168641</v>
      </c>
      <c r="AB1455" s="30"/>
      <c r="AC1455" s="31"/>
      <c r="AD1455" s="32"/>
      <c r="AE1455" s="32"/>
      <c r="AF1455" s="33"/>
      <c r="AJ1455" s="350">
        <v>1004002</v>
      </c>
      <c r="AK1455" s="3"/>
      <c r="AL1455">
        <f t="shared" si="108"/>
        <v>0</v>
      </c>
      <c r="AO1455">
        <v>0.49446158406209711</v>
      </c>
    </row>
    <row r="1456" spans="1:41" ht="12" customHeight="1" x14ac:dyDescent="0.25">
      <c r="A1456" s="73">
        <v>5004086</v>
      </c>
      <c r="B1456" s="98" t="s">
        <v>1705</v>
      </c>
      <c r="C1456" s="77" t="str">
        <f t="shared" si="106"/>
        <v/>
      </c>
      <c r="D1456" s="115">
        <v>2232.0700000000002</v>
      </c>
      <c r="E1456" s="75" t="s">
        <v>6463</v>
      </c>
      <c r="F1456" s="112">
        <f t="shared" si="107"/>
        <v>2678.4839999999999</v>
      </c>
      <c r="G1456" s="80" t="s">
        <v>3334</v>
      </c>
      <c r="H1456" s="325"/>
      <c r="L1456"/>
      <c r="M1456"/>
      <c r="P1456" s="9">
        <v>103</v>
      </c>
      <c r="V1456" s="39"/>
      <c r="Z1456" s="38"/>
      <c r="AA1456" s="38">
        <v>12.000076997606655</v>
      </c>
      <c r="AB1456" s="30"/>
      <c r="AC1456" s="31"/>
      <c r="AD1456" s="32"/>
      <c r="AE1456" s="32"/>
      <c r="AF1456" s="33"/>
      <c r="AJ1456" s="350">
        <v>1004003</v>
      </c>
      <c r="AK1456" s="3"/>
      <c r="AL1456">
        <f t="shared" si="108"/>
        <v>0</v>
      </c>
      <c r="AO1456">
        <v>3.118205557164571</v>
      </c>
    </row>
    <row r="1457" spans="1:41" ht="12" customHeight="1" x14ac:dyDescent="0.25">
      <c r="A1457" s="73">
        <v>5004087</v>
      </c>
      <c r="B1457" s="98" t="s">
        <v>1706</v>
      </c>
      <c r="C1457" s="77" t="str">
        <f t="shared" si="106"/>
        <v/>
      </c>
      <c r="D1457" s="115">
        <v>2232.0700000000002</v>
      </c>
      <c r="E1457" s="75" t="s">
        <v>6463</v>
      </c>
      <c r="F1457" s="112">
        <f t="shared" si="107"/>
        <v>2678.4839999999999</v>
      </c>
      <c r="G1457" s="80" t="s">
        <v>3334</v>
      </c>
      <c r="H1457" s="325"/>
      <c r="L1457"/>
      <c r="M1457"/>
      <c r="P1457" s="9">
        <v>103</v>
      </c>
      <c r="V1457" s="39"/>
      <c r="Z1457" s="38"/>
      <c r="AA1457" s="38">
        <v>12.000076997606655</v>
      </c>
      <c r="AB1457" s="30"/>
      <c r="AC1457" s="31"/>
      <c r="AD1457" s="32"/>
      <c r="AE1457" s="32"/>
      <c r="AF1457" s="33"/>
      <c r="AJ1457" s="350">
        <v>1004004</v>
      </c>
      <c r="AK1457" s="3"/>
      <c r="AL1457">
        <f t="shared" si="108"/>
        <v>0</v>
      </c>
      <c r="AO1457">
        <v>0.75592861991868388</v>
      </c>
    </row>
    <row r="1458" spans="1:41" ht="12" customHeight="1" x14ac:dyDescent="0.25">
      <c r="A1458" s="73">
        <v>5004088</v>
      </c>
      <c r="B1458" s="98" t="s">
        <v>1707</v>
      </c>
      <c r="C1458" s="77" t="str">
        <f t="shared" si="106"/>
        <v/>
      </c>
      <c r="D1458" s="115">
        <v>2306.44</v>
      </c>
      <c r="E1458" s="75" t="s">
        <v>6463</v>
      </c>
      <c r="F1458" s="112">
        <f t="shared" si="107"/>
        <v>2767.7280000000001</v>
      </c>
      <c r="G1458" s="80" t="s">
        <v>3334</v>
      </c>
      <c r="H1458" s="325"/>
      <c r="L1458"/>
      <c r="M1458"/>
      <c r="P1458" s="9">
        <v>103</v>
      </c>
      <c r="V1458" s="39"/>
      <c r="Z1458" s="38"/>
      <c r="AA1458" s="38">
        <v>11.999975161759053</v>
      </c>
      <c r="AB1458" s="30"/>
      <c r="AC1458" s="31"/>
      <c r="AD1458" s="32"/>
      <c r="AE1458" s="32"/>
      <c r="AF1458" s="33"/>
      <c r="AJ1458" s="350">
        <v>1004005</v>
      </c>
      <c r="AK1458" s="3"/>
      <c r="AL1458">
        <f t="shared" si="108"/>
        <v>0</v>
      </c>
      <c r="AO1458">
        <v>7.7252110957274542</v>
      </c>
    </row>
    <row r="1459" spans="1:41" ht="12" customHeight="1" x14ac:dyDescent="0.25">
      <c r="A1459" s="73">
        <v>5004089</v>
      </c>
      <c r="B1459" s="98" t="s">
        <v>1708</v>
      </c>
      <c r="C1459" s="77" t="str">
        <f t="shared" si="106"/>
        <v/>
      </c>
      <c r="D1459" s="115">
        <v>2306.44</v>
      </c>
      <c r="E1459" s="75" t="s">
        <v>6463</v>
      </c>
      <c r="F1459" s="112">
        <f t="shared" si="107"/>
        <v>2767.7280000000001</v>
      </c>
      <c r="G1459" s="80" t="s">
        <v>3334</v>
      </c>
      <c r="H1459" s="325"/>
      <c r="L1459"/>
      <c r="M1459"/>
      <c r="P1459" s="9">
        <v>103</v>
      </c>
      <c r="V1459" s="39"/>
      <c r="Z1459" s="38"/>
      <c r="AA1459" s="38">
        <v>11.999975161759053</v>
      </c>
      <c r="AB1459" s="30"/>
      <c r="AC1459" s="31"/>
      <c r="AD1459" s="32"/>
      <c r="AE1459" s="32"/>
      <c r="AF1459" s="33"/>
      <c r="AJ1459" s="350">
        <v>1004006</v>
      </c>
      <c r="AK1459" s="3"/>
      <c r="AL1459">
        <f t="shared" si="108"/>
        <v>0</v>
      </c>
      <c r="AO1459">
        <v>0.72063536340741174</v>
      </c>
    </row>
    <row r="1460" spans="1:41" ht="12" customHeight="1" x14ac:dyDescent="0.25">
      <c r="A1460" s="73">
        <v>5004090</v>
      </c>
      <c r="B1460" s="98" t="s">
        <v>1709</v>
      </c>
      <c r="C1460" s="77" t="str">
        <f t="shared" si="106"/>
        <v/>
      </c>
      <c r="D1460" s="115">
        <v>2356.06</v>
      </c>
      <c r="E1460" s="75" t="s">
        <v>6463</v>
      </c>
      <c r="F1460" s="112">
        <f t="shared" si="107"/>
        <v>2827.2719999999999</v>
      </c>
      <c r="G1460" s="80" t="s">
        <v>3334</v>
      </c>
      <c r="H1460" s="325"/>
      <c r="L1460"/>
      <c r="M1460"/>
      <c r="P1460" s="9">
        <v>103</v>
      </c>
      <c r="V1460" s="39"/>
      <c r="Z1460" s="38"/>
      <c r="AA1460" s="38">
        <v>12.000170206557812</v>
      </c>
      <c r="AB1460" s="30"/>
      <c r="AC1460" s="31"/>
      <c r="AD1460" s="32"/>
      <c r="AE1460" s="32"/>
      <c r="AF1460" s="33"/>
      <c r="AJ1460" s="350">
        <v>1004007</v>
      </c>
      <c r="AK1460" s="3"/>
      <c r="AL1460">
        <f t="shared" si="108"/>
        <v>0</v>
      </c>
      <c r="AO1460">
        <v>7.8776183718924244</v>
      </c>
    </row>
    <row r="1461" spans="1:41" ht="12" customHeight="1" x14ac:dyDescent="0.25">
      <c r="A1461" s="73">
        <v>5004091</v>
      </c>
      <c r="B1461" s="98" t="s">
        <v>1710</v>
      </c>
      <c r="C1461" s="77" t="str">
        <f t="shared" si="106"/>
        <v/>
      </c>
      <c r="D1461" s="115">
        <v>2356.06</v>
      </c>
      <c r="E1461" s="75" t="s">
        <v>6463</v>
      </c>
      <c r="F1461" s="112">
        <f t="shared" si="107"/>
        <v>2827.2719999999999</v>
      </c>
      <c r="G1461" s="80" t="s">
        <v>3334</v>
      </c>
      <c r="H1461" s="325"/>
      <c r="L1461"/>
      <c r="M1461"/>
      <c r="P1461" s="9">
        <v>103</v>
      </c>
      <c r="V1461" s="39"/>
      <c r="Z1461" s="38"/>
      <c r="AA1461" s="38">
        <v>12.000170206557812</v>
      </c>
      <c r="AB1461" s="30"/>
      <c r="AC1461" s="31"/>
      <c r="AD1461" s="32"/>
      <c r="AE1461" s="32"/>
      <c r="AF1461" s="33"/>
      <c r="AJ1461" s="350">
        <v>1004008</v>
      </c>
      <c r="AK1461" s="3"/>
      <c r="AL1461">
        <f t="shared" si="108"/>
        <v>0</v>
      </c>
      <c r="AO1461">
        <v>0.55281532434332803</v>
      </c>
    </row>
    <row r="1462" spans="1:41" ht="12" customHeight="1" x14ac:dyDescent="0.25">
      <c r="A1462" s="73">
        <v>5004092</v>
      </c>
      <c r="B1462" s="98" t="s">
        <v>1711</v>
      </c>
      <c r="C1462" s="77" t="str">
        <f t="shared" si="106"/>
        <v/>
      </c>
      <c r="D1462" s="115">
        <v>2453.69</v>
      </c>
      <c r="E1462" s="75" t="s">
        <v>6463</v>
      </c>
      <c r="F1462" s="112">
        <f t="shared" si="107"/>
        <v>2944.4279999999999</v>
      </c>
      <c r="G1462" s="80" t="s">
        <v>3334</v>
      </c>
      <c r="H1462" s="325"/>
      <c r="L1462"/>
      <c r="M1462"/>
      <c r="P1462" s="9">
        <v>103</v>
      </c>
      <c r="V1462" s="39"/>
      <c r="Z1462" s="38"/>
      <c r="AA1462" s="38">
        <v>12.000070042726065</v>
      </c>
      <c r="AB1462" s="30"/>
      <c r="AC1462" s="31"/>
      <c r="AD1462" s="32"/>
      <c r="AE1462" s="32"/>
      <c r="AF1462" s="33"/>
      <c r="AJ1462" s="350">
        <v>1004009</v>
      </c>
      <c r="AK1462" s="3"/>
      <c r="AL1462">
        <f t="shared" si="108"/>
        <v>0</v>
      </c>
      <c r="AO1462">
        <v>8.2518277108936999</v>
      </c>
    </row>
    <row r="1463" spans="1:41" ht="12" customHeight="1" x14ac:dyDescent="0.25">
      <c r="A1463" s="73">
        <v>5004093</v>
      </c>
      <c r="B1463" s="98" t="s">
        <v>1712</v>
      </c>
      <c r="C1463" s="77" t="str">
        <f t="shared" si="106"/>
        <v/>
      </c>
      <c r="D1463" s="115">
        <v>2453.69</v>
      </c>
      <c r="E1463" s="75" t="s">
        <v>6463</v>
      </c>
      <c r="F1463" s="112">
        <f t="shared" si="107"/>
        <v>2944.4279999999999</v>
      </c>
      <c r="G1463" s="80" t="s">
        <v>3334</v>
      </c>
      <c r="H1463" s="325"/>
      <c r="L1463"/>
      <c r="M1463"/>
      <c r="P1463" s="9">
        <v>103</v>
      </c>
      <c r="V1463" s="39"/>
      <c r="Z1463" s="38"/>
      <c r="AA1463" s="38">
        <v>12.000070042726065</v>
      </c>
      <c r="AB1463" s="30"/>
      <c r="AC1463" s="31"/>
      <c r="AD1463" s="32"/>
      <c r="AE1463" s="32"/>
      <c r="AF1463" s="33"/>
      <c r="AJ1463" s="350">
        <v>1004010</v>
      </c>
      <c r="AK1463" s="3"/>
      <c r="AL1463">
        <f t="shared" si="108"/>
        <v>0</v>
      </c>
      <c r="AO1463">
        <v>1.4759366637370845</v>
      </c>
    </row>
    <row r="1464" spans="1:41" ht="12" customHeight="1" x14ac:dyDescent="0.25">
      <c r="A1464" s="73">
        <v>5004094</v>
      </c>
      <c r="B1464" s="98" t="s">
        <v>1713</v>
      </c>
      <c r="C1464" s="77" t="str">
        <f t="shared" si="106"/>
        <v/>
      </c>
      <c r="D1464" s="115">
        <v>2499.46</v>
      </c>
      <c r="E1464" s="75" t="s">
        <v>6463</v>
      </c>
      <c r="F1464" s="112">
        <f t="shared" si="107"/>
        <v>2999.3519999999999</v>
      </c>
      <c r="G1464" s="80" t="s">
        <v>3334</v>
      </c>
      <c r="H1464" s="325"/>
      <c r="L1464"/>
      <c r="M1464"/>
      <c r="P1464" s="9">
        <v>103</v>
      </c>
      <c r="V1464" s="39"/>
      <c r="Z1464" s="38"/>
      <c r="AA1464" s="38">
        <v>11.999839559016493</v>
      </c>
      <c r="AB1464" s="30"/>
      <c r="AC1464" s="31"/>
      <c r="AD1464" s="32"/>
      <c r="AE1464" s="32"/>
      <c r="AF1464" s="33"/>
      <c r="AJ1464" s="350">
        <v>1004011</v>
      </c>
      <c r="AK1464" s="3"/>
      <c r="AL1464">
        <f t="shared" si="108"/>
        <v>0</v>
      </c>
      <c r="AO1464">
        <v>5.0918815263038617</v>
      </c>
    </row>
    <row r="1465" spans="1:41" ht="12" customHeight="1" x14ac:dyDescent="0.25">
      <c r="A1465" s="73">
        <v>5004095</v>
      </c>
      <c r="B1465" s="98" t="s">
        <v>1714</v>
      </c>
      <c r="C1465" s="77" t="str">
        <f t="shared" si="106"/>
        <v/>
      </c>
      <c r="D1465" s="115">
        <v>2499.46</v>
      </c>
      <c r="E1465" s="75" t="s">
        <v>6463</v>
      </c>
      <c r="F1465" s="112">
        <f t="shared" si="107"/>
        <v>2999.3519999999999</v>
      </c>
      <c r="G1465" s="80" t="s">
        <v>3334</v>
      </c>
      <c r="H1465" s="325"/>
      <c r="L1465"/>
      <c r="M1465"/>
      <c r="P1465" s="9">
        <v>103</v>
      </c>
      <c r="V1465" s="39"/>
      <c r="Z1465" s="38"/>
      <c r="AA1465" s="38">
        <v>11.999839559016493</v>
      </c>
      <c r="AB1465" s="30"/>
      <c r="AC1465" s="31"/>
      <c r="AD1465" s="32"/>
      <c r="AE1465" s="32"/>
      <c r="AF1465" s="33"/>
      <c r="AJ1465" s="350">
        <v>1004012</v>
      </c>
      <c r="AK1465" s="3"/>
      <c r="AL1465">
        <f t="shared" si="108"/>
        <v>0</v>
      </c>
      <c r="AO1465">
        <v>0.95302595412104352</v>
      </c>
    </row>
    <row r="1466" spans="1:41" ht="12" customHeight="1" x14ac:dyDescent="0.25">
      <c r="A1466" s="73">
        <v>5004096</v>
      </c>
      <c r="B1466" s="98" t="s">
        <v>1715</v>
      </c>
      <c r="C1466" s="77" t="str">
        <f t="shared" si="106"/>
        <v/>
      </c>
      <c r="D1466" s="115">
        <v>2632.21</v>
      </c>
      <c r="E1466" s="75" t="s">
        <v>1</v>
      </c>
      <c r="F1466" s="112">
        <f t="shared" si="107"/>
        <v>3158.652</v>
      </c>
      <c r="G1466" s="80" t="s">
        <v>3334</v>
      </c>
      <c r="H1466" s="325"/>
      <c r="L1466"/>
      <c r="M1466"/>
      <c r="P1466" s="9">
        <v>103</v>
      </c>
      <c r="V1466" s="39"/>
      <c r="Z1466" s="38"/>
      <c r="AA1466" s="38">
        <v>12.000239406272456</v>
      </c>
      <c r="AB1466" s="30"/>
      <c r="AC1466" s="31"/>
      <c r="AD1466" s="32"/>
      <c r="AE1466" s="32"/>
      <c r="AF1466" s="33"/>
      <c r="AJ1466" s="350">
        <v>1004013</v>
      </c>
      <c r="AK1466" s="3"/>
      <c r="AL1466">
        <f t="shared" si="108"/>
        <v>0</v>
      </c>
      <c r="AO1466">
        <v>3.6788676087752741</v>
      </c>
    </row>
    <row r="1467" spans="1:41" ht="12" customHeight="1" x14ac:dyDescent="0.25">
      <c r="A1467" s="73">
        <v>5004097</v>
      </c>
      <c r="B1467" s="98" t="s">
        <v>1716</v>
      </c>
      <c r="C1467" s="77" t="str">
        <f t="shared" si="106"/>
        <v/>
      </c>
      <c r="D1467" s="115">
        <v>2632.21</v>
      </c>
      <c r="E1467" s="75" t="s">
        <v>6463</v>
      </c>
      <c r="F1467" s="112">
        <f t="shared" si="107"/>
        <v>3158.652</v>
      </c>
      <c r="G1467" s="80" t="s">
        <v>3334</v>
      </c>
      <c r="H1467" s="325"/>
      <c r="L1467"/>
      <c r="M1467"/>
      <c r="P1467" s="9">
        <v>103</v>
      </c>
      <c r="V1467" s="39"/>
      <c r="Z1467" s="38"/>
      <c r="AA1467" s="38">
        <v>12.000239406272456</v>
      </c>
      <c r="AB1467" s="30"/>
      <c r="AC1467" s="31"/>
      <c r="AD1467" s="32"/>
      <c r="AE1467" s="32"/>
      <c r="AF1467" s="33"/>
      <c r="AJ1467" s="350">
        <v>1004014</v>
      </c>
      <c r="AK1467" s="3"/>
      <c r="AL1467">
        <f t="shared" si="108"/>
        <v>0</v>
      </c>
      <c r="AO1467">
        <v>0.94540731845621562</v>
      </c>
    </row>
    <row r="1468" spans="1:41" ht="12" customHeight="1" x14ac:dyDescent="0.25">
      <c r="A1468" s="73">
        <v>5004098</v>
      </c>
      <c r="B1468" s="98" t="s">
        <v>1717</v>
      </c>
      <c r="C1468" s="77" t="str">
        <f t="shared" si="106"/>
        <v/>
      </c>
      <c r="D1468" s="115">
        <v>2714.11</v>
      </c>
      <c r="E1468" s="75" t="s">
        <v>6463</v>
      </c>
      <c r="F1468" s="112">
        <f t="shared" si="107"/>
        <v>3256.9320000000002</v>
      </c>
      <c r="G1468" s="80" t="s">
        <v>3334</v>
      </c>
      <c r="H1468" s="325"/>
      <c r="L1468"/>
      <c r="M1468"/>
      <c r="P1468" s="9">
        <v>103</v>
      </c>
      <c r="V1468" s="39"/>
      <c r="Z1468" s="38"/>
      <c r="AA1468" s="38">
        <v>12.000147752577746</v>
      </c>
      <c r="AB1468" s="30"/>
      <c r="AC1468" s="31"/>
      <c r="AD1468" s="32"/>
      <c r="AE1468" s="32"/>
      <c r="AF1468" s="33"/>
      <c r="AJ1468" s="350">
        <v>1004015</v>
      </c>
      <c r="AK1468" s="3"/>
      <c r="AL1468">
        <f t="shared" si="108"/>
        <v>0</v>
      </c>
      <c r="AO1468">
        <v>5.4707116635009969</v>
      </c>
    </row>
    <row r="1469" spans="1:41" ht="12" customHeight="1" x14ac:dyDescent="0.25">
      <c r="A1469" s="73">
        <v>5004099</v>
      </c>
      <c r="B1469" s="98" t="s">
        <v>1718</v>
      </c>
      <c r="C1469" s="77" t="str">
        <f t="shared" si="106"/>
        <v/>
      </c>
      <c r="D1469" s="115">
        <v>2714.11</v>
      </c>
      <c r="E1469" s="75" t="s">
        <v>6463</v>
      </c>
      <c r="F1469" s="112">
        <f t="shared" si="107"/>
        <v>3256.9320000000002</v>
      </c>
      <c r="G1469" s="80" t="s">
        <v>3334</v>
      </c>
      <c r="H1469" s="325"/>
      <c r="L1469"/>
      <c r="M1469"/>
      <c r="P1469" s="9">
        <v>103</v>
      </c>
      <c r="V1469" s="39"/>
      <c r="Z1469" s="38"/>
      <c r="AA1469" s="38">
        <v>12.000147752577746</v>
      </c>
      <c r="AB1469" s="30"/>
      <c r="AC1469" s="31"/>
      <c r="AD1469" s="32"/>
      <c r="AE1469" s="32"/>
      <c r="AF1469" s="33"/>
      <c r="AJ1469" s="350">
        <v>1004016</v>
      </c>
      <c r="AK1469" s="3"/>
      <c r="AL1469">
        <f t="shared" si="108"/>
        <v>0</v>
      </c>
      <c r="AO1469">
        <v>0.4208239741154613</v>
      </c>
    </row>
    <row r="1470" spans="1:41" ht="12" customHeight="1" x14ac:dyDescent="0.25">
      <c r="A1470" s="73">
        <v>5004100</v>
      </c>
      <c r="B1470" s="98" t="s">
        <v>1719</v>
      </c>
      <c r="C1470" s="77" t="str">
        <f t="shared" si="106"/>
        <v/>
      </c>
      <c r="D1470" s="115">
        <v>3086.67</v>
      </c>
      <c r="E1470" s="75" t="s">
        <v>6463</v>
      </c>
      <c r="F1470" s="112">
        <f t="shared" si="107"/>
        <v>3704.0039999999999</v>
      </c>
      <c r="G1470" s="80" t="s">
        <v>3334</v>
      </c>
      <c r="H1470" s="325"/>
      <c r="L1470"/>
      <c r="M1470"/>
      <c r="P1470" s="9">
        <v>103</v>
      </c>
      <c r="V1470" s="39"/>
      <c r="Z1470" s="38"/>
      <c r="AA1470" s="38">
        <v>11.999814402375648</v>
      </c>
      <c r="AB1470" s="30"/>
      <c r="AC1470" s="31"/>
      <c r="AD1470" s="32"/>
      <c r="AE1470" s="32"/>
      <c r="AF1470" s="33"/>
      <c r="AJ1470" s="350">
        <v>1004017</v>
      </c>
      <c r="AK1470" s="3"/>
      <c r="AL1470">
        <f t="shared" si="108"/>
        <v>0</v>
      </c>
      <c r="AO1470">
        <v>3.6077989952824625</v>
      </c>
    </row>
    <row r="1471" spans="1:41" ht="12" customHeight="1" x14ac:dyDescent="0.25">
      <c r="A1471" s="73">
        <v>5004101</v>
      </c>
      <c r="B1471" s="98" t="s">
        <v>1720</v>
      </c>
      <c r="C1471" s="77" t="str">
        <f t="shared" si="106"/>
        <v/>
      </c>
      <c r="D1471" s="115">
        <v>3086.67</v>
      </c>
      <c r="E1471" s="75" t="s">
        <v>6463</v>
      </c>
      <c r="F1471" s="112">
        <f t="shared" si="107"/>
        <v>3704.0039999999999</v>
      </c>
      <c r="G1471" s="80" t="s">
        <v>3334</v>
      </c>
      <c r="H1471" s="325"/>
      <c r="L1471"/>
      <c r="M1471"/>
      <c r="P1471" s="9">
        <v>103</v>
      </c>
      <c r="V1471" s="39"/>
      <c r="Z1471" s="38"/>
      <c r="AA1471" s="38">
        <v>11.999814402375648</v>
      </c>
      <c r="AB1471" s="30"/>
      <c r="AC1471" s="31"/>
      <c r="AD1471" s="32"/>
      <c r="AE1471" s="32"/>
      <c r="AF1471" s="33"/>
      <c r="AJ1471" s="350">
        <v>1004018</v>
      </c>
      <c r="AK1471" s="3"/>
      <c r="AL1471">
        <f t="shared" si="108"/>
        <v>0</v>
      </c>
      <c r="AO1471">
        <v>1.1828849164860533</v>
      </c>
    </row>
    <row r="1472" spans="1:41" ht="12" customHeight="1" x14ac:dyDescent="0.25">
      <c r="A1472" s="73">
        <v>5004102</v>
      </c>
      <c r="B1472" s="98" t="s">
        <v>1721</v>
      </c>
      <c r="C1472" s="77" t="str">
        <f t="shared" si="106"/>
        <v/>
      </c>
      <c r="D1472" s="115">
        <v>2468.84</v>
      </c>
      <c r="E1472" s="75" t="s">
        <v>6464</v>
      </c>
      <c r="F1472" s="112">
        <f t="shared" si="107"/>
        <v>2962.6080000000002</v>
      </c>
      <c r="G1472" s="80" t="s">
        <v>3334</v>
      </c>
      <c r="H1472" s="325"/>
      <c r="L1472"/>
      <c r="M1472"/>
      <c r="P1472" s="9">
        <v>103</v>
      </c>
      <c r="V1472" s="39"/>
      <c r="Z1472" s="38"/>
      <c r="AA1472" s="38">
        <v>4.9999709944831494</v>
      </c>
      <c r="AB1472" s="30"/>
      <c r="AC1472" s="31"/>
      <c r="AD1472" s="32"/>
      <c r="AE1472" s="32"/>
      <c r="AF1472" s="33"/>
      <c r="AJ1472" s="350">
        <v>1004019</v>
      </c>
      <c r="AK1472" s="3"/>
      <c r="AL1472">
        <f t="shared" si="108"/>
        <v>0</v>
      </c>
      <c r="AO1472">
        <v>9.0213095419456248</v>
      </c>
    </row>
    <row r="1473" spans="1:41" ht="12" customHeight="1" x14ac:dyDescent="0.25">
      <c r="A1473" s="73">
        <v>5004103</v>
      </c>
      <c r="B1473" s="98" t="s">
        <v>1722</v>
      </c>
      <c r="C1473" s="77" t="str">
        <f t="shared" si="106"/>
        <v/>
      </c>
      <c r="D1473" s="115">
        <v>3350.21</v>
      </c>
      <c r="E1473" s="75" t="s">
        <v>6463</v>
      </c>
      <c r="F1473" s="112">
        <f t="shared" si="107"/>
        <v>4020.252</v>
      </c>
      <c r="G1473" s="80" t="s">
        <v>3334</v>
      </c>
      <c r="H1473" s="325"/>
      <c r="L1473"/>
      <c r="M1473"/>
      <c r="P1473" s="9">
        <v>103</v>
      </c>
      <c r="V1473" s="39"/>
      <c r="Z1473" s="38"/>
      <c r="AA1473" s="38">
        <v>12.000205197481208</v>
      </c>
      <c r="AB1473" s="30"/>
      <c r="AC1473" s="31"/>
      <c r="AD1473" s="32"/>
      <c r="AE1473" s="32"/>
      <c r="AF1473" s="33"/>
      <c r="AJ1473" s="350">
        <v>1004020</v>
      </c>
      <c r="AK1473" s="3"/>
      <c r="AL1473">
        <f t="shared" si="108"/>
        <v>0</v>
      </c>
      <c r="AO1473">
        <v>1.4610971803300792</v>
      </c>
    </row>
    <row r="1474" spans="1:41" ht="12" customHeight="1" x14ac:dyDescent="0.25">
      <c r="A1474" s="73">
        <v>5004104</v>
      </c>
      <c r="B1474" s="98" t="s">
        <v>1723</v>
      </c>
      <c r="C1474" s="77" t="str">
        <f t="shared" si="106"/>
        <v/>
      </c>
      <c r="D1474" s="115">
        <v>3497.95</v>
      </c>
      <c r="E1474" s="75" t="s">
        <v>6463</v>
      </c>
      <c r="F1474" s="112">
        <f t="shared" si="107"/>
        <v>4197.54</v>
      </c>
      <c r="G1474" s="80" t="s">
        <v>3334</v>
      </c>
      <c r="H1474" s="325"/>
      <c r="L1474"/>
      <c r="M1474"/>
      <c r="P1474" s="9">
        <v>103</v>
      </c>
      <c r="V1474" s="39"/>
      <c r="Z1474" s="38"/>
      <c r="AA1474" s="38">
        <v>11.999868979184058</v>
      </c>
      <c r="AB1474" s="30"/>
      <c r="AC1474" s="31"/>
      <c r="AD1474" s="32"/>
      <c r="AE1474" s="32"/>
      <c r="AF1474" s="33"/>
      <c r="AJ1474" s="350">
        <v>1004021</v>
      </c>
      <c r="AK1474" s="3"/>
      <c r="AL1474">
        <f t="shared" si="108"/>
        <v>0</v>
      </c>
      <c r="AO1474">
        <v>6.367206463653579</v>
      </c>
    </row>
    <row r="1475" spans="1:41" ht="12" customHeight="1" x14ac:dyDescent="0.25">
      <c r="A1475" s="73">
        <v>5004105</v>
      </c>
      <c r="B1475" s="98" t="s">
        <v>1724</v>
      </c>
      <c r="C1475" s="77" t="str">
        <f t="shared" si="106"/>
        <v/>
      </c>
      <c r="D1475" s="115">
        <v>3497.95</v>
      </c>
      <c r="E1475" s="75" t="s">
        <v>6463</v>
      </c>
      <c r="F1475" s="112">
        <f t="shared" si="107"/>
        <v>4197.54</v>
      </c>
      <c r="G1475" s="80" t="s">
        <v>3334</v>
      </c>
      <c r="H1475" s="325"/>
      <c r="L1475"/>
      <c r="M1475"/>
      <c r="P1475" s="9">
        <v>103</v>
      </c>
      <c r="V1475" s="39"/>
      <c r="Z1475" s="38"/>
      <c r="AA1475" s="38">
        <v>11.999868979184058</v>
      </c>
      <c r="AB1475" s="30"/>
      <c r="AC1475" s="31"/>
      <c r="AD1475" s="32"/>
      <c r="AE1475" s="32"/>
      <c r="AF1475" s="33"/>
      <c r="AJ1475" s="350">
        <v>1004022</v>
      </c>
      <c r="AK1475" s="3"/>
      <c r="AL1475">
        <f t="shared" si="108"/>
        <v>0</v>
      </c>
      <c r="AO1475">
        <v>2.4027194202466338</v>
      </c>
    </row>
    <row r="1476" spans="1:41" ht="12" customHeight="1" x14ac:dyDescent="0.25">
      <c r="A1476" s="73">
        <v>5004106</v>
      </c>
      <c r="B1476" s="98" t="s">
        <v>1725</v>
      </c>
      <c r="C1476" s="77" t="str">
        <f t="shared" si="106"/>
        <v/>
      </c>
      <c r="D1476" s="115">
        <v>2643.98</v>
      </c>
      <c r="E1476" s="75"/>
      <c r="F1476" s="112">
        <f t="shared" si="107"/>
        <v>3172.7759999999998</v>
      </c>
      <c r="G1476" s="80" t="s">
        <v>3334</v>
      </c>
      <c r="H1476" s="325"/>
      <c r="L1476"/>
      <c r="M1476"/>
      <c r="P1476" s="9">
        <v>103</v>
      </c>
      <c r="V1476" s="39"/>
      <c r="Z1476" s="38"/>
      <c r="AA1476" s="38">
        <v>4.9997291587671242</v>
      </c>
      <c r="AB1476" s="30"/>
      <c r="AC1476" s="31"/>
      <c r="AD1476" s="32"/>
      <c r="AE1476" s="32"/>
      <c r="AF1476" s="33"/>
      <c r="AJ1476" s="350">
        <v>1004023</v>
      </c>
      <c r="AK1476" s="3"/>
      <c r="AL1476">
        <f t="shared" si="108"/>
        <v>0</v>
      </c>
      <c r="AO1476">
        <v>168.47457128674981</v>
      </c>
    </row>
    <row r="1477" spans="1:41" ht="12" customHeight="1" x14ac:dyDescent="0.25">
      <c r="A1477" s="73">
        <v>5004107</v>
      </c>
      <c r="B1477" s="98" t="s">
        <v>1726</v>
      </c>
      <c r="C1477" s="77" t="str">
        <f t="shared" si="106"/>
        <v/>
      </c>
      <c r="D1477" s="115">
        <v>3496.68</v>
      </c>
      <c r="E1477" s="75" t="s">
        <v>1</v>
      </c>
      <c r="F1477" s="112">
        <f t="shared" si="107"/>
        <v>4196.0159999999996</v>
      </c>
      <c r="G1477" s="80" t="s">
        <v>3334</v>
      </c>
      <c r="H1477" s="325"/>
      <c r="L1477"/>
      <c r="M1477"/>
      <c r="P1477" s="9">
        <v>103</v>
      </c>
      <c r="V1477" s="39"/>
      <c r="Z1477" s="38"/>
      <c r="AA1477" s="38">
        <v>12.000147452149733</v>
      </c>
      <c r="AB1477" s="30"/>
      <c r="AC1477" s="31"/>
      <c r="AD1477" s="32"/>
      <c r="AE1477" s="32"/>
      <c r="AF1477" s="33"/>
      <c r="AJ1477" s="350">
        <v>1004024</v>
      </c>
      <c r="AK1477" s="3"/>
      <c r="AL1477">
        <f t="shared" si="108"/>
        <v>0</v>
      </c>
      <c r="AO1477">
        <v>1.5923797609115675</v>
      </c>
    </row>
    <row r="1478" spans="1:41" ht="12" customHeight="1" x14ac:dyDescent="0.25">
      <c r="A1478" s="73">
        <v>5004108</v>
      </c>
      <c r="B1478" s="98" t="s">
        <v>1727</v>
      </c>
      <c r="C1478" s="77" t="str">
        <f t="shared" si="106"/>
        <v/>
      </c>
      <c r="D1478" s="115">
        <v>3628.04</v>
      </c>
      <c r="E1478" s="75" t="s">
        <v>6464</v>
      </c>
      <c r="F1478" s="112">
        <f t="shared" si="107"/>
        <v>4353.6480000000001</v>
      </c>
      <c r="G1478" s="80" t="s">
        <v>3334</v>
      </c>
      <c r="H1478" s="325"/>
      <c r="L1478"/>
      <c r="M1478"/>
      <c r="P1478" s="9">
        <v>103</v>
      </c>
      <c r="V1478" s="39"/>
      <c r="Z1478" s="38"/>
      <c r="AA1478" s="38">
        <v>11.999842096952477</v>
      </c>
      <c r="AB1478" s="30"/>
      <c r="AC1478" s="31"/>
      <c r="AD1478" s="32"/>
      <c r="AE1478" s="32"/>
      <c r="AF1478" s="33"/>
      <c r="AJ1478" s="350">
        <v>1004025</v>
      </c>
      <c r="AK1478" s="3"/>
      <c r="AL1478">
        <f t="shared" si="108"/>
        <v>0</v>
      </c>
      <c r="AO1478">
        <v>6.8209984973634477</v>
      </c>
    </row>
    <row r="1479" spans="1:41" ht="12" customHeight="1" x14ac:dyDescent="0.25">
      <c r="A1479" s="73">
        <v>5004109</v>
      </c>
      <c r="B1479" s="98" t="s">
        <v>1728</v>
      </c>
      <c r="C1479" s="77" t="str">
        <f t="shared" si="106"/>
        <v/>
      </c>
      <c r="D1479" s="115">
        <v>3628.04</v>
      </c>
      <c r="E1479" s="75" t="s">
        <v>6463</v>
      </c>
      <c r="F1479" s="112">
        <f t="shared" si="107"/>
        <v>4353.6480000000001</v>
      </c>
      <c r="G1479" s="80" t="s">
        <v>3334</v>
      </c>
      <c r="H1479" s="325"/>
      <c r="L1479"/>
      <c r="M1479"/>
      <c r="P1479" s="9">
        <v>103</v>
      </c>
      <c r="V1479" s="39"/>
      <c r="Z1479" s="38"/>
      <c r="AA1479" s="38">
        <v>11.999842096952477</v>
      </c>
      <c r="AB1479" s="30"/>
      <c r="AC1479" s="31"/>
      <c r="AD1479" s="32"/>
      <c r="AE1479" s="32"/>
      <c r="AF1479" s="33"/>
      <c r="AJ1479" s="350">
        <v>1004026</v>
      </c>
      <c r="AK1479" s="3"/>
      <c r="AL1479">
        <f t="shared" si="108"/>
        <v>0</v>
      </c>
      <c r="AO1479">
        <v>0.51805051878709729</v>
      </c>
    </row>
    <row r="1480" spans="1:41" ht="12" customHeight="1" x14ac:dyDescent="0.25">
      <c r="A1480" s="73">
        <v>1004027</v>
      </c>
      <c r="B1480" s="98" t="s">
        <v>1729</v>
      </c>
      <c r="C1480" s="77" t="str">
        <f t="shared" si="106"/>
        <v/>
      </c>
      <c r="D1480" s="115">
        <v>2657.68</v>
      </c>
      <c r="E1480" s="75" t="s">
        <v>6463</v>
      </c>
      <c r="F1480" s="309">
        <f t="shared" si="107"/>
        <v>3189.2159999999999</v>
      </c>
      <c r="G1480" s="80" t="s">
        <v>3334</v>
      </c>
      <c r="H1480" s="325"/>
      <c r="L1480"/>
      <c r="M1480"/>
      <c r="P1480" s="9">
        <v>103</v>
      </c>
      <c r="V1480" s="39"/>
      <c r="Z1480" s="38"/>
      <c r="AA1480" s="38">
        <v>0</v>
      </c>
      <c r="AB1480" s="30"/>
      <c r="AC1480" s="31"/>
      <c r="AD1480" s="32"/>
      <c r="AE1480" s="32"/>
      <c r="AF1480" s="33"/>
      <c r="AJ1480" s="350"/>
      <c r="AK1480" s="3"/>
      <c r="AL1480">
        <f t="shared" si="108"/>
        <v>0</v>
      </c>
      <c r="AO1480">
        <v>20.950763306283147</v>
      </c>
    </row>
    <row r="1481" spans="1:41" ht="12" customHeight="1" x14ac:dyDescent="0.25">
      <c r="A1481" s="73">
        <v>5004111</v>
      </c>
      <c r="B1481" s="98" t="s">
        <v>1730</v>
      </c>
      <c r="C1481" s="77" t="str">
        <f t="shared" si="106"/>
        <v/>
      </c>
      <c r="D1481" s="115">
        <v>3986.51</v>
      </c>
      <c r="E1481" s="75" t="s">
        <v>6463</v>
      </c>
      <c r="F1481" s="112">
        <f t="shared" si="107"/>
        <v>4783.8119999999999</v>
      </c>
      <c r="G1481" s="80" t="s">
        <v>3334</v>
      </c>
      <c r="H1481" s="325"/>
      <c r="L1481"/>
      <c r="M1481"/>
      <c r="P1481" s="9">
        <v>103</v>
      </c>
      <c r="V1481" s="39"/>
      <c r="Z1481" s="38"/>
      <c r="AA1481" s="38">
        <v>12.000043111345832</v>
      </c>
      <c r="AB1481" s="30"/>
      <c r="AC1481" s="31"/>
      <c r="AD1481" s="32"/>
      <c r="AE1481" s="32"/>
      <c r="AF1481" s="33"/>
      <c r="AJ1481" s="350">
        <v>1004028</v>
      </c>
      <c r="AK1481" s="3"/>
      <c r="AL1481">
        <f t="shared" si="108"/>
        <v>0</v>
      </c>
      <c r="AO1481">
        <v>1.5962526369851637</v>
      </c>
    </row>
    <row r="1482" spans="1:41" ht="12" customHeight="1" x14ac:dyDescent="0.25">
      <c r="A1482" s="73">
        <v>5004112</v>
      </c>
      <c r="B1482" s="98" t="s">
        <v>1731</v>
      </c>
      <c r="C1482" s="77" t="str">
        <f t="shared" si="106"/>
        <v/>
      </c>
      <c r="D1482" s="115">
        <v>4280.17</v>
      </c>
      <c r="E1482" s="75" t="s">
        <v>6463</v>
      </c>
      <c r="F1482" s="112">
        <f t="shared" si="107"/>
        <v>5136.2039999999997</v>
      </c>
      <c r="G1482" s="80" t="s">
        <v>3334</v>
      </c>
      <c r="H1482" s="325"/>
      <c r="L1482"/>
      <c r="M1482"/>
      <c r="P1482" s="9">
        <v>103</v>
      </c>
      <c r="V1482" s="39"/>
      <c r="Z1482" s="38"/>
      <c r="AA1482" s="38">
        <v>11.999879539439135</v>
      </c>
      <c r="AB1482" s="30"/>
      <c r="AC1482" s="31"/>
      <c r="AD1482" s="32"/>
      <c r="AE1482" s="32"/>
      <c r="AF1482" s="33"/>
      <c r="AJ1482" s="350">
        <v>1004029</v>
      </c>
      <c r="AK1482" s="3"/>
      <c r="AL1482">
        <f t="shared" si="108"/>
        <v>0</v>
      </c>
      <c r="AO1482">
        <v>26.017856591603881</v>
      </c>
    </row>
    <row r="1483" spans="1:41" ht="12" customHeight="1" x14ac:dyDescent="0.25">
      <c r="A1483" s="73">
        <v>5004113</v>
      </c>
      <c r="B1483" s="98" t="s">
        <v>1732</v>
      </c>
      <c r="C1483" s="77" t="str">
        <f t="shared" si="106"/>
        <v/>
      </c>
      <c r="D1483" s="115">
        <v>4280.17</v>
      </c>
      <c r="E1483" s="75" t="s">
        <v>6463</v>
      </c>
      <c r="F1483" s="112">
        <f t="shared" si="107"/>
        <v>5136.2039999999997</v>
      </c>
      <c r="G1483" s="80" t="s">
        <v>3334</v>
      </c>
      <c r="H1483" s="325"/>
      <c r="L1483"/>
      <c r="M1483"/>
      <c r="P1483" s="9">
        <v>103</v>
      </c>
      <c r="V1483" s="39"/>
      <c r="Z1483" s="38"/>
      <c r="AA1483" s="38">
        <v>11.999879539439135</v>
      </c>
      <c r="AB1483" s="30"/>
      <c r="AC1483" s="31"/>
      <c r="AD1483" s="32"/>
      <c r="AE1483" s="32"/>
      <c r="AF1483" s="33"/>
      <c r="AJ1483" s="350">
        <v>1004030</v>
      </c>
      <c r="AK1483" s="3"/>
      <c r="AL1483">
        <f t="shared" si="108"/>
        <v>0</v>
      </c>
      <c r="AO1483">
        <v>3.0609243048945745</v>
      </c>
    </row>
    <row r="1484" spans="1:41" ht="12" customHeight="1" x14ac:dyDescent="0.25">
      <c r="A1484" s="73">
        <v>5004114</v>
      </c>
      <c r="B1484" s="98" t="s">
        <v>1733</v>
      </c>
      <c r="C1484" s="77" t="str">
        <f t="shared" si="106"/>
        <v/>
      </c>
      <c r="D1484" s="115">
        <v>4366.79</v>
      </c>
      <c r="E1484" s="75" t="s">
        <v>6463</v>
      </c>
      <c r="F1484" s="112">
        <f t="shared" si="107"/>
        <v>5240.1480000000001</v>
      </c>
      <c r="G1484" s="80" t="s">
        <v>3334</v>
      </c>
      <c r="H1484" s="325"/>
      <c r="L1484"/>
      <c r="M1484"/>
      <c r="P1484" s="9">
        <v>103</v>
      </c>
      <c r="V1484" s="39"/>
      <c r="Z1484" s="38"/>
      <c r="AA1484" s="38">
        <v>11.999960642962805</v>
      </c>
      <c r="AB1484" s="30"/>
      <c r="AC1484" s="31"/>
      <c r="AD1484" s="32"/>
      <c r="AE1484" s="32"/>
      <c r="AF1484" s="33"/>
      <c r="AJ1484" s="350">
        <v>1004031</v>
      </c>
      <c r="AK1484" s="3"/>
      <c r="AL1484">
        <f t="shared" si="108"/>
        <v>0</v>
      </c>
      <c r="AO1484">
        <v>1.6191596369333396</v>
      </c>
    </row>
    <row r="1485" spans="1:41" ht="12" customHeight="1" x14ac:dyDescent="0.25">
      <c r="A1485" s="73">
        <v>5004115</v>
      </c>
      <c r="B1485" s="98" t="s">
        <v>1734</v>
      </c>
      <c r="C1485" s="77" t="str">
        <f t="shared" si="106"/>
        <v/>
      </c>
      <c r="D1485" s="115">
        <v>4366.79</v>
      </c>
      <c r="E1485" s="75" t="s">
        <v>6463</v>
      </c>
      <c r="F1485" s="112">
        <f t="shared" si="107"/>
        <v>5240.1480000000001</v>
      </c>
      <c r="G1485" s="80" t="s">
        <v>3334</v>
      </c>
      <c r="H1485" s="325"/>
      <c r="L1485"/>
      <c r="M1485"/>
      <c r="P1485" s="9">
        <v>103</v>
      </c>
      <c r="V1485" s="39"/>
      <c r="Z1485" s="38"/>
      <c r="AA1485" s="38">
        <v>11.999960642962805</v>
      </c>
      <c r="AB1485" s="30"/>
      <c r="AC1485" s="31"/>
      <c r="AD1485" s="32"/>
      <c r="AE1485" s="32"/>
      <c r="AF1485" s="33"/>
      <c r="AJ1485" s="350">
        <v>1004032</v>
      </c>
      <c r="AK1485" s="3"/>
      <c r="AL1485">
        <f t="shared" si="108"/>
        <v>0</v>
      </c>
      <c r="AO1485">
        <v>3.6431091831000142</v>
      </c>
    </row>
    <row r="1486" spans="1:41" ht="12" customHeight="1" x14ac:dyDescent="0.25">
      <c r="A1486" s="73">
        <v>5004116</v>
      </c>
      <c r="B1486" s="98" t="s">
        <v>1735</v>
      </c>
      <c r="C1486" s="77" t="str">
        <f t="shared" si="106"/>
        <v/>
      </c>
      <c r="D1486" s="115">
        <v>4791.53</v>
      </c>
      <c r="E1486" s="75" t="s">
        <v>6463</v>
      </c>
      <c r="F1486" s="112">
        <f t="shared" si="107"/>
        <v>5749.8359999999993</v>
      </c>
      <c r="G1486" s="80" t="s">
        <v>3334</v>
      </c>
      <c r="H1486" s="325"/>
      <c r="L1486"/>
      <c r="M1486"/>
      <c r="P1486" s="9">
        <v>103</v>
      </c>
      <c r="V1486" s="39"/>
      <c r="Z1486" s="38"/>
      <c r="AA1486" s="38">
        <v>12.000047824436493</v>
      </c>
      <c r="AB1486" s="30"/>
      <c r="AC1486" s="31"/>
      <c r="AD1486" s="32"/>
      <c r="AE1486" s="32"/>
      <c r="AF1486" s="33"/>
      <c r="AJ1486" s="350">
        <v>1004033</v>
      </c>
      <c r="AK1486" s="3"/>
      <c r="AL1486">
        <f t="shared" si="108"/>
        <v>0</v>
      </c>
      <c r="AO1486">
        <v>0.32505157957323028</v>
      </c>
    </row>
    <row r="1487" spans="1:41" ht="12" customHeight="1" x14ac:dyDescent="0.25">
      <c r="A1487" s="73">
        <v>5004117</v>
      </c>
      <c r="B1487" s="98" t="s">
        <v>1736</v>
      </c>
      <c r="C1487" s="77" t="str">
        <f t="shared" si="106"/>
        <v/>
      </c>
      <c r="D1487" s="115">
        <v>6733.71</v>
      </c>
      <c r="E1487" s="75"/>
      <c r="F1487" s="112">
        <f t="shared" si="107"/>
        <v>8080.4519999999993</v>
      </c>
      <c r="G1487" s="80" t="s">
        <v>3334</v>
      </c>
      <c r="H1487" s="325"/>
      <c r="L1487"/>
      <c r="M1487"/>
      <c r="P1487" s="9">
        <v>103</v>
      </c>
      <c r="V1487" s="39"/>
      <c r="Z1487" s="38"/>
      <c r="AA1487" s="38">
        <v>12.000042538257844</v>
      </c>
      <c r="AB1487" s="30"/>
      <c r="AC1487" s="31"/>
      <c r="AD1487" s="32"/>
      <c r="AE1487" s="32"/>
      <c r="AF1487" s="33"/>
      <c r="AJ1487" s="350">
        <v>1004034</v>
      </c>
      <c r="AK1487" s="3"/>
      <c r="AL1487">
        <f t="shared" si="108"/>
        <v>0</v>
      </c>
      <c r="AO1487">
        <v>0.73501399342634255</v>
      </c>
    </row>
    <row r="1488" spans="1:41" ht="12" customHeight="1" x14ac:dyDescent="0.25">
      <c r="A1488" s="73">
        <v>5004118</v>
      </c>
      <c r="B1488" s="98" t="s">
        <v>1737</v>
      </c>
      <c r="C1488" s="77" t="str">
        <f t="shared" si="106"/>
        <v/>
      </c>
      <c r="D1488" s="115">
        <v>6817.1</v>
      </c>
      <c r="E1488" s="75" t="s">
        <v>6463</v>
      </c>
      <c r="F1488" s="112">
        <f t="shared" si="107"/>
        <v>8180.52</v>
      </c>
      <c r="G1488" s="80" t="s">
        <v>3334</v>
      </c>
      <c r="H1488" s="325"/>
      <c r="L1488"/>
      <c r="M1488"/>
      <c r="P1488" s="9">
        <v>103</v>
      </c>
      <c r="V1488" s="39"/>
      <c r="Z1488" s="38"/>
      <c r="AA1488" s="38">
        <v>12.000092439305206</v>
      </c>
      <c r="AB1488" s="30"/>
      <c r="AC1488" s="31"/>
      <c r="AD1488" s="32"/>
      <c r="AE1488" s="32"/>
      <c r="AF1488" s="33"/>
      <c r="AJ1488" s="350">
        <v>1004035</v>
      </c>
      <c r="AK1488" s="3"/>
      <c r="AL1488">
        <f t="shared" si="108"/>
        <v>0</v>
      </c>
      <c r="AO1488">
        <v>1.3335115476140302</v>
      </c>
    </row>
    <row r="1489" spans="1:41" ht="12" customHeight="1" x14ac:dyDescent="0.25">
      <c r="A1489" s="73">
        <v>1004036</v>
      </c>
      <c r="B1489" s="98" t="s">
        <v>1738</v>
      </c>
      <c r="C1489" s="77" t="str">
        <f t="shared" si="106"/>
        <v/>
      </c>
      <c r="D1489" s="115">
        <v>4887.62</v>
      </c>
      <c r="E1489" s="75" t="s">
        <v>6463</v>
      </c>
      <c r="F1489" s="309">
        <f t="shared" si="107"/>
        <v>5865.1439999999993</v>
      </c>
      <c r="G1489" s="80" t="s">
        <v>3334</v>
      </c>
      <c r="H1489" s="325"/>
      <c r="L1489"/>
      <c r="M1489"/>
      <c r="P1489" s="9">
        <v>103</v>
      </c>
      <c r="V1489" s="39"/>
      <c r="Z1489" s="38"/>
      <c r="AA1489" s="38">
        <v>0</v>
      </c>
      <c r="AB1489" s="30"/>
      <c r="AC1489" s="31"/>
      <c r="AD1489" s="32"/>
      <c r="AE1489" s="32"/>
      <c r="AF1489" s="33"/>
      <c r="AJ1489" s="350"/>
      <c r="AK1489" s="3"/>
      <c r="AL1489">
        <f t="shared" si="108"/>
        <v>0</v>
      </c>
      <c r="AO1489">
        <v>7.594756360470277</v>
      </c>
    </row>
    <row r="1490" spans="1:41" ht="12" customHeight="1" x14ac:dyDescent="0.25">
      <c r="A1490" s="73">
        <v>5004120</v>
      </c>
      <c r="B1490" s="98" t="s">
        <v>1739</v>
      </c>
      <c r="C1490" s="77" t="str">
        <f t="shared" si="106"/>
        <v/>
      </c>
      <c r="D1490" s="115">
        <v>7243.75</v>
      </c>
      <c r="E1490" s="75" t="s">
        <v>6464</v>
      </c>
      <c r="F1490" s="112">
        <f t="shared" si="107"/>
        <v>8692.5</v>
      </c>
      <c r="G1490" s="80" t="s">
        <v>3334</v>
      </c>
      <c r="H1490" s="325"/>
      <c r="L1490"/>
      <c r="M1490"/>
      <c r="P1490" s="9">
        <v>103</v>
      </c>
      <c r="V1490" s="39"/>
      <c r="Z1490" s="38"/>
      <c r="AA1490" s="38">
        <v>11.999928822526869</v>
      </c>
      <c r="AB1490" s="30"/>
      <c r="AC1490" s="31"/>
      <c r="AD1490" s="32"/>
      <c r="AE1490" s="32"/>
      <c r="AF1490" s="33"/>
      <c r="AJ1490" s="350">
        <v>1004037</v>
      </c>
      <c r="AK1490" s="3"/>
      <c r="AL1490">
        <f t="shared" si="108"/>
        <v>0</v>
      </c>
      <c r="AO1490">
        <v>2.4597392068513724</v>
      </c>
    </row>
    <row r="1491" spans="1:41" ht="12" customHeight="1" x14ac:dyDescent="0.25">
      <c r="A1491" s="73">
        <v>5004121</v>
      </c>
      <c r="B1491" s="98" t="s">
        <v>1740</v>
      </c>
      <c r="C1491" s="77" t="str">
        <f t="shared" ref="C1491:C1514" si="109">IF(MROUND(AL1491/(AO1491*F1491),1)=0,"",MROUND(AL1491/(AO1491*F1491),1))</f>
        <v/>
      </c>
      <c r="D1491" s="115">
        <v>7715.96</v>
      </c>
      <c r="E1491" s="75" t="s">
        <v>6463</v>
      </c>
      <c r="F1491" s="112">
        <f t="shared" si="107"/>
        <v>9259.152</v>
      </c>
      <c r="G1491" s="80" t="s">
        <v>3334</v>
      </c>
      <c r="H1491" s="325"/>
      <c r="L1491"/>
      <c r="M1491"/>
      <c r="P1491" s="9">
        <v>103</v>
      </c>
      <c r="V1491" s="39"/>
      <c r="Z1491" s="38"/>
      <c r="AA1491" s="38">
        <v>12.000044547729189</v>
      </c>
      <c r="AB1491" s="30"/>
      <c r="AC1491" s="31"/>
      <c r="AD1491" s="32"/>
      <c r="AE1491" s="32"/>
      <c r="AF1491" s="33"/>
      <c r="AJ1491" s="350">
        <v>1004038</v>
      </c>
      <c r="AK1491" s="3"/>
      <c r="AL1491">
        <f t="shared" si="108"/>
        <v>0</v>
      </c>
      <c r="AO1491">
        <v>0.47710853715587292</v>
      </c>
    </row>
    <row r="1492" spans="1:41" ht="12" customHeight="1" x14ac:dyDescent="0.25">
      <c r="A1492" s="73">
        <v>5004122</v>
      </c>
      <c r="B1492" s="98" t="s">
        <v>1741</v>
      </c>
      <c r="C1492" s="77" t="str">
        <f t="shared" si="109"/>
        <v/>
      </c>
      <c r="D1492" s="115">
        <v>7999.02</v>
      </c>
      <c r="E1492" s="75" t="s">
        <v>6463</v>
      </c>
      <c r="F1492" s="112">
        <f t="shared" si="107"/>
        <v>9598.8240000000005</v>
      </c>
      <c r="G1492" s="80" t="s">
        <v>3334</v>
      </c>
      <c r="H1492" s="325"/>
      <c r="L1492"/>
      <c r="M1492"/>
      <c r="P1492" s="9">
        <v>103</v>
      </c>
      <c r="V1492" s="39"/>
      <c r="Z1492" s="38"/>
      <c r="AA1492" s="38">
        <v>12.000078780619248</v>
      </c>
      <c r="AB1492" s="30"/>
      <c r="AC1492" s="31"/>
      <c r="AD1492" s="32"/>
      <c r="AE1492" s="32"/>
      <c r="AF1492" s="33"/>
      <c r="AJ1492" s="350">
        <v>1004039</v>
      </c>
      <c r="AK1492" s="3"/>
      <c r="AL1492">
        <f t="shared" si="108"/>
        <v>0</v>
      </c>
      <c r="AO1492">
        <v>1.8562415437171915</v>
      </c>
    </row>
    <row r="1493" spans="1:41" ht="12" customHeight="1" x14ac:dyDescent="0.25">
      <c r="A1493" s="73">
        <v>5004123</v>
      </c>
      <c r="B1493" s="98" t="s">
        <v>1742</v>
      </c>
      <c r="C1493" s="77" t="str">
        <f t="shared" si="109"/>
        <v/>
      </c>
      <c r="D1493" s="115">
        <v>8719.35</v>
      </c>
      <c r="E1493" s="75" t="s">
        <v>6463</v>
      </c>
      <c r="F1493" s="112">
        <f t="shared" si="107"/>
        <v>10463.219999999999</v>
      </c>
      <c r="G1493" s="80" t="s">
        <v>3334</v>
      </c>
      <c r="H1493" s="325"/>
      <c r="L1493"/>
      <c r="M1493"/>
      <c r="P1493" s="9">
        <v>103</v>
      </c>
      <c r="V1493" s="39"/>
      <c r="Z1493" s="38"/>
      <c r="AA1493" s="38">
        <v>12.000006570215902</v>
      </c>
      <c r="AB1493" s="30"/>
      <c r="AC1493" s="31"/>
      <c r="AD1493" s="32"/>
      <c r="AE1493" s="32"/>
      <c r="AF1493" s="33"/>
      <c r="AJ1493" s="350">
        <v>1004040</v>
      </c>
      <c r="AK1493" s="3"/>
      <c r="AL1493">
        <f t="shared" si="108"/>
        <v>0</v>
      </c>
      <c r="AO1493">
        <v>2.6887771812465546</v>
      </c>
    </row>
    <row r="1494" spans="1:41" ht="12" customHeight="1" x14ac:dyDescent="0.25">
      <c r="A1494" s="73">
        <v>5004124</v>
      </c>
      <c r="B1494" s="98" t="s">
        <v>1743</v>
      </c>
      <c r="C1494" s="77" t="str">
        <f t="shared" si="109"/>
        <v/>
      </c>
      <c r="D1494" s="115">
        <v>9114.75</v>
      </c>
      <c r="E1494" s="75" t="s">
        <v>6463</v>
      </c>
      <c r="F1494" s="112">
        <f t="shared" si="107"/>
        <v>10937.699999999999</v>
      </c>
      <c r="G1494" s="80" t="s">
        <v>3334</v>
      </c>
      <c r="H1494" s="325"/>
      <c r="L1494"/>
      <c r="M1494"/>
      <c r="P1494" s="9">
        <v>103</v>
      </c>
      <c r="V1494" s="39"/>
      <c r="Z1494" s="38"/>
      <c r="AA1494" s="38">
        <v>12.000031426034894</v>
      </c>
      <c r="AB1494" s="30"/>
      <c r="AC1494" s="31"/>
      <c r="AD1494" s="32"/>
      <c r="AE1494" s="32"/>
      <c r="AF1494" s="33"/>
      <c r="AJ1494" s="350">
        <v>1004041</v>
      </c>
      <c r="AK1494" s="3"/>
      <c r="AL1494">
        <f t="shared" si="108"/>
        <v>0</v>
      </c>
      <c r="AO1494">
        <v>1.7453789461772746</v>
      </c>
    </row>
    <row r="1495" spans="1:41" ht="12" customHeight="1" x14ac:dyDescent="0.25">
      <c r="A1495" s="73">
        <v>5004125</v>
      </c>
      <c r="B1495" s="98" t="s">
        <v>1744</v>
      </c>
      <c r="C1495" s="77" t="str">
        <f t="shared" si="109"/>
        <v/>
      </c>
      <c r="D1495" s="115">
        <v>9570.5499999999993</v>
      </c>
      <c r="E1495" s="75" t="s">
        <v>6463</v>
      </c>
      <c r="F1495" s="112">
        <f t="shared" ref="F1495:F1587" si="110">D1495*1.2</f>
        <v>11484.659999999998</v>
      </c>
      <c r="G1495" s="80" t="s">
        <v>3334</v>
      </c>
      <c r="H1495" s="325"/>
      <c r="L1495"/>
      <c r="M1495"/>
      <c r="P1495" s="9">
        <v>103</v>
      </c>
      <c r="V1495" s="39"/>
      <c r="Z1495" s="38"/>
      <c r="AA1495" s="38">
        <v>12.000011971728767</v>
      </c>
      <c r="AB1495" s="30"/>
      <c r="AC1495" s="31"/>
      <c r="AD1495" s="32"/>
      <c r="AE1495" s="32"/>
      <c r="AF1495" s="33"/>
      <c r="AJ1495" s="350">
        <v>1004042</v>
      </c>
      <c r="AK1495" s="3"/>
      <c r="AL1495">
        <f t="shared" si="108"/>
        <v>0</v>
      </c>
      <c r="AO1495">
        <v>7.757189102520071</v>
      </c>
    </row>
    <row r="1496" spans="1:41" ht="12" customHeight="1" x14ac:dyDescent="0.25">
      <c r="A1496" s="73">
        <v>5004126</v>
      </c>
      <c r="B1496" s="98" t="s">
        <v>1745</v>
      </c>
      <c r="C1496" s="77" t="str">
        <f t="shared" si="109"/>
        <v/>
      </c>
      <c r="D1496" s="115">
        <v>9999.91</v>
      </c>
      <c r="E1496" s="75" t="s">
        <v>6463</v>
      </c>
      <c r="F1496" s="112">
        <f t="shared" si="110"/>
        <v>11999.892</v>
      </c>
      <c r="G1496" s="80" t="s">
        <v>3334</v>
      </c>
      <c r="H1496" s="325"/>
      <c r="L1496"/>
      <c r="M1496"/>
      <c r="P1496" s="9">
        <v>103</v>
      </c>
      <c r="V1496" s="39"/>
      <c r="Z1496" s="38"/>
      <c r="AA1496" s="38">
        <v>11.999942711466304</v>
      </c>
      <c r="AB1496" s="30"/>
      <c r="AC1496" s="31"/>
      <c r="AD1496" s="32"/>
      <c r="AE1496" s="32"/>
      <c r="AF1496" s="33"/>
      <c r="AJ1496" s="350">
        <v>1004043</v>
      </c>
      <c r="AK1496" s="3"/>
      <c r="AL1496">
        <f t="shared" si="108"/>
        <v>0</v>
      </c>
      <c r="AO1496">
        <v>0.42023340190320274</v>
      </c>
    </row>
    <row r="1497" spans="1:41" ht="12" customHeight="1" x14ac:dyDescent="0.25">
      <c r="A1497" s="73">
        <v>5004127</v>
      </c>
      <c r="B1497" s="98" t="s">
        <v>1746</v>
      </c>
      <c r="C1497" s="77" t="str">
        <f t="shared" si="109"/>
        <v/>
      </c>
      <c r="D1497" s="115">
        <v>12821.76</v>
      </c>
      <c r="E1497" s="75" t="s">
        <v>6463</v>
      </c>
      <c r="F1497" s="112">
        <f t="shared" si="110"/>
        <v>15386.111999999999</v>
      </c>
      <c r="G1497" s="80" t="s">
        <v>3334</v>
      </c>
      <c r="H1497" s="325"/>
      <c r="L1497"/>
      <c r="M1497"/>
      <c r="P1497" s="9">
        <v>103</v>
      </c>
      <c r="V1497" s="39"/>
      <c r="Z1497" s="38"/>
      <c r="AA1497" s="38">
        <v>4.9999497346548196</v>
      </c>
      <c r="AB1497" s="30"/>
      <c r="AC1497" s="31"/>
      <c r="AD1497" s="32"/>
      <c r="AE1497" s="32"/>
      <c r="AF1497" s="33"/>
      <c r="AJ1497" s="350">
        <v>1004044</v>
      </c>
      <c r="AK1497" s="3"/>
      <c r="AL1497">
        <f t="shared" si="108"/>
        <v>0</v>
      </c>
      <c r="AO1497">
        <v>5.7902008901370374</v>
      </c>
    </row>
    <row r="1498" spans="1:41" ht="12" customHeight="1" x14ac:dyDescent="0.25">
      <c r="A1498" s="73">
        <v>5004128</v>
      </c>
      <c r="B1498" s="98" t="s">
        <v>1747</v>
      </c>
      <c r="C1498" s="77" t="str">
        <f t="shared" si="109"/>
        <v/>
      </c>
      <c r="D1498" s="115">
        <v>13037.23</v>
      </c>
      <c r="E1498" s="75" t="s">
        <v>6463</v>
      </c>
      <c r="F1498" s="112">
        <f t="shared" si="110"/>
        <v>15644.675999999999</v>
      </c>
      <c r="G1498" s="80" t="s">
        <v>3334</v>
      </c>
      <c r="H1498" s="325"/>
      <c r="L1498"/>
      <c r="M1498"/>
      <c r="P1498" s="9">
        <v>103</v>
      </c>
      <c r="V1498" s="39"/>
      <c r="Z1498" s="38"/>
      <c r="AA1498" s="38">
        <v>5.0000329563855104</v>
      </c>
      <c r="AB1498" s="30"/>
      <c r="AC1498" s="31"/>
      <c r="AD1498" s="32"/>
      <c r="AE1498" s="32"/>
      <c r="AF1498" s="33"/>
      <c r="AJ1498" s="350">
        <v>1004045</v>
      </c>
      <c r="AK1498" s="3"/>
      <c r="AL1498">
        <f t="shared" si="108"/>
        <v>0</v>
      </c>
      <c r="AO1498">
        <v>2.0098251518275907</v>
      </c>
    </row>
    <row r="1499" spans="1:41" ht="12" customHeight="1" x14ac:dyDescent="0.25">
      <c r="A1499" s="73">
        <v>1004046</v>
      </c>
      <c r="B1499" s="98" t="s">
        <v>1748</v>
      </c>
      <c r="C1499" s="77" t="str">
        <f t="shared" si="109"/>
        <v/>
      </c>
      <c r="D1499" s="115">
        <v>9095.2000000000007</v>
      </c>
      <c r="E1499" s="75" t="s">
        <v>1</v>
      </c>
      <c r="F1499" s="309">
        <f t="shared" si="110"/>
        <v>10914.24</v>
      </c>
      <c r="G1499" s="80" t="s">
        <v>3334</v>
      </c>
      <c r="H1499" s="325"/>
      <c r="L1499"/>
      <c r="M1499"/>
      <c r="P1499" s="9">
        <v>103</v>
      </c>
      <c r="V1499" s="39"/>
      <c r="Z1499" s="38"/>
      <c r="AA1499" s="38">
        <v>0</v>
      </c>
      <c r="AB1499" s="30"/>
      <c r="AC1499" s="31"/>
      <c r="AD1499" s="32"/>
      <c r="AE1499" s="32"/>
      <c r="AF1499" s="33"/>
      <c r="AJ1499" s="350"/>
      <c r="AK1499" s="3"/>
      <c r="AL1499">
        <f t="shared" si="108"/>
        <v>0</v>
      </c>
      <c r="AO1499">
        <v>6.1219571448503158</v>
      </c>
    </row>
    <row r="1500" spans="1:41" ht="12" customHeight="1" x14ac:dyDescent="0.25">
      <c r="A1500" s="73">
        <v>5004130</v>
      </c>
      <c r="B1500" s="98" t="s">
        <v>1749</v>
      </c>
      <c r="C1500" s="77" t="str">
        <f t="shared" si="109"/>
        <v/>
      </c>
      <c r="D1500" s="115">
        <v>14103.87</v>
      </c>
      <c r="E1500" s="75"/>
      <c r="F1500" s="112">
        <f t="shared" si="110"/>
        <v>16924.644</v>
      </c>
      <c r="G1500" s="80" t="s">
        <v>3334</v>
      </c>
      <c r="H1500" s="325"/>
      <c r="L1500"/>
      <c r="M1500"/>
      <c r="P1500" s="9">
        <v>103</v>
      </c>
      <c r="V1500" s="39"/>
      <c r="Z1500" s="38"/>
      <c r="AA1500" s="38">
        <v>4.9999492267230039</v>
      </c>
      <c r="AB1500" s="30"/>
      <c r="AC1500" s="31"/>
      <c r="AD1500" s="32"/>
      <c r="AE1500" s="32"/>
      <c r="AF1500" s="33"/>
      <c r="AJ1500" s="350">
        <v>1004047</v>
      </c>
      <c r="AK1500" s="3"/>
      <c r="AL1500">
        <f t="shared" ref="AL1500:AL1514" si="111">$I$1370/144</f>
        <v>0</v>
      </c>
      <c r="AO1500">
        <v>6.3166123481107057</v>
      </c>
    </row>
    <row r="1501" spans="1:41" ht="12" customHeight="1" x14ac:dyDescent="0.25">
      <c r="A1501" s="73">
        <v>5004131</v>
      </c>
      <c r="B1501" s="98" t="s">
        <v>1750</v>
      </c>
      <c r="C1501" s="77" t="str">
        <f t="shared" si="109"/>
        <v/>
      </c>
      <c r="D1501" s="115">
        <v>14624.35</v>
      </c>
      <c r="E1501" s="75" t="s">
        <v>6463</v>
      </c>
      <c r="F1501" s="112">
        <f t="shared" si="110"/>
        <v>17549.22</v>
      </c>
      <c r="G1501" s="80" t="s">
        <v>3334</v>
      </c>
      <c r="H1501" s="325"/>
      <c r="L1501"/>
      <c r="M1501"/>
      <c r="P1501" s="9">
        <v>103</v>
      </c>
      <c r="V1501" s="39"/>
      <c r="Z1501" s="38"/>
      <c r="AA1501" s="38">
        <v>5.0000440696457247</v>
      </c>
      <c r="AB1501" s="30"/>
      <c r="AC1501" s="31"/>
      <c r="AD1501" s="32"/>
      <c r="AE1501" s="32"/>
      <c r="AF1501" s="33"/>
      <c r="AJ1501" s="350">
        <v>1004048</v>
      </c>
      <c r="AK1501" s="3"/>
      <c r="AL1501">
        <f t="shared" si="111"/>
        <v>0</v>
      </c>
      <c r="AO1501">
        <v>0.49127454684861172</v>
      </c>
    </row>
    <row r="1502" spans="1:41" ht="12" customHeight="1" x14ac:dyDescent="0.25">
      <c r="A1502" s="73">
        <v>5004132</v>
      </c>
      <c r="B1502" s="98" t="s">
        <v>1751</v>
      </c>
      <c r="C1502" s="77" t="str">
        <f t="shared" si="109"/>
        <v/>
      </c>
      <c r="D1502" s="115">
        <v>15099.84</v>
      </c>
      <c r="E1502" s="75"/>
      <c r="F1502" s="112">
        <f t="shared" si="110"/>
        <v>18119.808000000001</v>
      </c>
      <c r="G1502" s="80" t="s">
        <v>3334</v>
      </c>
      <c r="H1502" s="325"/>
      <c r="L1502"/>
      <c r="M1502"/>
      <c r="P1502" s="9">
        <v>103</v>
      </c>
      <c r="V1502" s="39"/>
      <c r="Z1502" s="38"/>
      <c r="AA1502" s="38">
        <v>5.0000426819031532</v>
      </c>
      <c r="AB1502" s="30"/>
      <c r="AC1502" s="31"/>
      <c r="AD1502" s="32"/>
      <c r="AE1502" s="32"/>
      <c r="AF1502" s="33"/>
      <c r="AJ1502" s="350">
        <v>1004049</v>
      </c>
      <c r="AK1502" s="3"/>
      <c r="AL1502">
        <f t="shared" si="111"/>
        <v>0</v>
      </c>
      <c r="AO1502">
        <v>4.9166458826797808</v>
      </c>
    </row>
    <row r="1503" spans="1:41" ht="12" customHeight="1" x14ac:dyDescent="0.25">
      <c r="A1503" s="73">
        <v>1004050</v>
      </c>
      <c r="B1503" s="98" t="s">
        <v>1752</v>
      </c>
      <c r="C1503" s="77" t="str">
        <f t="shared" si="109"/>
        <v/>
      </c>
      <c r="D1503" s="115">
        <v>10345.15</v>
      </c>
      <c r="E1503" s="75" t="s">
        <v>6463</v>
      </c>
      <c r="F1503" s="309">
        <f t="shared" si="110"/>
        <v>12414.179999999998</v>
      </c>
      <c r="G1503" s="80" t="s">
        <v>3334</v>
      </c>
      <c r="H1503" s="325"/>
      <c r="L1503"/>
      <c r="M1503"/>
      <c r="P1503" s="9">
        <v>103</v>
      </c>
      <c r="V1503" s="39"/>
      <c r="Z1503" s="38"/>
      <c r="AA1503" s="38">
        <v>0</v>
      </c>
      <c r="AB1503" s="30"/>
      <c r="AC1503" s="31"/>
      <c r="AD1503" s="32"/>
      <c r="AE1503" s="32"/>
      <c r="AF1503" s="33"/>
      <c r="AJ1503" s="350"/>
      <c r="AK1503" s="3"/>
      <c r="AL1503">
        <f t="shared" si="111"/>
        <v>0</v>
      </c>
      <c r="AO1503">
        <v>10.764546598907236</v>
      </c>
    </row>
    <row r="1504" spans="1:41" ht="12" customHeight="1" x14ac:dyDescent="0.25">
      <c r="A1504" s="73">
        <v>5004134</v>
      </c>
      <c r="B1504" s="98" t="s">
        <v>1753</v>
      </c>
      <c r="C1504" s="77" t="str">
        <f t="shared" si="109"/>
        <v/>
      </c>
      <c r="D1504" s="115">
        <v>15834.23</v>
      </c>
      <c r="E1504" s="75"/>
      <c r="F1504" s="112">
        <f t="shared" si="110"/>
        <v>19001.075999999997</v>
      </c>
      <c r="G1504" s="80" t="s">
        <v>3334</v>
      </c>
      <c r="H1504" s="325"/>
      <c r="L1504"/>
      <c r="M1504"/>
      <c r="P1504" s="9">
        <v>103</v>
      </c>
      <c r="V1504" s="39"/>
      <c r="Z1504" s="38"/>
      <c r="AA1504" s="38">
        <v>4.9999638201572338</v>
      </c>
      <c r="AB1504" s="30"/>
      <c r="AC1504" s="31"/>
      <c r="AD1504" s="32"/>
      <c r="AE1504" s="32"/>
      <c r="AF1504" s="33"/>
      <c r="AJ1504" s="350">
        <v>1004051</v>
      </c>
      <c r="AK1504" s="3"/>
      <c r="AL1504">
        <f t="shared" si="111"/>
        <v>0</v>
      </c>
      <c r="AO1504">
        <v>4.688612339540569</v>
      </c>
    </row>
    <row r="1505" spans="1:41" ht="12" customHeight="1" x14ac:dyDescent="0.25">
      <c r="A1505" s="73">
        <v>5004135</v>
      </c>
      <c r="B1505" s="98" t="s">
        <v>1754</v>
      </c>
      <c r="C1505" s="77" t="str">
        <f t="shared" si="109"/>
        <v/>
      </c>
      <c r="D1505" s="115">
        <v>17015.59</v>
      </c>
      <c r="E1505" s="75" t="s">
        <v>6463</v>
      </c>
      <c r="F1505" s="112">
        <f t="shared" si="110"/>
        <v>20418.707999999999</v>
      </c>
      <c r="G1505" s="80" t="s">
        <v>3334</v>
      </c>
      <c r="H1505" s="325"/>
      <c r="L1505"/>
      <c r="M1505"/>
      <c r="P1505" s="9">
        <v>103</v>
      </c>
      <c r="V1505" s="39"/>
      <c r="Z1505" s="38"/>
      <c r="AA1505" s="38">
        <v>5.0000252509523762</v>
      </c>
      <c r="AB1505" s="30"/>
      <c r="AC1505" s="31"/>
      <c r="AD1505" s="32"/>
      <c r="AE1505" s="32"/>
      <c r="AF1505" s="33"/>
      <c r="AJ1505" s="350">
        <v>1004052</v>
      </c>
      <c r="AK1505" s="3"/>
      <c r="AL1505">
        <f t="shared" si="111"/>
        <v>0</v>
      </c>
      <c r="AO1505">
        <v>13.089272749012546</v>
      </c>
    </row>
    <row r="1506" spans="1:41" ht="12" customHeight="1" x14ac:dyDescent="0.25">
      <c r="A1506" s="73">
        <v>5004136</v>
      </c>
      <c r="B1506" s="98" t="s">
        <v>1755</v>
      </c>
      <c r="C1506" s="77" t="str">
        <f t="shared" si="109"/>
        <v/>
      </c>
      <c r="D1506" s="115">
        <v>17256.509999999998</v>
      </c>
      <c r="E1506" s="75" t="s">
        <v>6463</v>
      </c>
      <c r="F1506" s="112">
        <f t="shared" si="110"/>
        <v>20707.811999999998</v>
      </c>
      <c r="G1506" s="80" t="s">
        <v>3334</v>
      </c>
      <c r="H1506" s="325"/>
      <c r="L1506"/>
      <c r="M1506"/>
      <c r="P1506" s="9">
        <v>103</v>
      </c>
      <c r="V1506" s="39"/>
      <c r="Z1506" s="38"/>
      <c r="AA1506" s="38">
        <v>5.0000207486959454</v>
      </c>
      <c r="AB1506" s="30"/>
      <c r="AC1506" s="31"/>
      <c r="AD1506" s="32"/>
      <c r="AE1506" s="32"/>
      <c r="AF1506" s="33"/>
      <c r="AJ1506" s="350">
        <v>1004053</v>
      </c>
      <c r="AK1506" s="3"/>
      <c r="AL1506">
        <f t="shared" si="111"/>
        <v>0</v>
      </c>
      <c r="AO1506">
        <v>0.36875805709658127</v>
      </c>
    </row>
    <row r="1507" spans="1:41" ht="12" customHeight="1" x14ac:dyDescent="0.25">
      <c r="A1507" s="73">
        <v>1004054</v>
      </c>
      <c r="B1507" s="98" t="s">
        <v>1756</v>
      </c>
      <c r="C1507" s="77" t="str">
        <f t="shared" si="109"/>
        <v/>
      </c>
      <c r="D1507" s="115">
        <v>11674.7</v>
      </c>
      <c r="E1507" s="75" t="s">
        <v>6463</v>
      </c>
      <c r="F1507" s="309">
        <f t="shared" si="110"/>
        <v>14009.640000000001</v>
      </c>
      <c r="G1507" s="80" t="s">
        <v>3334</v>
      </c>
      <c r="H1507" s="325"/>
      <c r="L1507"/>
      <c r="M1507"/>
      <c r="P1507" s="9">
        <v>103</v>
      </c>
      <c r="V1507" s="39"/>
      <c r="Z1507" s="38"/>
      <c r="AA1507" s="38">
        <v>0</v>
      </c>
      <c r="AB1507" s="30"/>
      <c r="AC1507" s="31"/>
      <c r="AD1507" s="32"/>
      <c r="AE1507" s="32"/>
      <c r="AF1507" s="33"/>
      <c r="AJ1507" s="350"/>
      <c r="AK1507" s="3"/>
      <c r="AL1507">
        <f t="shared" si="111"/>
        <v>0</v>
      </c>
      <c r="AO1507">
        <v>12.718196812787214</v>
      </c>
    </row>
    <row r="1508" spans="1:41" ht="12" customHeight="1" x14ac:dyDescent="0.25">
      <c r="A1508" s="73">
        <v>5004138</v>
      </c>
      <c r="B1508" s="98" t="s">
        <v>1757</v>
      </c>
      <c r="C1508" s="77" t="str">
        <f t="shared" si="109"/>
        <v/>
      </c>
      <c r="D1508" s="115">
        <v>17697.560000000001</v>
      </c>
      <c r="E1508" s="75" t="s">
        <v>6463</v>
      </c>
      <c r="F1508" s="112">
        <f t="shared" si="110"/>
        <v>21237.072</v>
      </c>
      <c r="G1508" s="80" t="s">
        <v>3334</v>
      </c>
      <c r="H1508" s="325"/>
      <c r="L1508"/>
      <c r="M1508"/>
      <c r="P1508" s="9">
        <v>103</v>
      </c>
      <c r="V1508" s="39"/>
      <c r="Z1508" s="38"/>
      <c r="AA1508" s="38">
        <v>5.000036416871211</v>
      </c>
      <c r="AB1508" s="30"/>
      <c r="AC1508" s="31"/>
      <c r="AD1508" s="32"/>
      <c r="AE1508" s="32"/>
      <c r="AF1508" s="33"/>
      <c r="AJ1508" s="350">
        <v>1004055</v>
      </c>
      <c r="AK1508" s="3"/>
      <c r="AL1508">
        <f t="shared" si="111"/>
        <v>0</v>
      </c>
      <c r="AO1508">
        <v>3.1462204181730469</v>
      </c>
    </row>
    <row r="1509" spans="1:41" ht="12" customHeight="1" x14ac:dyDescent="0.25">
      <c r="A1509" s="73">
        <v>5004139</v>
      </c>
      <c r="B1509" s="98" t="s">
        <v>1758</v>
      </c>
      <c r="C1509" s="77" t="str">
        <f t="shared" si="109"/>
        <v/>
      </c>
      <c r="D1509" s="115">
        <v>17880.52</v>
      </c>
      <c r="E1509" s="75" t="s">
        <v>1</v>
      </c>
      <c r="F1509" s="112">
        <f t="shared" si="110"/>
        <v>21456.624</v>
      </c>
      <c r="G1509" s="80" t="s">
        <v>3334</v>
      </c>
      <c r="H1509" s="325"/>
      <c r="L1509"/>
      <c r="M1509"/>
      <c r="P1509" s="9">
        <v>103</v>
      </c>
      <c r="V1509" s="39"/>
      <c r="Z1509" s="38"/>
      <c r="AA1509" s="38">
        <v>4.9999799754098007</v>
      </c>
      <c r="AB1509" s="30"/>
      <c r="AC1509" s="31"/>
      <c r="AD1509" s="32"/>
      <c r="AE1509" s="32"/>
      <c r="AF1509" s="33"/>
      <c r="AJ1509" s="350">
        <v>1004056</v>
      </c>
      <c r="AK1509" s="3"/>
      <c r="AL1509">
        <f t="shared" si="111"/>
        <v>0</v>
      </c>
      <c r="AO1509">
        <v>3.5588881642523402</v>
      </c>
    </row>
    <row r="1510" spans="1:41" ht="12" customHeight="1" x14ac:dyDescent="0.25">
      <c r="A1510" s="73">
        <v>5004140</v>
      </c>
      <c r="B1510" s="98" t="s">
        <v>1759</v>
      </c>
      <c r="C1510" s="77" t="str">
        <f t="shared" si="109"/>
        <v/>
      </c>
      <c r="D1510" s="115">
        <v>18435.46</v>
      </c>
      <c r="E1510" s="75" t="s">
        <v>6463</v>
      </c>
      <c r="F1510" s="112">
        <f t="shared" si="110"/>
        <v>22122.552</v>
      </c>
      <c r="G1510" s="80" t="s">
        <v>3334</v>
      </c>
      <c r="H1510" s="325"/>
      <c r="L1510"/>
      <c r="M1510"/>
      <c r="P1510" s="9">
        <v>103</v>
      </c>
      <c r="V1510" s="39"/>
      <c r="Z1510" s="38"/>
      <c r="AA1510" s="38">
        <v>5.0000271905271205</v>
      </c>
      <c r="AB1510" s="30"/>
      <c r="AC1510" s="31"/>
      <c r="AD1510" s="32"/>
      <c r="AE1510" s="32"/>
      <c r="AF1510" s="33"/>
      <c r="AJ1510" s="350">
        <v>1004057</v>
      </c>
      <c r="AK1510" s="3"/>
      <c r="AL1510">
        <f t="shared" si="111"/>
        <v>0</v>
      </c>
      <c r="AO1510">
        <v>1.1505864422635734</v>
      </c>
    </row>
    <row r="1511" spans="1:41" ht="12" customHeight="1" x14ac:dyDescent="0.25">
      <c r="A1511" s="73">
        <v>5004141</v>
      </c>
      <c r="B1511" s="98" t="s">
        <v>1760</v>
      </c>
      <c r="C1511" s="77" t="str">
        <f t="shared" si="109"/>
        <v/>
      </c>
      <c r="D1511" s="115">
        <v>23285.31</v>
      </c>
      <c r="E1511" s="75" t="s">
        <v>6463</v>
      </c>
      <c r="F1511" s="112">
        <f t="shared" si="110"/>
        <v>27942.371999999999</v>
      </c>
      <c r="G1511" s="80" t="s">
        <v>3334</v>
      </c>
      <c r="H1511" s="325"/>
      <c r="L1511"/>
      <c r="M1511"/>
      <c r="P1511" s="9">
        <v>103</v>
      </c>
      <c r="V1511" s="39"/>
      <c r="Z1511" s="38"/>
      <c r="AA1511" s="38">
        <v>4.999990774016922</v>
      </c>
      <c r="AB1511" s="30"/>
      <c r="AC1511" s="31"/>
      <c r="AD1511" s="32"/>
      <c r="AE1511" s="32"/>
      <c r="AF1511" s="33"/>
      <c r="AJ1511" s="350">
        <v>1004058</v>
      </c>
      <c r="AK1511" s="3"/>
      <c r="AL1511">
        <f t="shared" si="111"/>
        <v>0</v>
      </c>
      <c r="AO1511">
        <v>19.129803167350605</v>
      </c>
    </row>
    <row r="1512" spans="1:41" ht="12" customHeight="1" x14ac:dyDescent="0.25">
      <c r="A1512" s="73">
        <v>1004059</v>
      </c>
      <c r="B1512" s="98" t="s">
        <v>1761</v>
      </c>
      <c r="C1512" s="77" t="str">
        <f t="shared" si="109"/>
        <v/>
      </c>
      <c r="D1512" s="115">
        <v>20625</v>
      </c>
      <c r="E1512" s="75" t="s">
        <v>6463</v>
      </c>
      <c r="F1512" s="309">
        <f t="shared" si="110"/>
        <v>24750</v>
      </c>
      <c r="G1512" s="80" t="s">
        <v>3334</v>
      </c>
      <c r="H1512" s="325"/>
      <c r="L1512"/>
      <c r="M1512"/>
      <c r="P1512" s="9">
        <v>103</v>
      </c>
      <c r="V1512" s="39"/>
      <c r="Z1512" s="38"/>
      <c r="AA1512" s="38">
        <v>0</v>
      </c>
      <c r="AB1512" s="30"/>
      <c r="AC1512" s="31"/>
      <c r="AD1512" s="32"/>
      <c r="AE1512" s="32"/>
      <c r="AF1512" s="33"/>
      <c r="AJ1512" s="350"/>
      <c r="AK1512" s="3"/>
      <c r="AL1512">
        <f t="shared" si="111"/>
        <v>0</v>
      </c>
      <c r="AO1512">
        <v>21.597255611672278</v>
      </c>
    </row>
    <row r="1513" spans="1:41" ht="12" customHeight="1" x14ac:dyDescent="0.25">
      <c r="A1513" s="73">
        <v>1004060</v>
      </c>
      <c r="B1513" s="98" t="s">
        <v>1762</v>
      </c>
      <c r="C1513" s="77" t="str">
        <f t="shared" si="109"/>
        <v/>
      </c>
      <c r="D1513" s="115">
        <v>20966.669999999998</v>
      </c>
      <c r="E1513" s="75" t="s">
        <v>6463</v>
      </c>
      <c r="F1513" s="309">
        <f t="shared" si="110"/>
        <v>25160.003999999997</v>
      </c>
      <c r="G1513" s="80" t="s">
        <v>3334</v>
      </c>
      <c r="H1513" s="325"/>
      <c r="L1513"/>
      <c r="M1513"/>
      <c r="P1513" s="9">
        <v>103</v>
      </c>
      <c r="V1513" s="39"/>
      <c r="Z1513" s="38"/>
      <c r="AA1513" s="38">
        <v>0</v>
      </c>
      <c r="AB1513" s="30"/>
      <c r="AC1513" s="31"/>
      <c r="AD1513" s="32"/>
      <c r="AE1513" s="32"/>
      <c r="AF1513" s="33"/>
      <c r="AJ1513" s="350"/>
      <c r="AK1513" s="3"/>
      <c r="AL1513">
        <f t="shared" si="111"/>
        <v>0</v>
      </c>
      <c r="AO1513">
        <v>21.245309674389915</v>
      </c>
    </row>
    <row r="1514" spans="1:41" ht="12" customHeight="1" x14ac:dyDescent="0.25">
      <c r="A1514" s="271">
        <v>5004144</v>
      </c>
      <c r="B1514" s="100" t="s">
        <v>1763</v>
      </c>
      <c r="C1514" s="77" t="str">
        <f t="shared" si="109"/>
        <v/>
      </c>
      <c r="D1514" s="115">
        <v>29112.2</v>
      </c>
      <c r="E1514" s="86" t="s">
        <v>6463</v>
      </c>
      <c r="F1514" s="292">
        <f t="shared" si="110"/>
        <v>34934.639999999999</v>
      </c>
      <c r="G1514" s="87" t="s">
        <v>3334</v>
      </c>
      <c r="H1514" s="325"/>
      <c r="L1514"/>
      <c r="M1514"/>
      <c r="P1514" s="9">
        <v>103</v>
      </c>
      <c r="V1514" s="39"/>
      <c r="Z1514" s="38"/>
      <c r="AA1514" s="38">
        <v>5.0000221381410057</v>
      </c>
      <c r="AB1514" s="30"/>
      <c r="AC1514" s="31"/>
      <c r="AD1514" s="32"/>
      <c r="AE1514" s="32"/>
      <c r="AF1514" s="33"/>
      <c r="AJ1514" s="350">
        <v>1004061</v>
      </c>
      <c r="AK1514" s="3"/>
      <c r="AL1514">
        <f t="shared" si="111"/>
        <v>0</v>
      </c>
      <c r="AO1514">
        <v>0.76504592059470033</v>
      </c>
    </row>
    <row r="1515" spans="1:41" ht="75" customHeight="1" x14ac:dyDescent="0.25">
      <c r="A1515" s="269">
        <v>18</v>
      </c>
      <c r="B1515" s="284" t="s">
        <v>7924</v>
      </c>
      <c r="C1515" s="267"/>
      <c r="D1515" s="115"/>
      <c r="E1515" s="267"/>
      <c r="F1515" s="298"/>
      <c r="G1515" s="189"/>
      <c r="H1515" s="325"/>
      <c r="I1515" s="353">
        <v>0</v>
      </c>
      <c r="J1515" s="72"/>
      <c r="K1515" s="72"/>
      <c r="L1515"/>
      <c r="M1515"/>
      <c r="P1515" s="9">
        <v>250</v>
      </c>
      <c r="R1515" s="36"/>
      <c r="V1515" s="37"/>
      <c r="Z1515" s="38"/>
      <c r="AA1515" s="38"/>
      <c r="AB1515" s="30"/>
      <c r="AC1515" s="31"/>
      <c r="AD1515" s="32"/>
      <c r="AE1515" s="32"/>
      <c r="AF1515" s="33"/>
      <c r="AJ1515" s="350"/>
      <c r="AK1515" s="3"/>
      <c r="AL1515" s="3"/>
    </row>
    <row r="1516" spans="1:41" ht="12" customHeight="1" x14ac:dyDescent="0.25">
      <c r="A1516" s="76">
        <v>5033001</v>
      </c>
      <c r="B1516" s="270" t="s">
        <v>5824</v>
      </c>
      <c r="C1516" s="77" t="str">
        <f>IF(MROUND(AL1516/(AO1516*F1516),1)=0,"",MROUND(AL1516/(AO1516*F1516),1))</f>
        <v/>
      </c>
      <c r="D1516" s="115">
        <v>716.1</v>
      </c>
      <c r="E1516" s="78" t="s">
        <v>6463</v>
      </c>
      <c r="F1516" s="112">
        <f t="shared" si="110"/>
        <v>859.32</v>
      </c>
      <c r="G1516" s="79" t="s">
        <v>3335</v>
      </c>
      <c r="H1516" s="325"/>
      <c r="I1516" s="326" t="s">
        <v>4950</v>
      </c>
      <c r="L1516"/>
      <c r="M1516"/>
      <c r="P1516" s="9">
        <v>250</v>
      </c>
      <c r="V1516" s="39"/>
      <c r="Z1516" s="38"/>
      <c r="AA1516" s="38">
        <v>12.001689635144402</v>
      </c>
      <c r="AB1516" s="30"/>
      <c r="AC1516" s="31"/>
      <c r="AD1516" s="32"/>
      <c r="AE1516" s="32"/>
      <c r="AF1516" s="33"/>
      <c r="AJ1516" s="350"/>
      <c r="AK1516" s="3"/>
      <c r="AL1516">
        <f>$I$1515/52</f>
        <v>0</v>
      </c>
      <c r="AO1516">
        <v>3.6876952199532846</v>
      </c>
    </row>
    <row r="1517" spans="1:41" ht="12" customHeight="1" x14ac:dyDescent="0.25">
      <c r="A1517" s="73">
        <v>5033024</v>
      </c>
      <c r="B1517" s="98" t="s">
        <v>6980</v>
      </c>
      <c r="C1517" s="77" t="str">
        <f t="shared" ref="C1517:C1580" si="112">IF(MROUND(AL1517/(AO1517*F1517),1)=0,"",MROUND(AL1517/(AO1517*F1517),1))</f>
        <v/>
      </c>
      <c r="D1517" s="115">
        <v>716.1</v>
      </c>
      <c r="E1517" s="75" t="s">
        <v>6463</v>
      </c>
      <c r="F1517" s="112">
        <f t="shared" si="110"/>
        <v>859.32</v>
      </c>
      <c r="G1517" s="80" t="s">
        <v>3681</v>
      </c>
      <c r="H1517" s="325"/>
      <c r="I1517" s="326"/>
      <c r="L1517"/>
      <c r="M1517"/>
      <c r="P1517" s="9">
        <v>250</v>
      </c>
      <c r="V1517" s="39"/>
      <c r="Z1517" s="38"/>
      <c r="AA1517" s="38">
        <v>12.0016896351444</v>
      </c>
      <c r="AB1517" s="30"/>
      <c r="AC1517" s="31"/>
      <c r="AD1517" s="32"/>
      <c r="AE1517" s="32"/>
      <c r="AF1517" s="33"/>
      <c r="AJ1517" s="350"/>
      <c r="AK1517" s="3"/>
      <c r="AL1517">
        <f t="shared" ref="AL1517:AL1567" si="113">$I$1515/52</f>
        <v>0</v>
      </c>
      <c r="AO1517">
        <v>5.5315428299299265</v>
      </c>
    </row>
    <row r="1518" spans="1:41" ht="12" customHeight="1" x14ac:dyDescent="0.25">
      <c r="A1518" s="73">
        <v>5033025</v>
      </c>
      <c r="B1518" s="98" t="s">
        <v>6981</v>
      </c>
      <c r="C1518" s="77" t="str">
        <f t="shared" si="112"/>
        <v/>
      </c>
      <c r="D1518" s="115">
        <v>716.1</v>
      </c>
      <c r="E1518" s="75" t="s">
        <v>6463</v>
      </c>
      <c r="F1518" s="112">
        <f t="shared" si="110"/>
        <v>859.32</v>
      </c>
      <c r="G1518" s="80" t="s">
        <v>3681</v>
      </c>
      <c r="H1518" s="325"/>
      <c r="I1518" s="326"/>
      <c r="L1518"/>
      <c r="M1518"/>
      <c r="P1518" s="9">
        <v>250</v>
      </c>
      <c r="V1518" s="39"/>
      <c r="Z1518" s="38"/>
      <c r="AA1518" s="38">
        <v>12.0016896351444</v>
      </c>
      <c r="AB1518" s="30"/>
      <c r="AC1518" s="31"/>
      <c r="AD1518" s="32"/>
      <c r="AE1518" s="32"/>
      <c r="AF1518" s="33"/>
      <c r="AJ1518" s="350"/>
      <c r="AK1518" s="3"/>
      <c r="AL1518">
        <f t="shared" si="113"/>
        <v>0</v>
      </c>
      <c r="AO1518">
        <v>2.2126171319719705</v>
      </c>
    </row>
    <row r="1519" spans="1:41" ht="12" customHeight="1" x14ac:dyDescent="0.25">
      <c r="A1519" s="73">
        <v>5033026</v>
      </c>
      <c r="B1519" s="98" t="s">
        <v>6982</v>
      </c>
      <c r="C1519" s="77" t="str">
        <f t="shared" si="112"/>
        <v/>
      </c>
      <c r="D1519" s="115">
        <v>716.1</v>
      </c>
      <c r="E1519" s="75" t="s">
        <v>6463</v>
      </c>
      <c r="F1519" s="112">
        <f t="shared" si="110"/>
        <v>859.32</v>
      </c>
      <c r="G1519" s="80" t="s">
        <v>3681</v>
      </c>
      <c r="H1519" s="325"/>
      <c r="I1519" s="326"/>
      <c r="L1519"/>
      <c r="M1519"/>
      <c r="P1519" s="9">
        <v>250</v>
      </c>
      <c r="V1519" s="39"/>
      <c r="Z1519" s="38"/>
      <c r="AA1519" s="38">
        <v>12.0016896351444</v>
      </c>
      <c r="AB1519" s="30"/>
      <c r="AC1519" s="31"/>
      <c r="AD1519" s="32"/>
      <c r="AE1519" s="32"/>
      <c r="AF1519" s="33"/>
      <c r="AJ1519" s="350"/>
      <c r="AK1519" s="3"/>
      <c r="AL1519">
        <f t="shared" si="113"/>
        <v>0</v>
      </c>
      <c r="AO1519">
        <v>66.378513959159122</v>
      </c>
    </row>
    <row r="1520" spans="1:41" ht="12" customHeight="1" x14ac:dyDescent="0.25">
      <c r="A1520" s="73">
        <v>5033002</v>
      </c>
      <c r="B1520" s="98" t="s">
        <v>5825</v>
      </c>
      <c r="C1520" s="77" t="str">
        <f t="shared" si="112"/>
        <v/>
      </c>
      <c r="D1520" s="115">
        <v>716.1</v>
      </c>
      <c r="E1520" s="75" t="s">
        <v>6463</v>
      </c>
      <c r="F1520" s="112">
        <f t="shared" si="110"/>
        <v>859.32</v>
      </c>
      <c r="G1520" s="80" t="s">
        <v>3335</v>
      </c>
      <c r="H1520" s="325"/>
      <c r="I1520" s="395" t="s">
        <v>8442</v>
      </c>
      <c r="L1520"/>
      <c r="M1520"/>
      <c r="P1520" s="9">
        <v>250</v>
      </c>
      <c r="V1520" s="39"/>
      <c r="Z1520" s="38"/>
      <c r="AA1520" s="38">
        <v>12.0016896351444</v>
      </c>
      <c r="AB1520" s="30"/>
      <c r="AC1520" s="31"/>
      <c r="AD1520" s="32"/>
      <c r="AE1520" s="32"/>
      <c r="AF1520" s="33"/>
      <c r="AJ1520" s="350"/>
      <c r="AK1520" s="3"/>
      <c r="AL1520">
        <f t="shared" si="113"/>
        <v>0</v>
      </c>
      <c r="AO1520">
        <v>5.5315428299299265</v>
      </c>
    </row>
    <row r="1521" spans="1:41" ht="12" customHeight="1" x14ac:dyDescent="0.25">
      <c r="A1521" s="73">
        <v>5033027</v>
      </c>
      <c r="B1521" s="98" t="s">
        <v>6983</v>
      </c>
      <c r="C1521" s="77" t="str">
        <f t="shared" si="112"/>
        <v/>
      </c>
      <c r="D1521" s="115">
        <v>716.1</v>
      </c>
      <c r="E1521" s="75" t="s">
        <v>6463</v>
      </c>
      <c r="F1521" s="112">
        <f t="shared" si="110"/>
        <v>859.32</v>
      </c>
      <c r="G1521" s="80" t="s">
        <v>3681</v>
      </c>
      <c r="H1521" s="325"/>
      <c r="I1521" s="396"/>
      <c r="L1521"/>
      <c r="M1521"/>
      <c r="P1521" s="9">
        <v>250</v>
      </c>
      <c r="V1521" s="39"/>
      <c r="Z1521" s="38"/>
      <c r="AA1521" s="38">
        <v>12.0016896351444</v>
      </c>
      <c r="AB1521" s="30"/>
      <c r="AC1521" s="31"/>
      <c r="AD1521" s="32"/>
      <c r="AE1521" s="32"/>
      <c r="AF1521" s="33"/>
      <c r="AJ1521" s="350"/>
      <c r="AK1521" s="3"/>
      <c r="AL1521">
        <f t="shared" si="113"/>
        <v>0</v>
      </c>
      <c r="AO1521">
        <v>9.4826448513084447</v>
      </c>
    </row>
    <row r="1522" spans="1:41" ht="12" customHeight="1" x14ac:dyDescent="0.25">
      <c r="A1522" s="73">
        <v>5033003</v>
      </c>
      <c r="B1522" s="98" t="s">
        <v>5826</v>
      </c>
      <c r="C1522" s="77" t="str">
        <f t="shared" si="112"/>
        <v/>
      </c>
      <c r="D1522" s="115">
        <v>727.27</v>
      </c>
      <c r="E1522" s="75" t="s">
        <v>6463</v>
      </c>
      <c r="F1522" s="112">
        <f t="shared" si="110"/>
        <v>872.72399999999993</v>
      </c>
      <c r="G1522" s="80" t="s">
        <v>3335</v>
      </c>
      <c r="H1522" s="325"/>
      <c r="I1522" s="397"/>
      <c r="L1522"/>
      <c r="M1522"/>
      <c r="P1522" s="9">
        <v>250</v>
      </c>
      <c r="V1522" s="39"/>
      <c r="Z1522" s="38"/>
      <c r="AA1522" s="38">
        <v>12.0016896351444</v>
      </c>
      <c r="AB1522" s="30"/>
      <c r="AC1522" s="31"/>
      <c r="AD1522" s="32"/>
      <c r="AE1522" s="32"/>
      <c r="AF1522" s="33"/>
      <c r="AJ1522" s="350"/>
      <c r="AK1522" s="3"/>
      <c r="AL1522">
        <f t="shared" si="113"/>
        <v>0</v>
      </c>
      <c r="AO1522">
        <v>1.815528309299536</v>
      </c>
    </row>
    <row r="1523" spans="1:41" ht="12" customHeight="1" x14ac:dyDescent="0.25">
      <c r="A1523" s="73">
        <v>5033004</v>
      </c>
      <c r="B1523" s="98" t="s">
        <v>5827</v>
      </c>
      <c r="C1523" s="77" t="str">
        <f t="shared" si="112"/>
        <v/>
      </c>
      <c r="D1523" s="115">
        <v>727.27</v>
      </c>
      <c r="E1523" s="75" t="s">
        <v>6463</v>
      </c>
      <c r="F1523" s="112">
        <f t="shared" si="110"/>
        <v>872.72399999999993</v>
      </c>
      <c r="G1523" s="80" t="s">
        <v>3334</v>
      </c>
      <c r="H1523" s="325"/>
      <c r="L1523"/>
      <c r="M1523"/>
      <c r="P1523" s="9">
        <v>250</v>
      </c>
      <c r="V1523" s="39"/>
      <c r="Z1523" s="38"/>
      <c r="AA1523" s="38">
        <v>12.0016896351444</v>
      </c>
      <c r="AB1523" s="30"/>
      <c r="AC1523" s="31"/>
      <c r="AD1523" s="32"/>
      <c r="AE1523" s="32"/>
      <c r="AF1523" s="33"/>
      <c r="AJ1523" s="350"/>
      <c r="AK1523" s="3"/>
      <c r="AL1523">
        <f t="shared" si="113"/>
        <v>0</v>
      </c>
      <c r="AO1523">
        <v>1.7199741877574555</v>
      </c>
    </row>
    <row r="1524" spans="1:41" ht="12" customHeight="1" x14ac:dyDescent="0.25">
      <c r="A1524" s="73">
        <v>5033005</v>
      </c>
      <c r="B1524" s="98" t="s">
        <v>5828</v>
      </c>
      <c r="C1524" s="77" t="str">
        <f t="shared" si="112"/>
        <v/>
      </c>
      <c r="D1524" s="115">
        <v>781.65</v>
      </c>
      <c r="E1524" s="75" t="s">
        <v>6463</v>
      </c>
      <c r="F1524" s="112">
        <f t="shared" si="110"/>
        <v>937.9799999999999</v>
      </c>
      <c r="G1524" s="80" t="s">
        <v>3335</v>
      </c>
      <c r="H1524" s="325"/>
      <c r="I1524" s="391" t="s">
        <v>8443</v>
      </c>
      <c r="L1524"/>
      <c r="M1524"/>
      <c r="P1524" s="9">
        <v>250</v>
      </c>
      <c r="V1524" s="39"/>
      <c r="Z1524" s="38"/>
      <c r="AA1524" s="38">
        <v>12.0016896351444</v>
      </c>
      <c r="AB1524" s="30"/>
      <c r="AC1524" s="31"/>
      <c r="AD1524" s="32"/>
      <c r="AE1524" s="32"/>
      <c r="AF1524" s="33"/>
      <c r="AJ1524" s="350"/>
      <c r="AK1524" s="3"/>
      <c r="AL1524">
        <f t="shared" si="113"/>
        <v>0</v>
      </c>
      <c r="AO1524">
        <v>15.202985302294458</v>
      </c>
    </row>
    <row r="1525" spans="1:41" ht="12" customHeight="1" x14ac:dyDescent="0.25">
      <c r="A1525" s="73">
        <v>5033028</v>
      </c>
      <c r="B1525" s="98" t="s">
        <v>6984</v>
      </c>
      <c r="C1525" s="77" t="str">
        <f t="shared" si="112"/>
        <v/>
      </c>
      <c r="D1525" s="115">
        <v>836.77</v>
      </c>
      <c r="E1525" s="75" t="s">
        <v>6463</v>
      </c>
      <c r="F1525" s="112">
        <f t="shared" si="110"/>
        <v>1004.1239999999999</v>
      </c>
      <c r="G1525" s="80" t="s">
        <v>3681</v>
      </c>
      <c r="H1525" s="325"/>
      <c r="I1525" s="394"/>
      <c r="L1525"/>
      <c r="M1525"/>
      <c r="P1525" s="9">
        <v>250</v>
      </c>
      <c r="V1525" s="39"/>
      <c r="Z1525" s="38"/>
      <c r="AA1525" s="38">
        <v>12.0016896351444</v>
      </c>
      <c r="AB1525" s="30"/>
      <c r="AC1525" s="31"/>
      <c r="AD1525" s="32"/>
      <c r="AE1525" s="32"/>
      <c r="AF1525" s="33"/>
      <c r="AJ1525" s="350"/>
      <c r="AK1525" s="3"/>
      <c r="AL1525">
        <f t="shared" si="113"/>
        <v>0</v>
      </c>
      <c r="AO1525">
        <v>18.93537206406932</v>
      </c>
    </row>
    <row r="1526" spans="1:41" ht="12" customHeight="1" x14ac:dyDescent="0.25">
      <c r="A1526" s="73">
        <v>5033006</v>
      </c>
      <c r="B1526" s="98" t="s">
        <v>5829</v>
      </c>
      <c r="C1526" s="77" t="str">
        <f t="shared" si="112"/>
        <v/>
      </c>
      <c r="D1526" s="115">
        <v>911.53</v>
      </c>
      <c r="E1526" s="75" t="s">
        <v>6463</v>
      </c>
      <c r="F1526" s="112">
        <f t="shared" si="110"/>
        <v>1093.836</v>
      </c>
      <c r="G1526" s="80" t="s">
        <v>3335</v>
      </c>
      <c r="H1526" s="325"/>
      <c r="I1526" s="392"/>
      <c r="L1526"/>
      <c r="M1526"/>
      <c r="P1526" s="9">
        <v>250</v>
      </c>
      <c r="V1526" s="39"/>
      <c r="Z1526" s="38"/>
      <c r="AA1526" s="38">
        <v>12.0016896351444</v>
      </c>
      <c r="AB1526" s="30"/>
      <c r="AC1526" s="31"/>
      <c r="AD1526" s="32"/>
      <c r="AE1526" s="32"/>
      <c r="AF1526" s="33"/>
      <c r="AJ1526" s="350"/>
      <c r="AK1526" s="3"/>
      <c r="AL1526">
        <f t="shared" si="113"/>
        <v>0</v>
      </c>
      <c r="AO1526">
        <v>0.66855267357128556</v>
      </c>
    </row>
    <row r="1527" spans="1:41" ht="12" customHeight="1" x14ac:dyDescent="0.25">
      <c r="A1527" s="73">
        <v>5033029</v>
      </c>
      <c r="B1527" s="98" t="s">
        <v>6979</v>
      </c>
      <c r="C1527" s="77" t="str">
        <f t="shared" si="112"/>
        <v/>
      </c>
      <c r="D1527" s="115">
        <v>1027.3699999999999</v>
      </c>
      <c r="E1527" s="75" t="s">
        <v>6463</v>
      </c>
      <c r="F1527" s="112">
        <f t="shared" si="110"/>
        <v>1232.8439999999998</v>
      </c>
      <c r="G1527" s="80" t="s">
        <v>3681</v>
      </c>
      <c r="H1527" s="325"/>
      <c r="L1527"/>
      <c r="M1527"/>
      <c r="P1527" s="9">
        <v>250</v>
      </c>
      <c r="V1527" s="39"/>
      <c r="Z1527" s="38"/>
      <c r="AA1527" s="38">
        <v>12.0016896351444</v>
      </c>
      <c r="AB1527" s="30"/>
      <c r="AC1527" s="31"/>
      <c r="AD1527" s="32"/>
      <c r="AE1527" s="32"/>
      <c r="AF1527" s="33"/>
      <c r="AJ1527" s="350"/>
      <c r="AK1527" s="3"/>
      <c r="AL1527">
        <f t="shared" si="113"/>
        <v>0</v>
      </c>
      <c r="AO1527">
        <v>6.6096167671062798</v>
      </c>
    </row>
    <row r="1528" spans="1:41" ht="12" customHeight="1" x14ac:dyDescent="0.25">
      <c r="A1528" s="73">
        <v>5033007</v>
      </c>
      <c r="B1528" s="98" t="s">
        <v>5830</v>
      </c>
      <c r="C1528" s="77" t="str">
        <f t="shared" si="112"/>
        <v/>
      </c>
      <c r="D1528" s="115">
        <v>1027.3699999999999</v>
      </c>
      <c r="E1528" s="75" t="s">
        <v>6463</v>
      </c>
      <c r="F1528" s="112">
        <f t="shared" si="110"/>
        <v>1232.8439999999998</v>
      </c>
      <c r="G1528" s="80" t="s">
        <v>3334</v>
      </c>
      <c r="H1528" s="325"/>
      <c r="L1528"/>
      <c r="M1528"/>
      <c r="P1528" s="9">
        <v>250</v>
      </c>
      <c r="V1528" s="39"/>
      <c r="Z1528" s="38"/>
      <c r="AA1528" s="38">
        <v>12.0016896351444</v>
      </c>
      <c r="AB1528" s="30"/>
      <c r="AC1528" s="31"/>
      <c r="AD1528" s="32"/>
      <c r="AE1528" s="32"/>
      <c r="AF1528" s="33"/>
      <c r="AJ1528" s="350"/>
      <c r="AK1528" s="3"/>
      <c r="AL1528">
        <f t="shared" si="113"/>
        <v>0</v>
      </c>
      <c r="AO1528">
        <v>1.1863414710190761</v>
      </c>
    </row>
    <row r="1529" spans="1:41" ht="12" customHeight="1" x14ac:dyDescent="0.25">
      <c r="A1529" s="73">
        <v>5033008</v>
      </c>
      <c r="B1529" s="98" t="s">
        <v>5831</v>
      </c>
      <c r="C1529" s="77" t="str">
        <f t="shared" si="112"/>
        <v/>
      </c>
      <c r="D1529" s="115">
        <v>1046.7</v>
      </c>
      <c r="E1529" s="75" t="s">
        <v>6463</v>
      </c>
      <c r="F1529" s="112">
        <f t="shared" si="110"/>
        <v>1256.04</v>
      </c>
      <c r="G1529" s="80" t="s">
        <v>3335</v>
      </c>
      <c r="H1529" s="325"/>
      <c r="L1529"/>
      <c r="M1529"/>
      <c r="P1529" s="9">
        <v>250</v>
      </c>
      <c r="V1529" s="39"/>
      <c r="Z1529" s="38"/>
      <c r="AA1529" s="38">
        <v>12.0016896351444</v>
      </c>
      <c r="AB1529" s="30"/>
      <c r="AC1529" s="31"/>
      <c r="AD1529" s="32"/>
      <c r="AE1529" s="32"/>
      <c r="AF1529" s="33"/>
      <c r="AJ1529" s="350"/>
      <c r="AK1529" s="3"/>
      <c r="AL1529">
        <f t="shared" si="113"/>
        <v>0</v>
      </c>
      <c r="AO1529">
        <v>1.7466489496716364</v>
      </c>
    </row>
    <row r="1530" spans="1:41" ht="12" customHeight="1" x14ac:dyDescent="0.25">
      <c r="A1530" s="73">
        <v>5033030</v>
      </c>
      <c r="B1530" s="98" t="s">
        <v>6985</v>
      </c>
      <c r="C1530" s="77" t="str">
        <f t="shared" si="112"/>
        <v/>
      </c>
      <c r="D1530" s="115">
        <v>1046.7</v>
      </c>
      <c r="E1530" s="75" t="s">
        <v>6463</v>
      </c>
      <c r="F1530" s="112">
        <f t="shared" si="110"/>
        <v>1256.04</v>
      </c>
      <c r="G1530" s="80" t="s">
        <v>3681</v>
      </c>
      <c r="H1530" s="325"/>
      <c r="L1530"/>
      <c r="M1530"/>
      <c r="P1530" s="9">
        <v>250</v>
      </c>
      <c r="V1530" s="39"/>
      <c r="Z1530" s="38"/>
      <c r="AA1530" s="38">
        <v>12.0016896351444</v>
      </c>
      <c r="AB1530" s="30"/>
      <c r="AC1530" s="31"/>
      <c r="AD1530" s="32"/>
      <c r="AE1530" s="32"/>
      <c r="AF1530" s="33"/>
      <c r="AJ1530" s="350"/>
      <c r="AK1530" s="3"/>
      <c r="AL1530">
        <f t="shared" si="113"/>
        <v>0</v>
      </c>
      <c r="AO1530">
        <v>1.1950755971437512</v>
      </c>
    </row>
    <row r="1531" spans="1:41" ht="12" customHeight="1" x14ac:dyDescent="0.25">
      <c r="A1531" s="73">
        <v>5033009</v>
      </c>
      <c r="B1531" s="98" t="s">
        <v>5832</v>
      </c>
      <c r="C1531" s="77" t="str">
        <f t="shared" si="112"/>
        <v/>
      </c>
      <c r="D1531" s="115">
        <v>1172.02</v>
      </c>
      <c r="E1531" s="75" t="s">
        <v>6463</v>
      </c>
      <c r="F1531" s="112">
        <f t="shared" si="110"/>
        <v>1406.424</v>
      </c>
      <c r="G1531" s="80" t="s">
        <v>3335</v>
      </c>
      <c r="H1531" s="325"/>
      <c r="L1531"/>
      <c r="M1531"/>
      <c r="P1531" s="9">
        <v>250</v>
      </c>
      <c r="V1531" s="39"/>
      <c r="Z1531" s="38"/>
      <c r="AA1531" s="38">
        <v>12.0016896351444</v>
      </c>
      <c r="AB1531" s="30"/>
      <c r="AC1531" s="31"/>
      <c r="AD1531" s="32"/>
      <c r="AE1531" s="32"/>
      <c r="AF1531" s="33"/>
      <c r="AJ1531" s="350"/>
      <c r="AK1531" s="3"/>
      <c r="AL1531">
        <f t="shared" si="113"/>
        <v>0</v>
      </c>
      <c r="AO1531">
        <v>0.57122581725584465</v>
      </c>
    </row>
    <row r="1532" spans="1:41" ht="12" customHeight="1" x14ac:dyDescent="0.25">
      <c r="A1532" s="73">
        <v>5033031</v>
      </c>
      <c r="B1532" s="98" t="s">
        <v>6986</v>
      </c>
      <c r="C1532" s="77" t="str">
        <f t="shared" si="112"/>
        <v/>
      </c>
      <c r="D1532" s="115">
        <v>1172.02</v>
      </c>
      <c r="E1532" s="75" t="s">
        <v>6463</v>
      </c>
      <c r="F1532" s="112">
        <f t="shared" si="110"/>
        <v>1406.424</v>
      </c>
      <c r="G1532" s="80" t="s">
        <v>3681</v>
      </c>
      <c r="H1532" s="325"/>
      <c r="L1532"/>
      <c r="M1532"/>
      <c r="P1532" s="9">
        <v>250</v>
      </c>
      <c r="V1532" s="39"/>
      <c r="Z1532" s="38"/>
      <c r="AA1532" s="38">
        <v>12.0016896351444</v>
      </c>
      <c r="AB1532" s="30"/>
      <c r="AC1532" s="31"/>
      <c r="AD1532" s="32"/>
      <c r="AE1532" s="32"/>
      <c r="AF1532" s="33"/>
      <c r="AJ1532" s="350"/>
      <c r="AK1532" s="3"/>
      <c r="AL1532">
        <f t="shared" si="113"/>
        <v>0</v>
      </c>
      <c r="AO1532">
        <v>1.1928539125048521</v>
      </c>
    </row>
    <row r="1533" spans="1:41" ht="12" customHeight="1" x14ac:dyDescent="0.25">
      <c r="A1533" s="73">
        <v>5033010</v>
      </c>
      <c r="B1533" s="98" t="s">
        <v>5833</v>
      </c>
      <c r="C1533" s="77" t="str">
        <f t="shared" si="112"/>
        <v/>
      </c>
      <c r="D1533" s="115">
        <v>1237.07</v>
      </c>
      <c r="E1533" s="75" t="s">
        <v>6463</v>
      </c>
      <c r="F1533" s="112">
        <f t="shared" si="110"/>
        <v>1484.4839999999999</v>
      </c>
      <c r="G1533" s="80" t="s">
        <v>3335</v>
      </c>
      <c r="H1533" s="325"/>
      <c r="L1533"/>
      <c r="M1533"/>
      <c r="P1533" s="9">
        <v>250</v>
      </c>
      <c r="V1533" s="39"/>
      <c r="Z1533" s="38"/>
      <c r="AA1533" s="38">
        <v>12.0016896351444</v>
      </c>
      <c r="AB1533" s="30"/>
      <c r="AC1533" s="31"/>
      <c r="AD1533" s="32"/>
      <c r="AE1533" s="32"/>
      <c r="AF1533" s="33"/>
      <c r="AJ1533" s="350"/>
      <c r="AK1533" s="3"/>
      <c r="AL1533">
        <f t="shared" si="113"/>
        <v>0</v>
      </c>
      <c r="AO1533">
        <v>1.1643753004387409</v>
      </c>
    </row>
    <row r="1534" spans="1:41" ht="12" customHeight="1" x14ac:dyDescent="0.25">
      <c r="A1534" s="73">
        <v>5033032</v>
      </c>
      <c r="B1534" s="98" t="s">
        <v>6987</v>
      </c>
      <c r="C1534" s="77" t="str">
        <f t="shared" si="112"/>
        <v/>
      </c>
      <c r="D1534" s="115">
        <v>1237.07</v>
      </c>
      <c r="E1534" s="75" t="s">
        <v>6463</v>
      </c>
      <c r="F1534" s="112">
        <f t="shared" si="110"/>
        <v>1484.4839999999999</v>
      </c>
      <c r="G1534" s="80" t="s">
        <v>3681</v>
      </c>
      <c r="H1534" s="325"/>
      <c r="L1534"/>
      <c r="M1534"/>
      <c r="P1534" s="9">
        <v>250</v>
      </c>
      <c r="V1534" s="39"/>
      <c r="Z1534" s="38"/>
      <c r="AA1534" s="38">
        <v>12.0016896351444</v>
      </c>
      <c r="AB1534" s="30"/>
      <c r="AC1534" s="31"/>
      <c r="AD1534" s="32"/>
      <c r="AE1534" s="32"/>
      <c r="AF1534" s="33"/>
      <c r="AJ1534" s="350"/>
      <c r="AK1534" s="3"/>
      <c r="AL1534">
        <f t="shared" si="113"/>
        <v>0</v>
      </c>
      <c r="AO1534">
        <v>12.80812830482615</v>
      </c>
    </row>
    <row r="1535" spans="1:41" ht="12" customHeight="1" x14ac:dyDescent="0.25">
      <c r="A1535" s="73">
        <v>5033011</v>
      </c>
      <c r="B1535" s="98" t="s">
        <v>5834</v>
      </c>
      <c r="C1535" s="77" t="str">
        <f t="shared" si="112"/>
        <v/>
      </c>
      <c r="D1535" s="115">
        <v>1367.58</v>
      </c>
      <c r="E1535" s="75" t="s">
        <v>6463</v>
      </c>
      <c r="F1535" s="112">
        <f t="shared" si="110"/>
        <v>1641.0959999999998</v>
      </c>
      <c r="G1535" s="80" t="s">
        <v>3335</v>
      </c>
      <c r="H1535" s="325"/>
      <c r="L1535"/>
      <c r="M1535"/>
      <c r="P1535" s="9">
        <v>250</v>
      </c>
      <c r="V1535" s="39"/>
      <c r="Z1535" s="38"/>
      <c r="AA1535" s="38">
        <v>12.0016896351444</v>
      </c>
      <c r="AB1535" s="30"/>
      <c r="AC1535" s="31"/>
      <c r="AD1535" s="32"/>
      <c r="AE1535" s="32"/>
      <c r="AF1535" s="33"/>
      <c r="AJ1535" s="350"/>
      <c r="AK1535" s="3"/>
      <c r="AL1535">
        <f t="shared" si="113"/>
        <v>0</v>
      </c>
      <c r="AO1535">
        <v>0.34757494147438434</v>
      </c>
    </row>
    <row r="1536" spans="1:41" ht="12" customHeight="1" x14ac:dyDescent="0.25">
      <c r="A1536" s="73">
        <v>5033033</v>
      </c>
      <c r="B1536" s="98" t="s">
        <v>6988</v>
      </c>
      <c r="C1536" s="77" t="str">
        <f t="shared" si="112"/>
        <v/>
      </c>
      <c r="D1536" s="115">
        <v>1367.58</v>
      </c>
      <c r="E1536" s="75" t="s">
        <v>6463</v>
      </c>
      <c r="F1536" s="112">
        <f t="shared" si="110"/>
        <v>1641.0959999999998</v>
      </c>
      <c r="G1536" s="80" t="s">
        <v>3681</v>
      </c>
      <c r="H1536" s="325"/>
      <c r="L1536"/>
      <c r="M1536"/>
      <c r="P1536" s="9">
        <v>250</v>
      </c>
      <c r="V1536" s="39"/>
      <c r="Z1536" s="38"/>
      <c r="AA1536" s="38">
        <v>12.0016896351444</v>
      </c>
      <c r="AB1536" s="30"/>
      <c r="AC1536" s="31"/>
      <c r="AD1536" s="32"/>
      <c r="AE1536" s="32"/>
      <c r="AF1536" s="33"/>
      <c r="AJ1536" s="350"/>
      <c r="AK1536" s="3"/>
      <c r="AL1536">
        <f t="shared" si="113"/>
        <v>0</v>
      </c>
      <c r="AO1536">
        <v>2.1723433842149023</v>
      </c>
    </row>
    <row r="1537" spans="1:41" ht="12" customHeight="1" x14ac:dyDescent="0.25">
      <c r="A1537" s="73">
        <v>5033012</v>
      </c>
      <c r="B1537" s="98" t="s">
        <v>5835</v>
      </c>
      <c r="C1537" s="77" t="str">
        <f t="shared" si="112"/>
        <v/>
      </c>
      <c r="D1537" s="115">
        <v>1400.2</v>
      </c>
      <c r="E1537" s="75" t="s">
        <v>6463</v>
      </c>
      <c r="F1537" s="112">
        <f t="shared" si="110"/>
        <v>1680.24</v>
      </c>
      <c r="G1537" s="80" t="s">
        <v>3335</v>
      </c>
      <c r="H1537" s="325"/>
      <c r="L1537"/>
      <c r="M1537"/>
      <c r="P1537" s="9">
        <v>250</v>
      </c>
      <c r="V1537" s="39"/>
      <c r="Z1537" s="38"/>
      <c r="AA1537" s="38">
        <v>12.0016896351444</v>
      </c>
      <c r="AB1537" s="30"/>
      <c r="AC1537" s="31"/>
      <c r="AD1537" s="32"/>
      <c r="AE1537" s="32"/>
      <c r="AF1537" s="33"/>
      <c r="AJ1537" s="350"/>
      <c r="AK1537" s="3"/>
      <c r="AL1537">
        <f t="shared" si="113"/>
        <v>0</v>
      </c>
      <c r="AO1537">
        <v>0.8486940052519969</v>
      </c>
    </row>
    <row r="1538" spans="1:41" ht="12" customHeight="1" x14ac:dyDescent="0.25">
      <c r="A1538" s="73">
        <v>5033034</v>
      </c>
      <c r="B1538" s="98" t="s">
        <v>6989</v>
      </c>
      <c r="C1538" s="77" t="str">
        <f t="shared" si="112"/>
        <v/>
      </c>
      <c r="D1538" s="115">
        <v>1400.2</v>
      </c>
      <c r="E1538" s="75" t="s">
        <v>6463</v>
      </c>
      <c r="F1538" s="112">
        <f t="shared" si="110"/>
        <v>1680.24</v>
      </c>
      <c r="G1538" s="80" t="s">
        <v>3681</v>
      </c>
      <c r="H1538" s="325"/>
      <c r="L1538"/>
      <c r="M1538"/>
      <c r="P1538" s="9">
        <v>250</v>
      </c>
      <c r="V1538" s="39"/>
      <c r="Z1538" s="38"/>
      <c r="AA1538" s="38">
        <v>12.0016896351444</v>
      </c>
      <c r="AB1538" s="30"/>
      <c r="AC1538" s="31"/>
      <c r="AD1538" s="32"/>
      <c r="AE1538" s="32"/>
      <c r="AF1538" s="33"/>
      <c r="AJ1538" s="350"/>
      <c r="AK1538" s="3"/>
      <c r="AL1538">
        <f t="shared" si="113"/>
        <v>0</v>
      </c>
      <c r="AO1538">
        <v>16.973880105039939</v>
      </c>
    </row>
    <row r="1539" spans="1:41" ht="12" customHeight="1" x14ac:dyDescent="0.25">
      <c r="A1539" s="73">
        <v>5033013</v>
      </c>
      <c r="B1539" s="98" t="s">
        <v>5836</v>
      </c>
      <c r="C1539" s="77" t="str">
        <f t="shared" si="112"/>
        <v/>
      </c>
      <c r="D1539" s="115">
        <v>1551.55</v>
      </c>
      <c r="E1539" s="75" t="s">
        <v>6463</v>
      </c>
      <c r="F1539" s="112">
        <f t="shared" si="110"/>
        <v>1861.86</v>
      </c>
      <c r="G1539" s="80" t="s">
        <v>3335</v>
      </c>
      <c r="H1539" s="325"/>
      <c r="L1539"/>
      <c r="M1539"/>
      <c r="P1539" s="9">
        <v>250</v>
      </c>
      <c r="V1539" s="39"/>
      <c r="Z1539" s="38"/>
      <c r="AA1539" s="38">
        <v>12.0016896351444</v>
      </c>
      <c r="AB1539" s="30"/>
      <c r="AC1539" s="31"/>
      <c r="AD1539" s="32"/>
      <c r="AE1539" s="32"/>
      <c r="AF1539" s="33"/>
      <c r="AJ1539" s="350"/>
      <c r="AK1539" s="3"/>
      <c r="AL1539">
        <f t="shared" si="113"/>
        <v>0</v>
      </c>
      <c r="AO1539">
        <v>0.90106580035057637</v>
      </c>
    </row>
    <row r="1540" spans="1:41" ht="12" customHeight="1" x14ac:dyDescent="0.25">
      <c r="A1540" s="73">
        <v>5033035</v>
      </c>
      <c r="B1540" s="98" t="s">
        <v>6990</v>
      </c>
      <c r="C1540" s="77" t="str">
        <f t="shared" si="112"/>
        <v/>
      </c>
      <c r="D1540" s="115">
        <v>1551.55</v>
      </c>
      <c r="E1540" s="75" t="s">
        <v>6463</v>
      </c>
      <c r="F1540" s="112">
        <f t="shared" si="110"/>
        <v>1861.86</v>
      </c>
      <c r="G1540" s="80" t="s">
        <v>3681</v>
      </c>
      <c r="H1540" s="325"/>
      <c r="L1540"/>
      <c r="M1540"/>
      <c r="P1540" s="9">
        <v>250</v>
      </c>
      <c r="V1540" s="39"/>
      <c r="Z1540" s="38"/>
      <c r="AA1540" s="38">
        <v>12.0016896351444</v>
      </c>
      <c r="AB1540" s="30"/>
      <c r="AC1540" s="31"/>
      <c r="AD1540" s="32"/>
      <c r="AE1540" s="32"/>
      <c r="AF1540" s="33"/>
      <c r="AJ1540" s="350"/>
      <c r="AK1540" s="3"/>
      <c r="AL1540">
        <f t="shared" si="113"/>
        <v>0</v>
      </c>
      <c r="AO1540">
        <v>0.76590593029798992</v>
      </c>
    </row>
    <row r="1541" spans="1:41" ht="12" customHeight="1" x14ac:dyDescent="0.25">
      <c r="A1541" s="73">
        <v>5033014</v>
      </c>
      <c r="B1541" s="98" t="s">
        <v>5837</v>
      </c>
      <c r="C1541" s="77" t="str">
        <f t="shared" si="112"/>
        <v/>
      </c>
      <c r="D1541" s="115">
        <v>1628.15</v>
      </c>
      <c r="E1541" s="75" t="s">
        <v>6463</v>
      </c>
      <c r="F1541" s="112">
        <f t="shared" si="110"/>
        <v>1953.78</v>
      </c>
      <c r="G1541" s="80" t="s">
        <v>3335</v>
      </c>
      <c r="H1541" s="325"/>
      <c r="L1541"/>
      <c r="M1541"/>
      <c r="P1541" s="9">
        <v>250</v>
      </c>
      <c r="V1541" s="39"/>
      <c r="Z1541" s="38"/>
      <c r="AA1541" s="38">
        <v>12.0016896351444</v>
      </c>
      <c r="AB1541" s="30"/>
      <c r="AC1541" s="31"/>
      <c r="AD1541" s="32"/>
      <c r="AE1541" s="32"/>
      <c r="AF1541" s="33"/>
      <c r="AJ1541" s="350"/>
      <c r="AK1541" s="3"/>
      <c r="AL1541">
        <f t="shared" si="113"/>
        <v>0</v>
      </c>
      <c r="AO1541">
        <v>0.76828647700172858</v>
      </c>
    </row>
    <row r="1542" spans="1:41" ht="12" customHeight="1" x14ac:dyDescent="0.25">
      <c r="A1542" s="73">
        <v>5033036</v>
      </c>
      <c r="B1542" s="98" t="s">
        <v>6991</v>
      </c>
      <c r="C1542" s="77" t="str">
        <f t="shared" si="112"/>
        <v/>
      </c>
      <c r="D1542" s="115">
        <v>1628.15</v>
      </c>
      <c r="E1542" s="75" t="s">
        <v>6463</v>
      </c>
      <c r="F1542" s="112">
        <f t="shared" si="110"/>
        <v>1953.78</v>
      </c>
      <c r="G1542" s="80" t="s">
        <v>3681</v>
      </c>
      <c r="H1542" s="325"/>
      <c r="L1542"/>
      <c r="M1542"/>
      <c r="P1542" s="9">
        <v>250</v>
      </c>
      <c r="V1542" s="39"/>
      <c r="Z1542" s="38"/>
      <c r="AA1542" s="38">
        <v>12.0016896351444</v>
      </c>
      <c r="AB1542" s="30"/>
      <c r="AC1542" s="31"/>
      <c r="AD1542" s="32"/>
      <c r="AE1542" s="32"/>
      <c r="AF1542" s="33"/>
      <c r="AJ1542" s="350"/>
      <c r="AK1542" s="3"/>
      <c r="AL1542">
        <f t="shared" si="113"/>
        <v>0</v>
      </c>
      <c r="AO1542">
        <v>4.170698018009384</v>
      </c>
    </row>
    <row r="1543" spans="1:41" ht="12" customHeight="1" x14ac:dyDescent="0.25">
      <c r="A1543" s="73">
        <v>5033015</v>
      </c>
      <c r="B1543" s="98" t="s">
        <v>5838</v>
      </c>
      <c r="C1543" s="77" t="str">
        <f t="shared" si="112"/>
        <v/>
      </c>
      <c r="D1543" s="115">
        <v>1888.66</v>
      </c>
      <c r="E1543" s="75" t="s">
        <v>6463</v>
      </c>
      <c r="F1543" s="112">
        <f t="shared" si="110"/>
        <v>2266.3919999999998</v>
      </c>
      <c r="G1543" s="80" t="s">
        <v>3335</v>
      </c>
      <c r="H1543" s="325"/>
      <c r="L1543"/>
      <c r="M1543"/>
      <c r="P1543" s="9">
        <v>250</v>
      </c>
      <c r="V1543" s="39"/>
      <c r="Z1543" s="38"/>
      <c r="AA1543" s="38">
        <v>12.0016896351444</v>
      </c>
      <c r="AB1543" s="30"/>
      <c r="AC1543" s="31"/>
      <c r="AD1543" s="32"/>
      <c r="AE1543" s="32"/>
      <c r="AF1543" s="33"/>
      <c r="AJ1543" s="350"/>
      <c r="AK1543" s="3"/>
      <c r="AL1543">
        <f t="shared" si="113"/>
        <v>0</v>
      </c>
      <c r="AO1543">
        <v>0.35447782149259</v>
      </c>
    </row>
    <row r="1544" spans="1:41" ht="12" customHeight="1" x14ac:dyDescent="0.25">
      <c r="A1544" s="73">
        <v>5033037</v>
      </c>
      <c r="B1544" s="98" t="s">
        <v>6992</v>
      </c>
      <c r="C1544" s="77" t="str">
        <f t="shared" si="112"/>
        <v/>
      </c>
      <c r="D1544" s="115">
        <v>1888.66</v>
      </c>
      <c r="E1544" s="75" t="s">
        <v>6463</v>
      </c>
      <c r="F1544" s="112">
        <f t="shared" si="110"/>
        <v>2266.3919999999998</v>
      </c>
      <c r="G1544" s="80" t="s">
        <v>3681</v>
      </c>
      <c r="H1544" s="325"/>
      <c r="L1544"/>
      <c r="M1544"/>
      <c r="P1544" s="9">
        <v>250</v>
      </c>
      <c r="V1544" s="39"/>
      <c r="Z1544" s="38"/>
      <c r="AA1544" s="38">
        <v>12.0016896351444</v>
      </c>
      <c r="AB1544" s="30"/>
      <c r="AC1544" s="31"/>
      <c r="AD1544" s="32"/>
      <c r="AE1544" s="32"/>
      <c r="AF1544" s="33"/>
      <c r="AJ1544" s="350"/>
      <c r="AK1544" s="3"/>
      <c r="AL1544">
        <f t="shared" si="113"/>
        <v>0</v>
      </c>
      <c r="AO1544">
        <v>0.76266440381739076</v>
      </c>
    </row>
    <row r="1545" spans="1:41" ht="12" customHeight="1" x14ac:dyDescent="0.25">
      <c r="A1545" s="73">
        <v>5033016</v>
      </c>
      <c r="B1545" s="98" t="s">
        <v>5839</v>
      </c>
      <c r="C1545" s="77" t="str">
        <f t="shared" si="112"/>
        <v/>
      </c>
      <c r="D1545" s="115">
        <v>1953.22</v>
      </c>
      <c r="E1545" s="75" t="s">
        <v>6463</v>
      </c>
      <c r="F1545" s="112">
        <f t="shared" si="110"/>
        <v>2343.864</v>
      </c>
      <c r="G1545" s="80" t="s">
        <v>3335</v>
      </c>
      <c r="H1545" s="325"/>
      <c r="L1545"/>
      <c r="M1545"/>
      <c r="P1545" s="9">
        <v>250</v>
      </c>
      <c r="V1545" s="39"/>
      <c r="Z1545" s="38"/>
      <c r="AA1545" s="38">
        <v>12.0016896351444</v>
      </c>
      <c r="AB1545" s="30"/>
      <c r="AC1545" s="31"/>
      <c r="AD1545" s="32"/>
      <c r="AE1545" s="32"/>
      <c r="AF1545" s="33"/>
      <c r="AJ1545" s="350"/>
      <c r="AK1545" s="3"/>
      <c r="AL1545">
        <f t="shared" si="113"/>
        <v>0</v>
      </c>
      <c r="AO1545">
        <v>1.352002614661199</v>
      </c>
    </row>
    <row r="1546" spans="1:41" ht="12" customHeight="1" x14ac:dyDescent="0.25">
      <c r="A1546" s="73">
        <v>5033038</v>
      </c>
      <c r="B1546" s="98" t="s">
        <v>6993</v>
      </c>
      <c r="C1546" s="77" t="str">
        <f t="shared" si="112"/>
        <v/>
      </c>
      <c r="D1546" s="115">
        <v>1953.22</v>
      </c>
      <c r="E1546" s="75" t="s">
        <v>6463</v>
      </c>
      <c r="F1546" s="112">
        <f t="shared" si="110"/>
        <v>2343.864</v>
      </c>
      <c r="G1546" s="80" t="s">
        <v>3681</v>
      </c>
      <c r="H1546" s="325"/>
      <c r="L1546"/>
      <c r="M1546"/>
      <c r="P1546" s="9">
        <v>250</v>
      </c>
      <c r="V1546" s="39"/>
      <c r="Z1546" s="38"/>
      <c r="AA1546" s="38">
        <v>12.0016896351444</v>
      </c>
      <c r="AB1546" s="30"/>
      <c r="AC1546" s="31"/>
      <c r="AD1546" s="32"/>
      <c r="AE1546" s="32"/>
      <c r="AF1546" s="33"/>
      <c r="AJ1546" s="350"/>
      <c r="AK1546" s="3"/>
      <c r="AL1546">
        <f t="shared" si="113"/>
        <v>0</v>
      </c>
      <c r="AO1546">
        <v>24.336047063901582</v>
      </c>
    </row>
    <row r="1547" spans="1:41" ht="12" customHeight="1" x14ac:dyDescent="0.25">
      <c r="A1547" s="73">
        <v>5033017</v>
      </c>
      <c r="B1547" s="98" t="s">
        <v>5840</v>
      </c>
      <c r="C1547" s="77" t="str">
        <f t="shared" si="112"/>
        <v/>
      </c>
      <c r="D1547" s="115">
        <v>2197.4499999999998</v>
      </c>
      <c r="E1547" s="75" t="s">
        <v>6463</v>
      </c>
      <c r="F1547" s="112">
        <f t="shared" si="110"/>
        <v>2636.9399999999996</v>
      </c>
      <c r="G1547" s="80" t="s">
        <v>3335</v>
      </c>
      <c r="H1547" s="325"/>
      <c r="L1547"/>
      <c r="M1547"/>
      <c r="P1547" s="9">
        <v>250</v>
      </c>
      <c r="V1547" s="39"/>
      <c r="Z1547" s="38"/>
      <c r="AA1547" s="38">
        <v>12.0016896351444</v>
      </c>
      <c r="AB1547" s="30"/>
      <c r="AC1547" s="31"/>
      <c r="AD1547" s="32"/>
      <c r="AE1547" s="32"/>
      <c r="AF1547" s="33"/>
      <c r="AJ1547" s="350"/>
      <c r="AK1547" s="3"/>
      <c r="AL1547">
        <f t="shared" si="113"/>
        <v>0</v>
      </c>
      <c r="AO1547">
        <v>0.39329598022628587</v>
      </c>
    </row>
    <row r="1548" spans="1:41" ht="12" customHeight="1" x14ac:dyDescent="0.25">
      <c r="A1548" s="73">
        <v>5033039</v>
      </c>
      <c r="B1548" s="98" t="s">
        <v>6994</v>
      </c>
      <c r="C1548" s="77" t="str">
        <f t="shared" si="112"/>
        <v/>
      </c>
      <c r="D1548" s="115">
        <v>2197.4499999999998</v>
      </c>
      <c r="E1548" s="75" t="s">
        <v>6463</v>
      </c>
      <c r="F1548" s="112">
        <f t="shared" si="110"/>
        <v>2636.9399999999996</v>
      </c>
      <c r="G1548" s="80" t="s">
        <v>3681</v>
      </c>
      <c r="H1548" s="325"/>
      <c r="L1548"/>
      <c r="M1548"/>
      <c r="P1548" s="9">
        <v>250</v>
      </c>
      <c r="V1548" s="39"/>
      <c r="Z1548" s="38"/>
      <c r="AA1548" s="38">
        <v>12.0016896351444</v>
      </c>
      <c r="AB1548" s="30"/>
      <c r="AC1548" s="31"/>
      <c r="AD1548" s="32"/>
      <c r="AE1548" s="32"/>
      <c r="AF1548" s="33"/>
      <c r="AJ1548" s="350"/>
      <c r="AK1548" s="3"/>
      <c r="AL1548">
        <f t="shared" si="113"/>
        <v>0</v>
      </c>
      <c r="AO1548">
        <v>1.442085260829715</v>
      </c>
    </row>
    <row r="1549" spans="1:41" ht="12" customHeight="1" x14ac:dyDescent="0.25">
      <c r="A1549" s="73">
        <v>5033018</v>
      </c>
      <c r="B1549" s="98" t="s">
        <v>5841</v>
      </c>
      <c r="C1549" s="77" t="str">
        <f t="shared" si="112"/>
        <v/>
      </c>
      <c r="D1549" s="115">
        <v>2540.4899999999998</v>
      </c>
      <c r="E1549" s="75" t="s">
        <v>6463</v>
      </c>
      <c r="F1549" s="112">
        <f t="shared" si="110"/>
        <v>3048.5879999999997</v>
      </c>
      <c r="G1549" s="80" t="s">
        <v>3335</v>
      </c>
      <c r="H1549" s="325"/>
      <c r="L1549"/>
      <c r="M1549"/>
      <c r="P1549" s="9">
        <v>250</v>
      </c>
      <c r="V1549" s="39"/>
      <c r="Z1549" s="38"/>
      <c r="AA1549" s="38">
        <v>12.0016896351444</v>
      </c>
      <c r="AB1549" s="30"/>
      <c r="AC1549" s="31"/>
      <c r="AD1549" s="32"/>
      <c r="AE1549" s="32"/>
      <c r="AF1549" s="33"/>
      <c r="AJ1549" s="350"/>
      <c r="AK1549" s="3"/>
      <c r="AL1549">
        <f t="shared" si="113"/>
        <v>0</v>
      </c>
      <c r="AO1549">
        <v>0.71963182520746072</v>
      </c>
    </row>
    <row r="1550" spans="1:41" ht="12" customHeight="1" x14ac:dyDescent="0.25">
      <c r="A1550" s="73">
        <v>5033040</v>
      </c>
      <c r="B1550" s="98" t="s">
        <v>6995</v>
      </c>
      <c r="C1550" s="77" t="str">
        <f t="shared" si="112"/>
        <v/>
      </c>
      <c r="D1550" s="115">
        <v>2540.4899999999998</v>
      </c>
      <c r="E1550" s="75" t="s">
        <v>6463</v>
      </c>
      <c r="F1550" s="112">
        <f t="shared" si="110"/>
        <v>3048.5879999999997</v>
      </c>
      <c r="G1550" s="80" t="s">
        <v>3681</v>
      </c>
      <c r="H1550" s="325"/>
      <c r="L1550"/>
      <c r="M1550"/>
      <c r="P1550" s="9">
        <v>250</v>
      </c>
      <c r="V1550" s="39"/>
      <c r="Z1550" s="38"/>
      <c r="AA1550" s="38">
        <v>12.0016896351444</v>
      </c>
      <c r="AB1550" s="30"/>
      <c r="AC1550" s="31"/>
      <c r="AD1550" s="32"/>
      <c r="AE1550" s="32"/>
      <c r="AF1550" s="33"/>
      <c r="AJ1550" s="350"/>
      <c r="AK1550" s="3"/>
      <c r="AL1550">
        <f t="shared" si="113"/>
        <v>0</v>
      </c>
      <c r="AO1550">
        <v>0.66822955197835643</v>
      </c>
    </row>
    <row r="1551" spans="1:41" ht="12" customHeight="1" x14ac:dyDescent="0.25">
      <c r="A1551" s="73">
        <v>5033019</v>
      </c>
      <c r="B1551" s="98" t="s">
        <v>5842</v>
      </c>
      <c r="C1551" s="77" t="str">
        <f t="shared" si="112"/>
        <v/>
      </c>
      <c r="D1551" s="115">
        <v>2864.7</v>
      </c>
      <c r="E1551" s="75" t="s">
        <v>6463</v>
      </c>
      <c r="F1551" s="112">
        <f t="shared" si="110"/>
        <v>3437.64</v>
      </c>
      <c r="G1551" s="80" t="s">
        <v>3335</v>
      </c>
      <c r="H1551" s="325"/>
      <c r="L1551"/>
      <c r="M1551"/>
      <c r="P1551" s="9">
        <v>250</v>
      </c>
      <c r="V1551" s="39"/>
      <c r="Z1551" s="38"/>
      <c r="AA1551" s="38">
        <v>12.0016896351444</v>
      </c>
      <c r="AB1551" s="30"/>
      <c r="AC1551" s="31"/>
      <c r="AD1551" s="32"/>
      <c r="AE1551" s="32"/>
      <c r="AF1551" s="33"/>
      <c r="AJ1551" s="350"/>
      <c r="AK1551" s="3"/>
      <c r="AL1551">
        <f t="shared" si="113"/>
        <v>0</v>
      </c>
      <c r="AO1551">
        <v>0.33185781300767164</v>
      </c>
    </row>
    <row r="1552" spans="1:41" ht="12" customHeight="1" x14ac:dyDescent="0.25">
      <c r="A1552" s="73">
        <v>5033041</v>
      </c>
      <c r="B1552" s="98" t="s">
        <v>6996</v>
      </c>
      <c r="C1552" s="77" t="str">
        <f t="shared" si="112"/>
        <v/>
      </c>
      <c r="D1552" s="115">
        <v>2864.7</v>
      </c>
      <c r="E1552" s="75" t="s">
        <v>6463</v>
      </c>
      <c r="F1552" s="112">
        <f t="shared" si="110"/>
        <v>3437.64</v>
      </c>
      <c r="G1552" s="80" t="s">
        <v>3681</v>
      </c>
      <c r="H1552" s="325"/>
      <c r="L1552"/>
      <c r="M1552"/>
      <c r="P1552" s="9">
        <v>250</v>
      </c>
      <c r="V1552" s="39"/>
      <c r="Z1552" s="38"/>
      <c r="AA1552" s="38">
        <v>12.0016896351444</v>
      </c>
      <c r="AB1552" s="30"/>
      <c r="AC1552" s="31"/>
      <c r="AD1552" s="32"/>
      <c r="AE1552" s="32"/>
      <c r="AF1552" s="33"/>
      <c r="AJ1552" s="350"/>
      <c r="AK1552" s="3"/>
      <c r="AL1552">
        <f t="shared" si="113"/>
        <v>0</v>
      </c>
      <c r="AO1552">
        <v>2.074111331297948</v>
      </c>
    </row>
    <row r="1553" spans="1:41" ht="12" customHeight="1" x14ac:dyDescent="0.25">
      <c r="A1553" s="73">
        <v>5033020</v>
      </c>
      <c r="B1553" s="98" t="s">
        <v>5843</v>
      </c>
      <c r="C1553" s="77" t="str">
        <f t="shared" si="112"/>
        <v/>
      </c>
      <c r="D1553" s="115">
        <v>3228.41</v>
      </c>
      <c r="E1553" s="75" t="s">
        <v>6463</v>
      </c>
      <c r="F1553" s="112">
        <f t="shared" si="110"/>
        <v>3874.0919999999996</v>
      </c>
      <c r="G1553" s="80" t="s">
        <v>3335</v>
      </c>
      <c r="H1553" s="325"/>
      <c r="L1553"/>
      <c r="M1553"/>
      <c r="P1553" s="9">
        <v>250</v>
      </c>
      <c r="V1553" s="39"/>
      <c r="Z1553" s="38"/>
      <c r="AA1553" s="38">
        <v>12.0016896351444</v>
      </c>
      <c r="AB1553" s="30"/>
      <c r="AC1553" s="31"/>
      <c r="AD1553" s="32"/>
      <c r="AE1553" s="32"/>
      <c r="AF1553" s="33"/>
      <c r="AJ1553" s="350"/>
      <c r="AK1553" s="3"/>
      <c r="AL1553">
        <f t="shared" si="113"/>
        <v>0</v>
      </c>
      <c r="AO1553">
        <v>4.9078497718850098</v>
      </c>
    </row>
    <row r="1554" spans="1:41" ht="12" customHeight="1" x14ac:dyDescent="0.25">
      <c r="A1554" s="73">
        <v>5033042</v>
      </c>
      <c r="B1554" s="98" t="s">
        <v>6997</v>
      </c>
      <c r="C1554" s="77" t="str">
        <f t="shared" si="112"/>
        <v/>
      </c>
      <c r="D1554" s="115">
        <v>3228.41</v>
      </c>
      <c r="E1554" s="75" t="s">
        <v>6463</v>
      </c>
      <c r="F1554" s="112">
        <f t="shared" si="110"/>
        <v>3874.0919999999996</v>
      </c>
      <c r="G1554" s="80" t="s">
        <v>3681</v>
      </c>
      <c r="H1554" s="325"/>
      <c r="L1554"/>
      <c r="M1554"/>
      <c r="P1554" s="9">
        <v>250</v>
      </c>
      <c r="V1554" s="39"/>
      <c r="Z1554" s="38"/>
      <c r="AA1554" s="38">
        <v>12.0016896351444</v>
      </c>
      <c r="AB1554" s="30"/>
      <c r="AC1554" s="31"/>
      <c r="AD1554" s="32"/>
      <c r="AE1554" s="32"/>
      <c r="AF1554" s="33"/>
      <c r="AJ1554" s="350"/>
      <c r="AK1554" s="3"/>
      <c r="AL1554">
        <f t="shared" si="113"/>
        <v>0</v>
      </c>
      <c r="AO1554">
        <v>0.6692522416206832</v>
      </c>
    </row>
    <row r="1555" spans="1:41" ht="12" customHeight="1" x14ac:dyDescent="0.25">
      <c r="A1555" s="73">
        <v>5033021</v>
      </c>
      <c r="B1555" s="98" t="s">
        <v>5844</v>
      </c>
      <c r="C1555" s="77" t="str">
        <f t="shared" si="112"/>
        <v/>
      </c>
      <c r="D1555" s="115">
        <v>3391.71</v>
      </c>
      <c r="E1555" s="75" t="s">
        <v>6463</v>
      </c>
      <c r="F1555" s="112">
        <f t="shared" si="110"/>
        <v>4070.0519999999997</v>
      </c>
      <c r="G1555" s="80" t="s">
        <v>3335</v>
      </c>
      <c r="H1555" s="325"/>
      <c r="L1555"/>
      <c r="M1555"/>
      <c r="P1555" s="9">
        <v>250</v>
      </c>
      <c r="V1555" s="39"/>
      <c r="Z1555" s="38"/>
      <c r="AA1555" s="38">
        <v>12.0016896351444</v>
      </c>
      <c r="AB1555" s="30"/>
      <c r="AC1555" s="31"/>
      <c r="AD1555" s="32"/>
      <c r="AE1555" s="32"/>
      <c r="AF1555" s="33"/>
      <c r="AJ1555" s="350"/>
      <c r="AK1555" s="3"/>
      <c r="AL1555">
        <f t="shared" si="113"/>
        <v>0</v>
      </c>
      <c r="AO1555">
        <v>14.014657457787916</v>
      </c>
    </row>
    <row r="1556" spans="1:41" ht="12" customHeight="1" x14ac:dyDescent="0.25">
      <c r="A1556" s="73">
        <v>5033043</v>
      </c>
      <c r="B1556" s="98" t="s">
        <v>6998</v>
      </c>
      <c r="C1556" s="77" t="str">
        <f t="shared" si="112"/>
        <v/>
      </c>
      <c r="D1556" s="115">
        <v>3391.71</v>
      </c>
      <c r="E1556" s="75" t="s">
        <v>6463</v>
      </c>
      <c r="F1556" s="112">
        <f t="shared" si="110"/>
        <v>4070.0519999999997</v>
      </c>
      <c r="G1556" s="80" t="s">
        <v>3681</v>
      </c>
      <c r="H1556" s="325"/>
      <c r="L1556"/>
      <c r="M1556"/>
      <c r="P1556" s="9">
        <v>250</v>
      </c>
      <c r="V1556" s="39"/>
      <c r="Z1556" s="38"/>
      <c r="AA1556" s="38">
        <v>12.0016896351444</v>
      </c>
      <c r="AB1556" s="30"/>
      <c r="AC1556" s="31"/>
      <c r="AD1556" s="32"/>
      <c r="AE1556" s="32"/>
      <c r="AF1556" s="33"/>
      <c r="AJ1556" s="350"/>
      <c r="AK1556" s="3"/>
      <c r="AL1556">
        <f t="shared" si="113"/>
        <v>0</v>
      </c>
      <c r="AO1556">
        <v>14.014657457787916</v>
      </c>
    </row>
    <row r="1557" spans="1:41" ht="12" customHeight="1" x14ac:dyDescent="0.25">
      <c r="A1557" s="73">
        <v>5033022</v>
      </c>
      <c r="B1557" s="98" t="s">
        <v>5845</v>
      </c>
      <c r="C1557" s="77" t="str">
        <f t="shared" si="112"/>
        <v/>
      </c>
      <c r="D1557" s="115">
        <v>3708.1</v>
      </c>
      <c r="E1557" s="75" t="s">
        <v>1</v>
      </c>
      <c r="F1557" s="112">
        <f t="shared" si="110"/>
        <v>4449.7199999999993</v>
      </c>
      <c r="G1557" s="80" t="s">
        <v>3335</v>
      </c>
      <c r="H1557" s="325"/>
      <c r="L1557"/>
      <c r="M1557"/>
      <c r="P1557" s="9">
        <v>250</v>
      </c>
      <c r="V1557" s="39"/>
      <c r="Z1557" s="38"/>
      <c r="AA1557" s="38">
        <v>12.0016896351444</v>
      </c>
      <c r="AB1557" s="30"/>
      <c r="AC1557" s="31"/>
      <c r="AD1557" s="32"/>
      <c r="AE1557" s="32"/>
      <c r="AF1557" s="33"/>
      <c r="AJ1557" s="350"/>
      <c r="AK1557" s="3"/>
      <c r="AL1557">
        <f t="shared" si="113"/>
        <v>0</v>
      </c>
      <c r="AO1557">
        <v>1.0682392115942994</v>
      </c>
    </row>
    <row r="1558" spans="1:41" ht="12" customHeight="1" x14ac:dyDescent="0.25">
      <c r="A1558" s="73">
        <v>5033044</v>
      </c>
      <c r="B1558" s="98" t="s">
        <v>6999</v>
      </c>
      <c r="C1558" s="77" t="str">
        <f t="shared" si="112"/>
        <v/>
      </c>
      <c r="D1558" s="115">
        <v>3708.1</v>
      </c>
      <c r="E1558" s="75" t="s">
        <v>6463</v>
      </c>
      <c r="F1558" s="112">
        <f t="shared" si="110"/>
        <v>4449.7199999999993</v>
      </c>
      <c r="G1558" s="80" t="s">
        <v>3681</v>
      </c>
      <c r="H1558" s="325"/>
      <c r="L1558"/>
      <c r="M1558"/>
      <c r="P1558" s="9">
        <v>250</v>
      </c>
      <c r="V1558" s="39"/>
      <c r="Z1558" s="38"/>
      <c r="AA1558" s="38">
        <v>12.0016896351444</v>
      </c>
      <c r="AB1558" s="30"/>
      <c r="AC1558" s="31"/>
      <c r="AD1558" s="32"/>
      <c r="AE1558" s="32"/>
      <c r="AF1558" s="33"/>
      <c r="AJ1558" s="350"/>
      <c r="AK1558" s="3"/>
      <c r="AL1558">
        <f t="shared" si="113"/>
        <v>0</v>
      </c>
      <c r="AO1558">
        <v>0.61042240662531388</v>
      </c>
    </row>
    <row r="1559" spans="1:41" ht="12" customHeight="1" x14ac:dyDescent="0.25">
      <c r="A1559" s="73">
        <v>5033023</v>
      </c>
      <c r="B1559" s="98" t="s">
        <v>5846</v>
      </c>
      <c r="C1559" s="77" t="str">
        <f t="shared" si="112"/>
        <v/>
      </c>
      <c r="D1559" s="115">
        <v>4231.5</v>
      </c>
      <c r="E1559" s="75" t="s">
        <v>6463</v>
      </c>
      <c r="F1559" s="112">
        <f t="shared" si="110"/>
        <v>5077.8</v>
      </c>
      <c r="G1559" s="80" t="s">
        <v>3334</v>
      </c>
      <c r="H1559" s="325"/>
      <c r="L1559"/>
      <c r="M1559"/>
      <c r="P1559" s="9">
        <v>250</v>
      </c>
      <c r="V1559" s="39"/>
      <c r="Z1559" s="38"/>
      <c r="AA1559" s="38">
        <v>12.0016896351444</v>
      </c>
      <c r="AB1559" s="30"/>
      <c r="AC1559" s="31"/>
      <c r="AD1559" s="32"/>
      <c r="AE1559" s="32"/>
      <c r="AF1559" s="33"/>
      <c r="AJ1559" s="350"/>
      <c r="AK1559" s="3"/>
      <c r="AL1559">
        <f t="shared" si="113"/>
        <v>0</v>
      </c>
      <c r="AO1559">
        <v>2.8083217444259629</v>
      </c>
    </row>
    <row r="1560" spans="1:41" ht="12" customHeight="1" x14ac:dyDescent="0.25">
      <c r="A1560" s="73">
        <v>5033045</v>
      </c>
      <c r="B1560" s="98" t="s">
        <v>7000</v>
      </c>
      <c r="C1560" s="77" t="str">
        <f t="shared" si="112"/>
        <v/>
      </c>
      <c r="D1560" s="115">
        <v>4231.5</v>
      </c>
      <c r="E1560" s="162"/>
      <c r="F1560" s="112">
        <f t="shared" si="110"/>
        <v>5077.8</v>
      </c>
      <c r="G1560" s="163" t="s">
        <v>3681</v>
      </c>
      <c r="H1560" s="325"/>
      <c r="L1560"/>
      <c r="M1560"/>
      <c r="P1560" s="9">
        <v>250</v>
      </c>
      <c r="V1560" s="39"/>
      <c r="Z1560" s="38"/>
      <c r="AA1560" s="38">
        <v>12.0016896351444</v>
      </c>
      <c r="AB1560" s="30"/>
      <c r="AC1560" s="31"/>
      <c r="AD1560" s="32"/>
      <c r="AE1560" s="32"/>
      <c r="AF1560" s="33"/>
      <c r="AJ1560" s="350"/>
      <c r="AK1560" s="3"/>
      <c r="AL1560">
        <f t="shared" si="113"/>
        <v>0</v>
      </c>
      <c r="AO1560">
        <v>0.74888579851359005</v>
      </c>
    </row>
    <row r="1561" spans="1:41" ht="12" customHeight="1" x14ac:dyDescent="0.25">
      <c r="A1561" s="73">
        <v>5033046</v>
      </c>
      <c r="B1561" s="98" t="s">
        <v>7001</v>
      </c>
      <c r="C1561" s="77" t="str">
        <f t="shared" si="112"/>
        <v/>
      </c>
      <c r="D1561" s="115">
        <v>4357.9399999999996</v>
      </c>
      <c r="E1561" s="75" t="s">
        <v>6463</v>
      </c>
      <c r="F1561" s="112">
        <f t="shared" si="110"/>
        <v>5229.5279999999993</v>
      </c>
      <c r="G1561" s="80" t="s">
        <v>3679</v>
      </c>
      <c r="H1561" s="325"/>
      <c r="L1561"/>
      <c r="M1561"/>
      <c r="P1561" s="9">
        <v>250</v>
      </c>
      <c r="V1561" s="39"/>
      <c r="Z1561" s="38"/>
      <c r="AA1561" s="38">
        <v>12.0016896351444</v>
      </c>
      <c r="AB1561" s="30"/>
      <c r="AC1561" s="31"/>
      <c r="AD1561" s="32"/>
      <c r="AE1561" s="32"/>
      <c r="AF1561" s="33"/>
      <c r="AJ1561" s="350"/>
      <c r="AK1561" s="3"/>
      <c r="AL1561">
        <f t="shared" si="113"/>
        <v>0</v>
      </c>
      <c r="AO1561">
        <v>2.7268419164877127</v>
      </c>
    </row>
    <row r="1562" spans="1:41" ht="12" customHeight="1" x14ac:dyDescent="0.25">
      <c r="A1562" s="73">
        <v>5033047</v>
      </c>
      <c r="B1562" s="98" t="s">
        <v>7002</v>
      </c>
      <c r="C1562" s="77" t="str">
        <f t="shared" si="112"/>
        <v/>
      </c>
      <c r="D1562" s="115">
        <v>4357.9399999999996</v>
      </c>
      <c r="E1562" s="75" t="s">
        <v>1</v>
      </c>
      <c r="F1562" s="112">
        <f t="shared" si="110"/>
        <v>5229.5279999999993</v>
      </c>
      <c r="G1562" s="80" t="s">
        <v>3681</v>
      </c>
      <c r="H1562" s="325"/>
      <c r="L1562"/>
      <c r="M1562"/>
      <c r="P1562" s="9">
        <v>250</v>
      </c>
      <c r="V1562" s="39"/>
      <c r="Z1562" s="38"/>
      <c r="AA1562" s="38">
        <v>12.0016896351444</v>
      </c>
      <c r="AB1562" s="30"/>
      <c r="AC1562" s="31"/>
      <c r="AD1562" s="32"/>
      <c r="AE1562" s="32"/>
      <c r="AF1562" s="33"/>
      <c r="AJ1562" s="350"/>
      <c r="AK1562" s="3"/>
      <c r="AL1562">
        <f t="shared" si="113"/>
        <v>0</v>
      </c>
      <c r="AO1562">
        <v>0.49578943936140235</v>
      </c>
    </row>
    <row r="1563" spans="1:41" ht="12" customHeight="1" x14ac:dyDescent="0.25">
      <c r="A1563" s="73">
        <v>5033048</v>
      </c>
      <c r="B1563" s="98" t="s">
        <v>7003</v>
      </c>
      <c r="C1563" s="77" t="str">
        <f t="shared" si="112"/>
        <v/>
      </c>
      <c r="D1563" s="115">
        <v>4524.01</v>
      </c>
      <c r="E1563" s="75" t="s">
        <v>6463</v>
      </c>
      <c r="F1563" s="112">
        <f t="shared" si="110"/>
        <v>5428.8119999999999</v>
      </c>
      <c r="G1563" s="80" t="s">
        <v>3679</v>
      </c>
      <c r="H1563" s="325"/>
      <c r="L1563"/>
      <c r="M1563"/>
      <c r="P1563" s="9">
        <v>250</v>
      </c>
      <c r="V1563" s="39"/>
      <c r="Z1563" s="38"/>
      <c r="AA1563" s="38">
        <v>12.0016896351444</v>
      </c>
      <c r="AB1563" s="30"/>
      <c r="AC1563" s="31"/>
      <c r="AD1563" s="32"/>
      <c r="AE1563" s="32"/>
      <c r="AF1563" s="33"/>
      <c r="AJ1563" s="350"/>
      <c r="AK1563" s="3"/>
      <c r="AL1563">
        <f t="shared" si="113"/>
        <v>0</v>
      </c>
      <c r="AO1563">
        <v>2.1013947292845883</v>
      </c>
    </row>
    <row r="1564" spans="1:41" ht="12" customHeight="1" x14ac:dyDescent="0.25">
      <c r="A1564" s="73">
        <v>5033049</v>
      </c>
      <c r="B1564" s="98" t="s">
        <v>7004</v>
      </c>
      <c r="C1564" s="77" t="str">
        <f t="shared" si="112"/>
        <v/>
      </c>
      <c r="D1564" s="115">
        <v>4524.01</v>
      </c>
      <c r="E1564" s="75" t="s">
        <v>1</v>
      </c>
      <c r="F1564" s="112">
        <f t="shared" si="110"/>
        <v>5428.8119999999999</v>
      </c>
      <c r="G1564" s="80" t="s">
        <v>3681</v>
      </c>
      <c r="H1564" s="325"/>
      <c r="L1564"/>
      <c r="M1564"/>
      <c r="P1564" s="9">
        <v>250</v>
      </c>
      <c r="V1564" s="39"/>
      <c r="Z1564" s="38"/>
      <c r="AA1564" s="38">
        <v>12.0016896351444</v>
      </c>
      <c r="AB1564" s="30"/>
      <c r="AC1564" s="31"/>
      <c r="AD1564" s="32"/>
      <c r="AE1564" s="32"/>
      <c r="AF1564" s="33"/>
      <c r="AJ1564" s="350"/>
      <c r="AK1564" s="3"/>
      <c r="AL1564">
        <f t="shared" si="113"/>
        <v>0</v>
      </c>
      <c r="AO1564">
        <v>0.47758971120104277</v>
      </c>
    </row>
    <row r="1565" spans="1:41" ht="12" customHeight="1" x14ac:dyDescent="0.25">
      <c r="A1565" s="73">
        <v>5033050</v>
      </c>
      <c r="B1565" s="98" t="s">
        <v>7005</v>
      </c>
      <c r="C1565" s="77" t="str">
        <f t="shared" si="112"/>
        <v/>
      </c>
      <c r="D1565" s="115">
        <v>4882.58</v>
      </c>
      <c r="E1565" s="75" t="s">
        <v>6463</v>
      </c>
      <c r="F1565" s="112">
        <f t="shared" si="110"/>
        <v>5859.0959999999995</v>
      </c>
      <c r="G1565" s="80" t="s">
        <v>3679</v>
      </c>
      <c r="H1565" s="325"/>
      <c r="L1565"/>
      <c r="M1565"/>
      <c r="P1565" s="9">
        <v>250</v>
      </c>
      <c r="V1565" s="39"/>
      <c r="Z1565" s="38"/>
      <c r="AA1565" s="38">
        <v>12.0016896351444</v>
      </c>
      <c r="AB1565" s="30"/>
      <c r="AC1565" s="31"/>
      <c r="AD1565" s="32"/>
      <c r="AE1565" s="32"/>
      <c r="AF1565" s="33"/>
      <c r="AJ1565" s="350"/>
      <c r="AK1565" s="3"/>
      <c r="AL1565">
        <f t="shared" si="113"/>
        <v>0</v>
      </c>
      <c r="AO1565">
        <v>0.36056873579249049</v>
      </c>
    </row>
    <row r="1566" spans="1:41" ht="12" customHeight="1" x14ac:dyDescent="0.25">
      <c r="A1566" s="73">
        <v>5033051</v>
      </c>
      <c r="B1566" s="98" t="s">
        <v>7006</v>
      </c>
      <c r="C1566" s="77" t="str">
        <f t="shared" si="112"/>
        <v/>
      </c>
      <c r="D1566" s="115">
        <v>5293.75</v>
      </c>
      <c r="E1566" s="75" t="s">
        <v>1</v>
      </c>
      <c r="F1566" s="112">
        <f t="shared" si="110"/>
        <v>6352.5</v>
      </c>
      <c r="G1566" s="80" t="s">
        <v>3334</v>
      </c>
      <c r="H1566" s="325"/>
      <c r="L1566"/>
      <c r="M1566"/>
      <c r="P1566" s="9">
        <v>250</v>
      </c>
      <c r="V1566" s="39"/>
      <c r="Z1566" s="38"/>
      <c r="AA1566" s="38">
        <v>12.0016896351444</v>
      </c>
      <c r="AB1566" s="30"/>
      <c r="AC1566" s="31"/>
      <c r="AD1566" s="32"/>
      <c r="AE1566" s="32"/>
      <c r="AF1566" s="33"/>
      <c r="AJ1566" s="350"/>
      <c r="AK1566" s="3"/>
      <c r="AL1566">
        <f t="shared" si="113"/>
        <v>0</v>
      </c>
      <c r="AO1566">
        <v>0.42758107693172631</v>
      </c>
    </row>
    <row r="1567" spans="1:41" ht="12" customHeight="1" x14ac:dyDescent="0.25">
      <c r="A1567" s="271">
        <v>5033052</v>
      </c>
      <c r="B1567" s="100" t="s">
        <v>7007</v>
      </c>
      <c r="C1567" s="77" t="str">
        <f t="shared" si="112"/>
        <v/>
      </c>
      <c r="D1567" s="115">
        <v>5713.75</v>
      </c>
      <c r="E1567" s="86" t="s">
        <v>6463</v>
      </c>
      <c r="F1567" s="292">
        <f t="shared" si="110"/>
        <v>6856.5</v>
      </c>
      <c r="G1567" s="163" t="s">
        <v>3679</v>
      </c>
      <c r="H1567" s="325"/>
      <c r="L1567"/>
      <c r="M1567"/>
      <c r="P1567" s="9">
        <v>250</v>
      </c>
      <c r="V1567" s="39"/>
      <c r="Z1567" s="38"/>
      <c r="AA1567" s="38">
        <v>12.0016896351444</v>
      </c>
      <c r="AB1567" s="30"/>
      <c r="AC1567" s="31"/>
      <c r="AD1567" s="32"/>
      <c r="AE1567" s="32"/>
      <c r="AF1567" s="33"/>
      <c r="AJ1567" s="350"/>
      <c r="AK1567" s="3"/>
      <c r="AL1567">
        <f t="shared" si="113"/>
        <v>0</v>
      </c>
      <c r="AO1567">
        <v>0.34663205605012648</v>
      </c>
    </row>
    <row r="1568" spans="1:41" ht="75" customHeight="1" x14ac:dyDescent="0.25">
      <c r="A1568" s="269">
        <v>19</v>
      </c>
      <c r="B1568" s="284" t="s">
        <v>7925</v>
      </c>
      <c r="C1568" s="267"/>
      <c r="D1568" s="115"/>
      <c r="E1568" s="267"/>
      <c r="F1568" s="298"/>
      <c r="G1568" s="189"/>
      <c r="H1568" s="325"/>
      <c r="I1568" s="353">
        <v>0</v>
      </c>
      <c r="J1568" s="72"/>
      <c r="K1568" s="72"/>
      <c r="L1568"/>
      <c r="M1568"/>
      <c r="P1568" s="9">
        <v>104</v>
      </c>
      <c r="R1568" s="36"/>
      <c r="V1568" s="37"/>
      <c r="Z1568" s="38"/>
      <c r="AA1568" s="38"/>
      <c r="AB1568" s="30"/>
      <c r="AC1568" s="31"/>
      <c r="AD1568" s="32"/>
      <c r="AE1568" s="32"/>
      <c r="AF1568" s="33"/>
      <c r="AJ1568" s="350"/>
      <c r="AK1568" s="3"/>
      <c r="AL1568" s="3"/>
    </row>
    <row r="1569" spans="1:41" ht="12" customHeight="1" x14ac:dyDescent="0.25">
      <c r="A1569" s="76">
        <v>5009001</v>
      </c>
      <c r="B1569" s="270" t="s">
        <v>1764</v>
      </c>
      <c r="C1569" s="77" t="str">
        <f t="shared" si="112"/>
        <v/>
      </c>
      <c r="D1569" s="115">
        <v>268.91000000000003</v>
      </c>
      <c r="E1569" s="78" t="s">
        <v>6463</v>
      </c>
      <c r="F1569" s="112">
        <f t="shared" si="110"/>
        <v>322.69200000000001</v>
      </c>
      <c r="G1569" s="79" t="s">
        <v>3334</v>
      </c>
      <c r="H1569" s="325"/>
      <c r="I1569" s="326" t="s">
        <v>4950</v>
      </c>
      <c r="L1569"/>
      <c r="M1569"/>
      <c r="P1569" s="9">
        <v>104</v>
      </c>
      <c r="V1569" s="39"/>
      <c r="Z1569" s="38"/>
      <c r="AA1569" s="38">
        <v>15</v>
      </c>
      <c r="AB1569" s="30"/>
      <c r="AC1569" s="31"/>
      <c r="AD1569" s="32"/>
      <c r="AE1569" s="32"/>
      <c r="AF1569" s="33"/>
      <c r="AJ1569" s="350">
        <v>1009001</v>
      </c>
      <c r="AK1569" s="3"/>
      <c r="AL1569">
        <f>$I$1568/24</f>
        <v>0</v>
      </c>
      <c r="AO1569">
        <v>1.9481698597512125</v>
      </c>
    </row>
    <row r="1570" spans="1:41" ht="12" customHeight="1" x14ac:dyDescent="0.25">
      <c r="A1570" s="73">
        <v>5009002</v>
      </c>
      <c r="B1570" s="98" t="s">
        <v>1765</v>
      </c>
      <c r="C1570" s="77" t="str">
        <f t="shared" si="112"/>
        <v/>
      </c>
      <c r="D1570" s="115">
        <v>429.79</v>
      </c>
      <c r="E1570" s="75" t="s">
        <v>6463</v>
      </c>
      <c r="F1570" s="112">
        <f t="shared" si="110"/>
        <v>515.74800000000005</v>
      </c>
      <c r="G1570" s="80" t="s">
        <v>3334</v>
      </c>
      <c r="H1570" s="325"/>
      <c r="I1570" s="391" t="s">
        <v>8184</v>
      </c>
      <c r="L1570"/>
      <c r="M1570"/>
      <c r="P1570" s="9">
        <v>104</v>
      </c>
      <c r="V1570" s="39"/>
      <c r="Z1570" s="38"/>
      <c r="AA1570" s="38">
        <v>14.998833683228355</v>
      </c>
      <c r="AB1570" s="30"/>
      <c r="AC1570" s="31"/>
      <c r="AD1570" s="32"/>
      <c r="AE1570" s="32"/>
      <c r="AF1570" s="33"/>
      <c r="AJ1570" s="350">
        <v>1009002</v>
      </c>
      <c r="AK1570" s="3"/>
      <c r="AL1570">
        <f t="shared" ref="AL1570:AL1592" si="114">$I$1568/24</f>
        <v>0</v>
      </c>
      <c r="AO1570">
        <v>1.4315297859245362</v>
      </c>
    </row>
    <row r="1571" spans="1:41" ht="12" customHeight="1" x14ac:dyDescent="0.25">
      <c r="A1571" s="73">
        <v>5009003</v>
      </c>
      <c r="B1571" s="98" t="s">
        <v>1766</v>
      </c>
      <c r="C1571" s="77" t="str">
        <f t="shared" si="112"/>
        <v/>
      </c>
      <c r="D1571" s="115">
        <v>437.96</v>
      </c>
      <c r="E1571" s="75" t="s">
        <v>6463</v>
      </c>
      <c r="F1571" s="112">
        <f t="shared" si="110"/>
        <v>525.55199999999991</v>
      </c>
      <c r="G1571" s="80" t="s">
        <v>3334</v>
      </c>
      <c r="H1571" s="325"/>
      <c r="I1571" s="392"/>
      <c r="L1571"/>
      <c r="M1571"/>
      <c r="P1571" s="9">
        <v>104</v>
      </c>
      <c r="V1571" s="39"/>
      <c r="Z1571" s="38"/>
      <c r="AA1571" s="38">
        <v>15.000490532718544</v>
      </c>
      <c r="AB1571" s="30"/>
      <c r="AC1571" s="31"/>
      <c r="AD1571" s="32"/>
      <c r="AE1571" s="32"/>
      <c r="AF1571" s="33"/>
      <c r="AJ1571" s="350">
        <v>1009003</v>
      </c>
      <c r="AK1571" s="3"/>
      <c r="AL1571">
        <f t="shared" si="114"/>
        <v>0</v>
      </c>
      <c r="AO1571">
        <v>3.4518558808733717</v>
      </c>
    </row>
    <row r="1572" spans="1:41" ht="12" customHeight="1" x14ac:dyDescent="0.25">
      <c r="A1572" s="73">
        <v>5009004</v>
      </c>
      <c r="B1572" s="98" t="s">
        <v>1767</v>
      </c>
      <c r="C1572" s="77" t="str">
        <f t="shared" si="112"/>
        <v/>
      </c>
      <c r="D1572" s="115">
        <v>299.06</v>
      </c>
      <c r="E1572" s="75"/>
      <c r="F1572" s="112">
        <f t="shared" si="110"/>
        <v>358.87200000000001</v>
      </c>
      <c r="G1572" s="80" t="s">
        <v>3334</v>
      </c>
      <c r="H1572" s="325"/>
      <c r="L1572"/>
      <c r="M1572"/>
      <c r="P1572" s="9">
        <v>104</v>
      </c>
      <c r="V1572" s="39"/>
      <c r="Z1572" s="38"/>
      <c r="AA1572" s="38">
        <v>0</v>
      </c>
      <c r="AB1572" s="30"/>
      <c r="AC1572" s="31"/>
      <c r="AD1572" s="32"/>
      <c r="AE1572" s="32"/>
      <c r="AF1572" s="33"/>
      <c r="AJ1572" s="350">
        <v>1009004</v>
      </c>
      <c r="AK1572" s="3"/>
      <c r="AL1572">
        <f t="shared" si="114"/>
        <v>0</v>
      </c>
      <c r="AO1572">
        <v>4.6560026728974959</v>
      </c>
    </row>
    <row r="1573" spans="1:41" ht="12" customHeight="1" x14ac:dyDescent="0.25">
      <c r="A1573" s="73">
        <v>5009005</v>
      </c>
      <c r="B1573" s="98" t="s">
        <v>1768</v>
      </c>
      <c r="C1573" s="77" t="str">
        <f t="shared" si="112"/>
        <v/>
      </c>
      <c r="D1573" s="115">
        <v>479.64</v>
      </c>
      <c r="E1573" s="75" t="s">
        <v>6463</v>
      </c>
      <c r="F1573" s="112">
        <f t="shared" si="110"/>
        <v>575.56799999999998</v>
      </c>
      <c r="G1573" s="80" t="s">
        <v>3334</v>
      </c>
      <c r="H1573" s="325"/>
      <c r="I1573" s="391" t="s">
        <v>8443</v>
      </c>
      <c r="L1573"/>
      <c r="M1573"/>
      <c r="P1573" s="9">
        <v>104</v>
      </c>
      <c r="V1573" s="39"/>
      <c r="Z1573" s="38"/>
      <c r="AA1573" s="38">
        <v>14.998507017020003</v>
      </c>
      <c r="AB1573" s="30"/>
      <c r="AC1573" s="31"/>
      <c r="AD1573" s="32"/>
      <c r="AE1573" s="32"/>
      <c r="AF1573" s="33"/>
      <c r="AJ1573" s="350">
        <v>1009005</v>
      </c>
      <c r="AK1573" s="3"/>
      <c r="AL1573">
        <f t="shared" si="114"/>
        <v>0</v>
      </c>
      <c r="AO1573">
        <v>1.0607338126903583</v>
      </c>
    </row>
    <row r="1574" spans="1:41" ht="12" customHeight="1" x14ac:dyDescent="0.25">
      <c r="A1574" s="73">
        <v>5009006</v>
      </c>
      <c r="B1574" s="98" t="s">
        <v>1769</v>
      </c>
      <c r="C1574" s="77" t="str">
        <f t="shared" si="112"/>
        <v/>
      </c>
      <c r="D1574" s="115">
        <v>299.06</v>
      </c>
      <c r="E1574" s="75" t="s">
        <v>1</v>
      </c>
      <c r="F1574" s="112">
        <f t="shared" si="110"/>
        <v>358.87200000000001</v>
      </c>
      <c r="G1574" s="80" t="s">
        <v>3334</v>
      </c>
      <c r="H1574" s="325"/>
      <c r="I1574" s="392"/>
      <c r="L1574"/>
      <c r="M1574"/>
      <c r="P1574" s="9">
        <v>104</v>
      </c>
      <c r="V1574" s="39"/>
      <c r="Z1574" s="38"/>
      <c r="AA1574" s="38">
        <v>0</v>
      </c>
      <c r="AB1574" s="30"/>
      <c r="AC1574" s="31"/>
      <c r="AD1574" s="32"/>
      <c r="AE1574" s="32"/>
      <c r="AF1574" s="33"/>
      <c r="AJ1574" s="350">
        <v>1009006</v>
      </c>
      <c r="AK1574" s="3"/>
      <c r="AL1574">
        <f t="shared" si="114"/>
        <v>0</v>
      </c>
      <c r="AO1574">
        <v>11.795206771340323</v>
      </c>
    </row>
    <row r="1575" spans="1:41" ht="12.75" customHeight="1" x14ac:dyDescent="0.25">
      <c r="A1575" s="73">
        <v>5009007</v>
      </c>
      <c r="B1575" s="98" t="s">
        <v>1770</v>
      </c>
      <c r="C1575" s="77" t="str">
        <f t="shared" si="112"/>
        <v/>
      </c>
      <c r="D1575" s="115">
        <v>510.18</v>
      </c>
      <c r="E1575" s="75" t="s">
        <v>6463</v>
      </c>
      <c r="F1575" s="112">
        <f t="shared" si="110"/>
        <v>612.21600000000001</v>
      </c>
      <c r="G1575" s="80" t="s">
        <v>3334</v>
      </c>
      <c r="H1575" s="325"/>
      <c r="L1575"/>
      <c r="M1575"/>
      <c r="P1575" s="9">
        <v>104</v>
      </c>
      <c r="V1575" s="39"/>
      <c r="Z1575" s="38"/>
      <c r="AA1575" s="38">
        <v>14.998736771187154</v>
      </c>
      <c r="AB1575" s="30"/>
      <c r="AC1575" s="31"/>
      <c r="AD1575" s="32"/>
      <c r="AE1575" s="32"/>
      <c r="AF1575" s="33"/>
      <c r="AJ1575" s="350">
        <v>1009007</v>
      </c>
      <c r="AK1575" s="3"/>
      <c r="AL1575">
        <f t="shared" si="114"/>
        <v>0</v>
      </c>
      <c r="AO1575">
        <v>1.3469174886468782</v>
      </c>
    </row>
    <row r="1576" spans="1:41" ht="12" customHeight="1" x14ac:dyDescent="0.25">
      <c r="A1576" s="73">
        <v>5009008</v>
      </c>
      <c r="B1576" s="98" t="s">
        <v>1771</v>
      </c>
      <c r="C1576" s="77" t="str">
        <f t="shared" si="112"/>
        <v/>
      </c>
      <c r="D1576" s="115">
        <v>558.16</v>
      </c>
      <c r="E1576" s="75" t="s">
        <v>6463</v>
      </c>
      <c r="F1576" s="112">
        <f t="shared" si="110"/>
        <v>669.79199999999992</v>
      </c>
      <c r="G1576" s="80" t="s">
        <v>3334</v>
      </c>
      <c r="H1576" s="325"/>
      <c r="L1576"/>
      <c r="M1576"/>
      <c r="P1576" s="9">
        <v>104</v>
      </c>
      <c r="V1576" s="39"/>
      <c r="Z1576" s="38"/>
      <c r="AA1576" s="38">
        <v>15.000513188956177</v>
      </c>
      <c r="AB1576" s="30"/>
      <c r="AC1576" s="31"/>
      <c r="AD1576" s="32"/>
      <c r="AE1576" s="32"/>
      <c r="AF1576" s="33"/>
      <c r="AJ1576" s="350">
        <v>1009008</v>
      </c>
      <c r="AK1576" s="3"/>
      <c r="AL1576">
        <f t="shared" si="114"/>
        <v>0</v>
      </c>
      <c r="AO1576">
        <v>0.53256967571977631</v>
      </c>
    </row>
    <row r="1577" spans="1:41" ht="12" customHeight="1" x14ac:dyDescent="0.25">
      <c r="A1577" s="73">
        <v>5009009</v>
      </c>
      <c r="B1577" s="98" t="s">
        <v>1772</v>
      </c>
      <c r="C1577" s="77" t="str">
        <f t="shared" si="112"/>
        <v/>
      </c>
      <c r="D1577" s="115">
        <v>575.59</v>
      </c>
      <c r="E1577" s="75" t="s">
        <v>6463</v>
      </c>
      <c r="F1577" s="112">
        <f t="shared" si="110"/>
        <v>690.70799999999997</v>
      </c>
      <c r="G1577" s="80" t="s">
        <v>3334</v>
      </c>
      <c r="H1577" s="325"/>
      <c r="I1577" s="326" t="s">
        <v>4968</v>
      </c>
      <c r="L1577"/>
      <c r="M1577"/>
      <c r="P1577" s="9">
        <v>104</v>
      </c>
      <c r="V1577" s="39"/>
      <c r="Z1577" s="38"/>
      <c r="AA1577" s="38">
        <v>14.999129114931947</v>
      </c>
      <c r="AB1577" s="30"/>
      <c r="AC1577" s="31"/>
      <c r="AD1577" s="32"/>
      <c r="AE1577" s="32"/>
      <c r="AF1577" s="33"/>
      <c r="AJ1577" s="350">
        <v>1009009</v>
      </c>
      <c r="AK1577" s="3"/>
      <c r="AL1577">
        <f t="shared" si="114"/>
        <v>0</v>
      </c>
      <c r="AO1577">
        <v>1.0943660719054229</v>
      </c>
    </row>
    <row r="1578" spans="1:41" ht="12" customHeight="1" x14ac:dyDescent="0.25">
      <c r="A1578" s="73">
        <v>5009010</v>
      </c>
      <c r="B1578" s="98" t="s">
        <v>1773</v>
      </c>
      <c r="C1578" s="77" t="str">
        <f t="shared" si="112"/>
        <v/>
      </c>
      <c r="D1578" s="115">
        <v>606.12</v>
      </c>
      <c r="E1578" s="75" t="s">
        <v>6463</v>
      </c>
      <c r="F1578" s="112">
        <f t="shared" si="110"/>
        <v>727.34399999999994</v>
      </c>
      <c r="G1578" s="80" t="s">
        <v>3334</v>
      </c>
      <c r="H1578" s="325"/>
      <c r="I1578" s="391" t="s">
        <v>8353</v>
      </c>
      <c r="L1578"/>
      <c r="M1578"/>
      <c r="P1578" s="9">
        <v>104</v>
      </c>
      <c r="V1578" s="39"/>
      <c r="Z1578" s="38"/>
      <c r="AA1578" s="38">
        <v>14.999645566031049</v>
      </c>
      <c r="AB1578" s="30"/>
      <c r="AC1578" s="31"/>
      <c r="AD1578" s="32"/>
      <c r="AE1578" s="32"/>
      <c r="AF1578" s="33"/>
      <c r="AJ1578" s="350">
        <v>1009010</v>
      </c>
      <c r="AK1578" s="3"/>
      <c r="AL1578">
        <f t="shared" si="114"/>
        <v>0</v>
      </c>
      <c r="AO1578">
        <v>0.83139466419592467</v>
      </c>
    </row>
    <row r="1579" spans="1:41" ht="12" customHeight="1" x14ac:dyDescent="0.25">
      <c r="A1579" s="73">
        <v>5009011</v>
      </c>
      <c r="B1579" s="98" t="s">
        <v>1774</v>
      </c>
      <c r="C1579" s="77" t="str">
        <f t="shared" si="112"/>
        <v/>
      </c>
      <c r="D1579" s="115">
        <v>654.09</v>
      </c>
      <c r="E1579" s="75" t="s">
        <v>6463</v>
      </c>
      <c r="F1579" s="112">
        <f t="shared" si="110"/>
        <v>784.90800000000002</v>
      </c>
      <c r="G1579" s="80" t="s">
        <v>3334</v>
      </c>
      <c r="H1579" s="325"/>
      <c r="I1579" s="392"/>
      <c r="L1579"/>
      <c r="M1579"/>
      <c r="P1579" s="9">
        <v>104</v>
      </c>
      <c r="V1579" s="39"/>
      <c r="Z1579" s="38"/>
      <c r="AA1579" s="38">
        <v>14.998905189402237</v>
      </c>
      <c r="AB1579" s="30"/>
      <c r="AC1579" s="31"/>
      <c r="AD1579" s="32"/>
      <c r="AE1579" s="32"/>
      <c r="AF1579" s="33"/>
      <c r="AJ1579" s="350">
        <v>1009011</v>
      </c>
      <c r="AK1579" s="3"/>
      <c r="AL1579">
        <f t="shared" si="114"/>
        <v>0</v>
      </c>
      <c r="AO1579">
        <v>1.9260535012858853</v>
      </c>
    </row>
    <row r="1580" spans="1:41" ht="12" customHeight="1" x14ac:dyDescent="0.25">
      <c r="A1580" s="73">
        <v>5009012</v>
      </c>
      <c r="B1580" s="98" t="s">
        <v>1775</v>
      </c>
      <c r="C1580" s="77" t="str">
        <f t="shared" si="112"/>
        <v/>
      </c>
      <c r="D1580" s="115">
        <v>709.05</v>
      </c>
      <c r="E1580" s="75" t="s">
        <v>6463</v>
      </c>
      <c r="F1580" s="112">
        <f t="shared" si="110"/>
        <v>850.8599999999999</v>
      </c>
      <c r="G1580" s="80" t="s">
        <v>3334</v>
      </c>
      <c r="H1580" s="325"/>
      <c r="L1580"/>
      <c r="M1580"/>
      <c r="P1580" s="9">
        <v>104</v>
      </c>
      <c r="V1580" s="39"/>
      <c r="Z1580" s="38"/>
      <c r="AA1580" s="38">
        <v>14.999596024884866</v>
      </c>
      <c r="AB1580" s="30"/>
      <c r="AC1580" s="31"/>
      <c r="AD1580" s="32"/>
      <c r="AE1580" s="32"/>
      <c r="AF1580" s="33"/>
      <c r="AJ1580" s="350">
        <v>1009012</v>
      </c>
      <c r="AK1580" s="3"/>
      <c r="AL1580">
        <f t="shared" si="114"/>
        <v>0</v>
      </c>
      <c r="AO1580">
        <v>0.36580372008082868</v>
      </c>
    </row>
    <row r="1581" spans="1:41" ht="12" customHeight="1" x14ac:dyDescent="0.25">
      <c r="A1581" s="73">
        <v>5009013</v>
      </c>
      <c r="B1581" s="98" t="s">
        <v>1776</v>
      </c>
      <c r="C1581" s="77" t="str">
        <f t="shared" ref="C1581:C1592" si="115">IF(MROUND(AL1581/(AO1581*F1581),1)=0,"",MROUND(AL1581/(AO1581*F1581),1))</f>
        <v/>
      </c>
      <c r="D1581" s="115">
        <v>864.53</v>
      </c>
      <c r="E1581" s="75" t="s">
        <v>6463</v>
      </c>
      <c r="F1581" s="112">
        <f t="shared" si="110"/>
        <v>1037.4359999999999</v>
      </c>
      <c r="G1581" s="80" t="s">
        <v>3334</v>
      </c>
      <c r="H1581" s="325"/>
      <c r="I1581" s="391" t="s">
        <v>8355</v>
      </c>
      <c r="L1581"/>
      <c r="M1581"/>
      <c r="P1581" s="9">
        <v>104</v>
      </c>
      <c r="V1581" s="39"/>
      <c r="Z1581" s="38"/>
      <c r="AA1581" s="38">
        <v>15.000662646610564</v>
      </c>
      <c r="AB1581" s="30"/>
      <c r="AC1581" s="31"/>
      <c r="AD1581" s="32"/>
      <c r="AE1581" s="32"/>
      <c r="AF1581" s="33"/>
      <c r="AJ1581" s="350">
        <v>1009013</v>
      </c>
      <c r="AK1581" s="3"/>
      <c r="AL1581">
        <f t="shared" si="114"/>
        <v>0</v>
      </c>
      <c r="AO1581">
        <v>2.44813334669962</v>
      </c>
    </row>
    <row r="1582" spans="1:41" ht="12" customHeight="1" x14ac:dyDescent="0.25">
      <c r="A1582" s="73">
        <v>5009014</v>
      </c>
      <c r="B1582" s="98" t="s">
        <v>1777</v>
      </c>
      <c r="C1582" s="77" t="str">
        <f t="shared" si="115"/>
        <v/>
      </c>
      <c r="D1582" s="115">
        <v>891.83</v>
      </c>
      <c r="E1582" s="75" t="s">
        <v>6463</v>
      </c>
      <c r="F1582" s="112">
        <f t="shared" si="110"/>
        <v>1070.1959999999999</v>
      </c>
      <c r="G1582" s="80" t="s">
        <v>3334</v>
      </c>
      <c r="H1582" s="325"/>
      <c r="I1582" s="392"/>
      <c r="L1582"/>
      <c r="M1582"/>
      <c r="P1582" s="9">
        <v>104</v>
      </c>
      <c r="V1582" s="39"/>
      <c r="Z1582" s="38"/>
      <c r="AA1582" s="38">
        <v>14.999197045126081</v>
      </c>
      <c r="AB1582" s="30"/>
      <c r="AC1582" s="31"/>
      <c r="AD1582" s="32"/>
      <c r="AE1582" s="32"/>
      <c r="AF1582" s="33"/>
      <c r="AJ1582" s="350">
        <v>1009014</v>
      </c>
      <c r="AK1582" s="3"/>
      <c r="AL1582">
        <f t="shared" si="114"/>
        <v>0</v>
      </c>
      <c r="AO1582">
        <v>0.63116835375737756</v>
      </c>
    </row>
    <row r="1583" spans="1:41" ht="12" customHeight="1" x14ac:dyDescent="0.25">
      <c r="A1583" s="73">
        <v>5009015</v>
      </c>
      <c r="B1583" s="98" t="s">
        <v>1778</v>
      </c>
      <c r="C1583" s="77" t="str">
        <f t="shared" si="115"/>
        <v/>
      </c>
      <c r="D1583" s="115">
        <v>900.46</v>
      </c>
      <c r="E1583" s="75" t="s">
        <v>6463</v>
      </c>
      <c r="F1583" s="112">
        <f t="shared" si="110"/>
        <v>1080.5519999999999</v>
      </c>
      <c r="G1583" s="80" t="s">
        <v>3334</v>
      </c>
      <c r="H1583" s="325"/>
      <c r="L1583"/>
      <c r="M1583"/>
      <c r="P1583" s="9">
        <v>104</v>
      </c>
      <c r="V1583" s="39"/>
      <c r="Z1583" s="38"/>
      <c r="AA1583" s="38">
        <v>15.000079525392465</v>
      </c>
      <c r="AB1583" s="30"/>
      <c r="AC1583" s="31"/>
      <c r="AD1583" s="32"/>
      <c r="AE1583" s="32"/>
      <c r="AF1583" s="33"/>
      <c r="AJ1583" s="350">
        <v>1009015</v>
      </c>
      <c r="AK1583" s="3"/>
      <c r="AL1583">
        <f t="shared" si="114"/>
        <v>0</v>
      </c>
      <c r="AO1583">
        <v>2.2600464914323943</v>
      </c>
    </row>
    <row r="1584" spans="1:41" ht="12" customHeight="1" x14ac:dyDescent="0.25">
      <c r="A1584" s="73">
        <v>5009016</v>
      </c>
      <c r="B1584" s="98" t="s">
        <v>1779</v>
      </c>
      <c r="C1584" s="77" t="str">
        <f t="shared" si="115"/>
        <v/>
      </c>
      <c r="D1584" s="115">
        <v>910.02</v>
      </c>
      <c r="E1584" s="75" t="s">
        <v>6463</v>
      </c>
      <c r="F1584" s="112">
        <f t="shared" si="110"/>
        <v>1092.0239999999999</v>
      </c>
      <c r="G1584" s="80" t="s">
        <v>3334</v>
      </c>
      <c r="H1584" s="325"/>
      <c r="I1584" s="391" t="s">
        <v>8356</v>
      </c>
      <c r="L1584"/>
      <c r="M1584"/>
      <c r="P1584" s="9">
        <v>104</v>
      </c>
      <c r="V1584" s="39"/>
      <c r="Z1584" s="38"/>
      <c r="AA1584" s="38">
        <v>15</v>
      </c>
      <c r="AB1584" s="30"/>
      <c r="AC1584" s="31"/>
      <c r="AD1584" s="32"/>
      <c r="AE1584" s="32"/>
      <c r="AF1584" s="33"/>
      <c r="AJ1584" s="350">
        <v>1009016</v>
      </c>
      <c r="AK1584" s="3"/>
      <c r="AL1584">
        <f t="shared" si="114"/>
        <v>0</v>
      </c>
      <c r="AO1584">
        <v>0.78572847011315394</v>
      </c>
    </row>
    <row r="1585" spans="1:41" ht="12" customHeight="1" x14ac:dyDescent="0.25">
      <c r="A1585" s="73">
        <v>5009017</v>
      </c>
      <c r="B1585" s="98" t="s">
        <v>1780</v>
      </c>
      <c r="C1585" s="77" t="str">
        <f t="shared" si="115"/>
        <v/>
      </c>
      <c r="D1585" s="115">
        <v>947.95</v>
      </c>
      <c r="E1585" s="75" t="s">
        <v>6464</v>
      </c>
      <c r="F1585" s="112">
        <f t="shared" si="110"/>
        <v>1137.54</v>
      </c>
      <c r="G1585" s="80" t="s">
        <v>3334</v>
      </c>
      <c r="H1585" s="325"/>
      <c r="I1585" s="392"/>
      <c r="L1585"/>
      <c r="M1585"/>
      <c r="P1585" s="9">
        <v>104</v>
      </c>
      <c r="V1585" s="39"/>
      <c r="Z1585" s="38"/>
      <c r="AA1585" s="38">
        <v>14.999697830422434</v>
      </c>
      <c r="AB1585" s="30"/>
      <c r="AC1585" s="31"/>
      <c r="AD1585" s="32"/>
      <c r="AE1585" s="32"/>
      <c r="AF1585" s="33"/>
      <c r="AJ1585" s="350">
        <v>1009017</v>
      </c>
      <c r="AK1585" s="3"/>
      <c r="AL1585">
        <f t="shared" si="114"/>
        <v>0</v>
      </c>
      <c r="AO1585">
        <v>0.90028087869673878</v>
      </c>
    </row>
    <row r="1586" spans="1:41" ht="12" customHeight="1" x14ac:dyDescent="0.25">
      <c r="A1586" s="73">
        <v>5009018</v>
      </c>
      <c r="B1586" s="98" t="s">
        <v>1781</v>
      </c>
      <c r="C1586" s="77" t="str">
        <f t="shared" si="115"/>
        <v/>
      </c>
      <c r="D1586" s="115">
        <v>1084.45</v>
      </c>
      <c r="E1586" s="75" t="s">
        <v>6463</v>
      </c>
      <c r="F1586" s="112">
        <f t="shared" si="110"/>
        <v>1301.3399999999999</v>
      </c>
      <c r="G1586" s="80" t="s">
        <v>3334</v>
      </c>
      <c r="H1586" s="325"/>
      <c r="L1586"/>
      <c r="M1586"/>
      <c r="P1586" s="9">
        <v>104</v>
      </c>
      <c r="V1586" s="39"/>
      <c r="Z1586" s="38"/>
      <c r="AA1586" s="38">
        <v>15.000198100872964</v>
      </c>
      <c r="AB1586" s="30"/>
      <c r="AC1586" s="31"/>
      <c r="AD1586" s="32"/>
      <c r="AE1586" s="32"/>
      <c r="AF1586" s="33"/>
      <c r="AJ1586" s="350">
        <v>1009018</v>
      </c>
      <c r="AK1586" s="3"/>
      <c r="AL1586">
        <f t="shared" si="114"/>
        <v>0</v>
      </c>
      <c r="AO1586">
        <v>0.88712113062013931</v>
      </c>
    </row>
    <row r="1587" spans="1:41" ht="12" customHeight="1" x14ac:dyDescent="0.25">
      <c r="A1587" s="73">
        <v>5009019</v>
      </c>
      <c r="B1587" s="98" t="s">
        <v>1782</v>
      </c>
      <c r="C1587" s="77" t="str">
        <f t="shared" si="115"/>
        <v/>
      </c>
      <c r="D1587" s="115">
        <v>1154.6099999999999</v>
      </c>
      <c r="E1587" s="75" t="s">
        <v>6463</v>
      </c>
      <c r="F1587" s="112">
        <f t="shared" si="110"/>
        <v>1385.5319999999999</v>
      </c>
      <c r="G1587" s="80" t="s">
        <v>3334</v>
      </c>
      <c r="H1587" s="325"/>
      <c r="I1587" s="391" t="s">
        <v>8357</v>
      </c>
      <c r="L1587"/>
      <c r="M1587"/>
      <c r="P1587" s="9">
        <v>104</v>
      </c>
      <c r="V1587" s="39"/>
      <c r="Z1587" s="38"/>
      <c r="AA1587" s="38">
        <v>15.000372125331808</v>
      </c>
      <c r="AB1587" s="30"/>
      <c r="AC1587" s="31"/>
      <c r="AD1587" s="32"/>
      <c r="AE1587" s="32"/>
      <c r="AF1587" s="33"/>
      <c r="AJ1587" s="350">
        <v>1009019</v>
      </c>
      <c r="AK1587" s="3"/>
      <c r="AL1587">
        <f t="shared" si="114"/>
        <v>0</v>
      </c>
      <c r="AO1587">
        <v>0.47244156308195606</v>
      </c>
    </row>
    <row r="1588" spans="1:41" ht="12" customHeight="1" x14ac:dyDescent="0.25">
      <c r="A1588" s="73">
        <v>5009020</v>
      </c>
      <c r="B1588" s="98" t="s">
        <v>1783</v>
      </c>
      <c r="C1588" s="77" t="str">
        <f t="shared" si="115"/>
        <v/>
      </c>
      <c r="D1588" s="115">
        <v>1267.97</v>
      </c>
      <c r="E1588" s="75" t="s">
        <v>6463</v>
      </c>
      <c r="F1588" s="112">
        <f t="shared" ref="F1588:F1646" si="116">D1588*1.2</f>
        <v>1521.5640000000001</v>
      </c>
      <c r="G1588" s="80" t="s">
        <v>3334</v>
      </c>
      <c r="H1588" s="325"/>
      <c r="I1588" s="392"/>
      <c r="L1588"/>
      <c r="M1588"/>
      <c r="P1588" s="9">
        <v>104</v>
      </c>
      <c r="V1588" s="39"/>
      <c r="Z1588" s="38"/>
      <c r="AA1588" s="38">
        <v>15.000056476116256</v>
      </c>
      <c r="AB1588" s="30"/>
      <c r="AC1588" s="31"/>
      <c r="AD1588" s="32"/>
      <c r="AE1588" s="32"/>
      <c r="AF1588" s="33"/>
      <c r="AJ1588" s="350">
        <v>1009020</v>
      </c>
      <c r="AK1588" s="3"/>
      <c r="AL1588">
        <f t="shared" si="114"/>
        <v>0</v>
      </c>
      <c r="AO1588">
        <v>0.74517476832422169</v>
      </c>
    </row>
    <row r="1589" spans="1:41" ht="12" customHeight="1" x14ac:dyDescent="0.25">
      <c r="A1589" s="73">
        <v>5009021</v>
      </c>
      <c r="B1589" s="98" t="s">
        <v>1784</v>
      </c>
      <c r="C1589" s="77" t="str">
        <f t="shared" si="115"/>
        <v/>
      </c>
      <c r="D1589" s="115">
        <v>1384.75</v>
      </c>
      <c r="E1589" s="75" t="s">
        <v>6463</v>
      </c>
      <c r="F1589" s="112">
        <f t="shared" si="116"/>
        <v>1661.7</v>
      </c>
      <c r="G1589" s="80" t="s">
        <v>3334</v>
      </c>
      <c r="H1589" s="325"/>
      <c r="L1589"/>
      <c r="M1589"/>
      <c r="P1589" s="9">
        <v>104</v>
      </c>
      <c r="V1589" s="39"/>
      <c r="Z1589" s="38"/>
      <c r="AA1589" s="38">
        <v>14.999948286739681</v>
      </c>
      <c r="AB1589" s="30"/>
      <c r="AC1589" s="31"/>
      <c r="AD1589" s="32"/>
      <c r="AE1589" s="32"/>
      <c r="AF1589" s="33"/>
      <c r="AJ1589" s="350">
        <v>1009021</v>
      </c>
      <c r="AK1589" s="3"/>
      <c r="AL1589">
        <f t="shared" si="114"/>
        <v>0</v>
      </c>
      <c r="AO1589">
        <v>1.2325997601885876</v>
      </c>
    </row>
    <row r="1590" spans="1:41" ht="12" customHeight="1" x14ac:dyDescent="0.25">
      <c r="A1590" s="73">
        <v>5009022</v>
      </c>
      <c r="B1590" s="98" t="s">
        <v>1785</v>
      </c>
      <c r="C1590" s="77" t="str">
        <f t="shared" si="115"/>
        <v/>
      </c>
      <c r="D1590" s="115">
        <v>1543.24</v>
      </c>
      <c r="E1590" s="75" t="s">
        <v>6463</v>
      </c>
      <c r="F1590" s="112">
        <f t="shared" si="116"/>
        <v>1851.8879999999999</v>
      </c>
      <c r="G1590" s="80" t="s">
        <v>3334</v>
      </c>
      <c r="H1590" s="325"/>
      <c r="I1590" s="391" t="s">
        <v>8354</v>
      </c>
      <c r="L1590"/>
      <c r="M1590"/>
      <c r="P1590" s="9">
        <v>104</v>
      </c>
      <c r="V1590" s="39"/>
      <c r="Z1590" s="38"/>
      <c r="AA1590" s="38">
        <v>15.000046402420352</v>
      </c>
      <c r="AB1590" s="30"/>
      <c r="AC1590" s="31"/>
      <c r="AD1590" s="32"/>
      <c r="AE1590" s="32"/>
      <c r="AF1590" s="33"/>
      <c r="AJ1590" s="350">
        <v>1009022</v>
      </c>
      <c r="AK1590" s="3"/>
      <c r="AL1590">
        <f t="shared" si="114"/>
        <v>0</v>
      </c>
      <c r="AO1590">
        <v>0.76191962732887464</v>
      </c>
    </row>
    <row r="1591" spans="1:41" ht="12" customHeight="1" x14ac:dyDescent="0.25">
      <c r="A1591" s="73">
        <v>5009023</v>
      </c>
      <c r="B1591" s="98" t="s">
        <v>1786</v>
      </c>
      <c r="C1591" s="77" t="str">
        <f t="shared" si="115"/>
        <v/>
      </c>
      <c r="D1591" s="115">
        <v>1715.93</v>
      </c>
      <c r="E1591" s="75" t="s">
        <v>6463</v>
      </c>
      <c r="F1591" s="112">
        <f t="shared" si="116"/>
        <v>2059.116</v>
      </c>
      <c r="G1591" s="80" t="s">
        <v>3334</v>
      </c>
      <c r="H1591" s="325"/>
      <c r="I1591" s="392"/>
      <c r="L1591"/>
      <c r="M1591"/>
      <c r="P1591" s="9">
        <v>104</v>
      </c>
      <c r="V1591" s="39"/>
      <c r="Z1591" s="38"/>
      <c r="AA1591" s="38">
        <v>15.000292126766311</v>
      </c>
      <c r="AB1591" s="30"/>
      <c r="AC1591" s="31"/>
      <c r="AD1591" s="32"/>
      <c r="AE1591" s="32"/>
      <c r="AF1591" s="33"/>
      <c r="AJ1591" s="350">
        <v>1009023</v>
      </c>
      <c r="AK1591" s="3"/>
      <c r="AL1591">
        <f t="shared" si="114"/>
        <v>0</v>
      </c>
      <c r="AO1591">
        <v>30.835825503112339</v>
      </c>
    </row>
    <row r="1592" spans="1:41" ht="12" customHeight="1" x14ac:dyDescent="0.25">
      <c r="A1592" s="271">
        <v>5009024</v>
      </c>
      <c r="B1592" s="100" t="s">
        <v>1787</v>
      </c>
      <c r="C1592" s="77" t="str">
        <f t="shared" si="115"/>
        <v/>
      </c>
      <c r="D1592" s="115">
        <v>2051.19</v>
      </c>
      <c r="E1592" s="86" t="s">
        <v>6463</v>
      </c>
      <c r="F1592" s="292">
        <f t="shared" si="116"/>
        <v>2461.4279999999999</v>
      </c>
      <c r="G1592" s="87" t="s">
        <v>3334</v>
      </c>
      <c r="H1592" s="325"/>
      <c r="L1592"/>
      <c r="M1592"/>
      <c r="P1592" s="9">
        <v>104</v>
      </c>
      <c r="V1592" s="39"/>
      <c r="Z1592" s="38"/>
      <c r="AA1592" s="38">
        <v>15.000104734706994</v>
      </c>
      <c r="AB1592" s="30"/>
      <c r="AC1592" s="31"/>
      <c r="AD1592" s="32"/>
      <c r="AE1592" s="32"/>
      <c r="AF1592" s="33"/>
      <c r="AJ1592" s="350">
        <v>1009024</v>
      </c>
      <c r="AK1592" s="3"/>
      <c r="AL1592">
        <f t="shared" si="114"/>
        <v>0</v>
      </c>
      <c r="AO1592">
        <v>0.58626852589290246</v>
      </c>
    </row>
    <row r="1593" spans="1:41" ht="75" customHeight="1" x14ac:dyDescent="0.25">
      <c r="A1593" s="269">
        <v>20</v>
      </c>
      <c r="B1593" s="284" t="s">
        <v>7926</v>
      </c>
      <c r="C1593" s="267"/>
      <c r="D1593" s="115"/>
      <c r="E1593" s="267"/>
      <c r="F1593" s="298"/>
      <c r="G1593" s="189"/>
      <c r="H1593" s="325"/>
      <c r="I1593" s="353">
        <v>0</v>
      </c>
      <c r="J1593" s="72"/>
      <c r="K1593" s="72"/>
      <c r="L1593"/>
      <c r="M1593"/>
      <c r="P1593" s="9">
        <v>105</v>
      </c>
      <c r="R1593" s="36"/>
      <c r="V1593" s="37"/>
      <c r="Z1593" s="38"/>
      <c r="AA1593" s="38"/>
      <c r="AB1593" s="30"/>
      <c r="AC1593" s="31"/>
      <c r="AD1593" s="32"/>
      <c r="AE1593" s="32"/>
      <c r="AF1593" s="33"/>
      <c r="AJ1593" s="350"/>
      <c r="AK1593" s="3"/>
      <c r="AL1593" s="3"/>
    </row>
    <row r="1594" spans="1:41" ht="12" customHeight="1" x14ac:dyDescent="0.25">
      <c r="A1594" s="76">
        <v>5008001</v>
      </c>
      <c r="B1594" s="270" t="s">
        <v>1788</v>
      </c>
      <c r="C1594" s="77" t="str">
        <f>IF(MROUND(AL1594/(AO1594*F1594),1)=0,"",MROUND(AL1594/(AO1594*F1594),1))</f>
        <v/>
      </c>
      <c r="D1594" s="115">
        <v>405.03</v>
      </c>
      <c r="E1594" s="78" t="s">
        <v>6464</v>
      </c>
      <c r="F1594" s="112">
        <f t="shared" si="116"/>
        <v>486.03599999999994</v>
      </c>
      <c r="G1594" s="79" t="s">
        <v>3334</v>
      </c>
      <c r="H1594" s="325"/>
      <c r="I1594" s="326" t="s">
        <v>4950</v>
      </c>
      <c r="L1594"/>
      <c r="M1594"/>
      <c r="P1594" s="9">
        <v>105</v>
      </c>
      <c r="V1594" s="39"/>
      <c r="Z1594" s="38"/>
      <c r="AA1594" s="38">
        <v>12.001414427157002</v>
      </c>
      <c r="AB1594" s="30"/>
      <c r="AC1594" s="31"/>
      <c r="AD1594" s="32"/>
      <c r="AE1594" s="32"/>
      <c r="AF1594" s="33"/>
      <c r="AJ1594" s="350">
        <v>1008001</v>
      </c>
      <c r="AK1594" s="3"/>
      <c r="AL1594">
        <f>$I$1593/53</f>
        <v>0</v>
      </c>
      <c r="AO1594">
        <v>1.1477277915294022</v>
      </c>
    </row>
    <row r="1595" spans="1:41" ht="12" customHeight="1" x14ac:dyDescent="0.25">
      <c r="A1595" s="73">
        <v>1008002</v>
      </c>
      <c r="B1595" s="98" t="s">
        <v>1789</v>
      </c>
      <c r="C1595" s="77" t="str">
        <f t="shared" ref="C1595:C1658" si="117">IF(MROUND(AL1595/(AO1595*F1595),1)=0,"",MROUND(AL1595/(AO1595*F1595),1))</f>
        <v/>
      </c>
      <c r="D1595" s="115">
        <v>152.5</v>
      </c>
      <c r="E1595" s="75" t="s">
        <v>6463</v>
      </c>
      <c r="F1595" s="309">
        <f t="shared" si="116"/>
        <v>183</v>
      </c>
      <c r="G1595" s="80" t="s">
        <v>3334</v>
      </c>
      <c r="H1595" s="325"/>
      <c r="I1595" s="391" t="s">
        <v>8444</v>
      </c>
      <c r="L1595"/>
      <c r="M1595"/>
      <c r="P1595" s="9">
        <v>105</v>
      </c>
      <c r="V1595" s="39"/>
      <c r="Z1595" s="38"/>
      <c r="AA1595" s="38">
        <v>0</v>
      </c>
      <c r="AB1595" s="30"/>
      <c r="AC1595" s="31"/>
      <c r="AD1595" s="32"/>
      <c r="AE1595" s="32"/>
      <c r="AF1595" s="33"/>
      <c r="AJ1595" s="350"/>
      <c r="AK1595" s="3"/>
      <c r="AL1595">
        <f t="shared" ref="AL1595:AL1646" si="118">$I$1593/53</f>
        <v>0</v>
      </c>
      <c r="AO1595">
        <v>23.370221443218657</v>
      </c>
    </row>
    <row r="1596" spans="1:41" ht="12" customHeight="1" x14ac:dyDescent="0.25">
      <c r="A1596" s="73">
        <v>1008003</v>
      </c>
      <c r="B1596" s="98" t="s">
        <v>1790</v>
      </c>
      <c r="C1596" s="77" t="str">
        <f t="shared" si="117"/>
        <v/>
      </c>
      <c r="D1596" s="115">
        <v>194</v>
      </c>
      <c r="E1596" s="75" t="s">
        <v>1</v>
      </c>
      <c r="F1596" s="309">
        <f t="shared" si="116"/>
        <v>232.79999999999998</v>
      </c>
      <c r="G1596" s="80" t="s">
        <v>3334</v>
      </c>
      <c r="H1596" s="325"/>
      <c r="I1596" s="392"/>
      <c r="L1596"/>
      <c r="M1596"/>
      <c r="P1596" s="9">
        <v>105</v>
      </c>
      <c r="V1596" s="39"/>
      <c r="Z1596" s="38"/>
      <c r="AA1596" s="38">
        <v>0</v>
      </c>
      <c r="AB1596" s="30"/>
      <c r="AC1596" s="31"/>
      <c r="AD1596" s="32"/>
      <c r="AE1596" s="32"/>
      <c r="AF1596" s="33"/>
      <c r="AJ1596" s="350"/>
      <c r="AK1596" s="3"/>
      <c r="AL1596">
        <f t="shared" si="118"/>
        <v>0</v>
      </c>
      <c r="AO1596">
        <v>5.0102513169037195</v>
      </c>
    </row>
    <row r="1597" spans="1:41" ht="12" customHeight="1" x14ac:dyDescent="0.25">
      <c r="A1597" s="73">
        <v>1008004</v>
      </c>
      <c r="B1597" s="98" t="s">
        <v>1791</v>
      </c>
      <c r="C1597" s="77" t="str">
        <f t="shared" si="117"/>
        <v/>
      </c>
      <c r="D1597" s="115">
        <v>405.03</v>
      </c>
      <c r="E1597" s="75" t="s">
        <v>1</v>
      </c>
      <c r="F1597" s="112">
        <f t="shared" si="116"/>
        <v>486.03599999999994</v>
      </c>
      <c r="G1597" s="80" t="s">
        <v>3334</v>
      </c>
      <c r="H1597" s="325"/>
      <c r="L1597"/>
      <c r="M1597"/>
      <c r="P1597" s="9">
        <v>105</v>
      </c>
      <c r="V1597" s="39"/>
      <c r="Z1597" s="38"/>
      <c r="AA1597" s="38">
        <v>12.001414427157002</v>
      </c>
      <c r="AB1597" s="30"/>
      <c r="AC1597" s="31"/>
      <c r="AD1597" s="32"/>
      <c r="AE1597" s="32"/>
      <c r="AF1597" s="33"/>
      <c r="AJ1597" s="350"/>
      <c r="AK1597" s="3"/>
      <c r="AL1597">
        <f t="shared" si="118"/>
        <v>0</v>
      </c>
      <c r="AO1597">
        <v>1.1819883226198322</v>
      </c>
    </row>
    <row r="1598" spans="1:41" ht="12" customHeight="1" x14ac:dyDescent="0.25">
      <c r="A1598" s="73">
        <v>1008005</v>
      </c>
      <c r="B1598" s="98" t="s">
        <v>1792</v>
      </c>
      <c r="C1598" s="77" t="str">
        <f t="shared" si="117"/>
        <v/>
      </c>
      <c r="D1598" s="115">
        <v>405.03</v>
      </c>
      <c r="E1598" s="75" t="s">
        <v>6464</v>
      </c>
      <c r="F1598" s="112">
        <f t="shared" si="116"/>
        <v>486.03599999999994</v>
      </c>
      <c r="G1598" s="80" t="s">
        <v>3334</v>
      </c>
      <c r="H1598" s="325"/>
      <c r="I1598" s="391" t="s">
        <v>8184</v>
      </c>
      <c r="L1598"/>
      <c r="M1598"/>
      <c r="P1598" s="9">
        <v>105</v>
      </c>
      <c r="V1598" s="39"/>
      <c r="Z1598" s="38"/>
      <c r="AA1598" s="38">
        <v>12.001414427157002</v>
      </c>
      <c r="AB1598" s="30"/>
      <c r="AC1598" s="31"/>
      <c r="AD1598" s="32"/>
      <c r="AE1598" s="32"/>
      <c r="AF1598" s="33"/>
      <c r="AJ1598" s="350"/>
      <c r="AK1598" s="3"/>
      <c r="AL1598">
        <f t="shared" si="118"/>
        <v>0</v>
      </c>
      <c r="AO1598">
        <v>1.0024457926016297</v>
      </c>
    </row>
    <row r="1599" spans="1:41" ht="12" customHeight="1" x14ac:dyDescent="0.25">
      <c r="A1599" s="73">
        <v>1008006</v>
      </c>
      <c r="B1599" s="98" t="s">
        <v>1793</v>
      </c>
      <c r="C1599" s="77" t="str">
        <f t="shared" si="117"/>
        <v/>
      </c>
      <c r="D1599" s="115">
        <v>390.76</v>
      </c>
      <c r="E1599" s="75" t="s">
        <v>1</v>
      </c>
      <c r="F1599" s="112">
        <f t="shared" si="116"/>
        <v>468.91199999999998</v>
      </c>
      <c r="G1599" s="80" t="s">
        <v>3334</v>
      </c>
      <c r="H1599" s="325"/>
      <c r="I1599" s="392"/>
      <c r="L1599"/>
      <c r="M1599"/>
      <c r="P1599" s="9">
        <v>105</v>
      </c>
      <c r="V1599" s="39"/>
      <c r="Z1599" s="38"/>
      <c r="AA1599" s="38">
        <v>11.999706787861015</v>
      </c>
      <c r="AB1599" s="30"/>
      <c r="AC1599" s="31"/>
      <c r="AD1599" s="32"/>
      <c r="AE1599" s="32"/>
      <c r="AF1599" s="33"/>
      <c r="AJ1599" s="350"/>
      <c r="AK1599" s="3"/>
      <c r="AL1599">
        <f t="shared" si="118"/>
        <v>0</v>
      </c>
      <c r="AO1599">
        <v>1.8655736682605464</v>
      </c>
    </row>
    <row r="1600" spans="1:41" ht="12" customHeight="1" x14ac:dyDescent="0.25">
      <c r="A1600" s="73">
        <v>1008007</v>
      </c>
      <c r="B1600" s="98" t="s">
        <v>1794</v>
      </c>
      <c r="C1600" s="77" t="str">
        <f t="shared" si="117"/>
        <v/>
      </c>
      <c r="D1600" s="115">
        <v>213.69</v>
      </c>
      <c r="E1600" s="75" t="s">
        <v>1</v>
      </c>
      <c r="F1600" s="112">
        <f t="shared" si="116"/>
        <v>256.428</v>
      </c>
      <c r="G1600" s="80" t="s">
        <v>3334</v>
      </c>
      <c r="H1600" s="325"/>
      <c r="L1600"/>
      <c r="M1600"/>
      <c r="P1600" s="9">
        <v>105</v>
      </c>
      <c r="V1600" s="39"/>
      <c r="Z1600" s="38"/>
      <c r="AA1600" s="38">
        <v>0</v>
      </c>
      <c r="AB1600" s="30"/>
      <c r="AC1600" s="31"/>
      <c r="AD1600" s="32"/>
      <c r="AE1600" s="32"/>
      <c r="AF1600" s="33"/>
      <c r="AJ1600" s="350"/>
      <c r="AK1600" s="3"/>
      <c r="AL1600">
        <f t="shared" si="118"/>
        <v>0</v>
      </c>
      <c r="AO1600">
        <v>3.66106234707647</v>
      </c>
    </row>
    <row r="1601" spans="1:41" ht="12" customHeight="1" x14ac:dyDescent="0.25">
      <c r="A1601" s="73">
        <v>1008008</v>
      </c>
      <c r="B1601" s="98" t="s">
        <v>1795</v>
      </c>
      <c r="C1601" s="77" t="str">
        <f t="shared" si="117"/>
        <v/>
      </c>
      <c r="D1601" s="115">
        <v>208.42</v>
      </c>
      <c r="E1601" s="75" t="s">
        <v>1</v>
      </c>
      <c r="F1601" s="309">
        <f t="shared" si="116"/>
        <v>250.10399999999998</v>
      </c>
      <c r="G1601" s="80" t="s">
        <v>3334</v>
      </c>
      <c r="H1601" s="325"/>
      <c r="L1601"/>
      <c r="M1601"/>
      <c r="P1601" s="9">
        <v>105</v>
      </c>
      <c r="V1601" s="39"/>
      <c r="Z1601" s="38"/>
      <c r="AA1601" s="38">
        <v>0</v>
      </c>
      <c r="AB1601" s="30"/>
      <c r="AC1601" s="31"/>
      <c r="AD1601" s="32"/>
      <c r="AE1601" s="32"/>
      <c r="AF1601" s="33"/>
      <c r="AJ1601" s="350"/>
      <c r="AK1601" s="3"/>
      <c r="AL1601">
        <f t="shared" si="118"/>
        <v>0</v>
      </c>
      <c r="AO1601">
        <v>153.89899688522027</v>
      </c>
    </row>
    <row r="1602" spans="1:41" ht="12" customHeight="1" x14ac:dyDescent="0.25">
      <c r="A1602" s="73">
        <v>5008009</v>
      </c>
      <c r="B1602" s="98" t="s">
        <v>1796</v>
      </c>
      <c r="C1602" s="77" t="str">
        <f t="shared" si="117"/>
        <v/>
      </c>
      <c r="D1602" s="115">
        <v>390.76</v>
      </c>
      <c r="E1602" s="75" t="s">
        <v>1</v>
      </c>
      <c r="F1602" s="112">
        <f t="shared" si="116"/>
        <v>468.91199999999998</v>
      </c>
      <c r="G1602" s="80" t="s">
        <v>3334</v>
      </c>
      <c r="H1602" s="325"/>
      <c r="L1602"/>
      <c r="M1602"/>
      <c r="P1602" s="9">
        <v>105</v>
      </c>
      <c r="V1602" s="39"/>
      <c r="Z1602" s="38"/>
      <c r="AA1602" s="38">
        <v>11.999706787861015</v>
      </c>
      <c r="AB1602" s="30"/>
      <c r="AC1602" s="31"/>
      <c r="AD1602" s="32"/>
      <c r="AE1602" s="32"/>
      <c r="AF1602" s="33"/>
      <c r="AJ1602" s="350">
        <v>1008009</v>
      </c>
      <c r="AK1602" s="3"/>
      <c r="AL1602">
        <f t="shared" si="118"/>
        <v>0</v>
      </c>
      <c r="AO1602">
        <v>82.085241403464039</v>
      </c>
    </row>
    <row r="1603" spans="1:41" ht="12" customHeight="1" x14ac:dyDescent="0.25">
      <c r="A1603" s="73">
        <v>1008010</v>
      </c>
      <c r="B1603" s="98" t="s">
        <v>1797</v>
      </c>
      <c r="C1603" s="77" t="str">
        <f t="shared" si="117"/>
        <v/>
      </c>
      <c r="D1603" s="115">
        <v>213.69</v>
      </c>
      <c r="E1603" s="75" t="s">
        <v>6464</v>
      </c>
      <c r="F1603" s="112">
        <f t="shared" si="116"/>
        <v>256.428</v>
      </c>
      <c r="G1603" s="80" t="s">
        <v>3334</v>
      </c>
      <c r="H1603" s="325"/>
      <c r="L1603"/>
      <c r="M1603"/>
      <c r="P1603" s="9">
        <v>105</v>
      </c>
      <c r="V1603" s="39"/>
      <c r="Z1603" s="38"/>
      <c r="AA1603" s="38">
        <v>0</v>
      </c>
      <c r="AB1603" s="30"/>
      <c r="AC1603" s="31"/>
      <c r="AD1603" s="32"/>
      <c r="AE1603" s="32"/>
      <c r="AF1603" s="33"/>
      <c r="AJ1603" s="350"/>
      <c r="AK1603" s="3"/>
      <c r="AL1603">
        <f t="shared" si="118"/>
        <v>0</v>
      </c>
      <c r="AO1603">
        <v>5.0034518743378422</v>
      </c>
    </row>
    <row r="1604" spans="1:41" ht="12" customHeight="1" x14ac:dyDescent="0.25">
      <c r="A1604" s="73">
        <v>5008011</v>
      </c>
      <c r="B1604" s="98" t="s">
        <v>1798</v>
      </c>
      <c r="C1604" s="77" t="str">
        <f t="shared" si="117"/>
        <v/>
      </c>
      <c r="D1604" s="115">
        <v>422.63</v>
      </c>
      <c r="E1604" s="75" t="s">
        <v>6463</v>
      </c>
      <c r="F1604" s="112">
        <f t="shared" si="116"/>
        <v>507.15599999999995</v>
      </c>
      <c r="G1604" s="80" t="s">
        <v>3334</v>
      </c>
      <c r="H1604" s="325"/>
      <c r="L1604"/>
      <c r="M1604"/>
      <c r="P1604" s="9">
        <v>105</v>
      </c>
      <c r="V1604" s="39"/>
      <c r="Z1604" s="38"/>
      <c r="AA1604" s="38">
        <v>11.999728896268934</v>
      </c>
      <c r="AB1604" s="30"/>
      <c r="AC1604" s="31"/>
      <c r="AD1604" s="32"/>
      <c r="AE1604" s="32"/>
      <c r="AF1604" s="33"/>
      <c r="AJ1604" s="350">
        <v>1008011</v>
      </c>
      <c r="AK1604" s="3"/>
      <c r="AL1604">
        <f t="shared" si="118"/>
        <v>0</v>
      </c>
      <c r="AO1604">
        <v>0.51280605377167832</v>
      </c>
    </row>
    <row r="1605" spans="1:41" ht="12" customHeight="1" x14ac:dyDescent="0.25">
      <c r="A1605" s="73">
        <v>1008012</v>
      </c>
      <c r="B1605" s="98" t="s">
        <v>1799</v>
      </c>
      <c r="C1605" s="77" t="str">
        <f t="shared" si="117"/>
        <v/>
      </c>
      <c r="D1605" s="115">
        <v>390.76</v>
      </c>
      <c r="E1605" s="75" t="s">
        <v>6463</v>
      </c>
      <c r="F1605" s="112">
        <f t="shared" si="116"/>
        <v>468.91199999999998</v>
      </c>
      <c r="G1605" s="80" t="s">
        <v>3334</v>
      </c>
      <c r="H1605" s="325"/>
      <c r="L1605"/>
      <c r="M1605"/>
      <c r="P1605" s="9">
        <v>105</v>
      </c>
      <c r="V1605" s="39"/>
      <c r="Z1605" s="38"/>
      <c r="AA1605" s="38">
        <v>11.999706787861015</v>
      </c>
      <c r="AB1605" s="30"/>
      <c r="AC1605" s="31"/>
      <c r="AD1605" s="32"/>
      <c r="AE1605" s="32"/>
      <c r="AF1605" s="33"/>
      <c r="AJ1605" s="350"/>
      <c r="AK1605" s="3"/>
      <c r="AL1605">
        <f t="shared" si="118"/>
        <v>0</v>
      </c>
      <c r="AO1605">
        <v>0.97720525480314335</v>
      </c>
    </row>
    <row r="1606" spans="1:41" ht="12" customHeight="1" x14ac:dyDescent="0.25">
      <c r="A1606" s="73">
        <v>1008013</v>
      </c>
      <c r="B1606" s="98" t="s">
        <v>1800</v>
      </c>
      <c r="C1606" s="77" t="str">
        <f t="shared" si="117"/>
        <v/>
      </c>
      <c r="D1606" s="115">
        <v>171.83</v>
      </c>
      <c r="E1606" s="75" t="s">
        <v>6463</v>
      </c>
      <c r="F1606" s="309">
        <f t="shared" si="116"/>
        <v>206.196</v>
      </c>
      <c r="G1606" s="80" t="s">
        <v>3334</v>
      </c>
      <c r="H1606" s="325"/>
      <c r="L1606"/>
      <c r="M1606"/>
      <c r="P1606" s="9">
        <v>105</v>
      </c>
      <c r="V1606" s="39"/>
      <c r="Z1606" s="38"/>
      <c r="AA1606" s="38">
        <v>0</v>
      </c>
      <c r="AB1606" s="30"/>
      <c r="AC1606" s="31"/>
      <c r="AD1606" s="32"/>
      <c r="AE1606" s="32"/>
      <c r="AF1606" s="33"/>
      <c r="AJ1606" s="350"/>
      <c r="AK1606" s="3"/>
      <c r="AL1606">
        <f t="shared" si="118"/>
        <v>0</v>
      </c>
      <c r="AO1606">
        <v>186.67071483918761</v>
      </c>
    </row>
    <row r="1607" spans="1:41" ht="12" customHeight="1" x14ac:dyDescent="0.25">
      <c r="A1607" s="73">
        <v>5008014</v>
      </c>
      <c r="B1607" s="98" t="s">
        <v>1801</v>
      </c>
      <c r="C1607" s="77" t="str">
        <f t="shared" si="117"/>
        <v/>
      </c>
      <c r="D1607" s="115">
        <v>422.63</v>
      </c>
      <c r="E1607" s="75" t="s">
        <v>6463</v>
      </c>
      <c r="F1607" s="112">
        <f t="shared" si="116"/>
        <v>507.15599999999995</v>
      </c>
      <c r="G1607" s="80" t="s">
        <v>3334</v>
      </c>
      <c r="H1607" s="325"/>
      <c r="L1607"/>
      <c r="M1607"/>
      <c r="P1607" s="9">
        <v>105</v>
      </c>
      <c r="V1607" s="39"/>
      <c r="Z1607" s="38"/>
      <c r="AA1607" s="38">
        <v>11.999728896268934</v>
      </c>
      <c r="AB1607" s="30"/>
      <c r="AC1607" s="31"/>
      <c r="AD1607" s="32"/>
      <c r="AE1607" s="32"/>
      <c r="AF1607" s="33"/>
      <c r="AJ1607" s="350">
        <v>1008014</v>
      </c>
      <c r="AK1607" s="3"/>
      <c r="AL1607">
        <f t="shared" si="118"/>
        <v>0</v>
      </c>
      <c r="AO1607">
        <v>0.39121286576396075</v>
      </c>
    </row>
    <row r="1608" spans="1:41" ht="12" customHeight="1" x14ac:dyDescent="0.25">
      <c r="A1608" s="73">
        <v>1008015</v>
      </c>
      <c r="B1608" s="98" t="s">
        <v>1802</v>
      </c>
      <c r="C1608" s="77" t="str">
        <f t="shared" si="117"/>
        <v/>
      </c>
      <c r="D1608" s="115">
        <v>213.69</v>
      </c>
      <c r="E1608" s="75" t="s">
        <v>1</v>
      </c>
      <c r="F1608" s="112">
        <f t="shared" si="116"/>
        <v>256.428</v>
      </c>
      <c r="G1608" s="80" t="s">
        <v>3334</v>
      </c>
      <c r="H1608" s="325"/>
      <c r="L1608"/>
      <c r="M1608"/>
      <c r="P1608" s="9">
        <v>105</v>
      </c>
      <c r="V1608" s="39"/>
      <c r="Z1608" s="38"/>
      <c r="AA1608" s="38">
        <v>0</v>
      </c>
      <c r="AB1608" s="30"/>
      <c r="AC1608" s="31"/>
      <c r="AD1608" s="32"/>
      <c r="AE1608" s="32"/>
      <c r="AF1608" s="33"/>
      <c r="AJ1608" s="350"/>
      <c r="AK1608" s="3"/>
      <c r="AL1608">
        <f t="shared" si="118"/>
        <v>0</v>
      </c>
      <c r="AO1608">
        <v>3.7525889057533823</v>
      </c>
    </row>
    <row r="1609" spans="1:41" ht="12" customHeight="1" x14ac:dyDescent="0.25">
      <c r="A1609" s="73">
        <v>1008016</v>
      </c>
      <c r="B1609" s="98" t="s">
        <v>1803</v>
      </c>
      <c r="C1609" s="77" t="str">
        <f t="shared" si="117"/>
        <v/>
      </c>
      <c r="D1609" s="115">
        <v>301.48</v>
      </c>
      <c r="E1609" s="75" t="s">
        <v>1</v>
      </c>
      <c r="F1609" s="112">
        <f t="shared" si="116"/>
        <v>361.77600000000001</v>
      </c>
      <c r="G1609" s="80" t="s">
        <v>3334</v>
      </c>
      <c r="H1609" s="325"/>
      <c r="L1609"/>
      <c r="M1609"/>
      <c r="P1609" s="9">
        <v>105</v>
      </c>
      <c r="V1609" s="39"/>
      <c r="Z1609" s="38"/>
      <c r="AA1609" s="38">
        <v>0</v>
      </c>
      <c r="AB1609" s="30"/>
      <c r="AC1609" s="31"/>
      <c r="AD1609" s="32"/>
      <c r="AE1609" s="32"/>
      <c r="AF1609" s="33"/>
      <c r="AJ1609" s="350"/>
      <c r="AK1609" s="3"/>
      <c r="AL1609">
        <f t="shared" si="118"/>
        <v>0</v>
      </c>
      <c r="AO1609">
        <v>2.3643085910115733</v>
      </c>
    </row>
    <row r="1610" spans="1:41" ht="12" customHeight="1" x14ac:dyDescent="0.25">
      <c r="A1610" s="73">
        <v>5008017</v>
      </c>
      <c r="B1610" s="98" t="s">
        <v>1804</v>
      </c>
      <c r="C1610" s="77" t="str">
        <f t="shared" si="117"/>
        <v/>
      </c>
      <c r="D1610" s="115">
        <v>495.45</v>
      </c>
      <c r="E1610" s="75" t="s">
        <v>6463</v>
      </c>
      <c r="F1610" s="112">
        <f t="shared" si="116"/>
        <v>594.54</v>
      </c>
      <c r="G1610" s="80" t="s">
        <v>3334</v>
      </c>
      <c r="H1610" s="325"/>
      <c r="L1610"/>
      <c r="M1610"/>
      <c r="P1610" s="9">
        <v>105</v>
      </c>
      <c r="V1610" s="39"/>
      <c r="Z1610" s="38"/>
      <c r="AA1610" s="38">
        <v>11.999190611088622</v>
      </c>
      <c r="AB1610" s="30"/>
      <c r="AC1610" s="31"/>
      <c r="AD1610" s="32"/>
      <c r="AE1610" s="32"/>
      <c r="AF1610" s="33"/>
      <c r="AJ1610" s="350">
        <v>1008017</v>
      </c>
      <c r="AK1610" s="3"/>
      <c r="AL1610">
        <f t="shared" si="118"/>
        <v>0</v>
      </c>
      <c r="AO1610">
        <v>0.56789820579231731</v>
      </c>
    </row>
    <row r="1611" spans="1:41" ht="12" customHeight="1" x14ac:dyDescent="0.25">
      <c r="A1611" s="73">
        <v>5008018</v>
      </c>
      <c r="B1611" s="98" t="s">
        <v>1805</v>
      </c>
      <c r="C1611" s="77" t="str">
        <f t="shared" si="117"/>
        <v/>
      </c>
      <c r="D1611" s="115">
        <v>495.45</v>
      </c>
      <c r="E1611" s="75" t="s">
        <v>6463</v>
      </c>
      <c r="F1611" s="112">
        <f t="shared" si="116"/>
        <v>594.54</v>
      </c>
      <c r="G1611" s="80" t="s">
        <v>3334</v>
      </c>
      <c r="H1611" s="325"/>
      <c r="L1611"/>
      <c r="M1611"/>
      <c r="P1611" s="9">
        <v>105</v>
      </c>
      <c r="V1611" s="39"/>
      <c r="Z1611" s="38"/>
      <c r="AA1611" s="38">
        <v>11.999190611088622</v>
      </c>
      <c r="AB1611" s="30"/>
      <c r="AC1611" s="31"/>
      <c r="AD1611" s="32"/>
      <c r="AE1611" s="32"/>
      <c r="AF1611" s="33"/>
      <c r="AJ1611" s="350">
        <v>1008018</v>
      </c>
      <c r="AK1611" s="3"/>
      <c r="AL1611">
        <f t="shared" si="118"/>
        <v>0</v>
      </c>
      <c r="AO1611">
        <v>0.38535949678764386</v>
      </c>
    </row>
    <row r="1612" spans="1:41" ht="12" customHeight="1" x14ac:dyDescent="0.25">
      <c r="A1612" s="73">
        <v>1008019</v>
      </c>
      <c r="B1612" s="98" t="s">
        <v>1806</v>
      </c>
      <c r="C1612" s="77" t="str">
        <f t="shared" si="117"/>
        <v/>
      </c>
      <c r="D1612" s="115">
        <v>520.21</v>
      </c>
      <c r="E1612" s="75" t="s">
        <v>6463</v>
      </c>
      <c r="F1612" s="112">
        <f t="shared" si="116"/>
        <v>624.25200000000007</v>
      </c>
      <c r="G1612" s="80" t="s">
        <v>3334</v>
      </c>
      <c r="H1612" s="325"/>
      <c r="L1612"/>
      <c r="M1612"/>
      <c r="P1612" s="9">
        <v>105</v>
      </c>
      <c r="V1612" s="39"/>
      <c r="Z1612" s="38"/>
      <c r="AA1612" s="38">
        <v>12.000660738375132</v>
      </c>
      <c r="AB1612" s="30"/>
      <c r="AC1612" s="31"/>
      <c r="AD1612" s="32"/>
      <c r="AE1612" s="32"/>
      <c r="AF1612" s="33"/>
      <c r="AJ1612" s="350"/>
      <c r="AK1612" s="3"/>
      <c r="AL1612">
        <f t="shared" si="118"/>
        <v>0</v>
      </c>
      <c r="AO1612">
        <v>0.83322974377856762</v>
      </c>
    </row>
    <row r="1613" spans="1:41" ht="12" customHeight="1" x14ac:dyDescent="0.25">
      <c r="A1613" s="73">
        <v>1008020</v>
      </c>
      <c r="B1613" s="98" t="s">
        <v>1807</v>
      </c>
      <c r="C1613" s="77" t="str">
        <f t="shared" si="117"/>
        <v/>
      </c>
      <c r="D1613" s="115">
        <v>396.67</v>
      </c>
      <c r="E1613" s="75" t="s">
        <v>6463</v>
      </c>
      <c r="F1613" s="112">
        <f t="shared" si="116"/>
        <v>476.00400000000002</v>
      </c>
      <c r="G1613" s="80" t="s">
        <v>3334</v>
      </c>
      <c r="H1613" s="325"/>
      <c r="L1613"/>
      <c r="M1613"/>
      <c r="P1613" s="9">
        <v>105</v>
      </c>
      <c r="V1613" s="39"/>
      <c r="Z1613" s="38"/>
      <c r="AA1613" s="38">
        <v>0</v>
      </c>
      <c r="AB1613" s="30"/>
      <c r="AC1613" s="31"/>
      <c r="AD1613" s="32"/>
      <c r="AE1613" s="32"/>
      <c r="AF1613" s="33"/>
      <c r="AJ1613" s="350"/>
      <c r="AK1613" s="3"/>
      <c r="AL1613">
        <f t="shared" si="118"/>
        <v>0</v>
      </c>
      <c r="AO1613">
        <v>11.551750080425833</v>
      </c>
    </row>
    <row r="1614" spans="1:41" ht="12" customHeight="1" x14ac:dyDescent="0.25">
      <c r="A1614" s="73">
        <v>5008021</v>
      </c>
      <c r="B1614" s="98" t="s">
        <v>1808</v>
      </c>
      <c r="C1614" s="77" t="str">
        <f t="shared" si="117"/>
        <v/>
      </c>
      <c r="D1614" s="115">
        <v>495.45</v>
      </c>
      <c r="E1614" s="75" t="s">
        <v>1</v>
      </c>
      <c r="F1614" s="112">
        <f t="shared" si="116"/>
        <v>594.54</v>
      </c>
      <c r="G1614" s="80" t="s">
        <v>3334</v>
      </c>
      <c r="H1614" s="325"/>
      <c r="L1614"/>
      <c r="M1614"/>
      <c r="P1614" s="9">
        <v>105</v>
      </c>
      <c r="V1614" s="39"/>
      <c r="Z1614" s="38"/>
      <c r="AA1614" s="38">
        <v>11.999043356452219</v>
      </c>
      <c r="AB1614" s="30"/>
      <c r="AC1614" s="31"/>
      <c r="AD1614" s="32"/>
      <c r="AE1614" s="32"/>
      <c r="AF1614" s="33"/>
      <c r="AJ1614" s="350">
        <v>1008021</v>
      </c>
      <c r="AK1614" s="3"/>
      <c r="AL1614">
        <f t="shared" si="118"/>
        <v>0</v>
      </c>
      <c r="AO1614">
        <v>0.76165171129793141</v>
      </c>
    </row>
    <row r="1615" spans="1:41" ht="12" customHeight="1" x14ac:dyDescent="0.25">
      <c r="A1615" s="73">
        <v>1008022</v>
      </c>
      <c r="B1615" s="98" t="s">
        <v>1809</v>
      </c>
      <c r="C1615" s="77" t="str">
        <f t="shared" si="117"/>
        <v/>
      </c>
      <c r="D1615" s="115">
        <v>258.07</v>
      </c>
      <c r="E1615" s="75" t="s">
        <v>6464</v>
      </c>
      <c r="F1615" s="112">
        <f t="shared" si="116"/>
        <v>309.68399999999997</v>
      </c>
      <c r="G1615" s="80" t="s">
        <v>3334</v>
      </c>
      <c r="H1615" s="325"/>
      <c r="L1615"/>
      <c r="M1615"/>
      <c r="P1615" s="9">
        <v>105</v>
      </c>
      <c r="V1615" s="39"/>
      <c r="Z1615" s="38"/>
      <c r="AA1615" s="38">
        <v>0</v>
      </c>
      <c r="AB1615" s="30"/>
      <c r="AC1615" s="31"/>
      <c r="AD1615" s="32"/>
      <c r="AE1615" s="32"/>
      <c r="AF1615" s="33"/>
      <c r="AJ1615" s="350"/>
      <c r="AK1615" s="3"/>
      <c r="AL1615">
        <f t="shared" si="118"/>
        <v>0</v>
      </c>
      <c r="AO1615">
        <v>5.9185914731177789</v>
      </c>
    </row>
    <row r="1616" spans="1:41" ht="12" customHeight="1" x14ac:dyDescent="0.25">
      <c r="A1616" s="73">
        <v>5008023</v>
      </c>
      <c r="B1616" s="98" t="s">
        <v>1810</v>
      </c>
      <c r="C1616" s="77" t="str">
        <f t="shared" si="117"/>
        <v/>
      </c>
      <c r="D1616" s="115">
        <v>574.36</v>
      </c>
      <c r="E1616" s="75" t="s">
        <v>6463</v>
      </c>
      <c r="F1616" s="112">
        <f t="shared" si="116"/>
        <v>689.23199999999997</v>
      </c>
      <c r="G1616" s="80" t="s">
        <v>3334</v>
      </c>
      <c r="H1616" s="325"/>
      <c r="L1616"/>
      <c r="M1616"/>
      <c r="P1616" s="9">
        <v>105</v>
      </c>
      <c r="V1616" s="39"/>
      <c r="Z1616" s="38"/>
      <c r="AA1616" s="38">
        <v>11.998803111909041</v>
      </c>
      <c r="AB1616" s="30"/>
      <c r="AC1616" s="31"/>
      <c r="AD1616" s="32"/>
      <c r="AE1616" s="32"/>
      <c r="AF1616" s="33"/>
      <c r="AJ1616" s="350">
        <v>1008023</v>
      </c>
      <c r="AK1616" s="3"/>
      <c r="AL1616">
        <f t="shared" si="118"/>
        <v>0</v>
      </c>
      <c r="AO1616">
        <v>0.84614941454777626</v>
      </c>
    </row>
    <row r="1617" spans="1:41" ht="12" customHeight="1" x14ac:dyDescent="0.25">
      <c r="A1617" s="73">
        <v>5008024</v>
      </c>
      <c r="B1617" s="98" t="s">
        <v>1811</v>
      </c>
      <c r="C1617" s="77" t="str">
        <f t="shared" si="117"/>
        <v/>
      </c>
      <c r="D1617" s="115">
        <v>590.6</v>
      </c>
      <c r="E1617" s="75" t="s">
        <v>6463</v>
      </c>
      <c r="F1617" s="112">
        <f t="shared" si="116"/>
        <v>708.72</v>
      </c>
      <c r="G1617" s="80" t="s">
        <v>3334</v>
      </c>
      <c r="H1617" s="325"/>
      <c r="L1617"/>
      <c r="M1617"/>
      <c r="P1617" s="9">
        <v>105</v>
      </c>
      <c r="V1617" s="39"/>
      <c r="Z1617" s="38"/>
      <c r="AA1617" s="38">
        <v>11.998932997065737</v>
      </c>
      <c r="AB1617" s="30"/>
      <c r="AC1617" s="31"/>
      <c r="AD1617" s="32"/>
      <c r="AE1617" s="32"/>
      <c r="AF1617" s="33"/>
      <c r="AJ1617" s="350">
        <v>1008024</v>
      </c>
      <c r="AK1617" s="3"/>
      <c r="AL1617">
        <f t="shared" si="118"/>
        <v>0</v>
      </c>
      <c r="AO1617">
        <v>0.87597164531470484</v>
      </c>
    </row>
    <row r="1618" spans="1:41" ht="12" customHeight="1" x14ac:dyDescent="0.25">
      <c r="A1618" s="73">
        <v>5008025</v>
      </c>
      <c r="B1618" s="98" t="s">
        <v>1812</v>
      </c>
      <c r="C1618" s="77" t="str">
        <f t="shared" si="117"/>
        <v/>
      </c>
      <c r="D1618" s="115">
        <v>461.02</v>
      </c>
      <c r="E1618" s="75" t="s">
        <v>6463</v>
      </c>
      <c r="F1618" s="112">
        <f t="shared" si="116"/>
        <v>553.22399999999993</v>
      </c>
      <c r="G1618" s="80" t="s">
        <v>3334</v>
      </c>
      <c r="H1618" s="325"/>
      <c r="L1618"/>
      <c r="M1618"/>
      <c r="P1618" s="9">
        <v>105</v>
      </c>
      <c r="V1618" s="39"/>
      <c r="Z1618" s="38"/>
      <c r="AA1618" s="38">
        <v>12.000621310966139</v>
      </c>
      <c r="AB1618" s="30"/>
      <c r="AC1618" s="31"/>
      <c r="AD1618" s="32"/>
      <c r="AE1618" s="32"/>
      <c r="AF1618" s="33"/>
      <c r="AJ1618" s="350">
        <v>1008025</v>
      </c>
      <c r="AK1618" s="3"/>
      <c r="AL1618">
        <f t="shared" si="118"/>
        <v>0</v>
      </c>
      <c r="AO1618">
        <v>1.7393838082305328</v>
      </c>
    </row>
    <row r="1619" spans="1:41" ht="12" customHeight="1" x14ac:dyDescent="0.25">
      <c r="A1619" s="73">
        <v>1008026</v>
      </c>
      <c r="B1619" s="98" t="s">
        <v>1813</v>
      </c>
      <c r="C1619" s="77" t="str">
        <f t="shared" si="117"/>
        <v/>
      </c>
      <c r="D1619" s="115">
        <v>471.07</v>
      </c>
      <c r="E1619" s="75" t="s">
        <v>1</v>
      </c>
      <c r="F1619" s="112">
        <f t="shared" si="116"/>
        <v>565.28399999999999</v>
      </c>
      <c r="G1619" s="80" t="s">
        <v>3334</v>
      </c>
      <c r="H1619" s="325"/>
      <c r="L1619"/>
      <c r="M1619"/>
      <c r="P1619" s="9">
        <v>105</v>
      </c>
      <c r="V1619" s="39"/>
      <c r="Z1619" s="38"/>
      <c r="AA1619" s="38">
        <v>0</v>
      </c>
      <c r="AB1619" s="30"/>
      <c r="AC1619" s="31"/>
      <c r="AD1619" s="32"/>
      <c r="AE1619" s="32"/>
      <c r="AF1619" s="33"/>
      <c r="AJ1619" s="350"/>
      <c r="AK1619" s="3"/>
      <c r="AL1619">
        <f t="shared" si="118"/>
        <v>0</v>
      </c>
      <c r="AO1619">
        <v>3.4045501656672688</v>
      </c>
    </row>
    <row r="1620" spans="1:41" ht="12" customHeight="1" x14ac:dyDescent="0.25">
      <c r="A1620" s="73">
        <v>1008027</v>
      </c>
      <c r="B1620" s="98" t="s">
        <v>1814</v>
      </c>
      <c r="C1620" s="77" t="str">
        <f t="shared" si="117"/>
        <v/>
      </c>
      <c r="D1620" s="115">
        <v>268</v>
      </c>
      <c r="E1620" s="75" t="s">
        <v>6463</v>
      </c>
      <c r="F1620" s="309">
        <f t="shared" si="116"/>
        <v>321.59999999999997</v>
      </c>
      <c r="G1620" s="80" t="s">
        <v>3334</v>
      </c>
      <c r="H1620" s="325"/>
      <c r="L1620"/>
      <c r="M1620"/>
      <c r="P1620" s="9">
        <v>105</v>
      </c>
      <c r="V1620" s="39"/>
      <c r="Z1620" s="38"/>
      <c r="AA1620" s="38">
        <v>0</v>
      </c>
      <c r="AB1620" s="30"/>
      <c r="AC1620" s="31"/>
      <c r="AD1620" s="32"/>
      <c r="AE1620" s="32"/>
      <c r="AF1620" s="33"/>
      <c r="AJ1620" s="350"/>
      <c r="AK1620" s="3"/>
      <c r="AL1620">
        <f t="shared" si="118"/>
        <v>0</v>
      </c>
      <c r="AO1620">
        <v>119.68518257767765</v>
      </c>
    </row>
    <row r="1621" spans="1:41" ht="12" customHeight="1" x14ac:dyDescent="0.25">
      <c r="A1621" s="73">
        <v>1008028</v>
      </c>
      <c r="B1621" s="98" t="s">
        <v>1815</v>
      </c>
      <c r="C1621" s="77" t="str">
        <f t="shared" si="117"/>
        <v/>
      </c>
      <c r="D1621" s="115">
        <v>268</v>
      </c>
      <c r="E1621" s="75" t="s">
        <v>1</v>
      </c>
      <c r="F1621" s="309">
        <f t="shared" si="116"/>
        <v>321.59999999999997</v>
      </c>
      <c r="G1621" s="80" t="s">
        <v>3334</v>
      </c>
      <c r="H1621" s="325"/>
      <c r="L1621"/>
      <c r="M1621"/>
      <c r="P1621" s="9">
        <v>105</v>
      </c>
      <c r="V1621" s="39"/>
      <c r="Z1621" s="38"/>
      <c r="AA1621" s="38">
        <v>0</v>
      </c>
      <c r="AB1621" s="30"/>
      <c r="AC1621" s="31"/>
      <c r="AD1621" s="32"/>
      <c r="AE1621" s="32"/>
      <c r="AF1621" s="33"/>
      <c r="AJ1621" s="350"/>
      <c r="AK1621" s="3"/>
      <c r="AL1621">
        <f t="shared" si="118"/>
        <v>0</v>
      </c>
      <c r="AO1621">
        <v>119.68518257767765</v>
      </c>
    </row>
    <row r="1622" spans="1:41" ht="12" customHeight="1" x14ac:dyDescent="0.25">
      <c r="A1622" s="73">
        <v>5008029</v>
      </c>
      <c r="B1622" s="98" t="s">
        <v>1816</v>
      </c>
      <c r="C1622" s="77" t="str">
        <f t="shared" si="117"/>
        <v/>
      </c>
      <c r="D1622" s="115">
        <v>593.51</v>
      </c>
      <c r="E1622" s="75" t="s">
        <v>6463</v>
      </c>
      <c r="F1622" s="112">
        <f t="shared" si="116"/>
        <v>712.21199999999999</v>
      </c>
      <c r="G1622" s="80" t="s">
        <v>3334</v>
      </c>
      <c r="H1622" s="325"/>
      <c r="I1622" s="326" t="s">
        <v>4968</v>
      </c>
      <c r="L1622"/>
      <c r="M1622"/>
      <c r="P1622" s="9">
        <v>105</v>
      </c>
      <c r="V1622" s="39"/>
      <c r="Z1622" s="38"/>
      <c r="AA1622" s="38">
        <v>11.999483337638864</v>
      </c>
      <c r="AB1622" s="30"/>
      <c r="AC1622" s="31"/>
      <c r="AD1622" s="32"/>
      <c r="AE1622" s="32"/>
      <c r="AF1622" s="33"/>
      <c r="AJ1622" s="350">
        <v>1008029</v>
      </c>
      <c r="AK1622" s="3"/>
      <c r="AL1622">
        <f t="shared" si="118"/>
        <v>0</v>
      </c>
      <c r="AO1622">
        <v>0.38059124661826371</v>
      </c>
    </row>
    <row r="1623" spans="1:41" ht="12" customHeight="1" x14ac:dyDescent="0.25">
      <c r="A1623" s="73">
        <v>5008030</v>
      </c>
      <c r="B1623" s="98" t="s">
        <v>1817</v>
      </c>
      <c r="C1623" s="77" t="str">
        <f t="shared" si="117"/>
        <v/>
      </c>
      <c r="D1623" s="115">
        <v>593.51</v>
      </c>
      <c r="E1623" s="75" t="s">
        <v>6463</v>
      </c>
      <c r="F1623" s="112">
        <f t="shared" si="116"/>
        <v>712.21199999999999</v>
      </c>
      <c r="G1623" s="80" t="s">
        <v>3334</v>
      </c>
      <c r="H1623" s="325"/>
      <c r="I1623" s="391" t="s">
        <v>8353</v>
      </c>
      <c r="L1623"/>
      <c r="M1623"/>
      <c r="P1623" s="9">
        <v>105</v>
      </c>
      <c r="V1623" s="39"/>
      <c r="Z1623" s="38"/>
      <c r="AA1623" s="38">
        <v>12.000193045534616</v>
      </c>
      <c r="AB1623" s="30"/>
      <c r="AC1623" s="31"/>
      <c r="AD1623" s="32"/>
      <c r="AE1623" s="32"/>
      <c r="AF1623" s="33"/>
      <c r="AJ1623" s="350">
        <v>1008030</v>
      </c>
      <c r="AK1623" s="3"/>
      <c r="AL1623">
        <f t="shared" si="118"/>
        <v>0</v>
      </c>
      <c r="AO1623">
        <v>0.60723547213251061</v>
      </c>
    </row>
    <row r="1624" spans="1:41" ht="12" customHeight="1" x14ac:dyDescent="0.25">
      <c r="A1624" s="73">
        <v>5008031</v>
      </c>
      <c r="B1624" s="98" t="s">
        <v>1818</v>
      </c>
      <c r="C1624" s="77" t="str">
        <f t="shared" si="117"/>
        <v/>
      </c>
      <c r="D1624" s="115">
        <v>600.61</v>
      </c>
      <c r="E1624" s="75" t="s">
        <v>6463</v>
      </c>
      <c r="F1624" s="112">
        <f t="shared" si="116"/>
        <v>720.73199999999997</v>
      </c>
      <c r="G1624" s="80" t="s">
        <v>3334</v>
      </c>
      <c r="H1624" s="325"/>
      <c r="I1624" s="392"/>
      <c r="L1624"/>
      <c r="M1624"/>
      <c r="P1624" s="9">
        <v>105</v>
      </c>
      <c r="V1624" s="39"/>
      <c r="Z1624" s="38"/>
      <c r="AA1624" s="38">
        <v>11.99923693246852</v>
      </c>
      <c r="AB1624" s="30"/>
      <c r="AC1624" s="31"/>
      <c r="AD1624" s="32"/>
      <c r="AE1624" s="32"/>
      <c r="AF1624" s="33"/>
      <c r="AJ1624" s="350">
        <v>1008031</v>
      </c>
      <c r="AK1624" s="3"/>
      <c r="AL1624">
        <f t="shared" si="118"/>
        <v>0</v>
      </c>
      <c r="AO1624">
        <v>0.82161671354168408</v>
      </c>
    </row>
    <row r="1625" spans="1:41" ht="12" customHeight="1" x14ac:dyDescent="0.25">
      <c r="A1625" s="73">
        <v>1008032</v>
      </c>
      <c r="B1625" s="98" t="s">
        <v>1819</v>
      </c>
      <c r="C1625" s="77" t="str">
        <f t="shared" si="117"/>
        <v/>
      </c>
      <c r="D1625" s="115">
        <v>677.86</v>
      </c>
      <c r="E1625" s="75" t="s">
        <v>1</v>
      </c>
      <c r="F1625" s="112">
        <f t="shared" si="116"/>
        <v>813.43200000000002</v>
      </c>
      <c r="G1625" s="80" t="s">
        <v>3334</v>
      </c>
      <c r="H1625" s="325"/>
      <c r="L1625"/>
      <c r="M1625"/>
      <c r="P1625" s="9">
        <v>105</v>
      </c>
      <c r="V1625" s="39"/>
      <c r="Z1625" s="38"/>
      <c r="AA1625" s="38">
        <v>12.000845129938725</v>
      </c>
      <c r="AB1625" s="30"/>
      <c r="AC1625" s="31"/>
      <c r="AD1625" s="32"/>
      <c r="AE1625" s="32"/>
      <c r="AF1625" s="33"/>
      <c r="AJ1625" s="350"/>
      <c r="AK1625" s="3"/>
      <c r="AL1625">
        <f t="shared" si="118"/>
        <v>0</v>
      </c>
      <c r="AO1625">
        <v>2.1508617313589564</v>
      </c>
    </row>
    <row r="1626" spans="1:41" ht="12" customHeight="1" x14ac:dyDescent="0.25">
      <c r="A1626" s="73">
        <v>5008033</v>
      </c>
      <c r="B1626" s="98" t="s">
        <v>1820</v>
      </c>
      <c r="C1626" s="77" t="str">
        <f t="shared" si="117"/>
        <v/>
      </c>
      <c r="D1626" s="115">
        <v>677.86</v>
      </c>
      <c r="E1626" s="75" t="s">
        <v>6463</v>
      </c>
      <c r="F1626" s="112">
        <f t="shared" si="116"/>
        <v>813.43200000000002</v>
      </c>
      <c r="G1626" s="80" t="s">
        <v>3334</v>
      </c>
      <c r="H1626" s="325"/>
      <c r="I1626" s="391" t="s">
        <v>8355</v>
      </c>
      <c r="L1626"/>
      <c r="M1626"/>
      <c r="P1626" s="9">
        <v>105</v>
      </c>
      <c r="V1626" s="39"/>
      <c r="Z1626" s="38"/>
      <c r="AA1626" s="38">
        <v>12.000845129938725</v>
      </c>
      <c r="AB1626" s="30"/>
      <c r="AC1626" s="31"/>
      <c r="AD1626" s="32"/>
      <c r="AE1626" s="32"/>
      <c r="AF1626" s="33"/>
      <c r="AJ1626" s="350">
        <v>1008033</v>
      </c>
      <c r="AK1626" s="3"/>
      <c r="AL1626">
        <f t="shared" si="118"/>
        <v>0</v>
      </c>
      <c r="AO1626">
        <v>0.32410245267052767</v>
      </c>
    </row>
    <row r="1627" spans="1:41" ht="12" customHeight="1" x14ac:dyDescent="0.25">
      <c r="A1627" s="73">
        <v>5008034</v>
      </c>
      <c r="B1627" s="98" t="s">
        <v>1821</v>
      </c>
      <c r="C1627" s="77" t="str">
        <f t="shared" si="117"/>
        <v/>
      </c>
      <c r="D1627" s="115">
        <v>811.9</v>
      </c>
      <c r="E1627" s="75" t="s">
        <v>1</v>
      </c>
      <c r="F1627" s="112">
        <f t="shared" si="116"/>
        <v>974.28</v>
      </c>
      <c r="G1627" s="80" t="s">
        <v>3334</v>
      </c>
      <c r="H1627" s="325"/>
      <c r="I1627" s="392"/>
      <c r="L1627"/>
      <c r="M1627"/>
      <c r="P1627" s="9">
        <v>105</v>
      </c>
      <c r="V1627" s="39"/>
      <c r="Z1627" s="38"/>
      <c r="AA1627" s="38">
        <v>12.000564483409477</v>
      </c>
      <c r="AB1627" s="30"/>
      <c r="AC1627" s="31"/>
      <c r="AD1627" s="32"/>
      <c r="AE1627" s="32"/>
      <c r="AF1627" s="33"/>
      <c r="AJ1627" s="350">
        <v>1008034</v>
      </c>
      <c r="AK1627" s="3"/>
      <c r="AL1627">
        <f t="shared" si="118"/>
        <v>0</v>
      </c>
      <c r="AO1627">
        <v>0.94063979644507023</v>
      </c>
    </row>
    <row r="1628" spans="1:41" ht="12" customHeight="1" x14ac:dyDescent="0.25">
      <c r="A1628" s="73">
        <v>5008035</v>
      </c>
      <c r="B1628" s="98" t="s">
        <v>1822</v>
      </c>
      <c r="C1628" s="77" t="str">
        <f t="shared" si="117"/>
        <v/>
      </c>
      <c r="D1628" s="115">
        <v>811.9</v>
      </c>
      <c r="E1628" s="75" t="s">
        <v>6463</v>
      </c>
      <c r="F1628" s="112">
        <f t="shared" si="116"/>
        <v>974.28</v>
      </c>
      <c r="G1628" s="80" t="s">
        <v>3334</v>
      </c>
      <c r="H1628" s="325"/>
      <c r="L1628"/>
      <c r="M1628"/>
      <c r="P1628" s="9">
        <v>105</v>
      </c>
      <c r="V1628" s="39"/>
      <c r="Z1628" s="38"/>
      <c r="AA1628" s="38">
        <v>12.000564483409477</v>
      </c>
      <c r="AB1628" s="30"/>
      <c r="AC1628" s="31"/>
      <c r="AD1628" s="32"/>
      <c r="AE1628" s="32"/>
      <c r="AF1628" s="33"/>
      <c r="AJ1628" s="350">
        <v>1008035</v>
      </c>
      <c r="AK1628" s="3"/>
      <c r="AL1628">
        <f t="shared" si="118"/>
        <v>0</v>
      </c>
      <c r="AO1628">
        <v>0.39905930758275709</v>
      </c>
    </row>
    <row r="1629" spans="1:41" ht="12" customHeight="1" x14ac:dyDescent="0.25">
      <c r="A1629" s="73">
        <v>5008036</v>
      </c>
      <c r="B1629" s="98" t="s">
        <v>1823</v>
      </c>
      <c r="C1629" s="77" t="str">
        <f t="shared" si="117"/>
        <v/>
      </c>
      <c r="D1629" s="115">
        <v>844.37</v>
      </c>
      <c r="E1629" s="75" t="s">
        <v>1</v>
      </c>
      <c r="F1629" s="112">
        <f t="shared" si="116"/>
        <v>1013.2439999999999</v>
      </c>
      <c r="G1629" s="80" t="s">
        <v>3334</v>
      </c>
      <c r="H1629" s="325"/>
      <c r="I1629" s="391" t="s">
        <v>8356</v>
      </c>
      <c r="L1629"/>
      <c r="M1629"/>
      <c r="P1629" s="9">
        <v>105</v>
      </c>
      <c r="V1629" s="39"/>
      <c r="Z1629" s="38"/>
      <c r="AA1629" s="38">
        <v>12.000474930456619</v>
      </c>
      <c r="AB1629" s="30"/>
      <c r="AC1629" s="31"/>
      <c r="AD1629" s="32"/>
      <c r="AE1629" s="32"/>
      <c r="AF1629" s="33"/>
      <c r="AJ1629" s="350">
        <v>1008036</v>
      </c>
      <c r="AK1629" s="3"/>
      <c r="AL1629">
        <f t="shared" si="118"/>
        <v>0</v>
      </c>
      <c r="AO1629">
        <v>0.62274830047540752</v>
      </c>
    </row>
    <row r="1630" spans="1:41" ht="12" customHeight="1" x14ac:dyDescent="0.25">
      <c r="A1630" s="73">
        <v>5008037</v>
      </c>
      <c r="B1630" s="98" t="s">
        <v>1824</v>
      </c>
      <c r="C1630" s="77" t="str">
        <f t="shared" si="117"/>
        <v/>
      </c>
      <c r="D1630" s="115">
        <v>844.37</v>
      </c>
      <c r="E1630" s="75" t="s">
        <v>6463</v>
      </c>
      <c r="F1630" s="112">
        <f t="shared" si="116"/>
        <v>1013.2439999999999</v>
      </c>
      <c r="G1630" s="80" t="s">
        <v>3334</v>
      </c>
      <c r="H1630" s="325"/>
      <c r="I1630" s="392"/>
      <c r="L1630"/>
      <c r="M1630"/>
      <c r="P1630" s="9">
        <v>105</v>
      </c>
      <c r="V1630" s="39"/>
      <c r="Z1630" s="38"/>
      <c r="AA1630" s="38">
        <v>12.000474930456619</v>
      </c>
      <c r="AB1630" s="30"/>
      <c r="AC1630" s="31"/>
      <c r="AD1630" s="32"/>
      <c r="AE1630" s="32"/>
      <c r="AF1630" s="33"/>
      <c r="AJ1630" s="350">
        <v>1008037</v>
      </c>
      <c r="AK1630" s="3"/>
      <c r="AL1630">
        <f t="shared" si="118"/>
        <v>0</v>
      </c>
      <c r="AO1630">
        <v>0.52760619901388683</v>
      </c>
    </row>
    <row r="1631" spans="1:41" ht="12" customHeight="1" x14ac:dyDescent="0.25">
      <c r="A1631" s="73">
        <v>1008038</v>
      </c>
      <c r="B1631" s="98" t="s">
        <v>1825</v>
      </c>
      <c r="C1631" s="77" t="str">
        <f t="shared" si="117"/>
        <v/>
      </c>
      <c r="D1631" s="115">
        <v>684.84</v>
      </c>
      <c r="E1631" s="75" t="s">
        <v>1</v>
      </c>
      <c r="F1631" s="112">
        <f t="shared" si="116"/>
        <v>821.80799999999999</v>
      </c>
      <c r="G1631" s="80" t="s">
        <v>3334</v>
      </c>
      <c r="H1631" s="325"/>
      <c r="L1631"/>
      <c r="M1631"/>
      <c r="P1631" s="9">
        <v>105</v>
      </c>
      <c r="V1631" s="39"/>
      <c r="Z1631" s="38"/>
      <c r="AA1631" s="38">
        <v>0</v>
      </c>
      <c r="AB1631" s="30"/>
      <c r="AC1631" s="31"/>
      <c r="AD1631" s="32"/>
      <c r="AE1631" s="32"/>
      <c r="AF1631" s="33"/>
      <c r="AJ1631" s="350"/>
      <c r="AK1631" s="3"/>
      <c r="AL1631">
        <f t="shared" si="118"/>
        <v>0</v>
      </c>
      <c r="AO1631">
        <v>1.9515281507856828</v>
      </c>
    </row>
    <row r="1632" spans="1:41" ht="12" customHeight="1" x14ac:dyDescent="0.25">
      <c r="A1632" s="73">
        <v>1008039</v>
      </c>
      <c r="B1632" s="98" t="s">
        <v>1826</v>
      </c>
      <c r="C1632" s="77" t="str">
        <f t="shared" si="117"/>
        <v/>
      </c>
      <c r="D1632" s="115">
        <v>529.5</v>
      </c>
      <c r="E1632" s="75" t="s">
        <v>6464</v>
      </c>
      <c r="F1632" s="309">
        <f t="shared" si="116"/>
        <v>635.4</v>
      </c>
      <c r="G1632" s="80" t="s">
        <v>3334</v>
      </c>
      <c r="H1632" s="325"/>
      <c r="I1632" s="391" t="s">
        <v>8357</v>
      </c>
      <c r="L1632"/>
      <c r="M1632"/>
      <c r="P1632" s="9">
        <v>105</v>
      </c>
      <c r="V1632" s="39"/>
      <c r="Z1632" s="38"/>
      <c r="AA1632" s="38">
        <v>0</v>
      </c>
      <c r="AB1632" s="30"/>
      <c r="AC1632" s="31"/>
      <c r="AD1632" s="32"/>
      <c r="AE1632" s="32"/>
      <c r="AF1632" s="33"/>
      <c r="AJ1632" s="350"/>
      <c r="AK1632" s="3"/>
      <c r="AL1632">
        <f t="shared" si="118"/>
        <v>0</v>
      </c>
      <c r="AO1632">
        <v>0.96154290303273859</v>
      </c>
    </row>
    <row r="1633" spans="1:41" ht="12" customHeight="1" x14ac:dyDescent="0.25">
      <c r="A1633" s="73">
        <v>1008040</v>
      </c>
      <c r="B1633" s="98" t="s">
        <v>1827</v>
      </c>
      <c r="C1633" s="77" t="str">
        <f t="shared" si="117"/>
        <v/>
      </c>
      <c r="D1633" s="115">
        <v>733.89</v>
      </c>
      <c r="E1633" s="75"/>
      <c r="F1633" s="112">
        <f t="shared" si="116"/>
        <v>880.66800000000001</v>
      </c>
      <c r="G1633" s="80" t="s">
        <v>3334</v>
      </c>
      <c r="H1633" s="325"/>
      <c r="I1633" s="392"/>
      <c r="L1633"/>
      <c r="M1633"/>
      <c r="P1633" s="9">
        <v>105</v>
      </c>
      <c r="V1633" s="39"/>
      <c r="Z1633" s="38"/>
      <c r="AA1633" s="38">
        <v>0</v>
      </c>
      <c r="AB1633" s="30"/>
      <c r="AC1633" s="31"/>
      <c r="AD1633" s="32"/>
      <c r="AE1633" s="32"/>
      <c r="AF1633" s="33"/>
      <c r="AJ1633" s="350"/>
      <c r="AK1633" s="3"/>
      <c r="AL1633">
        <f t="shared" si="118"/>
        <v>0</v>
      </c>
      <c r="AO1633">
        <v>1.9002746490747402</v>
      </c>
    </row>
    <row r="1634" spans="1:41" ht="12" customHeight="1" x14ac:dyDescent="0.25">
      <c r="A1634" s="73">
        <v>5008041</v>
      </c>
      <c r="B1634" s="98" t="s">
        <v>1828</v>
      </c>
      <c r="C1634" s="77" t="str">
        <f t="shared" si="117"/>
        <v/>
      </c>
      <c r="D1634" s="115">
        <v>1084.1500000000001</v>
      </c>
      <c r="E1634" s="75" t="s">
        <v>6463</v>
      </c>
      <c r="F1634" s="112">
        <f t="shared" si="116"/>
        <v>1300.98</v>
      </c>
      <c r="G1634" s="80" t="s">
        <v>3334</v>
      </c>
      <c r="H1634" s="325"/>
      <c r="L1634"/>
      <c r="M1634"/>
      <c r="P1634" s="9">
        <v>105</v>
      </c>
      <c r="V1634" s="39"/>
      <c r="Z1634" s="38"/>
      <c r="AA1634" s="38">
        <v>12.000317049327592</v>
      </c>
      <c r="AB1634" s="30"/>
      <c r="AC1634" s="31"/>
      <c r="AD1634" s="32"/>
      <c r="AE1634" s="32"/>
      <c r="AF1634" s="33"/>
      <c r="AJ1634" s="350">
        <v>1008041</v>
      </c>
      <c r="AK1634" s="3"/>
      <c r="AL1634">
        <f t="shared" si="118"/>
        <v>0</v>
      </c>
      <c r="AO1634">
        <v>0.53792671981514817</v>
      </c>
    </row>
    <row r="1635" spans="1:41" ht="12" customHeight="1" x14ac:dyDescent="0.25">
      <c r="A1635" s="73">
        <v>1008042</v>
      </c>
      <c r="B1635" s="98" t="s">
        <v>1829</v>
      </c>
      <c r="C1635" s="77" t="str">
        <f t="shared" si="117"/>
        <v/>
      </c>
      <c r="D1635" s="115">
        <v>967.61</v>
      </c>
      <c r="E1635" s="75" t="s">
        <v>6464</v>
      </c>
      <c r="F1635" s="112">
        <f t="shared" si="116"/>
        <v>1161.1320000000001</v>
      </c>
      <c r="G1635" s="80" t="s">
        <v>3334</v>
      </c>
      <c r="H1635" s="325"/>
      <c r="I1635" s="391" t="s">
        <v>8354</v>
      </c>
      <c r="L1635"/>
      <c r="M1635"/>
      <c r="P1635" s="9">
        <v>105</v>
      </c>
      <c r="V1635" s="39"/>
      <c r="Z1635" s="38"/>
      <c r="AA1635" s="38">
        <v>0</v>
      </c>
      <c r="AB1635" s="30"/>
      <c r="AC1635" s="31"/>
      <c r="AD1635" s="32"/>
      <c r="AE1635" s="32"/>
      <c r="AF1635" s="33"/>
      <c r="AJ1635" s="350"/>
      <c r="AK1635" s="3"/>
      <c r="AL1635">
        <f t="shared" si="118"/>
        <v>0</v>
      </c>
      <c r="AO1635">
        <v>0.97498046827378815</v>
      </c>
    </row>
    <row r="1636" spans="1:41" ht="12" customHeight="1" x14ac:dyDescent="0.25">
      <c r="A1636" s="73">
        <v>5008043</v>
      </c>
      <c r="B1636" s="98" t="s">
        <v>1830</v>
      </c>
      <c r="C1636" s="77" t="str">
        <f t="shared" si="117"/>
        <v/>
      </c>
      <c r="D1636" s="115">
        <v>1380.65</v>
      </c>
      <c r="E1636" s="75" t="s">
        <v>6463</v>
      </c>
      <c r="F1636" s="112">
        <f t="shared" si="116"/>
        <v>1656.78</v>
      </c>
      <c r="G1636" s="80" t="s">
        <v>3334</v>
      </c>
      <c r="H1636" s="325"/>
      <c r="I1636" s="392"/>
      <c r="L1636"/>
      <c r="M1636"/>
      <c r="P1636" s="9">
        <v>105</v>
      </c>
      <c r="V1636" s="39"/>
      <c r="Z1636" s="38"/>
      <c r="AA1636" s="38">
        <v>12</v>
      </c>
      <c r="AB1636" s="30"/>
      <c r="AC1636" s="31"/>
      <c r="AD1636" s="32"/>
      <c r="AE1636" s="32"/>
      <c r="AF1636" s="33"/>
      <c r="AJ1636" s="350">
        <v>1008043</v>
      </c>
      <c r="AK1636" s="3"/>
      <c r="AL1636">
        <f t="shared" si="118"/>
        <v>0</v>
      </c>
      <c r="AO1636">
        <v>0.51627259190828156</v>
      </c>
    </row>
    <row r="1637" spans="1:41" ht="12" customHeight="1" x14ac:dyDescent="0.25">
      <c r="A1637" s="73">
        <v>5008044</v>
      </c>
      <c r="B1637" s="98" t="s">
        <v>1831</v>
      </c>
      <c r="C1637" s="77" t="str">
        <f t="shared" si="117"/>
        <v/>
      </c>
      <c r="D1637" s="115">
        <v>1380.65</v>
      </c>
      <c r="E1637" s="75" t="s">
        <v>6463</v>
      </c>
      <c r="F1637" s="112">
        <f t="shared" si="116"/>
        <v>1656.78</v>
      </c>
      <c r="G1637" s="80" t="s">
        <v>3334</v>
      </c>
      <c r="H1637" s="325"/>
      <c r="L1637"/>
      <c r="M1637"/>
      <c r="P1637" s="9">
        <v>105</v>
      </c>
      <c r="V1637" s="39"/>
      <c r="Z1637" s="38"/>
      <c r="AA1637" s="38">
        <v>12.00013652032446</v>
      </c>
      <c r="AB1637" s="30"/>
      <c r="AC1637" s="31"/>
      <c r="AD1637" s="32"/>
      <c r="AE1637" s="32"/>
      <c r="AF1637" s="33"/>
      <c r="AJ1637" s="350">
        <v>1008044</v>
      </c>
      <c r="AK1637" s="3"/>
      <c r="AL1637">
        <f t="shared" si="118"/>
        <v>0</v>
      </c>
      <c r="AO1637">
        <v>0.59569914450955574</v>
      </c>
    </row>
    <row r="1638" spans="1:41" ht="12" customHeight="1" x14ac:dyDescent="0.25">
      <c r="A1638" s="73">
        <v>1008045</v>
      </c>
      <c r="B1638" s="98" t="s">
        <v>1832</v>
      </c>
      <c r="C1638" s="77" t="str">
        <f t="shared" si="117"/>
        <v/>
      </c>
      <c r="D1638" s="115">
        <v>665.67</v>
      </c>
      <c r="E1638" s="75" t="s">
        <v>1</v>
      </c>
      <c r="F1638" s="309">
        <f t="shared" si="116"/>
        <v>798.80399999999997</v>
      </c>
      <c r="G1638" s="80" t="s">
        <v>3334</v>
      </c>
      <c r="H1638" s="325"/>
      <c r="L1638"/>
      <c r="M1638"/>
      <c r="P1638" s="9">
        <v>105</v>
      </c>
      <c r="V1638" s="39"/>
      <c r="Z1638" s="38"/>
      <c r="AA1638" s="38">
        <v>0</v>
      </c>
      <c r="AB1638" s="30"/>
      <c r="AC1638" s="31"/>
      <c r="AD1638" s="32"/>
      <c r="AE1638" s="32"/>
      <c r="AF1638" s="33"/>
      <c r="AJ1638" s="350"/>
      <c r="AK1638" s="3"/>
      <c r="AL1638">
        <f t="shared" si="118"/>
        <v>0</v>
      </c>
      <c r="AO1638">
        <v>1.1472733497585179</v>
      </c>
    </row>
    <row r="1639" spans="1:41" ht="12" customHeight="1" x14ac:dyDescent="0.25">
      <c r="A1639" s="73">
        <v>1008046</v>
      </c>
      <c r="B1639" s="98" t="s">
        <v>1833</v>
      </c>
      <c r="C1639" s="77" t="str">
        <f t="shared" si="117"/>
        <v/>
      </c>
      <c r="D1639" s="115">
        <v>1128.76</v>
      </c>
      <c r="E1639" s="75" t="s">
        <v>6463</v>
      </c>
      <c r="F1639" s="112">
        <f t="shared" si="116"/>
        <v>1354.5119999999999</v>
      </c>
      <c r="G1639" s="80" t="s">
        <v>3334</v>
      </c>
      <c r="H1639" s="325"/>
      <c r="L1639"/>
      <c r="M1639"/>
      <c r="P1639" s="9">
        <v>105</v>
      </c>
      <c r="V1639" s="39"/>
      <c r="Z1639" s="38"/>
      <c r="AA1639" s="38">
        <v>5.0004440891731008</v>
      </c>
      <c r="AB1639" s="30"/>
      <c r="AC1639" s="31"/>
      <c r="AD1639" s="32"/>
      <c r="AE1639" s="32"/>
      <c r="AF1639" s="33"/>
      <c r="AJ1639" s="350"/>
      <c r="AK1639" s="3"/>
      <c r="AL1639">
        <f t="shared" si="118"/>
        <v>0</v>
      </c>
      <c r="AO1639">
        <v>0.9166675887218978</v>
      </c>
    </row>
    <row r="1640" spans="1:41" ht="12" customHeight="1" x14ac:dyDescent="0.25">
      <c r="A1640" s="73">
        <v>1008047</v>
      </c>
      <c r="B1640" s="98" t="s">
        <v>1834</v>
      </c>
      <c r="C1640" s="77" t="str">
        <f t="shared" si="117"/>
        <v/>
      </c>
      <c r="D1640" s="115">
        <v>753.33</v>
      </c>
      <c r="E1640" s="75" t="s">
        <v>6463</v>
      </c>
      <c r="F1640" s="309">
        <f t="shared" si="116"/>
        <v>903.99599999999998</v>
      </c>
      <c r="G1640" s="80" t="s">
        <v>3334</v>
      </c>
      <c r="H1640" s="325"/>
      <c r="L1640"/>
      <c r="M1640"/>
      <c r="P1640" s="9">
        <v>105</v>
      </c>
      <c r="V1640" s="39"/>
      <c r="Z1640" s="38"/>
      <c r="AA1640" s="38">
        <v>0</v>
      </c>
      <c r="AB1640" s="30"/>
      <c r="AC1640" s="31"/>
      <c r="AD1640" s="32"/>
      <c r="AE1640" s="32"/>
      <c r="AF1640" s="33"/>
      <c r="AJ1640" s="350"/>
      <c r="AK1640" s="3"/>
      <c r="AL1640">
        <f t="shared" si="118"/>
        <v>0</v>
      </c>
      <c r="AO1640">
        <v>1.1204857076970396</v>
      </c>
    </row>
    <row r="1641" spans="1:41" ht="12" customHeight="1" x14ac:dyDescent="0.25">
      <c r="A1641" s="73">
        <v>1008048</v>
      </c>
      <c r="B1641" s="98" t="s">
        <v>1835</v>
      </c>
      <c r="C1641" s="77" t="str">
        <f t="shared" si="117"/>
        <v/>
      </c>
      <c r="D1641" s="115">
        <v>814</v>
      </c>
      <c r="E1641" s="75" t="s">
        <v>1</v>
      </c>
      <c r="F1641" s="309">
        <f t="shared" si="116"/>
        <v>976.8</v>
      </c>
      <c r="G1641" s="80" t="s">
        <v>3334</v>
      </c>
      <c r="H1641" s="325"/>
      <c r="L1641"/>
      <c r="M1641"/>
      <c r="P1641" s="9">
        <v>105</v>
      </c>
      <c r="V1641" s="39"/>
      <c r="Z1641" s="38"/>
      <c r="AA1641" s="38">
        <v>0</v>
      </c>
      <c r="AB1641" s="30"/>
      <c r="AC1641" s="31"/>
      <c r="AD1641" s="32"/>
      <c r="AE1641" s="32"/>
      <c r="AF1641" s="33"/>
      <c r="AJ1641" s="350"/>
      <c r="AK1641" s="3"/>
      <c r="AL1641">
        <f t="shared" si="118"/>
        <v>0</v>
      </c>
      <c r="AO1641">
        <v>1.1258557013273993</v>
      </c>
    </row>
    <row r="1642" spans="1:41" ht="12" customHeight="1" x14ac:dyDescent="0.25">
      <c r="A1642" s="73">
        <v>1008049</v>
      </c>
      <c r="B1642" s="98" t="s">
        <v>1836</v>
      </c>
      <c r="C1642" s="77" t="str">
        <f t="shared" si="117"/>
        <v/>
      </c>
      <c r="D1642" s="115">
        <v>1731.75</v>
      </c>
      <c r="E1642" s="75" t="s">
        <v>1</v>
      </c>
      <c r="F1642" s="112">
        <f t="shared" si="116"/>
        <v>2078.1</v>
      </c>
      <c r="G1642" s="80" t="s">
        <v>3334</v>
      </c>
      <c r="H1642" s="325"/>
      <c r="L1642"/>
      <c r="M1642"/>
      <c r="P1642" s="9">
        <v>105</v>
      </c>
      <c r="V1642" s="39"/>
      <c r="Z1642" s="38"/>
      <c r="AA1642" s="38">
        <v>12.000165405450119</v>
      </c>
      <c r="AB1642" s="30"/>
      <c r="AC1642" s="31"/>
      <c r="AD1642" s="32"/>
      <c r="AE1642" s="32"/>
      <c r="AF1642" s="33"/>
      <c r="AJ1642" s="350"/>
      <c r="AK1642" s="3"/>
      <c r="AL1642">
        <f t="shared" si="118"/>
        <v>0</v>
      </c>
      <c r="AO1642">
        <v>0.45175828667346385</v>
      </c>
    </row>
    <row r="1643" spans="1:41" ht="12" customHeight="1" x14ac:dyDescent="0.25">
      <c r="A1643" s="73">
        <v>1008050</v>
      </c>
      <c r="B1643" s="98" t="s">
        <v>1837</v>
      </c>
      <c r="C1643" s="77" t="str">
        <f t="shared" si="117"/>
        <v/>
      </c>
      <c r="D1643" s="115">
        <v>1857.88</v>
      </c>
      <c r="E1643" s="75"/>
      <c r="F1643" s="112">
        <f t="shared" si="116"/>
        <v>2229.4560000000001</v>
      </c>
      <c r="G1643" s="80" t="s">
        <v>3334</v>
      </c>
      <c r="H1643" s="325"/>
      <c r="L1643"/>
      <c r="M1643"/>
      <c r="P1643" s="9">
        <v>105</v>
      </c>
      <c r="V1643" s="39"/>
      <c r="Z1643" s="38"/>
      <c r="AA1643" s="38">
        <v>12.000277516535363</v>
      </c>
      <c r="AB1643" s="30"/>
      <c r="AC1643" s="31"/>
      <c r="AD1643" s="32"/>
      <c r="AE1643" s="32"/>
      <c r="AF1643" s="33"/>
      <c r="AJ1643" s="350"/>
      <c r="AK1643" s="3"/>
      <c r="AL1643">
        <f t="shared" si="118"/>
        <v>0</v>
      </c>
      <c r="AO1643">
        <v>17.264639767271085</v>
      </c>
    </row>
    <row r="1644" spans="1:41" ht="12" customHeight="1" x14ac:dyDescent="0.25">
      <c r="A1644" s="73">
        <v>1008051</v>
      </c>
      <c r="B1644" s="98" t="s">
        <v>1838</v>
      </c>
      <c r="C1644" s="77" t="str">
        <f t="shared" si="117"/>
        <v/>
      </c>
      <c r="D1644" s="115">
        <v>946</v>
      </c>
      <c r="E1644" s="75" t="s">
        <v>6463</v>
      </c>
      <c r="F1644" s="309">
        <f t="shared" si="116"/>
        <v>1135.2</v>
      </c>
      <c r="G1644" s="80" t="s">
        <v>3334</v>
      </c>
      <c r="H1644" s="325"/>
      <c r="L1644"/>
      <c r="M1644"/>
      <c r="P1644" s="9">
        <v>105</v>
      </c>
      <c r="V1644" s="39"/>
      <c r="Z1644" s="38"/>
      <c r="AA1644" s="38">
        <v>0</v>
      </c>
      <c r="AB1644" s="30"/>
      <c r="AC1644" s="31"/>
      <c r="AD1644" s="32"/>
      <c r="AE1644" s="32"/>
      <c r="AF1644" s="33"/>
      <c r="AJ1644" s="350"/>
      <c r="AK1644" s="3"/>
      <c r="AL1644">
        <f t="shared" si="118"/>
        <v>0</v>
      </c>
      <c r="AO1644">
        <v>1.0937607901117645</v>
      </c>
    </row>
    <row r="1645" spans="1:41" ht="12" customHeight="1" x14ac:dyDescent="0.25">
      <c r="A1645" s="73">
        <v>1008052</v>
      </c>
      <c r="B1645" s="98" t="s">
        <v>1839</v>
      </c>
      <c r="C1645" s="77" t="str">
        <f t="shared" si="117"/>
        <v/>
      </c>
      <c r="D1645" s="115">
        <v>987.5</v>
      </c>
      <c r="E1645" s="75" t="s">
        <v>1</v>
      </c>
      <c r="F1645" s="309">
        <f t="shared" si="116"/>
        <v>1185</v>
      </c>
      <c r="G1645" s="80" t="s">
        <v>3334</v>
      </c>
      <c r="H1645" s="325"/>
      <c r="L1645"/>
      <c r="M1645"/>
      <c r="P1645" s="9">
        <v>105</v>
      </c>
      <c r="V1645" s="39"/>
      <c r="Z1645" s="38"/>
      <c r="AA1645" s="38">
        <v>0</v>
      </c>
      <c r="AB1645" s="30"/>
      <c r="AC1645" s="31"/>
      <c r="AD1645" s="32"/>
      <c r="AE1645" s="32"/>
      <c r="AF1645" s="33"/>
      <c r="AJ1645" s="350"/>
      <c r="AK1645" s="3"/>
      <c r="AL1645">
        <f t="shared" si="118"/>
        <v>0</v>
      </c>
      <c r="AO1645">
        <v>1.2992659820078019</v>
      </c>
    </row>
    <row r="1646" spans="1:41" ht="12" customHeight="1" x14ac:dyDescent="0.25">
      <c r="A1646" s="271">
        <v>1008053</v>
      </c>
      <c r="B1646" s="100" t="s">
        <v>1840</v>
      </c>
      <c r="C1646" s="77" t="str">
        <f t="shared" si="117"/>
        <v/>
      </c>
      <c r="D1646" s="115">
        <v>2350.5500000000002</v>
      </c>
      <c r="E1646" s="86"/>
      <c r="F1646" s="292">
        <f t="shared" si="116"/>
        <v>2820.6600000000003</v>
      </c>
      <c r="G1646" s="87" t="s">
        <v>3334</v>
      </c>
      <c r="H1646" s="325"/>
      <c r="L1646"/>
      <c r="M1646"/>
      <c r="P1646" s="9">
        <v>105</v>
      </c>
      <c r="V1646" s="39"/>
      <c r="Z1646" s="38"/>
      <c r="AA1646" s="38">
        <v>12.000219349020853</v>
      </c>
      <c r="AB1646" s="30"/>
      <c r="AC1646" s="31"/>
      <c r="AD1646" s="32"/>
      <c r="AE1646" s="32"/>
      <c r="AF1646" s="33"/>
      <c r="AJ1646" s="350"/>
      <c r="AK1646" s="3"/>
      <c r="AL1646">
        <f t="shared" si="118"/>
        <v>0</v>
      </c>
      <c r="AO1646">
        <v>13.646010053314162</v>
      </c>
    </row>
    <row r="1647" spans="1:41" ht="75" customHeight="1" x14ac:dyDescent="0.25">
      <c r="A1647" s="269">
        <v>21</v>
      </c>
      <c r="B1647" s="284" t="s">
        <v>7927</v>
      </c>
      <c r="C1647" s="267"/>
      <c r="D1647" s="115"/>
      <c r="E1647" s="267"/>
      <c r="F1647" s="298"/>
      <c r="G1647" s="189"/>
      <c r="H1647" s="325"/>
      <c r="I1647" s="353">
        <v>0</v>
      </c>
      <c r="J1647" s="72"/>
      <c r="K1647" s="72"/>
      <c r="L1647"/>
      <c r="M1647"/>
      <c r="P1647" s="9">
        <v>251</v>
      </c>
      <c r="R1647" s="36"/>
      <c r="V1647" s="37"/>
      <c r="Z1647" s="38"/>
      <c r="AA1647" s="38"/>
      <c r="AB1647" s="30"/>
      <c r="AC1647" s="31"/>
      <c r="AD1647" s="32"/>
      <c r="AE1647" s="32"/>
      <c r="AF1647" s="33"/>
      <c r="AJ1647" s="350"/>
      <c r="AK1647" s="3"/>
      <c r="AL1647" s="3"/>
    </row>
    <row r="1648" spans="1:41" ht="12" customHeight="1" x14ac:dyDescent="0.25">
      <c r="A1648" s="76">
        <v>5032001</v>
      </c>
      <c r="B1648" s="270" t="s">
        <v>7012</v>
      </c>
      <c r="C1648" s="77" t="str">
        <f>IF(MROUND(AL1648/(AO1648*F1648),1)=0,"",MROUND(AL1648/(AO1648*F1648),1))</f>
        <v/>
      </c>
      <c r="D1648" s="115">
        <v>589.04999999999995</v>
      </c>
      <c r="E1648" s="78" t="s">
        <v>6464</v>
      </c>
      <c r="F1648" s="112">
        <f t="shared" ref="F1648:F1697" si="119">D1648*1.2</f>
        <v>706.8599999999999</v>
      </c>
      <c r="G1648" s="79" t="s">
        <v>3334</v>
      </c>
      <c r="H1648" s="325"/>
      <c r="L1648"/>
      <c r="M1648"/>
      <c r="P1648" s="9">
        <v>251</v>
      </c>
      <c r="V1648" s="39"/>
      <c r="Z1648" s="38"/>
      <c r="AA1648" s="38">
        <v>11.999706787861015</v>
      </c>
      <c r="AB1648" s="30"/>
      <c r="AC1648" s="31"/>
      <c r="AD1648" s="32"/>
      <c r="AE1648" s="32"/>
      <c r="AF1648" s="33"/>
      <c r="AJ1648" s="350"/>
      <c r="AK1648" s="3"/>
      <c r="AL1648">
        <f>$I$1647/50</f>
        <v>0</v>
      </c>
      <c r="AO1648">
        <v>1.7807826980887511</v>
      </c>
    </row>
    <row r="1649" spans="1:41" ht="12" customHeight="1" x14ac:dyDescent="0.25">
      <c r="A1649" s="73">
        <v>5032020</v>
      </c>
      <c r="B1649" s="98" t="s">
        <v>7010</v>
      </c>
      <c r="C1649" s="77" t="str">
        <f t="shared" si="117"/>
        <v/>
      </c>
      <c r="D1649" s="115">
        <v>589.04999999999995</v>
      </c>
      <c r="E1649" s="75" t="s">
        <v>6463</v>
      </c>
      <c r="F1649" s="112">
        <f t="shared" si="119"/>
        <v>706.8599999999999</v>
      </c>
      <c r="G1649" s="80" t="s">
        <v>3334</v>
      </c>
      <c r="H1649" s="325"/>
      <c r="L1649"/>
      <c r="M1649"/>
      <c r="P1649" s="9">
        <v>251</v>
      </c>
      <c r="V1649" s="39"/>
      <c r="Z1649" s="38"/>
      <c r="AA1649" s="38">
        <v>11.999706787861015</v>
      </c>
      <c r="AB1649" s="30"/>
      <c r="AC1649" s="31"/>
      <c r="AD1649" s="32"/>
      <c r="AE1649" s="32"/>
      <c r="AF1649" s="33"/>
      <c r="AJ1649" s="350"/>
      <c r="AK1649" s="3"/>
      <c r="AL1649">
        <f t="shared" ref="AL1649:AL1697" si="120">$I$1647/50</f>
        <v>0</v>
      </c>
      <c r="AO1649">
        <v>3.7234547323673888</v>
      </c>
    </row>
    <row r="1650" spans="1:41" ht="12" customHeight="1" x14ac:dyDescent="0.25">
      <c r="A1650" s="73">
        <v>5032021</v>
      </c>
      <c r="B1650" s="98" t="s">
        <v>7011</v>
      </c>
      <c r="C1650" s="77" t="str">
        <f t="shared" si="117"/>
        <v/>
      </c>
      <c r="D1650" s="115">
        <v>589.04999999999995</v>
      </c>
      <c r="E1650" s="75" t="s">
        <v>6463</v>
      </c>
      <c r="F1650" s="112">
        <f t="shared" si="119"/>
        <v>706.8599999999999</v>
      </c>
      <c r="G1650" s="80" t="s">
        <v>3334</v>
      </c>
      <c r="H1650" s="325"/>
      <c r="L1650"/>
      <c r="M1650"/>
      <c r="P1650" s="9">
        <v>251</v>
      </c>
      <c r="V1650" s="39"/>
      <c r="Z1650" s="38"/>
      <c r="AA1650" s="38">
        <v>11.999706787861015</v>
      </c>
      <c r="AB1650" s="30"/>
      <c r="AC1650" s="31"/>
      <c r="AD1650" s="32"/>
      <c r="AE1650" s="32"/>
      <c r="AF1650" s="33"/>
      <c r="AJ1650" s="350"/>
      <c r="AK1650" s="3"/>
      <c r="AL1650">
        <f t="shared" si="120"/>
        <v>0</v>
      </c>
      <c r="AO1650">
        <v>1.8339403905690124</v>
      </c>
    </row>
    <row r="1651" spans="1:41" ht="12" customHeight="1" x14ac:dyDescent="0.25">
      <c r="A1651" s="73">
        <v>5032022</v>
      </c>
      <c r="B1651" s="98" t="s">
        <v>7013</v>
      </c>
      <c r="C1651" s="77" t="str">
        <f>IF(MROUND(AL1651/(AO1651*F1651),1)=0,"",MROUND(AL1651/(AO1651*F1651),1))</f>
        <v/>
      </c>
      <c r="D1651" s="115">
        <v>589.04999999999995</v>
      </c>
      <c r="E1651" s="75" t="s">
        <v>6463</v>
      </c>
      <c r="F1651" s="112">
        <f t="shared" si="119"/>
        <v>706.8599999999999</v>
      </c>
      <c r="G1651" s="80" t="s">
        <v>3334</v>
      </c>
      <c r="H1651" s="325"/>
      <c r="L1651"/>
      <c r="M1651"/>
      <c r="P1651" s="9">
        <v>251</v>
      </c>
      <c r="V1651" s="39"/>
      <c r="Z1651" s="38"/>
      <c r="AA1651" s="38">
        <v>11.999706787861015</v>
      </c>
      <c r="AB1651" s="30"/>
      <c r="AC1651" s="31"/>
      <c r="AD1651" s="32"/>
      <c r="AE1651" s="32"/>
      <c r="AF1651" s="33"/>
      <c r="AJ1651" s="350"/>
      <c r="AK1651" s="3"/>
      <c r="AL1651">
        <f t="shared" si="120"/>
        <v>0</v>
      </c>
      <c r="AO1651">
        <v>1.5553671666851117</v>
      </c>
    </row>
    <row r="1652" spans="1:41" ht="12" customHeight="1" x14ac:dyDescent="0.25">
      <c r="A1652" s="73">
        <v>5032002</v>
      </c>
      <c r="B1652" s="98" t="s">
        <v>7014</v>
      </c>
      <c r="C1652" s="77" t="str">
        <f t="shared" si="117"/>
        <v/>
      </c>
      <c r="D1652" s="115">
        <v>633.38</v>
      </c>
      <c r="E1652" s="75" t="s">
        <v>6463</v>
      </c>
      <c r="F1652" s="112">
        <f t="shared" si="119"/>
        <v>760.05599999999993</v>
      </c>
      <c r="G1652" s="80" t="s">
        <v>3334</v>
      </c>
      <c r="H1652" s="325"/>
      <c r="L1652"/>
      <c r="M1652"/>
      <c r="P1652" s="9">
        <v>251</v>
      </c>
      <c r="V1652" s="39"/>
      <c r="Z1652" s="38"/>
      <c r="AA1652" s="38">
        <v>11.999706787861015</v>
      </c>
      <c r="AB1652" s="30"/>
      <c r="AC1652" s="31"/>
      <c r="AD1652" s="32"/>
      <c r="AE1652" s="32"/>
      <c r="AF1652" s="33"/>
      <c r="AJ1652" s="350"/>
      <c r="AK1652" s="3"/>
      <c r="AL1652">
        <f t="shared" si="120"/>
        <v>0</v>
      </c>
      <c r="AO1652">
        <v>2.5971387754203756</v>
      </c>
    </row>
    <row r="1653" spans="1:41" ht="12" customHeight="1" x14ac:dyDescent="0.25">
      <c r="A1653" s="73">
        <v>5032023</v>
      </c>
      <c r="B1653" s="98" t="s">
        <v>7015</v>
      </c>
      <c r="C1653" s="77" t="str">
        <f t="shared" si="117"/>
        <v/>
      </c>
      <c r="D1653" s="115">
        <v>633.38</v>
      </c>
      <c r="E1653" s="75" t="s">
        <v>6463</v>
      </c>
      <c r="F1653" s="112">
        <f t="shared" si="119"/>
        <v>760.05599999999993</v>
      </c>
      <c r="G1653" s="80" t="s">
        <v>3334</v>
      </c>
      <c r="H1653" s="325"/>
      <c r="L1653"/>
      <c r="M1653"/>
      <c r="P1653" s="9">
        <v>251</v>
      </c>
      <c r="V1653" s="39"/>
      <c r="Z1653" s="38"/>
      <c r="AA1653" s="38">
        <v>11.999706787861015</v>
      </c>
      <c r="AB1653" s="30"/>
      <c r="AC1653" s="31"/>
      <c r="AD1653" s="32"/>
      <c r="AE1653" s="32"/>
      <c r="AF1653" s="33"/>
      <c r="AJ1653" s="350"/>
      <c r="AK1653" s="3"/>
      <c r="AL1653">
        <f t="shared" si="120"/>
        <v>0</v>
      </c>
      <c r="AO1653">
        <v>2.7871733199633302</v>
      </c>
    </row>
    <row r="1654" spans="1:41" ht="12" customHeight="1" x14ac:dyDescent="0.25">
      <c r="A1654" s="73">
        <v>5032003</v>
      </c>
      <c r="B1654" s="98" t="s">
        <v>5753</v>
      </c>
      <c r="C1654" s="77" t="str">
        <f t="shared" si="117"/>
        <v/>
      </c>
      <c r="D1654" s="115">
        <v>681.05</v>
      </c>
      <c r="E1654" s="75" t="s">
        <v>6463</v>
      </c>
      <c r="F1654" s="112">
        <f t="shared" si="119"/>
        <v>817.25999999999988</v>
      </c>
      <c r="G1654" s="80" t="s">
        <v>3334</v>
      </c>
      <c r="H1654" s="325"/>
      <c r="L1654"/>
      <c r="M1654"/>
      <c r="P1654" s="9">
        <v>251</v>
      </c>
      <c r="V1654" s="39"/>
      <c r="Z1654" s="38"/>
      <c r="AA1654" s="38">
        <v>11.999706787861015</v>
      </c>
      <c r="AB1654" s="30"/>
      <c r="AC1654" s="31"/>
      <c r="AD1654" s="32"/>
      <c r="AE1654" s="32"/>
      <c r="AF1654" s="33"/>
      <c r="AJ1654" s="350"/>
      <c r="AK1654" s="3"/>
      <c r="AL1654">
        <f t="shared" si="120"/>
        <v>0</v>
      </c>
      <c r="AO1654">
        <v>3.5425168652978658</v>
      </c>
    </row>
    <row r="1655" spans="1:41" ht="12" customHeight="1" x14ac:dyDescent="0.25">
      <c r="A1655" s="73">
        <v>5032004</v>
      </c>
      <c r="B1655" s="98" t="s">
        <v>5754</v>
      </c>
      <c r="C1655" s="77" t="str">
        <f t="shared" si="117"/>
        <v/>
      </c>
      <c r="D1655" s="115">
        <v>689.19</v>
      </c>
      <c r="E1655" s="75" t="s">
        <v>6463</v>
      </c>
      <c r="F1655" s="112">
        <f t="shared" si="119"/>
        <v>827.02800000000002</v>
      </c>
      <c r="G1655" s="80" t="s">
        <v>3334</v>
      </c>
      <c r="H1655" s="325"/>
      <c r="L1655"/>
      <c r="M1655"/>
      <c r="P1655" s="9">
        <v>251</v>
      </c>
      <c r="V1655" s="39"/>
      <c r="Z1655" s="38"/>
      <c r="AA1655" s="38">
        <v>11.999706787861015</v>
      </c>
      <c r="AB1655" s="30"/>
      <c r="AC1655" s="31"/>
      <c r="AD1655" s="32"/>
      <c r="AE1655" s="32"/>
      <c r="AF1655" s="33"/>
      <c r="AJ1655" s="350"/>
      <c r="AK1655" s="3"/>
      <c r="AL1655">
        <f t="shared" si="120"/>
        <v>0</v>
      </c>
      <c r="AO1655">
        <v>0.70959655080144346</v>
      </c>
    </row>
    <row r="1656" spans="1:41" ht="12" customHeight="1" x14ac:dyDescent="0.25">
      <c r="A1656" s="73">
        <v>5032005</v>
      </c>
      <c r="B1656" s="98" t="s">
        <v>5755</v>
      </c>
      <c r="C1656" s="77" t="str">
        <f t="shared" si="117"/>
        <v/>
      </c>
      <c r="D1656" s="115">
        <v>765.68</v>
      </c>
      <c r="E1656" s="75" t="s">
        <v>6463</v>
      </c>
      <c r="F1656" s="112">
        <f t="shared" si="119"/>
        <v>918.81599999999992</v>
      </c>
      <c r="G1656" s="80" t="s">
        <v>3334</v>
      </c>
      <c r="H1656" s="325"/>
      <c r="L1656"/>
      <c r="M1656"/>
      <c r="P1656" s="9">
        <v>251</v>
      </c>
      <c r="V1656" s="39"/>
      <c r="Z1656" s="38"/>
      <c r="AA1656" s="38">
        <v>11.999706787861015</v>
      </c>
      <c r="AB1656" s="30"/>
      <c r="AC1656" s="31"/>
      <c r="AD1656" s="32"/>
      <c r="AE1656" s="32"/>
      <c r="AF1656" s="33"/>
      <c r="AJ1656" s="350"/>
      <c r="AK1656" s="3"/>
      <c r="AL1656">
        <f t="shared" si="120"/>
        <v>0</v>
      </c>
      <c r="AO1656">
        <v>0.48726267529956085</v>
      </c>
    </row>
    <row r="1657" spans="1:41" ht="12" customHeight="1" x14ac:dyDescent="0.25">
      <c r="A1657" s="73">
        <v>5032024</v>
      </c>
      <c r="B1657" s="98" t="s">
        <v>7016</v>
      </c>
      <c r="C1657" s="77" t="str">
        <f t="shared" si="117"/>
        <v/>
      </c>
      <c r="D1657" s="115">
        <v>765.68</v>
      </c>
      <c r="E1657" s="75" t="s">
        <v>6463</v>
      </c>
      <c r="F1657" s="112">
        <f t="shared" si="119"/>
        <v>918.81599999999992</v>
      </c>
      <c r="G1657" s="80" t="s">
        <v>3334</v>
      </c>
      <c r="H1657" s="325"/>
      <c r="L1657"/>
      <c r="M1657"/>
      <c r="P1657" s="9">
        <v>251</v>
      </c>
      <c r="V1657" s="39"/>
      <c r="Z1657" s="38"/>
      <c r="AA1657" s="38">
        <v>11.999706787861015</v>
      </c>
      <c r="AB1657" s="30"/>
      <c r="AC1657" s="31"/>
      <c r="AD1657" s="32"/>
      <c r="AE1657" s="32"/>
      <c r="AF1657" s="33"/>
      <c r="AJ1657" s="350"/>
      <c r="AK1657" s="3"/>
      <c r="AL1657">
        <f t="shared" si="120"/>
        <v>0</v>
      </c>
      <c r="AO1657">
        <v>0.94528959008114799</v>
      </c>
    </row>
    <row r="1658" spans="1:41" ht="12" customHeight="1" x14ac:dyDescent="0.25">
      <c r="A1658" s="73">
        <v>5032006</v>
      </c>
      <c r="B1658" s="98" t="s">
        <v>5756</v>
      </c>
      <c r="C1658" s="77" t="str">
        <f t="shared" si="117"/>
        <v/>
      </c>
      <c r="D1658" s="115">
        <v>786.18</v>
      </c>
      <c r="E1658" s="75" t="s">
        <v>6463</v>
      </c>
      <c r="F1658" s="112">
        <f t="shared" si="119"/>
        <v>943.41599999999994</v>
      </c>
      <c r="G1658" s="80" t="s">
        <v>3334</v>
      </c>
      <c r="H1658" s="325"/>
      <c r="L1658"/>
      <c r="M1658"/>
      <c r="P1658" s="9">
        <v>251</v>
      </c>
      <c r="V1658" s="39"/>
      <c r="Z1658" s="38"/>
      <c r="AA1658" s="38">
        <v>11.999706787861015</v>
      </c>
      <c r="AB1658" s="30"/>
      <c r="AC1658" s="31"/>
      <c r="AD1658" s="32"/>
      <c r="AE1658" s="32"/>
      <c r="AF1658" s="33"/>
      <c r="AJ1658" s="350"/>
      <c r="AK1658" s="3"/>
      <c r="AL1658">
        <f t="shared" si="120"/>
        <v>0</v>
      </c>
      <c r="AO1658">
        <v>0.80757959242998834</v>
      </c>
    </row>
    <row r="1659" spans="1:41" ht="12" customHeight="1" x14ac:dyDescent="0.25">
      <c r="A1659" s="73">
        <v>5032025</v>
      </c>
      <c r="B1659" s="98" t="s">
        <v>7008</v>
      </c>
      <c r="C1659" s="77" t="str">
        <f t="shared" ref="C1659:C1696" si="121">IF(MROUND(AL1659/(AO1659*F1659),1)=0,"",MROUND(AL1659/(AO1659*F1659),1))</f>
        <v/>
      </c>
      <c r="D1659" s="115">
        <v>786.18</v>
      </c>
      <c r="E1659" s="75" t="s">
        <v>6463</v>
      </c>
      <c r="F1659" s="112">
        <f t="shared" si="119"/>
        <v>943.41599999999994</v>
      </c>
      <c r="G1659" s="80" t="s">
        <v>3334</v>
      </c>
      <c r="H1659" s="325"/>
      <c r="L1659"/>
      <c r="M1659"/>
      <c r="P1659" s="9">
        <v>251</v>
      </c>
      <c r="V1659" s="39"/>
      <c r="Z1659" s="38"/>
      <c r="AA1659" s="38">
        <v>11.999706787861015</v>
      </c>
      <c r="AB1659" s="30"/>
      <c r="AC1659" s="31"/>
      <c r="AD1659" s="32"/>
      <c r="AE1659" s="32"/>
      <c r="AF1659" s="33"/>
      <c r="AJ1659" s="350"/>
      <c r="AK1659" s="3"/>
      <c r="AL1659">
        <f t="shared" si="120"/>
        <v>0</v>
      </c>
      <c r="AO1659">
        <v>0.54800043772034923</v>
      </c>
    </row>
    <row r="1660" spans="1:41" ht="12" customHeight="1" x14ac:dyDescent="0.25">
      <c r="A1660" s="73">
        <v>5032026</v>
      </c>
      <c r="B1660" s="98" t="s">
        <v>7009</v>
      </c>
      <c r="C1660" s="77" t="str">
        <f t="shared" si="121"/>
        <v/>
      </c>
      <c r="D1660" s="115">
        <v>786.18</v>
      </c>
      <c r="E1660" s="75" t="s">
        <v>6463</v>
      </c>
      <c r="F1660" s="112">
        <f t="shared" si="119"/>
        <v>943.41599999999994</v>
      </c>
      <c r="G1660" s="80" t="s">
        <v>3334</v>
      </c>
      <c r="H1660" s="325"/>
      <c r="L1660"/>
      <c r="M1660"/>
      <c r="P1660" s="9">
        <v>251</v>
      </c>
      <c r="V1660" s="39"/>
      <c r="Z1660" s="38"/>
      <c r="AA1660" s="38">
        <v>11.999706787861015</v>
      </c>
      <c r="AB1660" s="30"/>
      <c r="AC1660" s="31"/>
      <c r="AD1660" s="32"/>
      <c r="AE1660" s="32"/>
      <c r="AF1660" s="33"/>
      <c r="AJ1660" s="350"/>
      <c r="AK1660" s="3"/>
      <c r="AL1660">
        <f t="shared" si="120"/>
        <v>0</v>
      </c>
      <c r="AO1660">
        <v>1.2441091018516035</v>
      </c>
    </row>
    <row r="1661" spans="1:41" ht="12" customHeight="1" x14ac:dyDescent="0.25">
      <c r="A1661" s="73">
        <v>5032007</v>
      </c>
      <c r="B1661" s="98" t="s">
        <v>5757</v>
      </c>
      <c r="C1661" s="77" t="str">
        <f t="shared" si="121"/>
        <v/>
      </c>
      <c r="D1661" s="115">
        <v>888.68</v>
      </c>
      <c r="E1661" s="75" t="s">
        <v>6464</v>
      </c>
      <c r="F1661" s="112">
        <f t="shared" si="119"/>
        <v>1066.4159999999999</v>
      </c>
      <c r="G1661" s="80" t="s">
        <v>3334</v>
      </c>
      <c r="H1661" s="325"/>
      <c r="L1661"/>
      <c r="M1661"/>
      <c r="P1661" s="9">
        <v>251</v>
      </c>
      <c r="V1661" s="39"/>
      <c r="Z1661" s="38"/>
      <c r="AA1661" s="38">
        <v>11.999706787861015</v>
      </c>
      <c r="AB1661" s="30"/>
      <c r="AC1661" s="31"/>
      <c r="AD1661" s="32"/>
      <c r="AE1661" s="32"/>
      <c r="AF1661" s="33"/>
      <c r="AJ1661" s="350"/>
      <c r="AK1661" s="3"/>
      <c r="AL1661">
        <f t="shared" si="120"/>
        <v>0</v>
      </c>
      <c r="AO1661">
        <v>1.2340218133079457</v>
      </c>
    </row>
    <row r="1662" spans="1:41" ht="12" customHeight="1" x14ac:dyDescent="0.25">
      <c r="A1662" s="73">
        <v>5032027</v>
      </c>
      <c r="B1662" s="98" t="s">
        <v>7017</v>
      </c>
      <c r="C1662" s="77" t="str">
        <f t="shared" si="121"/>
        <v/>
      </c>
      <c r="D1662" s="115">
        <v>888.68</v>
      </c>
      <c r="E1662" s="75" t="s">
        <v>6463</v>
      </c>
      <c r="F1662" s="112">
        <f t="shared" si="119"/>
        <v>1066.4159999999999</v>
      </c>
      <c r="G1662" s="80" t="s">
        <v>3334</v>
      </c>
      <c r="H1662" s="325"/>
      <c r="L1662"/>
      <c r="M1662"/>
      <c r="P1662" s="9">
        <v>251</v>
      </c>
      <c r="V1662" s="39"/>
      <c r="Z1662" s="38"/>
      <c r="AA1662" s="38">
        <v>11.999706787861015</v>
      </c>
      <c r="AB1662" s="30"/>
      <c r="AC1662" s="31"/>
      <c r="AD1662" s="32"/>
      <c r="AE1662" s="32"/>
      <c r="AF1662" s="33"/>
      <c r="AJ1662" s="350"/>
      <c r="AK1662" s="3"/>
      <c r="AL1662">
        <f t="shared" si="120"/>
        <v>0</v>
      </c>
      <c r="AO1662">
        <v>1.313636123843942</v>
      </c>
    </row>
    <row r="1663" spans="1:41" ht="12" customHeight="1" x14ac:dyDescent="0.25">
      <c r="A1663" s="73">
        <v>5032008</v>
      </c>
      <c r="B1663" s="98" t="s">
        <v>5758</v>
      </c>
      <c r="C1663" s="77" t="str">
        <f t="shared" si="121"/>
        <v/>
      </c>
      <c r="D1663" s="115">
        <v>923.16</v>
      </c>
      <c r="E1663" s="75" t="s">
        <v>6463</v>
      </c>
      <c r="F1663" s="112">
        <f t="shared" si="119"/>
        <v>1107.7919999999999</v>
      </c>
      <c r="G1663" s="80" t="s">
        <v>3334</v>
      </c>
      <c r="H1663" s="325"/>
      <c r="L1663"/>
      <c r="M1663"/>
      <c r="P1663" s="9">
        <v>251</v>
      </c>
      <c r="V1663" s="39"/>
      <c r="Z1663" s="38"/>
      <c r="AA1663" s="38">
        <v>11.999706787861015</v>
      </c>
      <c r="AB1663" s="30"/>
      <c r="AC1663" s="31"/>
      <c r="AD1663" s="32"/>
      <c r="AE1663" s="32"/>
      <c r="AF1663" s="33"/>
      <c r="AJ1663" s="350"/>
      <c r="AK1663" s="3"/>
      <c r="AL1663">
        <f t="shared" si="120"/>
        <v>0</v>
      </c>
      <c r="AO1663">
        <v>1.9600863700044777</v>
      </c>
    </row>
    <row r="1664" spans="1:41" ht="12" customHeight="1" x14ac:dyDescent="0.25">
      <c r="A1664" s="73">
        <v>5032028</v>
      </c>
      <c r="B1664" s="98" t="s">
        <v>7018</v>
      </c>
      <c r="C1664" s="77" t="str">
        <f t="shared" si="121"/>
        <v/>
      </c>
      <c r="D1664" s="115">
        <v>923.16</v>
      </c>
      <c r="E1664" s="75" t="s">
        <v>6463</v>
      </c>
      <c r="F1664" s="112">
        <f t="shared" si="119"/>
        <v>1107.7919999999999</v>
      </c>
      <c r="G1664" s="80" t="s">
        <v>3334</v>
      </c>
      <c r="H1664" s="325"/>
      <c r="L1664"/>
      <c r="M1664"/>
      <c r="P1664" s="9">
        <v>251</v>
      </c>
      <c r="V1664" s="39"/>
      <c r="Z1664" s="38"/>
      <c r="AA1664" s="38">
        <v>11.999706787861015</v>
      </c>
      <c r="AB1664" s="30"/>
      <c r="AC1664" s="31"/>
      <c r="AD1664" s="32"/>
      <c r="AE1664" s="32"/>
      <c r="AF1664" s="33"/>
      <c r="AJ1664" s="350"/>
      <c r="AK1664" s="3"/>
      <c r="AL1664">
        <f t="shared" si="120"/>
        <v>0</v>
      </c>
      <c r="AO1664">
        <v>3.9201727400089554</v>
      </c>
    </row>
    <row r="1665" spans="1:41" ht="12" customHeight="1" x14ac:dyDescent="0.25">
      <c r="A1665" s="73">
        <v>5032009</v>
      </c>
      <c r="B1665" s="98" t="s">
        <v>5759</v>
      </c>
      <c r="C1665" s="77" t="str">
        <f t="shared" si="121"/>
        <v/>
      </c>
      <c r="D1665" s="115">
        <v>1193.5</v>
      </c>
      <c r="E1665" s="75" t="s">
        <v>6463</v>
      </c>
      <c r="F1665" s="112">
        <f t="shared" si="119"/>
        <v>1432.2</v>
      </c>
      <c r="G1665" s="80" t="s">
        <v>3334</v>
      </c>
      <c r="H1665" s="325"/>
      <c r="L1665"/>
      <c r="M1665"/>
      <c r="P1665" s="9">
        <v>251</v>
      </c>
      <c r="V1665" s="39"/>
      <c r="Z1665" s="38"/>
      <c r="AA1665" s="38">
        <v>11.999706787861015</v>
      </c>
      <c r="AB1665" s="30"/>
      <c r="AC1665" s="31"/>
      <c r="AD1665" s="32"/>
      <c r="AE1665" s="32"/>
      <c r="AF1665" s="33"/>
      <c r="AJ1665" s="350"/>
      <c r="AK1665" s="3"/>
      <c r="AL1665">
        <f t="shared" si="120"/>
        <v>0</v>
      </c>
      <c r="AO1665">
        <v>0.42707230676335628</v>
      </c>
    </row>
    <row r="1666" spans="1:41" ht="12" customHeight="1" x14ac:dyDescent="0.25">
      <c r="A1666" s="73">
        <v>5032010</v>
      </c>
      <c r="B1666" s="98" t="s">
        <v>5760</v>
      </c>
      <c r="C1666" s="77" t="str">
        <f t="shared" si="121"/>
        <v/>
      </c>
      <c r="D1666" s="115">
        <v>1237.1199999999999</v>
      </c>
      <c r="E1666" s="75" t="s">
        <v>6463</v>
      </c>
      <c r="F1666" s="112">
        <f t="shared" si="119"/>
        <v>1484.5439999999999</v>
      </c>
      <c r="G1666" s="80" t="s">
        <v>3334</v>
      </c>
      <c r="H1666" s="325"/>
      <c r="L1666"/>
      <c r="M1666"/>
      <c r="P1666" s="9">
        <v>251</v>
      </c>
      <c r="V1666" s="39"/>
      <c r="Z1666" s="38"/>
      <c r="AA1666" s="38">
        <v>11.999706787861015</v>
      </c>
      <c r="AB1666" s="30"/>
      <c r="AC1666" s="31"/>
      <c r="AD1666" s="32"/>
      <c r="AE1666" s="32"/>
      <c r="AF1666" s="33"/>
      <c r="AJ1666" s="350"/>
      <c r="AK1666" s="3"/>
      <c r="AL1666">
        <f t="shared" si="120"/>
        <v>0</v>
      </c>
      <c r="AO1666">
        <v>0.65737070126387542</v>
      </c>
    </row>
    <row r="1667" spans="1:41" ht="12" customHeight="1" x14ac:dyDescent="0.25">
      <c r="A1667" s="73">
        <v>5032011</v>
      </c>
      <c r="B1667" s="98" t="s">
        <v>5761</v>
      </c>
      <c r="C1667" s="77" t="str">
        <f t="shared" si="121"/>
        <v/>
      </c>
      <c r="D1667" s="115">
        <v>1298.8399999999999</v>
      </c>
      <c r="E1667" s="75" t="s">
        <v>6463</v>
      </c>
      <c r="F1667" s="112">
        <f t="shared" si="119"/>
        <v>1558.6079999999999</v>
      </c>
      <c r="G1667" s="80" t="s">
        <v>3334</v>
      </c>
      <c r="H1667" s="325"/>
      <c r="L1667"/>
      <c r="M1667"/>
      <c r="P1667" s="9">
        <v>251</v>
      </c>
      <c r="V1667" s="39"/>
      <c r="Z1667" s="38"/>
      <c r="AA1667" s="38">
        <v>11.999706787861015</v>
      </c>
      <c r="AB1667" s="30"/>
      <c r="AC1667" s="31"/>
      <c r="AD1667" s="32"/>
      <c r="AE1667" s="32"/>
      <c r="AF1667" s="33"/>
      <c r="AJ1667" s="350"/>
      <c r="AK1667" s="3"/>
      <c r="AL1667">
        <f t="shared" si="120"/>
        <v>0</v>
      </c>
      <c r="AO1667">
        <v>0.85732041766657274</v>
      </c>
    </row>
    <row r="1668" spans="1:41" ht="12" customHeight="1" x14ac:dyDescent="0.25">
      <c r="A1668" s="73">
        <v>5032029</v>
      </c>
      <c r="B1668" s="98" t="s">
        <v>7019</v>
      </c>
      <c r="C1668" s="77" t="str">
        <f t="shared" si="121"/>
        <v/>
      </c>
      <c r="D1668" s="115">
        <v>1298.8399999999999</v>
      </c>
      <c r="E1668" s="75" t="s">
        <v>6463</v>
      </c>
      <c r="F1668" s="112">
        <f t="shared" si="119"/>
        <v>1558.6079999999999</v>
      </c>
      <c r="G1668" s="80" t="s">
        <v>3334</v>
      </c>
      <c r="H1668" s="325"/>
      <c r="L1668"/>
      <c r="M1668"/>
      <c r="P1668" s="9">
        <v>251</v>
      </c>
      <c r="V1668" s="39"/>
      <c r="Z1668" s="38"/>
      <c r="AA1668" s="38">
        <v>11.999706787861015</v>
      </c>
      <c r="AB1668" s="30"/>
      <c r="AC1668" s="31"/>
      <c r="AD1668" s="32"/>
      <c r="AE1668" s="32"/>
      <c r="AF1668" s="33"/>
      <c r="AJ1668" s="350"/>
      <c r="AK1668" s="3"/>
      <c r="AL1668">
        <f t="shared" si="120"/>
        <v>0</v>
      </c>
      <c r="AO1668">
        <v>2.5329921431057834</v>
      </c>
    </row>
    <row r="1669" spans="1:41" ht="12" customHeight="1" x14ac:dyDescent="0.25">
      <c r="A1669" s="73">
        <v>5032012</v>
      </c>
      <c r="B1669" s="98" t="s">
        <v>5762</v>
      </c>
      <c r="C1669" s="77" t="str">
        <f t="shared" si="121"/>
        <v/>
      </c>
      <c r="D1669" s="115">
        <v>1312.87</v>
      </c>
      <c r="E1669" s="75" t="s">
        <v>6463</v>
      </c>
      <c r="F1669" s="112">
        <f t="shared" si="119"/>
        <v>1575.4439999999997</v>
      </c>
      <c r="G1669" s="80" t="s">
        <v>3334</v>
      </c>
      <c r="H1669" s="325"/>
      <c r="L1669"/>
      <c r="M1669"/>
      <c r="P1669" s="9">
        <v>251</v>
      </c>
      <c r="V1669" s="39"/>
      <c r="Z1669" s="38"/>
      <c r="AA1669" s="38">
        <v>11.999706787861015</v>
      </c>
      <c r="AB1669" s="30"/>
      <c r="AC1669" s="31"/>
      <c r="AD1669" s="32"/>
      <c r="AE1669" s="32"/>
      <c r="AF1669" s="33"/>
      <c r="AJ1669" s="350"/>
      <c r="AK1669" s="3"/>
      <c r="AL1669">
        <f t="shared" si="120"/>
        <v>0</v>
      </c>
      <c r="AO1669">
        <v>0.37760487993591235</v>
      </c>
    </row>
    <row r="1670" spans="1:41" ht="12" customHeight="1" x14ac:dyDescent="0.25">
      <c r="A1670" s="73">
        <v>5032030</v>
      </c>
      <c r="B1670" s="98" t="s">
        <v>7020</v>
      </c>
      <c r="C1670" s="77" t="str">
        <f t="shared" si="121"/>
        <v/>
      </c>
      <c r="D1670" s="115">
        <v>1312.87</v>
      </c>
      <c r="E1670" s="75" t="s">
        <v>6463</v>
      </c>
      <c r="F1670" s="112">
        <f t="shared" si="119"/>
        <v>1575.4439999999997</v>
      </c>
      <c r="G1670" s="80" t="s">
        <v>3334</v>
      </c>
      <c r="H1670" s="325"/>
      <c r="L1670"/>
      <c r="M1670"/>
      <c r="P1670" s="9">
        <v>251</v>
      </c>
      <c r="V1670" s="39"/>
      <c r="Z1670" s="38"/>
      <c r="AA1670" s="38">
        <v>11.999706787861015</v>
      </c>
      <c r="AB1670" s="30"/>
      <c r="AC1670" s="31"/>
      <c r="AD1670" s="32"/>
      <c r="AE1670" s="32"/>
      <c r="AF1670" s="33"/>
      <c r="AJ1670" s="350"/>
      <c r="AK1670" s="3"/>
      <c r="AL1670">
        <f t="shared" si="120"/>
        <v>0</v>
      </c>
      <c r="AO1670">
        <v>1.312626487396267</v>
      </c>
    </row>
    <row r="1671" spans="1:41" ht="12" customHeight="1" x14ac:dyDescent="0.25">
      <c r="A1671" s="73">
        <v>5032013</v>
      </c>
      <c r="B1671" s="98" t="s">
        <v>5763</v>
      </c>
      <c r="C1671" s="77" t="str">
        <f t="shared" si="121"/>
        <v/>
      </c>
      <c r="D1671" s="115">
        <v>1674.68</v>
      </c>
      <c r="E1671" s="75" t="s">
        <v>6463</v>
      </c>
      <c r="F1671" s="112">
        <f t="shared" si="119"/>
        <v>2009.616</v>
      </c>
      <c r="G1671" s="80" t="s">
        <v>3334</v>
      </c>
      <c r="H1671" s="325"/>
      <c r="L1671"/>
      <c r="M1671"/>
      <c r="P1671" s="9">
        <v>251</v>
      </c>
      <c r="V1671" s="39"/>
      <c r="Z1671" s="38"/>
      <c r="AA1671" s="38">
        <v>11.999706787861015</v>
      </c>
      <c r="AB1671" s="30"/>
      <c r="AC1671" s="31"/>
      <c r="AD1671" s="32"/>
      <c r="AE1671" s="32"/>
      <c r="AF1671" s="33"/>
      <c r="AJ1671" s="350"/>
      <c r="AK1671" s="3"/>
      <c r="AL1671">
        <f t="shared" si="120"/>
        <v>0</v>
      </c>
      <c r="AO1671">
        <v>0.43656121569513978</v>
      </c>
    </row>
    <row r="1672" spans="1:41" ht="12" customHeight="1" x14ac:dyDescent="0.25">
      <c r="A1672" s="73">
        <v>5032031</v>
      </c>
      <c r="B1672" s="98" t="s">
        <v>7021</v>
      </c>
      <c r="C1672" s="77" t="str">
        <f t="shared" si="121"/>
        <v/>
      </c>
      <c r="D1672" s="115">
        <v>1674.68</v>
      </c>
      <c r="E1672" s="75" t="s">
        <v>6463</v>
      </c>
      <c r="F1672" s="112">
        <f t="shared" si="119"/>
        <v>2009.616</v>
      </c>
      <c r="G1672" s="80" t="s">
        <v>3334</v>
      </c>
      <c r="H1672" s="325"/>
      <c r="L1672"/>
      <c r="M1672"/>
      <c r="P1672" s="9">
        <v>251</v>
      </c>
      <c r="V1672" s="39"/>
      <c r="Z1672" s="38"/>
      <c r="AA1672" s="38">
        <v>11.999706787861015</v>
      </c>
      <c r="AB1672" s="30"/>
      <c r="AC1672" s="31"/>
      <c r="AD1672" s="32"/>
      <c r="AE1672" s="32"/>
      <c r="AF1672" s="33"/>
      <c r="AJ1672" s="350"/>
      <c r="AK1672" s="3"/>
      <c r="AL1672">
        <f t="shared" si="120"/>
        <v>0</v>
      </c>
      <c r="AO1672">
        <v>0.70851738284948917</v>
      </c>
    </row>
    <row r="1673" spans="1:41" ht="12" customHeight="1" x14ac:dyDescent="0.25">
      <c r="A1673" s="73">
        <v>5032014</v>
      </c>
      <c r="B1673" s="98" t="s">
        <v>5764</v>
      </c>
      <c r="C1673" s="77" t="str">
        <f t="shared" si="121"/>
        <v/>
      </c>
      <c r="D1673" s="115">
        <v>1709.58</v>
      </c>
      <c r="E1673" s="75" t="s">
        <v>6463</v>
      </c>
      <c r="F1673" s="112">
        <f t="shared" si="119"/>
        <v>2051.4959999999996</v>
      </c>
      <c r="G1673" s="80" t="s">
        <v>3334</v>
      </c>
      <c r="H1673" s="325"/>
      <c r="L1673"/>
      <c r="M1673"/>
      <c r="P1673" s="9">
        <v>251</v>
      </c>
      <c r="V1673" s="39"/>
      <c r="Z1673" s="38"/>
      <c r="AA1673" s="38">
        <v>11.999706787861015</v>
      </c>
      <c r="AB1673" s="30"/>
      <c r="AC1673" s="31"/>
      <c r="AD1673" s="32"/>
      <c r="AE1673" s="32"/>
      <c r="AF1673" s="33"/>
      <c r="AJ1673" s="350"/>
      <c r="AK1673" s="3"/>
      <c r="AL1673">
        <f t="shared" si="120"/>
        <v>0</v>
      </c>
      <c r="AO1673">
        <v>0.58801750310775935</v>
      </c>
    </row>
    <row r="1674" spans="1:41" ht="12" customHeight="1" x14ac:dyDescent="0.25">
      <c r="A1674" s="73">
        <v>5032032</v>
      </c>
      <c r="B1674" s="98" t="s">
        <v>7022</v>
      </c>
      <c r="C1674" s="77" t="str">
        <f t="shared" si="121"/>
        <v/>
      </c>
      <c r="D1674" s="115">
        <v>1709.58</v>
      </c>
      <c r="E1674" s="75" t="s">
        <v>6463</v>
      </c>
      <c r="F1674" s="112">
        <f t="shared" si="119"/>
        <v>2051.4959999999996</v>
      </c>
      <c r="G1674" s="80" t="s">
        <v>3334</v>
      </c>
      <c r="H1674" s="325"/>
      <c r="L1674"/>
      <c r="M1674"/>
      <c r="P1674" s="9">
        <v>251</v>
      </c>
      <c r="V1674" s="39"/>
      <c r="Z1674" s="38"/>
      <c r="AA1674" s="38">
        <v>11.999706787861015</v>
      </c>
      <c r="AB1674" s="30"/>
      <c r="AC1674" s="31"/>
      <c r="AD1674" s="32"/>
      <c r="AE1674" s="32"/>
      <c r="AF1674" s="33"/>
      <c r="AJ1674" s="350"/>
      <c r="AK1674" s="3"/>
      <c r="AL1674">
        <f t="shared" si="120"/>
        <v>0</v>
      </c>
      <c r="AO1674">
        <v>1.7640525093232777</v>
      </c>
    </row>
    <row r="1675" spans="1:41" ht="12" customHeight="1" x14ac:dyDescent="0.25">
      <c r="A1675" s="73">
        <v>5032033</v>
      </c>
      <c r="B1675" s="98" t="s">
        <v>7023</v>
      </c>
      <c r="C1675" s="77" t="str">
        <f t="shared" si="121"/>
        <v/>
      </c>
      <c r="D1675" s="115">
        <v>1898.93</v>
      </c>
      <c r="E1675" s="75" t="s">
        <v>6463</v>
      </c>
      <c r="F1675" s="112">
        <f t="shared" si="119"/>
        <v>2278.7159999999999</v>
      </c>
      <c r="G1675" s="80" t="s">
        <v>3334</v>
      </c>
      <c r="H1675" s="325"/>
      <c r="L1675"/>
      <c r="M1675"/>
      <c r="P1675" s="9">
        <v>251</v>
      </c>
      <c r="V1675" s="39"/>
      <c r="Z1675" s="38"/>
      <c r="AA1675" s="38">
        <v>11.999706787861015</v>
      </c>
      <c r="AB1675" s="30"/>
      <c r="AC1675" s="31"/>
      <c r="AD1675" s="32"/>
      <c r="AE1675" s="32"/>
      <c r="AF1675" s="33"/>
      <c r="AJ1675" s="350"/>
      <c r="AK1675" s="3"/>
      <c r="AL1675">
        <f t="shared" si="120"/>
        <v>0</v>
      </c>
      <c r="AO1675">
        <v>0.60501016765860649</v>
      </c>
    </row>
    <row r="1676" spans="1:41" ht="12" customHeight="1" x14ac:dyDescent="0.25">
      <c r="A1676" s="73">
        <v>5032034</v>
      </c>
      <c r="B1676" s="98" t="s">
        <v>7024</v>
      </c>
      <c r="C1676" s="77" t="str">
        <f t="shared" si="121"/>
        <v/>
      </c>
      <c r="D1676" s="115">
        <v>1898.93</v>
      </c>
      <c r="E1676" s="75" t="s">
        <v>6463</v>
      </c>
      <c r="F1676" s="112">
        <f t="shared" si="119"/>
        <v>2278.7159999999999</v>
      </c>
      <c r="G1676" s="80" t="s">
        <v>3334</v>
      </c>
      <c r="H1676" s="325"/>
      <c r="L1676"/>
      <c r="M1676"/>
      <c r="P1676" s="9">
        <v>251</v>
      </c>
      <c r="V1676" s="39"/>
      <c r="Z1676" s="38"/>
      <c r="AA1676" s="38">
        <v>11.999706787861015</v>
      </c>
      <c r="AB1676" s="30"/>
      <c r="AC1676" s="31"/>
      <c r="AD1676" s="32"/>
      <c r="AE1676" s="32"/>
      <c r="AF1676" s="33"/>
      <c r="AJ1676" s="350"/>
      <c r="AK1676" s="3"/>
      <c r="AL1676">
        <f t="shared" si="120"/>
        <v>0</v>
      </c>
      <c r="AO1676">
        <v>1.6572017635866179</v>
      </c>
    </row>
    <row r="1677" spans="1:41" ht="12" customHeight="1" x14ac:dyDescent="0.25">
      <c r="A1677" s="73">
        <v>5032015</v>
      </c>
      <c r="B1677" s="98" t="s">
        <v>5765</v>
      </c>
      <c r="C1677" s="77" t="str">
        <f t="shared" si="121"/>
        <v/>
      </c>
      <c r="D1677" s="115">
        <v>2085.46</v>
      </c>
      <c r="E1677" s="75" t="s">
        <v>6463</v>
      </c>
      <c r="F1677" s="112">
        <f t="shared" si="119"/>
        <v>2502.5520000000001</v>
      </c>
      <c r="G1677" s="80" t="s">
        <v>3334</v>
      </c>
      <c r="H1677" s="325"/>
      <c r="L1677"/>
      <c r="M1677"/>
      <c r="P1677" s="9">
        <v>251</v>
      </c>
      <c r="V1677" s="39"/>
      <c r="Z1677" s="38"/>
      <c r="AA1677" s="38">
        <v>11.999706787861015</v>
      </c>
      <c r="AB1677" s="30"/>
      <c r="AC1677" s="31"/>
      <c r="AD1677" s="32"/>
      <c r="AE1677" s="32"/>
      <c r="AF1677" s="33"/>
      <c r="AJ1677" s="350"/>
      <c r="AK1677" s="3"/>
      <c r="AL1677">
        <f t="shared" si="120"/>
        <v>0</v>
      </c>
      <c r="AO1677">
        <v>0.63102653901806116</v>
      </c>
    </row>
    <row r="1678" spans="1:41" ht="12" customHeight="1" x14ac:dyDescent="0.25">
      <c r="A1678" s="73">
        <v>5032035</v>
      </c>
      <c r="B1678" s="98" t="s">
        <v>7025</v>
      </c>
      <c r="C1678" s="77" t="str">
        <f t="shared" si="121"/>
        <v/>
      </c>
      <c r="D1678" s="115">
        <v>2085.46</v>
      </c>
      <c r="E1678" s="75" t="s">
        <v>6463</v>
      </c>
      <c r="F1678" s="112">
        <f t="shared" si="119"/>
        <v>2502.5520000000001</v>
      </c>
      <c r="G1678" s="80" t="s">
        <v>3334</v>
      </c>
      <c r="H1678" s="325"/>
      <c r="L1678"/>
      <c r="M1678"/>
      <c r="P1678" s="9">
        <v>251</v>
      </c>
      <c r="V1678" s="39"/>
      <c r="Z1678" s="38"/>
      <c r="AA1678" s="38">
        <v>11.999706787861015</v>
      </c>
      <c r="AB1678" s="30"/>
      <c r="AC1678" s="31"/>
      <c r="AD1678" s="32"/>
      <c r="AE1678" s="32"/>
      <c r="AF1678" s="33"/>
      <c r="AJ1678" s="350"/>
      <c r="AK1678" s="3"/>
      <c r="AL1678">
        <f t="shared" si="120"/>
        <v>0</v>
      </c>
      <c r="AO1678">
        <v>1.0207782248821577</v>
      </c>
    </row>
    <row r="1679" spans="1:41" ht="12" customHeight="1" x14ac:dyDescent="0.25">
      <c r="A1679" s="73">
        <v>5032036</v>
      </c>
      <c r="B1679" s="98" t="s">
        <v>7026</v>
      </c>
      <c r="C1679" s="77" t="str">
        <f t="shared" si="121"/>
        <v/>
      </c>
      <c r="D1679" s="115">
        <v>2222.3000000000002</v>
      </c>
      <c r="E1679" s="75" t="s">
        <v>6463</v>
      </c>
      <c r="F1679" s="112">
        <f t="shared" si="119"/>
        <v>2666.76</v>
      </c>
      <c r="G1679" s="80" t="s">
        <v>3334</v>
      </c>
      <c r="H1679" s="325"/>
      <c r="L1679"/>
      <c r="M1679"/>
      <c r="P1679" s="9">
        <v>251</v>
      </c>
      <c r="V1679" s="39"/>
      <c r="Z1679" s="38"/>
      <c r="AA1679" s="38">
        <v>11.999706787861015</v>
      </c>
      <c r="AB1679" s="30"/>
      <c r="AC1679" s="31"/>
      <c r="AD1679" s="32"/>
      <c r="AE1679" s="32"/>
      <c r="AF1679" s="33"/>
      <c r="AJ1679" s="350"/>
      <c r="AK1679" s="3"/>
      <c r="AL1679">
        <f t="shared" si="120"/>
        <v>0</v>
      </c>
      <c r="AO1679">
        <v>0.72376400159327747</v>
      </c>
    </row>
    <row r="1680" spans="1:41" ht="12" customHeight="1" x14ac:dyDescent="0.25">
      <c r="A1680" s="73">
        <v>5032037</v>
      </c>
      <c r="B1680" s="98" t="s">
        <v>7027</v>
      </c>
      <c r="C1680" s="77" t="str">
        <f t="shared" si="121"/>
        <v/>
      </c>
      <c r="D1680" s="115">
        <v>2222.3000000000002</v>
      </c>
      <c r="E1680" s="75" t="s">
        <v>6463</v>
      </c>
      <c r="F1680" s="112">
        <f t="shared" si="119"/>
        <v>2666.76</v>
      </c>
      <c r="G1680" s="80" t="s">
        <v>3334</v>
      </c>
      <c r="H1680" s="325"/>
      <c r="L1680"/>
      <c r="M1680"/>
      <c r="P1680" s="9">
        <v>251</v>
      </c>
      <c r="V1680" s="39"/>
      <c r="Z1680" s="38"/>
      <c r="AA1680" s="38">
        <v>11.999706787861015</v>
      </c>
      <c r="AB1680" s="30"/>
      <c r="AC1680" s="31"/>
      <c r="AD1680" s="32"/>
      <c r="AE1680" s="32"/>
      <c r="AF1680" s="33"/>
      <c r="AJ1680" s="350"/>
      <c r="AK1680" s="3"/>
      <c r="AL1680">
        <f t="shared" si="120"/>
        <v>0</v>
      </c>
      <c r="AO1680">
        <v>1.2062733359887958</v>
      </c>
    </row>
    <row r="1681" spans="1:41" ht="12" customHeight="1" x14ac:dyDescent="0.25">
      <c r="A1681" s="73">
        <v>5032016</v>
      </c>
      <c r="B1681" s="98" t="s">
        <v>5766</v>
      </c>
      <c r="C1681" s="77" t="str">
        <f t="shared" si="121"/>
        <v/>
      </c>
      <c r="D1681" s="115">
        <v>2377.0700000000002</v>
      </c>
      <c r="E1681" s="75" t="s">
        <v>6463</v>
      </c>
      <c r="F1681" s="112">
        <f t="shared" si="119"/>
        <v>2852.4839999999999</v>
      </c>
      <c r="G1681" s="80" t="s">
        <v>3334</v>
      </c>
      <c r="H1681" s="325"/>
      <c r="L1681"/>
      <c r="M1681"/>
      <c r="P1681" s="9">
        <v>251</v>
      </c>
      <c r="V1681" s="39"/>
      <c r="Z1681" s="38"/>
      <c r="AA1681" s="38">
        <v>11.999706787861015</v>
      </c>
      <c r="AB1681" s="30"/>
      <c r="AC1681" s="31"/>
      <c r="AD1681" s="32"/>
      <c r="AE1681" s="32"/>
      <c r="AF1681" s="33"/>
      <c r="AJ1681" s="350"/>
      <c r="AK1681" s="3"/>
      <c r="AL1681">
        <f t="shared" si="120"/>
        <v>0</v>
      </c>
      <c r="AO1681">
        <v>0.780738508108758</v>
      </c>
    </row>
    <row r="1682" spans="1:41" ht="12" customHeight="1" x14ac:dyDescent="0.25">
      <c r="A1682" s="73">
        <v>5032038</v>
      </c>
      <c r="B1682" s="98" t="s">
        <v>7028</v>
      </c>
      <c r="C1682" s="77" t="str">
        <f t="shared" si="121"/>
        <v/>
      </c>
      <c r="D1682" s="115">
        <v>2377.0700000000002</v>
      </c>
      <c r="E1682" s="75" t="s">
        <v>6463</v>
      </c>
      <c r="F1682" s="112">
        <f t="shared" si="119"/>
        <v>2852.4839999999999</v>
      </c>
      <c r="G1682" s="80" t="s">
        <v>3334</v>
      </c>
      <c r="H1682" s="325"/>
      <c r="L1682"/>
      <c r="M1682"/>
      <c r="P1682" s="9">
        <v>251</v>
      </c>
      <c r="V1682" s="39"/>
      <c r="Z1682" s="38"/>
      <c r="AA1682" s="38">
        <v>11.999706787861015</v>
      </c>
      <c r="AB1682" s="30"/>
      <c r="AC1682" s="31"/>
      <c r="AD1682" s="32"/>
      <c r="AE1682" s="32"/>
      <c r="AF1682" s="33"/>
      <c r="AJ1682" s="350"/>
      <c r="AK1682" s="3"/>
      <c r="AL1682">
        <f t="shared" si="120"/>
        <v>0</v>
      </c>
      <c r="AO1682">
        <v>0.72497147181527533</v>
      </c>
    </row>
    <row r="1683" spans="1:41" ht="12" customHeight="1" x14ac:dyDescent="0.25">
      <c r="A1683" s="73">
        <v>5032017</v>
      </c>
      <c r="B1683" s="98" t="s">
        <v>5767</v>
      </c>
      <c r="C1683" s="77" t="str">
        <f t="shared" si="121"/>
        <v/>
      </c>
      <c r="D1683" s="115">
        <v>2397.96</v>
      </c>
      <c r="E1683" s="75" t="s">
        <v>6463</v>
      </c>
      <c r="F1683" s="112">
        <f t="shared" si="119"/>
        <v>2877.5520000000001</v>
      </c>
      <c r="G1683" s="80" t="s">
        <v>3334</v>
      </c>
      <c r="H1683" s="325"/>
      <c r="L1683"/>
      <c r="M1683"/>
      <c r="P1683" s="9">
        <v>251</v>
      </c>
      <c r="V1683" s="39"/>
      <c r="Z1683" s="38"/>
      <c r="AA1683" s="38">
        <v>11.999706787861015</v>
      </c>
      <c r="AB1683" s="30"/>
      <c r="AC1683" s="31"/>
      <c r="AD1683" s="32"/>
      <c r="AE1683" s="32"/>
      <c r="AF1683" s="33"/>
      <c r="AJ1683" s="350"/>
      <c r="AK1683" s="3"/>
      <c r="AL1683">
        <f t="shared" si="120"/>
        <v>0</v>
      </c>
      <c r="AO1683">
        <v>0.97366273877598819</v>
      </c>
    </row>
    <row r="1684" spans="1:41" ht="12" customHeight="1" x14ac:dyDescent="0.25">
      <c r="A1684" s="73">
        <v>5032039</v>
      </c>
      <c r="B1684" s="98" t="s">
        <v>7029</v>
      </c>
      <c r="C1684" s="77" t="str">
        <f t="shared" si="121"/>
        <v/>
      </c>
      <c r="D1684" s="115">
        <v>2397.96</v>
      </c>
      <c r="E1684" s="75" t="s">
        <v>6463</v>
      </c>
      <c r="F1684" s="112">
        <f t="shared" si="119"/>
        <v>2877.5520000000001</v>
      </c>
      <c r="G1684" s="80" t="s">
        <v>3334</v>
      </c>
      <c r="H1684" s="325"/>
      <c r="L1684"/>
      <c r="M1684"/>
      <c r="P1684" s="9">
        <v>251</v>
      </c>
      <c r="V1684" s="39"/>
      <c r="Z1684" s="38"/>
      <c r="AA1684" s="38">
        <v>11.999706787861015</v>
      </c>
      <c r="AB1684" s="30"/>
      <c r="AC1684" s="31"/>
      <c r="AD1684" s="32"/>
      <c r="AE1684" s="32"/>
      <c r="AF1684" s="33"/>
      <c r="AJ1684" s="350"/>
      <c r="AK1684" s="3"/>
      <c r="AL1684">
        <f t="shared" si="120"/>
        <v>0</v>
      </c>
      <c r="AO1684">
        <v>1.257647704252318</v>
      </c>
    </row>
    <row r="1685" spans="1:41" ht="12" customHeight="1" x14ac:dyDescent="0.25">
      <c r="A1685" s="73">
        <v>5032040</v>
      </c>
      <c r="B1685" s="98" t="s">
        <v>7030</v>
      </c>
      <c r="C1685" s="77" t="str">
        <f t="shared" si="121"/>
        <v/>
      </c>
      <c r="D1685" s="115">
        <v>2800</v>
      </c>
      <c r="E1685" s="75" t="s">
        <v>6463</v>
      </c>
      <c r="F1685" s="112">
        <f t="shared" si="119"/>
        <v>3360</v>
      </c>
      <c r="G1685" s="80" t="s">
        <v>3334</v>
      </c>
      <c r="H1685" s="325"/>
      <c r="L1685"/>
      <c r="M1685"/>
      <c r="P1685" s="9">
        <v>251</v>
      </c>
      <c r="V1685" s="39"/>
      <c r="Z1685" s="38"/>
      <c r="AA1685" s="38">
        <v>11.999706787861015</v>
      </c>
      <c r="AB1685" s="30"/>
      <c r="AC1685" s="31"/>
      <c r="AD1685" s="32"/>
      <c r="AE1685" s="32"/>
      <c r="AF1685" s="33"/>
      <c r="AJ1685" s="350"/>
      <c r="AK1685" s="3"/>
      <c r="AL1685">
        <f t="shared" si="120"/>
        <v>0</v>
      </c>
      <c r="AO1685">
        <v>0.68025313283208022</v>
      </c>
    </row>
    <row r="1686" spans="1:41" ht="12" customHeight="1" x14ac:dyDescent="0.25">
      <c r="A1686" s="73">
        <v>5032041</v>
      </c>
      <c r="B1686" s="98" t="s">
        <v>7031</v>
      </c>
      <c r="C1686" s="77" t="str">
        <f>IF(MROUND(AL1686/(AO1686*F1686),1)=0,"",MROUND(AL1686/(AO1686*F1686),1))</f>
        <v/>
      </c>
      <c r="D1686" s="115">
        <v>2800</v>
      </c>
      <c r="E1686" s="75" t="s">
        <v>1</v>
      </c>
      <c r="F1686" s="112">
        <f t="shared" si="119"/>
        <v>3360</v>
      </c>
      <c r="G1686" s="80" t="s">
        <v>3334</v>
      </c>
      <c r="H1686" s="325"/>
      <c r="L1686"/>
      <c r="M1686"/>
      <c r="P1686" s="9">
        <v>251</v>
      </c>
      <c r="V1686" s="39"/>
      <c r="Z1686" s="38"/>
      <c r="AA1686" s="38">
        <v>11.999706787861015</v>
      </c>
      <c r="AB1686" s="30"/>
      <c r="AC1686" s="31"/>
      <c r="AD1686" s="32"/>
      <c r="AE1686" s="32"/>
      <c r="AF1686" s="33"/>
      <c r="AJ1686" s="350"/>
      <c r="AK1686" s="3"/>
      <c r="AL1686">
        <f t="shared" si="120"/>
        <v>0</v>
      </c>
      <c r="AO1686">
        <v>0.73856054421768713</v>
      </c>
    </row>
    <row r="1687" spans="1:41" ht="12" customHeight="1" x14ac:dyDescent="0.25">
      <c r="A1687" s="73">
        <v>5032018</v>
      </c>
      <c r="B1687" s="98" t="s">
        <v>5768</v>
      </c>
      <c r="C1687" s="77" t="str">
        <f t="shared" si="121"/>
        <v/>
      </c>
      <c r="D1687" s="115">
        <v>3179.05</v>
      </c>
      <c r="E1687" s="75" t="s">
        <v>6463</v>
      </c>
      <c r="F1687" s="112">
        <f t="shared" si="119"/>
        <v>3814.86</v>
      </c>
      <c r="G1687" s="80" t="s">
        <v>3334</v>
      </c>
      <c r="H1687" s="325"/>
      <c r="L1687"/>
      <c r="M1687"/>
      <c r="P1687" s="9">
        <v>251</v>
      </c>
      <c r="V1687" s="39"/>
      <c r="Z1687" s="38"/>
      <c r="AA1687" s="38">
        <v>11.999706787861015</v>
      </c>
      <c r="AB1687" s="30"/>
      <c r="AC1687" s="31"/>
      <c r="AD1687" s="32"/>
      <c r="AE1687" s="32"/>
      <c r="AF1687" s="33"/>
      <c r="AJ1687" s="350"/>
      <c r="AK1687" s="3"/>
      <c r="AL1687">
        <f t="shared" si="120"/>
        <v>0</v>
      </c>
      <c r="AO1687">
        <v>0.55530420641335432</v>
      </c>
    </row>
    <row r="1688" spans="1:41" ht="12" customHeight="1" x14ac:dyDescent="0.25">
      <c r="A1688" s="73">
        <v>5032042</v>
      </c>
      <c r="B1688" s="98" t="s">
        <v>7032</v>
      </c>
      <c r="C1688" s="77" t="str">
        <f>IF(MROUND(AL1688/(AO1688*F1688),1)=0,"",MROUND(AL1688/(AO1688*F1688),1))</f>
        <v/>
      </c>
      <c r="D1688" s="115">
        <v>3179.05</v>
      </c>
      <c r="E1688" s="75" t="s">
        <v>1</v>
      </c>
      <c r="F1688" s="112">
        <f t="shared" si="119"/>
        <v>3814.86</v>
      </c>
      <c r="G1688" s="80" t="s">
        <v>3334</v>
      </c>
      <c r="H1688" s="325"/>
      <c r="L1688"/>
      <c r="M1688"/>
      <c r="P1688" s="9">
        <v>251</v>
      </c>
      <c r="V1688" s="39"/>
      <c r="Z1688" s="38"/>
      <c r="AA1688" s="38">
        <v>11.999706787861015</v>
      </c>
      <c r="AB1688" s="30"/>
      <c r="AC1688" s="31"/>
      <c r="AD1688" s="32"/>
      <c r="AE1688" s="32"/>
      <c r="AF1688" s="33"/>
      <c r="AJ1688" s="350"/>
      <c r="AK1688" s="3"/>
      <c r="AL1688">
        <f t="shared" si="120"/>
        <v>0</v>
      </c>
      <c r="AO1688">
        <v>0.73443459557895241</v>
      </c>
    </row>
    <row r="1689" spans="1:41" ht="12" customHeight="1" x14ac:dyDescent="0.25">
      <c r="A1689" s="73">
        <v>5032019</v>
      </c>
      <c r="B1689" s="98" t="s">
        <v>5769</v>
      </c>
      <c r="C1689" s="77" t="str">
        <f t="shared" si="121"/>
        <v/>
      </c>
      <c r="D1689" s="115">
        <v>3521.1</v>
      </c>
      <c r="E1689" s="75" t="s">
        <v>6463</v>
      </c>
      <c r="F1689" s="112">
        <f t="shared" si="119"/>
        <v>4225.32</v>
      </c>
      <c r="G1689" s="80" t="s">
        <v>3334</v>
      </c>
      <c r="H1689" s="325"/>
      <c r="L1689"/>
      <c r="M1689"/>
      <c r="P1689" s="9">
        <v>251</v>
      </c>
      <c r="V1689" s="39"/>
      <c r="Z1689" s="38"/>
      <c r="AA1689" s="38">
        <v>11.999706787861015</v>
      </c>
      <c r="AB1689" s="30"/>
      <c r="AC1689" s="31"/>
      <c r="AD1689" s="32"/>
      <c r="AE1689" s="32"/>
      <c r="AF1689" s="33"/>
      <c r="AJ1689" s="350"/>
      <c r="AK1689" s="3"/>
      <c r="AL1689">
        <f t="shared" si="120"/>
        <v>0</v>
      </c>
      <c r="AO1689">
        <v>20.555773290543677</v>
      </c>
    </row>
    <row r="1690" spans="1:41" ht="12" customHeight="1" x14ac:dyDescent="0.25">
      <c r="A1690" s="73">
        <v>5032043</v>
      </c>
      <c r="B1690" s="98" t="s">
        <v>7033</v>
      </c>
      <c r="C1690" s="77" t="str">
        <f t="shared" si="121"/>
        <v/>
      </c>
      <c r="D1690" s="115">
        <v>3521.1</v>
      </c>
      <c r="E1690" s="75" t="s">
        <v>1</v>
      </c>
      <c r="F1690" s="112">
        <f t="shared" si="119"/>
        <v>4225.32</v>
      </c>
      <c r="G1690" s="80" t="s">
        <v>3334</v>
      </c>
      <c r="H1690" s="325"/>
      <c r="L1690"/>
      <c r="M1690"/>
      <c r="P1690" s="9">
        <v>251</v>
      </c>
      <c r="V1690" s="39"/>
      <c r="Z1690" s="38"/>
      <c r="AA1690" s="38">
        <v>11.999706787861015</v>
      </c>
      <c r="AB1690" s="30"/>
      <c r="AC1690" s="31"/>
      <c r="AD1690" s="32"/>
      <c r="AE1690" s="32"/>
      <c r="AF1690" s="33"/>
      <c r="AJ1690" s="350"/>
      <c r="AK1690" s="3"/>
      <c r="AL1690">
        <f t="shared" si="120"/>
        <v>0</v>
      </c>
      <c r="AO1690">
        <v>20.555773290543677</v>
      </c>
    </row>
    <row r="1691" spans="1:41" ht="12" customHeight="1" x14ac:dyDescent="0.25">
      <c r="A1691" s="73">
        <v>5032044</v>
      </c>
      <c r="B1691" s="98" t="s">
        <v>7034</v>
      </c>
      <c r="C1691" s="77" t="str">
        <f t="shared" si="121"/>
        <v/>
      </c>
      <c r="D1691" s="115">
        <v>3682.53</v>
      </c>
      <c r="E1691" s="75" t="s">
        <v>6463</v>
      </c>
      <c r="F1691" s="112">
        <f t="shared" si="119"/>
        <v>4419.0360000000001</v>
      </c>
      <c r="G1691" s="80" t="s">
        <v>3334</v>
      </c>
      <c r="H1691" s="325"/>
      <c r="L1691"/>
      <c r="M1691"/>
      <c r="P1691" s="9">
        <v>251</v>
      </c>
      <c r="V1691" s="39"/>
      <c r="Z1691" s="38"/>
      <c r="AA1691" s="38">
        <v>11.999706787861015</v>
      </c>
      <c r="AB1691" s="30"/>
      <c r="AC1691" s="31"/>
      <c r="AD1691" s="32"/>
      <c r="AE1691" s="32"/>
      <c r="AF1691" s="33"/>
      <c r="AJ1691" s="350"/>
      <c r="AK1691" s="3"/>
      <c r="AL1691">
        <f t="shared" si="120"/>
        <v>0</v>
      </c>
      <c r="AO1691">
        <v>0.63402180052172519</v>
      </c>
    </row>
    <row r="1692" spans="1:41" ht="12" customHeight="1" x14ac:dyDescent="0.25">
      <c r="A1692" s="73">
        <v>5032045</v>
      </c>
      <c r="B1692" s="98" t="s">
        <v>7035</v>
      </c>
      <c r="C1692" s="77" t="str">
        <f t="shared" si="121"/>
        <v/>
      </c>
      <c r="D1692" s="115">
        <v>3682.53</v>
      </c>
      <c r="E1692" s="75" t="s">
        <v>6463</v>
      </c>
      <c r="F1692" s="112">
        <f t="shared" si="119"/>
        <v>4419.0360000000001</v>
      </c>
      <c r="G1692" s="80" t="s">
        <v>3334</v>
      </c>
      <c r="H1692" s="325"/>
      <c r="L1692"/>
      <c r="M1692"/>
      <c r="P1692" s="9">
        <v>251</v>
      </c>
      <c r="V1692" s="39"/>
      <c r="Z1692" s="38"/>
      <c r="AA1692" s="38">
        <v>11.999706787861015</v>
      </c>
      <c r="AB1692" s="30"/>
      <c r="AC1692" s="31"/>
      <c r="AD1692" s="32"/>
      <c r="AE1692" s="32"/>
      <c r="AF1692" s="33"/>
      <c r="AJ1692" s="350"/>
      <c r="AK1692" s="3"/>
      <c r="AL1692">
        <f t="shared" si="120"/>
        <v>0</v>
      </c>
      <c r="AO1692">
        <v>9.8273379080867418</v>
      </c>
    </row>
    <row r="1693" spans="1:41" ht="12" customHeight="1" x14ac:dyDescent="0.25">
      <c r="A1693" s="73">
        <v>5032046</v>
      </c>
      <c r="B1693" s="98" t="s">
        <v>7036</v>
      </c>
      <c r="C1693" s="77" t="str">
        <f t="shared" si="121"/>
        <v/>
      </c>
      <c r="D1693" s="115">
        <v>3961.51</v>
      </c>
      <c r="E1693" s="75" t="s">
        <v>6463</v>
      </c>
      <c r="F1693" s="112">
        <f t="shared" si="119"/>
        <v>4753.8119999999999</v>
      </c>
      <c r="G1693" s="80" t="s">
        <v>3334</v>
      </c>
      <c r="H1693" s="325"/>
      <c r="L1693"/>
      <c r="M1693"/>
      <c r="P1693" s="9">
        <v>251</v>
      </c>
      <c r="V1693" s="39"/>
      <c r="Z1693" s="38"/>
      <c r="AA1693" s="38">
        <v>11.999706787861015</v>
      </c>
      <c r="AB1693" s="30"/>
      <c r="AC1693" s="31"/>
      <c r="AD1693" s="32"/>
      <c r="AE1693" s="32"/>
      <c r="AF1693" s="33"/>
      <c r="AJ1693" s="350"/>
      <c r="AK1693" s="3"/>
      <c r="AL1693">
        <f t="shared" si="120"/>
        <v>0</v>
      </c>
      <c r="AO1693">
        <v>0.73082166480289923</v>
      </c>
    </row>
    <row r="1694" spans="1:41" ht="12" customHeight="1" x14ac:dyDescent="0.25">
      <c r="A1694" s="73">
        <v>5032047</v>
      </c>
      <c r="B1694" s="98" t="s">
        <v>7037</v>
      </c>
      <c r="C1694" s="77" t="str">
        <f t="shared" si="121"/>
        <v/>
      </c>
      <c r="D1694" s="115">
        <v>3961.51</v>
      </c>
      <c r="E1694" s="75" t="s">
        <v>6463</v>
      </c>
      <c r="F1694" s="112">
        <f t="shared" si="119"/>
        <v>4753.8119999999999</v>
      </c>
      <c r="G1694" s="80" t="s">
        <v>3334</v>
      </c>
      <c r="H1694" s="325"/>
      <c r="L1694"/>
      <c r="M1694"/>
      <c r="P1694" s="9">
        <v>251</v>
      </c>
      <c r="V1694" s="39"/>
      <c r="Z1694" s="38"/>
      <c r="AA1694" s="38">
        <v>11.999706787861015</v>
      </c>
      <c r="AB1694" s="30"/>
      <c r="AC1694" s="31"/>
      <c r="AD1694" s="32"/>
      <c r="AE1694" s="32"/>
      <c r="AF1694" s="33"/>
      <c r="AJ1694" s="350"/>
      <c r="AK1694" s="3"/>
      <c r="AL1694">
        <f t="shared" si="120"/>
        <v>0</v>
      </c>
      <c r="AO1694">
        <v>9.135270810036241</v>
      </c>
    </row>
    <row r="1695" spans="1:41" ht="12" customHeight="1" x14ac:dyDescent="0.25">
      <c r="A1695" s="73">
        <v>5032048</v>
      </c>
      <c r="B1695" s="98" t="s">
        <v>7038</v>
      </c>
      <c r="C1695" s="77" t="str">
        <f t="shared" si="121"/>
        <v/>
      </c>
      <c r="D1695" s="115">
        <v>4345.51</v>
      </c>
      <c r="E1695" s="75" t="s">
        <v>6463</v>
      </c>
      <c r="F1695" s="112">
        <f t="shared" si="119"/>
        <v>5214.6120000000001</v>
      </c>
      <c r="G1695" s="80" t="s">
        <v>3334</v>
      </c>
      <c r="H1695" s="325"/>
      <c r="L1695"/>
      <c r="M1695"/>
      <c r="P1695" s="9">
        <v>251</v>
      </c>
      <c r="V1695" s="39"/>
      <c r="Z1695" s="38"/>
      <c r="AA1695" s="38">
        <v>11.999706787861015</v>
      </c>
      <c r="AB1695" s="30"/>
      <c r="AC1695" s="31"/>
      <c r="AD1695" s="32"/>
      <c r="AE1695" s="32"/>
      <c r="AF1695" s="33"/>
      <c r="AJ1695" s="350"/>
      <c r="AK1695" s="3"/>
      <c r="AL1695">
        <f t="shared" si="120"/>
        <v>0</v>
      </c>
      <c r="AO1695">
        <v>2.3794324760609502</v>
      </c>
    </row>
    <row r="1696" spans="1:41" ht="12" customHeight="1" x14ac:dyDescent="0.25">
      <c r="A1696" s="73">
        <v>5032049</v>
      </c>
      <c r="B1696" s="98" t="s">
        <v>7039</v>
      </c>
      <c r="C1696" s="77" t="str">
        <f t="shared" si="121"/>
        <v/>
      </c>
      <c r="D1696" s="115">
        <v>4345.51</v>
      </c>
      <c r="E1696" s="75" t="s">
        <v>6463</v>
      </c>
      <c r="F1696" s="112">
        <f t="shared" si="119"/>
        <v>5214.6120000000001</v>
      </c>
      <c r="G1696" s="80" t="s">
        <v>3334</v>
      </c>
      <c r="H1696" s="325"/>
      <c r="L1696"/>
      <c r="M1696"/>
      <c r="P1696" s="9">
        <v>251</v>
      </c>
      <c r="V1696" s="39"/>
      <c r="Z1696" s="38"/>
      <c r="AA1696" s="38">
        <v>11.999706787861015</v>
      </c>
      <c r="AB1696" s="30"/>
      <c r="AC1696" s="31"/>
      <c r="AD1696" s="32"/>
      <c r="AE1696" s="32"/>
      <c r="AF1696" s="33"/>
      <c r="AJ1696" s="350"/>
      <c r="AK1696" s="3"/>
      <c r="AL1696">
        <f t="shared" si="120"/>
        <v>0</v>
      </c>
      <c r="AO1696">
        <v>16.65602733242665</v>
      </c>
    </row>
    <row r="1697" spans="1:41" ht="12" customHeight="1" x14ac:dyDescent="0.25">
      <c r="A1697" s="271">
        <v>5032050</v>
      </c>
      <c r="B1697" s="100" t="s">
        <v>7040</v>
      </c>
      <c r="C1697" s="77" t="str">
        <f>IF(MROUND(AL1697/(AO1697*F1697),1)=0,"",MROUND(AL1697/(AO1697*F1697),1))</f>
        <v/>
      </c>
      <c r="D1697" s="115">
        <v>4687.8599999999997</v>
      </c>
      <c r="E1697" s="86" t="s">
        <v>6463</v>
      </c>
      <c r="F1697" s="292">
        <f t="shared" si="119"/>
        <v>5625.4319999999998</v>
      </c>
      <c r="G1697" s="87" t="s">
        <v>3334</v>
      </c>
      <c r="H1697" s="325"/>
      <c r="L1697"/>
      <c r="M1697"/>
      <c r="P1697" s="9">
        <v>251</v>
      </c>
      <c r="V1697" s="39"/>
      <c r="Z1697" s="38"/>
      <c r="AA1697" s="38">
        <v>11.999706787861015</v>
      </c>
      <c r="AB1697" s="30"/>
      <c r="AC1697" s="31"/>
      <c r="AD1697" s="32"/>
      <c r="AE1697" s="32"/>
      <c r="AF1697" s="33"/>
      <c r="AJ1697" s="350"/>
      <c r="AK1697" s="3"/>
      <c r="AL1697">
        <f t="shared" si="120"/>
        <v>0</v>
      </c>
      <c r="AO1697">
        <v>5.1465511152447201</v>
      </c>
    </row>
    <row r="1698" spans="1:41" ht="60" customHeight="1" x14ac:dyDescent="0.25">
      <c r="A1698" s="269">
        <v>22</v>
      </c>
      <c r="B1698" s="284" t="s">
        <v>7928</v>
      </c>
      <c r="C1698" s="267"/>
      <c r="D1698" s="115"/>
      <c r="E1698" s="267"/>
      <c r="F1698" s="298"/>
      <c r="G1698" s="189"/>
      <c r="H1698" s="325"/>
      <c r="I1698" s="353">
        <v>0</v>
      </c>
      <c r="J1698" s="72"/>
      <c r="K1698" s="72"/>
      <c r="L1698"/>
      <c r="M1698"/>
      <c r="P1698" s="9">
        <v>72</v>
      </c>
      <c r="R1698" s="36"/>
      <c r="V1698" s="37"/>
      <c r="Z1698" s="38"/>
      <c r="AA1698" s="38"/>
      <c r="AB1698" s="30"/>
      <c r="AC1698" s="31"/>
      <c r="AD1698" s="32"/>
      <c r="AE1698" s="32"/>
      <c r="AF1698" s="33"/>
      <c r="AJ1698" s="350"/>
      <c r="AK1698" s="3"/>
      <c r="AL1698" s="3"/>
    </row>
    <row r="1699" spans="1:41" ht="12" customHeight="1" x14ac:dyDescent="0.25">
      <c r="A1699" s="76">
        <v>5040001</v>
      </c>
      <c r="B1699" s="270" t="s">
        <v>7048</v>
      </c>
      <c r="C1699" s="77" t="str">
        <f>IF(MROUND(AL1699/(AO1699*F1699),1)=0,"",MROUND(AL1699/(AO1699*F1699),1))</f>
        <v/>
      </c>
      <c r="D1699" s="115">
        <v>1398.79</v>
      </c>
      <c r="E1699" s="78" t="s">
        <v>6464</v>
      </c>
      <c r="F1699" s="112">
        <f t="shared" ref="F1699:F1730" si="122">D1699*1.2</f>
        <v>1678.548</v>
      </c>
      <c r="G1699" s="79" t="s">
        <v>3335</v>
      </c>
      <c r="H1699" s="325"/>
      <c r="L1699"/>
      <c r="M1699"/>
      <c r="P1699" s="9">
        <v>72</v>
      </c>
      <c r="V1699" s="39"/>
      <c r="Z1699" s="38"/>
      <c r="AA1699" s="38">
        <v>15</v>
      </c>
      <c r="AB1699" s="30"/>
      <c r="AC1699" s="31"/>
      <c r="AD1699" s="32"/>
      <c r="AE1699" s="32"/>
      <c r="AF1699" s="33"/>
      <c r="AJ1699" s="350"/>
      <c r="AK1699" s="3"/>
      <c r="AL1699">
        <f>$I$1698/45</f>
        <v>0</v>
      </c>
      <c r="AO1699">
        <v>0.87211770287529811</v>
      </c>
    </row>
    <row r="1700" spans="1:41" ht="12" customHeight="1" x14ac:dyDescent="0.25">
      <c r="A1700" s="73">
        <v>5040002</v>
      </c>
      <c r="B1700" s="98" t="s">
        <v>7049</v>
      </c>
      <c r="C1700" s="77" t="str">
        <f t="shared" ref="C1700:C1742" si="123">IF(MROUND(AL1700/(AO1700*F1700),1)=0,"",MROUND(AL1700/(AO1700*F1700),1))</f>
        <v/>
      </c>
      <c r="D1700" s="115">
        <v>1398.79</v>
      </c>
      <c r="E1700" s="75"/>
      <c r="F1700" s="112">
        <f t="shared" si="122"/>
        <v>1678.548</v>
      </c>
      <c r="G1700" s="80" t="s">
        <v>3333</v>
      </c>
      <c r="H1700" s="325"/>
      <c r="J1700" s="15"/>
      <c r="L1700"/>
      <c r="M1700"/>
      <c r="P1700" s="9">
        <v>72</v>
      </c>
      <c r="V1700" s="39"/>
      <c r="Z1700" s="38"/>
      <c r="AA1700" s="38">
        <v>15</v>
      </c>
      <c r="AB1700" s="30"/>
      <c r="AC1700" s="31"/>
      <c r="AD1700" s="32"/>
      <c r="AE1700" s="32"/>
      <c r="AF1700" s="33"/>
      <c r="AJ1700" s="350"/>
      <c r="AK1700" s="3"/>
      <c r="AL1700">
        <f t="shared" ref="AL1700:AL1743" si="124">$I$1698/45</f>
        <v>0</v>
      </c>
      <c r="AO1700">
        <v>1.3081765543129473</v>
      </c>
    </row>
    <row r="1701" spans="1:41" ht="12" customHeight="1" x14ac:dyDescent="0.25">
      <c r="A1701" s="73">
        <v>5040003</v>
      </c>
      <c r="B1701" s="98" t="s">
        <v>7050</v>
      </c>
      <c r="C1701" s="77" t="str">
        <f t="shared" si="123"/>
        <v/>
      </c>
      <c r="D1701" s="115">
        <v>1508.41</v>
      </c>
      <c r="E1701" s="75"/>
      <c r="F1701" s="112">
        <f t="shared" si="122"/>
        <v>1810.0920000000001</v>
      </c>
      <c r="G1701" s="80" t="s">
        <v>3335</v>
      </c>
      <c r="H1701" s="325"/>
      <c r="L1701"/>
      <c r="M1701"/>
      <c r="P1701" s="9">
        <v>72</v>
      </c>
      <c r="V1701" s="39"/>
      <c r="Z1701" s="38"/>
      <c r="AA1701" s="38">
        <v>15</v>
      </c>
      <c r="AB1701" s="30"/>
      <c r="AC1701" s="31"/>
      <c r="AD1701" s="32"/>
      <c r="AE1701" s="32"/>
      <c r="AF1701" s="33"/>
      <c r="AJ1701" s="350"/>
      <c r="AK1701" s="3"/>
      <c r="AL1701">
        <f t="shared" si="124"/>
        <v>0</v>
      </c>
      <c r="AO1701">
        <v>0.97048642340340219</v>
      </c>
    </row>
    <row r="1702" spans="1:41" ht="12" customHeight="1" x14ac:dyDescent="0.25">
      <c r="A1702" s="73">
        <v>5040004</v>
      </c>
      <c r="B1702" s="98" t="s">
        <v>7051</v>
      </c>
      <c r="C1702" s="77" t="str">
        <f t="shared" si="123"/>
        <v/>
      </c>
      <c r="D1702" s="115">
        <v>1563.33</v>
      </c>
      <c r="E1702" s="75" t="s">
        <v>1</v>
      </c>
      <c r="F1702" s="112">
        <f t="shared" si="122"/>
        <v>1875.9959999999999</v>
      </c>
      <c r="G1702" s="80" t="s">
        <v>3333</v>
      </c>
      <c r="H1702" s="325"/>
      <c r="J1702" s="15"/>
      <c r="L1702"/>
      <c r="M1702"/>
      <c r="P1702" s="9">
        <v>72</v>
      </c>
      <c r="V1702" s="39"/>
      <c r="Z1702" s="38"/>
      <c r="AA1702" s="38">
        <v>15</v>
      </c>
      <c r="AB1702" s="30"/>
      <c r="AC1702" s="31"/>
      <c r="AD1702" s="32"/>
      <c r="AE1702" s="32"/>
      <c r="AF1702" s="33"/>
      <c r="AJ1702" s="350"/>
      <c r="AK1702" s="3"/>
      <c r="AL1702">
        <f t="shared" si="124"/>
        <v>0</v>
      </c>
      <c r="AO1702">
        <v>0.98567694797638516</v>
      </c>
    </row>
    <row r="1703" spans="1:41" ht="12" customHeight="1" x14ac:dyDescent="0.25">
      <c r="A1703" s="73">
        <v>5040005</v>
      </c>
      <c r="B1703" s="98" t="s">
        <v>7052</v>
      </c>
      <c r="C1703" s="77" t="str">
        <f t="shared" si="123"/>
        <v/>
      </c>
      <c r="D1703" s="115">
        <v>1618.23</v>
      </c>
      <c r="E1703" s="75"/>
      <c r="F1703" s="112">
        <f t="shared" si="122"/>
        <v>1941.876</v>
      </c>
      <c r="G1703" s="80" t="s">
        <v>3335</v>
      </c>
      <c r="H1703" s="325"/>
      <c r="L1703"/>
      <c r="M1703"/>
      <c r="P1703" s="9">
        <v>72</v>
      </c>
      <c r="V1703" s="39"/>
      <c r="Z1703" s="38"/>
      <c r="AA1703" s="38">
        <v>15</v>
      </c>
      <c r="AB1703" s="30"/>
      <c r="AC1703" s="31"/>
      <c r="AD1703" s="32"/>
      <c r="AE1703" s="32"/>
      <c r="AF1703" s="33"/>
      <c r="AJ1703" s="350"/>
      <c r="AK1703" s="3"/>
      <c r="AL1703">
        <f t="shared" si="124"/>
        <v>0</v>
      </c>
      <c r="AO1703">
        <v>1.1307813366501718</v>
      </c>
    </row>
    <row r="1704" spans="1:41" ht="12" customHeight="1" x14ac:dyDescent="0.25">
      <c r="A1704" s="73">
        <v>5040006</v>
      </c>
      <c r="B1704" s="98" t="s">
        <v>7053</v>
      </c>
      <c r="C1704" s="77" t="str">
        <f t="shared" si="123"/>
        <v/>
      </c>
      <c r="D1704" s="115">
        <v>1645.61</v>
      </c>
      <c r="E1704" s="75"/>
      <c r="F1704" s="112">
        <f t="shared" si="122"/>
        <v>1974.7319999999997</v>
      </c>
      <c r="G1704" s="80" t="s">
        <v>3333</v>
      </c>
      <c r="H1704" s="325"/>
      <c r="J1704" s="15"/>
      <c r="L1704"/>
      <c r="M1704"/>
      <c r="P1704" s="9">
        <v>72</v>
      </c>
      <c r="V1704" s="39"/>
      <c r="Z1704" s="38"/>
      <c r="AA1704" s="38">
        <v>15</v>
      </c>
      <c r="AB1704" s="30"/>
      <c r="AC1704" s="31"/>
      <c r="AD1704" s="32"/>
      <c r="AE1704" s="32"/>
      <c r="AF1704" s="33"/>
      <c r="AJ1704" s="350"/>
      <c r="AK1704" s="3"/>
      <c r="AL1704">
        <f t="shared" si="124"/>
        <v>0</v>
      </c>
      <c r="AO1704">
        <v>1.1860983067481978</v>
      </c>
    </row>
    <row r="1705" spans="1:41" ht="12" customHeight="1" x14ac:dyDescent="0.25">
      <c r="A1705" s="73">
        <v>5040007</v>
      </c>
      <c r="B1705" s="98" t="s">
        <v>7054</v>
      </c>
      <c r="C1705" s="77" t="str">
        <f t="shared" si="123"/>
        <v/>
      </c>
      <c r="D1705" s="115">
        <v>1700.48</v>
      </c>
      <c r="E1705" s="75" t="s">
        <v>6463</v>
      </c>
      <c r="F1705" s="112">
        <f t="shared" si="122"/>
        <v>2040.576</v>
      </c>
      <c r="G1705" s="80" t="s">
        <v>3335</v>
      </c>
      <c r="H1705" s="325"/>
      <c r="L1705"/>
      <c r="M1705"/>
      <c r="P1705" s="9">
        <v>72</v>
      </c>
      <c r="V1705" s="39"/>
      <c r="Z1705" s="38"/>
      <c r="AA1705" s="38">
        <v>15</v>
      </c>
      <c r="AB1705" s="30"/>
      <c r="AC1705" s="31"/>
      <c r="AD1705" s="32"/>
      <c r="AE1705" s="32"/>
      <c r="AF1705" s="33"/>
      <c r="AJ1705" s="350"/>
      <c r="AK1705" s="3"/>
      <c r="AL1705">
        <f t="shared" si="124"/>
        <v>0</v>
      </c>
      <c r="AO1705">
        <v>0.74858220386158281</v>
      </c>
    </row>
    <row r="1706" spans="1:41" ht="12" customHeight="1" x14ac:dyDescent="0.25">
      <c r="A1706" s="73">
        <v>5040008</v>
      </c>
      <c r="B1706" s="98" t="s">
        <v>7055</v>
      </c>
      <c r="C1706" s="77" t="str">
        <f t="shared" si="123"/>
        <v/>
      </c>
      <c r="D1706" s="115">
        <v>1700.48</v>
      </c>
      <c r="E1706" s="75" t="s">
        <v>6464</v>
      </c>
      <c r="F1706" s="112">
        <f t="shared" si="122"/>
        <v>2040.576</v>
      </c>
      <c r="G1706" s="80" t="s">
        <v>3333</v>
      </c>
      <c r="H1706" s="325"/>
      <c r="J1706" s="15"/>
      <c r="L1706"/>
      <c r="M1706"/>
      <c r="P1706" s="9">
        <v>72</v>
      </c>
      <c r="V1706" s="39"/>
      <c r="Z1706" s="38"/>
      <c r="AA1706" s="38">
        <v>15</v>
      </c>
      <c r="AB1706" s="30"/>
      <c r="AC1706" s="31"/>
      <c r="AD1706" s="32"/>
      <c r="AE1706" s="32"/>
      <c r="AF1706" s="33"/>
      <c r="AJ1706" s="350"/>
      <c r="AK1706" s="3"/>
      <c r="AL1706">
        <f t="shared" si="124"/>
        <v>0</v>
      </c>
      <c r="AO1706">
        <v>0.74858220386158281</v>
      </c>
    </row>
    <row r="1707" spans="1:41" ht="12" customHeight="1" x14ac:dyDescent="0.25">
      <c r="A1707" s="73">
        <v>5040009</v>
      </c>
      <c r="B1707" s="98" t="s">
        <v>7056</v>
      </c>
      <c r="C1707" s="77" t="str">
        <f t="shared" si="123"/>
        <v/>
      </c>
      <c r="D1707" s="115">
        <v>1865.06</v>
      </c>
      <c r="E1707" s="75"/>
      <c r="F1707" s="112">
        <f t="shared" si="122"/>
        <v>2238.0719999999997</v>
      </c>
      <c r="G1707" s="80" t="s">
        <v>3335</v>
      </c>
      <c r="H1707" s="325"/>
      <c r="L1707"/>
      <c r="M1707"/>
      <c r="P1707" s="9">
        <v>72</v>
      </c>
      <c r="V1707" s="39"/>
      <c r="Z1707" s="38"/>
      <c r="AA1707" s="38">
        <v>15</v>
      </c>
      <c r="AB1707" s="30"/>
      <c r="AC1707" s="31"/>
      <c r="AD1707" s="32"/>
      <c r="AE1707" s="32"/>
      <c r="AF1707" s="33"/>
      <c r="AJ1707" s="350"/>
      <c r="AK1707" s="3"/>
      <c r="AL1707">
        <f t="shared" si="124"/>
        <v>0</v>
      </c>
      <c r="AO1707">
        <v>0.62792250154994533</v>
      </c>
    </row>
    <row r="1708" spans="1:41" ht="12" customHeight="1" x14ac:dyDescent="0.25">
      <c r="A1708" s="73">
        <v>5040010</v>
      </c>
      <c r="B1708" s="98" t="s">
        <v>7057</v>
      </c>
      <c r="C1708" s="77" t="str">
        <f t="shared" si="123"/>
        <v/>
      </c>
      <c r="D1708" s="115">
        <v>1919.82</v>
      </c>
      <c r="E1708" s="75"/>
      <c r="F1708" s="112">
        <f t="shared" si="122"/>
        <v>2303.7839999999997</v>
      </c>
      <c r="G1708" s="80" t="s">
        <v>3333</v>
      </c>
      <c r="H1708" s="325"/>
      <c r="J1708" s="15"/>
      <c r="L1708"/>
      <c r="M1708"/>
      <c r="P1708" s="9">
        <v>72</v>
      </c>
      <c r="V1708" s="39"/>
      <c r="Z1708" s="38"/>
      <c r="AA1708" s="38">
        <v>15</v>
      </c>
      <c r="AB1708" s="30"/>
      <c r="AC1708" s="31"/>
      <c r="AD1708" s="32"/>
      <c r="AE1708" s="32"/>
      <c r="AF1708" s="33"/>
      <c r="AJ1708" s="350"/>
      <c r="AK1708" s="3"/>
      <c r="AL1708">
        <f t="shared" si="124"/>
        <v>0</v>
      </c>
      <c r="AO1708">
        <v>1.5250298735568191</v>
      </c>
    </row>
    <row r="1709" spans="1:41" ht="12" customHeight="1" x14ac:dyDescent="0.25">
      <c r="A1709" s="73">
        <v>5040011</v>
      </c>
      <c r="B1709" s="98" t="s">
        <v>7058</v>
      </c>
      <c r="C1709" s="77" t="str">
        <f t="shared" si="123"/>
        <v/>
      </c>
      <c r="D1709" s="115">
        <v>2056.9899999999998</v>
      </c>
      <c r="E1709" s="75"/>
      <c r="F1709" s="112">
        <f t="shared" si="122"/>
        <v>2468.3879999999995</v>
      </c>
      <c r="G1709" s="80" t="s">
        <v>3335</v>
      </c>
      <c r="H1709" s="325"/>
      <c r="L1709"/>
      <c r="M1709"/>
      <c r="P1709" s="9">
        <v>72</v>
      </c>
      <c r="V1709" s="39"/>
      <c r="Z1709" s="38"/>
      <c r="AA1709" s="38">
        <v>15</v>
      </c>
      <c r="AB1709" s="30"/>
      <c r="AC1709" s="31"/>
      <c r="AD1709" s="32"/>
      <c r="AE1709" s="32"/>
      <c r="AF1709" s="33"/>
      <c r="AJ1709" s="350"/>
      <c r="AK1709" s="3"/>
      <c r="AL1709">
        <f t="shared" si="124"/>
        <v>0</v>
      </c>
      <c r="AO1709">
        <v>0.74912291410260745</v>
      </c>
    </row>
    <row r="1710" spans="1:41" ht="12" customHeight="1" x14ac:dyDescent="0.25">
      <c r="A1710" s="73">
        <v>5040012</v>
      </c>
      <c r="B1710" s="98" t="s">
        <v>7059</v>
      </c>
      <c r="C1710" s="77" t="str">
        <f t="shared" si="123"/>
        <v/>
      </c>
      <c r="D1710" s="115">
        <v>2194.15</v>
      </c>
      <c r="E1710" s="75" t="s">
        <v>1</v>
      </c>
      <c r="F1710" s="112">
        <f t="shared" si="122"/>
        <v>2632.98</v>
      </c>
      <c r="G1710" s="80" t="s">
        <v>3333</v>
      </c>
      <c r="H1710" s="325"/>
      <c r="J1710" s="15"/>
      <c r="L1710"/>
      <c r="M1710"/>
      <c r="P1710" s="9">
        <v>72</v>
      </c>
      <c r="V1710" s="39"/>
      <c r="Z1710" s="38"/>
      <c r="AA1710" s="38">
        <v>15</v>
      </c>
      <c r="AB1710" s="30"/>
      <c r="AC1710" s="31"/>
      <c r="AD1710" s="32"/>
      <c r="AE1710" s="32"/>
      <c r="AF1710" s="33"/>
      <c r="AJ1710" s="350"/>
      <c r="AK1710" s="3"/>
      <c r="AL1710">
        <f t="shared" si="124"/>
        <v>0</v>
      </c>
      <c r="AO1710">
        <v>0.37065515776190883</v>
      </c>
    </row>
    <row r="1711" spans="1:41" ht="12" customHeight="1" x14ac:dyDescent="0.25">
      <c r="A1711" s="73">
        <v>5040013</v>
      </c>
      <c r="B1711" s="98" t="s">
        <v>7060</v>
      </c>
      <c r="C1711" s="77" t="str">
        <f t="shared" si="123"/>
        <v/>
      </c>
      <c r="D1711" s="115">
        <v>2276.4</v>
      </c>
      <c r="E1711" s="75"/>
      <c r="F1711" s="112">
        <f t="shared" si="122"/>
        <v>2731.68</v>
      </c>
      <c r="G1711" s="80" t="s">
        <v>3335</v>
      </c>
      <c r="H1711" s="325"/>
      <c r="L1711"/>
      <c r="M1711"/>
      <c r="P1711" s="9">
        <v>72</v>
      </c>
      <c r="V1711" s="39"/>
      <c r="Z1711" s="38"/>
      <c r="AA1711" s="38">
        <v>15</v>
      </c>
      <c r="AB1711" s="30"/>
      <c r="AC1711" s="31"/>
      <c r="AD1711" s="32"/>
      <c r="AE1711" s="32"/>
      <c r="AF1711" s="33"/>
      <c r="AJ1711" s="350"/>
      <c r="AK1711" s="3"/>
      <c r="AL1711">
        <f t="shared" si="124"/>
        <v>0</v>
      </c>
      <c r="AO1711">
        <v>0.61245049657601647</v>
      </c>
    </row>
    <row r="1712" spans="1:41" ht="12" customHeight="1" x14ac:dyDescent="0.25">
      <c r="A1712" s="73">
        <v>5040014</v>
      </c>
      <c r="B1712" s="98" t="s">
        <v>7061</v>
      </c>
      <c r="C1712" s="77" t="str">
        <f t="shared" si="123"/>
        <v/>
      </c>
      <c r="D1712" s="115">
        <v>2303.83</v>
      </c>
      <c r="E1712" s="75"/>
      <c r="F1712" s="112">
        <f t="shared" si="122"/>
        <v>2764.596</v>
      </c>
      <c r="G1712" s="80" t="s">
        <v>3333</v>
      </c>
      <c r="H1712" s="325"/>
      <c r="J1712" s="15"/>
      <c r="L1712"/>
      <c r="M1712"/>
      <c r="P1712" s="9">
        <v>72</v>
      </c>
      <c r="V1712" s="39"/>
      <c r="Z1712" s="38"/>
      <c r="AA1712" s="38">
        <v>15</v>
      </c>
      <c r="AB1712" s="30"/>
      <c r="AC1712" s="31"/>
      <c r="AD1712" s="32"/>
      <c r="AE1712" s="32"/>
      <c r="AF1712" s="33"/>
      <c r="AJ1712" s="350"/>
      <c r="AK1712" s="3"/>
      <c r="AL1712">
        <f t="shared" si="124"/>
        <v>0</v>
      </c>
      <c r="AO1712">
        <v>0.37377436854535223</v>
      </c>
    </row>
    <row r="1713" spans="1:41" ht="12" customHeight="1" x14ac:dyDescent="0.25">
      <c r="A1713" s="73">
        <v>5040015</v>
      </c>
      <c r="B1713" s="98" t="s">
        <v>7062</v>
      </c>
      <c r="C1713" s="77" t="str">
        <f t="shared" si="123"/>
        <v/>
      </c>
      <c r="D1713" s="115">
        <v>2358.6999999999998</v>
      </c>
      <c r="E1713" s="75"/>
      <c r="F1713" s="112">
        <f t="shared" si="122"/>
        <v>2830.4399999999996</v>
      </c>
      <c r="G1713" s="80" t="s">
        <v>3335</v>
      </c>
      <c r="H1713" s="325"/>
      <c r="L1713"/>
      <c r="M1713"/>
      <c r="P1713" s="9">
        <v>72</v>
      </c>
      <c r="V1713" s="39"/>
      <c r="Z1713" s="38"/>
      <c r="AA1713" s="38">
        <v>15</v>
      </c>
      <c r="AB1713" s="30"/>
      <c r="AC1713" s="31"/>
      <c r="AD1713" s="32"/>
      <c r="AE1713" s="32"/>
      <c r="AF1713" s="33"/>
      <c r="AJ1713" s="350"/>
      <c r="AK1713" s="3"/>
      <c r="AL1713">
        <f t="shared" si="124"/>
        <v>0</v>
      </c>
      <c r="AO1713">
        <v>1.5515871305442894</v>
      </c>
    </row>
    <row r="1714" spans="1:41" ht="12" customHeight="1" x14ac:dyDescent="0.25">
      <c r="A1714" s="73">
        <v>5040016</v>
      </c>
      <c r="B1714" s="98" t="s">
        <v>7063</v>
      </c>
      <c r="C1714" s="77" t="str">
        <f t="shared" si="123"/>
        <v/>
      </c>
      <c r="D1714" s="115">
        <v>2468.37</v>
      </c>
      <c r="E1714" s="75"/>
      <c r="F1714" s="112">
        <f t="shared" si="122"/>
        <v>2962.0439999999999</v>
      </c>
      <c r="G1714" s="80" t="s">
        <v>3333</v>
      </c>
      <c r="H1714" s="325"/>
      <c r="J1714" s="15"/>
      <c r="L1714"/>
      <c r="M1714"/>
      <c r="P1714" s="9">
        <v>72</v>
      </c>
      <c r="V1714" s="39"/>
      <c r="Z1714" s="38"/>
      <c r="AA1714" s="38">
        <v>15</v>
      </c>
      <c r="AB1714" s="30"/>
      <c r="AC1714" s="31"/>
      <c r="AD1714" s="32"/>
      <c r="AE1714" s="32"/>
      <c r="AF1714" s="33"/>
      <c r="AJ1714" s="350"/>
      <c r="AK1714" s="3"/>
      <c r="AL1714">
        <f t="shared" si="124"/>
        <v>0</v>
      </c>
      <c r="AO1714">
        <v>0.28240950716579033</v>
      </c>
    </row>
    <row r="1715" spans="1:41" ht="12" customHeight="1" x14ac:dyDescent="0.25">
      <c r="A1715" s="73">
        <v>5040017</v>
      </c>
      <c r="B1715" s="98" t="s">
        <v>7064</v>
      </c>
      <c r="C1715" s="77" t="str">
        <f t="shared" si="123"/>
        <v/>
      </c>
      <c r="D1715" s="115">
        <v>2632.93</v>
      </c>
      <c r="E1715" s="75" t="s">
        <v>1</v>
      </c>
      <c r="F1715" s="112">
        <f t="shared" si="122"/>
        <v>3159.5159999999996</v>
      </c>
      <c r="G1715" s="80" t="s">
        <v>3335</v>
      </c>
      <c r="H1715" s="325"/>
      <c r="L1715"/>
      <c r="M1715"/>
      <c r="P1715" s="9">
        <v>72</v>
      </c>
      <c r="V1715" s="39"/>
      <c r="Z1715" s="38"/>
      <c r="AA1715" s="38">
        <v>15</v>
      </c>
      <c r="AB1715" s="30"/>
      <c r="AC1715" s="31"/>
      <c r="AD1715" s="32"/>
      <c r="AE1715" s="32"/>
      <c r="AF1715" s="33"/>
      <c r="AJ1715" s="350"/>
      <c r="AK1715" s="3"/>
      <c r="AL1715">
        <f t="shared" si="124"/>
        <v>0</v>
      </c>
      <c r="AO1715">
        <v>0.69499161861781655</v>
      </c>
    </row>
    <row r="1716" spans="1:41" ht="12" customHeight="1" x14ac:dyDescent="0.25">
      <c r="A1716" s="73">
        <v>5040018</v>
      </c>
      <c r="B1716" s="98" t="s">
        <v>7065</v>
      </c>
      <c r="C1716" s="77" t="str">
        <f t="shared" si="123"/>
        <v/>
      </c>
      <c r="D1716" s="115">
        <v>2742.65</v>
      </c>
      <c r="E1716" s="75" t="s">
        <v>6464</v>
      </c>
      <c r="F1716" s="112">
        <f t="shared" si="122"/>
        <v>3291.18</v>
      </c>
      <c r="G1716" s="80" t="s">
        <v>3333</v>
      </c>
      <c r="H1716" s="325"/>
      <c r="J1716" s="15"/>
      <c r="L1716"/>
      <c r="M1716"/>
      <c r="P1716" s="9">
        <v>72</v>
      </c>
      <c r="V1716" s="39"/>
      <c r="Z1716" s="38"/>
      <c r="AA1716" s="38">
        <v>15</v>
      </c>
      <c r="AB1716" s="30"/>
      <c r="AC1716" s="31"/>
      <c r="AD1716" s="32"/>
      <c r="AE1716" s="32"/>
      <c r="AF1716" s="33"/>
      <c r="AJ1716" s="350"/>
      <c r="AK1716" s="3"/>
      <c r="AL1716">
        <f t="shared" si="124"/>
        <v>0</v>
      </c>
      <c r="AO1716">
        <v>2.1350029000068198</v>
      </c>
    </row>
    <row r="1717" spans="1:41" ht="12" customHeight="1" x14ac:dyDescent="0.25">
      <c r="A1717" s="73">
        <v>5040019</v>
      </c>
      <c r="B1717" s="98" t="s">
        <v>7066</v>
      </c>
      <c r="C1717" s="77" t="str">
        <f t="shared" si="123"/>
        <v/>
      </c>
      <c r="D1717" s="115">
        <v>2797.48</v>
      </c>
      <c r="E1717" s="75" t="s">
        <v>6464</v>
      </c>
      <c r="F1717" s="112">
        <f t="shared" si="122"/>
        <v>3356.9760000000001</v>
      </c>
      <c r="G1717" s="80" t="s">
        <v>3335</v>
      </c>
      <c r="H1717" s="325"/>
      <c r="L1717"/>
      <c r="M1717"/>
      <c r="P1717" s="9">
        <v>72</v>
      </c>
      <c r="V1717" s="39"/>
      <c r="Z1717" s="38"/>
      <c r="AA1717" s="38">
        <v>15</v>
      </c>
      <c r="AB1717" s="30"/>
      <c r="AC1717" s="31"/>
      <c r="AD1717" s="32"/>
      <c r="AE1717" s="32"/>
      <c r="AF1717" s="33"/>
      <c r="AJ1717" s="350"/>
      <c r="AK1717" s="3"/>
      <c r="AL1717">
        <f t="shared" si="124"/>
        <v>0</v>
      </c>
      <c r="AO1717">
        <v>0.4550341972141157</v>
      </c>
    </row>
    <row r="1718" spans="1:41" ht="12" customHeight="1" x14ac:dyDescent="0.25">
      <c r="A1718" s="73">
        <v>5040020</v>
      </c>
      <c r="B1718" s="98" t="s">
        <v>7067</v>
      </c>
      <c r="C1718" s="77" t="str">
        <f t="shared" si="123"/>
        <v/>
      </c>
      <c r="D1718" s="115">
        <v>2852.37</v>
      </c>
      <c r="E1718" s="75"/>
      <c r="F1718" s="112">
        <f t="shared" si="122"/>
        <v>3422.8439999999996</v>
      </c>
      <c r="G1718" s="80" t="s">
        <v>3333</v>
      </c>
      <c r="H1718" s="325"/>
      <c r="J1718" s="15"/>
      <c r="L1718"/>
      <c r="M1718"/>
      <c r="P1718" s="9">
        <v>72</v>
      </c>
      <c r="V1718" s="39"/>
      <c r="Z1718" s="38"/>
      <c r="AA1718" s="38">
        <v>15</v>
      </c>
      <c r="AB1718" s="30"/>
      <c r="AC1718" s="31"/>
      <c r="AD1718" s="32"/>
      <c r="AE1718" s="32"/>
      <c r="AF1718" s="33"/>
      <c r="AJ1718" s="350"/>
      <c r="AK1718" s="3"/>
      <c r="AL1718">
        <f t="shared" si="124"/>
        <v>0</v>
      </c>
      <c r="AO1718">
        <v>2.5660966598406345</v>
      </c>
    </row>
    <row r="1719" spans="1:41" ht="12" customHeight="1" x14ac:dyDescent="0.25">
      <c r="A1719" s="73">
        <v>5040021</v>
      </c>
      <c r="B1719" s="98" t="s">
        <v>7068</v>
      </c>
      <c r="C1719" s="77" t="str">
        <f t="shared" si="123"/>
        <v/>
      </c>
      <c r="D1719" s="115">
        <v>2907.18</v>
      </c>
      <c r="E1719" s="75" t="s">
        <v>6464</v>
      </c>
      <c r="F1719" s="112">
        <f t="shared" si="122"/>
        <v>3488.6159999999995</v>
      </c>
      <c r="G1719" s="80" t="s">
        <v>3335</v>
      </c>
      <c r="H1719" s="325"/>
      <c r="L1719"/>
      <c r="M1719"/>
      <c r="P1719" s="9">
        <v>72</v>
      </c>
      <c r="V1719" s="39"/>
      <c r="Z1719" s="38"/>
      <c r="AA1719" s="38">
        <v>15</v>
      </c>
      <c r="AB1719" s="30"/>
      <c r="AC1719" s="31"/>
      <c r="AD1719" s="32"/>
      <c r="AE1719" s="32"/>
      <c r="AF1719" s="33"/>
      <c r="AJ1719" s="350"/>
      <c r="AK1719" s="3"/>
      <c r="AL1719">
        <f t="shared" si="124"/>
        <v>0</v>
      </c>
      <c r="AO1719">
        <v>0.83923907126833464</v>
      </c>
    </row>
    <row r="1720" spans="1:41" ht="12" customHeight="1" x14ac:dyDescent="0.25">
      <c r="A1720" s="73">
        <v>5040022</v>
      </c>
      <c r="B1720" s="98" t="s">
        <v>7069</v>
      </c>
      <c r="C1720" s="77" t="str">
        <f t="shared" si="123"/>
        <v/>
      </c>
      <c r="D1720" s="115">
        <v>3044.32</v>
      </c>
      <c r="E1720" s="75" t="s">
        <v>6464</v>
      </c>
      <c r="F1720" s="112">
        <f t="shared" si="122"/>
        <v>3653.1840000000002</v>
      </c>
      <c r="G1720" s="80" t="s">
        <v>3333</v>
      </c>
      <c r="H1720" s="325"/>
      <c r="J1720" s="15"/>
      <c r="L1720"/>
      <c r="M1720"/>
      <c r="P1720" s="9">
        <v>72</v>
      </c>
      <c r="V1720" s="39"/>
      <c r="Z1720" s="38"/>
      <c r="AA1720" s="38">
        <v>15</v>
      </c>
      <c r="AB1720" s="30"/>
      <c r="AC1720" s="31"/>
      <c r="AD1720" s="32"/>
      <c r="AE1720" s="32"/>
      <c r="AF1720" s="33"/>
      <c r="AJ1720" s="350"/>
      <c r="AK1720" s="3"/>
      <c r="AL1720">
        <f t="shared" si="124"/>
        <v>0</v>
      </c>
      <c r="AO1720">
        <v>1.9234396199163371</v>
      </c>
    </row>
    <row r="1721" spans="1:41" ht="12" customHeight="1" x14ac:dyDescent="0.25">
      <c r="A1721" s="73">
        <v>5040023</v>
      </c>
      <c r="B1721" s="98" t="s">
        <v>7070</v>
      </c>
      <c r="C1721" s="77" t="str">
        <f t="shared" si="123"/>
        <v/>
      </c>
      <c r="D1721" s="115">
        <v>3181.46</v>
      </c>
      <c r="E1721" s="75"/>
      <c r="F1721" s="112">
        <f t="shared" si="122"/>
        <v>3817.752</v>
      </c>
      <c r="G1721" s="80" t="s">
        <v>3335</v>
      </c>
      <c r="H1721" s="325"/>
      <c r="L1721"/>
      <c r="M1721"/>
      <c r="P1721" s="9">
        <v>72</v>
      </c>
      <c r="V1721" s="39"/>
      <c r="Z1721" s="38"/>
      <c r="AA1721" s="38">
        <v>15</v>
      </c>
      <c r="AB1721" s="30"/>
      <c r="AC1721" s="31"/>
      <c r="AD1721" s="32"/>
      <c r="AE1721" s="32"/>
      <c r="AF1721" s="33"/>
      <c r="AJ1721" s="350"/>
      <c r="AK1721" s="3"/>
      <c r="AL1721">
        <f t="shared" si="124"/>
        <v>0</v>
      </c>
      <c r="AO1721">
        <v>0.76688660024324584</v>
      </c>
    </row>
    <row r="1722" spans="1:41" ht="12" customHeight="1" x14ac:dyDescent="0.25">
      <c r="A1722" s="73">
        <v>5040024</v>
      </c>
      <c r="B1722" s="98" t="s">
        <v>7071</v>
      </c>
      <c r="C1722" s="77" t="str">
        <f t="shared" si="123"/>
        <v/>
      </c>
      <c r="D1722" s="115">
        <v>3345.91</v>
      </c>
      <c r="E1722" s="75"/>
      <c r="F1722" s="112">
        <f t="shared" si="122"/>
        <v>4015.0919999999996</v>
      </c>
      <c r="G1722" s="80" t="s">
        <v>3333</v>
      </c>
      <c r="H1722" s="325"/>
      <c r="J1722" s="15"/>
      <c r="L1722"/>
      <c r="M1722"/>
      <c r="P1722" s="9">
        <v>72</v>
      </c>
      <c r="V1722" s="39"/>
      <c r="Z1722" s="38"/>
      <c r="AA1722" s="38">
        <v>15</v>
      </c>
      <c r="AB1722" s="30"/>
      <c r="AC1722" s="31"/>
      <c r="AD1722" s="32"/>
      <c r="AE1722" s="32"/>
      <c r="AF1722" s="33"/>
      <c r="AJ1722" s="350"/>
      <c r="AK1722" s="3"/>
      <c r="AL1722">
        <f t="shared" si="124"/>
        <v>0</v>
      </c>
      <c r="AO1722">
        <v>2.1875833867706036</v>
      </c>
    </row>
    <row r="1723" spans="1:41" ht="12" customHeight="1" x14ac:dyDescent="0.25">
      <c r="A1723" s="73">
        <v>5040025</v>
      </c>
      <c r="B1723" s="98" t="s">
        <v>7072</v>
      </c>
      <c r="C1723" s="77" t="str">
        <f t="shared" si="123"/>
        <v/>
      </c>
      <c r="D1723" s="115">
        <v>3510.54</v>
      </c>
      <c r="E1723" s="75"/>
      <c r="F1723" s="112">
        <f t="shared" si="122"/>
        <v>4212.6480000000001</v>
      </c>
      <c r="G1723" s="80" t="s">
        <v>3335</v>
      </c>
      <c r="H1723" s="325"/>
      <c r="L1723"/>
      <c r="M1723"/>
      <c r="P1723" s="9">
        <v>72</v>
      </c>
      <c r="V1723" s="39"/>
      <c r="Z1723" s="38"/>
      <c r="AA1723" s="38">
        <v>15</v>
      </c>
      <c r="AB1723" s="30"/>
      <c r="AC1723" s="31"/>
      <c r="AD1723" s="32"/>
      <c r="AE1723" s="32"/>
      <c r="AF1723" s="33"/>
      <c r="AJ1723" s="350"/>
      <c r="AK1723" s="3"/>
      <c r="AL1723">
        <f t="shared" si="124"/>
        <v>0</v>
      </c>
      <c r="AO1723">
        <v>1.6679957225109823</v>
      </c>
    </row>
    <row r="1724" spans="1:41" ht="12" customHeight="1" x14ac:dyDescent="0.25">
      <c r="A1724" s="73">
        <v>5040026</v>
      </c>
      <c r="B1724" s="98" t="s">
        <v>7073</v>
      </c>
      <c r="C1724" s="77" t="str">
        <f t="shared" si="123"/>
        <v/>
      </c>
      <c r="D1724" s="115">
        <v>3757.36</v>
      </c>
      <c r="E1724" s="75" t="s">
        <v>6464</v>
      </c>
      <c r="F1724" s="112">
        <f t="shared" si="122"/>
        <v>4508.8320000000003</v>
      </c>
      <c r="G1724" s="80" t="s">
        <v>3333</v>
      </c>
      <c r="H1724" s="325"/>
      <c r="J1724" s="15"/>
      <c r="L1724"/>
      <c r="M1724"/>
      <c r="P1724" s="9">
        <v>72</v>
      </c>
      <c r="V1724" s="39"/>
      <c r="Z1724" s="38"/>
      <c r="AA1724" s="38">
        <v>15</v>
      </c>
      <c r="AB1724" s="30"/>
      <c r="AC1724" s="31"/>
      <c r="AD1724" s="32"/>
      <c r="AE1724" s="32"/>
      <c r="AF1724" s="33"/>
      <c r="AJ1724" s="350"/>
      <c r="AK1724" s="3"/>
      <c r="AL1724">
        <f t="shared" si="124"/>
        <v>0</v>
      </c>
      <c r="AO1724">
        <v>2.5973758630632959</v>
      </c>
    </row>
    <row r="1725" spans="1:41" ht="12" customHeight="1" x14ac:dyDescent="0.25">
      <c r="A1725" s="73">
        <v>5040027</v>
      </c>
      <c r="B1725" s="98" t="s">
        <v>7074</v>
      </c>
      <c r="C1725" s="77" t="str">
        <f t="shared" si="123"/>
        <v/>
      </c>
      <c r="D1725" s="115">
        <v>3867.11</v>
      </c>
      <c r="E1725" s="75"/>
      <c r="F1725" s="112">
        <f t="shared" si="122"/>
        <v>4640.5320000000002</v>
      </c>
      <c r="G1725" s="80" t="s">
        <v>3335</v>
      </c>
      <c r="H1725" s="325"/>
      <c r="L1725"/>
      <c r="M1725"/>
      <c r="P1725" s="9">
        <v>72</v>
      </c>
      <c r="V1725" s="39"/>
      <c r="Z1725" s="38"/>
      <c r="AA1725" s="38">
        <v>15</v>
      </c>
      <c r="AB1725" s="30"/>
      <c r="AC1725" s="31"/>
      <c r="AD1725" s="32"/>
      <c r="AE1725" s="32"/>
      <c r="AF1725" s="33"/>
      <c r="AJ1725" s="350"/>
      <c r="AK1725" s="3"/>
      <c r="AL1725">
        <f t="shared" si="124"/>
        <v>0</v>
      </c>
      <c r="AO1725">
        <v>1.0815691643674297</v>
      </c>
    </row>
    <row r="1726" spans="1:41" ht="12" customHeight="1" x14ac:dyDescent="0.25">
      <c r="A1726" s="73">
        <v>5040028</v>
      </c>
      <c r="B1726" s="98" t="s">
        <v>7075</v>
      </c>
      <c r="C1726" s="77" t="str">
        <f t="shared" si="123"/>
        <v/>
      </c>
      <c r="D1726" s="115">
        <v>3976.77</v>
      </c>
      <c r="E1726" s="75"/>
      <c r="F1726" s="112">
        <f t="shared" si="122"/>
        <v>4772.1239999999998</v>
      </c>
      <c r="G1726" s="80" t="s">
        <v>3333</v>
      </c>
      <c r="H1726" s="325"/>
      <c r="J1726" s="15"/>
      <c r="L1726"/>
      <c r="M1726"/>
      <c r="P1726" s="9">
        <v>72</v>
      </c>
      <c r="V1726" s="39"/>
      <c r="Z1726" s="38"/>
      <c r="AA1726" s="38">
        <v>15</v>
      </c>
      <c r="AB1726" s="30"/>
      <c r="AC1726" s="31"/>
      <c r="AD1726" s="32"/>
      <c r="AE1726" s="32"/>
      <c r="AF1726" s="33"/>
      <c r="AJ1726" s="350"/>
      <c r="AK1726" s="3"/>
      <c r="AL1726">
        <f t="shared" si="124"/>
        <v>0</v>
      </c>
      <c r="AO1726">
        <v>2.4540710608960303</v>
      </c>
    </row>
    <row r="1727" spans="1:41" ht="12" customHeight="1" x14ac:dyDescent="0.25">
      <c r="A1727" s="73">
        <v>5040029</v>
      </c>
      <c r="B1727" s="98" t="s">
        <v>7076</v>
      </c>
      <c r="C1727" s="77" t="str">
        <f t="shared" si="123"/>
        <v/>
      </c>
      <c r="D1727" s="115">
        <v>4086.47</v>
      </c>
      <c r="E1727" s="75" t="s">
        <v>6464</v>
      </c>
      <c r="F1727" s="112">
        <f t="shared" si="122"/>
        <v>4903.7639999999992</v>
      </c>
      <c r="G1727" s="80" t="s">
        <v>3335</v>
      </c>
      <c r="H1727" s="325"/>
      <c r="L1727"/>
      <c r="M1727"/>
      <c r="P1727" s="9">
        <v>72</v>
      </c>
      <c r="V1727" s="39"/>
      <c r="Z1727" s="38"/>
      <c r="AA1727" s="38">
        <v>15</v>
      </c>
      <c r="AB1727" s="30"/>
      <c r="AC1727" s="31"/>
      <c r="AD1727" s="32"/>
      <c r="AE1727" s="32"/>
      <c r="AF1727" s="33"/>
      <c r="AJ1727" s="350"/>
      <c r="AK1727" s="3"/>
      <c r="AL1727">
        <f t="shared" si="124"/>
        <v>0</v>
      </c>
      <c r="AO1727">
        <v>0.89557211109216894</v>
      </c>
    </row>
    <row r="1728" spans="1:41" ht="12" customHeight="1" x14ac:dyDescent="0.25">
      <c r="A1728" s="73">
        <v>5040030</v>
      </c>
      <c r="B1728" s="98" t="s">
        <v>7077</v>
      </c>
      <c r="C1728" s="77" t="str">
        <f t="shared" si="123"/>
        <v/>
      </c>
      <c r="D1728" s="115">
        <v>4443.08</v>
      </c>
      <c r="E1728" s="75" t="s">
        <v>6464</v>
      </c>
      <c r="F1728" s="112">
        <f t="shared" si="122"/>
        <v>5331.6959999999999</v>
      </c>
      <c r="G1728" s="80" t="s">
        <v>3333</v>
      </c>
      <c r="H1728" s="325"/>
      <c r="J1728" s="15"/>
      <c r="L1728"/>
      <c r="M1728"/>
      <c r="P1728" s="9">
        <v>72</v>
      </c>
      <c r="V1728" s="39"/>
      <c r="Z1728" s="38"/>
      <c r="AA1728" s="38">
        <v>15</v>
      </c>
      <c r="AB1728" s="30"/>
      <c r="AC1728" s="31"/>
      <c r="AD1728" s="32"/>
      <c r="AE1728" s="32"/>
      <c r="AF1728" s="33"/>
      <c r="AJ1728" s="350"/>
      <c r="AK1728" s="3"/>
      <c r="AL1728">
        <f t="shared" si="124"/>
        <v>0</v>
      </c>
      <c r="AO1728">
        <v>3.2947672018643059</v>
      </c>
    </row>
    <row r="1729" spans="1:41" ht="12" customHeight="1" x14ac:dyDescent="0.25">
      <c r="A1729" s="73">
        <v>5040031</v>
      </c>
      <c r="B1729" s="98" t="s">
        <v>7078</v>
      </c>
      <c r="C1729" s="77" t="str">
        <f t="shared" si="123"/>
        <v/>
      </c>
      <c r="D1729" s="115">
        <v>4607.58</v>
      </c>
      <c r="E1729" s="75"/>
      <c r="F1729" s="112">
        <f t="shared" si="122"/>
        <v>5529.0959999999995</v>
      </c>
      <c r="G1729" s="80" t="s">
        <v>3335</v>
      </c>
      <c r="H1729" s="325"/>
      <c r="L1729"/>
      <c r="M1729"/>
      <c r="P1729" s="9">
        <v>72</v>
      </c>
      <c r="V1729" s="39"/>
      <c r="Z1729" s="38"/>
      <c r="AA1729" s="38">
        <v>15</v>
      </c>
      <c r="AB1729" s="30"/>
      <c r="AC1729" s="31"/>
      <c r="AD1729" s="32"/>
      <c r="AE1729" s="32"/>
      <c r="AF1729" s="33"/>
      <c r="AJ1729" s="350"/>
      <c r="AK1729" s="3"/>
      <c r="AL1729">
        <f t="shared" si="124"/>
        <v>0</v>
      </c>
      <c r="AO1729">
        <v>3.1771372953392585</v>
      </c>
    </row>
    <row r="1730" spans="1:41" ht="12" customHeight="1" x14ac:dyDescent="0.25">
      <c r="A1730" s="73">
        <v>5040032</v>
      </c>
      <c r="B1730" s="98" t="s">
        <v>7079</v>
      </c>
      <c r="C1730" s="77" t="str">
        <f t="shared" si="123"/>
        <v/>
      </c>
      <c r="D1730" s="115">
        <v>4772.12</v>
      </c>
      <c r="E1730" s="75" t="s">
        <v>6464</v>
      </c>
      <c r="F1730" s="112">
        <f t="shared" si="122"/>
        <v>5726.5439999999999</v>
      </c>
      <c r="G1730" s="80" t="s">
        <v>3333</v>
      </c>
      <c r="H1730" s="325"/>
      <c r="J1730" s="15"/>
      <c r="L1730"/>
      <c r="M1730"/>
      <c r="P1730" s="9">
        <v>72</v>
      </c>
      <c r="V1730" s="39"/>
      <c r="Z1730" s="38"/>
      <c r="AA1730" s="38">
        <v>15</v>
      </c>
      <c r="AB1730" s="30"/>
      <c r="AC1730" s="31"/>
      <c r="AD1730" s="32"/>
      <c r="AE1730" s="32"/>
      <c r="AF1730" s="33"/>
      <c r="AJ1730" s="350"/>
      <c r="AK1730" s="3"/>
      <c r="AL1730">
        <f t="shared" si="124"/>
        <v>0</v>
      </c>
      <c r="AO1730">
        <v>3.0675913973787878</v>
      </c>
    </row>
    <row r="1731" spans="1:41" ht="12" customHeight="1" x14ac:dyDescent="0.25">
      <c r="A1731" s="73">
        <v>5040033</v>
      </c>
      <c r="B1731" s="98" t="s">
        <v>7080</v>
      </c>
      <c r="C1731" s="77" t="str">
        <f t="shared" si="123"/>
        <v/>
      </c>
      <c r="D1731" s="115">
        <v>4936.66</v>
      </c>
      <c r="E1731" s="75" t="s">
        <v>6464</v>
      </c>
      <c r="F1731" s="112">
        <f t="shared" ref="F1731:F1743" si="125">D1731*1.2</f>
        <v>5923.9919999999993</v>
      </c>
      <c r="G1731" s="80" t="s">
        <v>3335</v>
      </c>
      <c r="H1731" s="325"/>
      <c r="L1731"/>
      <c r="M1731"/>
      <c r="P1731" s="9">
        <v>72</v>
      </c>
      <c r="V1731" s="39"/>
      <c r="Z1731" s="38"/>
      <c r="AA1731" s="38">
        <v>15</v>
      </c>
      <c r="AB1731" s="30"/>
      <c r="AC1731" s="31"/>
      <c r="AD1731" s="32"/>
      <c r="AE1731" s="32"/>
      <c r="AF1731" s="33"/>
      <c r="AJ1731" s="350"/>
      <c r="AK1731" s="3"/>
      <c r="AL1731">
        <f t="shared" si="124"/>
        <v>0</v>
      </c>
      <c r="AO1731">
        <v>2.9653478787802405</v>
      </c>
    </row>
    <row r="1732" spans="1:41" ht="12" customHeight="1" x14ac:dyDescent="0.25">
      <c r="A1732" s="73">
        <v>5040034</v>
      </c>
      <c r="B1732" s="98" t="s">
        <v>7081</v>
      </c>
      <c r="C1732" s="77" t="str">
        <f t="shared" si="123"/>
        <v/>
      </c>
      <c r="D1732" s="115">
        <v>5101.2</v>
      </c>
      <c r="E1732" s="75" t="s">
        <v>6464</v>
      </c>
      <c r="F1732" s="112">
        <f t="shared" si="125"/>
        <v>6121.44</v>
      </c>
      <c r="G1732" s="80" t="s">
        <v>3333</v>
      </c>
      <c r="H1732" s="325"/>
      <c r="J1732" s="15"/>
      <c r="L1732"/>
      <c r="M1732"/>
      <c r="P1732" s="9">
        <v>72</v>
      </c>
      <c r="V1732" s="39"/>
      <c r="Z1732" s="38"/>
      <c r="AA1732" s="38">
        <v>15</v>
      </c>
      <c r="AB1732" s="30"/>
      <c r="AC1732" s="31"/>
      <c r="AD1732" s="32"/>
      <c r="AE1732" s="32"/>
      <c r="AF1732" s="33"/>
      <c r="AJ1732" s="350"/>
      <c r="AK1732" s="3"/>
      <c r="AL1732">
        <f t="shared" si="124"/>
        <v>0</v>
      </c>
      <c r="AO1732">
        <v>1.9131334142632139</v>
      </c>
    </row>
    <row r="1733" spans="1:41" ht="12" customHeight="1" x14ac:dyDescent="0.25">
      <c r="A1733" s="73">
        <v>5040035</v>
      </c>
      <c r="B1733" s="98" t="s">
        <v>7082</v>
      </c>
      <c r="C1733" s="77" t="str">
        <f t="shared" si="123"/>
        <v/>
      </c>
      <c r="D1733" s="115">
        <v>5265.76</v>
      </c>
      <c r="E1733" s="75" t="s">
        <v>6464</v>
      </c>
      <c r="F1733" s="112">
        <f t="shared" si="125"/>
        <v>6318.9120000000003</v>
      </c>
      <c r="G1733" s="80" t="s">
        <v>3335</v>
      </c>
      <c r="H1733" s="325"/>
      <c r="L1733"/>
      <c r="M1733"/>
      <c r="P1733" s="9">
        <v>72</v>
      </c>
      <c r="V1733" s="39"/>
      <c r="Z1733" s="38"/>
      <c r="AA1733" s="38">
        <v>15</v>
      </c>
      <c r="AB1733" s="30"/>
      <c r="AC1733" s="31"/>
      <c r="AD1733" s="32"/>
      <c r="AE1733" s="32"/>
      <c r="AF1733" s="33"/>
      <c r="AJ1733" s="350"/>
      <c r="AK1733" s="3"/>
      <c r="AL1733">
        <f t="shared" si="124"/>
        <v>0</v>
      </c>
      <c r="AO1733">
        <v>2.7800192677332922</v>
      </c>
    </row>
    <row r="1734" spans="1:41" ht="12" customHeight="1" x14ac:dyDescent="0.25">
      <c r="A1734" s="73">
        <v>5040036</v>
      </c>
      <c r="B1734" s="98" t="s">
        <v>7083</v>
      </c>
      <c r="C1734" s="77" t="str">
        <f t="shared" si="123"/>
        <v/>
      </c>
      <c r="D1734" s="115">
        <v>5594.86</v>
      </c>
      <c r="E1734" s="75" t="s">
        <v>6464</v>
      </c>
      <c r="F1734" s="112">
        <f t="shared" si="125"/>
        <v>6713.8319999999994</v>
      </c>
      <c r="G1734" s="80" t="s">
        <v>3333</v>
      </c>
      <c r="H1734" s="325"/>
      <c r="J1734" s="15"/>
      <c r="L1734"/>
      <c r="M1734"/>
      <c r="P1734" s="9">
        <v>72</v>
      </c>
      <c r="V1734" s="39"/>
      <c r="Z1734" s="38"/>
      <c r="AA1734" s="38">
        <v>15</v>
      </c>
      <c r="AB1734" s="30"/>
      <c r="AC1734" s="31"/>
      <c r="AD1734" s="32"/>
      <c r="AE1734" s="32"/>
      <c r="AF1734" s="33"/>
      <c r="AJ1734" s="350"/>
      <c r="AK1734" s="3"/>
      <c r="AL1734">
        <f t="shared" si="124"/>
        <v>0</v>
      </c>
      <c r="AO1734">
        <v>2.6164933991662456</v>
      </c>
    </row>
    <row r="1735" spans="1:41" ht="12" customHeight="1" x14ac:dyDescent="0.25">
      <c r="A1735" s="73">
        <v>5040037</v>
      </c>
      <c r="B1735" s="98" t="s">
        <v>7084</v>
      </c>
      <c r="C1735" s="77" t="str">
        <f t="shared" si="123"/>
        <v/>
      </c>
      <c r="D1735" s="115">
        <v>5786.85</v>
      </c>
      <c r="E1735" s="75" t="s">
        <v>6464</v>
      </c>
      <c r="F1735" s="112">
        <f t="shared" si="125"/>
        <v>6944.22</v>
      </c>
      <c r="G1735" s="80" t="s">
        <v>3335</v>
      </c>
      <c r="H1735" s="325"/>
      <c r="L1735"/>
      <c r="M1735"/>
      <c r="P1735" s="9">
        <v>72</v>
      </c>
      <c r="V1735" s="39"/>
      <c r="Z1735" s="38"/>
      <c r="AA1735" s="38">
        <v>15</v>
      </c>
      <c r="AB1735" s="30"/>
      <c r="AC1735" s="31"/>
      <c r="AD1735" s="32"/>
      <c r="AE1735" s="32"/>
      <c r="AF1735" s="33"/>
      <c r="AJ1735" s="350"/>
      <c r="AK1735" s="3"/>
      <c r="AL1735">
        <f t="shared" si="124"/>
        <v>0</v>
      </c>
      <c r="AO1735">
        <v>2.5296861434561566</v>
      </c>
    </row>
    <row r="1736" spans="1:41" ht="12" customHeight="1" x14ac:dyDescent="0.25">
      <c r="A1736" s="73">
        <v>5040038</v>
      </c>
      <c r="B1736" s="98" t="s">
        <v>7085</v>
      </c>
      <c r="C1736" s="77" t="str">
        <f t="shared" si="123"/>
        <v/>
      </c>
      <c r="D1736" s="115">
        <v>5951.45</v>
      </c>
      <c r="E1736" s="75" t="s">
        <v>1</v>
      </c>
      <c r="F1736" s="112">
        <f t="shared" si="125"/>
        <v>7141.74</v>
      </c>
      <c r="G1736" s="80" t="s">
        <v>3333</v>
      </c>
      <c r="H1736" s="325"/>
      <c r="J1736" s="15"/>
      <c r="L1736"/>
      <c r="M1736"/>
      <c r="P1736" s="9">
        <v>72</v>
      </c>
      <c r="V1736" s="39"/>
      <c r="Z1736" s="38"/>
      <c r="AA1736" s="38">
        <v>15</v>
      </c>
      <c r="AB1736" s="30"/>
      <c r="AC1736" s="31"/>
      <c r="AD1736" s="32"/>
      <c r="AE1736" s="32"/>
      <c r="AF1736" s="33"/>
      <c r="AJ1736" s="350"/>
      <c r="AK1736" s="3"/>
      <c r="AL1736">
        <f t="shared" si="124"/>
        <v>0</v>
      </c>
      <c r="AO1736">
        <v>0.61493057403066731</v>
      </c>
    </row>
    <row r="1737" spans="1:41" ht="12" customHeight="1" x14ac:dyDescent="0.25">
      <c r="A1737" s="73">
        <v>5040039</v>
      </c>
      <c r="B1737" s="98" t="s">
        <v>7086</v>
      </c>
      <c r="C1737" s="77" t="str">
        <f t="shared" si="123"/>
        <v/>
      </c>
      <c r="D1737" s="115">
        <v>9489.27</v>
      </c>
      <c r="E1737" s="75" t="s">
        <v>6463</v>
      </c>
      <c r="F1737" s="112">
        <f t="shared" si="125"/>
        <v>11387.124</v>
      </c>
      <c r="G1737" s="80" t="s">
        <v>3335</v>
      </c>
      <c r="H1737" s="325"/>
      <c r="L1737"/>
      <c r="M1737"/>
      <c r="P1737" s="9">
        <v>72</v>
      </c>
      <c r="V1737" s="39"/>
      <c r="Z1737" s="38"/>
      <c r="AA1737" s="38">
        <v>15</v>
      </c>
      <c r="AB1737" s="30"/>
      <c r="AC1737" s="31"/>
      <c r="AD1737" s="32"/>
      <c r="AE1737" s="32"/>
      <c r="AF1737" s="33"/>
      <c r="AJ1737" s="350"/>
      <c r="AK1737" s="3"/>
      <c r="AL1737">
        <f t="shared" si="124"/>
        <v>0</v>
      </c>
      <c r="AO1737">
        <v>0.44076593154340971</v>
      </c>
    </row>
    <row r="1738" spans="1:41" ht="12" customHeight="1" x14ac:dyDescent="0.25">
      <c r="A1738" s="73">
        <v>5040040</v>
      </c>
      <c r="B1738" s="98" t="s">
        <v>7087</v>
      </c>
      <c r="C1738" s="77" t="str">
        <f t="shared" si="123"/>
        <v/>
      </c>
      <c r="D1738" s="115">
        <v>11326.68</v>
      </c>
      <c r="E1738" s="75" t="s">
        <v>6464</v>
      </c>
      <c r="F1738" s="112">
        <f t="shared" si="125"/>
        <v>13592.016</v>
      </c>
      <c r="G1738" s="80" t="s">
        <v>3333</v>
      </c>
      <c r="H1738" s="325"/>
      <c r="J1738" s="15"/>
      <c r="L1738"/>
      <c r="M1738"/>
      <c r="P1738" s="9">
        <v>72</v>
      </c>
      <c r="V1738" s="39"/>
      <c r="Z1738" s="38"/>
      <c r="AA1738" s="38">
        <v>15</v>
      </c>
      <c r="AB1738" s="30"/>
      <c r="AC1738" s="31"/>
      <c r="AD1738" s="32"/>
      <c r="AE1738" s="32"/>
      <c r="AF1738" s="33"/>
      <c r="AJ1738" s="350"/>
      <c r="AK1738" s="3"/>
      <c r="AL1738">
        <f t="shared" si="124"/>
        <v>0</v>
      </c>
      <c r="AO1738">
        <v>2.5848552725528151</v>
      </c>
    </row>
    <row r="1739" spans="1:41" ht="12" customHeight="1" x14ac:dyDescent="0.25">
      <c r="A1739" s="73">
        <v>5040041</v>
      </c>
      <c r="B1739" s="98" t="s">
        <v>7088</v>
      </c>
      <c r="C1739" s="77" t="str">
        <f t="shared" si="123"/>
        <v/>
      </c>
      <c r="D1739" s="115">
        <v>13657.83</v>
      </c>
      <c r="E1739" s="75" t="s">
        <v>6464</v>
      </c>
      <c r="F1739" s="112">
        <f t="shared" si="125"/>
        <v>16389.396000000001</v>
      </c>
      <c r="G1739" s="80" t="s">
        <v>3335</v>
      </c>
      <c r="H1739" s="325"/>
      <c r="L1739"/>
      <c r="M1739"/>
      <c r="P1739" s="9">
        <v>72</v>
      </c>
      <c r="V1739" s="39"/>
      <c r="Z1739" s="38"/>
      <c r="AA1739" s="38">
        <v>15</v>
      </c>
      <c r="AB1739" s="30"/>
      <c r="AC1739" s="31"/>
      <c r="AD1739" s="32"/>
      <c r="AE1739" s="32"/>
      <c r="AF1739" s="33"/>
      <c r="AJ1739" s="350"/>
      <c r="AK1739" s="3"/>
      <c r="AL1739">
        <f t="shared" si="124"/>
        <v>0</v>
      </c>
      <c r="AO1739">
        <v>2.1436661986947061</v>
      </c>
    </row>
    <row r="1740" spans="1:41" ht="12" customHeight="1" x14ac:dyDescent="0.25">
      <c r="A1740" s="73">
        <v>5040042</v>
      </c>
      <c r="B1740" s="98" t="s">
        <v>7089</v>
      </c>
      <c r="C1740" s="77" t="str">
        <f t="shared" si="123"/>
        <v/>
      </c>
      <c r="D1740" s="115">
        <v>15520.02</v>
      </c>
      <c r="E1740" s="75" t="s">
        <v>6464</v>
      </c>
      <c r="F1740" s="112">
        <f t="shared" si="125"/>
        <v>18624.024000000001</v>
      </c>
      <c r="G1740" s="80" t="s">
        <v>3333</v>
      </c>
      <c r="H1740" s="325"/>
      <c r="J1740" s="15"/>
      <c r="L1740"/>
      <c r="M1740"/>
      <c r="P1740" s="9">
        <v>72</v>
      </c>
      <c r="V1740" s="39"/>
      <c r="Z1740" s="38"/>
      <c r="AA1740" s="38">
        <v>15</v>
      </c>
      <c r="AB1740" s="30"/>
      <c r="AC1740" s="31"/>
      <c r="AD1740" s="32"/>
      <c r="AE1740" s="32"/>
      <c r="AF1740" s="33"/>
      <c r="AJ1740" s="350"/>
      <c r="AK1740" s="3"/>
      <c r="AL1740">
        <f t="shared" si="124"/>
        <v>0</v>
      </c>
      <c r="AO1740">
        <v>1.8864555921009456</v>
      </c>
    </row>
    <row r="1741" spans="1:41" ht="12" customHeight="1" x14ac:dyDescent="0.25">
      <c r="A1741" s="73">
        <v>5040043</v>
      </c>
      <c r="B1741" s="98" t="s">
        <v>7090</v>
      </c>
      <c r="C1741" s="77" t="str">
        <f t="shared" si="123"/>
        <v/>
      </c>
      <c r="D1741" s="115">
        <v>17497.39</v>
      </c>
      <c r="E1741" s="75" t="s">
        <v>6464</v>
      </c>
      <c r="F1741" s="112">
        <f t="shared" si="125"/>
        <v>20996.867999999999</v>
      </c>
      <c r="G1741" s="80" t="s">
        <v>3335</v>
      </c>
      <c r="H1741" s="325"/>
      <c r="L1741"/>
      <c r="M1741"/>
      <c r="P1741" s="9">
        <v>72</v>
      </c>
      <c r="V1741" s="39"/>
      <c r="Z1741" s="38"/>
      <c r="AA1741" s="38">
        <v>15</v>
      </c>
      <c r="AB1741" s="30"/>
      <c r="AC1741" s="31"/>
      <c r="AD1741" s="32"/>
      <c r="AE1741" s="32"/>
      <c r="AF1741" s="33"/>
      <c r="AJ1741" s="350"/>
      <c r="AK1741" s="3"/>
      <c r="AL1741">
        <f t="shared" si="124"/>
        <v>0</v>
      </c>
      <c r="AO1741">
        <v>1.6732683285060528</v>
      </c>
    </row>
    <row r="1742" spans="1:41" ht="12" customHeight="1" x14ac:dyDescent="0.25">
      <c r="A1742" s="73">
        <v>5040044</v>
      </c>
      <c r="B1742" s="98" t="s">
        <v>7091</v>
      </c>
      <c r="C1742" s="77" t="str">
        <f t="shared" si="123"/>
        <v/>
      </c>
      <c r="D1742" s="115">
        <v>21778.49</v>
      </c>
      <c r="E1742" s="75" t="s">
        <v>6464</v>
      </c>
      <c r="F1742" s="112">
        <f t="shared" si="125"/>
        <v>26134.188000000002</v>
      </c>
      <c r="G1742" s="80" t="s">
        <v>3333</v>
      </c>
      <c r="H1742" s="325"/>
      <c r="J1742" s="15"/>
      <c r="L1742"/>
      <c r="M1742"/>
      <c r="P1742" s="9">
        <v>72</v>
      </c>
      <c r="V1742" s="39"/>
      <c r="Z1742" s="38"/>
      <c r="AA1742" s="38">
        <v>15</v>
      </c>
      <c r="AB1742" s="30"/>
      <c r="AC1742" s="31"/>
      <c r="AD1742" s="32"/>
      <c r="AE1742" s="32"/>
      <c r="AF1742" s="33"/>
      <c r="AJ1742" s="350"/>
      <c r="AK1742" s="3"/>
      <c r="AL1742">
        <f t="shared" si="124"/>
        <v>0</v>
      </c>
      <c r="AO1742">
        <v>1.3443461194287813</v>
      </c>
    </row>
    <row r="1743" spans="1:41" ht="12" customHeight="1" x14ac:dyDescent="0.25">
      <c r="A1743" s="271">
        <v>5040045</v>
      </c>
      <c r="B1743" s="100" t="s">
        <v>7092</v>
      </c>
      <c r="C1743" s="77" t="str">
        <f>IF(MROUND(AL1743/(AO1743*F1743),1)=0,"",MROUND(AL1743/(AO1743*F1743),1))</f>
        <v/>
      </c>
      <c r="D1743" s="115">
        <v>26597.119999999999</v>
      </c>
      <c r="E1743" s="86" t="s">
        <v>6464</v>
      </c>
      <c r="F1743" s="292">
        <f t="shared" si="125"/>
        <v>31916.543999999998</v>
      </c>
      <c r="G1743" s="87" t="s">
        <v>3335</v>
      </c>
      <c r="H1743" s="325"/>
      <c r="L1743"/>
      <c r="M1743"/>
      <c r="P1743" s="9">
        <v>72</v>
      </c>
      <c r="V1743" s="39"/>
      <c r="Z1743" s="38"/>
      <c r="AA1743" s="38">
        <v>15</v>
      </c>
      <c r="AB1743" s="30"/>
      <c r="AC1743" s="31"/>
      <c r="AD1743" s="32"/>
      <c r="AE1743" s="32"/>
      <c r="AF1743" s="33"/>
      <c r="AJ1743" s="350"/>
      <c r="AK1743" s="3"/>
      <c r="AL1743">
        <f t="shared" si="124"/>
        <v>0</v>
      </c>
      <c r="AO1743">
        <v>1.1007894282733817</v>
      </c>
    </row>
    <row r="1744" spans="1:41" ht="45" customHeight="1" x14ac:dyDescent="0.25">
      <c r="A1744" s="269">
        <v>22</v>
      </c>
      <c r="B1744" s="284" t="s">
        <v>7929</v>
      </c>
      <c r="C1744" s="267"/>
      <c r="D1744" s="115"/>
      <c r="E1744" s="267"/>
      <c r="F1744" s="298"/>
      <c r="G1744" s="189"/>
      <c r="H1744" s="325"/>
      <c r="I1744" s="353">
        <v>0</v>
      </c>
      <c r="J1744" s="72"/>
      <c r="K1744" s="72"/>
      <c r="L1744"/>
      <c r="M1744"/>
      <c r="P1744" s="9">
        <v>266</v>
      </c>
      <c r="R1744" s="36"/>
      <c r="V1744" s="37"/>
      <c r="Z1744" s="38"/>
      <c r="AA1744" s="38"/>
      <c r="AB1744" s="30"/>
      <c r="AC1744" s="31"/>
      <c r="AD1744" s="32"/>
      <c r="AE1744" s="32"/>
      <c r="AF1744" s="33"/>
      <c r="AJ1744" s="350"/>
      <c r="AK1744" s="3"/>
      <c r="AL1744" s="3"/>
    </row>
    <row r="1745" spans="1:41" ht="12" customHeight="1" x14ac:dyDescent="0.25">
      <c r="A1745" s="73">
        <v>5409001</v>
      </c>
      <c r="B1745" s="98" t="s">
        <v>8166</v>
      </c>
      <c r="C1745" s="77" t="str">
        <f>IF(MROUND(AL1745/(AO1745*F1745),1)=0,"",MROUND(AL1745/(AO1745*F1745),1))</f>
        <v/>
      </c>
      <c r="D1745" s="115">
        <v>82.33</v>
      </c>
      <c r="E1745" s="75" t="s">
        <v>6463</v>
      </c>
      <c r="F1745" s="112">
        <f t="shared" ref="F1745:F1763" si="126">D1745*1.2</f>
        <v>98.795999999999992</v>
      </c>
      <c r="G1745" s="79"/>
      <c r="H1745" s="325"/>
      <c r="L1745"/>
      <c r="M1745"/>
      <c r="P1745" s="9">
        <v>266</v>
      </c>
      <c r="V1745" s="39"/>
      <c r="Z1745" s="38"/>
      <c r="AA1745" s="38">
        <v>20</v>
      </c>
      <c r="AB1745" s="30"/>
      <c r="AC1745" s="31"/>
      <c r="AD1745" s="32"/>
      <c r="AE1745" s="32"/>
      <c r="AF1745" s="33"/>
      <c r="AJ1745" s="350"/>
      <c r="AK1745" s="3"/>
      <c r="AL1745">
        <f>$I$1744/19</f>
        <v>0</v>
      </c>
      <c r="AO1745">
        <v>2.9599523694646428</v>
      </c>
    </row>
    <row r="1746" spans="1:41" ht="12" customHeight="1" x14ac:dyDescent="0.25">
      <c r="A1746" s="73">
        <v>5409002</v>
      </c>
      <c r="B1746" s="98" t="s">
        <v>8167</v>
      </c>
      <c r="C1746" s="77" t="str">
        <f t="shared" ref="C1746:C1771" si="127">IF(MROUND(AL1746/(AO1746*F1746),1)=0,"",MROUND(AL1746/(AO1746*F1746),1))</f>
        <v/>
      </c>
      <c r="D1746" s="115">
        <v>102.9</v>
      </c>
      <c r="E1746" s="75" t="s">
        <v>6463</v>
      </c>
      <c r="F1746" s="112">
        <f t="shared" si="126"/>
        <v>123.48</v>
      </c>
      <c r="G1746" s="80"/>
      <c r="H1746" s="325"/>
      <c r="J1746" s="15"/>
      <c r="L1746"/>
      <c r="M1746"/>
      <c r="P1746" s="9">
        <v>266</v>
      </c>
      <c r="V1746" s="39"/>
      <c r="Z1746" s="38"/>
      <c r="AA1746" s="38">
        <v>20</v>
      </c>
      <c r="AB1746" s="30"/>
      <c r="AC1746" s="31"/>
      <c r="AD1746" s="32"/>
      <c r="AE1746" s="32"/>
      <c r="AF1746" s="33"/>
      <c r="AJ1746" s="350"/>
      <c r="AK1746" s="3"/>
      <c r="AL1746">
        <f t="shared" ref="AL1746:AL1763" si="128">$I$1744/19</f>
        <v>0</v>
      </c>
      <c r="AO1746">
        <v>2.3075252014564582</v>
      </c>
    </row>
    <row r="1747" spans="1:41" ht="12" customHeight="1" x14ac:dyDescent="0.25">
      <c r="A1747" s="73">
        <v>5409018</v>
      </c>
      <c r="B1747" s="98" t="s">
        <v>8168</v>
      </c>
      <c r="C1747" s="77" t="str">
        <f t="shared" si="127"/>
        <v/>
      </c>
      <c r="D1747" s="115">
        <v>113.31</v>
      </c>
      <c r="E1747" s="75" t="s">
        <v>6463</v>
      </c>
      <c r="F1747" s="112">
        <f t="shared" si="126"/>
        <v>135.97200000000001</v>
      </c>
      <c r="G1747" s="80"/>
      <c r="H1747" s="325"/>
      <c r="L1747"/>
      <c r="M1747"/>
      <c r="P1747" s="9">
        <v>266</v>
      </c>
      <c r="V1747" s="39"/>
      <c r="Z1747" s="38"/>
      <c r="AA1747" s="38">
        <v>20</v>
      </c>
      <c r="AB1747" s="30"/>
      <c r="AC1747" s="31"/>
      <c r="AD1747" s="32"/>
      <c r="AE1747" s="32"/>
      <c r="AF1747" s="33"/>
      <c r="AJ1747" s="350"/>
      <c r="AK1747" s="3"/>
      <c r="AL1747">
        <f t="shared" si="128"/>
        <v>0</v>
      </c>
      <c r="AO1747">
        <v>1.9005956874770209</v>
      </c>
    </row>
    <row r="1748" spans="1:41" ht="12" customHeight="1" x14ac:dyDescent="0.25">
      <c r="A1748" s="73">
        <v>5409003</v>
      </c>
      <c r="B1748" s="98" t="s">
        <v>8169</v>
      </c>
      <c r="C1748" s="77" t="str">
        <f t="shared" si="127"/>
        <v/>
      </c>
      <c r="D1748" s="115">
        <v>128.83000000000001</v>
      </c>
      <c r="E1748" s="75" t="s">
        <v>6463</v>
      </c>
      <c r="F1748" s="112">
        <f t="shared" si="126"/>
        <v>154.596</v>
      </c>
      <c r="G1748" s="80"/>
      <c r="H1748" s="325"/>
      <c r="J1748" s="15"/>
      <c r="L1748"/>
      <c r="M1748"/>
      <c r="P1748" s="9">
        <v>266</v>
      </c>
      <c r="V1748" s="39"/>
      <c r="Z1748" s="38"/>
      <c r="AA1748" s="38">
        <v>20</v>
      </c>
      <c r="AB1748" s="30"/>
      <c r="AC1748" s="31"/>
      <c r="AD1748" s="32"/>
      <c r="AE1748" s="32"/>
      <c r="AF1748" s="33"/>
      <c r="AJ1748" s="350"/>
      <c r="AK1748" s="3"/>
      <c r="AL1748">
        <f t="shared" si="128"/>
        <v>0</v>
      </c>
      <c r="AO1748">
        <v>1.5626135868240441</v>
      </c>
    </row>
    <row r="1749" spans="1:41" ht="12" customHeight="1" x14ac:dyDescent="0.25">
      <c r="A1749" s="73">
        <v>5409004</v>
      </c>
      <c r="B1749" s="98" t="s">
        <v>8170</v>
      </c>
      <c r="C1749" s="77" t="str">
        <f t="shared" si="127"/>
        <v/>
      </c>
      <c r="D1749" s="115">
        <v>154.5</v>
      </c>
      <c r="E1749" s="75" t="s">
        <v>6463</v>
      </c>
      <c r="F1749" s="112">
        <f t="shared" si="126"/>
        <v>185.4</v>
      </c>
      <c r="G1749" s="80"/>
      <c r="H1749" s="325"/>
      <c r="L1749"/>
      <c r="M1749"/>
      <c r="P1749" s="9">
        <v>266</v>
      </c>
      <c r="V1749" s="39"/>
      <c r="Z1749" s="38"/>
      <c r="AA1749" s="38">
        <v>20</v>
      </c>
      <c r="AB1749" s="30"/>
      <c r="AC1749" s="31"/>
      <c r="AD1749" s="32"/>
      <c r="AE1749" s="32"/>
      <c r="AF1749" s="33"/>
      <c r="AJ1749" s="350"/>
      <c r="AK1749" s="3"/>
      <c r="AL1749">
        <f t="shared" si="128"/>
        <v>0</v>
      </c>
      <c r="AO1749">
        <v>1.6199299196999761</v>
      </c>
    </row>
    <row r="1750" spans="1:41" ht="12" customHeight="1" x14ac:dyDescent="0.25">
      <c r="A1750" s="73">
        <v>5409005</v>
      </c>
      <c r="B1750" s="98" t="s">
        <v>8171</v>
      </c>
      <c r="C1750" s="77" t="str">
        <f t="shared" si="127"/>
        <v/>
      </c>
      <c r="D1750" s="115">
        <v>164.92</v>
      </c>
      <c r="E1750" s="75" t="s">
        <v>6463</v>
      </c>
      <c r="F1750" s="112">
        <f t="shared" si="126"/>
        <v>197.90399999999997</v>
      </c>
      <c r="G1750" s="80"/>
      <c r="H1750" s="325"/>
      <c r="J1750" s="15"/>
      <c r="L1750"/>
      <c r="M1750"/>
      <c r="P1750" s="9">
        <v>266</v>
      </c>
      <c r="V1750" s="39"/>
      <c r="Z1750" s="38"/>
      <c r="AA1750" s="38">
        <v>20</v>
      </c>
      <c r="AB1750" s="30"/>
      <c r="AC1750" s="31"/>
      <c r="AD1750" s="32"/>
      <c r="AE1750" s="32"/>
      <c r="AF1750" s="33"/>
      <c r="AJ1750" s="350"/>
      <c r="AK1750" s="3"/>
      <c r="AL1750">
        <f t="shared" si="128"/>
        <v>0</v>
      </c>
      <c r="AO1750">
        <v>1.7015282682448267</v>
      </c>
    </row>
    <row r="1751" spans="1:41" ht="12" customHeight="1" x14ac:dyDescent="0.25">
      <c r="A1751" s="73">
        <v>5409006</v>
      </c>
      <c r="B1751" s="98" t="s">
        <v>8172</v>
      </c>
      <c r="C1751" s="77" t="str">
        <f t="shared" si="127"/>
        <v/>
      </c>
      <c r="D1751" s="115">
        <v>179.33</v>
      </c>
      <c r="E1751" s="75" t="s">
        <v>6463</v>
      </c>
      <c r="F1751" s="112">
        <f t="shared" si="126"/>
        <v>215.196</v>
      </c>
      <c r="G1751" s="80"/>
      <c r="H1751" s="325"/>
      <c r="L1751"/>
      <c r="M1751"/>
      <c r="P1751" s="9">
        <v>266</v>
      </c>
      <c r="V1751" s="39"/>
      <c r="Z1751" s="38"/>
      <c r="AA1751" s="38">
        <v>20</v>
      </c>
      <c r="AB1751" s="30"/>
      <c r="AC1751" s="31"/>
      <c r="AD1751" s="32"/>
      <c r="AE1751" s="32"/>
      <c r="AF1751" s="33"/>
      <c r="AJ1751" s="350"/>
      <c r="AK1751" s="3"/>
      <c r="AL1751">
        <f t="shared" si="128"/>
        <v>0</v>
      </c>
      <c r="AO1751">
        <v>1.5187789494170971</v>
      </c>
    </row>
    <row r="1752" spans="1:41" ht="12" customHeight="1" x14ac:dyDescent="0.25">
      <c r="A1752" s="73">
        <v>5409007</v>
      </c>
      <c r="B1752" s="98" t="s">
        <v>8173</v>
      </c>
      <c r="C1752" s="77" t="str">
        <f t="shared" si="127"/>
        <v/>
      </c>
      <c r="D1752" s="115">
        <v>205.08</v>
      </c>
      <c r="E1752" s="75" t="s">
        <v>6463</v>
      </c>
      <c r="F1752" s="112">
        <f t="shared" si="126"/>
        <v>246.096</v>
      </c>
      <c r="G1752" s="80"/>
      <c r="H1752" s="325"/>
      <c r="J1752" s="15"/>
      <c r="L1752"/>
      <c r="M1752"/>
      <c r="P1752" s="9">
        <v>266</v>
      </c>
      <c r="V1752" s="39"/>
      <c r="Z1752" s="38"/>
      <c r="AA1752" s="38">
        <v>20</v>
      </c>
      <c r="AB1752" s="30"/>
      <c r="AC1752" s="31"/>
      <c r="AD1752" s="32"/>
      <c r="AE1752" s="32"/>
      <c r="AF1752" s="33"/>
      <c r="AJ1752" s="350"/>
      <c r="AK1752" s="3"/>
      <c r="AL1752">
        <f t="shared" si="128"/>
        <v>0</v>
      </c>
      <c r="AO1752">
        <v>1.3280799151500295</v>
      </c>
    </row>
    <row r="1753" spans="1:41" ht="12" customHeight="1" x14ac:dyDescent="0.25">
      <c r="A1753" s="73">
        <v>5409008</v>
      </c>
      <c r="B1753" s="98" t="s">
        <v>8174</v>
      </c>
      <c r="C1753" s="77" t="str">
        <f t="shared" si="127"/>
        <v/>
      </c>
      <c r="D1753" s="115">
        <v>231.67</v>
      </c>
      <c r="E1753" s="75" t="s">
        <v>6463</v>
      </c>
      <c r="F1753" s="112">
        <f t="shared" si="126"/>
        <v>278.00399999999996</v>
      </c>
      <c r="G1753" s="80"/>
      <c r="H1753" s="325"/>
      <c r="L1753"/>
      <c r="M1753"/>
      <c r="P1753" s="9">
        <v>266</v>
      </c>
      <c r="V1753" s="39"/>
      <c r="Z1753" s="38"/>
      <c r="AA1753" s="38">
        <v>20</v>
      </c>
      <c r="AB1753" s="30"/>
      <c r="AC1753" s="31"/>
      <c r="AD1753" s="32"/>
      <c r="AE1753" s="32"/>
      <c r="AF1753" s="33"/>
      <c r="AJ1753" s="350"/>
      <c r="AK1753" s="3"/>
      <c r="AL1753">
        <f t="shared" si="128"/>
        <v>0</v>
      </c>
      <c r="AO1753">
        <v>1.0249248639438409</v>
      </c>
    </row>
    <row r="1754" spans="1:41" ht="12" customHeight="1" x14ac:dyDescent="0.25">
      <c r="A1754" s="73">
        <v>5409009</v>
      </c>
      <c r="B1754" s="98" t="s">
        <v>8175</v>
      </c>
      <c r="C1754" s="77" t="str">
        <f t="shared" si="127"/>
        <v/>
      </c>
      <c r="D1754" s="115">
        <v>257.5</v>
      </c>
      <c r="E1754" s="75" t="s">
        <v>6463</v>
      </c>
      <c r="F1754" s="112">
        <f t="shared" si="126"/>
        <v>309</v>
      </c>
      <c r="G1754" s="80"/>
      <c r="H1754" s="325"/>
      <c r="J1754" s="15"/>
      <c r="L1754"/>
      <c r="M1754"/>
      <c r="P1754" s="9">
        <v>266</v>
      </c>
      <c r="V1754" s="39"/>
      <c r="Z1754" s="38"/>
      <c r="AA1754" s="38">
        <v>20</v>
      </c>
      <c r="AB1754" s="30"/>
      <c r="AC1754" s="31"/>
      <c r="AD1754" s="32"/>
      <c r="AE1754" s="32"/>
      <c r="AF1754" s="33"/>
      <c r="AJ1754" s="350"/>
      <c r="AK1754" s="3"/>
      <c r="AL1754">
        <f t="shared" si="128"/>
        <v>0</v>
      </c>
      <c r="AO1754">
        <v>0.76515838760296739</v>
      </c>
    </row>
    <row r="1755" spans="1:41" ht="12" customHeight="1" x14ac:dyDescent="0.25">
      <c r="A1755" s="73">
        <v>5409010</v>
      </c>
      <c r="B1755" s="98" t="s">
        <v>8176</v>
      </c>
      <c r="C1755" s="77" t="str">
        <f t="shared" si="127"/>
        <v/>
      </c>
      <c r="D1755" s="115">
        <v>308.92</v>
      </c>
      <c r="E1755" s="75" t="s">
        <v>6463</v>
      </c>
      <c r="F1755" s="112">
        <f t="shared" si="126"/>
        <v>370.70400000000001</v>
      </c>
      <c r="G1755" s="80"/>
      <c r="H1755" s="325"/>
      <c r="L1755"/>
      <c r="M1755"/>
      <c r="P1755" s="9">
        <v>266</v>
      </c>
      <c r="V1755" s="39"/>
      <c r="Z1755" s="38"/>
      <c r="AA1755" s="38">
        <v>20</v>
      </c>
      <c r="AB1755" s="30"/>
      <c r="AC1755" s="31"/>
      <c r="AD1755" s="32"/>
      <c r="AE1755" s="32"/>
      <c r="AF1755" s="33"/>
      <c r="AJ1755" s="350"/>
      <c r="AK1755" s="3"/>
      <c r="AL1755">
        <f t="shared" si="128"/>
        <v>0</v>
      </c>
      <c r="AO1755">
        <v>0.88166071798189838</v>
      </c>
    </row>
    <row r="1756" spans="1:41" ht="12" customHeight="1" x14ac:dyDescent="0.25">
      <c r="A1756" s="73">
        <v>5409019</v>
      </c>
      <c r="B1756" s="98" t="s">
        <v>8177</v>
      </c>
      <c r="C1756" s="77" t="str">
        <f t="shared" si="127"/>
        <v/>
      </c>
      <c r="D1756" s="115">
        <v>334.86</v>
      </c>
      <c r="E1756" s="75" t="s">
        <v>6463</v>
      </c>
      <c r="F1756" s="112">
        <f t="shared" si="126"/>
        <v>401.83199999999999</v>
      </c>
      <c r="G1756" s="80"/>
      <c r="H1756" s="325"/>
      <c r="J1756" s="15"/>
      <c r="L1756"/>
      <c r="M1756"/>
      <c r="P1756" s="9">
        <v>266</v>
      </c>
      <c r="V1756" s="39"/>
      <c r="Z1756" s="38"/>
      <c r="AA1756" s="38">
        <v>20</v>
      </c>
      <c r="AB1756" s="30"/>
      <c r="AC1756" s="31"/>
      <c r="AD1756" s="32"/>
      <c r="AE1756" s="32"/>
      <c r="AF1756" s="33"/>
      <c r="AJ1756" s="350"/>
      <c r="AK1756" s="3"/>
      <c r="AL1756">
        <f t="shared" si="128"/>
        <v>0</v>
      </c>
      <c r="AO1756">
        <v>0.98765469001596751</v>
      </c>
    </row>
    <row r="1757" spans="1:41" ht="12" customHeight="1" x14ac:dyDescent="0.25">
      <c r="A1757" s="73">
        <v>5409011</v>
      </c>
      <c r="B1757" s="98" t="s">
        <v>8178</v>
      </c>
      <c r="C1757" s="77" t="str">
        <f t="shared" si="127"/>
        <v/>
      </c>
      <c r="D1757" s="115">
        <v>350.37</v>
      </c>
      <c r="E1757" s="75" t="s">
        <v>6463</v>
      </c>
      <c r="F1757" s="112">
        <f t="shared" si="126"/>
        <v>420.44400000000002</v>
      </c>
      <c r="G1757" s="80"/>
      <c r="H1757" s="325"/>
      <c r="L1757"/>
      <c r="M1757"/>
      <c r="P1757" s="9">
        <v>266</v>
      </c>
      <c r="V1757" s="39"/>
      <c r="Z1757" s="38"/>
      <c r="AA1757" s="38">
        <v>20</v>
      </c>
      <c r="AB1757" s="30"/>
      <c r="AC1757" s="31"/>
      <c r="AD1757" s="32"/>
      <c r="AE1757" s="32"/>
      <c r="AF1757" s="33"/>
      <c r="AJ1757" s="350"/>
      <c r="AK1757" s="3"/>
      <c r="AL1757">
        <f t="shared" si="128"/>
        <v>0</v>
      </c>
      <c r="AO1757">
        <v>0.56234347920131311</v>
      </c>
    </row>
    <row r="1758" spans="1:41" ht="12" customHeight="1" x14ac:dyDescent="0.25">
      <c r="A1758" s="73">
        <v>5409012</v>
      </c>
      <c r="B1758" s="98" t="s">
        <v>8179</v>
      </c>
      <c r="C1758" s="77" t="str">
        <f t="shared" si="127"/>
        <v/>
      </c>
      <c r="D1758" s="115">
        <v>360.62</v>
      </c>
      <c r="E1758" s="75" t="s">
        <v>6463</v>
      </c>
      <c r="F1758" s="112">
        <f t="shared" si="126"/>
        <v>432.74399999999997</v>
      </c>
      <c r="G1758" s="80"/>
      <c r="H1758" s="325"/>
      <c r="J1758" s="15"/>
      <c r="L1758"/>
      <c r="M1758"/>
      <c r="P1758" s="9">
        <v>266</v>
      </c>
      <c r="V1758" s="39"/>
      <c r="Z1758" s="38"/>
      <c r="AA1758" s="38">
        <v>20</v>
      </c>
      <c r="AB1758" s="30"/>
      <c r="AC1758" s="31"/>
      <c r="AD1758" s="32"/>
      <c r="AE1758" s="32"/>
      <c r="AF1758" s="33"/>
      <c r="AJ1758" s="350"/>
      <c r="AK1758" s="3"/>
      <c r="AL1758">
        <f t="shared" si="128"/>
        <v>0</v>
      </c>
      <c r="AO1758">
        <v>1.1672232904398125</v>
      </c>
    </row>
    <row r="1759" spans="1:41" ht="12" customHeight="1" x14ac:dyDescent="0.25">
      <c r="A1759" s="73">
        <v>5409013</v>
      </c>
      <c r="B1759" s="98" t="s">
        <v>8180</v>
      </c>
      <c r="C1759" s="77" t="str">
        <f t="shared" si="127"/>
        <v/>
      </c>
      <c r="D1759" s="115">
        <v>391.67</v>
      </c>
      <c r="E1759" s="75" t="s">
        <v>6463</v>
      </c>
      <c r="F1759" s="112">
        <f t="shared" si="126"/>
        <v>470.00400000000002</v>
      </c>
      <c r="G1759" s="80"/>
      <c r="H1759" s="325"/>
      <c r="L1759"/>
      <c r="M1759"/>
      <c r="P1759" s="9">
        <v>266</v>
      </c>
      <c r="V1759" s="39"/>
      <c r="Z1759" s="38"/>
      <c r="AA1759" s="38">
        <v>20</v>
      </c>
      <c r="AB1759" s="30"/>
      <c r="AC1759" s="31"/>
      <c r="AD1759" s="32"/>
      <c r="AE1759" s="32"/>
      <c r="AF1759" s="33"/>
      <c r="AJ1759" s="350"/>
      <c r="AK1759" s="3"/>
      <c r="AL1759">
        <f t="shared" si="128"/>
        <v>0</v>
      </c>
      <c r="AO1759">
        <v>1.1821596479134109</v>
      </c>
    </row>
    <row r="1760" spans="1:41" ht="12" customHeight="1" x14ac:dyDescent="0.25">
      <c r="A1760" s="73">
        <v>5409014</v>
      </c>
      <c r="B1760" s="98" t="s">
        <v>8181</v>
      </c>
      <c r="C1760" s="77" t="str">
        <f t="shared" si="127"/>
        <v/>
      </c>
      <c r="D1760" s="115">
        <v>515</v>
      </c>
      <c r="E1760" s="75" t="s">
        <v>6463</v>
      </c>
      <c r="F1760" s="112">
        <f t="shared" si="126"/>
        <v>618</v>
      </c>
      <c r="G1760" s="80"/>
      <c r="H1760" s="325"/>
      <c r="J1760" s="15"/>
      <c r="L1760"/>
      <c r="M1760"/>
      <c r="P1760" s="9">
        <v>266</v>
      </c>
      <c r="V1760" s="39"/>
      <c r="Z1760" s="38"/>
      <c r="AA1760" s="38">
        <v>20</v>
      </c>
      <c r="AB1760" s="30"/>
      <c r="AC1760" s="31"/>
      <c r="AD1760" s="32"/>
      <c r="AE1760" s="32"/>
      <c r="AF1760" s="33"/>
      <c r="AJ1760" s="350"/>
      <c r="AK1760" s="3"/>
      <c r="AL1760">
        <f t="shared" si="128"/>
        <v>0</v>
      </c>
      <c r="AO1760">
        <v>0.66597118920999021</v>
      </c>
    </row>
    <row r="1761" spans="1:41" ht="12" customHeight="1" x14ac:dyDescent="0.25">
      <c r="A1761" s="73">
        <v>5409015</v>
      </c>
      <c r="B1761" s="98" t="s">
        <v>8182</v>
      </c>
      <c r="C1761" s="77" t="str">
        <f t="shared" si="127"/>
        <v/>
      </c>
      <c r="D1761" s="115">
        <v>571.66999999999996</v>
      </c>
      <c r="E1761" s="75" t="s">
        <v>6463</v>
      </c>
      <c r="F1761" s="112">
        <f t="shared" si="126"/>
        <v>686.00399999999991</v>
      </c>
      <c r="G1761" s="80"/>
      <c r="H1761" s="325"/>
      <c r="L1761"/>
      <c r="M1761"/>
      <c r="P1761" s="9">
        <v>266</v>
      </c>
      <c r="V1761" s="39"/>
      <c r="Z1761" s="38"/>
      <c r="AA1761" s="38">
        <v>20</v>
      </c>
      <c r="AB1761" s="30"/>
      <c r="AC1761" s="31"/>
      <c r="AD1761" s="32"/>
      <c r="AE1761" s="32"/>
      <c r="AF1761" s="33"/>
      <c r="AJ1761" s="350"/>
      <c r="AK1761" s="3"/>
      <c r="AL1761">
        <f t="shared" si="128"/>
        <v>0</v>
      </c>
      <c r="AO1761">
        <v>0.47643330767570113</v>
      </c>
    </row>
    <row r="1762" spans="1:41" ht="12" customHeight="1" x14ac:dyDescent="0.25">
      <c r="A1762" s="73">
        <v>5409016</v>
      </c>
      <c r="B1762" s="98" t="s">
        <v>7653</v>
      </c>
      <c r="C1762" s="77" t="str">
        <f t="shared" si="127"/>
        <v/>
      </c>
      <c r="D1762" s="115">
        <v>141.97</v>
      </c>
      <c r="E1762" s="75" t="s">
        <v>6463</v>
      </c>
      <c r="F1762" s="112">
        <f t="shared" si="126"/>
        <v>170.364</v>
      </c>
      <c r="G1762" s="80"/>
      <c r="H1762" s="325"/>
      <c r="J1762" s="15"/>
      <c r="L1762"/>
      <c r="M1762"/>
      <c r="P1762" s="9">
        <v>266</v>
      </c>
      <c r="V1762" s="39"/>
      <c r="Z1762" s="38"/>
      <c r="AA1762" s="38">
        <v>20</v>
      </c>
      <c r="AB1762" s="30"/>
      <c r="AC1762" s="31"/>
      <c r="AD1762" s="32"/>
      <c r="AE1762" s="32"/>
      <c r="AF1762" s="33"/>
      <c r="AJ1762" s="350"/>
      <c r="AK1762" s="3"/>
      <c r="AL1762">
        <f t="shared" si="128"/>
        <v>0</v>
      </c>
      <c r="AO1762">
        <v>1.0353550421411311</v>
      </c>
    </row>
    <row r="1763" spans="1:41" ht="12" customHeight="1" x14ac:dyDescent="0.25">
      <c r="A1763" s="73">
        <v>5409017</v>
      </c>
      <c r="B1763" s="98" t="s">
        <v>7654</v>
      </c>
      <c r="C1763" s="77" t="str">
        <f t="shared" si="127"/>
        <v/>
      </c>
      <c r="D1763" s="115">
        <v>240</v>
      </c>
      <c r="E1763" s="75" t="s">
        <v>6463</v>
      </c>
      <c r="F1763" s="112">
        <f t="shared" si="126"/>
        <v>288</v>
      </c>
      <c r="G1763" s="80"/>
      <c r="H1763" s="325"/>
      <c r="L1763"/>
      <c r="M1763"/>
      <c r="P1763" s="9">
        <v>266</v>
      </c>
      <c r="V1763" s="39"/>
      <c r="Z1763" s="38"/>
      <c r="AA1763" s="38">
        <v>20</v>
      </c>
      <c r="AB1763" s="30"/>
      <c r="AC1763" s="31"/>
      <c r="AD1763" s="32"/>
      <c r="AE1763" s="32"/>
      <c r="AF1763" s="33"/>
      <c r="AJ1763" s="350"/>
      <c r="AK1763" s="3"/>
      <c r="AL1763">
        <f t="shared" si="128"/>
        <v>0</v>
      </c>
      <c r="AO1763">
        <v>0.50769349703755007</v>
      </c>
    </row>
    <row r="1764" spans="1:41" ht="75" customHeight="1" x14ac:dyDescent="0.25">
      <c r="A1764" s="269">
        <v>22</v>
      </c>
      <c r="B1764" s="284" t="s">
        <v>7930</v>
      </c>
      <c r="C1764" s="267"/>
      <c r="D1764" s="115"/>
      <c r="E1764" s="267"/>
      <c r="F1764" s="298"/>
      <c r="G1764" s="189"/>
      <c r="H1764" s="325"/>
      <c r="I1764" s="353">
        <v>0</v>
      </c>
      <c r="J1764" s="72"/>
      <c r="K1764" s="72"/>
      <c r="L1764"/>
      <c r="M1764"/>
      <c r="P1764" s="9">
        <v>106</v>
      </c>
      <c r="R1764" s="36"/>
      <c r="V1764" s="37"/>
      <c r="Z1764" s="38"/>
      <c r="AA1764" s="38"/>
      <c r="AB1764" s="30"/>
      <c r="AC1764" s="31"/>
      <c r="AD1764" s="32"/>
      <c r="AE1764" s="32"/>
      <c r="AF1764" s="33"/>
      <c r="AJ1764" s="350"/>
      <c r="AK1764" s="3"/>
      <c r="AL1764" s="3"/>
    </row>
    <row r="1765" spans="1:41" ht="12" customHeight="1" x14ac:dyDescent="0.25">
      <c r="A1765" s="76">
        <v>5022001</v>
      </c>
      <c r="B1765" s="270" t="s">
        <v>1841</v>
      </c>
      <c r="C1765" s="77" t="str">
        <f t="shared" si="127"/>
        <v/>
      </c>
      <c r="D1765" s="115">
        <v>56.03</v>
      </c>
      <c r="E1765" s="78" t="s">
        <v>6463</v>
      </c>
      <c r="F1765" s="112">
        <f t="shared" ref="F1765:F1821" si="129">D1765*1.2</f>
        <v>67.236000000000004</v>
      </c>
      <c r="G1765" s="79" t="s">
        <v>3334</v>
      </c>
      <c r="H1765" s="325"/>
      <c r="I1765" s="326" t="s">
        <v>4950</v>
      </c>
      <c r="L1765"/>
      <c r="M1765"/>
      <c r="P1765" s="9">
        <v>106</v>
      </c>
      <c r="V1765" s="39"/>
      <c r="Z1765" s="38"/>
      <c r="AA1765" s="38">
        <v>11.988752556237216</v>
      </c>
      <c r="AB1765" s="30"/>
      <c r="AC1765" s="31"/>
      <c r="AD1765" s="32"/>
      <c r="AE1765" s="32"/>
      <c r="AF1765" s="33"/>
      <c r="AJ1765" s="350">
        <v>1022001</v>
      </c>
      <c r="AK1765" s="3"/>
      <c r="AL1765">
        <f>$I$1764/8</f>
        <v>0</v>
      </c>
      <c r="AO1765">
        <v>5.0003904158486527</v>
      </c>
    </row>
    <row r="1766" spans="1:41" ht="12" customHeight="1" x14ac:dyDescent="0.25">
      <c r="A1766" s="73">
        <v>5022002</v>
      </c>
      <c r="B1766" s="98" t="s">
        <v>1842</v>
      </c>
      <c r="C1766" s="77" t="str">
        <f t="shared" si="127"/>
        <v/>
      </c>
      <c r="D1766" s="115">
        <v>57.13</v>
      </c>
      <c r="E1766" s="75" t="s">
        <v>6463</v>
      </c>
      <c r="F1766" s="112">
        <f t="shared" si="129"/>
        <v>68.555999999999997</v>
      </c>
      <c r="G1766" s="80" t="s">
        <v>3335</v>
      </c>
      <c r="H1766" s="325"/>
      <c r="I1766" s="391" t="s">
        <v>8445</v>
      </c>
      <c r="L1766"/>
      <c r="M1766"/>
      <c r="P1766" s="9">
        <v>106</v>
      </c>
      <c r="V1766" s="39"/>
      <c r="Z1766" s="38"/>
      <c r="AA1766" s="38">
        <v>12.008022060666832</v>
      </c>
      <c r="AB1766" s="30"/>
      <c r="AC1766" s="31"/>
      <c r="AD1766" s="32"/>
      <c r="AE1766" s="32"/>
      <c r="AF1766" s="33"/>
      <c r="AJ1766" s="350">
        <v>1022002</v>
      </c>
      <c r="AK1766" s="3"/>
      <c r="AL1766">
        <f t="shared" ref="AL1766:AL1772" si="130">$I$1764/8</f>
        <v>0</v>
      </c>
      <c r="AO1766">
        <v>1.9616444950113776</v>
      </c>
    </row>
    <row r="1767" spans="1:41" ht="12" customHeight="1" x14ac:dyDescent="0.25">
      <c r="A1767" s="73">
        <v>5022003</v>
      </c>
      <c r="B1767" s="98" t="s">
        <v>1843</v>
      </c>
      <c r="C1767" s="77" t="str">
        <f t="shared" si="127"/>
        <v/>
      </c>
      <c r="D1767" s="115">
        <v>63.58</v>
      </c>
      <c r="E1767" s="75" t="s">
        <v>6463</v>
      </c>
      <c r="F1767" s="112">
        <f t="shared" si="129"/>
        <v>76.295999999999992</v>
      </c>
      <c r="G1767" s="80" t="s">
        <v>3335</v>
      </c>
      <c r="H1767" s="325"/>
      <c r="I1767" s="392"/>
      <c r="L1767"/>
      <c r="M1767"/>
      <c r="P1767" s="9">
        <v>106</v>
      </c>
      <c r="V1767" s="39"/>
      <c r="Z1767" s="38"/>
      <c r="AA1767" s="38">
        <v>12.00720883081776</v>
      </c>
      <c r="AB1767" s="30"/>
      <c r="AC1767" s="31"/>
      <c r="AD1767" s="32"/>
      <c r="AE1767" s="32"/>
      <c r="AF1767" s="33"/>
      <c r="AJ1767" s="350">
        <v>1022003</v>
      </c>
      <c r="AK1767" s="3"/>
      <c r="AL1767">
        <f t="shared" si="130"/>
        <v>0</v>
      </c>
      <c r="AO1767">
        <v>1.7626415539477824</v>
      </c>
    </row>
    <row r="1768" spans="1:41" ht="12" customHeight="1" x14ac:dyDescent="0.25">
      <c r="A1768" s="73">
        <v>5022004</v>
      </c>
      <c r="B1768" s="98" t="s">
        <v>1844</v>
      </c>
      <c r="C1768" s="77" t="str">
        <f t="shared" si="127"/>
        <v/>
      </c>
      <c r="D1768" s="115">
        <v>73.66</v>
      </c>
      <c r="E1768" s="75" t="s">
        <v>6463</v>
      </c>
      <c r="F1768" s="112">
        <f t="shared" si="129"/>
        <v>88.391999999999996</v>
      </c>
      <c r="G1768" s="80" t="s">
        <v>3335</v>
      </c>
      <c r="H1768" s="325"/>
      <c r="I1768" s="364" t="s">
        <v>4978</v>
      </c>
      <c r="L1768"/>
      <c r="M1768"/>
      <c r="P1768" s="9">
        <v>106</v>
      </c>
      <c r="V1768" s="39"/>
      <c r="Z1768" s="38"/>
      <c r="AA1768" s="38">
        <v>11.996888975306234</v>
      </c>
      <c r="AB1768" s="30"/>
      <c r="AC1768" s="31"/>
      <c r="AD1768" s="32"/>
      <c r="AE1768" s="32"/>
      <c r="AF1768" s="33"/>
      <c r="AJ1768" s="350">
        <v>1022004</v>
      </c>
      <c r="AK1768" s="3"/>
      <c r="AL1768">
        <f t="shared" si="130"/>
        <v>0</v>
      </c>
      <c r="AO1768">
        <v>1.5214329351072498</v>
      </c>
    </row>
    <row r="1769" spans="1:41" ht="12" customHeight="1" x14ac:dyDescent="0.25">
      <c r="A1769" s="73">
        <v>5022005</v>
      </c>
      <c r="B1769" s="98" t="s">
        <v>1845</v>
      </c>
      <c r="C1769" s="77" t="str">
        <f t="shared" si="127"/>
        <v/>
      </c>
      <c r="D1769" s="115">
        <v>88.34</v>
      </c>
      <c r="E1769" s="75" t="s">
        <v>6463</v>
      </c>
      <c r="F1769" s="112">
        <f t="shared" si="129"/>
        <v>106.008</v>
      </c>
      <c r="G1769" s="80" t="s">
        <v>3333</v>
      </c>
      <c r="H1769" s="325"/>
      <c r="I1769" s="365"/>
      <c r="J1769" s="15"/>
      <c r="L1769"/>
      <c r="M1769"/>
      <c r="P1769" s="9">
        <v>106</v>
      </c>
      <c r="V1769" s="39"/>
      <c r="Z1769" s="38"/>
      <c r="AA1769" s="38">
        <v>11.997405966277555</v>
      </c>
      <c r="AB1769" s="30"/>
      <c r="AC1769" s="31"/>
      <c r="AD1769" s="32"/>
      <c r="AE1769" s="32"/>
      <c r="AF1769" s="33"/>
      <c r="AJ1769" s="350">
        <v>1022005</v>
      </c>
      <c r="AK1769" s="3"/>
      <c r="AL1769">
        <f t="shared" si="130"/>
        <v>0</v>
      </c>
      <c r="AO1769">
        <v>0.63430354312882054</v>
      </c>
    </row>
    <row r="1770" spans="1:41" ht="12" customHeight="1" x14ac:dyDescent="0.25">
      <c r="A1770" s="73">
        <v>5022006</v>
      </c>
      <c r="B1770" s="98" t="s">
        <v>1846</v>
      </c>
      <c r="C1770" s="77" t="str">
        <f t="shared" si="127"/>
        <v/>
      </c>
      <c r="D1770" s="115">
        <v>124.12</v>
      </c>
      <c r="E1770" s="75" t="s">
        <v>6463</v>
      </c>
      <c r="F1770" s="112">
        <f t="shared" si="129"/>
        <v>148.94399999999999</v>
      </c>
      <c r="G1770" s="80" t="s">
        <v>3335</v>
      </c>
      <c r="H1770" s="325"/>
      <c r="I1770" s="379"/>
      <c r="L1770"/>
      <c r="M1770"/>
      <c r="P1770" s="9">
        <v>106</v>
      </c>
      <c r="V1770" s="39"/>
      <c r="Z1770" s="38"/>
      <c r="AA1770" s="38">
        <v>12.000923147934444</v>
      </c>
      <c r="AB1770" s="30"/>
      <c r="AC1770" s="31"/>
      <c r="AD1770" s="32"/>
      <c r="AE1770" s="32"/>
      <c r="AF1770" s="33"/>
      <c r="AJ1770" s="350">
        <v>1022006</v>
      </c>
      <c r="AK1770" s="3"/>
      <c r="AL1770">
        <f t="shared" si="130"/>
        <v>0</v>
      </c>
      <c r="AO1770">
        <v>0.90290646148888176</v>
      </c>
    </row>
    <row r="1771" spans="1:41" ht="12" customHeight="1" x14ac:dyDescent="0.25">
      <c r="A1771" s="73">
        <v>5022007</v>
      </c>
      <c r="B1771" s="98" t="s">
        <v>1847</v>
      </c>
      <c r="C1771" s="77" t="str">
        <f t="shared" si="127"/>
        <v/>
      </c>
      <c r="D1771" s="115">
        <v>192.85</v>
      </c>
      <c r="E1771" s="75" t="s">
        <v>6463</v>
      </c>
      <c r="F1771" s="112">
        <f t="shared" si="129"/>
        <v>231.42</v>
      </c>
      <c r="G1771" s="80" t="s">
        <v>3335</v>
      </c>
      <c r="H1771" s="325"/>
      <c r="I1771" s="391" t="s">
        <v>8446</v>
      </c>
      <c r="L1771"/>
      <c r="M1771"/>
      <c r="P1771" s="9">
        <v>106</v>
      </c>
      <c r="V1771" s="39"/>
      <c r="Z1771" s="38"/>
      <c r="AA1771" s="38">
        <v>12.001485332343123</v>
      </c>
      <c r="AB1771" s="30"/>
      <c r="AC1771" s="31"/>
      <c r="AD1771" s="32"/>
      <c r="AE1771" s="32"/>
      <c r="AF1771" s="33"/>
      <c r="AJ1771" s="350">
        <v>1022007</v>
      </c>
      <c r="AK1771" s="3"/>
      <c r="AL1771">
        <f t="shared" si="130"/>
        <v>0</v>
      </c>
      <c r="AO1771">
        <v>0.58111874513870887</v>
      </c>
    </row>
    <row r="1772" spans="1:41" ht="12" customHeight="1" x14ac:dyDescent="0.25">
      <c r="A1772" s="271">
        <v>5022008</v>
      </c>
      <c r="B1772" s="100" t="s">
        <v>1848</v>
      </c>
      <c r="C1772" s="77" t="str">
        <f>IF(MROUND(AL1772/(AO1772*F1772),1)=0,"",MROUND(AL1772/(AO1772*F1772),1))</f>
        <v/>
      </c>
      <c r="D1772" s="115">
        <v>310.22000000000003</v>
      </c>
      <c r="E1772" s="86" t="s">
        <v>6463</v>
      </c>
      <c r="F1772" s="292">
        <f t="shared" si="129"/>
        <v>372.26400000000001</v>
      </c>
      <c r="G1772" s="87" t="s">
        <v>3335</v>
      </c>
      <c r="H1772" s="325"/>
      <c r="I1772" s="392"/>
      <c r="L1772"/>
      <c r="M1772"/>
      <c r="P1772" s="9">
        <v>106</v>
      </c>
      <c r="V1772" s="39"/>
      <c r="Z1772" s="38"/>
      <c r="AA1772" s="38">
        <v>11.998522690549848</v>
      </c>
      <c r="AB1772" s="30"/>
      <c r="AC1772" s="31"/>
      <c r="AD1772" s="32"/>
      <c r="AE1772" s="32"/>
      <c r="AF1772" s="33"/>
      <c r="AJ1772" s="350">
        <v>1022008</v>
      </c>
      <c r="AK1772" s="3"/>
      <c r="AL1772">
        <f t="shared" si="130"/>
        <v>0</v>
      </c>
      <c r="AO1772">
        <v>0.6020928695764296</v>
      </c>
    </row>
    <row r="1773" spans="1:41" ht="60" customHeight="1" x14ac:dyDescent="0.25">
      <c r="A1773" s="269">
        <v>23</v>
      </c>
      <c r="B1773" s="284" t="s">
        <v>7931</v>
      </c>
      <c r="C1773" s="267"/>
      <c r="D1773" s="115"/>
      <c r="E1773" s="267"/>
      <c r="F1773" s="298"/>
      <c r="G1773" s="189"/>
      <c r="H1773" s="325"/>
      <c r="I1773" s="353">
        <v>0</v>
      </c>
      <c r="J1773" s="72"/>
      <c r="K1773" s="72"/>
      <c r="L1773"/>
      <c r="M1773"/>
      <c r="P1773" s="9">
        <v>107</v>
      </c>
      <c r="R1773" s="36"/>
      <c r="V1773" s="37"/>
      <c r="Z1773" s="38"/>
      <c r="AA1773" s="38"/>
      <c r="AB1773" s="30"/>
      <c r="AC1773" s="31"/>
      <c r="AD1773" s="32"/>
      <c r="AE1773" s="32"/>
      <c r="AF1773" s="33"/>
      <c r="AJ1773" s="350"/>
      <c r="AK1773" s="3"/>
      <c r="AL1773" s="3"/>
    </row>
    <row r="1774" spans="1:41" ht="12" customHeight="1" x14ac:dyDescent="0.25">
      <c r="A1774" s="76">
        <v>5023001</v>
      </c>
      <c r="B1774" s="270" t="s">
        <v>1849</v>
      </c>
      <c r="C1774" s="77" t="str">
        <f>IF(MROUND(AL1774/(AO1774*F1774),1)=0,"",MROUND(AL1774/(AO1774*F1774),1))</f>
        <v/>
      </c>
      <c r="D1774" s="115">
        <v>72.790000000000006</v>
      </c>
      <c r="E1774" s="78" t="s">
        <v>6463</v>
      </c>
      <c r="F1774" s="112">
        <f t="shared" si="129"/>
        <v>87.347999999999999</v>
      </c>
      <c r="G1774" s="79" t="s">
        <v>3334</v>
      </c>
      <c r="H1774" s="325"/>
      <c r="I1774" s="326" t="s">
        <v>4950</v>
      </c>
      <c r="L1774"/>
      <c r="M1774"/>
      <c r="P1774" s="9">
        <v>107</v>
      </c>
      <c r="V1774" s="39"/>
      <c r="Z1774" s="38"/>
      <c r="AA1774" s="38">
        <v>4.9980322707595377</v>
      </c>
      <c r="AB1774" s="30"/>
      <c r="AC1774" s="31"/>
      <c r="AD1774" s="32"/>
      <c r="AE1774" s="32"/>
      <c r="AF1774" s="33"/>
      <c r="AJ1774" s="350">
        <v>1023001</v>
      </c>
      <c r="AK1774" s="3"/>
      <c r="AL1774">
        <f>$I$1773/8</f>
        <v>0</v>
      </c>
      <c r="AO1774">
        <v>6.076698951321152</v>
      </c>
    </row>
    <row r="1775" spans="1:41" ht="12" customHeight="1" x14ac:dyDescent="0.25">
      <c r="A1775" s="73">
        <v>5023002</v>
      </c>
      <c r="B1775" s="98" t="s">
        <v>1850</v>
      </c>
      <c r="C1775" s="77" t="str">
        <f t="shared" ref="C1775:C1796" si="131">IF(MROUND(AL1775/(AO1775*F1775),1)=0,"",MROUND(AL1775/(AO1775*F1775),1))</f>
        <v/>
      </c>
      <c r="D1775" s="115">
        <v>72.790000000000006</v>
      </c>
      <c r="E1775" s="75" t="s">
        <v>6463</v>
      </c>
      <c r="F1775" s="112">
        <f t="shared" si="129"/>
        <v>87.347999999999999</v>
      </c>
      <c r="G1775" s="80" t="s">
        <v>3334</v>
      </c>
      <c r="H1775" s="325"/>
      <c r="I1775" s="391" t="s">
        <v>8447</v>
      </c>
      <c r="L1775"/>
      <c r="M1775"/>
      <c r="P1775" s="9">
        <v>107</v>
      </c>
      <c r="V1775" s="39"/>
      <c r="Z1775" s="38"/>
      <c r="AA1775" s="38">
        <v>4.9980322707595377</v>
      </c>
      <c r="AB1775" s="30"/>
      <c r="AC1775" s="31"/>
      <c r="AD1775" s="32"/>
      <c r="AE1775" s="32"/>
      <c r="AF1775" s="33"/>
      <c r="AJ1775" s="350">
        <v>1023002</v>
      </c>
      <c r="AK1775" s="3"/>
      <c r="AL1775">
        <f t="shared" ref="AL1775:AL1781" si="132">$I$1773/8</f>
        <v>0</v>
      </c>
      <c r="AO1775">
        <v>2.4306795805284609</v>
      </c>
    </row>
    <row r="1776" spans="1:41" ht="12" customHeight="1" x14ac:dyDescent="0.25">
      <c r="A1776" s="73">
        <v>5023003</v>
      </c>
      <c r="B1776" s="98" t="s">
        <v>1851</v>
      </c>
      <c r="C1776" s="77" t="str">
        <f t="shared" si="131"/>
        <v/>
      </c>
      <c r="D1776" s="115">
        <v>82.78</v>
      </c>
      <c r="E1776" s="75" t="s">
        <v>6463</v>
      </c>
      <c r="F1776" s="112">
        <f t="shared" si="129"/>
        <v>99.335999999999999</v>
      </c>
      <c r="G1776" s="80" t="s">
        <v>3334</v>
      </c>
      <c r="H1776" s="325"/>
      <c r="I1776" s="392"/>
      <c r="L1776"/>
      <c r="M1776"/>
      <c r="P1776" s="9">
        <v>107</v>
      </c>
      <c r="V1776" s="39"/>
      <c r="Z1776" s="38"/>
      <c r="AA1776" s="38">
        <v>5</v>
      </c>
      <c r="AB1776" s="30"/>
      <c r="AC1776" s="31"/>
      <c r="AD1776" s="32"/>
      <c r="AE1776" s="32"/>
      <c r="AF1776" s="33"/>
      <c r="AJ1776" s="350">
        <v>1023003</v>
      </c>
      <c r="AK1776" s="3"/>
      <c r="AL1776">
        <f t="shared" si="132"/>
        <v>0</v>
      </c>
      <c r="AO1776">
        <v>2.1373419505516629</v>
      </c>
    </row>
    <row r="1777" spans="1:41" ht="12" customHeight="1" x14ac:dyDescent="0.25">
      <c r="A1777" s="73">
        <v>5023004</v>
      </c>
      <c r="B1777" s="98" t="s">
        <v>1852</v>
      </c>
      <c r="C1777" s="77" t="str">
        <f t="shared" si="131"/>
        <v/>
      </c>
      <c r="D1777" s="115">
        <v>98.45</v>
      </c>
      <c r="E1777" s="75" t="s">
        <v>6463</v>
      </c>
      <c r="F1777" s="112">
        <f t="shared" si="129"/>
        <v>118.14</v>
      </c>
      <c r="G1777" s="80" t="s">
        <v>3334</v>
      </c>
      <c r="H1777" s="325"/>
      <c r="I1777" s="364" t="s">
        <v>4979</v>
      </c>
      <c r="L1777"/>
      <c r="M1777"/>
      <c r="P1777" s="9">
        <v>107</v>
      </c>
      <c r="V1777" s="39"/>
      <c r="Z1777" s="38"/>
      <c r="AA1777" s="38">
        <v>5.0043642711667076</v>
      </c>
      <c r="AB1777" s="30"/>
      <c r="AC1777" s="31"/>
      <c r="AD1777" s="32"/>
      <c r="AE1777" s="32"/>
      <c r="AF1777" s="33"/>
      <c r="AJ1777" s="350">
        <v>1023004</v>
      </c>
      <c r="AK1777" s="3"/>
      <c r="AL1777">
        <f t="shared" si="132"/>
        <v>0</v>
      </c>
      <c r="AO1777">
        <v>1.7971474521753852</v>
      </c>
    </row>
    <row r="1778" spans="1:41" ht="12" customHeight="1" x14ac:dyDescent="0.25">
      <c r="A1778" s="73">
        <v>5023005</v>
      </c>
      <c r="B1778" s="98" t="s">
        <v>1853</v>
      </c>
      <c r="C1778" s="77" t="str">
        <f t="shared" si="131"/>
        <v/>
      </c>
      <c r="D1778" s="115">
        <v>131.1</v>
      </c>
      <c r="E1778" s="75" t="s">
        <v>6463</v>
      </c>
      <c r="F1778" s="112">
        <f t="shared" si="129"/>
        <v>157.32</v>
      </c>
      <c r="G1778" s="80" t="s">
        <v>3334</v>
      </c>
      <c r="H1778" s="325"/>
      <c r="I1778" s="365"/>
      <c r="L1778"/>
      <c r="M1778"/>
      <c r="P1778" s="9">
        <v>107</v>
      </c>
      <c r="V1778" s="39"/>
      <c r="Z1778" s="38"/>
      <c r="AA1778" s="38">
        <v>5.003277255844452</v>
      </c>
      <c r="AB1778" s="30"/>
      <c r="AC1778" s="31"/>
      <c r="AD1778" s="32"/>
      <c r="AE1778" s="32"/>
      <c r="AF1778" s="33"/>
      <c r="AJ1778" s="350">
        <v>1023005</v>
      </c>
      <c r="AK1778" s="3"/>
      <c r="AL1778">
        <f t="shared" si="132"/>
        <v>0</v>
      </c>
      <c r="AO1778">
        <v>0.6747870582252733</v>
      </c>
    </row>
    <row r="1779" spans="1:41" ht="12" customHeight="1" x14ac:dyDescent="0.25">
      <c r="A1779" s="73">
        <v>5023006</v>
      </c>
      <c r="B1779" s="98" t="s">
        <v>1854</v>
      </c>
      <c r="C1779" s="77" t="str">
        <f>IF(MROUND(AL1779/(AO1779*F1779),1)=0,"",MROUND(AL1779/(AO1779*F1779),1))</f>
        <v/>
      </c>
      <c r="D1779" s="115">
        <v>216.35</v>
      </c>
      <c r="E1779" s="75" t="s">
        <v>1</v>
      </c>
      <c r="F1779" s="112">
        <f t="shared" si="129"/>
        <v>259.62</v>
      </c>
      <c r="G1779" s="80" t="s">
        <v>3334</v>
      </c>
      <c r="H1779" s="325"/>
      <c r="I1779" s="379"/>
      <c r="L1779"/>
      <c r="M1779"/>
      <c r="P1779" s="9">
        <v>107</v>
      </c>
      <c r="V1779" s="39"/>
      <c r="Z1779" s="38"/>
      <c r="AA1779" s="38">
        <v>4.998014034158615</v>
      </c>
      <c r="AB1779" s="30"/>
      <c r="AC1779" s="31"/>
      <c r="AD1779" s="32"/>
      <c r="AE1779" s="32"/>
      <c r="AF1779" s="33"/>
      <c r="AJ1779" s="350">
        <v>1023006</v>
      </c>
      <c r="AK1779" s="3"/>
      <c r="AL1779">
        <f t="shared" si="132"/>
        <v>0</v>
      </c>
      <c r="AO1779">
        <v>0.8177913874123719</v>
      </c>
    </row>
    <row r="1780" spans="1:41" ht="12" customHeight="1" x14ac:dyDescent="0.25">
      <c r="A1780" s="73">
        <v>5023007</v>
      </c>
      <c r="B1780" s="98" t="s">
        <v>1855</v>
      </c>
      <c r="C1780" s="77" t="str">
        <f t="shared" si="131"/>
        <v/>
      </c>
      <c r="D1780" s="115">
        <v>388.07</v>
      </c>
      <c r="E1780" s="75"/>
      <c r="F1780" s="112">
        <f t="shared" si="129"/>
        <v>465.68399999999997</v>
      </c>
      <c r="G1780" s="80" t="s">
        <v>3334</v>
      </c>
      <c r="H1780" s="325"/>
      <c r="I1780" s="391" t="s">
        <v>8446</v>
      </c>
      <c r="L1780"/>
      <c r="M1780"/>
      <c r="P1780" s="9">
        <v>107</v>
      </c>
      <c r="V1780" s="39"/>
      <c r="Z1780" s="38"/>
      <c r="AA1780" s="38">
        <v>5.0007381163271134</v>
      </c>
      <c r="AB1780" s="30"/>
      <c r="AC1780" s="31"/>
      <c r="AD1780" s="32"/>
      <c r="AE1780" s="32"/>
      <c r="AF1780" s="33"/>
      <c r="AJ1780" s="350">
        <v>1023007</v>
      </c>
      <c r="AK1780" s="3"/>
      <c r="AL1780">
        <f t="shared" si="132"/>
        <v>0</v>
      </c>
      <c r="AO1780">
        <v>0.45592075312873115</v>
      </c>
    </row>
    <row r="1781" spans="1:41" ht="12" customHeight="1" x14ac:dyDescent="0.25">
      <c r="A1781" s="271">
        <v>5023008</v>
      </c>
      <c r="B1781" s="100" t="s">
        <v>1856</v>
      </c>
      <c r="C1781" s="77" t="str">
        <f t="shared" si="131"/>
        <v/>
      </c>
      <c r="D1781" s="115">
        <v>442.8</v>
      </c>
      <c r="E1781" s="86" t="s">
        <v>6463</v>
      </c>
      <c r="F1781" s="292">
        <f t="shared" si="129"/>
        <v>531.36</v>
      </c>
      <c r="G1781" s="87" t="s">
        <v>3334</v>
      </c>
      <c r="H1781" s="325"/>
      <c r="I1781" s="392"/>
      <c r="L1781"/>
      <c r="M1781"/>
      <c r="P1781" s="9">
        <v>107</v>
      </c>
      <c r="V1781" s="39"/>
      <c r="Z1781" s="38"/>
      <c r="AA1781" s="38">
        <v>5.0004851699712276</v>
      </c>
      <c r="AB1781" s="30"/>
      <c r="AC1781" s="31"/>
      <c r="AD1781" s="32"/>
      <c r="AE1781" s="32"/>
      <c r="AF1781" s="33"/>
      <c r="AJ1781" s="350">
        <v>1023008</v>
      </c>
      <c r="AK1781" s="3"/>
      <c r="AL1781">
        <f t="shared" si="132"/>
        <v>0</v>
      </c>
      <c r="AO1781">
        <v>0.66594838402087719</v>
      </c>
    </row>
    <row r="1782" spans="1:41" ht="45" customHeight="1" x14ac:dyDescent="0.25">
      <c r="A1782" s="269">
        <v>24</v>
      </c>
      <c r="B1782" s="284" t="s">
        <v>7932</v>
      </c>
      <c r="C1782" s="267"/>
      <c r="D1782" s="115"/>
      <c r="E1782" s="267"/>
      <c r="F1782" s="298"/>
      <c r="G1782" s="189"/>
      <c r="H1782" s="325"/>
      <c r="I1782" s="353">
        <v>0</v>
      </c>
      <c r="J1782" s="72"/>
      <c r="K1782" s="72"/>
      <c r="P1782" s="9">
        <v>1</v>
      </c>
      <c r="R1782" s="36"/>
      <c r="V1782" s="37" t="s">
        <v>4152</v>
      </c>
      <c r="Z1782"/>
      <c r="AA1782" s="30">
        <v>7</v>
      </c>
      <c r="AB1782" s="30"/>
      <c r="AC1782" s="31"/>
      <c r="AD1782" s="32"/>
      <c r="AE1782" s="32"/>
      <c r="AF1782" s="33"/>
      <c r="AJ1782" s="350"/>
      <c r="AK1782" s="3"/>
      <c r="AL1782" s="3"/>
    </row>
    <row r="1783" spans="1:41" ht="33.75" customHeight="1" x14ac:dyDescent="0.25">
      <c r="A1783" s="279">
        <v>5509001</v>
      </c>
      <c r="B1783" s="270" t="s">
        <v>4947</v>
      </c>
      <c r="C1783" s="77" t="str">
        <f t="shared" si="131"/>
        <v/>
      </c>
      <c r="D1783" s="115">
        <v>420.96</v>
      </c>
      <c r="E1783" s="287" t="s">
        <v>5497</v>
      </c>
      <c r="F1783" s="116">
        <f t="shared" si="129"/>
        <v>505.15199999999993</v>
      </c>
      <c r="G1783" s="79" t="s">
        <v>3333</v>
      </c>
      <c r="H1783" s="325"/>
      <c r="I1783" s="359" t="s">
        <v>8185</v>
      </c>
      <c r="J1783" s="340"/>
      <c r="K1783" s="20"/>
      <c r="L1783"/>
      <c r="M1783"/>
      <c r="P1783" s="9">
        <v>1</v>
      </c>
      <c r="V1783" s="39"/>
      <c r="Z1783"/>
      <c r="AA1783" s="30">
        <v>7</v>
      </c>
      <c r="AB1783" s="30"/>
      <c r="AC1783" s="31"/>
      <c r="AD1783" s="32"/>
      <c r="AE1783" s="32"/>
      <c r="AF1783" s="33"/>
      <c r="AJ1783" s="350"/>
      <c r="AK1783" s="3"/>
      <c r="AL1783">
        <f>$I$1782/14</f>
        <v>0</v>
      </c>
      <c r="AO1783">
        <v>1.2069775886409297</v>
      </c>
    </row>
    <row r="1784" spans="1:41" ht="38.25" customHeight="1" x14ac:dyDescent="0.25">
      <c r="A1784" s="83">
        <v>5509002</v>
      </c>
      <c r="B1784" s="98" t="s">
        <v>4946</v>
      </c>
      <c r="C1784" s="77" t="str">
        <f t="shared" si="131"/>
        <v/>
      </c>
      <c r="D1784" s="115">
        <v>464.64</v>
      </c>
      <c r="E1784" s="95" t="s">
        <v>5497</v>
      </c>
      <c r="F1784" s="116">
        <f t="shared" si="129"/>
        <v>557.56799999999998</v>
      </c>
      <c r="G1784" s="80" t="s">
        <v>3333</v>
      </c>
      <c r="H1784" s="325"/>
      <c r="I1784" s="359" t="s">
        <v>8448</v>
      </c>
      <c r="J1784" s="340"/>
      <c r="K1784" s="20"/>
      <c r="L1784"/>
      <c r="M1784"/>
      <c r="P1784" s="9">
        <v>1</v>
      </c>
      <c r="V1784" s="39"/>
      <c r="Z1784"/>
      <c r="AA1784" s="30">
        <v>7</v>
      </c>
      <c r="AB1784" s="30"/>
      <c r="AC1784" s="31"/>
      <c r="AD1784" s="32"/>
      <c r="AE1784" s="32"/>
      <c r="AF1784" s="33"/>
      <c r="AJ1784" s="350">
        <v>2202105</v>
      </c>
      <c r="AK1784" s="3"/>
      <c r="AL1784">
        <f t="shared" ref="AL1784:AL1796" si="133">$I$1782/14</f>
        <v>0</v>
      </c>
      <c r="AO1784">
        <v>1.0935117202872884</v>
      </c>
    </row>
    <row r="1785" spans="1:41" ht="33.75" customHeight="1" x14ac:dyDescent="0.25">
      <c r="A1785" s="83">
        <v>5509003</v>
      </c>
      <c r="B1785" s="98" t="s">
        <v>4945</v>
      </c>
      <c r="C1785" s="77" t="str">
        <f t="shared" si="131"/>
        <v/>
      </c>
      <c r="D1785" s="115">
        <v>491.57</v>
      </c>
      <c r="E1785" s="95" t="s">
        <v>5497</v>
      </c>
      <c r="F1785" s="116">
        <f t="shared" si="129"/>
        <v>589.88400000000001</v>
      </c>
      <c r="G1785" s="80" t="s">
        <v>3333</v>
      </c>
      <c r="H1785" s="325"/>
      <c r="I1785" s="359" t="s">
        <v>8449</v>
      </c>
      <c r="J1785" s="340"/>
      <c r="K1785" s="20"/>
      <c r="L1785"/>
      <c r="M1785"/>
      <c r="P1785" s="9">
        <v>1</v>
      </c>
      <c r="V1785" s="39"/>
      <c r="Z1785"/>
      <c r="AA1785" s="30">
        <v>7</v>
      </c>
      <c r="AB1785" s="30"/>
      <c r="AC1785" s="31"/>
      <c r="AD1785" s="32"/>
      <c r="AE1785" s="32"/>
      <c r="AF1785" s="33"/>
      <c r="AJ1785" s="350"/>
      <c r="AK1785" s="3"/>
      <c r="AL1785">
        <f t="shared" si="133"/>
        <v>0</v>
      </c>
      <c r="AO1785">
        <v>1.0336051543305851</v>
      </c>
    </row>
    <row r="1786" spans="1:41" ht="33.75" customHeight="1" x14ac:dyDescent="0.25">
      <c r="A1786" s="83">
        <v>5509004</v>
      </c>
      <c r="B1786" s="98" t="s">
        <v>4944</v>
      </c>
      <c r="C1786" s="77" t="str">
        <f t="shared" si="131"/>
        <v/>
      </c>
      <c r="D1786" s="115">
        <v>592.26</v>
      </c>
      <c r="E1786" s="95" t="s">
        <v>5497</v>
      </c>
      <c r="F1786" s="116">
        <f t="shared" si="129"/>
        <v>710.71199999999999</v>
      </c>
      <c r="G1786" s="80" t="s">
        <v>3333</v>
      </c>
      <c r="H1786" s="325"/>
      <c r="I1786" s="359" t="s">
        <v>8450</v>
      </c>
      <c r="J1786" s="340"/>
      <c r="K1786" s="20"/>
      <c r="L1786"/>
      <c r="M1786"/>
      <c r="P1786" s="9">
        <v>1</v>
      </c>
      <c r="V1786" s="39"/>
      <c r="Z1786"/>
      <c r="AA1786" s="30">
        <v>7</v>
      </c>
      <c r="AB1786" s="30"/>
      <c r="AC1786" s="31"/>
      <c r="AD1786" s="32"/>
      <c r="AE1786" s="32"/>
      <c r="AF1786" s="33"/>
      <c r="AJ1786" s="350">
        <v>2202102</v>
      </c>
      <c r="AK1786" s="3"/>
      <c r="AL1786">
        <f t="shared" si="133"/>
        <v>0</v>
      </c>
      <c r="AO1786">
        <v>0.85788215600291373</v>
      </c>
    </row>
    <row r="1787" spans="1:41" ht="33.75" customHeight="1" x14ac:dyDescent="0.25">
      <c r="A1787" s="83">
        <v>5509005</v>
      </c>
      <c r="B1787" s="98" t="s">
        <v>4943</v>
      </c>
      <c r="C1787" s="77" t="str">
        <f t="shared" si="131"/>
        <v/>
      </c>
      <c r="D1787" s="115">
        <v>787.8</v>
      </c>
      <c r="E1787" s="95" t="s">
        <v>5497</v>
      </c>
      <c r="F1787" s="116">
        <f t="shared" si="129"/>
        <v>945.3599999999999</v>
      </c>
      <c r="G1787" s="80" t="s">
        <v>3333</v>
      </c>
      <c r="H1787" s="325"/>
      <c r="I1787" s="359" t="s">
        <v>8451</v>
      </c>
      <c r="J1787" s="340"/>
      <c r="K1787" s="20"/>
      <c r="L1787"/>
      <c r="M1787"/>
      <c r="P1787" s="9">
        <v>1</v>
      </c>
      <c r="V1787" s="39"/>
      <c r="Z1787"/>
      <c r="AA1787" s="30">
        <v>7</v>
      </c>
      <c r="AB1787" s="30"/>
      <c r="AC1787" s="31"/>
      <c r="AD1787" s="32"/>
      <c r="AE1787" s="32"/>
      <c r="AF1787" s="33"/>
      <c r="AJ1787" s="350"/>
      <c r="AK1787" s="3"/>
      <c r="AL1787">
        <f t="shared" si="133"/>
        <v>0</v>
      </c>
      <c r="AO1787">
        <v>1.6472231845288268</v>
      </c>
    </row>
    <row r="1788" spans="1:41" ht="33.75" customHeight="1" x14ac:dyDescent="0.25">
      <c r="A1788" s="83">
        <v>5509006</v>
      </c>
      <c r="B1788" s="98" t="s">
        <v>4942</v>
      </c>
      <c r="C1788" s="77" t="str">
        <f t="shared" si="131"/>
        <v/>
      </c>
      <c r="D1788" s="115">
        <v>888.49</v>
      </c>
      <c r="E1788" s="95" t="s">
        <v>5497</v>
      </c>
      <c r="F1788" s="116">
        <f t="shared" si="129"/>
        <v>1066.1879999999999</v>
      </c>
      <c r="G1788" s="80" t="s">
        <v>3333</v>
      </c>
      <c r="H1788" s="325"/>
      <c r="I1788" s="359" t="s">
        <v>8452</v>
      </c>
      <c r="J1788" s="340"/>
      <c r="K1788" s="20"/>
      <c r="L1788"/>
      <c r="M1788"/>
      <c r="P1788" s="9">
        <v>1</v>
      </c>
      <c r="V1788" s="39"/>
      <c r="Z1788"/>
      <c r="AA1788" s="30">
        <v>7</v>
      </c>
      <c r="AB1788" s="30"/>
      <c r="AC1788" s="31"/>
      <c r="AD1788" s="32"/>
      <c r="AE1788" s="32"/>
      <c r="AF1788" s="33"/>
      <c r="AJ1788" s="350"/>
      <c r="AK1788" s="3"/>
      <c r="AL1788">
        <f t="shared" si="133"/>
        <v>0</v>
      </c>
      <c r="AO1788">
        <v>1.4569787505284513</v>
      </c>
    </row>
    <row r="1789" spans="1:41" ht="33.75" customHeight="1" x14ac:dyDescent="0.25">
      <c r="A1789" s="83">
        <v>5509007</v>
      </c>
      <c r="B1789" s="98" t="s">
        <v>4941</v>
      </c>
      <c r="C1789" s="77" t="str">
        <f t="shared" si="131"/>
        <v/>
      </c>
      <c r="D1789" s="115">
        <v>829.06</v>
      </c>
      <c r="E1789" s="95" t="s">
        <v>5497</v>
      </c>
      <c r="F1789" s="116">
        <f t="shared" si="129"/>
        <v>994.87199999999984</v>
      </c>
      <c r="G1789" s="80" t="s">
        <v>3333</v>
      </c>
      <c r="H1789" s="325"/>
      <c r="I1789" s="359" t="s">
        <v>8453</v>
      </c>
      <c r="J1789" s="340"/>
      <c r="K1789" s="20"/>
      <c r="L1789"/>
      <c r="M1789"/>
      <c r="P1789" s="9">
        <v>1</v>
      </c>
      <c r="V1789" s="39"/>
      <c r="Z1789"/>
      <c r="AA1789" s="30">
        <v>7</v>
      </c>
      <c r="AB1789" s="30"/>
      <c r="AC1789" s="31"/>
      <c r="AD1789" s="32"/>
      <c r="AE1789" s="32"/>
      <c r="AF1789" s="33"/>
      <c r="AJ1789" s="350"/>
      <c r="AK1789" s="3"/>
      <c r="AL1789">
        <f t="shared" si="133"/>
        <v>0</v>
      </c>
      <c r="AO1789">
        <v>1.0423755538478763</v>
      </c>
    </row>
    <row r="1790" spans="1:41" ht="33.75" customHeight="1" x14ac:dyDescent="0.25">
      <c r="A1790" s="83">
        <v>5509008</v>
      </c>
      <c r="B1790" s="98" t="s">
        <v>4940</v>
      </c>
      <c r="C1790" s="77" t="str">
        <f t="shared" si="131"/>
        <v/>
      </c>
      <c r="D1790" s="115">
        <v>973.42</v>
      </c>
      <c r="E1790" s="95" t="s">
        <v>5497</v>
      </c>
      <c r="F1790" s="116">
        <f t="shared" si="129"/>
        <v>1168.1039999999998</v>
      </c>
      <c r="G1790" s="80" t="s">
        <v>3333</v>
      </c>
      <c r="H1790" s="325"/>
      <c r="I1790" s="359" t="s">
        <v>8454</v>
      </c>
      <c r="J1790" s="340"/>
      <c r="K1790" s="20"/>
      <c r="L1790"/>
      <c r="M1790"/>
      <c r="P1790" s="9">
        <v>1</v>
      </c>
      <c r="V1790" s="39"/>
      <c r="Z1790"/>
      <c r="AA1790" s="30">
        <v>7</v>
      </c>
      <c r="AB1790" s="30"/>
      <c r="AC1790" s="31"/>
      <c r="AD1790" s="32"/>
      <c r="AE1790" s="32"/>
      <c r="AF1790" s="33"/>
      <c r="AJ1790" s="350"/>
      <c r="AK1790" s="3"/>
      <c r="AL1790">
        <f t="shared" si="133"/>
        <v>0</v>
      </c>
      <c r="AO1790">
        <v>0.88509587268406187</v>
      </c>
    </row>
    <row r="1791" spans="1:41" ht="45" customHeight="1" x14ac:dyDescent="0.25">
      <c r="A1791" s="83">
        <v>5509009</v>
      </c>
      <c r="B1791" s="98" t="s">
        <v>4939</v>
      </c>
      <c r="C1791" s="77" t="str">
        <f t="shared" si="131"/>
        <v/>
      </c>
      <c r="D1791" s="115">
        <v>1824.23</v>
      </c>
      <c r="E1791" s="95" t="s">
        <v>5497</v>
      </c>
      <c r="F1791" s="116">
        <f t="shared" si="129"/>
        <v>2189.076</v>
      </c>
      <c r="G1791" s="80" t="s">
        <v>3335</v>
      </c>
      <c r="H1791" s="325"/>
      <c r="I1791" s="359" t="s">
        <v>8460</v>
      </c>
      <c r="J1791" s="340"/>
      <c r="K1791" s="20"/>
      <c r="L1791"/>
      <c r="M1791"/>
      <c r="P1791" s="9">
        <v>1</v>
      </c>
      <c r="V1791" s="39"/>
      <c r="Z1791"/>
      <c r="AA1791" s="30">
        <v>7</v>
      </c>
      <c r="AB1791" s="30"/>
      <c r="AC1791" s="31"/>
      <c r="AD1791" s="32"/>
      <c r="AE1791" s="32"/>
      <c r="AF1791" s="33"/>
      <c r="AJ1791" s="350"/>
      <c r="AK1791" s="3"/>
      <c r="AL1791">
        <f t="shared" si="133"/>
        <v>0</v>
      </c>
      <c r="AO1791">
        <v>0.55704520341654906</v>
      </c>
    </row>
    <row r="1792" spans="1:41" ht="45" customHeight="1" x14ac:dyDescent="0.25">
      <c r="A1792" s="83">
        <v>5509010</v>
      </c>
      <c r="B1792" s="98" t="s">
        <v>4938</v>
      </c>
      <c r="C1792" s="77" t="str">
        <f t="shared" si="131"/>
        <v/>
      </c>
      <c r="D1792" s="115">
        <v>2148.77</v>
      </c>
      <c r="E1792" s="95" t="s">
        <v>5497</v>
      </c>
      <c r="F1792" s="116">
        <f t="shared" si="129"/>
        <v>2578.5239999999999</v>
      </c>
      <c r="G1792" s="80" t="s">
        <v>3335</v>
      </c>
      <c r="H1792" s="325"/>
      <c r="I1792" s="359" t="s">
        <v>8455</v>
      </c>
      <c r="J1792" s="340"/>
      <c r="K1792" s="20"/>
      <c r="L1792"/>
      <c r="M1792"/>
      <c r="P1792" s="9">
        <v>1</v>
      </c>
      <c r="V1792" s="39"/>
      <c r="Z1792"/>
      <c r="AA1792" s="30">
        <v>7</v>
      </c>
      <c r="AB1792" s="30"/>
      <c r="AC1792" s="31"/>
      <c r="AD1792" s="32"/>
      <c r="AE1792" s="32"/>
      <c r="AF1792" s="33"/>
      <c r="AJ1792" s="350"/>
      <c r="AK1792" s="3"/>
      <c r="AL1792">
        <f t="shared" si="133"/>
        <v>0</v>
      </c>
      <c r="AO1792">
        <v>0.47291174552351878</v>
      </c>
    </row>
    <row r="1793" spans="1:41" ht="48" customHeight="1" x14ac:dyDescent="0.25">
      <c r="A1793" s="83">
        <v>5509011</v>
      </c>
      <c r="B1793" s="98" t="s">
        <v>4937</v>
      </c>
      <c r="C1793" s="77" t="str">
        <f t="shared" si="131"/>
        <v/>
      </c>
      <c r="D1793" s="115">
        <v>2681.12</v>
      </c>
      <c r="E1793" s="95" t="s">
        <v>5497</v>
      </c>
      <c r="F1793" s="116">
        <f t="shared" si="129"/>
        <v>3217.3439999999996</v>
      </c>
      <c r="G1793" s="80" t="s">
        <v>3335</v>
      </c>
      <c r="H1793" s="325"/>
      <c r="I1793" s="359" t="s">
        <v>8456</v>
      </c>
      <c r="J1793" s="340"/>
      <c r="K1793" s="20"/>
      <c r="L1793"/>
      <c r="M1793"/>
      <c r="P1793" s="9">
        <v>1</v>
      </c>
      <c r="V1793" s="39"/>
      <c r="Z1793"/>
      <c r="AA1793" s="30">
        <v>7</v>
      </c>
      <c r="AB1793" s="30"/>
      <c r="AC1793" s="31"/>
      <c r="AD1793" s="32"/>
      <c r="AE1793" s="32"/>
      <c r="AF1793" s="33"/>
      <c r="AJ1793" s="350"/>
      <c r="AK1793" s="3"/>
      <c r="AL1793">
        <f t="shared" si="133"/>
        <v>0</v>
      </c>
      <c r="AO1793">
        <v>0.9475317884210438</v>
      </c>
    </row>
    <row r="1794" spans="1:41" ht="48" customHeight="1" x14ac:dyDescent="0.25">
      <c r="A1794" s="83">
        <v>5509012</v>
      </c>
      <c r="B1794" s="98" t="s">
        <v>4936</v>
      </c>
      <c r="C1794" s="77" t="str">
        <f t="shared" si="131"/>
        <v/>
      </c>
      <c r="D1794" s="115">
        <v>3146.59</v>
      </c>
      <c r="E1794" s="95" t="s">
        <v>5497</v>
      </c>
      <c r="F1794" s="116">
        <f t="shared" si="129"/>
        <v>3775.9079999999999</v>
      </c>
      <c r="G1794" s="80" t="s">
        <v>3335</v>
      </c>
      <c r="H1794" s="325"/>
      <c r="I1794" s="359" t="s">
        <v>8457</v>
      </c>
      <c r="J1794" s="340"/>
      <c r="K1794" s="20"/>
      <c r="L1794"/>
      <c r="M1794"/>
      <c r="P1794" s="9">
        <v>1</v>
      </c>
      <c r="V1794" s="39"/>
      <c r="Z1794"/>
      <c r="AA1794" s="30">
        <v>7</v>
      </c>
      <c r="AB1794" s="30"/>
      <c r="AC1794" s="31"/>
      <c r="AD1794" s="32"/>
      <c r="AE1794" s="32"/>
      <c r="AF1794" s="33"/>
      <c r="AJ1794" s="350"/>
      <c r="AK1794" s="3"/>
      <c r="AL1794">
        <f t="shared" si="133"/>
        <v>0</v>
      </c>
      <c r="AO1794">
        <v>0.80736493428486988</v>
      </c>
    </row>
    <row r="1795" spans="1:41" ht="45" customHeight="1" x14ac:dyDescent="0.25">
      <c r="A1795" s="83">
        <v>5509013</v>
      </c>
      <c r="B1795" s="98" t="s">
        <v>4935</v>
      </c>
      <c r="C1795" s="77" t="str">
        <f t="shared" si="131"/>
        <v/>
      </c>
      <c r="D1795" s="115">
        <v>865.48</v>
      </c>
      <c r="E1795" s="95" t="s">
        <v>5497</v>
      </c>
      <c r="F1795" s="116">
        <f t="shared" si="129"/>
        <v>1038.576</v>
      </c>
      <c r="G1795" s="80" t="s">
        <v>3333</v>
      </c>
      <c r="H1795" s="325"/>
      <c r="I1795" s="359" t="s">
        <v>8458</v>
      </c>
      <c r="J1795" s="340"/>
      <c r="K1795" s="20"/>
      <c r="L1795"/>
      <c r="M1795"/>
      <c r="P1795" s="9">
        <v>1</v>
      </c>
      <c r="V1795" s="39"/>
      <c r="Z1795"/>
      <c r="AA1795" s="30">
        <v>7</v>
      </c>
      <c r="AB1795" s="30"/>
      <c r="AC1795" s="31"/>
      <c r="AD1795" s="32"/>
      <c r="AE1795" s="32"/>
      <c r="AF1795" s="33"/>
      <c r="AJ1795" s="350"/>
      <c r="AK1795" s="3"/>
      <c r="AL1795">
        <f t="shared" si="133"/>
        <v>0</v>
      </c>
      <c r="AO1795">
        <v>6.0094772876269777</v>
      </c>
    </row>
    <row r="1796" spans="1:41" ht="45" customHeight="1" x14ac:dyDescent="0.25">
      <c r="A1796" s="273">
        <v>5509014</v>
      </c>
      <c r="B1796" s="100" t="s">
        <v>4934</v>
      </c>
      <c r="C1796" s="77" t="str">
        <f t="shared" si="131"/>
        <v/>
      </c>
      <c r="D1796" s="115">
        <v>1885.82</v>
      </c>
      <c r="E1796" s="291" t="s">
        <v>5497</v>
      </c>
      <c r="F1796" s="293">
        <f t="shared" si="129"/>
        <v>2262.9839999999999</v>
      </c>
      <c r="G1796" s="87" t="s">
        <v>3333</v>
      </c>
      <c r="H1796" s="325"/>
      <c r="I1796" s="359" t="s">
        <v>8459</v>
      </c>
      <c r="J1796" s="340"/>
      <c r="K1796" s="20"/>
      <c r="L1796"/>
      <c r="M1796"/>
      <c r="P1796" s="9">
        <v>1</v>
      </c>
      <c r="V1796" s="39"/>
      <c r="Z1796"/>
      <c r="AA1796" s="30">
        <v>7</v>
      </c>
      <c r="AB1796" s="30"/>
      <c r="AC1796" s="31"/>
      <c r="AD1796" s="32"/>
      <c r="AE1796" s="32"/>
      <c r="AF1796" s="33"/>
      <c r="AJ1796" s="350"/>
      <c r="AK1796" s="3"/>
      <c r="AL1796">
        <f t="shared" si="133"/>
        <v>0</v>
      </c>
      <c r="AO1796">
        <v>2.6942618368364197</v>
      </c>
    </row>
    <row r="1797" spans="1:41" ht="45" customHeight="1" x14ac:dyDescent="0.25">
      <c r="A1797" s="269">
        <v>25</v>
      </c>
      <c r="B1797" s="284" t="s">
        <v>7933</v>
      </c>
      <c r="C1797" s="267"/>
      <c r="D1797" s="115"/>
      <c r="E1797" s="267"/>
      <c r="F1797" s="299"/>
      <c r="G1797" s="189"/>
      <c r="H1797" s="325"/>
      <c r="I1797" s="353">
        <v>0</v>
      </c>
      <c r="J1797" s="72"/>
      <c r="K1797" s="72"/>
      <c r="P1797" s="9">
        <v>2</v>
      </c>
      <c r="R1797" s="36"/>
      <c r="V1797" s="37" t="s">
        <v>4152</v>
      </c>
      <c r="Z1797"/>
      <c r="AA1797" s="30">
        <v>7</v>
      </c>
      <c r="AB1797" s="30"/>
      <c r="AC1797" s="31"/>
      <c r="AD1797" s="32"/>
      <c r="AE1797" s="32"/>
      <c r="AF1797" s="33"/>
      <c r="AJ1797" s="350"/>
      <c r="AK1797" s="3"/>
      <c r="AL1797" s="3"/>
    </row>
    <row r="1798" spans="1:41" ht="33.75" customHeight="1" x14ac:dyDescent="0.25">
      <c r="A1798" s="279">
        <v>5509015</v>
      </c>
      <c r="B1798" s="270" t="s">
        <v>4933</v>
      </c>
      <c r="C1798" s="77" t="str">
        <f>IF(MROUND(AL1798/(AO1798*F1798),1)=0,"",MROUND(AL1798/(AO1798*F1798),1))</f>
        <v/>
      </c>
      <c r="D1798" s="115">
        <v>453.39</v>
      </c>
      <c r="E1798" s="287" t="s">
        <v>5497</v>
      </c>
      <c r="F1798" s="116">
        <f t="shared" si="129"/>
        <v>544.06799999999998</v>
      </c>
      <c r="G1798" s="79" t="s">
        <v>3333</v>
      </c>
      <c r="H1798" s="325"/>
      <c r="I1798" s="359" t="s">
        <v>8217</v>
      </c>
      <c r="J1798" s="340"/>
      <c r="K1798" s="20"/>
      <c r="L1798"/>
      <c r="M1798"/>
      <c r="P1798" s="9">
        <v>2</v>
      </c>
      <c r="V1798" s="39"/>
      <c r="Z1798"/>
      <c r="AA1798" s="30">
        <v>7</v>
      </c>
      <c r="AB1798" s="30"/>
      <c r="AC1798" s="31"/>
      <c r="AD1798" s="32"/>
      <c r="AE1798" s="32"/>
      <c r="AF1798" s="33"/>
      <c r="AJ1798" s="350"/>
      <c r="AK1798" s="3"/>
      <c r="AL1798">
        <f>$I$1797/7</f>
        <v>0</v>
      </c>
      <c r="AO1798">
        <v>0.56375339107982458</v>
      </c>
    </row>
    <row r="1799" spans="1:41" ht="38.25" customHeight="1" x14ac:dyDescent="0.25">
      <c r="A1799" s="83">
        <v>5509016</v>
      </c>
      <c r="B1799" s="98" t="s">
        <v>4932</v>
      </c>
      <c r="C1799" s="77" t="str">
        <f t="shared" ref="C1799:C1803" si="134">IF(MROUND(AL1799/(AO1799*F1799),1)=0,"",MROUND(AL1799/(AO1799*F1799),1))</f>
        <v/>
      </c>
      <c r="D1799" s="115">
        <v>550.49</v>
      </c>
      <c r="E1799" s="95" t="s">
        <v>5497</v>
      </c>
      <c r="F1799" s="116">
        <f t="shared" si="129"/>
        <v>660.58799999999997</v>
      </c>
      <c r="G1799" s="80" t="s">
        <v>3333</v>
      </c>
      <c r="H1799" s="325"/>
      <c r="I1799" s="359" t="s">
        <v>8448</v>
      </c>
      <c r="J1799" s="340"/>
      <c r="K1799" s="20"/>
      <c r="L1799"/>
      <c r="M1799"/>
      <c r="P1799" s="9">
        <v>2</v>
      </c>
      <c r="V1799" s="39"/>
      <c r="Z1799"/>
      <c r="AA1799" s="30">
        <v>7</v>
      </c>
      <c r="AB1799" s="30"/>
      <c r="AC1799" s="31"/>
      <c r="AD1799" s="32"/>
      <c r="AE1799" s="32"/>
      <c r="AF1799" s="33"/>
      <c r="AJ1799" s="350"/>
      <c r="AK1799" s="3"/>
      <c r="AL1799">
        <f t="shared" ref="AL1799:AL1804" si="135">$I$1797/7</f>
        <v>0</v>
      </c>
      <c r="AO1799">
        <v>0.57651076428473302</v>
      </c>
    </row>
    <row r="1800" spans="1:41" ht="33.75" customHeight="1" x14ac:dyDescent="0.25">
      <c r="A1800" s="83">
        <v>5509017</v>
      </c>
      <c r="B1800" s="98" t="s">
        <v>4931</v>
      </c>
      <c r="C1800" s="77" t="str">
        <f t="shared" si="134"/>
        <v/>
      </c>
      <c r="D1800" s="115">
        <v>284.62</v>
      </c>
      <c r="E1800" s="95" t="s">
        <v>5497</v>
      </c>
      <c r="F1800" s="116">
        <f t="shared" si="129"/>
        <v>341.54399999999998</v>
      </c>
      <c r="G1800" s="80" t="s">
        <v>3333</v>
      </c>
      <c r="H1800" s="325"/>
      <c r="I1800" s="359" t="s">
        <v>8449</v>
      </c>
      <c r="J1800" s="340"/>
      <c r="K1800" s="20"/>
      <c r="L1800"/>
      <c r="M1800"/>
      <c r="P1800" s="9">
        <v>2</v>
      </c>
      <c r="V1800" s="39"/>
      <c r="Z1800"/>
      <c r="AA1800" s="30">
        <v>7</v>
      </c>
      <c r="AB1800" s="30"/>
      <c r="AC1800" s="31"/>
      <c r="AD1800" s="32"/>
      <c r="AE1800" s="32"/>
      <c r="AF1800" s="33"/>
      <c r="AJ1800" s="350"/>
      <c r="AK1800" s="3"/>
      <c r="AL1800">
        <f t="shared" si="135"/>
        <v>0</v>
      </c>
      <c r="AO1800">
        <v>0.57668091010793565</v>
      </c>
    </row>
    <row r="1801" spans="1:41" ht="33.75" customHeight="1" x14ac:dyDescent="0.25">
      <c r="A1801" s="83">
        <v>5509018</v>
      </c>
      <c r="B1801" s="98" t="s">
        <v>4930</v>
      </c>
      <c r="C1801" s="77" t="str">
        <f t="shared" si="134"/>
        <v/>
      </c>
      <c r="D1801" s="115">
        <v>1325.36</v>
      </c>
      <c r="E1801" s="95" t="s">
        <v>5497</v>
      </c>
      <c r="F1801" s="116">
        <f t="shared" si="129"/>
        <v>1590.4319999999998</v>
      </c>
      <c r="G1801" s="80" t="s">
        <v>3333</v>
      </c>
      <c r="H1801" s="325"/>
      <c r="I1801" s="359" t="s">
        <v>8451</v>
      </c>
      <c r="J1801" s="340"/>
      <c r="K1801" s="20"/>
      <c r="L1801"/>
      <c r="M1801"/>
      <c r="P1801" s="9">
        <v>2</v>
      </c>
      <c r="V1801" s="39"/>
      <c r="Z1801"/>
      <c r="AA1801" s="30">
        <v>7</v>
      </c>
      <c r="AB1801" s="30"/>
      <c r="AC1801" s="31"/>
      <c r="AD1801" s="32"/>
      <c r="AE1801" s="32"/>
      <c r="AF1801" s="33"/>
      <c r="AJ1801" s="350"/>
      <c r="AK1801" s="3"/>
      <c r="AL1801">
        <f t="shared" si="135"/>
        <v>0</v>
      </c>
      <c r="AO1801">
        <v>1.886087983026759</v>
      </c>
    </row>
    <row r="1802" spans="1:41" ht="33.75" customHeight="1" x14ac:dyDescent="0.25">
      <c r="A1802" s="83">
        <v>5509019</v>
      </c>
      <c r="B1802" s="98" t="s">
        <v>4929</v>
      </c>
      <c r="C1802" s="77" t="str">
        <f t="shared" si="134"/>
        <v/>
      </c>
      <c r="D1802" s="115">
        <v>1606.36</v>
      </c>
      <c r="E1802" s="95" t="s">
        <v>5497</v>
      </c>
      <c r="F1802" s="116">
        <f t="shared" si="129"/>
        <v>1927.6319999999998</v>
      </c>
      <c r="G1802" s="80" t="s">
        <v>3333</v>
      </c>
      <c r="H1802" s="325"/>
      <c r="I1802" s="359" t="s">
        <v>8461</v>
      </c>
      <c r="J1802" s="340"/>
      <c r="K1802" s="20"/>
      <c r="L1802"/>
      <c r="M1802"/>
      <c r="P1802" s="9">
        <v>2</v>
      </c>
      <c r="V1802" s="39"/>
      <c r="Z1802"/>
      <c r="AA1802" s="30">
        <v>7</v>
      </c>
      <c r="AB1802" s="30"/>
      <c r="AC1802" s="31"/>
      <c r="AD1802" s="32"/>
      <c r="AE1802" s="32"/>
      <c r="AF1802" s="33"/>
      <c r="AJ1802" s="350"/>
      <c r="AK1802" s="3"/>
      <c r="AL1802">
        <f t="shared" si="135"/>
        <v>0</v>
      </c>
      <c r="AO1802">
        <v>1.5519956438159117</v>
      </c>
    </row>
    <row r="1803" spans="1:41" ht="33.75" customHeight="1" x14ac:dyDescent="0.25">
      <c r="A1803" s="83">
        <v>5509020</v>
      </c>
      <c r="B1803" s="113" t="s">
        <v>6976</v>
      </c>
      <c r="C1803" s="77" t="str">
        <f t="shared" si="134"/>
        <v/>
      </c>
      <c r="D1803" s="115">
        <v>670.72</v>
      </c>
      <c r="E1803" s="95" t="s">
        <v>5497</v>
      </c>
      <c r="F1803" s="116">
        <f t="shared" si="129"/>
        <v>804.86400000000003</v>
      </c>
      <c r="G1803" s="80" t="s">
        <v>3335</v>
      </c>
      <c r="H1803" s="325"/>
      <c r="I1803" s="359" t="s">
        <v>8458</v>
      </c>
      <c r="J1803" s="340"/>
      <c r="K1803" s="20"/>
      <c r="L1803"/>
      <c r="M1803"/>
      <c r="P1803" s="9">
        <v>2</v>
      </c>
      <c r="V1803" s="39"/>
      <c r="Z1803"/>
      <c r="AA1803" s="30">
        <v>7</v>
      </c>
      <c r="AB1803" s="30"/>
      <c r="AC1803" s="31"/>
      <c r="AD1803" s="32"/>
      <c r="AE1803" s="32"/>
      <c r="AF1803" s="33"/>
      <c r="AJ1803" s="350"/>
      <c r="AK1803" s="3"/>
      <c r="AL1803">
        <f t="shared" si="135"/>
        <v>0</v>
      </c>
      <c r="AO1803">
        <v>3.7787181482983807</v>
      </c>
    </row>
    <row r="1804" spans="1:41" ht="33.75" customHeight="1" x14ac:dyDescent="0.25">
      <c r="A1804" s="273">
        <v>5509021</v>
      </c>
      <c r="B1804" s="100" t="s">
        <v>4928</v>
      </c>
      <c r="C1804" s="77" t="str">
        <f>IF(MROUND(AL1804/(AO1804*F1804),1)=0,"",MROUND(AL1804/(AO1804*F1804),1))</f>
        <v/>
      </c>
      <c r="D1804" s="115">
        <v>803.06</v>
      </c>
      <c r="E1804" s="291" t="s">
        <v>5497</v>
      </c>
      <c r="F1804" s="293">
        <f t="shared" si="129"/>
        <v>963.67199999999991</v>
      </c>
      <c r="G1804" s="87" t="s">
        <v>3335</v>
      </c>
      <c r="H1804" s="325"/>
      <c r="I1804" s="359" t="s">
        <v>8459</v>
      </c>
      <c r="J1804" s="340"/>
      <c r="K1804" s="20"/>
      <c r="L1804"/>
      <c r="M1804"/>
      <c r="P1804" s="9">
        <v>2</v>
      </c>
      <c r="V1804" s="39"/>
      <c r="Z1804"/>
      <c r="AA1804" s="30">
        <v>7</v>
      </c>
      <c r="AB1804" s="30"/>
      <c r="AC1804" s="31"/>
      <c r="AD1804" s="32"/>
      <c r="AE1804" s="32"/>
      <c r="AF1804" s="33"/>
      <c r="AJ1804" s="350"/>
      <c r="AK1804" s="3"/>
      <c r="AL1804">
        <f t="shared" si="135"/>
        <v>0</v>
      </c>
      <c r="AO1804">
        <v>3.1407771620046305</v>
      </c>
    </row>
    <row r="1805" spans="1:41" ht="45" customHeight="1" x14ac:dyDescent="0.25">
      <c r="A1805" s="269">
        <v>26</v>
      </c>
      <c r="B1805" s="284" t="s">
        <v>7934</v>
      </c>
      <c r="C1805" s="267"/>
      <c r="D1805" s="115"/>
      <c r="E1805" s="267"/>
      <c r="F1805" s="299"/>
      <c r="G1805" s="189"/>
      <c r="H1805" s="325"/>
      <c r="I1805" s="331"/>
      <c r="J1805" s="72"/>
      <c r="K1805" s="72"/>
      <c r="L1805"/>
      <c r="M1805"/>
      <c r="P1805" s="9">
        <v>3</v>
      </c>
      <c r="R1805" s="36"/>
      <c r="V1805" s="37"/>
      <c r="Z1805"/>
      <c r="AA1805" s="30">
        <v>7</v>
      </c>
      <c r="AB1805" s="30"/>
      <c r="AC1805" s="31"/>
      <c r="AD1805" s="32"/>
      <c r="AE1805" s="32"/>
      <c r="AF1805" s="33"/>
      <c r="AJ1805" s="350"/>
      <c r="AK1805" s="3"/>
      <c r="AL1805" s="3"/>
    </row>
    <row r="1806" spans="1:41" ht="33.75" customHeight="1" x14ac:dyDescent="0.25">
      <c r="A1806" s="277">
        <v>5509151</v>
      </c>
      <c r="B1806" s="280" t="s">
        <v>5951</v>
      </c>
      <c r="C1806" s="77"/>
      <c r="D1806" s="115">
        <v>231.57</v>
      </c>
      <c r="E1806" s="294" t="s">
        <v>5497</v>
      </c>
      <c r="F1806" s="293">
        <f t="shared" si="129"/>
        <v>277.88399999999996</v>
      </c>
      <c r="G1806" s="163" t="s">
        <v>3335</v>
      </c>
      <c r="H1806" s="325"/>
      <c r="I1806" s="359" t="s">
        <v>8462</v>
      </c>
      <c r="J1806" s="15"/>
      <c r="K1806" s="81"/>
      <c r="L1806"/>
      <c r="M1806"/>
      <c r="P1806" s="9">
        <v>3</v>
      </c>
      <c r="V1806" s="39"/>
      <c r="Z1806"/>
      <c r="AA1806" s="30">
        <v>7</v>
      </c>
      <c r="AB1806" s="30"/>
      <c r="AC1806" s="31"/>
      <c r="AD1806" s="32"/>
      <c r="AE1806" s="32"/>
      <c r="AF1806" s="33"/>
      <c r="AJ1806" s="350">
        <v>2201064</v>
      </c>
      <c r="AK1806" s="3"/>
      <c r="AL1806" s="3"/>
    </row>
    <row r="1807" spans="1:41" ht="45" customHeight="1" x14ac:dyDescent="0.25">
      <c r="A1807" s="269">
        <v>27</v>
      </c>
      <c r="B1807" s="284" t="s">
        <v>7935</v>
      </c>
      <c r="C1807" s="267"/>
      <c r="D1807" s="115"/>
      <c r="E1807" s="267"/>
      <c r="F1807" s="299"/>
      <c r="G1807" s="189"/>
      <c r="H1807" s="325"/>
      <c r="I1807" s="331"/>
      <c r="J1807" s="72"/>
      <c r="K1807" s="72"/>
      <c r="P1807" s="9">
        <v>4</v>
      </c>
      <c r="R1807" s="36"/>
      <c r="V1807" s="37" t="s">
        <v>4152</v>
      </c>
      <c r="Z1807"/>
      <c r="AA1807" s="30">
        <v>7</v>
      </c>
      <c r="AB1807" s="30"/>
      <c r="AC1807" s="31"/>
      <c r="AD1807" s="32"/>
      <c r="AE1807" s="32"/>
      <c r="AF1807" s="33"/>
      <c r="AJ1807" s="350"/>
      <c r="AK1807" s="3"/>
      <c r="AL1807" s="3"/>
    </row>
    <row r="1808" spans="1:41" ht="33.75" customHeight="1" x14ac:dyDescent="0.25">
      <c r="A1808" s="281">
        <v>5509022</v>
      </c>
      <c r="B1808" s="282" t="s">
        <v>4927</v>
      </c>
      <c r="C1808" s="289"/>
      <c r="D1808" s="115">
        <v>719.58</v>
      </c>
      <c r="E1808" s="294" t="s">
        <v>5497</v>
      </c>
      <c r="F1808" s="293">
        <f t="shared" si="129"/>
        <v>863.49599999999998</v>
      </c>
      <c r="G1808" s="163"/>
      <c r="H1808" s="325"/>
      <c r="I1808" s="359" t="s">
        <v>8463</v>
      </c>
      <c r="J1808" s="340"/>
      <c r="K1808" s="20"/>
      <c r="L1808"/>
      <c r="M1808"/>
      <c r="P1808" s="9">
        <v>4</v>
      </c>
      <c r="V1808" s="39"/>
      <c r="Z1808"/>
      <c r="AA1808" s="30">
        <v>7</v>
      </c>
      <c r="AB1808" s="30"/>
      <c r="AC1808" s="31"/>
      <c r="AD1808" s="32"/>
      <c r="AE1808" s="32"/>
      <c r="AF1808" s="33"/>
      <c r="AJ1808" s="350"/>
      <c r="AK1808" s="3"/>
      <c r="AL1808" s="3"/>
    </row>
    <row r="1809" spans="1:41" ht="45" customHeight="1" x14ac:dyDescent="0.25">
      <c r="A1809" s="269">
        <v>28</v>
      </c>
      <c r="B1809" s="284" t="s">
        <v>7936</v>
      </c>
      <c r="C1809" s="267"/>
      <c r="D1809" s="115"/>
      <c r="E1809" s="267"/>
      <c r="F1809" s="299"/>
      <c r="G1809" s="189"/>
      <c r="H1809" s="325"/>
      <c r="I1809" s="353">
        <v>0</v>
      </c>
      <c r="J1809" s="72"/>
      <c r="K1809" s="72"/>
      <c r="P1809" s="9">
        <v>5</v>
      </c>
      <c r="R1809" s="36"/>
      <c r="V1809" s="37" t="s">
        <v>4152</v>
      </c>
      <c r="Z1809"/>
      <c r="AA1809" s="30">
        <v>7</v>
      </c>
      <c r="AB1809" s="30"/>
      <c r="AC1809" s="31"/>
      <c r="AD1809" s="32"/>
      <c r="AE1809" s="32"/>
      <c r="AF1809" s="33"/>
      <c r="AJ1809" s="350"/>
      <c r="AK1809" s="3"/>
      <c r="AL1809" s="3"/>
    </row>
    <row r="1810" spans="1:41" ht="60" customHeight="1" x14ac:dyDescent="0.25">
      <c r="A1810" s="279">
        <v>5509143</v>
      </c>
      <c r="B1810" s="270" t="s">
        <v>5717</v>
      </c>
      <c r="C1810" s="77" t="str">
        <f>IF(MROUND(AL1810/(AO1810*F1810),1)=0,"",MROUND(AL1810/(AO1810*F1810),1))</f>
        <v/>
      </c>
      <c r="D1810" s="115">
        <v>4668.91</v>
      </c>
      <c r="E1810" s="287" t="s">
        <v>5497</v>
      </c>
      <c r="F1810" s="116">
        <f t="shared" ref="F1810:F1820" si="136">D1810*1.2</f>
        <v>5602.692</v>
      </c>
      <c r="G1810" s="79" t="s">
        <v>3335</v>
      </c>
      <c r="H1810" s="325"/>
      <c r="I1810" s="359" t="s">
        <v>8450</v>
      </c>
      <c r="J1810" s="15"/>
      <c r="K1810" s="81"/>
      <c r="L1810"/>
      <c r="M1810"/>
      <c r="P1810" s="9">
        <v>5</v>
      </c>
      <c r="V1810" s="39"/>
      <c r="Z1810"/>
      <c r="AA1810" s="30">
        <v>7</v>
      </c>
      <c r="AB1810" s="30"/>
      <c r="AC1810" s="31"/>
      <c r="AD1810" s="32"/>
      <c r="AE1810" s="32"/>
      <c r="AF1810" s="33"/>
      <c r="AJ1810" s="350"/>
      <c r="AK1810" s="3"/>
      <c r="AL1810">
        <f>$I$1809/13</f>
        <v>0</v>
      </c>
      <c r="AO1810">
        <v>1.5198435653102802</v>
      </c>
    </row>
    <row r="1811" spans="1:41" ht="48" customHeight="1" x14ac:dyDescent="0.25">
      <c r="A1811" s="83">
        <v>5509142</v>
      </c>
      <c r="B1811" s="98" t="s">
        <v>5718</v>
      </c>
      <c r="C1811" s="77" t="str">
        <f t="shared" ref="C1811:C1856" si="137">IF(MROUND(AL1811/(AO1811*F1811),1)=0,"",MROUND(AL1811/(AO1811*F1811),1))</f>
        <v/>
      </c>
      <c r="D1811" s="115">
        <v>4219.79</v>
      </c>
      <c r="E1811" s="95" t="s">
        <v>5497</v>
      </c>
      <c r="F1811" s="116">
        <f t="shared" si="136"/>
        <v>5063.7479999999996</v>
      </c>
      <c r="G1811" s="80" t="s">
        <v>3335</v>
      </c>
      <c r="H1811" s="325"/>
      <c r="I1811" s="359" t="s">
        <v>8451</v>
      </c>
      <c r="J1811" s="15"/>
      <c r="K1811" s="81"/>
      <c r="L1811"/>
      <c r="M1811"/>
      <c r="P1811" s="9">
        <v>5</v>
      </c>
      <c r="V1811" s="39"/>
      <c r="Z1811"/>
      <c r="AA1811" s="30">
        <v>7</v>
      </c>
      <c r="AB1811" s="30"/>
      <c r="AC1811" s="31"/>
      <c r="AD1811" s="32"/>
      <c r="AE1811" s="32"/>
      <c r="AF1811" s="33"/>
      <c r="AJ1811" s="350"/>
      <c r="AK1811" s="3"/>
      <c r="AL1811">
        <f t="shared" ref="AL1811:AL1822" si="138">$I$1809/13</f>
        <v>0</v>
      </c>
      <c r="AO1811">
        <v>2.1020041342438902</v>
      </c>
    </row>
    <row r="1812" spans="1:41" ht="48" customHeight="1" x14ac:dyDescent="0.25">
      <c r="A1812" s="83">
        <v>5509161</v>
      </c>
      <c r="B1812" s="113" t="s">
        <v>5954</v>
      </c>
      <c r="C1812" s="77" t="str">
        <f t="shared" si="137"/>
        <v/>
      </c>
      <c r="D1812" s="115">
        <v>4569.07</v>
      </c>
      <c r="E1812" s="95" t="s">
        <v>5497</v>
      </c>
      <c r="F1812" s="116">
        <f t="shared" ref="F1812" si="139">D1812*1.2</f>
        <v>5482.8839999999991</v>
      </c>
      <c r="G1812" s="80" t="s">
        <v>3333</v>
      </c>
      <c r="H1812" s="325"/>
      <c r="I1812" s="359" t="s">
        <v>8449</v>
      </c>
      <c r="J1812" s="342"/>
      <c r="K1812" s="81"/>
      <c r="L1812"/>
      <c r="M1812"/>
      <c r="P1812" s="9">
        <v>5</v>
      </c>
      <c r="V1812" s="39"/>
      <c r="Z1812"/>
      <c r="AA1812" s="30">
        <v>7</v>
      </c>
      <c r="AB1812" s="30"/>
      <c r="AC1812" s="31"/>
      <c r="AD1812" s="32"/>
      <c r="AE1812" s="32"/>
      <c r="AF1812" s="33"/>
      <c r="AJ1812" s="350"/>
      <c r="AK1812" s="3"/>
      <c r="AL1812">
        <f t="shared" si="138"/>
        <v>0</v>
      </c>
      <c r="AO1812">
        <v>0.77979876706222351</v>
      </c>
    </row>
    <row r="1813" spans="1:41" ht="48" customHeight="1" x14ac:dyDescent="0.25">
      <c r="A1813" s="83">
        <v>5503097</v>
      </c>
      <c r="B1813" s="113" t="s">
        <v>5925</v>
      </c>
      <c r="C1813" s="77" t="str">
        <f t="shared" si="137"/>
        <v/>
      </c>
      <c r="D1813" s="115">
        <v>5505.09</v>
      </c>
      <c r="E1813" s="95" t="s">
        <v>5497</v>
      </c>
      <c r="F1813" s="116">
        <f t="shared" si="136"/>
        <v>6606.1080000000002</v>
      </c>
      <c r="G1813" s="80" t="s">
        <v>3333</v>
      </c>
      <c r="H1813" s="325"/>
      <c r="I1813" s="359" t="s">
        <v>8449</v>
      </c>
      <c r="J1813" s="342"/>
      <c r="K1813" s="81"/>
      <c r="L1813"/>
      <c r="M1813"/>
      <c r="P1813" s="9">
        <v>5</v>
      </c>
      <c r="V1813" s="39"/>
      <c r="Z1813"/>
      <c r="AA1813" s="30">
        <v>7</v>
      </c>
      <c r="AB1813" s="30"/>
      <c r="AC1813" s="31"/>
      <c r="AD1813" s="32"/>
      <c r="AE1813" s="32"/>
      <c r="AF1813" s="33"/>
      <c r="AJ1813" s="350"/>
      <c r="AK1813" s="3"/>
      <c r="AL1813">
        <f t="shared" si="138"/>
        <v>0</v>
      </c>
      <c r="AO1813">
        <v>0.64449562318806963</v>
      </c>
    </row>
    <row r="1814" spans="1:41" ht="36" customHeight="1" x14ac:dyDescent="0.25">
      <c r="A1814" s="83">
        <v>5509160</v>
      </c>
      <c r="B1814" s="113" t="s">
        <v>5955</v>
      </c>
      <c r="C1814" s="77" t="str">
        <f t="shared" si="137"/>
        <v/>
      </c>
      <c r="D1814" s="115">
        <v>2125.6999999999998</v>
      </c>
      <c r="E1814" s="95" t="s">
        <v>5497</v>
      </c>
      <c r="F1814" s="116">
        <f t="shared" ref="F1814" si="140">D1814*1.2</f>
        <v>2550.8399999999997</v>
      </c>
      <c r="G1814" s="80" t="s">
        <v>3333</v>
      </c>
      <c r="H1814" s="325"/>
      <c r="I1814" s="359" t="s">
        <v>8449</v>
      </c>
      <c r="J1814" s="342"/>
      <c r="K1814" s="81"/>
      <c r="L1814"/>
      <c r="M1814"/>
      <c r="P1814" s="9">
        <v>5</v>
      </c>
      <c r="V1814" s="39"/>
      <c r="Z1814"/>
      <c r="AA1814" s="30">
        <v>7</v>
      </c>
      <c r="AB1814" s="30"/>
      <c r="AC1814" s="31"/>
      <c r="AD1814" s="32"/>
      <c r="AE1814" s="32"/>
      <c r="AF1814" s="33"/>
      <c r="AJ1814" s="350"/>
      <c r="AK1814" s="3"/>
      <c r="AL1814">
        <f t="shared" si="138"/>
        <v>0</v>
      </c>
      <c r="AO1814">
        <v>0.84214476182546893</v>
      </c>
    </row>
    <row r="1815" spans="1:41" ht="36" customHeight="1" x14ac:dyDescent="0.25">
      <c r="A1815" s="83">
        <v>5503096</v>
      </c>
      <c r="B1815" s="113" t="s">
        <v>5924</v>
      </c>
      <c r="C1815" s="77" t="str">
        <f t="shared" si="137"/>
        <v/>
      </c>
      <c r="D1815" s="115">
        <v>2642.1</v>
      </c>
      <c r="E1815" s="95" t="s">
        <v>5497</v>
      </c>
      <c r="F1815" s="116">
        <f t="shared" si="136"/>
        <v>3170.52</v>
      </c>
      <c r="G1815" s="80" t="s">
        <v>3333</v>
      </c>
      <c r="H1815" s="325"/>
      <c r="I1815" s="359" t="s">
        <v>8449</v>
      </c>
      <c r="J1815" s="342"/>
      <c r="K1815" s="81"/>
      <c r="L1815"/>
      <c r="M1815"/>
      <c r="P1815" s="9">
        <v>5</v>
      </c>
      <c r="V1815" s="39"/>
      <c r="Z1815"/>
      <c r="AA1815" s="30">
        <v>7</v>
      </c>
      <c r="AB1815" s="30"/>
      <c r="AC1815" s="31"/>
      <c r="AD1815" s="32"/>
      <c r="AE1815" s="32"/>
      <c r="AF1815" s="33"/>
      <c r="AJ1815" s="350"/>
      <c r="AK1815" s="3"/>
      <c r="AL1815">
        <f t="shared" si="138"/>
        <v>0</v>
      </c>
      <c r="AO1815">
        <v>0.74604090396452527</v>
      </c>
    </row>
    <row r="1816" spans="1:41" ht="36" customHeight="1" x14ac:dyDescent="0.25">
      <c r="A1816" s="83">
        <v>5509042</v>
      </c>
      <c r="B1816" s="105" t="s">
        <v>5716</v>
      </c>
      <c r="C1816" s="77" t="str">
        <f t="shared" si="137"/>
        <v/>
      </c>
      <c r="D1816" s="115">
        <v>2257.46</v>
      </c>
      <c r="E1816" s="95" t="s">
        <v>5497</v>
      </c>
      <c r="F1816" s="116">
        <f t="shared" si="136"/>
        <v>2708.9519999999998</v>
      </c>
      <c r="G1816" s="80" t="s">
        <v>3333</v>
      </c>
      <c r="H1816" s="325"/>
      <c r="I1816" s="359" t="s">
        <v>8449</v>
      </c>
      <c r="J1816" s="342"/>
      <c r="K1816" s="81"/>
      <c r="L1816"/>
      <c r="M1816"/>
      <c r="P1816" s="9">
        <v>5</v>
      </c>
      <c r="V1816" s="39"/>
      <c r="Z1816"/>
      <c r="AA1816" s="30">
        <v>7</v>
      </c>
      <c r="AB1816" s="30"/>
      <c r="AC1816" s="31"/>
      <c r="AD1816" s="32"/>
      <c r="AE1816" s="32"/>
      <c r="AF1816" s="33"/>
      <c r="AJ1816" s="350"/>
      <c r="AK1816" s="3"/>
      <c r="AL1816">
        <f t="shared" si="138"/>
        <v>0</v>
      </c>
      <c r="AO1816">
        <v>0.52838050628774791</v>
      </c>
    </row>
    <row r="1817" spans="1:41" ht="36" customHeight="1" x14ac:dyDescent="0.25">
      <c r="A1817" s="83">
        <v>2201082</v>
      </c>
      <c r="B1817" s="98" t="s">
        <v>5923</v>
      </c>
      <c r="C1817" s="77" t="str">
        <f t="shared" si="137"/>
        <v/>
      </c>
      <c r="D1817" s="115">
        <v>1318.61</v>
      </c>
      <c r="E1817" s="95" t="s">
        <v>5497</v>
      </c>
      <c r="F1817" s="116">
        <f t="shared" si="136"/>
        <v>1582.3319999999999</v>
      </c>
      <c r="G1817" s="80" t="s">
        <v>3333</v>
      </c>
      <c r="H1817" s="325"/>
      <c r="I1817" s="359" t="s">
        <v>8464</v>
      </c>
      <c r="J1817" s="15"/>
      <c r="K1817" s="81"/>
      <c r="L1817"/>
      <c r="M1817"/>
      <c r="P1817" s="9">
        <v>5</v>
      </c>
      <c r="V1817" s="39"/>
      <c r="Z1817"/>
      <c r="AA1817" s="30">
        <v>7</v>
      </c>
      <c r="AB1817" s="30"/>
      <c r="AC1817" s="31"/>
      <c r="AD1817" s="32"/>
      <c r="AE1817" s="32"/>
      <c r="AF1817" s="33"/>
      <c r="AJ1817" s="350"/>
      <c r="AK1817" s="3"/>
      <c r="AL1817">
        <f t="shared" si="138"/>
        <v>0</v>
      </c>
      <c r="AO1817">
        <v>1.2230532048749718</v>
      </c>
    </row>
    <row r="1818" spans="1:41" ht="36" customHeight="1" x14ac:dyDescent="0.25">
      <c r="A1818" s="83">
        <v>5509041</v>
      </c>
      <c r="B1818" s="98" t="s">
        <v>5715</v>
      </c>
      <c r="C1818" s="77" t="str">
        <f t="shared" si="137"/>
        <v/>
      </c>
      <c r="D1818" s="115">
        <v>2027.46</v>
      </c>
      <c r="E1818" s="95" t="s">
        <v>5497</v>
      </c>
      <c r="F1818" s="116">
        <f t="shared" si="136"/>
        <v>2432.9519999999998</v>
      </c>
      <c r="G1818" s="80" t="s">
        <v>3333</v>
      </c>
      <c r="H1818" s="325"/>
      <c r="I1818" s="359" t="s">
        <v>8461</v>
      </c>
      <c r="J1818" s="342"/>
      <c r="K1818" s="81"/>
      <c r="L1818"/>
      <c r="M1818"/>
      <c r="P1818" s="9">
        <v>5</v>
      </c>
      <c r="V1818" s="39"/>
      <c r="Z1818"/>
      <c r="AA1818" s="30">
        <v>7</v>
      </c>
      <c r="AB1818" s="30"/>
      <c r="AC1818" s="31"/>
      <c r="AD1818" s="32"/>
      <c r="AE1818" s="32"/>
      <c r="AF1818" s="33"/>
      <c r="AJ1818" s="350"/>
      <c r="AK1818" s="3"/>
      <c r="AL1818">
        <f t="shared" si="138"/>
        <v>0</v>
      </c>
      <c r="AO1818">
        <v>0.69999041367157144</v>
      </c>
    </row>
    <row r="1819" spans="1:41" ht="36" customHeight="1" x14ac:dyDescent="0.25">
      <c r="A1819" s="73">
        <v>5509157</v>
      </c>
      <c r="B1819" s="113" t="s">
        <v>6523</v>
      </c>
      <c r="C1819" s="77" t="str">
        <f t="shared" si="137"/>
        <v/>
      </c>
      <c r="D1819" s="115">
        <v>668.34</v>
      </c>
      <c r="E1819" s="95" t="s">
        <v>5497</v>
      </c>
      <c r="F1819" s="116">
        <f t="shared" si="136"/>
        <v>802.00800000000004</v>
      </c>
      <c r="G1819" s="80" t="s">
        <v>3334</v>
      </c>
      <c r="H1819" s="325"/>
      <c r="I1819" s="359" t="s">
        <v>8465</v>
      </c>
      <c r="J1819" s="15"/>
      <c r="K1819" s="81"/>
      <c r="L1819"/>
      <c r="M1819"/>
      <c r="P1819" s="9">
        <v>5</v>
      </c>
      <c r="V1819" s="39"/>
      <c r="Z1819"/>
      <c r="AA1819" s="30">
        <v>7</v>
      </c>
      <c r="AB1819" s="30"/>
      <c r="AC1819" s="31"/>
      <c r="AD1819" s="32"/>
      <c r="AE1819" s="32"/>
      <c r="AF1819" s="33"/>
      <c r="AJ1819" s="350">
        <v>2201086</v>
      </c>
      <c r="AK1819" s="3"/>
      <c r="AL1819">
        <f t="shared" si="138"/>
        <v>0</v>
      </c>
      <c r="AO1819">
        <v>2.6543424082476061</v>
      </c>
    </row>
    <row r="1820" spans="1:41" ht="36" customHeight="1" x14ac:dyDescent="0.25">
      <c r="A1820" s="83">
        <v>2201081</v>
      </c>
      <c r="B1820" s="113" t="s">
        <v>6522</v>
      </c>
      <c r="C1820" s="77" t="str">
        <f t="shared" si="137"/>
        <v/>
      </c>
      <c r="D1820" s="115">
        <v>909.47</v>
      </c>
      <c r="E1820" s="95" t="s">
        <v>5497</v>
      </c>
      <c r="F1820" s="116">
        <f t="shared" si="136"/>
        <v>1091.364</v>
      </c>
      <c r="G1820" s="80" t="s">
        <v>3333</v>
      </c>
      <c r="H1820" s="325"/>
      <c r="I1820" s="359" t="s">
        <v>8452</v>
      </c>
      <c r="J1820" s="15"/>
      <c r="K1820" s="81"/>
      <c r="L1820"/>
      <c r="M1820"/>
      <c r="P1820" s="9">
        <v>5</v>
      </c>
      <c r="V1820" s="39"/>
      <c r="Z1820"/>
      <c r="AA1820" s="30">
        <v>7</v>
      </c>
      <c r="AB1820" s="30"/>
      <c r="AC1820" s="31"/>
      <c r="AD1820" s="32"/>
      <c r="AE1820" s="32"/>
      <c r="AF1820" s="33"/>
      <c r="AJ1820" s="350"/>
      <c r="AK1820" s="3"/>
      <c r="AL1820">
        <f t="shared" si="138"/>
        <v>0</v>
      </c>
      <c r="AO1820">
        <v>2.2948119171258825</v>
      </c>
    </row>
    <row r="1821" spans="1:41" ht="36" customHeight="1" x14ac:dyDescent="0.25">
      <c r="A1821" s="83">
        <v>5509040</v>
      </c>
      <c r="B1821" s="98" t="s">
        <v>5714</v>
      </c>
      <c r="C1821" s="77" t="str">
        <f t="shared" si="137"/>
        <v/>
      </c>
      <c r="D1821" s="115">
        <v>1250.92</v>
      </c>
      <c r="E1821" s="95" t="s">
        <v>5497</v>
      </c>
      <c r="F1821" s="116">
        <f t="shared" si="129"/>
        <v>1501.104</v>
      </c>
      <c r="G1821" s="80" t="s">
        <v>3333</v>
      </c>
      <c r="H1821" s="325"/>
      <c r="I1821" s="359" t="s">
        <v>8466</v>
      </c>
      <c r="J1821" s="342"/>
      <c r="K1821" s="81"/>
      <c r="L1821"/>
      <c r="M1821"/>
      <c r="P1821" s="9">
        <v>5</v>
      </c>
      <c r="V1821" s="39"/>
      <c r="Z1821"/>
      <c r="AA1821" s="30">
        <v>7</v>
      </c>
      <c r="AB1821" s="30"/>
      <c r="AC1821" s="31"/>
      <c r="AD1821" s="32"/>
      <c r="AE1821" s="32"/>
      <c r="AF1821" s="33"/>
      <c r="AJ1821" s="350"/>
      <c r="AK1821" s="3"/>
      <c r="AL1821">
        <f t="shared" si="138"/>
        <v>0</v>
      </c>
      <c r="AO1821">
        <v>0.81037645670076197</v>
      </c>
    </row>
    <row r="1822" spans="1:41" ht="36" customHeight="1" x14ac:dyDescent="0.25">
      <c r="A1822" s="271">
        <v>5509156</v>
      </c>
      <c r="B1822" s="100" t="s">
        <v>6524</v>
      </c>
      <c r="C1822" s="77" t="str">
        <f t="shared" si="137"/>
        <v/>
      </c>
      <c r="D1822" s="115">
        <v>514.77</v>
      </c>
      <c r="E1822" s="291" t="s">
        <v>5497</v>
      </c>
      <c r="F1822" s="293">
        <f t="shared" ref="F1822:F1886" si="141">D1822*1.2</f>
        <v>617.72399999999993</v>
      </c>
      <c r="G1822" s="87" t="s">
        <v>3335</v>
      </c>
      <c r="H1822" s="325"/>
      <c r="I1822" s="359" t="s">
        <v>8453</v>
      </c>
      <c r="J1822" s="15"/>
      <c r="K1822" s="81"/>
      <c r="L1822"/>
      <c r="M1822"/>
      <c r="P1822" s="9">
        <v>5</v>
      </c>
      <c r="V1822" s="39"/>
      <c r="Z1822"/>
      <c r="AA1822" s="30">
        <v>7</v>
      </c>
      <c r="AB1822" s="30"/>
      <c r="AC1822" s="31"/>
      <c r="AD1822" s="32"/>
      <c r="AE1822" s="32"/>
      <c r="AF1822" s="33"/>
      <c r="AJ1822" s="350">
        <v>2201085</v>
      </c>
      <c r="AK1822" s="3"/>
      <c r="AL1822">
        <f t="shared" si="138"/>
        <v>0</v>
      </c>
      <c r="AO1822">
        <v>3.1329140907204902</v>
      </c>
    </row>
    <row r="1823" spans="1:41" ht="60" customHeight="1" x14ac:dyDescent="0.25">
      <c r="A1823" s="269">
        <v>29</v>
      </c>
      <c r="B1823" s="284" t="s">
        <v>7937</v>
      </c>
      <c r="C1823" s="267"/>
      <c r="D1823" s="115"/>
      <c r="E1823" s="267"/>
      <c r="F1823" s="299"/>
      <c r="G1823" s="189"/>
      <c r="H1823" s="325"/>
      <c r="I1823" s="353">
        <v>0</v>
      </c>
      <c r="J1823" s="72"/>
      <c r="K1823" s="72"/>
      <c r="P1823" s="9">
        <v>253</v>
      </c>
      <c r="R1823" s="36"/>
      <c r="V1823" s="37" t="s">
        <v>4152</v>
      </c>
      <c r="Z1823"/>
      <c r="AA1823" s="30">
        <v>7</v>
      </c>
      <c r="AB1823" s="30"/>
      <c r="AC1823" s="31"/>
      <c r="AD1823" s="32"/>
      <c r="AE1823" s="32"/>
      <c r="AF1823" s="33"/>
      <c r="AJ1823" s="350"/>
      <c r="AK1823" s="3"/>
      <c r="AL1823" s="3"/>
    </row>
    <row r="1824" spans="1:41" ht="60" customHeight="1" x14ac:dyDescent="0.25">
      <c r="A1824" s="279">
        <v>5509145</v>
      </c>
      <c r="B1824" s="270" t="s">
        <v>5916</v>
      </c>
      <c r="C1824" s="77" t="str">
        <f t="shared" si="137"/>
        <v/>
      </c>
      <c r="D1824" s="115">
        <v>3579.3</v>
      </c>
      <c r="E1824" s="287" t="s">
        <v>5497</v>
      </c>
      <c r="F1824" s="116">
        <f t="shared" ref="F1824:F1834" si="142">D1824*1.2</f>
        <v>4295.16</v>
      </c>
      <c r="G1824" s="79" t="s">
        <v>3335</v>
      </c>
      <c r="H1824" s="325"/>
      <c r="I1824" s="359" t="s">
        <v>8457</v>
      </c>
      <c r="J1824" s="355"/>
      <c r="K1824" s="81"/>
      <c r="L1824"/>
      <c r="M1824"/>
      <c r="P1824" s="9">
        <v>253</v>
      </c>
      <c r="V1824" s="39"/>
      <c r="Z1824"/>
      <c r="AA1824" s="30">
        <v>7</v>
      </c>
      <c r="AB1824" s="30"/>
      <c r="AC1824" s="31"/>
      <c r="AD1824" s="32"/>
      <c r="AE1824" s="32"/>
      <c r="AF1824" s="33"/>
      <c r="AJ1824" s="350"/>
      <c r="AK1824" s="3"/>
      <c r="AL1824">
        <f>$I$1823/13</f>
        <v>0</v>
      </c>
      <c r="AO1824">
        <v>1.453650513243171</v>
      </c>
    </row>
    <row r="1825" spans="1:41" ht="48" customHeight="1" x14ac:dyDescent="0.25">
      <c r="A1825" s="83">
        <v>5509144</v>
      </c>
      <c r="B1825" s="98" t="s">
        <v>5719</v>
      </c>
      <c r="C1825" s="77" t="str">
        <f t="shared" si="137"/>
        <v/>
      </c>
      <c r="D1825" s="115">
        <v>3239.6</v>
      </c>
      <c r="E1825" s="95" t="s">
        <v>5497</v>
      </c>
      <c r="F1825" s="116">
        <f t="shared" si="142"/>
        <v>3887.5199999999995</v>
      </c>
      <c r="G1825" s="80" t="s">
        <v>3335</v>
      </c>
      <c r="H1825" s="325"/>
      <c r="I1825" s="359" t="s">
        <v>8467</v>
      </c>
      <c r="J1825" s="355"/>
      <c r="K1825" s="81"/>
      <c r="L1825"/>
      <c r="M1825"/>
      <c r="P1825" s="9">
        <v>253</v>
      </c>
      <c r="V1825" s="39"/>
      <c r="Z1825"/>
      <c r="AA1825" s="30">
        <v>7</v>
      </c>
      <c r="AB1825" s="30"/>
      <c r="AC1825" s="31"/>
      <c r="AD1825" s="32"/>
      <c r="AE1825" s="32"/>
      <c r="AF1825" s="33"/>
      <c r="AJ1825" s="350"/>
      <c r="AK1825" s="3"/>
      <c r="AL1825">
        <f t="shared" ref="AL1825:AL1836" si="143">$I$1823/13</f>
        <v>0</v>
      </c>
      <c r="AO1825">
        <v>2.0075978832461114</v>
      </c>
    </row>
    <row r="1826" spans="1:41" ht="48" customHeight="1" x14ac:dyDescent="0.25">
      <c r="A1826" s="83">
        <v>5509163</v>
      </c>
      <c r="B1826" s="113" t="s">
        <v>5952</v>
      </c>
      <c r="C1826" s="77" t="str">
        <f t="shared" si="137"/>
        <v/>
      </c>
      <c r="D1826" s="115">
        <v>3452.64</v>
      </c>
      <c r="E1826" s="95" t="s">
        <v>5497</v>
      </c>
      <c r="F1826" s="116">
        <f t="shared" ref="F1826" si="144">D1826*1.2</f>
        <v>4143.1679999999997</v>
      </c>
      <c r="G1826" s="80" t="s">
        <v>3333</v>
      </c>
      <c r="H1826" s="325"/>
      <c r="I1826" s="359" t="s">
        <v>8449</v>
      </c>
      <c r="J1826" s="342"/>
      <c r="K1826" s="81"/>
      <c r="L1826"/>
      <c r="M1826"/>
      <c r="P1826" s="9">
        <v>253</v>
      </c>
      <c r="V1826" s="39"/>
      <c r="Z1826"/>
      <c r="AA1826" s="30">
        <v>7</v>
      </c>
      <c r="AB1826" s="30"/>
      <c r="AC1826" s="31"/>
      <c r="AD1826" s="32"/>
      <c r="AE1826" s="32"/>
      <c r="AF1826" s="33"/>
      <c r="AJ1826" s="350"/>
      <c r="AK1826" s="3"/>
      <c r="AL1826">
        <f t="shared" si="143"/>
        <v>0</v>
      </c>
      <c r="AO1826">
        <v>0.75769575415706003</v>
      </c>
    </row>
    <row r="1827" spans="1:41" ht="48" customHeight="1" x14ac:dyDescent="0.25">
      <c r="A1827" s="83">
        <v>5503099</v>
      </c>
      <c r="B1827" s="113" t="s">
        <v>5917</v>
      </c>
      <c r="C1827" s="77" t="str">
        <f t="shared" si="137"/>
        <v/>
      </c>
      <c r="D1827" s="115">
        <v>3915.5</v>
      </c>
      <c r="E1827" s="95" t="s">
        <v>5497</v>
      </c>
      <c r="F1827" s="116">
        <f t="shared" si="142"/>
        <v>4698.5999999999995</v>
      </c>
      <c r="G1827" s="80" t="s">
        <v>3333</v>
      </c>
      <c r="H1827" s="325"/>
      <c r="I1827" s="359" t="s">
        <v>8449</v>
      </c>
      <c r="J1827" s="342"/>
      <c r="K1827" s="81"/>
      <c r="L1827"/>
      <c r="M1827"/>
      <c r="P1827" s="9">
        <v>253</v>
      </c>
      <c r="V1827" s="39"/>
      <c r="Z1827"/>
      <c r="AA1827" s="30">
        <v>7</v>
      </c>
      <c r="AB1827" s="30"/>
      <c r="AC1827" s="31"/>
      <c r="AD1827" s="32"/>
      <c r="AE1827" s="32"/>
      <c r="AF1827" s="33"/>
      <c r="AJ1827" s="350"/>
      <c r="AK1827" s="3"/>
      <c r="AL1827">
        <f t="shared" si="143"/>
        <v>0</v>
      </c>
      <c r="AO1827">
        <v>0.6644172241158578</v>
      </c>
    </row>
    <row r="1828" spans="1:41" ht="36" customHeight="1" x14ac:dyDescent="0.25">
      <c r="A1828" s="83">
        <v>5509162</v>
      </c>
      <c r="B1828" s="113" t="s">
        <v>5953</v>
      </c>
      <c r="C1828" s="77" t="str">
        <f t="shared" si="137"/>
        <v/>
      </c>
      <c r="D1828" s="115">
        <v>1543.94</v>
      </c>
      <c r="E1828" s="95" t="s">
        <v>5497</v>
      </c>
      <c r="F1828" s="116">
        <f t="shared" ref="F1828" si="145">D1828*1.2</f>
        <v>1852.7280000000001</v>
      </c>
      <c r="G1828" s="80" t="s">
        <v>3333</v>
      </c>
      <c r="H1828" s="325"/>
      <c r="I1828" s="359" t="s">
        <v>8449</v>
      </c>
      <c r="J1828" s="342"/>
      <c r="K1828" s="81"/>
      <c r="L1828"/>
      <c r="M1828"/>
      <c r="P1828" s="9">
        <v>253</v>
      </c>
      <c r="V1828" s="39"/>
      <c r="Z1828"/>
      <c r="AA1828" s="30">
        <v>7</v>
      </c>
      <c r="AB1828" s="30"/>
      <c r="AC1828" s="31"/>
      <c r="AD1828" s="32"/>
      <c r="AE1828" s="32"/>
      <c r="AF1828" s="33"/>
      <c r="AJ1828" s="350"/>
      <c r="AK1828" s="3"/>
      <c r="AL1828">
        <f t="shared" si="143"/>
        <v>0</v>
      </c>
      <c r="AO1828">
        <v>0.85308788900150223</v>
      </c>
    </row>
    <row r="1829" spans="1:41" ht="36" customHeight="1" x14ac:dyDescent="0.25">
      <c r="A1829" s="83">
        <v>5503098</v>
      </c>
      <c r="B1829" s="113" t="s">
        <v>5918</v>
      </c>
      <c r="C1829" s="77" t="str">
        <f t="shared" si="137"/>
        <v/>
      </c>
      <c r="D1829" s="115">
        <v>1760.56</v>
      </c>
      <c r="E1829" s="95" t="s">
        <v>5497</v>
      </c>
      <c r="F1829" s="116">
        <f t="shared" si="142"/>
        <v>2112.672</v>
      </c>
      <c r="G1829" s="80" t="s">
        <v>3333</v>
      </c>
      <c r="H1829" s="325"/>
      <c r="I1829" s="359" t="s">
        <v>8449</v>
      </c>
      <c r="J1829" s="342"/>
      <c r="K1829" s="81"/>
      <c r="L1829"/>
      <c r="M1829"/>
      <c r="P1829" s="9">
        <v>253</v>
      </c>
      <c r="V1829" s="39"/>
      <c r="Z1829"/>
      <c r="AA1829" s="30">
        <v>7</v>
      </c>
      <c r="AB1829" s="30"/>
      <c r="AC1829" s="31"/>
      <c r="AD1829" s="32"/>
      <c r="AE1829" s="32"/>
      <c r="AF1829" s="33"/>
      <c r="AJ1829" s="350"/>
      <c r="AK1829" s="3"/>
      <c r="AL1829">
        <f t="shared" si="143"/>
        <v>0</v>
      </c>
      <c r="AO1829">
        <v>0.82092744512656357</v>
      </c>
    </row>
    <row r="1830" spans="1:41" ht="36" customHeight="1" x14ac:dyDescent="0.25">
      <c r="A1830" s="83">
        <v>5509045</v>
      </c>
      <c r="B1830" s="98" t="s">
        <v>5919</v>
      </c>
      <c r="C1830" s="77" t="str">
        <f t="shared" si="137"/>
        <v/>
      </c>
      <c r="D1830" s="115">
        <v>1646.47</v>
      </c>
      <c r="E1830" s="95" t="s">
        <v>5497</v>
      </c>
      <c r="F1830" s="116">
        <f t="shared" si="142"/>
        <v>1975.7639999999999</v>
      </c>
      <c r="G1830" s="80" t="s">
        <v>3333</v>
      </c>
      <c r="H1830" s="325"/>
      <c r="I1830" s="359" t="s">
        <v>8456</v>
      </c>
      <c r="J1830" s="342"/>
      <c r="K1830" s="81"/>
      <c r="L1830"/>
      <c r="M1830"/>
      <c r="P1830" s="9">
        <v>253</v>
      </c>
      <c r="V1830" s="39"/>
      <c r="Z1830"/>
      <c r="AA1830" s="30">
        <v>7</v>
      </c>
      <c r="AB1830" s="30"/>
      <c r="AC1830" s="31"/>
      <c r="AD1830" s="32"/>
      <c r="AE1830" s="32"/>
      <c r="AF1830" s="33"/>
      <c r="AJ1830" s="350"/>
      <c r="AK1830" s="3"/>
      <c r="AL1830">
        <f t="shared" si="143"/>
        <v>0</v>
      </c>
      <c r="AO1830">
        <v>0.53289203814614006</v>
      </c>
    </row>
    <row r="1831" spans="1:41" ht="36" customHeight="1" x14ac:dyDescent="0.25">
      <c r="A1831" s="83">
        <v>2201055</v>
      </c>
      <c r="B1831" s="98" t="s">
        <v>5720</v>
      </c>
      <c r="C1831" s="77" t="str">
        <f t="shared" si="137"/>
        <v/>
      </c>
      <c r="D1831" s="115">
        <v>946.23</v>
      </c>
      <c r="E1831" s="95" t="s">
        <v>5497</v>
      </c>
      <c r="F1831" s="116">
        <f t="shared" si="142"/>
        <v>1135.4759999999999</v>
      </c>
      <c r="G1831" s="80" t="s">
        <v>3333</v>
      </c>
      <c r="H1831" s="325"/>
      <c r="I1831" s="359" t="s">
        <v>8468</v>
      </c>
      <c r="J1831" s="355"/>
      <c r="K1831" s="81"/>
      <c r="L1831"/>
      <c r="M1831"/>
      <c r="P1831" s="9">
        <v>253</v>
      </c>
      <c r="V1831" s="39"/>
      <c r="Z1831"/>
      <c r="AA1831" s="30">
        <v>7</v>
      </c>
      <c r="AB1831" s="30"/>
      <c r="AC1831" s="31"/>
      <c r="AD1831" s="32"/>
      <c r="AE1831" s="32"/>
      <c r="AF1831" s="33"/>
      <c r="AJ1831" s="351"/>
      <c r="AK1831" s="3"/>
      <c r="AL1831">
        <f t="shared" si="143"/>
        <v>0</v>
      </c>
      <c r="AO1831">
        <v>1.2497084799801899</v>
      </c>
    </row>
    <row r="1832" spans="1:41" ht="36" customHeight="1" x14ac:dyDescent="0.25">
      <c r="A1832" s="83">
        <v>5509044</v>
      </c>
      <c r="B1832" s="98" t="s">
        <v>5920</v>
      </c>
      <c r="C1832" s="77" t="str">
        <f t="shared" si="137"/>
        <v/>
      </c>
      <c r="D1832" s="115">
        <v>1553.84</v>
      </c>
      <c r="E1832" s="95" t="s">
        <v>5497</v>
      </c>
      <c r="F1832" s="116">
        <f t="shared" si="142"/>
        <v>1864.6079999999997</v>
      </c>
      <c r="G1832" s="80" t="s">
        <v>3333</v>
      </c>
      <c r="H1832" s="325"/>
      <c r="I1832" s="359" t="s">
        <v>8455</v>
      </c>
      <c r="J1832" s="342"/>
      <c r="K1832" s="81"/>
      <c r="L1832"/>
      <c r="M1832"/>
      <c r="P1832" s="9">
        <v>253</v>
      </c>
      <c r="V1832" s="39"/>
      <c r="Z1832"/>
      <c r="AA1832" s="30">
        <v>7</v>
      </c>
      <c r="AB1832" s="30"/>
      <c r="AC1832" s="31"/>
      <c r="AD1832" s="32"/>
      <c r="AE1832" s="32"/>
      <c r="AF1832" s="33"/>
      <c r="AJ1832" s="350"/>
      <c r="AK1832" s="3"/>
      <c r="AL1832">
        <f t="shared" si="143"/>
        <v>0</v>
      </c>
      <c r="AO1832">
        <v>0.66970232225342163</v>
      </c>
    </row>
    <row r="1833" spans="1:41" ht="36" customHeight="1" x14ac:dyDescent="0.25">
      <c r="A1833" s="73">
        <v>5509159</v>
      </c>
      <c r="B1833" s="98" t="s">
        <v>6525</v>
      </c>
      <c r="C1833" s="77" t="str">
        <f t="shared" si="137"/>
        <v/>
      </c>
      <c r="D1833" s="115">
        <v>535.26</v>
      </c>
      <c r="E1833" s="95" t="s">
        <v>5497</v>
      </c>
      <c r="F1833" s="116">
        <f t="shared" si="142"/>
        <v>642.31200000000001</v>
      </c>
      <c r="G1833" s="80" t="s">
        <v>3334</v>
      </c>
      <c r="H1833" s="325"/>
      <c r="I1833" s="359" t="s">
        <v>8458</v>
      </c>
      <c r="J1833" s="355"/>
      <c r="K1833" s="81"/>
      <c r="L1833"/>
      <c r="M1833"/>
      <c r="P1833" s="9">
        <v>253</v>
      </c>
      <c r="V1833" s="39"/>
      <c r="Z1833"/>
      <c r="AA1833" s="30">
        <v>7</v>
      </c>
      <c r="AB1833" s="30"/>
      <c r="AC1833" s="31"/>
      <c r="AD1833" s="32"/>
      <c r="AE1833" s="32"/>
      <c r="AF1833" s="33"/>
      <c r="AJ1833" s="350">
        <v>2201059</v>
      </c>
      <c r="AK1833" s="3"/>
      <c r="AL1833">
        <f t="shared" si="143"/>
        <v>0</v>
      </c>
      <c r="AO1833">
        <v>2.4301513666495169</v>
      </c>
    </row>
    <row r="1834" spans="1:41" ht="36" customHeight="1" x14ac:dyDescent="0.25">
      <c r="A1834" s="83">
        <v>2201054</v>
      </c>
      <c r="B1834" s="113" t="s">
        <v>6526</v>
      </c>
      <c r="C1834" s="77" t="str">
        <f t="shared" si="137"/>
        <v/>
      </c>
      <c r="D1834" s="115">
        <v>679.47</v>
      </c>
      <c r="E1834" s="95" t="s">
        <v>5497</v>
      </c>
      <c r="F1834" s="116">
        <f t="shared" si="142"/>
        <v>815.36400000000003</v>
      </c>
      <c r="G1834" s="80" t="s">
        <v>3333</v>
      </c>
      <c r="H1834" s="325"/>
      <c r="I1834" s="359" t="s">
        <v>8469</v>
      </c>
      <c r="J1834" s="355"/>
      <c r="K1834" s="81"/>
      <c r="L1834"/>
      <c r="M1834"/>
      <c r="P1834" s="9">
        <v>253</v>
      </c>
      <c r="V1834" s="39"/>
      <c r="Z1834"/>
      <c r="AA1834" s="30">
        <v>7</v>
      </c>
      <c r="AB1834" s="30"/>
      <c r="AC1834" s="31"/>
      <c r="AD1834" s="32"/>
      <c r="AE1834" s="32"/>
      <c r="AF1834" s="33"/>
      <c r="AJ1834" s="351"/>
      <c r="AK1834" s="3"/>
      <c r="AL1834">
        <f t="shared" si="143"/>
        <v>0</v>
      </c>
      <c r="AO1834">
        <v>2.2522101058226531</v>
      </c>
    </row>
    <row r="1835" spans="1:41" ht="36" customHeight="1" x14ac:dyDescent="0.25">
      <c r="A1835" s="83">
        <v>5509043</v>
      </c>
      <c r="B1835" s="98" t="s">
        <v>5921</v>
      </c>
      <c r="C1835" s="77" t="str">
        <f t="shared" si="137"/>
        <v/>
      </c>
      <c r="D1835" s="115">
        <v>910.34</v>
      </c>
      <c r="E1835" s="95" t="s">
        <v>5497</v>
      </c>
      <c r="F1835" s="116">
        <f t="shared" si="141"/>
        <v>1092.4079999999999</v>
      </c>
      <c r="G1835" s="80" t="s">
        <v>3333</v>
      </c>
      <c r="H1835" s="325"/>
      <c r="I1835" s="359" t="s">
        <v>8460</v>
      </c>
      <c r="J1835" s="342"/>
      <c r="K1835" s="81"/>
      <c r="L1835"/>
      <c r="M1835"/>
      <c r="P1835" s="9">
        <v>253</v>
      </c>
      <c r="V1835" s="39"/>
      <c r="Z1835"/>
      <c r="AA1835" s="30">
        <v>7</v>
      </c>
      <c r="AB1835" s="30"/>
      <c r="AC1835" s="31"/>
      <c r="AD1835" s="32"/>
      <c r="AE1835" s="32"/>
      <c r="AF1835" s="33"/>
      <c r="AJ1835" s="350"/>
      <c r="AK1835" s="3"/>
      <c r="AL1835">
        <f t="shared" si="143"/>
        <v>0</v>
      </c>
      <c r="AO1835">
        <v>0.81650047267289172</v>
      </c>
    </row>
    <row r="1836" spans="1:41" ht="36" customHeight="1" x14ac:dyDescent="0.25">
      <c r="A1836" s="271">
        <v>5509158</v>
      </c>
      <c r="B1836" s="274" t="s">
        <v>6527</v>
      </c>
      <c r="C1836" s="77" t="str">
        <f t="shared" si="137"/>
        <v/>
      </c>
      <c r="D1836" s="115">
        <v>412.22</v>
      </c>
      <c r="E1836" s="291" t="s">
        <v>5497</v>
      </c>
      <c r="F1836" s="293">
        <f t="shared" si="141"/>
        <v>494.66399999999999</v>
      </c>
      <c r="G1836" s="87" t="s">
        <v>3335</v>
      </c>
      <c r="H1836" s="325"/>
      <c r="I1836" s="359" t="s">
        <v>8470</v>
      </c>
      <c r="J1836" s="355"/>
      <c r="K1836" s="81"/>
      <c r="L1836"/>
      <c r="M1836"/>
      <c r="P1836" s="9">
        <v>253</v>
      </c>
      <c r="V1836" s="39"/>
      <c r="Z1836"/>
      <c r="AA1836" s="30">
        <v>7</v>
      </c>
      <c r="AB1836" s="30"/>
      <c r="AC1836" s="31"/>
      <c r="AD1836" s="32"/>
      <c r="AE1836" s="32"/>
      <c r="AF1836" s="33"/>
      <c r="AJ1836" s="350">
        <v>2201058</v>
      </c>
      <c r="AK1836" s="3"/>
      <c r="AL1836">
        <f t="shared" si="143"/>
        <v>0</v>
      </c>
      <c r="AO1836">
        <v>2.8686421207405148</v>
      </c>
    </row>
    <row r="1837" spans="1:41" ht="45" customHeight="1" x14ac:dyDescent="0.25">
      <c r="A1837" s="269">
        <v>30</v>
      </c>
      <c r="B1837" s="284" t="s">
        <v>7938</v>
      </c>
      <c r="C1837" s="267"/>
      <c r="D1837" s="115"/>
      <c r="E1837" s="267"/>
      <c r="F1837" s="299"/>
      <c r="G1837" s="189"/>
      <c r="H1837" s="325"/>
      <c r="I1837" s="353">
        <v>0</v>
      </c>
      <c r="J1837" s="72"/>
      <c r="K1837" s="72"/>
      <c r="P1837" s="9">
        <v>254</v>
      </c>
      <c r="R1837" s="36"/>
      <c r="V1837" s="37" t="s">
        <v>4152</v>
      </c>
      <c r="Z1837"/>
      <c r="AA1837" s="30">
        <v>7</v>
      </c>
      <c r="AB1837" s="30"/>
      <c r="AC1837" s="31"/>
      <c r="AD1837" s="32"/>
      <c r="AE1837" s="32"/>
      <c r="AF1837" s="33"/>
      <c r="AJ1837" s="350"/>
      <c r="AK1837" s="3"/>
      <c r="AL1837" s="3"/>
    </row>
    <row r="1838" spans="1:41" ht="60" customHeight="1" x14ac:dyDescent="0.25">
      <c r="A1838" s="279">
        <v>5509141</v>
      </c>
      <c r="B1838" s="270" t="s">
        <v>5691</v>
      </c>
      <c r="C1838" s="77" t="str">
        <f t="shared" si="137"/>
        <v/>
      </c>
      <c r="D1838" s="115">
        <v>1252.3</v>
      </c>
      <c r="E1838" s="287" t="s">
        <v>5497</v>
      </c>
      <c r="F1838" s="116">
        <f t="shared" ref="F1838:F1852" si="146">D1838*1.2</f>
        <v>1502.76</v>
      </c>
      <c r="G1838" s="79" t="s">
        <v>3335</v>
      </c>
      <c r="H1838" s="325"/>
      <c r="I1838" s="344"/>
      <c r="J1838" s="355"/>
      <c r="K1838" s="81"/>
      <c r="L1838"/>
      <c r="M1838"/>
      <c r="P1838" s="9">
        <v>254</v>
      </c>
      <c r="V1838" s="39"/>
      <c r="Z1838"/>
      <c r="AA1838" s="30">
        <v>7</v>
      </c>
      <c r="AB1838" s="30"/>
      <c r="AC1838" s="31"/>
      <c r="AD1838" s="32"/>
      <c r="AE1838" s="32"/>
      <c r="AF1838" s="33"/>
      <c r="AJ1838" s="351"/>
      <c r="AK1838" s="3"/>
      <c r="AL1838">
        <f>$I$1837/20</f>
        <v>0</v>
      </c>
      <c r="AO1838">
        <v>0.55779033245494958</v>
      </c>
    </row>
    <row r="1839" spans="1:41" ht="48" customHeight="1" x14ac:dyDescent="0.25">
      <c r="A1839" s="83">
        <v>5509138</v>
      </c>
      <c r="B1839" s="113" t="s">
        <v>5692</v>
      </c>
      <c r="C1839" s="77" t="str">
        <f t="shared" si="137"/>
        <v/>
      </c>
      <c r="D1839" s="115">
        <v>1133.46</v>
      </c>
      <c r="E1839" s="95" t="s">
        <v>5497</v>
      </c>
      <c r="F1839" s="116">
        <f t="shared" si="146"/>
        <v>1360.152</v>
      </c>
      <c r="G1839" s="80" t="s">
        <v>3335</v>
      </c>
      <c r="H1839" s="325"/>
      <c r="I1839" s="359" t="s">
        <v>8208</v>
      </c>
      <c r="J1839" s="355"/>
      <c r="K1839" s="81"/>
      <c r="L1839"/>
      <c r="M1839"/>
      <c r="P1839" s="9">
        <v>254</v>
      </c>
      <c r="V1839" s="39"/>
      <c r="Z1839"/>
      <c r="AA1839" s="30">
        <v>7</v>
      </c>
      <c r="AB1839" s="30"/>
      <c r="AC1839" s="31"/>
      <c r="AD1839" s="32"/>
      <c r="AE1839" s="32"/>
      <c r="AF1839" s="33"/>
      <c r="AJ1839" s="351">
        <v>2201048</v>
      </c>
      <c r="AK1839" s="3"/>
      <c r="AL1839">
        <f t="shared" ref="AL1839:AL1857" si="147">$I$1837/20</f>
        <v>0</v>
      </c>
      <c r="AO1839">
        <v>0.68474781576699595</v>
      </c>
    </row>
    <row r="1840" spans="1:41" ht="48" customHeight="1" x14ac:dyDescent="0.25">
      <c r="A1840" s="83">
        <v>5509139</v>
      </c>
      <c r="B1840" s="98" t="s">
        <v>5693</v>
      </c>
      <c r="C1840" s="77" t="str">
        <f t="shared" si="137"/>
        <v/>
      </c>
      <c r="D1840" s="115">
        <v>992.79</v>
      </c>
      <c r="E1840" s="95" t="s">
        <v>5497</v>
      </c>
      <c r="F1840" s="116">
        <f t="shared" si="146"/>
        <v>1191.348</v>
      </c>
      <c r="G1840" s="80" t="s">
        <v>3334</v>
      </c>
      <c r="H1840" s="325"/>
      <c r="I1840" s="344"/>
      <c r="J1840" s="355"/>
      <c r="K1840" s="81"/>
      <c r="L1840"/>
      <c r="M1840"/>
      <c r="P1840" s="9">
        <v>254</v>
      </c>
      <c r="V1840" s="39"/>
      <c r="Z1840"/>
      <c r="AA1840" s="30">
        <v>7</v>
      </c>
      <c r="AB1840" s="30"/>
      <c r="AC1840" s="31"/>
      <c r="AD1840" s="32"/>
      <c r="AE1840" s="32"/>
      <c r="AF1840" s="33"/>
      <c r="AJ1840" s="350"/>
      <c r="AK1840" s="3"/>
      <c r="AL1840">
        <f t="shared" si="147"/>
        <v>0</v>
      </c>
      <c r="AO1840">
        <v>2.3914902916720875</v>
      </c>
    </row>
    <row r="1841" spans="1:41" ht="36" customHeight="1" x14ac:dyDescent="0.25">
      <c r="A1841" s="83">
        <v>5509048</v>
      </c>
      <c r="B1841" s="98" t="s">
        <v>4925</v>
      </c>
      <c r="C1841" s="77" t="str">
        <f t="shared" si="137"/>
        <v/>
      </c>
      <c r="D1841" s="115">
        <v>630.47</v>
      </c>
      <c r="E1841" s="95" t="s">
        <v>5497</v>
      </c>
      <c r="F1841" s="116">
        <f t="shared" si="146"/>
        <v>756.56399999999996</v>
      </c>
      <c r="G1841" s="80" t="s">
        <v>3333</v>
      </c>
      <c r="H1841" s="325"/>
      <c r="I1841" s="359" t="s">
        <v>8471</v>
      </c>
      <c r="J1841" s="342"/>
      <c r="K1841" s="81"/>
      <c r="L1841"/>
      <c r="M1841"/>
      <c r="P1841" s="9">
        <v>254</v>
      </c>
      <c r="V1841" s="39"/>
      <c r="Z1841"/>
      <c r="AA1841" s="30">
        <v>7</v>
      </c>
      <c r="AB1841" s="30"/>
      <c r="AC1841" s="31"/>
      <c r="AD1841" s="32"/>
      <c r="AE1841" s="32"/>
      <c r="AF1841" s="33"/>
      <c r="AJ1841" s="351">
        <v>2202048</v>
      </c>
      <c r="AK1841" s="3"/>
      <c r="AL1841">
        <f t="shared" si="147"/>
        <v>0</v>
      </c>
      <c r="AO1841">
        <v>0.57134044931566608</v>
      </c>
    </row>
    <row r="1842" spans="1:41" ht="36" customHeight="1" x14ac:dyDescent="0.25">
      <c r="A1842" s="83">
        <v>5509137</v>
      </c>
      <c r="B1842" s="113" t="s">
        <v>5690</v>
      </c>
      <c r="C1842" s="77" t="str">
        <f t="shared" si="137"/>
        <v/>
      </c>
      <c r="D1842" s="115">
        <v>626.23</v>
      </c>
      <c r="E1842" s="95" t="s">
        <v>5497</v>
      </c>
      <c r="F1842" s="116">
        <f t="shared" si="146"/>
        <v>751.476</v>
      </c>
      <c r="G1842" s="80" t="s">
        <v>3335</v>
      </c>
      <c r="H1842" s="325"/>
      <c r="I1842" s="22"/>
      <c r="J1842" s="20"/>
      <c r="K1842" s="20"/>
      <c r="L1842"/>
      <c r="M1842"/>
      <c r="P1842" s="9">
        <v>254</v>
      </c>
      <c r="V1842" s="39"/>
      <c r="Z1842"/>
      <c r="AA1842" s="30">
        <v>7</v>
      </c>
      <c r="AB1842" s="30"/>
      <c r="AC1842" s="31"/>
      <c r="AD1842" s="32"/>
      <c r="AE1842" s="32"/>
      <c r="AF1842" s="33"/>
      <c r="AJ1842" s="350"/>
      <c r="AK1842" s="3"/>
      <c r="AL1842">
        <f t="shared" si="147"/>
        <v>0</v>
      </c>
      <c r="AO1842">
        <v>0.63925662970650299</v>
      </c>
    </row>
    <row r="1843" spans="1:41" ht="36" customHeight="1" x14ac:dyDescent="0.25">
      <c r="A1843" s="73">
        <v>5509146</v>
      </c>
      <c r="B1843" s="113" t="s">
        <v>6674</v>
      </c>
      <c r="C1843" s="77" t="str">
        <f t="shared" si="137"/>
        <v/>
      </c>
      <c r="D1843" s="115">
        <v>755.64</v>
      </c>
      <c r="E1843" s="95" t="s">
        <v>5497</v>
      </c>
      <c r="F1843" s="116">
        <f t="shared" si="146"/>
        <v>906.76799999999992</v>
      </c>
      <c r="G1843" s="80" t="s">
        <v>3334</v>
      </c>
      <c r="H1843" s="325"/>
      <c r="I1843" s="22"/>
      <c r="J1843" s="20"/>
      <c r="K1843" s="20"/>
      <c r="L1843"/>
      <c r="M1843"/>
      <c r="P1843" s="9">
        <v>254</v>
      </c>
      <c r="V1843" s="39"/>
      <c r="Z1843"/>
      <c r="AA1843" s="30">
        <v>7</v>
      </c>
      <c r="AB1843" s="30"/>
      <c r="AC1843" s="31"/>
      <c r="AD1843" s="32"/>
      <c r="AE1843" s="32"/>
      <c r="AF1843" s="33"/>
      <c r="AJ1843" s="350">
        <v>2201051</v>
      </c>
      <c r="AK1843" s="3"/>
      <c r="AL1843">
        <f t="shared" si="147"/>
        <v>0</v>
      </c>
      <c r="AO1843">
        <v>0.94847153765032299</v>
      </c>
    </row>
    <row r="1844" spans="1:41" ht="36" customHeight="1" x14ac:dyDescent="0.25">
      <c r="A1844" s="83">
        <v>5509140</v>
      </c>
      <c r="B1844" s="98" t="s">
        <v>5770</v>
      </c>
      <c r="C1844" s="77" t="str">
        <f t="shared" si="137"/>
        <v/>
      </c>
      <c r="D1844" s="115">
        <v>781.42</v>
      </c>
      <c r="E1844" s="95" t="s">
        <v>5497</v>
      </c>
      <c r="F1844" s="116">
        <f t="shared" si="146"/>
        <v>937.70399999999995</v>
      </c>
      <c r="G1844" s="80" t="s">
        <v>3334</v>
      </c>
      <c r="H1844" s="325"/>
      <c r="I1844" s="344"/>
      <c r="J1844" s="20"/>
      <c r="K1844" s="20"/>
      <c r="L1844"/>
      <c r="M1844"/>
      <c r="P1844" s="9">
        <v>254</v>
      </c>
      <c r="V1844" s="39"/>
      <c r="Z1844"/>
      <c r="AA1844" s="30">
        <v>7</v>
      </c>
      <c r="AB1844" s="30"/>
      <c r="AC1844" s="31"/>
      <c r="AD1844" s="32"/>
      <c r="AE1844" s="32"/>
      <c r="AF1844" s="33"/>
      <c r="AJ1844" s="350"/>
      <c r="AK1844" s="3"/>
      <c r="AL1844">
        <f t="shared" si="147"/>
        <v>0</v>
      </c>
      <c r="AO1844">
        <v>3.0546445100397217</v>
      </c>
    </row>
    <row r="1845" spans="1:41" ht="36" customHeight="1" x14ac:dyDescent="0.25">
      <c r="A1845" s="73">
        <v>5509149</v>
      </c>
      <c r="B1845" s="113" t="s">
        <v>5938</v>
      </c>
      <c r="C1845" s="77" t="str">
        <f t="shared" si="137"/>
        <v/>
      </c>
      <c r="D1845" s="115">
        <v>389.69</v>
      </c>
      <c r="E1845" s="95" t="s">
        <v>5497</v>
      </c>
      <c r="F1845" s="116">
        <f t="shared" si="146"/>
        <v>467.62799999999999</v>
      </c>
      <c r="G1845" s="80" t="s">
        <v>3333</v>
      </c>
      <c r="H1845" s="325"/>
      <c r="I1845" s="22"/>
      <c r="J1845" s="20"/>
      <c r="K1845" s="20"/>
      <c r="L1845"/>
      <c r="M1845"/>
      <c r="P1845" s="9">
        <v>254</v>
      </c>
      <c r="V1845" s="39"/>
      <c r="Z1845"/>
      <c r="AA1845" s="30">
        <v>7</v>
      </c>
      <c r="AB1845" s="30"/>
      <c r="AC1845" s="31"/>
      <c r="AD1845" s="32"/>
      <c r="AE1845" s="32"/>
      <c r="AF1845" s="33"/>
      <c r="AJ1845" s="350">
        <v>2201070</v>
      </c>
      <c r="AK1845" s="3"/>
      <c r="AL1845">
        <f t="shared" si="147"/>
        <v>0</v>
      </c>
      <c r="AO1845">
        <v>1.2568297407847231</v>
      </c>
    </row>
    <row r="1846" spans="1:41" ht="36" customHeight="1" x14ac:dyDescent="0.25">
      <c r="A1846" s="73">
        <v>5503067</v>
      </c>
      <c r="B1846" s="98" t="s">
        <v>4923</v>
      </c>
      <c r="C1846" s="77" t="str">
        <f t="shared" si="137"/>
        <v/>
      </c>
      <c r="D1846" s="115">
        <v>341.32</v>
      </c>
      <c r="E1846" s="95" t="s">
        <v>5497</v>
      </c>
      <c r="F1846" s="116">
        <f t="shared" si="146"/>
        <v>409.584</v>
      </c>
      <c r="G1846" s="80" t="s">
        <v>3333</v>
      </c>
      <c r="H1846" s="325"/>
      <c r="I1846" s="22"/>
      <c r="J1846" s="20"/>
      <c r="K1846" s="20"/>
      <c r="L1846"/>
      <c r="M1846"/>
      <c r="P1846" s="9">
        <v>254</v>
      </c>
      <c r="V1846" s="39"/>
      <c r="Z1846"/>
      <c r="AA1846" s="30">
        <v>7</v>
      </c>
      <c r="AB1846" s="30"/>
      <c r="AC1846" s="31"/>
      <c r="AD1846" s="32"/>
      <c r="AE1846" s="32"/>
      <c r="AF1846" s="33"/>
      <c r="AJ1846" s="350">
        <v>2201067</v>
      </c>
      <c r="AK1846" s="3"/>
      <c r="AL1846">
        <f t="shared" si="147"/>
        <v>0</v>
      </c>
      <c r="AO1846">
        <v>1.2038398214084649</v>
      </c>
    </row>
    <row r="1847" spans="1:41" ht="36" customHeight="1" x14ac:dyDescent="0.25">
      <c r="A1847" s="73">
        <v>5509148</v>
      </c>
      <c r="B1847" s="113" t="s">
        <v>5937</v>
      </c>
      <c r="C1847" s="77" t="str">
        <f t="shared" si="137"/>
        <v/>
      </c>
      <c r="D1847" s="115">
        <v>435.21</v>
      </c>
      <c r="E1847" s="95" t="s">
        <v>5497</v>
      </c>
      <c r="F1847" s="116">
        <f t="shared" si="146"/>
        <v>522.25199999999995</v>
      </c>
      <c r="G1847" s="80" t="s">
        <v>3333</v>
      </c>
      <c r="H1847" s="325"/>
      <c r="I1847" s="22"/>
      <c r="J1847" s="20"/>
      <c r="K1847" s="20"/>
      <c r="L1847"/>
      <c r="M1847"/>
      <c r="P1847" s="9">
        <v>254</v>
      </c>
      <c r="V1847" s="39"/>
      <c r="Z1847"/>
      <c r="AA1847" s="30">
        <v>7</v>
      </c>
      <c r="AB1847" s="30"/>
      <c r="AC1847" s="31"/>
      <c r="AD1847" s="32"/>
      <c r="AE1847" s="32"/>
      <c r="AF1847" s="33"/>
      <c r="AJ1847" s="350"/>
      <c r="AK1847" s="3"/>
      <c r="AL1847">
        <f t="shared" si="147"/>
        <v>0</v>
      </c>
      <c r="AO1847">
        <v>0.93276398814928763</v>
      </c>
    </row>
    <row r="1848" spans="1:41" ht="36" customHeight="1" x14ac:dyDescent="0.25">
      <c r="A1848" s="83">
        <v>5509047</v>
      </c>
      <c r="B1848" s="98" t="s">
        <v>4926</v>
      </c>
      <c r="C1848" s="77" t="str">
        <f t="shared" si="137"/>
        <v/>
      </c>
      <c r="D1848" s="115">
        <v>577.51</v>
      </c>
      <c r="E1848" s="95" t="s">
        <v>5497</v>
      </c>
      <c r="F1848" s="116">
        <f t="shared" si="146"/>
        <v>693.01199999999994</v>
      </c>
      <c r="G1848" s="80" t="s">
        <v>3333</v>
      </c>
      <c r="H1848" s="325"/>
      <c r="I1848" s="359" t="s">
        <v>8472</v>
      </c>
      <c r="J1848" s="342"/>
      <c r="K1848" s="81"/>
      <c r="L1848"/>
      <c r="M1848"/>
      <c r="P1848" s="9">
        <v>254</v>
      </c>
      <c r="V1848" s="39"/>
      <c r="Z1848"/>
      <c r="AA1848" s="30">
        <v>7</v>
      </c>
      <c r="AB1848" s="30"/>
      <c r="AC1848" s="31"/>
      <c r="AD1848" s="32"/>
      <c r="AE1848" s="32"/>
      <c r="AF1848" s="33"/>
      <c r="AJ1848" s="351"/>
      <c r="AK1848" s="3"/>
      <c r="AL1848">
        <f t="shared" si="147"/>
        <v>0</v>
      </c>
      <c r="AO1848">
        <v>0.52588649572289237</v>
      </c>
    </row>
    <row r="1849" spans="1:41" ht="36" customHeight="1" x14ac:dyDescent="0.25">
      <c r="A1849" s="73">
        <v>5509165</v>
      </c>
      <c r="B1849" s="113" t="s">
        <v>6498</v>
      </c>
      <c r="C1849" s="77" t="str">
        <f t="shared" si="137"/>
        <v/>
      </c>
      <c r="D1849" s="115">
        <v>299.57</v>
      </c>
      <c r="E1849" s="95" t="s">
        <v>5497</v>
      </c>
      <c r="F1849" s="116">
        <f t="shared" si="146"/>
        <v>359.48399999999998</v>
      </c>
      <c r="G1849" s="80" t="s">
        <v>3333</v>
      </c>
      <c r="H1849" s="325"/>
      <c r="I1849" s="22"/>
      <c r="J1849" s="20"/>
      <c r="K1849" s="20"/>
      <c r="L1849"/>
      <c r="M1849"/>
      <c r="P1849" s="9">
        <v>254</v>
      </c>
      <c r="V1849" s="39"/>
      <c r="Z1849"/>
      <c r="AA1849" s="30">
        <v>7</v>
      </c>
      <c r="AB1849" s="30"/>
      <c r="AC1849" s="31"/>
      <c r="AD1849" s="32"/>
      <c r="AE1849" s="32"/>
      <c r="AF1849" s="33"/>
      <c r="AJ1849" s="350"/>
      <c r="AK1849" s="3"/>
      <c r="AL1849">
        <f t="shared" si="147"/>
        <v>0</v>
      </c>
      <c r="AO1849">
        <v>1.2954138586294677</v>
      </c>
    </row>
    <row r="1850" spans="1:41" ht="36" customHeight="1" x14ac:dyDescent="0.25">
      <c r="A1850" s="73">
        <v>5503065</v>
      </c>
      <c r="B1850" s="113" t="s">
        <v>6530</v>
      </c>
      <c r="C1850" s="77" t="str">
        <f t="shared" si="137"/>
        <v/>
      </c>
      <c r="D1850" s="115">
        <v>256.87</v>
      </c>
      <c r="E1850" s="95" t="s">
        <v>5497</v>
      </c>
      <c r="F1850" s="116">
        <f t="shared" si="146"/>
        <v>308.24399999999997</v>
      </c>
      <c r="G1850" s="80" t="s">
        <v>3333</v>
      </c>
      <c r="H1850" s="325"/>
      <c r="I1850" s="22"/>
      <c r="J1850" s="20"/>
      <c r="K1850" s="20"/>
      <c r="L1850"/>
      <c r="M1850"/>
      <c r="P1850" s="9">
        <v>254</v>
      </c>
      <c r="V1850" s="39"/>
      <c r="Z1850"/>
      <c r="AA1850" s="30">
        <v>7</v>
      </c>
      <c r="AB1850" s="30"/>
      <c r="AC1850" s="31"/>
      <c r="AD1850" s="32"/>
      <c r="AE1850" s="32"/>
      <c r="AF1850" s="33"/>
      <c r="AJ1850" s="350">
        <v>2201065</v>
      </c>
      <c r="AK1850" s="3"/>
      <c r="AL1850">
        <f t="shared" si="147"/>
        <v>0</v>
      </c>
      <c r="AO1850">
        <v>1.2949311646123263</v>
      </c>
    </row>
    <row r="1851" spans="1:41" ht="36" customHeight="1" x14ac:dyDescent="0.25">
      <c r="A1851" s="73">
        <v>5509155</v>
      </c>
      <c r="B1851" s="113" t="s">
        <v>6528</v>
      </c>
      <c r="C1851" s="77" t="str">
        <f t="shared" si="137"/>
        <v/>
      </c>
      <c r="D1851" s="115">
        <v>242.08</v>
      </c>
      <c r="E1851" s="95" t="s">
        <v>5497</v>
      </c>
      <c r="F1851" s="116">
        <f t="shared" si="146"/>
        <v>290.49599999999998</v>
      </c>
      <c r="G1851" s="80" t="s">
        <v>3333</v>
      </c>
      <c r="H1851" s="325"/>
      <c r="I1851" s="344"/>
      <c r="J1851" s="355"/>
      <c r="K1851" s="81"/>
      <c r="L1851"/>
      <c r="M1851"/>
      <c r="P1851" s="9">
        <v>254</v>
      </c>
      <c r="V1851" s="39"/>
      <c r="Z1851"/>
      <c r="AA1851" s="30">
        <v>7</v>
      </c>
      <c r="AB1851" s="30"/>
      <c r="AC1851" s="31"/>
      <c r="AD1851" s="32"/>
      <c r="AE1851" s="32"/>
      <c r="AF1851" s="33"/>
      <c r="AJ1851" s="350"/>
      <c r="AK1851" s="3"/>
      <c r="AL1851">
        <f t="shared" si="147"/>
        <v>0</v>
      </c>
      <c r="AO1851">
        <v>1.6030532453305917</v>
      </c>
    </row>
    <row r="1852" spans="1:41" ht="36" customHeight="1" x14ac:dyDescent="0.25">
      <c r="A1852" s="73">
        <v>5509154</v>
      </c>
      <c r="B1852" s="113" t="s">
        <v>6529</v>
      </c>
      <c r="C1852" s="77" t="str">
        <f t="shared" si="137"/>
        <v/>
      </c>
      <c r="D1852" s="115">
        <v>204.3</v>
      </c>
      <c r="E1852" s="95" t="s">
        <v>5497</v>
      </c>
      <c r="F1852" s="116">
        <f t="shared" si="146"/>
        <v>245.16</v>
      </c>
      <c r="G1852" s="80" t="s">
        <v>3335</v>
      </c>
      <c r="H1852" s="325"/>
      <c r="I1852" s="22"/>
      <c r="J1852" s="20"/>
      <c r="K1852" s="20"/>
      <c r="L1852"/>
      <c r="M1852"/>
      <c r="P1852" s="9">
        <v>254</v>
      </c>
      <c r="V1852" s="39"/>
      <c r="Z1852"/>
      <c r="AA1852" s="30">
        <v>7</v>
      </c>
      <c r="AB1852" s="30"/>
      <c r="AC1852" s="31"/>
      <c r="AD1852" s="32"/>
      <c r="AE1852" s="32"/>
      <c r="AF1852" s="33"/>
      <c r="AJ1852" s="350"/>
      <c r="AK1852" s="3"/>
      <c r="AL1852">
        <f t="shared" si="147"/>
        <v>0</v>
      </c>
      <c r="AO1852">
        <v>1.89949647395805</v>
      </c>
    </row>
    <row r="1853" spans="1:41" ht="36" customHeight="1" x14ac:dyDescent="0.25">
      <c r="A1853" s="83">
        <v>5509046</v>
      </c>
      <c r="B1853" s="98" t="s">
        <v>5922</v>
      </c>
      <c r="C1853" s="77" t="str">
        <f t="shared" si="137"/>
        <v/>
      </c>
      <c r="D1853" s="115">
        <v>373.85</v>
      </c>
      <c r="E1853" s="95" t="s">
        <v>5497</v>
      </c>
      <c r="F1853" s="116">
        <f t="shared" si="141"/>
        <v>448.62</v>
      </c>
      <c r="G1853" s="80" t="s">
        <v>3333</v>
      </c>
      <c r="H1853" s="325"/>
      <c r="I1853" s="359" t="s">
        <v>8473</v>
      </c>
      <c r="J1853" s="342"/>
      <c r="K1853" s="81"/>
      <c r="L1853"/>
      <c r="M1853"/>
      <c r="P1853" s="9">
        <v>254</v>
      </c>
      <c r="V1853" s="39"/>
      <c r="Z1853"/>
      <c r="AA1853" s="30">
        <v>7</v>
      </c>
      <c r="AB1853" s="30"/>
      <c r="AC1853" s="31"/>
      <c r="AD1853" s="32"/>
      <c r="AE1853" s="32"/>
      <c r="AF1853" s="33"/>
      <c r="AJ1853" s="351"/>
      <c r="AK1853" s="3"/>
      <c r="AL1853">
        <f t="shared" si="147"/>
        <v>0</v>
      </c>
      <c r="AO1853">
        <v>0.53384346917849657</v>
      </c>
    </row>
    <row r="1854" spans="1:41" ht="48" customHeight="1" x14ac:dyDescent="0.25">
      <c r="A1854" s="83">
        <v>5509060</v>
      </c>
      <c r="B1854" s="113" t="s">
        <v>5949</v>
      </c>
      <c r="C1854" s="77" t="str">
        <f t="shared" si="137"/>
        <v/>
      </c>
      <c r="D1854" s="115">
        <v>2053.63</v>
      </c>
      <c r="E1854" s="95" t="s">
        <v>5497</v>
      </c>
      <c r="F1854" s="116">
        <f>D1854*1.2</f>
        <v>2464.3560000000002</v>
      </c>
      <c r="G1854" s="80" t="s">
        <v>3334</v>
      </c>
      <c r="H1854" s="325"/>
      <c r="I1854" s="22"/>
      <c r="J1854" s="340"/>
      <c r="K1854" s="20"/>
      <c r="L1854"/>
      <c r="M1854"/>
      <c r="P1854" s="9">
        <v>254</v>
      </c>
      <c r="V1854" s="39"/>
      <c r="Z1854"/>
      <c r="AA1854" s="30">
        <v>7</v>
      </c>
      <c r="AB1854" s="30"/>
      <c r="AC1854" s="31"/>
      <c r="AD1854" s="32"/>
      <c r="AE1854" s="32"/>
      <c r="AF1854" s="33"/>
      <c r="AJ1854" s="350"/>
      <c r="AK1854" s="3"/>
      <c r="AL1854">
        <f t="shared" si="147"/>
        <v>0</v>
      </c>
      <c r="AO1854">
        <v>1.1449490702722607</v>
      </c>
    </row>
    <row r="1855" spans="1:41" ht="36" customHeight="1" x14ac:dyDescent="0.25">
      <c r="A1855" s="73">
        <v>5509150</v>
      </c>
      <c r="B1855" s="113" t="s">
        <v>5939</v>
      </c>
      <c r="C1855" s="77" t="str">
        <f t="shared" si="137"/>
        <v/>
      </c>
      <c r="D1855" s="115">
        <v>209.67</v>
      </c>
      <c r="E1855" s="95" t="s">
        <v>5497</v>
      </c>
      <c r="F1855" s="116">
        <f>D1855*1.2</f>
        <v>251.60399999999998</v>
      </c>
      <c r="G1855" s="80" t="s">
        <v>3335</v>
      </c>
      <c r="H1855" s="325"/>
      <c r="I1855" s="22"/>
      <c r="J1855" s="20"/>
      <c r="K1855" s="20"/>
      <c r="L1855"/>
      <c r="M1855"/>
      <c r="P1855" s="9">
        <v>254</v>
      </c>
      <c r="V1855" s="39"/>
      <c r="Z1855"/>
      <c r="AA1855" s="30">
        <v>7</v>
      </c>
      <c r="AB1855" s="30"/>
      <c r="AC1855" s="31"/>
      <c r="AD1855" s="32"/>
      <c r="AE1855" s="32"/>
      <c r="AF1855" s="33"/>
      <c r="AJ1855" s="350"/>
      <c r="AK1855" s="3"/>
      <c r="AL1855">
        <f t="shared" si="147"/>
        <v>0</v>
      </c>
      <c r="AO1855">
        <v>2.2210166240070377</v>
      </c>
    </row>
    <row r="1856" spans="1:41" ht="36" customHeight="1" x14ac:dyDescent="0.25">
      <c r="A1856" s="73">
        <v>5509153</v>
      </c>
      <c r="B1856" s="113" t="s">
        <v>5940</v>
      </c>
      <c r="C1856" s="77" t="str">
        <f t="shared" si="137"/>
        <v/>
      </c>
      <c r="D1856" s="115">
        <v>319.64999999999998</v>
      </c>
      <c r="E1856" s="95" t="s">
        <v>5497</v>
      </c>
      <c r="F1856" s="116">
        <f>D1856*1.2</f>
        <v>383.58</v>
      </c>
      <c r="G1856" s="80" t="s">
        <v>3334</v>
      </c>
      <c r="H1856" s="325"/>
      <c r="I1856" s="22"/>
      <c r="J1856" s="20"/>
      <c r="K1856" s="20"/>
      <c r="L1856"/>
      <c r="M1856"/>
      <c r="P1856" s="9">
        <v>254</v>
      </c>
      <c r="V1856" s="39"/>
      <c r="Z1856"/>
      <c r="AA1856" s="30">
        <v>7</v>
      </c>
      <c r="AB1856" s="30"/>
      <c r="AC1856" s="31"/>
      <c r="AD1856" s="32"/>
      <c r="AE1856" s="32"/>
      <c r="AF1856" s="33"/>
      <c r="AJ1856" s="351"/>
      <c r="AK1856" s="3"/>
      <c r="AL1856">
        <f t="shared" si="147"/>
        <v>0</v>
      </c>
      <c r="AO1856">
        <v>1.2140376337545116</v>
      </c>
    </row>
    <row r="1857" spans="1:41" ht="36" customHeight="1" x14ac:dyDescent="0.25">
      <c r="A1857" s="273">
        <v>5509058</v>
      </c>
      <c r="B1857" s="100" t="s">
        <v>4924</v>
      </c>
      <c r="C1857" s="77" t="str">
        <f>IF(MROUND(AL1857/(AO1857*F1857),1)=0,"",MROUND(AL1857/(AO1857*F1857),1))</f>
        <v/>
      </c>
      <c r="D1857" s="115">
        <v>1125.8599999999999</v>
      </c>
      <c r="E1857" s="291" t="s">
        <v>5497</v>
      </c>
      <c r="F1857" s="293">
        <f t="shared" si="141"/>
        <v>1351.0319999999999</v>
      </c>
      <c r="G1857" s="87" t="s">
        <v>3335</v>
      </c>
      <c r="H1857" s="325"/>
      <c r="I1857" s="359" t="s">
        <v>8474</v>
      </c>
      <c r="J1857" s="342"/>
      <c r="K1857" s="81"/>
      <c r="L1857"/>
      <c r="M1857"/>
      <c r="P1857" s="9">
        <v>254</v>
      </c>
      <c r="V1857" s="39"/>
      <c r="Z1857"/>
      <c r="AA1857" s="30">
        <v>7</v>
      </c>
      <c r="AB1857" s="30"/>
      <c r="AC1857" s="31"/>
      <c r="AD1857" s="32"/>
      <c r="AE1857" s="32"/>
      <c r="AF1857" s="33"/>
      <c r="AJ1857" s="351"/>
      <c r="AK1857" s="3"/>
      <c r="AL1857">
        <f t="shared" si="147"/>
        <v>0</v>
      </c>
      <c r="AO1857">
        <v>3.1497250930384966</v>
      </c>
    </row>
    <row r="1858" spans="1:41" ht="45" customHeight="1" x14ac:dyDescent="0.25">
      <c r="A1858" s="269">
        <v>31</v>
      </c>
      <c r="B1858" s="284" t="s">
        <v>7939</v>
      </c>
      <c r="C1858" s="267"/>
      <c r="D1858" s="115"/>
      <c r="E1858" s="267"/>
      <c r="F1858" s="299"/>
      <c r="G1858" s="189"/>
      <c r="H1858" s="325"/>
      <c r="I1858" s="353">
        <v>0</v>
      </c>
      <c r="J1858" s="72"/>
      <c r="K1858" s="72"/>
      <c r="P1858" s="9">
        <v>255</v>
      </c>
      <c r="R1858" s="36"/>
      <c r="V1858" s="37" t="s">
        <v>4152</v>
      </c>
      <c r="Z1858"/>
      <c r="AA1858" s="30">
        <v>7</v>
      </c>
      <c r="AB1858" s="30"/>
      <c r="AC1858" s="31"/>
      <c r="AD1858" s="32"/>
      <c r="AE1858" s="32"/>
      <c r="AF1858" s="33"/>
      <c r="AJ1858" s="350"/>
      <c r="AK1858" s="3"/>
      <c r="AL1858" s="3"/>
    </row>
    <row r="1859" spans="1:41" ht="36" customHeight="1" x14ac:dyDescent="0.25">
      <c r="A1859" s="279">
        <v>5509061</v>
      </c>
      <c r="B1859" s="270" t="s">
        <v>5722</v>
      </c>
      <c r="C1859" s="77" t="str">
        <f>IF(MROUND(AL1859/(AO1859*F1859),1)=0,"",MROUND(AL1859/(AO1859*F1859),1))</f>
        <v/>
      </c>
      <c r="D1859" s="115">
        <v>2352.8200000000002</v>
      </c>
      <c r="E1859" s="287" t="s">
        <v>5497</v>
      </c>
      <c r="F1859" s="116">
        <f>D1859*1.2</f>
        <v>2823.384</v>
      </c>
      <c r="G1859" s="79" t="s">
        <v>3334</v>
      </c>
      <c r="H1859" s="325"/>
      <c r="I1859" s="22"/>
      <c r="J1859" s="340"/>
      <c r="K1859" s="20"/>
      <c r="L1859"/>
      <c r="M1859"/>
      <c r="P1859" s="9">
        <v>255</v>
      </c>
      <c r="V1859" s="39"/>
      <c r="Z1859"/>
      <c r="AA1859" s="30">
        <v>7</v>
      </c>
      <c r="AB1859" s="30"/>
      <c r="AC1859" s="31"/>
      <c r="AD1859" s="32"/>
      <c r="AE1859" s="32"/>
      <c r="AF1859" s="33"/>
      <c r="AJ1859" s="350"/>
      <c r="AK1859" s="3"/>
      <c r="AL1859">
        <f>$I$1858/14</f>
        <v>0</v>
      </c>
      <c r="AO1859">
        <v>3.1015241720525455</v>
      </c>
    </row>
    <row r="1860" spans="1:41" ht="36" customHeight="1" x14ac:dyDescent="0.25">
      <c r="A1860" s="83">
        <v>5509059</v>
      </c>
      <c r="B1860" s="98" t="s">
        <v>5721</v>
      </c>
      <c r="C1860" s="77" t="str">
        <f t="shared" ref="C1860:C1872" si="148">IF(MROUND(AL1860/(AO1860*F1860),1)=0,"",MROUND(AL1860/(AO1860*F1860),1))</f>
        <v/>
      </c>
      <c r="D1860" s="115">
        <v>1308.46</v>
      </c>
      <c r="E1860" s="95" t="s">
        <v>5497</v>
      </c>
      <c r="F1860" s="116">
        <f t="shared" si="141"/>
        <v>1570.152</v>
      </c>
      <c r="G1860" s="80" t="s">
        <v>3334</v>
      </c>
      <c r="H1860" s="325"/>
      <c r="I1860" s="22"/>
      <c r="J1860" s="340"/>
      <c r="K1860" s="20"/>
      <c r="L1860"/>
      <c r="M1860"/>
      <c r="P1860" s="9">
        <v>255</v>
      </c>
      <c r="V1860" s="39"/>
      <c r="Z1860"/>
      <c r="AA1860" s="30">
        <v>7</v>
      </c>
      <c r="AB1860" s="30"/>
      <c r="AC1860" s="31"/>
      <c r="AD1860" s="32"/>
      <c r="AE1860" s="32"/>
      <c r="AF1860" s="33"/>
      <c r="AJ1860" s="350"/>
      <c r="AK1860" s="3"/>
      <c r="AL1860">
        <f t="shared" ref="AL1860:AL1872" si="149">$I$1858/14</f>
        <v>0</v>
      </c>
      <c r="AO1860">
        <v>5.6154615735433149</v>
      </c>
    </row>
    <row r="1861" spans="1:41" ht="36" customHeight="1" x14ac:dyDescent="0.25">
      <c r="A1861" s="83">
        <v>5509064</v>
      </c>
      <c r="B1861" s="98" t="s">
        <v>5941</v>
      </c>
      <c r="C1861" s="77" t="str">
        <f t="shared" si="148"/>
        <v/>
      </c>
      <c r="D1861" s="115">
        <v>1315.21</v>
      </c>
      <c r="E1861" s="95" t="s">
        <v>5497</v>
      </c>
      <c r="F1861" s="116">
        <f>D1861*1.2</f>
        <v>1578.252</v>
      </c>
      <c r="G1861" s="80" t="s">
        <v>3335</v>
      </c>
      <c r="H1861" s="325"/>
      <c r="I1861" s="22"/>
      <c r="J1861" s="340"/>
      <c r="K1861" s="20"/>
      <c r="L1861"/>
      <c r="M1861"/>
      <c r="P1861" s="9">
        <v>255</v>
      </c>
      <c r="V1861" s="39"/>
      <c r="Z1861"/>
      <c r="AA1861" s="30">
        <v>7</v>
      </c>
      <c r="AB1861" s="30"/>
      <c r="AC1861" s="31"/>
      <c r="AD1861" s="32"/>
      <c r="AE1861" s="32"/>
      <c r="AF1861" s="33"/>
      <c r="AJ1861" s="350"/>
      <c r="AK1861" s="3"/>
      <c r="AL1861">
        <f t="shared" si="149"/>
        <v>0</v>
      </c>
      <c r="AO1861">
        <v>0.55826190696642231</v>
      </c>
    </row>
    <row r="1862" spans="1:41" ht="36" customHeight="1" x14ac:dyDescent="0.25">
      <c r="A1862" s="83">
        <v>5509063</v>
      </c>
      <c r="B1862" s="98" t="s">
        <v>5723</v>
      </c>
      <c r="C1862" s="77" t="str">
        <f t="shared" si="148"/>
        <v/>
      </c>
      <c r="D1862" s="115">
        <v>1211.6400000000001</v>
      </c>
      <c r="E1862" s="95" t="s">
        <v>5497</v>
      </c>
      <c r="F1862" s="116">
        <f>D1862*1.2</f>
        <v>1453.9680000000001</v>
      </c>
      <c r="G1862" s="80" t="s">
        <v>3335</v>
      </c>
      <c r="H1862" s="325"/>
      <c r="I1862" s="22"/>
      <c r="J1862" s="340"/>
      <c r="K1862" s="20"/>
      <c r="L1862"/>
      <c r="M1862"/>
      <c r="P1862" s="9">
        <v>255</v>
      </c>
      <c r="V1862" s="39"/>
      <c r="Z1862"/>
      <c r="AA1862" s="30">
        <v>7</v>
      </c>
      <c r="AB1862" s="30"/>
      <c r="AC1862" s="31"/>
      <c r="AD1862" s="32"/>
      <c r="AE1862" s="32"/>
      <c r="AF1862" s="33"/>
      <c r="AJ1862" s="350"/>
      <c r="AK1862" s="3"/>
      <c r="AL1862">
        <f t="shared" si="149"/>
        <v>0</v>
      </c>
      <c r="AO1862">
        <v>0.74643640221596541</v>
      </c>
    </row>
    <row r="1863" spans="1:41" ht="36" customHeight="1" x14ac:dyDescent="0.25">
      <c r="A1863" s="83">
        <v>5509062</v>
      </c>
      <c r="B1863" s="98" t="s">
        <v>5942</v>
      </c>
      <c r="C1863" s="77" t="str">
        <f t="shared" si="148"/>
        <v/>
      </c>
      <c r="D1863" s="115">
        <v>732.28</v>
      </c>
      <c r="E1863" s="95" t="s">
        <v>5497</v>
      </c>
      <c r="F1863" s="116">
        <f t="shared" si="141"/>
        <v>878.73599999999999</v>
      </c>
      <c r="G1863" s="80" t="s">
        <v>3335</v>
      </c>
      <c r="H1863" s="325"/>
      <c r="I1863" s="22"/>
      <c r="J1863" s="340"/>
      <c r="K1863" s="20"/>
      <c r="L1863"/>
      <c r="M1863"/>
      <c r="P1863" s="9">
        <v>255</v>
      </c>
      <c r="V1863" s="39"/>
      <c r="Z1863"/>
      <c r="AA1863" s="30">
        <v>7</v>
      </c>
      <c r="AB1863" s="30"/>
      <c r="AC1863" s="31"/>
      <c r="AD1863" s="32"/>
      <c r="AE1863" s="32"/>
      <c r="AF1863" s="33"/>
      <c r="AJ1863" s="350"/>
      <c r="AK1863" s="3"/>
      <c r="AL1863">
        <f t="shared" si="149"/>
        <v>0</v>
      </c>
      <c r="AO1863">
        <v>0.98805069359365527</v>
      </c>
    </row>
    <row r="1864" spans="1:41" ht="36" customHeight="1" x14ac:dyDescent="0.25">
      <c r="A1864" s="83">
        <v>5509067</v>
      </c>
      <c r="B1864" s="98" t="s">
        <v>5943</v>
      </c>
      <c r="C1864" s="77" t="str">
        <f t="shared" si="148"/>
        <v/>
      </c>
      <c r="D1864" s="115">
        <v>1799.87</v>
      </c>
      <c r="E1864" s="95" t="s">
        <v>5497</v>
      </c>
      <c r="F1864" s="116">
        <f>D1864*1.2</f>
        <v>2159.8439999999996</v>
      </c>
      <c r="G1864" s="80" t="s">
        <v>3335</v>
      </c>
      <c r="H1864" s="325"/>
      <c r="I1864" s="22"/>
      <c r="J1864" s="340"/>
      <c r="K1864" s="20"/>
      <c r="L1864"/>
      <c r="M1864"/>
      <c r="P1864" s="9">
        <v>255</v>
      </c>
      <c r="V1864" s="39"/>
      <c r="Z1864"/>
      <c r="AA1864" s="30">
        <v>7</v>
      </c>
      <c r="AB1864" s="30"/>
      <c r="AC1864" s="31"/>
      <c r="AD1864" s="32"/>
      <c r="AE1864" s="32"/>
      <c r="AF1864" s="33"/>
      <c r="AJ1864" s="350"/>
      <c r="AK1864" s="3"/>
      <c r="AL1864">
        <f t="shared" si="149"/>
        <v>0</v>
      </c>
      <c r="AO1864">
        <v>0.40631760650573473</v>
      </c>
    </row>
    <row r="1865" spans="1:41" ht="36" customHeight="1" x14ac:dyDescent="0.25">
      <c r="A1865" s="83">
        <v>5509066</v>
      </c>
      <c r="B1865" s="98" t="s">
        <v>5944</v>
      </c>
      <c r="C1865" s="77" t="str">
        <f t="shared" si="148"/>
        <v/>
      </c>
      <c r="D1865" s="115">
        <v>1656.95</v>
      </c>
      <c r="E1865" s="95" t="s">
        <v>5497</v>
      </c>
      <c r="F1865" s="116">
        <f>D1865*1.2</f>
        <v>1988.34</v>
      </c>
      <c r="G1865" s="80" t="s">
        <v>3335</v>
      </c>
      <c r="H1865" s="325"/>
      <c r="I1865" s="22"/>
      <c r="J1865" s="340"/>
      <c r="K1865" s="20"/>
      <c r="L1865"/>
      <c r="M1865"/>
      <c r="P1865" s="9">
        <v>255</v>
      </c>
      <c r="V1865" s="39"/>
      <c r="Z1865"/>
      <c r="AA1865" s="30">
        <v>7</v>
      </c>
      <c r="AB1865" s="30"/>
      <c r="AC1865" s="31"/>
      <c r="AD1865" s="32"/>
      <c r="AE1865" s="32"/>
      <c r="AF1865" s="33"/>
      <c r="AJ1865" s="350"/>
      <c r="AK1865" s="3"/>
      <c r="AL1865">
        <f t="shared" si="149"/>
        <v>0</v>
      </c>
      <c r="AO1865">
        <v>0.54582950745704606</v>
      </c>
    </row>
    <row r="1866" spans="1:41" ht="36" customHeight="1" x14ac:dyDescent="0.25">
      <c r="A1866" s="83">
        <v>5509065</v>
      </c>
      <c r="B1866" s="98" t="s">
        <v>5945</v>
      </c>
      <c r="C1866" s="77" t="str">
        <f t="shared" si="148"/>
        <v/>
      </c>
      <c r="D1866" s="115">
        <v>998.71</v>
      </c>
      <c r="E1866" s="95" t="s">
        <v>5497</v>
      </c>
      <c r="F1866" s="116">
        <f t="shared" si="141"/>
        <v>1198.452</v>
      </c>
      <c r="G1866" s="80" t="s">
        <v>3335</v>
      </c>
      <c r="H1866" s="325"/>
      <c r="I1866" s="22"/>
      <c r="J1866" s="340"/>
      <c r="K1866" s="20"/>
      <c r="L1866"/>
      <c r="M1866"/>
      <c r="P1866" s="9">
        <v>255</v>
      </c>
      <c r="V1866" s="39"/>
      <c r="Z1866"/>
      <c r="AA1866" s="30">
        <v>7</v>
      </c>
      <c r="AB1866" s="30"/>
      <c r="AC1866" s="31"/>
      <c r="AD1866" s="32"/>
      <c r="AE1866" s="32"/>
      <c r="AF1866" s="33"/>
      <c r="AJ1866" s="351">
        <v>2202111</v>
      </c>
      <c r="AK1866" s="3"/>
      <c r="AL1866">
        <f t="shared" si="149"/>
        <v>0</v>
      </c>
      <c r="AO1866">
        <v>0.90558040109836935</v>
      </c>
    </row>
    <row r="1867" spans="1:41" ht="36" customHeight="1" x14ac:dyDescent="0.25">
      <c r="A1867" s="83">
        <v>5509070</v>
      </c>
      <c r="B1867" s="98" t="s">
        <v>5725</v>
      </c>
      <c r="C1867" s="77" t="str">
        <f t="shared" si="148"/>
        <v/>
      </c>
      <c r="D1867" s="115">
        <v>2421.86</v>
      </c>
      <c r="E1867" s="95" t="s">
        <v>5497</v>
      </c>
      <c r="F1867" s="116">
        <f>D1867*1.2</f>
        <v>2906.232</v>
      </c>
      <c r="G1867" s="80" t="s">
        <v>3334</v>
      </c>
      <c r="H1867" s="325"/>
      <c r="I1867" s="22"/>
      <c r="J1867" s="340"/>
      <c r="K1867" s="20"/>
      <c r="L1867"/>
      <c r="M1867"/>
      <c r="P1867" s="9">
        <v>255</v>
      </c>
      <c r="V1867" s="39"/>
      <c r="Z1867"/>
      <c r="AA1867" s="30">
        <v>7</v>
      </c>
      <c r="AB1867" s="30"/>
      <c r="AC1867" s="31"/>
      <c r="AD1867" s="32"/>
      <c r="AE1867" s="32"/>
      <c r="AF1867" s="33"/>
      <c r="AJ1867" s="350"/>
      <c r="AK1867" s="3"/>
      <c r="AL1867">
        <f t="shared" si="149"/>
        <v>0</v>
      </c>
      <c r="AO1867">
        <v>1.5056660699148909</v>
      </c>
    </row>
    <row r="1868" spans="1:41" ht="36" customHeight="1" x14ac:dyDescent="0.25">
      <c r="A1868" s="83">
        <v>5509069</v>
      </c>
      <c r="B1868" s="98" t="s">
        <v>5946</v>
      </c>
      <c r="C1868" s="77" t="str">
        <f t="shared" si="148"/>
        <v/>
      </c>
      <c r="D1868" s="115">
        <v>2184.44</v>
      </c>
      <c r="E1868" s="95" t="s">
        <v>5497</v>
      </c>
      <c r="F1868" s="116">
        <f>D1868*1.2</f>
        <v>2621.328</v>
      </c>
      <c r="G1868" s="80" t="s">
        <v>3334</v>
      </c>
      <c r="H1868" s="325"/>
      <c r="I1868" s="22"/>
      <c r="J1868" s="340"/>
      <c r="K1868" s="20"/>
      <c r="L1868"/>
      <c r="M1868"/>
      <c r="P1868" s="9">
        <v>255</v>
      </c>
      <c r="V1868" s="39"/>
      <c r="Z1868"/>
      <c r="AA1868" s="30">
        <v>7</v>
      </c>
      <c r="AB1868" s="30"/>
      <c r="AC1868" s="31"/>
      <c r="AD1868" s="32"/>
      <c r="AE1868" s="32"/>
      <c r="AF1868" s="33"/>
      <c r="AJ1868" s="350"/>
      <c r="AK1868" s="3"/>
      <c r="AL1868">
        <f t="shared" si="149"/>
        <v>0</v>
      </c>
      <c r="AO1868">
        <v>3.312197917565884</v>
      </c>
    </row>
    <row r="1869" spans="1:41" ht="36" customHeight="1" x14ac:dyDescent="0.25">
      <c r="A1869" s="83">
        <v>5509068</v>
      </c>
      <c r="B1869" s="98" t="s">
        <v>5724</v>
      </c>
      <c r="C1869" s="77" t="str">
        <f t="shared" si="148"/>
        <v/>
      </c>
      <c r="D1869" s="115">
        <v>1330.12</v>
      </c>
      <c r="E1869" s="95" t="s">
        <v>5497</v>
      </c>
      <c r="F1869" s="116">
        <f t="shared" si="141"/>
        <v>1596.1439999999998</v>
      </c>
      <c r="G1869" s="80" t="s">
        <v>3334</v>
      </c>
      <c r="H1869" s="325"/>
      <c r="I1869" s="22"/>
      <c r="J1869" s="340"/>
      <c r="K1869" s="20"/>
      <c r="L1869"/>
      <c r="M1869"/>
      <c r="P1869" s="9">
        <v>255</v>
      </c>
      <c r="V1869" s="39"/>
      <c r="Z1869"/>
      <c r="AA1869" s="30">
        <v>7</v>
      </c>
      <c r="AB1869" s="30"/>
      <c r="AC1869" s="31"/>
      <c r="AD1869" s="32"/>
      <c r="AE1869" s="32"/>
      <c r="AF1869" s="33"/>
      <c r="AJ1869" s="350"/>
      <c r="AK1869" s="3"/>
      <c r="AL1869">
        <f t="shared" si="149"/>
        <v>0</v>
      </c>
      <c r="AO1869">
        <v>5.4395826083718912</v>
      </c>
    </row>
    <row r="1870" spans="1:41" ht="36" customHeight="1" x14ac:dyDescent="0.25">
      <c r="A1870" s="83">
        <v>5509072</v>
      </c>
      <c r="B1870" s="98" t="s">
        <v>5947</v>
      </c>
      <c r="C1870" s="77" t="str">
        <f t="shared" si="148"/>
        <v/>
      </c>
      <c r="D1870" s="115">
        <v>1694.6</v>
      </c>
      <c r="E1870" s="95" t="s">
        <v>5497</v>
      </c>
      <c r="F1870" s="116">
        <f>D1870*1.2</f>
        <v>2033.5199999999998</v>
      </c>
      <c r="G1870" s="80" t="s">
        <v>3335</v>
      </c>
      <c r="H1870" s="325"/>
      <c r="I1870" s="22"/>
      <c r="J1870" s="340"/>
      <c r="K1870" s="20"/>
      <c r="L1870"/>
      <c r="M1870"/>
      <c r="P1870" s="9">
        <v>255</v>
      </c>
      <c r="V1870" s="39"/>
      <c r="Z1870"/>
      <c r="AA1870" s="30">
        <v>7</v>
      </c>
      <c r="AB1870" s="30"/>
      <c r="AC1870" s="31"/>
      <c r="AD1870" s="32"/>
      <c r="AE1870" s="32"/>
      <c r="AF1870" s="33"/>
      <c r="AJ1870" s="350"/>
      <c r="AK1870" s="3"/>
      <c r="AL1870">
        <f t="shared" si="149"/>
        <v>0</v>
      </c>
      <c r="AO1870">
        <v>1.4394906818045952</v>
      </c>
    </row>
    <row r="1871" spans="1:41" ht="36" customHeight="1" x14ac:dyDescent="0.25">
      <c r="A1871" s="83">
        <v>5509071</v>
      </c>
      <c r="B1871" s="98" t="s">
        <v>5948</v>
      </c>
      <c r="C1871" s="77" t="str">
        <f t="shared" si="148"/>
        <v/>
      </c>
      <c r="D1871" s="115">
        <v>1007.43</v>
      </c>
      <c r="E1871" s="95" t="s">
        <v>5497</v>
      </c>
      <c r="F1871" s="116">
        <f t="shared" si="141"/>
        <v>1208.9159999999999</v>
      </c>
      <c r="G1871" s="80" t="s">
        <v>3335</v>
      </c>
      <c r="H1871" s="325"/>
      <c r="I1871" s="22"/>
      <c r="J1871" s="340"/>
      <c r="K1871" s="20"/>
      <c r="L1871"/>
      <c r="M1871"/>
      <c r="P1871" s="9">
        <v>255</v>
      </c>
      <c r="V1871" s="39"/>
      <c r="Z1871"/>
      <c r="AA1871" s="30">
        <v>7</v>
      </c>
      <c r="AB1871" s="30"/>
      <c r="AC1871" s="31"/>
      <c r="AD1871" s="32"/>
      <c r="AE1871" s="32"/>
      <c r="AF1871" s="33"/>
      <c r="AJ1871" s="350"/>
      <c r="AK1871" s="3"/>
      <c r="AL1871">
        <f t="shared" si="149"/>
        <v>0</v>
      </c>
      <c r="AO1871">
        <v>3.6606245416426946</v>
      </c>
    </row>
    <row r="1872" spans="1:41" ht="36" customHeight="1" x14ac:dyDescent="0.25">
      <c r="A1872" s="273">
        <v>5509073</v>
      </c>
      <c r="B1872" s="100" t="s">
        <v>5726</v>
      </c>
      <c r="C1872" s="77" t="str">
        <f t="shared" si="148"/>
        <v/>
      </c>
      <c r="D1872" s="115">
        <v>4440.29</v>
      </c>
      <c r="E1872" s="291" t="s">
        <v>5497</v>
      </c>
      <c r="F1872" s="293">
        <f t="shared" si="141"/>
        <v>5328.348</v>
      </c>
      <c r="G1872" s="87" t="s">
        <v>3334</v>
      </c>
      <c r="H1872" s="325"/>
      <c r="I1872" s="22"/>
      <c r="J1872" s="340"/>
      <c r="K1872" s="20"/>
      <c r="L1872"/>
      <c r="M1872"/>
      <c r="P1872" s="9">
        <v>255</v>
      </c>
      <c r="V1872" s="39"/>
      <c r="Z1872"/>
      <c r="AA1872" s="30">
        <v>7</v>
      </c>
      <c r="AB1872" s="30"/>
      <c r="AC1872" s="31"/>
      <c r="AD1872" s="32"/>
      <c r="AE1872" s="32"/>
      <c r="AF1872" s="33"/>
      <c r="AJ1872" s="350"/>
      <c r="AK1872" s="3"/>
      <c r="AL1872">
        <f t="shared" si="149"/>
        <v>0</v>
      </c>
      <c r="AO1872">
        <v>0.54315503559809675</v>
      </c>
    </row>
    <row r="1873" spans="1:41" ht="45" customHeight="1" x14ac:dyDescent="0.25">
      <c r="A1873" s="269">
        <v>32</v>
      </c>
      <c r="B1873" s="284" t="s">
        <v>7940</v>
      </c>
      <c r="C1873" s="267"/>
      <c r="D1873" s="115"/>
      <c r="E1873" s="267"/>
      <c r="F1873" s="299"/>
      <c r="G1873" s="189"/>
      <c r="H1873" s="325"/>
      <c r="I1873" s="353">
        <v>0</v>
      </c>
      <c r="J1873" s="72"/>
      <c r="K1873" s="72"/>
      <c r="P1873" s="9">
        <v>256</v>
      </c>
      <c r="R1873" s="36"/>
      <c r="V1873" s="37" t="s">
        <v>4152</v>
      </c>
      <c r="Z1873"/>
      <c r="AA1873" s="30">
        <v>7</v>
      </c>
      <c r="AB1873" s="30"/>
      <c r="AC1873" s="31"/>
      <c r="AD1873" s="32"/>
      <c r="AE1873" s="32"/>
      <c r="AF1873" s="33"/>
      <c r="AJ1873" s="350"/>
      <c r="AK1873" s="3"/>
      <c r="AL1873" s="3"/>
    </row>
    <row r="1874" spans="1:41" ht="56.25" customHeight="1" x14ac:dyDescent="0.25">
      <c r="A1874" s="279">
        <v>5509049</v>
      </c>
      <c r="B1874" s="270" t="s">
        <v>4922</v>
      </c>
      <c r="C1874" s="77" t="str">
        <f>IF(MROUND(AL1874/(AO1874*F1874),1)=0,"",MROUND(AL1874/(AO1874*F1874),1))</f>
        <v/>
      </c>
      <c r="D1874" s="115">
        <v>1222.1099999999999</v>
      </c>
      <c r="E1874" s="287" t="s">
        <v>5497</v>
      </c>
      <c r="F1874" s="116">
        <f t="shared" si="141"/>
        <v>1466.5319999999999</v>
      </c>
      <c r="G1874" s="79" t="s">
        <v>3334</v>
      </c>
      <c r="H1874" s="325"/>
      <c r="I1874" s="22"/>
      <c r="J1874" s="340"/>
      <c r="K1874" s="20"/>
      <c r="L1874"/>
      <c r="M1874"/>
      <c r="P1874" s="9">
        <v>256</v>
      </c>
      <c r="V1874" s="39"/>
      <c r="Z1874"/>
      <c r="AA1874" s="30">
        <v>7</v>
      </c>
      <c r="AB1874" s="30"/>
      <c r="AC1874" s="31"/>
      <c r="AD1874" s="32"/>
      <c r="AE1874" s="32"/>
      <c r="AF1874" s="33"/>
      <c r="AJ1874" s="350"/>
      <c r="AK1874" s="3"/>
      <c r="AL1874">
        <f>$I$1873/9</f>
        <v>0</v>
      </c>
      <c r="AO1874">
        <v>1.9882807184127282</v>
      </c>
    </row>
    <row r="1875" spans="1:41" ht="67.5" customHeight="1" x14ac:dyDescent="0.25">
      <c r="A1875" s="83">
        <v>5509050</v>
      </c>
      <c r="B1875" s="98" t="s">
        <v>4921</v>
      </c>
      <c r="C1875" s="77" t="str">
        <f t="shared" ref="C1875:C1882" si="150">IF(MROUND(AL1875/(AO1875*F1875),1)=0,"",MROUND(AL1875/(AO1875*F1875),1))</f>
        <v/>
      </c>
      <c r="D1875" s="115">
        <v>5446.7</v>
      </c>
      <c r="E1875" s="95" t="s">
        <v>5497</v>
      </c>
      <c r="F1875" s="116">
        <f t="shared" si="141"/>
        <v>6536.04</v>
      </c>
      <c r="G1875" s="80" t="s">
        <v>3334</v>
      </c>
      <c r="H1875" s="325"/>
      <c r="I1875" s="22"/>
      <c r="J1875" s="340"/>
      <c r="K1875" s="20"/>
      <c r="L1875"/>
      <c r="M1875"/>
      <c r="P1875" s="9">
        <v>256</v>
      </c>
      <c r="V1875" s="39"/>
      <c r="Z1875"/>
      <c r="AA1875" s="30">
        <v>7</v>
      </c>
      <c r="AB1875" s="30"/>
      <c r="AC1875" s="31"/>
      <c r="AD1875" s="32"/>
      <c r="AE1875" s="32"/>
      <c r="AF1875" s="33"/>
      <c r="AJ1875" s="350"/>
      <c r="AK1875" s="3"/>
      <c r="AL1875">
        <f t="shared" ref="AL1875:AL1882" si="151">$I$1873/9</f>
        <v>0</v>
      </c>
      <c r="AO1875">
        <v>0.7026000792868804</v>
      </c>
    </row>
    <row r="1876" spans="1:41" ht="72" customHeight="1" x14ac:dyDescent="0.25">
      <c r="A1876" s="83">
        <v>5509051</v>
      </c>
      <c r="B1876" s="98" t="s">
        <v>4920</v>
      </c>
      <c r="C1876" s="77" t="str">
        <f t="shared" si="150"/>
        <v/>
      </c>
      <c r="D1876" s="115">
        <v>4673.74</v>
      </c>
      <c r="E1876" s="95" t="s">
        <v>5497</v>
      </c>
      <c r="F1876" s="116">
        <f t="shared" si="141"/>
        <v>5608.4879999999994</v>
      </c>
      <c r="G1876" s="80" t="s">
        <v>3334</v>
      </c>
      <c r="H1876" s="325"/>
      <c r="I1876" s="22"/>
      <c r="J1876" s="340"/>
      <c r="K1876" s="20"/>
      <c r="L1876"/>
      <c r="M1876"/>
      <c r="P1876" s="9">
        <v>256</v>
      </c>
      <c r="V1876" s="39"/>
      <c r="Z1876"/>
      <c r="AA1876" s="30">
        <v>7</v>
      </c>
      <c r="AB1876" s="30"/>
      <c r="AC1876" s="31"/>
      <c r="AD1876" s="32"/>
      <c r="AE1876" s="32"/>
      <c r="AF1876" s="33"/>
      <c r="AJ1876" s="350"/>
      <c r="AK1876" s="3"/>
      <c r="AL1876">
        <f t="shared" si="151"/>
        <v>0</v>
      </c>
      <c r="AO1876">
        <v>0.818798617777594</v>
      </c>
    </row>
    <row r="1877" spans="1:41" ht="72" customHeight="1" x14ac:dyDescent="0.25">
      <c r="A1877" s="83">
        <v>5509052</v>
      </c>
      <c r="B1877" s="98" t="s">
        <v>4919</v>
      </c>
      <c r="C1877" s="77" t="str">
        <f t="shared" si="150"/>
        <v/>
      </c>
      <c r="D1877" s="115">
        <v>3746.67</v>
      </c>
      <c r="E1877" s="95" t="s">
        <v>5497</v>
      </c>
      <c r="F1877" s="116">
        <f t="shared" si="141"/>
        <v>4496.0039999999999</v>
      </c>
      <c r="G1877" s="80" t="s">
        <v>3334</v>
      </c>
      <c r="H1877" s="325"/>
      <c r="I1877" s="22"/>
      <c r="J1877" s="340"/>
      <c r="K1877" s="20"/>
      <c r="L1877"/>
      <c r="M1877"/>
      <c r="P1877" s="9">
        <v>256</v>
      </c>
      <c r="V1877" s="39"/>
      <c r="Z1877"/>
      <c r="AA1877" s="30">
        <v>7</v>
      </c>
      <c r="AB1877" s="30"/>
      <c r="AC1877" s="31"/>
      <c r="AD1877" s="32"/>
      <c r="AE1877" s="32"/>
      <c r="AF1877" s="33"/>
      <c r="AJ1877" s="350"/>
      <c r="AK1877" s="3"/>
      <c r="AL1877">
        <f t="shared" si="151"/>
        <v>0</v>
      </c>
      <c r="AO1877">
        <v>1.2767510388731365</v>
      </c>
    </row>
    <row r="1878" spans="1:41" ht="72" customHeight="1" x14ac:dyDescent="0.25">
      <c r="A1878" s="83">
        <v>5509053</v>
      </c>
      <c r="B1878" s="98" t="s">
        <v>4918</v>
      </c>
      <c r="C1878" s="77" t="str">
        <f t="shared" si="150"/>
        <v/>
      </c>
      <c r="D1878" s="115">
        <v>6707.18</v>
      </c>
      <c r="E1878" s="95" t="s">
        <v>5497</v>
      </c>
      <c r="F1878" s="116">
        <f t="shared" si="141"/>
        <v>8048.616</v>
      </c>
      <c r="G1878" s="80" t="s">
        <v>3334</v>
      </c>
      <c r="H1878" s="325"/>
      <c r="I1878" s="22"/>
      <c r="J1878" s="340"/>
      <c r="K1878" s="20"/>
      <c r="L1878"/>
      <c r="M1878"/>
      <c r="P1878" s="9">
        <v>256</v>
      </c>
      <c r="V1878" s="39"/>
      <c r="Z1878"/>
      <c r="AA1878" s="30">
        <v>7</v>
      </c>
      <c r="AB1878" s="30"/>
      <c r="AC1878" s="31"/>
      <c r="AD1878" s="32"/>
      <c r="AE1878" s="32"/>
      <c r="AF1878" s="33"/>
      <c r="AJ1878" s="350"/>
      <c r="AK1878" s="3"/>
      <c r="AL1878">
        <f t="shared" si="151"/>
        <v>0</v>
      </c>
      <c r="AO1878">
        <v>1.4264012043257568</v>
      </c>
    </row>
    <row r="1879" spans="1:41" ht="56.25" customHeight="1" x14ac:dyDescent="0.25">
      <c r="A1879" s="83">
        <v>5509054</v>
      </c>
      <c r="B1879" s="98" t="s">
        <v>4917</v>
      </c>
      <c r="C1879" s="77" t="str">
        <f t="shared" si="150"/>
        <v/>
      </c>
      <c r="D1879" s="115">
        <v>1632.75</v>
      </c>
      <c r="E1879" s="95" t="s">
        <v>5497</v>
      </c>
      <c r="F1879" s="116">
        <f t="shared" si="141"/>
        <v>1959.3</v>
      </c>
      <c r="G1879" s="80" t="s">
        <v>3334</v>
      </c>
      <c r="H1879" s="325"/>
      <c r="I1879" s="22"/>
      <c r="J1879" s="340"/>
      <c r="K1879" s="20"/>
      <c r="L1879"/>
      <c r="M1879"/>
      <c r="P1879" s="9">
        <v>256</v>
      </c>
      <c r="V1879" s="39"/>
      <c r="Z1879"/>
      <c r="AA1879" s="30">
        <v>7</v>
      </c>
      <c r="AB1879" s="30"/>
      <c r="AC1879" s="31"/>
      <c r="AD1879" s="32"/>
      <c r="AE1879" s="32"/>
      <c r="AF1879" s="33"/>
      <c r="AJ1879" s="350"/>
      <c r="AK1879" s="3"/>
      <c r="AL1879">
        <f t="shared" si="151"/>
        <v>0</v>
      </c>
      <c r="AO1879">
        <v>0.97658649820136068</v>
      </c>
    </row>
    <row r="1880" spans="1:41" ht="56.25" customHeight="1" x14ac:dyDescent="0.25">
      <c r="A1880" s="83">
        <v>5509055</v>
      </c>
      <c r="B1880" s="98" t="s">
        <v>4916</v>
      </c>
      <c r="C1880" s="77" t="str">
        <f t="shared" si="150"/>
        <v/>
      </c>
      <c r="D1880" s="115">
        <v>4887.8599999999997</v>
      </c>
      <c r="E1880" s="95" t="s">
        <v>5497</v>
      </c>
      <c r="F1880" s="116">
        <f t="shared" si="141"/>
        <v>5865.4319999999998</v>
      </c>
      <c r="G1880" s="80" t="s">
        <v>3334</v>
      </c>
      <c r="H1880" s="325"/>
      <c r="I1880" s="22"/>
      <c r="J1880" s="340"/>
      <c r="K1880" s="20"/>
      <c r="L1880"/>
      <c r="M1880"/>
      <c r="P1880" s="9">
        <v>256</v>
      </c>
      <c r="V1880" s="39"/>
      <c r="Z1880"/>
      <c r="AA1880" s="30">
        <v>7</v>
      </c>
      <c r="AB1880" s="30"/>
      <c r="AC1880" s="31"/>
      <c r="AD1880" s="32"/>
      <c r="AE1880" s="32"/>
      <c r="AF1880" s="33"/>
      <c r="AJ1880" s="350"/>
      <c r="AK1880" s="3"/>
      <c r="AL1880">
        <f t="shared" si="151"/>
        <v>0</v>
      </c>
      <c r="AO1880">
        <v>0.65244160223012593</v>
      </c>
    </row>
    <row r="1881" spans="1:41" ht="56.25" customHeight="1" x14ac:dyDescent="0.25">
      <c r="A1881" s="83">
        <v>5509056</v>
      </c>
      <c r="B1881" s="98" t="s">
        <v>4915</v>
      </c>
      <c r="C1881" s="77" t="str">
        <f t="shared" si="150"/>
        <v/>
      </c>
      <c r="D1881" s="115">
        <v>6388.22</v>
      </c>
      <c r="E1881" s="95" t="s">
        <v>5497</v>
      </c>
      <c r="F1881" s="116">
        <f t="shared" si="141"/>
        <v>7665.8639999999996</v>
      </c>
      <c r="G1881" s="80" t="s">
        <v>3334</v>
      </c>
      <c r="H1881" s="325"/>
      <c r="I1881" s="22"/>
      <c r="J1881" s="340"/>
      <c r="K1881" s="20"/>
      <c r="L1881"/>
      <c r="M1881"/>
      <c r="P1881" s="9">
        <v>256</v>
      </c>
      <c r="V1881" s="39"/>
      <c r="Z1881"/>
      <c r="AA1881" s="30">
        <v>7</v>
      </c>
      <c r="AB1881" s="30"/>
      <c r="AC1881" s="31"/>
      <c r="AD1881" s="32"/>
      <c r="AE1881" s="32"/>
      <c r="AF1881" s="33"/>
      <c r="AJ1881" s="350"/>
      <c r="AK1881" s="3"/>
      <c r="AL1881">
        <f t="shared" si="151"/>
        <v>0</v>
      </c>
      <c r="AO1881">
        <v>0.99841370831829312</v>
      </c>
    </row>
    <row r="1882" spans="1:41" ht="56.25" customHeight="1" x14ac:dyDescent="0.25">
      <c r="A1882" s="273">
        <v>5509057</v>
      </c>
      <c r="B1882" s="100" t="s">
        <v>4914</v>
      </c>
      <c r="C1882" s="77" t="str">
        <f t="shared" si="150"/>
        <v/>
      </c>
      <c r="D1882" s="115">
        <v>5165.84</v>
      </c>
      <c r="E1882" s="291" t="s">
        <v>5497</v>
      </c>
      <c r="F1882" s="293">
        <f t="shared" si="141"/>
        <v>6199.0079999999998</v>
      </c>
      <c r="G1882" s="87" t="s">
        <v>3334</v>
      </c>
      <c r="H1882" s="325"/>
      <c r="I1882" s="22"/>
      <c r="J1882" s="340"/>
      <c r="K1882" s="20"/>
      <c r="L1882"/>
      <c r="M1882"/>
      <c r="P1882" s="9">
        <v>256</v>
      </c>
      <c r="V1882" s="39"/>
      <c r="Z1882"/>
      <c r="AA1882" s="30">
        <v>7</v>
      </c>
      <c r="AB1882" s="30"/>
      <c r="AC1882" s="31"/>
      <c r="AD1882" s="32"/>
      <c r="AE1882" s="32"/>
      <c r="AF1882" s="33"/>
      <c r="AJ1882" s="350"/>
      <c r="AK1882" s="3"/>
      <c r="AL1882">
        <f t="shared" si="151"/>
        <v>0</v>
      </c>
      <c r="AO1882">
        <v>1.2346658858487849</v>
      </c>
    </row>
    <row r="1883" spans="1:41" ht="45" customHeight="1" x14ac:dyDescent="0.25">
      <c r="A1883" s="269">
        <v>33</v>
      </c>
      <c r="B1883" s="284" t="s">
        <v>7941</v>
      </c>
      <c r="C1883" s="267"/>
      <c r="D1883" s="115"/>
      <c r="E1883" s="267"/>
      <c r="F1883" s="299"/>
      <c r="G1883" s="189"/>
      <c r="H1883" s="325"/>
      <c r="I1883" s="353">
        <v>0</v>
      </c>
      <c r="J1883" s="72"/>
      <c r="K1883" s="72"/>
      <c r="P1883" s="9">
        <v>192</v>
      </c>
      <c r="R1883" s="36"/>
      <c r="V1883" s="37" t="s">
        <v>4152</v>
      </c>
      <c r="Z1883"/>
      <c r="AA1883" s="30">
        <v>7</v>
      </c>
      <c r="AB1883" s="30"/>
      <c r="AC1883" s="31"/>
      <c r="AD1883" s="32"/>
      <c r="AE1883" s="32"/>
      <c r="AF1883" s="33"/>
      <c r="AJ1883" s="350"/>
      <c r="AK1883" s="3"/>
      <c r="AL1883" s="3"/>
    </row>
    <row r="1884" spans="1:41" ht="56.25" customHeight="1" x14ac:dyDescent="0.25">
      <c r="A1884" s="279">
        <v>5509023</v>
      </c>
      <c r="B1884" s="270" t="s">
        <v>4913</v>
      </c>
      <c r="C1884" s="77" t="str">
        <f>IF(MROUND(AL1884/(AO1884*F1884),1)=0,"",MROUND(AL1884/(AO1884*F1884),1))</f>
        <v/>
      </c>
      <c r="D1884" s="115">
        <v>534.28</v>
      </c>
      <c r="E1884" s="287" t="s">
        <v>5497</v>
      </c>
      <c r="F1884" s="116">
        <f t="shared" si="141"/>
        <v>641.13599999999997</v>
      </c>
      <c r="G1884" s="79" t="s">
        <v>3335</v>
      </c>
      <c r="H1884" s="325"/>
      <c r="I1884" s="359" t="s">
        <v>8466</v>
      </c>
      <c r="J1884" s="340"/>
      <c r="K1884" s="20"/>
      <c r="L1884"/>
      <c r="M1884"/>
      <c r="P1884" s="9">
        <v>192</v>
      </c>
      <c r="V1884" s="39"/>
      <c r="Z1884"/>
      <c r="AA1884" s="30">
        <v>7</v>
      </c>
      <c r="AB1884" s="30"/>
      <c r="AC1884" s="31"/>
      <c r="AD1884" s="32"/>
      <c r="AE1884" s="32"/>
      <c r="AF1884" s="33"/>
      <c r="AJ1884" s="350"/>
      <c r="AK1884" s="3"/>
      <c r="AL1884">
        <f>$I$1883/7</f>
        <v>0</v>
      </c>
      <c r="AO1884">
        <v>1.3974361463247333</v>
      </c>
    </row>
    <row r="1885" spans="1:41" ht="56.25" customHeight="1" x14ac:dyDescent="0.25">
      <c r="A1885" s="83">
        <v>5509024</v>
      </c>
      <c r="B1885" s="98" t="s">
        <v>4912</v>
      </c>
      <c r="C1885" s="77" t="str">
        <f t="shared" ref="C1885:C1890" si="152">IF(MROUND(AL1885/(AO1885*F1885),1)=0,"",MROUND(AL1885/(AO1885*F1885),1))</f>
        <v/>
      </c>
      <c r="D1885" s="115">
        <v>935.67</v>
      </c>
      <c r="E1885" s="95" t="s">
        <v>5497</v>
      </c>
      <c r="F1885" s="116">
        <f t="shared" si="141"/>
        <v>1122.8039999999999</v>
      </c>
      <c r="G1885" s="80" t="s">
        <v>3335</v>
      </c>
      <c r="H1885" s="325"/>
      <c r="I1885" s="22"/>
      <c r="J1885" s="340"/>
      <c r="K1885" s="20"/>
      <c r="L1885"/>
      <c r="M1885"/>
      <c r="P1885" s="9">
        <v>192</v>
      </c>
      <c r="V1885" s="39"/>
      <c r="Z1885"/>
      <c r="AA1885" s="30">
        <v>7</v>
      </c>
      <c r="AB1885" s="30"/>
      <c r="AC1885" s="31"/>
      <c r="AD1885" s="32"/>
      <c r="AE1885" s="32"/>
      <c r="AF1885" s="33"/>
      <c r="AJ1885" s="350"/>
      <c r="AK1885" s="3"/>
      <c r="AL1885">
        <f t="shared" ref="AL1885:AL1890" si="153">$I$1883/7</f>
        <v>0</v>
      </c>
      <c r="AO1885">
        <v>0.98176941262047646</v>
      </c>
    </row>
    <row r="1886" spans="1:41" ht="67.5" customHeight="1" x14ac:dyDescent="0.25">
      <c r="A1886" s="83">
        <v>5509025</v>
      </c>
      <c r="B1886" s="98" t="s">
        <v>4911</v>
      </c>
      <c r="C1886" s="77" t="str">
        <f t="shared" si="152"/>
        <v/>
      </c>
      <c r="D1886" s="115">
        <v>1640.75</v>
      </c>
      <c r="E1886" s="95" t="s">
        <v>5497</v>
      </c>
      <c r="F1886" s="116">
        <f t="shared" si="141"/>
        <v>1968.8999999999999</v>
      </c>
      <c r="G1886" s="80" t="s">
        <v>3335</v>
      </c>
      <c r="H1886" s="325"/>
      <c r="I1886" s="22"/>
      <c r="J1886" s="340"/>
      <c r="K1886" s="20"/>
      <c r="L1886"/>
      <c r="M1886"/>
      <c r="P1886" s="9">
        <v>192</v>
      </c>
      <c r="V1886" s="39"/>
      <c r="Z1886"/>
      <c r="AA1886" s="30">
        <v>7</v>
      </c>
      <c r="AB1886" s="30"/>
      <c r="AC1886" s="31"/>
      <c r="AD1886" s="32"/>
      <c r="AE1886" s="32"/>
      <c r="AF1886" s="33"/>
      <c r="AJ1886" s="350"/>
      <c r="AK1886" s="3"/>
      <c r="AL1886">
        <f t="shared" si="153"/>
        <v>0</v>
      </c>
      <c r="AO1886">
        <v>0.88781723175339278</v>
      </c>
    </row>
    <row r="1887" spans="1:41" ht="67.5" customHeight="1" x14ac:dyDescent="0.25">
      <c r="A1887" s="83">
        <v>5509026</v>
      </c>
      <c r="B1887" s="98" t="s">
        <v>4910</v>
      </c>
      <c r="C1887" s="77" t="str">
        <f t="shared" si="152"/>
        <v/>
      </c>
      <c r="D1887" s="115">
        <v>1010</v>
      </c>
      <c r="E1887" s="95" t="s">
        <v>5497</v>
      </c>
      <c r="F1887" s="116">
        <f t="shared" ref="F1887:F1950" si="154">D1887*1.2</f>
        <v>1212</v>
      </c>
      <c r="G1887" s="80" t="s">
        <v>3335</v>
      </c>
      <c r="H1887" s="325"/>
      <c r="I1887" s="22"/>
      <c r="J1887" s="340"/>
      <c r="K1887" s="20"/>
      <c r="L1887"/>
      <c r="M1887"/>
      <c r="P1887" s="9">
        <v>192</v>
      </c>
      <c r="V1887" s="39"/>
      <c r="Z1887"/>
      <c r="AA1887" s="30">
        <v>7</v>
      </c>
      <c r="AB1887" s="30"/>
      <c r="AC1887" s="31"/>
      <c r="AD1887" s="32"/>
      <c r="AE1887" s="32"/>
      <c r="AF1887" s="33"/>
      <c r="AJ1887" s="350"/>
      <c r="AK1887" s="3"/>
      <c r="AL1887">
        <f t="shared" si="153"/>
        <v>0</v>
      </c>
      <c r="AO1887">
        <v>1.4529905903804554</v>
      </c>
    </row>
    <row r="1888" spans="1:41" ht="67.5" customHeight="1" x14ac:dyDescent="0.25">
      <c r="A1888" s="83">
        <v>5509027</v>
      </c>
      <c r="B1888" s="98" t="s">
        <v>4909</v>
      </c>
      <c r="C1888" s="77" t="str">
        <f t="shared" si="152"/>
        <v/>
      </c>
      <c r="D1888" s="115">
        <v>1226.99</v>
      </c>
      <c r="E1888" s="95" t="s">
        <v>5497</v>
      </c>
      <c r="F1888" s="116">
        <f t="shared" si="154"/>
        <v>1472.3879999999999</v>
      </c>
      <c r="G1888" s="80" t="s">
        <v>3335</v>
      </c>
      <c r="H1888" s="325"/>
      <c r="I1888" s="22"/>
      <c r="J1888" s="340"/>
      <c r="K1888" s="20"/>
      <c r="L1888"/>
      <c r="M1888"/>
      <c r="P1888" s="9">
        <v>192</v>
      </c>
      <c r="V1888" s="39"/>
      <c r="Z1888"/>
      <c r="AA1888" s="30">
        <v>7</v>
      </c>
      <c r="AB1888" s="30"/>
      <c r="AC1888" s="31"/>
      <c r="AD1888" s="32"/>
      <c r="AE1888" s="32"/>
      <c r="AF1888" s="33"/>
      <c r="AJ1888" s="350"/>
      <c r="AK1888" s="3"/>
      <c r="AL1888">
        <f t="shared" si="153"/>
        <v>0</v>
      </c>
      <c r="AO1888">
        <v>1.9865910851322588</v>
      </c>
    </row>
    <row r="1889" spans="1:41" ht="78.75" customHeight="1" x14ac:dyDescent="0.25">
      <c r="A1889" s="83">
        <v>5509028</v>
      </c>
      <c r="B1889" s="98" t="s">
        <v>4908</v>
      </c>
      <c r="C1889" s="77" t="str">
        <f t="shared" si="152"/>
        <v/>
      </c>
      <c r="D1889" s="115">
        <v>3366.86</v>
      </c>
      <c r="E1889" s="95" t="s">
        <v>5497</v>
      </c>
      <c r="F1889" s="116">
        <f t="shared" si="154"/>
        <v>4040.232</v>
      </c>
      <c r="G1889" s="80" t="s">
        <v>3335</v>
      </c>
      <c r="H1889" s="325"/>
      <c r="I1889" s="22"/>
      <c r="J1889" s="340"/>
      <c r="K1889" s="20"/>
      <c r="L1889"/>
      <c r="M1889"/>
      <c r="P1889" s="9">
        <v>192</v>
      </c>
      <c r="V1889" s="39"/>
      <c r="Z1889"/>
      <c r="AA1889" s="30">
        <v>7</v>
      </c>
      <c r="AB1889" s="30"/>
      <c r="AC1889" s="31"/>
      <c r="AD1889" s="32"/>
      <c r="AE1889" s="32"/>
      <c r="AF1889" s="33"/>
      <c r="AJ1889" s="350"/>
      <c r="AK1889" s="3"/>
      <c r="AL1889">
        <f t="shared" si="153"/>
        <v>0</v>
      </c>
      <c r="AO1889">
        <v>0.71266534529040249</v>
      </c>
    </row>
    <row r="1890" spans="1:41" ht="33.75" customHeight="1" x14ac:dyDescent="0.25">
      <c r="A1890" s="271">
        <v>5509152</v>
      </c>
      <c r="B1890" s="274" t="s">
        <v>5950</v>
      </c>
      <c r="C1890" s="77" t="str">
        <f t="shared" si="152"/>
        <v/>
      </c>
      <c r="D1890" s="115">
        <v>370.66</v>
      </c>
      <c r="E1890" s="291" t="s">
        <v>5497</v>
      </c>
      <c r="F1890" s="293">
        <f t="shared" si="154"/>
        <v>444.79200000000003</v>
      </c>
      <c r="G1890" s="87" t="s">
        <v>3333</v>
      </c>
      <c r="H1890" s="325"/>
      <c r="I1890" s="29"/>
      <c r="J1890" s="15"/>
      <c r="K1890" s="81"/>
      <c r="L1890"/>
      <c r="M1890"/>
      <c r="P1890" s="9">
        <v>192</v>
      </c>
      <c r="V1890" s="39"/>
      <c r="Z1890"/>
      <c r="AA1890" s="30">
        <v>7</v>
      </c>
      <c r="AB1890" s="30"/>
      <c r="AC1890" s="31"/>
      <c r="AD1890" s="32"/>
      <c r="AE1890" s="32"/>
      <c r="AF1890" s="33"/>
      <c r="AJ1890" s="350">
        <v>2201073</v>
      </c>
      <c r="AK1890" s="3"/>
      <c r="AL1890">
        <f t="shared" si="153"/>
        <v>0</v>
      </c>
      <c r="AO1890">
        <v>0.64734377716625602</v>
      </c>
    </row>
    <row r="1891" spans="1:41" ht="45" customHeight="1" x14ac:dyDescent="0.25">
      <c r="A1891" s="269">
        <v>34</v>
      </c>
      <c r="B1891" s="284" t="s">
        <v>7942</v>
      </c>
      <c r="C1891" s="267"/>
      <c r="D1891" s="115"/>
      <c r="E1891" s="267"/>
      <c r="F1891" s="299"/>
      <c r="G1891" s="189"/>
      <c r="H1891" s="325"/>
      <c r="I1891" s="354"/>
      <c r="J1891" s="72"/>
      <c r="K1891" s="72"/>
      <c r="P1891" s="9">
        <v>194</v>
      </c>
      <c r="R1891" s="36"/>
      <c r="V1891" s="37" t="s">
        <v>4152</v>
      </c>
      <c r="Z1891"/>
      <c r="AA1891" s="30">
        <v>7</v>
      </c>
      <c r="AB1891" s="30"/>
      <c r="AC1891" s="31"/>
      <c r="AD1891" s="32"/>
      <c r="AE1891" s="32"/>
      <c r="AF1891" s="33"/>
      <c r="AJ1891" s="350"/>
      <c r="AK1891" s="3"/>
      <c r="AL1891" s="3"/>
    </row>
    <row r="1892" spans="1:41" ht="48" customHeight="1" x14ac:dyDescent="0.25">
      <c r="A1892" s="76">
        <v>5503091</v>
      </c>
      <c r="B1892" s="270" t="s">
        <v>4949</v>
      </c>
      <c r="C1892" s="77"/>
      <c r="D1892" s="115">
        <v>1117</v>
      </c>
      <c r="E1892" s="287" t="s">
        <v>5497</v>
      </c>
      <c r="F1892" s="116">
        <f t="shared" si="154"/>
        <v>1340.3999999999999</v>
      </c>
      <c r="G1892" s="79" t="s">
        <v>3334</v>
      </c>
      <c r="H1892" s="325"/>
      <c r="I1892" s="359" t="s">
        <v>8299</v>
      </c>
      <c r="J1892" s="15"/>
      <c r="K1892" s="81"/>
      <c r="L1892"/>
      <c r="M1892"/>
      <c r="P1892" s="9">
        <v>194</v>
      </c>
      <c r="V1892" s="39"/>
      <c r="Z1892"/>
      <c r="AA1892" s="30">
        <v>7</v>
      </c>
      <c r="AB1892" s="30"/>
      <c r="AC1892" s="31"/>
      <c r="AD1892" s="32"/>
      <c r="AE1892" s="32"/>
      <c r="AF1892" s="33"/>
      <c r="AJ1892" s="350">
        <v>2201091</v>
      </c>
      <c r="AK1892" s="3"/>
      <c r="AL1892" s="3"/>
    </row>
    <row r="1893" spans="1:41" ht="48" customHeight="1" x14ac:dyDescent="0.25">
      <c r="A1893" s="83">
        <v>5509029</v>
      </c>
      <c r="B1893" s="113" t="s">
        <v>5956</v>
      </c>
      <c r="C1893" s="74"/>
      <c r="D1893" s="115">
        <v>1117.02</v>
      </c>
      <c r="E1893" s="95" t="s">
        <v>5497</v>
      </c>
      <c r="F1893" s="116">
        <f t="shared" si="154"/>
        <v>1340.424</v>
      </c>
      <c r="G1893" s="80" t="s">
        <v>3335</v>
      </c>
      <c r="H1893" s="325"/>
      <c r="I1893" s="359" t="s">
        <v>8453</v>
      </c>
      <c r="J1893" s="340"/>
      <c r="K1893" s="20"/>
      <c r="L1893"/>
      <c r="M1893"/>
      <c r="P1893" s="9">
        <v>194</v>
      </c>
      <c r="V1893" s="39"/>
      <c r="Z1893"/>
      <c r="AA1893" s="30">
        <v>7</v>
      </c>
      <c r="AB1893" s="30"/>
      <c r="AC1893" s="31"/>
      <c r="AD1893" s="32"/>
      <c r="AE1893" s="32"/>
      <c r="AF1893" s="33"/>
      <c r="AJ1893" s="350"/>
      <c r="AK1893" s="3"/>
      <c r="AL1893" s="3"/>
    </row>
    <row r="1894" spans="1:41" ht="48" customHeight="1" x14ac:dyDescent="0.25">
      <c r="A1894" s="83">
        <v>5509030</v>
      </c>
      <c r="B1894" s="113" t="s">
        <v>5957</v>
      </c>
      <c r="C1894" s="74"/>
      <c r="D1894" s="115">
        <v>2430.77</v>
      </c>
      <c r="E1894" s="95" t="s">
        <v>5497</v>
      </c>
      <c r="F1894" s="116">
        <f t="shared" si="154"/>
        <v>2916.924</v>
      </c>
      <c r="G1894" s="80" t="s">
        <v>3335</v>
      </c>
      <c r="H1894" s="325"/>
      <c r="I1894" s="359" t="s">
        <v>8475</v>
      </c>
      <c r="J1894" s="340"/>
      <c r="K1894" s="20"/>
      <c r="L1894"/>
      <c r="M1894"/>
      <c r="P1894" s="9">
        <v>194</v>
      </c>
      <c r="V1894" s="39"/>
      <c r="Z1894"/>
      <c r="AA1894" s="30">
        <v>7</v>
      </c>
      <c r="AB1894" s="30"/>
      <c r="AC1894" s="31"/>
      <c r="AD1894" s="32"/>
      <c r="AE1894" s="32"/>
      <c r="AF1894" s="33"/>
      <c r="AJ1894" s="350"/>
      <c r="AK1894" s="3"/>
      <c r="AL1894" s="3"/>
    </row>
    <row r="1895" spans="1:41" ht="48" customHeight="1" x14ac:dyDescent="0.25">
      <c r="A1895" s="73">
        <v>5503090</v>
      </c>
      <c r="B1895" s="98" t="s">
        <v>4907</v>
      </c>
      <c r="C1895" s="74"/>
      <c r="D1895" s="115">
        <v>2368.14</v>
      </c>
      <c r="E1895" s="95" t="s">
        <v>5497</v>
      </c>
      <c r="F1895" s="116">
        <f t="shared" si="154"/>
        <v>2841.7679999999996</v>
      </c>
      <c r="G1895" s="80" t="s">
        <v>3334</v>
      </c>
      <c r="H1895" s="325"/>
      <c r="I1895" s="359" t="s">
        <v>8448</v>
      </c>
      <c r="J1895" s="20"/>
      <c r="K1895" s="20"/>
      <c r="L1895"/>
      <c r="M1895"/>
      <c r="P1895" s="9">
        <v>194</v>
      </c>
      <c r="V1895" s="39"/>
      <c r="Z1895"/>
      <c r="AA1895" s="30">
        <v>7</v>
      </c>
      <c r="AB1895" s="30"/>
      <c r="AC1895" s="31"/>
      <c r="AD1895" s="32"/>
      <c r="AE1895" s="32"/>
      <c r="AF1895" s="33"/>
      <c r="AJ1895" s="350">
        <v>2201090</v>
      </c>
      <c r="AK1895" s="3"/>
      <c r="AL1895" s="3"/>
    </row>
    <row r="1896" spans="1:41" ht="48" customHeight="1" x14ac:dyDescent="0.25">
      <c r="A1896" s="83">
        <v>5509031</v>
      </c>
      <c r="B1896" s="113" t="s">
        <v>5958</v>
      </c>
      <c r="C1896" s="74"/>
      <c r="D1896" s="115">
        <v>1387.13</v>
      </c>
      <c r="E1896" s="95" t="s">
        <v>5497</v>
      </c>
      <c r="F1896" s="116">
        <f t="shared" si="154"/>
        <v>1664.556</v>
      </c>
      <c r="G1896" s="80" t="s">
        <v>3335</v>
      </c>
      <c r="H1896" s="325"/>
      <c r="I1896" s="359" t="s">
        <v>8460</v>
      </c>
      <c r="J1896" s="340"/>
      <c r="K1896" s="20"/>
      <c r="L1896"/>
      <c r="M1896"/>
      <c r="P1896" s="9">
        <v>194</v>
      </c>
      <c r="V1896" s="39"/>
      <c r="Z1896"/>
      <c r="AA1896" s="30">
        <v>7</v>
      </c>
      <c r="AB1896" s="30"/>
      <c r="AC1896" s="31"/>
      <c r="AD1896" s="32"/>
      <c r="AE1896" s="32"/>
      <c r="AF1896" s="33"/>
      <c r="AJ1896" s="350"/>
      <c r="AK1896" s="3"/>
      <c r="AL1896" s="3"/>
    </row>
    <row r="1897" spans="1:41" ht="33.75" customHeight="1" x14ac:dyDescent="0.25">
      <c r="A1897" s="73">
        <v>5503053</v>
      </c>
      <c r="B1897" s="113" t="s">
        <v>5959</v>
      </c>
      <c r="C1897" s="74"/>
      <c r="D1897" s="115">
        <v>1127.73</v>
      </c>
      <c r="E1897" s="95" t="s">
        <v>5497</v>
      </c>
      <c r="F1897" s="116">
        <f t="shared" si="154"/>
        <v>1353.2760000000001</v>
      </c>
      <c r="G1897" s="80" t="s">
        <v>3335</v>
      </c>
      <c r="H1897" s="325"/>
      <c r="I1897" s="359" t="s">
        <v>8455</v>
      </c>
      <c r="J1897" s="15"/>
      <c r="K1897" s="81"/>
      <c r="L1897"/>
      <c r="M1897"/>
      <c r="P1897" s="9">
        <v>194</v>
      </c>
      <c r="V1897" s="39"/>
      <c r="Z1897"/>
      <c r="AA1897" s="30">
        <v>7</v>
      </c>
      <c r="AB1897" s="30"/>
      <c r="AC1897" s="31"/>
      <c r="AD1897" s="32"/>
      <c r="AE1897" s="32"/>
      <c r="AF1897" s="33"/>
      <c r="AJ1897" s="350">
        <v>2201053</v>
      </c>
      <c r="AK1897" s="3"/>
      <c r="AL1897" s="3"/>
    </row>
    <row r="1898" spans="1:41" ht="48" customHeight="1" x14ac:dyDescent="0.25">
      <c r="A1898" s="73">
        <v>5503089</v>
      </c>
      <c r="B1898" s="98" t="s">
        <v>4906</v>
      </c>
      <c r="C1898" s="74"/>
      <c r="D1898" s="115">
        <v>1374.22</v>
      </c>
      <c r="E1898" s="95" t="s">
        <v>5497</v>
      </c>
      <c r="F1898" s="116">
        <f t="shared" si="154"/>
        <v>1649.0640000000001</v>
      </c>
      <c r="G1898" s="80" t="s">
        <v>3335</v>
      </c>
      <c r="H1898" s="325"/>
      <c r="I1898" s="359" t="s">
        <v>8456</v>
      </c>
      <c r="J1898" s="15"/>
      <c r="K1898" s="81"/>
      <c r="L1898"/>
      <c r="M1898"/>
      <c r="P1898" s="9">
        <v>194</v>
      </c>
      <c r="V1898" s="39"/>
      <c r="Z1898"/>
      <c r="AA1898" s="30">
        <v>7</v>
      </c>
      <c r="AB1898" s="30"/>
      <c r="AC1898" s="31"/>
      <c r="AD1898" s="32"/>
      <c r="AE1898" s="32"/>
      <c r="AF1898" s="33"/>
      <c r="AJ1898" s="350">
        <v>2201089</v>
      </c>
      <c r="AK1898" s="3"/>
      <c r="AL1898" s="3"/>
    </row>
    <row r="1899" spans="1:41" ht="67.5" customHeight="1" x14ac:dyDescent="0.25">
      <c r="A1899" s="83">
        <v>5509038</v>
      </c>
      <c r="B1899" s="113" t="s">
        <v>5960</v>
      </c>
      <c r="C1899" s="74"/>
      <c r="D1899" s="115">
        <v>3977.55</v>
      </c>
      <c r="E1899" s="95" t="s">
        <v>5497</v>
      </c>
      <c r="F1899" s="116">
        <f t="shared" si="154"/>
        <v>4773.0600000000004</v>
      </c>
      <c r="G1899" s="80" t="s">
        <v>3335</v>
      </c>
      <c r="H1899" s="325"/>
      <c r="I1899" s="359" t="s">
        <v>8458</v>
      </c>
      <c r="J1899" s="342"/>
      <c r="K1899" s="81"/>
      <c r="L1899"/>
      <c r="M1899"/>
      <c r="P1899" s="9">
        <v>194</v>
      </c>
      <c r="V1899" s="39"/>
      <c r="Z1899"/>
      <c r="AA1899" s="30">
        <v>7</v>
      </c>
      <c r="AB1899" s="30"/>
      <c r="AC1899" s="31"/>
      <c r="AD1899" s="32"/>
      <c r="AE1899" s="32"/>
      <c r="AF1899" s="33"/>
      <c r="AJ1899" s="350"/>
      <c r="AK1899" s="3"/>
      <c r="AL1899" s="3"/>
    </row>
    <row r="1900" spans="1:41" ht="67.5" customHeight="1" x14ac:dyDescent="0.25">
      <c r="A1900" s="83">
        <v>5509039</v>
      </c>
      <c r="B1900" s="113" t="s">
        <v>5961</v>
      </c>
      <c r="C1900" s="74"/>
      <c r="D1900" s="115">
        <v>2663.79</v>
      </c>
      <c r="E1900" s="95" t="s">
        <v>5497</v>
      </c>
      <c r="F1900" s="116">
        <f t="shared" si="154"/>
        <v>3196.5479999999998</v>
      </c>
      <c r="G1900" s="80" t="s">
        <v>3335</v>
      </c>
      <c r="H1900" s="325"/>
      <c r="I1900" s="359" t="s">
        <v>8459</v>
      </c>
      <c r="J1900" s="342"/>
      <c r="K1900" s="81"/>
      <c r="L1900"/>
      <c r="M1900"/>
      <c r="P1900" s="9">
        <v>194</v>
      </c>
      <c r="V1900" s="39"/>
      <c r="Z1900"/>
      <c r="AA1900" s="30">
        <v>7</v>
      </c>
      <c r="AB1900" s="30"/>
      <c r="AC1900" s="31"/>
      <c r="AD1900" s="32"/>
      <c r="AE1900" s="32"/>
      <c r="AF1900" s="33"/>
      <c r="AJ1900" s="350"/>
      <c r="AK1900" s="3"/>
      <c r="AL1900" s="3"/>
    </row>
    <row r="1901" spans="1:41" ht="60" customHeight="1" x14ac:dyDescent="0.25">
      <c r="A1901" s="73">
        <v>5503093</v>
      </c>
      <c r="B1901" s="98" t="s">
        <v>4905</v>
      </c>
      <c r="C1901" s="74"/>
      <c r="D1901" s="115">
        <v>1544.77</v>
      </c>
      <c r="E1901" s="95" t="s">
        <v>5497</v>
      </c>
      <c r="F1901" s="116">
        <f t="shared" si="154"/>
        <v>1853.7239999999999</v>
      </c>
      <c r="G1901" s="80" t="s">
        <v>3333</v>
      </c>
      <c r="H1901" s="325"/>
      <c r="I1901" s="344"/>
      <c r="J1901" s="15"/>
      <c r="K1901" s="81"/>
      <c r="L1901"/>
      <c r="M1901"/>
      <c r="P1901" s="9">
        <v>194</v>
      </c>
      <c r="V1901" s="39"/>
      <c r="Z1901"/>
      <c r="AA1901" s="30">
        <v>7</v>
      </c>
      <c r="AB1901" s="30"/>
      <c r="AC1901" s="31"/>
      <c r="AD1901" s="32"/>
      <c r="AE1901" s="32"/>
      <c r="AF1901" s="33"/>
      <c r="AJ1901" s="350">
        <v>2201093</v>
      </c>
      <c r="AK1901" s="3"/>
      <c r="AL1901" s="3"/>
    </row>
    <row r="1902" spans="1:41" ht="60" customHeight="1" x14ac:dyDescent="0.25">
      <c r="A1902" s="73">
        <v>5503094</v>
      </c>
      <c r="B1902" s="98" t="s">
        <v>4904</v>
      </c>
      <c r="C1902" s="74"/>
      <c r="D1902" s="115">
        <v>1950.62</v>
      </c>
      <c r="E1902" s="95" t="s">
        <v>5497</v>
      </c>
      <c r="F1902" s="116">
        <f t="shared" si="154"/>
        <v>2340.7439999999997</v>
      </c>
      <c r="G1902" s="80" t="s">
        <v>3334</v>
      </c>
      <c r="H1902" s="325"/>
      <c r="I1902" s="344"/>
      <c r="J1902" s="15"/>
      <c r="K1902" s="81"/>
      <c r="L1902"/>
      <c r="M1902"/>
      <c r="P1902" s="9">
        <v>194</v>
      </c>
      <c r="V1902" s="39"/>
      <c r="Z1902"/>
      <c r="AA1902" s="30">
        <v>7</v>
      </c>
      <c r="AB1902" s="30"/>
      <c r="AC1902" s="31"/>
      <c r="AD1902" s="32"/>
      <c r="AE1902" s="32"/>
      <c r="AF1902" s="33"/>
      <c r="AJ1902" s="350">
        <v>2201094</v>
      </c>
      <c r="AK1902" s="3"/>
      <c r="AL1902" s="3"/>
    </row>
    <row r="1903" spans="1:41" ht="60" customHeight="1" x14ac:dyDescent="0.25">
      <c r="A1903" s="273">
        <v>2201095</v>
      </c>
      <c r="B1903" s="100" t="s">
        <v>4903</v>
      </c>
      <c r="C1903" s="85"/>
      <c r="D1903" s="115">
        <v>2152.5100000000002</v>
      </c>
      <c r="E1903" s="291" t="s">
        <v>5497</v>
      </c>
      <c r="F1903" s="293">
        <f t="shared" si="154"/>
        <v>2583.0120000000002</v>
      </c>
      <c r="G1903" s="80" t="s">
        <v>3335</v>
      </c>
      <c r="H1903" s="118"/>
      <c r="I1903" s="344"/>
      <c r="J1903" s="15"/>
      <c r="K1903" s="81"/>
      <c r="L1903"/>
      <c r="M1903"/>
      <c r="P1903" s="9">
        <v>194</v>
      </c>
      <c r="V1903" s="39"/>
      <c r="Z1903"/>
      <c r="AA1903" s="30">
        <v>7</v>
      </c>
      <c r="AB1903" s="30"/>
      <c r="AC1903" s="31"/>
      <c r="AD1903" s="32"/>
      <c r="AE1903" s="32"/>
      <c r="AF1903" s="33"/>
      <c r="AJ1903" s="350"/>
      <c r="AK1903" s="3"/>
      <c r="AL1903" s="3"/>
    </row>
    <row r="1904" spans="1:41" ht="45" customHeight="1" x14ac:dyDescent="0.25">
      <c r="A1904" s="269">
        <v>35</v>
      </c>
      <c r="B1904" s="284" t="s">
        <v>7943</v>
      </c>
      <c r="C1904" s="267"/>
      <c r="D1904" s="115"/>
      <c r="E1904" s="267"/>
      <c r="F1904" s="299"/>
      <c r="G1904" s="189"/>
      <c r="H1904" s="118"/>
      <c r="I1904" s="354"/>
      <c r="J1904" s="72"/>
      <c r="K1904" s="72"/>
      <c r="P1904" s="9">
        <v>216</v>
      </c>
      <c r="R1904" s="36"/>
      <c r="V1904" s="37" t="s">
        <v>4152</v>
      </c>
      <c r="Z1904"/>
      <c r="AA1904" s="30">
        <v>7</v>
      </c>
      <c r="AB1904" s="30"/>
      <c r="AC1904" s="31"/>
      <c r="AD1904" s="32"/>
      <c r="AE1904" s="32"/>
      <c r="AF1904" s="33"/>
      <c r="AJ1904" s="350"/>
      <c r="AK1904" s="3"/>
      <c r="AL1904" s="3"/>
    </row>
    <row r="1905" spans="1:38" ht="36" customHeight="1" x14ac:dyDescent="0.25">
      <c r="A1905" s="279">
        <v>2201060</v>
      </c>
      <c r="B1905" s="270" t="s">
        <v>4902</v>
      </c>
      <c r="C1905" s="77"/>
      <c r="D1905" s="115">
        <v>415.39</v>
      </c>
      <c r="E1905" s="287" t="s">
        <v>5497</v>
      </c>
      <c r="F1905" s="116">
        <f t="shared" si="154"/>
        <v>498.46799999999996</v>
      </c>
      <c r="G1905" s="79" t="s">
        <v>3334</v>
      </c>
      <c r="H1905" s="325"/>
      <c r="I1905" s="359" t="s">
        <v>8317</v>
      </c>
      <c r="J1905" s="15"/>
      <c r="K1905" s="81"/>
      <c r="L1905"/>
      <c r="M1905"/>
      <c r="P1905" s="9">
        <v>216</v>
      </c>
      <c r="V1905" s="39"/>
      <c r="Z1905"/>
      <c r="AA1905" s="30">
        <v>7</v>
      </c>
      <c r="AB1905" s="30"/>
      <c r="AC1905" s="31"/>
      <c r="AD1905" s="32"/>
      <c r="AE1905" s="32"/>
      <c r="AF1905" s="33"/>
      <c r="AJ1905" s="350"/>
      <c r="AK1905" s="3"/>
      <c r="AL1905" s="3"/>
    </row>
    <row r="1906" spans="1:38" ht="48" customHeight="1" x14ac:dyDescent="0.25">
      <c r="A1906" s="73">
        <v>5503087</v>
      </c>
      <c r="B1906" s="98" t="s">
        <v>4901</v>
      </c>
      <c r="C1906" s="74"/>
      <c r="D1906" s="115">
        <v>991.27</v>
      </c>
      <c r="E1906" s="95" t="s">
        <v>5497</v>
      </c>
      <c r="F1906" s="116">
        <f t="shared" si="154"/>
        <v>1189.5239999999999</v>
      </c>
      <c r="G1906" s="80" t="s">
        <v>3333</v>
      </c>
      <c r="H1906" s="325"/>
      <c r="I1906" s="359" t="s">
        <v>8452</v>
      </c>
      <c r="J1906" s="15"/>
      <c r="K1906" s="81"/>
      <c r="L1906"/>
      <c r="M1906"/>
      <c r="P1906" s="9">
        <v>216</v>
      </c>
      <c r="V1906" s="39"/>
      <c r="Z1906"/>
      <c r="AA1906" s="30">
        <v>7</v>
      </c>
      <c r="AB1906" s="30"/>
      <c r="AC1906" s="31"/>
      <c r="AD1906" s="32"/>
      <c r="AE1906" s="32"/>
      <c r="AF1906" s="33"/>
      <c r="AJ1906" s="350">
        <v>2201087</v>
      </c>
      <c r="AK1906" s="3"/>
      <c r="AL1906" s="3"/>
    </row>
    <row r="1907" spans="1:38" ht="48" customHeight="1" x14ac:dyDescent="0.25">
      <c r="A1907" s="271">
        <v>5503088</v>
      </c>
      <c r="B1907" s="100" t="s">
        <v>4900</v>
      </c>
      <c r="C1907" s="85"/>
      <c r="D1907" s="115">
        <v>2073.7600000000002</v>
      </c>
      <c r="E1907" s="291" t="s">
        <v>5497</v>
      </c>
      <c r="F1907" s="293">
        <f t="shared" si="154"/>
        <v>2488.5120000000002</v>
      </c>
      <c r="G1907" s="87" t="s">
        <v>3334</v>
      </c>
      <c r="H1907" s="325"/>
      <c r="I1907" s="359" t="s">
        <v>8475</v>
      </c>
      <c r="J1907" s="15"/>
      <c r="K1907" s="81"/>
      <c r="L1907"/>
      <c r="M1907"/>
      <c r="P1907" s="9">
        <v>216</v>
      </c>
      <c r="V1907" s="39"/>
      <c r="Z1907"/>
      <c r="AA1907" s="30">
        <v>7</v>
      </c>
      <c r="AB1907" s="30"/>
      <c r="AC1907" s="31"/>
      <c r="AD1907" s="32"/>
      <c r="AE1907" s="32"/>
      <c r="AF1907" s="33"/>
      <c r="AJ1907" s="350">
        <v>2201088</v>
      </c>
      <c r="AK1907" s="3"/>
      <c r="AL1907" s="3"/>
    </row>
    <row r="1908" spans="1:38" ht="45" customHeight="1" x14ac:dyDescent="0.25">
      <c r="A1908" s="269">
        <v>36</v>
      </c>
      <c r="B1908" s="285" t="s">
        <v>7944</v>
      </c>
      <c r="C1908" s="267"/>
      <c r="D1908" s="115"/>
      <c r="E1908" s="267"/>
      <c r="F1908" s="299"/>
      <c r="G1908" s="189"/>
      <c r="H1908" s="325"/>
      <c r="I1908" s="354"/>
      <c r="J1908" s="72"/>
      <c r="K1908" s="72"/>
      <c r="P1908" s="9">
        <v>217</v>
      </c>
      <c r="R1908" s="36"/>
      <c r="V1908" s="37" t="s">
        <v>4152</v>
      </c>
      <c r="Z1908"/>
      <c r="AA1908" s="30">
        <v>7</v>
      </c>
      <c r="AB1908" s="30"/>
      <c r="AC1908" s="31"/>
      <c r="AD1908" s="32"/>
      <c r="AE1908" s="32"/>
      <c r="AF1908" s="33"/>
      <c r="AJ1908" s="350"/>
      <c r="AK1908" s="3"/>
      <c r="AL1908" s="3"/>
    </row>
    <row r="1909" spans="1:38" ht="72" customHeight="1" x14ac:dyDescent="0.25">
      <c r="A1909" s="279">
        <v>5509032</v>
      </c>
      <c r="B1909" s="270" t="s">
        <v>5962</v>
      </c>
      <c r="C1909" s="77"/>
      <c r="D1909" s="115">
        <v>6028.63</v>
      </c>
      <c r="E1909" s="287" t="s">
        <v>5497</v>
      </c>
      <c r="F1909" s="116">
        <f t="shared" si="154"/>
        <v>7234.3559999999998</v>
      </c>
      <c r="G1909" s="79" t="s">
        <v>3335</v>
      </c>
      <c r="H1909" s="325"/>
      <c r="I1909" s="359" t="s">
        <v>8317</v>
      </c>
      <c r="J1909" s="342"/>
      <c r="K1909" s="81"/>
      <c r="L1909"/>
      <c r="M1909"/>
      <c r="P1909" s="9">
        <v>217</v>
      </c>
      <c r="V1909" s="39"/>
      <c r="Z1909"/>
      <c r="AA1909" s="30">
        <v>7</v>
      </c>
      <c r="AB1909" s="30"/>
      <c r="AC1909" s="31"/>
      <c r="AD1909" s="32"/>
      <c r="AE1909" s="32"/>
      <c r="AF1909" s="33"/>
      <c r="AJ1909" s="350">
        <v>2202032</v>
      </c>
      <c r="AK1909" s="3"/>
      <c r="AL1909" s="3"/>
    </row>
    <row r="1910" spans="1:38" ht="96" customHeight="1" x14ac:dyDescent="0.25">
      <c r="A1910" s="83">
        <v>5509033</v>
      </c>
      <c r="B1910" s="98" t="s">
        <v>5963</v>
      </c>
      <c r="C1910" s="74"/>
      <c r="D1910" s="115">
        <v>11270.77</v>
      </c>
      <c r="E1910" s="95" t="s">
        <v>5497</v>
      </c>
      <c r="F1910" s="116">
        <f t="shared" si="154"/>
        <v>13524.924000000001</v>
      </c>
      <c r="G1910" s="80" t="s">
        <v>3335</v>
      </c>
      <c r="H1910" s="325"/>
      <c r="I1910" s="359" t="s">
        <v>8299</v>
      </c>
      <c r="J1910" s="342"/>
      <c r="K1910" s="81"/>
      <c r="L1910"/>
      <c r="M1910"/>
      <c r="P1910" s="9">
        <v>217</v>
      </c>
      <c r="V1910" s="39"/>
      <c r="Z1910"/>
      <c r="AA1910" s="30">
        <v>7</v>
      </c>
      <c r="AB1910" s="30"/>
      <c r="AC1910" s="31"/>
      <c r="AD1910" s="32"/>
      <c r="AE1910" s="32"/>
      <c r="AF1910" s="33"/>
      <c r="AJ1910" s="350"/>
      <c r="AK1910" s="3"/>
      <c r="AL1910" s="3"/>
    </row>
    <row r="1911" spans="1:38" ht="120" customHeight="1" x14ac:dyDescent="0.25">
      <c r="A1911" s="83">
        <v>5509034</v>
      </c>
      <c r="B1911" s="98" t="s">
        <v>5964</v>
      </c>
      <c r="C1911" s="74"/>
      <c r="D1911" s="115">
        <v>7839.22</v>
      </c>
      <c r="E1911" s="95" t="s">
        <v>5497</v>
      </c>
      <c r="F1911" s="116">
        <f t="shared" si="154"/>
        <v>9407.0640000000003</v>
      </c>
      <c r="G1911" s="80" t="s">
        <v>3333</v>
      </c>
      <c r="H1911" s="325"/>
      <c r="I1911" s="359" t="s">
        <v>8453</v>
      </c>
      <c r="J1911" s="342"/>
      <c r="K1911" s="81"/>
      <c r="L1911"/>
      <c r="M1911"/>
      <c r="P1911" s="9">
        <v>217</v>
      </c>
      <c r="V1911" s="39"/>
      <c r="Z1911"/>
      <c r="AA1911" s="30">
        <v>7</v>
      </c>
      <c r="AB1911" s="30"/>
      <c r="AC1911" s="31"/>
      <c r="AD1911" s="32"/>
      <c r="AE1911" s="32"/>
      <c r="AF1911" s="33"/>
      <c r="AJ1911" s="350"/>
      <c r="AK1911" s="3"/>
      <c r="AL1911" s="3"/>
    </row>
    <row r="1912" spans="1:38" ht="75" customHeight="1" x14ac:dyDescent="0.25">
      <c r="A1912" s="83">
        <v>5509035</v>
      </c>
      <c r="B1912" s="98" t="s">
        <v>6692</v>
      </c>
      <c r="C1912" s="74"/>
      <c r="D1912" s="115">
        <v>9687.76</v>
      </c>
      <c r="E1912" s="95" t="s">
        <v>5497</v>
      </c>
      <c r="F1912" s="116">
        <f t="shared" si="154"/>
        <v>11625.312</v>
      </c>
      <c r="G1912" s="80" t="s">
        <v>3335</v>
      </c>
      <c r="H1912" s="325"/>
      <c r="I1912" s="359" t="s">
        <v>8452</v>
      </c>
      <c r="J1912" s="342"/>
      <c r="K1912" s="81"/>
      <c r="L1912"/>
      <c r="M1912"/>
      <c r="P1912" s="9">
        <v>217</v>
      </c>
      <c r="V1912" s="39"/>
      <c r="Z1912"/>
      <c r="AA1912" s="30">
        <v>7</v>
      </c>
      <c r="AB1912" s="30"/>
      <c r="AC1912" s="31"/>
      <c r="AD1912" s="32"/>
      <c r="AE1912" s="32"/>
      <c r="AF1912" s="33"/>
      <c r="AJ1912" s="350"/>
      <c r="AK1912" s="3"/>
      <c r="AL1912" s="3"/>
    </row>
    <row r="1913" spans="1:38" ht="96" customHeight="1" x14ac:dyDescent="0.25">
      <c r="A1913" s="83">
        <v>5509036</v>
      </c>
      <c r="B1913" s="98" t="s">
        <v>5965</v>
      </c>
      <c r="C1913" s="74"/>
      <c r="D1913" s="115">
        <v>18417.88</v>
      </c>
      <c r="E1913" s="95" t="s">
        <v>5497</v>
      </c>
      <c r="F1913" s="116">
        <f t="shared" si="154"/>
        <v>22101.456000000002</v>
      </c>
      <c r="G1913" s="80" t="s">
        <v>3335</v>
      </c>
      <c r="H1913" s="325"/>
      <c r="I1913" s="359" t="s">
        <v>8448</v>
      </c>
      <c r="J1913" s="342"/>
      <c r="K1913" s="81"/>
      <c r="L1913"/>
      <c r="M1913"/>
      <c r="P1913" s="9">
        <v>217</v>
      </c>
      <c r="V1913" s="39"/>
      <c r="Z1913"/>
      <c r="AA1913" s="30">
        <v>7</v>
      </c>
      <c r="AB1913" s="30"/>
      <c r="AC1913" s="31"/>
      <c r="AD1913" s="32"/>
      <c r="AE1913" s="32"/>
      <c r="AF1913" s="33"/>
      <c r="AJ1913" s="350"/>
      <c r="AK1913" s="3"/>
      <c r="AL1913" s="3"/>
    </row>
    <row r="1914" spans="1:38" ht="135.94999999999999" customHeight="1" x14ac:dyDescent="0.25">
      <c r="A1914" s="83">
        <v>5509037</v>
      </c>
      <c r="B1914" s="98" t="s">
        <v>5966</v>
      </c>
      <c r="C1914" s="74"/>
      <c r="D1914" s="115">
        <v>13317.66</v>
      </c>
      <c r="E1914" s="95" t="s">
        <v>5497</v>
      </c>
      <c r="F1914" s="116">
        <f t="shared" si="154"/>
        <v>15981.191999999999</v>
      </c>
      <c r="G1914" s="80" t="s">
        <v>3335</v>
      </c>
      <c r="H1914" s="325"/>
      <c r="I1914" s="359" t="s">
        <v>8460</v>
      </c>
      <c r="J1914" s="342"/>
      <c r="K1914" s="81"/>
      <c r="L1914"/>
      <c r="M1914"/>
      <c r="P1914" s="9">
        <v>217</v>
      </c>
      <c r="V1914" s="39"/>
      <c r="Z1914"/>
      <c r="AA1914" s="30">
        <v>7</v>
      </c>
      <c r="AB1914" s="30"/>
      <c r="AC1914" s="31"/>
      <c r="AD1914" s="32"/>
      <c r="AE1914" s="32"/>
      <c r="AF1914" s="33"/>
      <c r="AJ1914" s="350"/>
      <c r="AK1914" s="3"/>
      <c r="AL1914" s="3"/>
    </row>
    <row r="1915" spans="1:38" ht="72" customHeight="1" x14ac:dyDescent="0.25">
      <c r="A1915" s="73">
        <v>5503092</v>
      </c>
      <c r="B1915" s="98" t="s">
        <v>5283</v>
      </c>
      <c r="C1915" s="74"/>
      <c r="D1915" s="115">
        <v>2256.1</v>
      </c>
      <c r="E1915" s="95" t="s">
        <v>5497</v>
      </c>
      <c r="F1915" s="116">
        <f t="shared" si="154"/>
        <v>2707.3199999999997</v>
      </c>
      <c r="G1915" s="80" t="s">
        <v>3333</v>
      </c>
      <c r="H1915" s="325"/>
      <c r="I1915" s="359" t="s">
        <v>8455</v>
      </c>
      <c r="J1915" s="15"/>
      <c r="K1915" s="81"/>
      <c r="L1915"/>
      <c r="M1915"/>
      <c r="P1915" s="9">
        <v>217</v>
      </c>
      <c r="V1915" s="39"/>
      <c r="Z1915"/>
      <c r="AA1915" s="30">
        <v>7</v>
      </c>
      <c r="AB1915" s="30"/>
      <c r="AC1915" s="31"/>
      <c r="AD1915" s="32"/>
      <c r="AE1915" s="32"/>
      <c r="AF1915" s="33"/>
      <c r="AJ1915" s="350">
        <v>2201092</v>
      </c>
      <c r="AK1915" s="3"/>
      <c r="AL1915" s="3"/>
    </row>
    <row r="1916" spans="1:38" ht="48" customHeight="1" x14ac:dyDescent="0.25">
      <c r="A1916" s="83">
        <v>2201062</v>
      </c>
      <c r="B1916" s="98" t="s">
        <v>5284</v>
      </c>
      <c r="C1916" s="74"/>
      <c r="D1916" s="115">
        <v>585.02</v>
      </c>
      <c r="E1916" s="95" t="s">
        <v>5497</v>
      </c>
      <c r="F1916" s="116">
        <f t="shared" si="154"/>
        <v>702.024</v>
      </c>
      <c r="G1916" s="80" t="s">
        <v>3334</v>
      </c>
      <c r="H1916" s="325"/>
      <c r="I1916" s="359" t="s">
        <v>8456</v>
      </c>
      <c r="J1916" s="15"/>
      <c r="K1916" s="81"/>
      <c r="L1916"/>
      <c r="M1916"/>
      <c r="P1916" s="9">
        <v>217</v>
      </c>
      <c r="V1916" s="39"/>
      <c r="Z1916"/>
      <c r="AA1916" s="30">
        <v>7</v>
      </c>
      <c r="AB1916" s="30"/>
      <c r="AC1916" s="31"/>
      <c r="AD1916" s="32"/>
      <c r="AE1916" s="32"/>
      <c r="AF1916" s="33"/>
      <c r="AJ1916" s="350"/>
      <c r="AK1916" s="3"/>
      <c r="AL1916" s="3"/>
    </row>
    <row r="1917" spans="1:38" ht="48" customHeight="1" x14ac:dyDescent="0.25">
      <c r="A1917" s="271">
        <v>5503002</v>
      </c>
      <c r="B1917" s="100" t="s">
        <v>5285</v>
      </c>
      <c r="C1917" s="85"/>
      <c r="D1917" s="115">
        <v>1628.25</v>
      </c>
      <c r="E1917" s="291" t="s">
        <v>5497</v>
      </c>
      <c r="F1917" s="293">
        <f t="shared" si="154"/>
        <v>1953.8999999999999</v>
      </c>
      <c r="G1917" s="87" t="s">
        <v>3333</v>
      </c>
      <c r="H1917" s="325"/>
      <c r="I1917" s="359" t="s">
        <v>8459</v>
      </c>
      <c r="J1917" s="15"/>
      <c r="K1917" s="81"/>
      <c r="L1917"/>
      <c r="M1917"/>
      <c r="P1917" s="9">
        <v>217</v>
      </c>
      <c r="V1917" s="39"/>
      <c r="Z1917"/>
      <c r="AA1917" s="30">
        <v>7</v>
      </c>
      <c r="AB1917" s="30"/>
      <c r="AC1917" s="31"/>
      <c r="AD1917" s="32"/>
      <c r="AE1917" s="32"/>
      <c r="AF1917" s="33"/>
      <c r="AJ1917" s="350">
        <v>2201002</v>
      </c>
      <c r="AK1917" s="3"/>
      <c r="AL1917" s="3"/>
    </row>
    <row r="1918" spans="1:38" ht="45" customHeight="1" x14ac:dyDescent="0.25">
      <c r="A1918" s="269">
        <v>37</v>
      </c>
      <c r="B1918" s="284" t="s">
        <v>7945</v>
      </c>
      <c r="C1918" s="267"/>
      <c r="D1918" s="115"/>
      <c r="E1918" s="267"/>
      <c r="F1918" s="299"/>
      <c r="G1918" s="189"/>
      <c r="H1918" s="325"/>
      <c r="I1918" s="354"/>
      <c r="J1918" s="72"/>
      <c r="K1918" s="72"/>
      <c r="P1918" s="9">
        <v>218</v>
      </c>
      <c r="R1918" s="36"/>
      <c r="V1918" s="37" t="s">
        <v>4152</v>
      </c>
      <c r="Z1918"/>
      <c r="AA1918" s="30">
        <v>7</v>
      </c>
      <c r="AB1918" s="30"/>
      <c r="AC1918" s="31"/>
      <c r="AD1918" s="32"/>
      <c r="AE1918" s="32"/>
      <c r="AF1918" s="33"/>
      <c r="AJ1918" s="350"/>
      <c r="AK1918" s="3"/>
      <c r="AL1918" s="3"/>
    </row>
    <row r="1919" spans="1:38" ht="33.75" customHeight="1" x14ac:dyDescent="0.25">
      <c r="A1919" s="279">
        <v>5509110</v>
      </c>
      <c r="B1919" s="270" t="s">
        <v>5286</v>
      </c>
      <c r="C1919" s="77"/>
      <c r="D1919" s="115">
        <v>2434.21</v>
      </c>
      <c r="E1919" s="287" t="s">
        <v>5497</v>
      </c>
      <c r="F1919" s="116">
        <f t="shared" si="154"/>
        <v>2921.0520000000001</v>
      </c>
      <c r="G1919" s="79" t="s">
        <v>3334</v>
      </c>
      <c r="H1919" s="325"/>
      <c r="I1919" s="359" t="s">
        <v>8476</v>
      </c>
      <c r="J1919" s="342"/>
      <c r="K1919" s="81"/>
      <c r="L1919"/>
      <c r="M1919"/>
      <c r="P1919" s="9">
        <v>218</v>
      </c>
      <c r="V1919" s="39"/>
      <c r="Z1919"/>
      <c r="AA1919" s="30">
        <v>7</v>
      </c>
      <c r="AB1919" s="30"/>
      <c r="AC1919" s="31"/>
      <c r="AD1919" s="32"/>
      <c r="AE1919" s="32"/>
      <c r="AF1919" s="33"/>
      <c r="AJ1919" s="350"/>
      <c r="AK1919" s="3"/>
      <c r="AL1919" s="3"/>
    </row>
    <row r="1920" spans="1:38" ht="33.75" customHeight="1" x14ac:dyDescent="0.25">
      <c r="A1920" s="83">
        <v>5509111</v>
      </c>
      <c r="B1920" s="98" t="s">
        <v>5287</v>
      </c>
      <c r="C1920" s="74"/>
      <c r="D1920" s="115">
        <v>2195.46</v>
      </c>
      <c r="E1920" s="95" t="s">
        <v>5497</v>
      </c>
      <c r="F1920" s="116">
        <f t="shared" si="154"/>
        <v>2634.5520000000001</v>
      </c>
      <c r="G1920" s="80" t="s">
        <v>3334</v>
      </c>
      <c r="H1920" s="325"/>
      <c r="I1920" s="345"/>
      <c r="J1920" s="342"/>
      <c r="K1920" s="81"/>
      <c r="L1920"/>
      <c r="M1920"/>
      <c r="P1920" s="9">
        <v>218</v>
      </c>
      <c r="V1920" s="39"/>
      <c r="Z1920"/>
      <c r="AA1920" s="30">
        <v>7</v>
      </c>
      <c r="AB1920" s="30"/>
      <c r="AC1920" s="31"/>
      <c r="AD1920" s="32"/>
      <c r="AE1920" s="32"/>
      <c r="AF1920" s="33"/>
      <c r="AJ1920" s="350"/>
      <c r="AK1920" s="3"/>
      <c r="AL1920" s="3"/>
    </row>
    <row r="1921" spans="1:38" ht="33.75" customHeight="1" x14ac:dyDescent="0.25">
      <c r="A1921" s="273">
        <v>5509112</v>
      </c>
      <c r="B1921" s="100" t="s">
        <v>5288</v>
      </c>
      <c r="C1921" s="85"/>
      <c r="D1921" s="115">
        <v>1659.96</v>
      </c>
      <c r="E1921" s="291" t="s">
        <v>5497</v>
      </c>
      <c r="F1921" s="293">
        <f t="shared" si="154"/>
        <v>1991.952</v>
      </c>
      <c r="G1921" s="80" t="s">
        <v>3334</v>
      </c>
      <c r="H1921" s="118"/>
      <c r="I1921" s="345"/>
      <c r="J1921" s="342"/>
      <c r="K1921" s="81"/>
      <c r="L1921"/>
      <c r="M1921"/>
      <c r="P1921" s="9">
        <v>218</v>
      </c>
      <c r="V1921" s="39"/>
      <c r="Z1921"/>
      <c r="AA1921" s="30">
        <v>7</v>
      </c>
      <c r="AB1921" s="30"/>
      <c r="AC1921" s="31"/>
      <c r="AD1921" s="32"/>
      <c r="AE1921" s="32"/>
      <c r="AF1921" s="33"/>
      <c r="AJ1921" s="350"/>
      <c r="AK1921" s="3"/>
      <c r="AL1921" s="3"/>
    </row>
    <row r="1922" spans="1:38" ht="45" customHeight="1" x14ac:dyDescent="0.25">
      <c r="A1922" s="269">
        <v>38</v>
      </c>
      <c r="B1922" s="284" t="s">
        <v>7946</v>
      </c>
      <c r="C1922" s="267"/>
      <c r="D1922" s="115"/>
      <c r="E1922" s="267"/>
      <c r="F1922" s="299"/>
      <c r="G1922" s="189"/>
      <c r="H1922"/>
      <c r="I1922" s="354"/>
      <c r="J1922" s="72"/>
      <c r="K1922" s="72"/>
      <c r="P1922" s="9">
        <v>219</v>
      </c>
      <c r="R1922" s="36"/>
      <c r="V1922" s="37" t="s">
        <v>4152</v>
      </c>
      <c r="Z1922"/>
      <c r="AA1922" s="30">
        <v>7</v>
      </c>
      <c r="AB1922" s="30"/>
      <c r="AC1922" s="31"/>
      <c r="AD1922" s="32"/>
      <c r="AE1922" s="32"/>
      <c r="AF1922" s="33"/>
      <c r="AJ1922" s="350"/>
      <c r="AK1922" s="3"/>
      <c r="AL1922" s="3"/>
    </row>
    <row r="1923" spans="1:38" ht="33.75" customHeight="1" x14ac:dyDescent="0.25">
      <c r="A1923" s="279">
        <v>5509113</v>
      </c>
      <c r="B1923" s="283" t="s">
        <v>4899</v>
      </c>
      <c r="C1923" s="288"/>
      <c r="D1923" s="115">
        <v>2032.04</v>
      </c>
      <c r="E1923" s="287" t="s">
        <v>5497</v>
      </c>
      <c r="F1923" s="116">
        <f t="shared" si="154"/>
        <v>2438.4479999999999</v>
      </c>
      <c r="G1923" s="79" t="s">
        <v>3334</v>
      </c>
      <c r="H1923" s="325"/>
      <c r="I1923" s="359" t="s">
        <v>8481</v>
      </c>
      <c r="J1923" s="342"/>
      <c r="K1923" s="81"/>
      <c r="L1923"/>
      <c r="M1923"/>
      <c r="P1923" s="9">
        <v>219</v>
      </c>
      <c r="V1923" s="39"/>
      <c r="Z1923"/>
      <c r="AA1923" s="30">
        <v>7</v>
      </c>
      <c r="AB1923" s="30"/>
      <c r="AC1923" s="31"/>
      <c r="AD1923" s="32"/>
      <c r="AE1923" s="32"/>
      <c r="AF1923" s="33"/>
      <c r="AJ1923" s="350"/>
      <c r="AK1923" s="3"/>
      <c r="AL1923" s="3"/>
    </row>
    <row r="1924" spans="1:38" ht="33.75" customHeight="1" x14ac:dyDescent="0.25">
      <c r="A1924" s="83">
        <v>5509114</v>
      </c>
      <c r="B1924" s="91" t="s">
        <v>4898</v>
      </c>
      <c r="C1924" s="84"/>
      <c r="D1924" s="115">
        <v>2427.9</v>
      </c>
      <c r="E1924" s="95" t="s">
        <v>5497</v>
      </c>
      <c r="F1924" s="116">
        <f t="shared" si="154"/>
        <v>2913.48</v>
      </c>
      <c r="G1924" s="80" t="s">
        <v>3334</v>
      </c>
      <c r="H1924" s="325"/>
      <c r="I1924" s="345"/>
      <c r="J1924" s="342"/>
      <c r="K1924" s="81"/>
      <c r="L1924"/>
      <c r="M1924"/>
      <c r="P1924" s="9">
        <v>219</v>
      </c>
      <c r="V1924" s="39"/>
      <c r="Z1924"/>
      <c r="AA1924" s="30">
        <v>7</v>
      </c>
      <c r="AB1924" s="30"/>
      <c r="AC1924" s="31"/>
      <c r="AD1924" s="32"/>
      <c r="AE1924" s="32"/>
      <c r="AF1924" s="33"/>
      <c r="AJ1924" s="350"/>
      <c r="AK1924" s="3"/>
      <c r="AL1924" s="3"/>
    </row>
    <row r="1925" spans="1:38" ht="33.75" customHeight="1" x14ac:dyDescent="0.25">
      <c r="A1925" s="83">
        <v>5509115</v>
      </c>
      <c r="B1925" s="91" t="s">
        <v>4897</v>
      </c>
      <c r="C1925" s="84"/>
      <c r="D1925" s="115">
        <v>2878.76</v>
      </c>
      <c r="E1925" s="95" t="s">
        <v>5497</v>
      </c>
      <c r="F1925" s="116">
        <f t="shared" si="154"/>
        <v>3454.5120000000002</v>
      </c>
      <c r="G1925" s="80" t="s">
        <v>3334</v>
      </c>
      <c r="H1925" s="325"/>
      <c r="I1925" s="345"/>
      <c r="J1925" s="342"/>
      <c r="K1925" s="81"/>
      <c r="L1925"/>
      <c r="M1925"/>
      <c r="P1925" s="9">
        <v>219</v>
      </c>
      <c r="V1925" s="39"/>
      <c r="Z1925"/>
      <c r="AA1925" s="30">
        <v>7</v>
      </c>
      <c r="AB1925" s="30"/>
      <c r="AC1925" s="31"/>
      <c r="AD1925" s="32"/>
      <c r="AE1925" s="32"/>
      <c r="AF1925" s="33"/>
      <c r="AJ1925" s="350"/>
      <c r="AK1925" s="3"/>
      <c r="AL1925" s="3"/>
    </row>
    <row r="1926" spans="1:38" ht="33.75" customHeight="1" x14ac:dyDescent="0.25">
      <c r="A1926" s="83">
        <v>5509116</v>
      </c>
      <c r="B1926" s="91" t="s">
        <v>4896</v>
      </c>
      <c r="C1926" s="84"/>
      <c r="D1926" s="115">
        <v>2574.42</v>
      </c>
      <c r="E1926" s="95" t="s">
        <v>5497</v>
      </c>
      <c r="F1926" s="116">
        <f t="shared" si="154"/>
        <v>3089.3040000000001</v>
      </c>
      <c r="G1926" s="80" t="s">
        <v>3334</v>
      </c>
      <c r="H1926" s="325"/>
      <c r="I1926" s="345"/>
      <c r="J1926" s="342"/>
      <c r="K1926" s="81"/>
      <c r="L1926"/>
      <c r="M1926"/>
      <c r="P1926" s="9">
        <v>219</v>
      </c>
      <c r="V1926" s="39"/>
      <c r="Z1926"/>
      <c r="AA1926" s="30">
        <v>7</v>
      </c>
      <c r="AB1926" s="30"/>
      <c r="AC1926" s="31"/>
      <c r="AD1926" s="32"/>
      <c r="AE1926" s="32"/>
      <c r="AF1926" s="33"/>
      <c r="AJ1926" s="350"/>
      <c r="AK1926" s="3"/>
      <c r="AL1926" s="3"/>
    </row>
    <row r="1927" spans="1:38" ht="33.75" customHeight="1" x14ac:dyDescent="0.25">
      <c r="A1927" s="83">
        <v>5509117</v>
      </c>
      <c r="B1927" s="91" t="s">
        <v>4895</v>
      </c>
      <c r="C1927" s="84"/>
      <c r="D1927" s="115">
        <v>3012.67</v>
      </c>
      <c r="E1927" s="95" t="s">
        <v>5497</v>
      </c>
      <c r="F1927" s="116">
        <f t="shared" si="154"/>
        <v>3615.2040000000002</v>
      </c>
      <c r="G1927" s="80" t="s">
        <v>3334</v>
      </c>
      <c r="H1927" s="325"/>
      <c r="I1927" s="345"/>
      <c r="J1927" s="342"/>
      <c r="K1927" s="81"/>
      <c r="L1927"/>
      <c r="M1927"/>
      <c r="P1927" s="9">
        <v>219</v>
      </c>
      <c r="V1927" s="39"/>
      <c r="Z1927"/>
      <c r="AA1927" s="30">
        <v>7</v>
      </c>
      <c r="AB1927" s="30"/>
      <c r="AC1927" s="31"/>
      <c r="AD1927" s="32"/>
      <c r="AE1927" s="32"/>
      <c r="AF1927" s="33"/>
      <c r="AJ1927" s="350"/>
      <c r="AK1927" s="3"/>
      <c r="AL1927" s="3"/>
    </row>
    <row r="1928" spans="1:38" ht="33.75" customHeight="1" x14ac:dyDescent="0.25">
      <c r="A1928" s="83">
        <v>5509118</v>
      </c>
      <c r="B1928" s="91" t="s">
        <v>4894</v>
      </c>
      <c r="C1928" s="84"/>
      <c r="D1928" s="115">
        <v>3637.25</v>
      </c>
      <c r="E1928" s="95" t="s">
        <v>5497</v>
      </c>
      <c r="F1928" s="116">
        <f t="shared" si="154"/>
        <v>4364.7</v>
      </c>
      <c r="G1928" s="80" t="s">
        <v>3334</v>
      </c>
      <c r="H1928" s="325"/>
      <c r="I1928" s="345"/>
      <c r="J1928" s="342"/>
      <c r="K1928" s="81"/>
      <c r="L1928"/>
      <c r="M1928"/>
      <c r="P1928" s="9">
        <v>219</v>
      </c>
      <c r="V1928" s="39"/>
      <c r="Z1928"/>
      <c r="AA1928" s="30">
        <v>7</v>
      </c>
      <c r="AB1928" s="30"/>
      <c r="AC1928" s="31"/>
      <c r="AD1928" s="32"/>
      <c r="AE1928" s="32"/>
      <c r="AF1928" s="33"/>
      <c r="AJ1928" s="350"/>
      <c r="AK1928" s="3"/>
      <c r="AL1928" s="3"/>
    </row>
    <row r="1929" spans="1:38" ht="33.75" customHeight="1" x14ac:dyDescent="0.25">
      <c r="A1929" s="83">
        <v>5509119</v>
      </c>
      <c r="B1929" s="91" t="s">
        <v>4893</v>
      </c>
      <c r="C1929" s="84"/>
      <c r="D1929" s="115">
        <v>2997.49</v>
      </c>
      <c r="E1929" s="95" t="s">
        <v>5497</v>
      </c>
      <c r="F1929" s="116">
        <f t="shared" si="154"/>
        <v>3596.9879999999998</v>
      </c>
      <c r="G1929" s="80" t="s">
        <v>3334</v>
      </c>
      <c r="H1929" s="325"/>
      <c r="I1929" s="345"/>
      <c r="J1929" s="342"/>
      <c r="K1929" s="81"/>
      <c r="L1929"/>
      <c r="M1929"/>
      <c r="P1929" s="9">
        <v>219</v>
      </c>
      <c r="V1929" s="39"/>
      <c r="Z1929"/>
      <c r="AA1929" s="30">
        <v>7</v>
      </c>
      <c r="AB1929" s="30"/>
      <c r="AC1929" s="31"/>
      <c r="AD1929" s="32"/>
      <c r="AE1929" s="32"/>
      <c r="AF1929" s="33"/>
      <c r="AJ1929" s="350"/>
      <c r="AK1929" s="3"/>
      <c r="AL1929" s="3"/>
    </row>
    <row r="1930" spans="1:38" ht="33.75" customHeight="1" x14ac:dyDescent="0.25">
      <c r="A1930" s="83">
        <v>5509120</v>
      </c>
      <c r="B1930" s="91" t="s">
        <v>4892</v>
      </c>
      <c r="C1930" s="84"/>
      <c r="D1930" s="115">
        <v>3529.27</v>
      </c>
      <c r="E1930" s="95" t="s">
        <v>5497</v>
      </c>
      <c r="F1930" s="116">
        <f t="shared" si="154"/>
        <v>4235.1239999999998</v>
      </c>
      <c r="G1930" s="80" t="s">
        <v>3334</v>
      </c>
      <c r="H1930" s="325"/>
      <c r="I1930" s="345"/>
      <c r="J1930" s="342"/>
      <c r="K1930" s="81"/>
      <c r="L1930"/>
      <c r="M1930"/>
      <c r="P1930" s="9">
        <v>219</v>
      </c>
      <c r="V1930" s="39"/>
      <c r="Z1930"/>
      <c r="AA1930" s="30">
        <v>7</v>
      </c>
      <c r="AB1930" s="30"/>
      <c r="AC1930" s="31"/>
      <c r="AD1930" s="32"/>
      <c r="AE1930" s="32"/>
      <c r="AF1930" s="33"/>
      <c r="AJ1930" s="350"/>
      <c r="AK1930" s="3"/>
      <c r="AL1930" s="3"/>
    </row>
    <row r="1931" spans="1:38" ht="33.75" customHeight="1" x14ac:dyDescent="0.25">
      <c r="A1931" s="83">
        <v>5509121</v>
      </c>
      <c r="B1931" s="91" t="s">
        <v>4891</v>
      </c>
      <c r="C1931" s="84"/>
      <c r="D1931" s="115">
        <v>4310.67</v>
      </c>
      <c r="E1931" s="95" t="s">
        <v>5497</v>
      </c>
      <c r="F1931" s="116">
        <f t="shared" si="154"/>
        <v>5172.8040000000001</v>
      </c>
      <c r="G1931" s="80" t="s">
        <v>3334</v>
      </c>
      <c r="H1931" s="325"/>
      <c r="I1931" s="345"/>
      <c r="J1931" s="342"/>
      <c r="K1931" s="81"/>
      <c r="L1931"/>
      <c r="M1931"/>
      <c r="P1931" s="9">
        <v>219</v>
      </c>
      <c r="V1931" s="39"/>
      <c r="Z1931"/>
      <c r="AA1931" s="30">
        <v>7</v>
      </c>
      <c r="AB1931" s="30"/>
      <c r="AC1931" s="31"/>
      <c r="AD1931" s="32"/>
      <c r="AE1931" s="32"/>
      <c r="AF1931" s="33"/>
      <c r="AJ1931" s="350"/>
      <c r="AK1931" s="3"/>
      <c r="AL1931" s="3"/>
    </row>
    <row r="1932" spans="1:38" ht="33.75" customHeight="1" x14ac:dyDescent="0.25">
      <c r="A1932" s="83">
        <v>5509122</v>
      </c>
      <c r="B1932" s="91" t="s">
        <v>4890</v>
      </c>
      <c r="C1932" s="84"/>
      <c r="D1932" s="115">
        <v>3494.18</v>
      </c>
      <c r="E1932" s="95" t="s">
        <v>5497</v>
      </c>
      <c r="F1932" s="116">
        <f t="shared" si="154"/>
        <v>4193.0159999999996</v>
      </c>
      <c r="G1932" s="80" t="s">
        <v>3334</v>
      </c>
      <c r="H1932" s="325"/>
      <c r="I1932" s="345"/>
      <c r="J1932" s="342"/>
      <c r="K1932" s="81"/>
      <c r="L1932"/>
      <c r="M1932"/>
      <c r="P1932" s="9">
        <v>219</v>
      </c>
      <c r="V1932" s="39"/>
      <c r="Z1932"/>
      <c r="AA1932" s="30">
        <v>7</v>
      </c>
      <c r="AB1932" s="30"/>
      <c r="AC1932" s="31"/>
      <c r="AD1932" s="32"/>
      <c r="AE1932" s="32"/>
      <c r="AF1932" s="33"/>
      <c r="AJ1932" s="350"/>
      <c r="AK1932" s="3"/>
      <c r="AL1932" s="3"/>
    </row>
    <row r="1933" spans="1:38" ht="33.75" customHeight="1" x14ac:dyDescent="0.25">
      <c r="A1933" s="83">
        <v>5509123</v>
      </c>
      <c r="B1933" s="91" t="s">
        <v>4889</v>
      </c>
      <c r="C1933" s="84"/>
      <c r="D1933" s="115">
        <v>4054.6</v>
      </c>
      <c r="E1933" s="95" t="s">
        <v>5497</v>
      </c>
      <c r="F1933" s="116">
        <f t="shared" si="154"/>
        <v>4865.5199999999995</v>
      </c>
      <c r="G1933" s="80" t="s">
        <v>3334</v>
      </c>
      <c r="H1933" s="325"/>
      <c r="I1933" s="345"/>
      <c r="J1933" s="342"/>
      <c r="K1933" s="81"/>
      <c r="L1933"/>
      <c r="M1933"/>
      <c r="P1933" s="9">
        <v>219</v>
      </c>
      <c r="V1933" s="39"/>
      <c r="Z1933"/>
      <c r="AA1933" s="30">
        <v>7</v>
      </c>
      <c r="AB1933" s="30"/>
      <c r="AC1933" s="31"/>
      <c r="AD1933" s="32"/>
      <c r="AE1933" s="32"/>
      <c r="AF1933" s="33"/>
      <c r="AJ1933" s="350"/>
      <c r="AK1933" s="3"/>
      <c r="AL1933" s="3"/>
    </row>
    <row r="1934" spans="1:38" ht="33.75" customHeight="1" x14ac:dyDescent="0.25">
      <c r="A1934" s="83">
        <v>5509124</v>
      </c>
      <c r="B1934" s="91" t="s">
        <v>4888</v>
      </c>
      <c r="C1934" s="84"/>
      <c r="D1934" s="115">
        <v>4985.96</v>
      </c>
      <c r="E1934" s="95" t="s">
        <v>5497</v>
      </c>
      <c r="F1934" s="116">
        <f t="shared" si="154"/>
        <v>5983.152</v>
      </c>
      <c r="G1934" s="80" t="s">
        <v>3334</v>
      </c>
      <c r="H1934" s="325"/>
      <c r="I1934" s="345"/>
      <c r="J1934" s="342"/>
      <c r="K1934" s="81"/>
      <c r="L1934"/>
      <c r="M1934"/>
      <c r="P1934" s="9">
        <v>219</v>
      </c>
      <c r="V1934" s="39"/>
      <c r="Z1934"/>
      <c r="AA1934" s="30">
        <v>7</v>
      </c>
      <c r="AB1934" s="30"/>
      <c r="AC1934" s="31"/>
      <c r="AD1934" s="32"/>
      <c r="AE1934" s="32"/>
      <c r="AF1934" s="33"/>
      <c r="AJ1934" s="350"/>
      <c r="AK1934" s="3"/>
      <c r="AL1934" s="3"/>
    </row>
    <row r="1935" spans="1:38" ht="33.75" customHeight="1" x14ac:dyDescent="0.25">
      <c r="A1935" s="83">
        <v>5509125</v>
      </c>
      <c r="B1935" s="91" t="s">
        <v>4887</v>
      </c>
      <c r="C1935" s="84"/>
      <c r="D1935" s="115">
        <v>3924.27</v>
      </c>
      <c r="E1935" s="95" t="s">
        <v>5497</v>
      </c>
      <c r="F1935" s="116">
        <f t="shared" si="154"/>
        <v>4709.1239999999998</v>
      </c>
      <c r="G1935" s="80" t="s">
        <v>3334</v>
      </c>
      <c r="H1935" s="325"/>
      <c r="I1935" s="345"/>
      <c r="J1935" s="342"/>
      <c r="K1935" s="81"/>
      <c r="L1935"/>
      <c r="M1935"/>
      <c r="P1935" s="9">
        <v>219</v>
      </c>
      <c r="V1935" s="39"/>
      <c r="Z1935"/>
      <c r="AA1935" s="30">
        <v>7</v>
      </c>
      <c r="AB1935" s="30"/>
      <c r="AC1935" s="31"/>
      <c r="AD1935" s="32"/>
      <c r="AE1935" s="32"/>
      <c r="AF1935" s="33"/>
      <c r="AJ1935" s="350"/>
      <c r="AK1935" s="3"/>
      <c r="AL1935" s="3"/>
    </row>
    <row r="1936" spans="1:38" ht="33.75" customHeight="1" x14ac:dyDescent="0.25">
      <c r="A1936" s="83">
        <v>5509126</v>
      </c>
      <c r="B1936" s="91" t="s">
        <v>4886</v>
      </c>
      <c r="C1936" s="84"/>
      <c r="D1936" s="115">
        <v>4617.6000000000004</v>
      </c>
      <c r="E1936" s="95" t="s">
        <v>5497</v>
      </c>
      <c r="F1936" s="116">
        <f t="shared" si="154"/>
        <v>5541.12</v>
      </c>
      <c r="G1936" s="80" t="s">
        <v>3334</v>
      </c>
      <c r="H1936" s="325"/>
      <c r="I1936" s="345"/>
      <c r="J1936" s="342"/>
      <c r="K1936" s="81"/>
      <c r="L1936"/>
      <c r="M1936"/>
      <c r="P1936" s="9">
        <v>219</v>
      </c>
      <c r="V1936" s="39"/>
      <c r="Z1936"/>
      <c r="AA1936" s="30">
        <v>7</v>
      </c>
      <c r="AB1936" s="30"/>
      <c r="AC1936" s="31"/>
      <c r="AD1936" s="32"/>
      <c r="AE1936" s="32"/>
      <c r="AF1936" s="33"/>
      <c r="AJ1936" s="350"/>
      <c r="AK1936" s="3"/>
      <c r="AL1936" s="3"/>
    </row>
    <row r="1937" spans="1:38" ht="33.75" customHeight="1" x14ac:dyDescent="0.25">
      <c r="A1937" s="83">
        <v>5509127</v>
      </c>
      <c r="B1937" s="91" t="s">
        <v>4885</v>
      </c>
      <c r="C1937" s="84"/>
      <c r="D1937" s="115">
        <v>5667.83</v>
      </c>
      <c r="E1937" s="95" t="s">
        <v>5497</v>
      </c>
      <c r="F1937" s="116">
        <f t="shared" si="154"/>
        <v>6801.3959999999997</v>
      </c>
      <c r="G1937" s="80" t="s">
        <v>3334</v>
      </c>
      <c r="H1937" s="325"/>
      <c r="I1937" s="345"/>
      <c r="J1937" s="342"/>
      <c r="K1937" s="81"/>
      <c r="L1937"/>
      <c r="M1937"/>
      <c r="P1937" s="9">
        <v>219</v>
      </c>
      <c r="V1937" s="39"/>
      <c r="Z1937"/>
      <c r="AA1937" s="30">
        <v>7</v>
      </c>
      <c r="AB1937" s="30"/>
      <c r="AC1937" s="31"/>
      <c r="AD1937" s="32"/>
      <c r="AE1937" s="32"/>
      <c r="AF1937" s="33"/>
      <c r="AJ1937" s="350"/>
      <c r="AK1937" s="3"/>
      <c r="AL1937" s="3"/>
    </row>
    <row r="1938" spans="1:38" ht="33.75" customHeight="1" x14ac:dyDescent="0.25">
      <c r="A1938" s="83">
        <v>5509128</v>
      </c>
      <c r="B1938" s="91" t="s">
        <v>4884</v>
      </c>
      <c r="C1938" s="84"/>
      <c r="D1938" s="115">
        <v>4369.1099999999997</v>
      </c>
      <c r="E1938" s="95" t="s">
        <v>5497</v>
      </c>
      <c r="F1938" s="116">
        <f t="shared" si="154"/>
        <v>5242.9319999999998</v>
      </c>
      <c r="G1938" s="80" t="s">
        <v>3334</v>
      </c>
      <c r="H1938" s="325"/>
      <c r="I1938" s="345"/>
      <c r="J1938" s="342"/>
      <c r="K1938" s="81"/>
      <c r="L1938"/>
      <c r="M1938"/>
      <c r="P1938" s="9">
        <v>219</v>
      </c>
      <c r="V1938" s="39"/>
      <c r="Z1938"/>
      <c r="AA1938" s="30">
        <v>7</v>
      </c>
      <c r="AB1938" s="30"/>
      <c r="AC1938" s="31"/>
      <c r="AD1938" s="32"/>
      <c r="AE1938" s="32"/>
      <c r="AF1938" s="33"/>
      <c r="AJ1938" s="350"/>
      <c r="AK1938" s="3"/>
      <c r="AL1938" s="3"/>
    </row>
    <row r="1939" spans="1:38" ht="33.75" customHeight="1" x14ac:dyDescent="0.25">
      <c r="A1939" s="83">
        <v>5509129</v>
      </c>
      <c r="B1939" s="91" t="s">
        <v>4883</v>
      </c>
      <c r="C1939" s="84"/>
      <c r="D1939" s="115">
        <v>5210.95</v>
      </c>
      <c r="E1939" s="95" t="s">
        <v>5497</v>
      </c>
      <c r="F1939" s="116">
        <f t="shared" si="154"/>
        <v>6253.1399999999994</v>
      </c>
      <c r="G1939" s="80" t="s">
        <v>3334</v>
      </c>
      <c r="H1939" s="325"/>
      <c r="I1939" s="345"/>
      <c r="J1939" s="342"/>
      <c r="K1939" s="81"/>
      <c r="L1939"/>
      <c r="M1939"/>
      <c r="P1939" s="9">
        <v>219</v>
      </c>
      <c r="V1939" s="39"/>
      <c r="Z1939"/>
      <c r="AA1939" s="30">
        <v>7</v>
      </c>
      <c r="AB1939" s="30"/>
      <c r="AC1939" s="31"/>
      <c r="AD1939" s="32"/>
      <c r="AE1939" s="32"/>
      <c r="AF1939" s="33"/>
      <c r="AJ1939" s="350"/>
      <c r="AK1939" s="3"/>
      <c r="AL1939" s="3"/>
    </row>
    <row r="1940" spans="1:38" ht="33.75" customHeight="1" x14ac:dyDescent="0.25">
      <c r="A1940" s="83">
        <v>5509130</v>
      </c>
      <c r="B1940" s="91" t="s">
        <v>4882</v>
      </c>
      <c r="C1940" s="84"/>
      <c r="D1940" s="115">
        <v>6343.97</v>
      </c>
      <c r="E1940" s="95" t="s">
        <v>5497</v>
      </c>
      <c r="F1940" s="116">
        <f t="shared" si="154"/>
        <v>7612.7640000000001</v>
      </c>
      <c r="G1940" s="80" t="s">
        <v>3334</v>
      </c>
      <c r="H1940" s="325"/>
      <c r="I1940" s="345"/>
      <c r="J1940" s="342"/>
      <c r="K1940" s="81"/>
      <c r="L1940"/>
      <c r="M1940"/>
      <c r="P1940" s="9">
        <v>219</v>
      </c>
      <c r="V1940" s="39"/>
      <c r="Z1940"/>
      <c r="AA1940" s="30">
        <v>7</v>
      </c>
      <c r="AB1940" s="30"/>
      <c r="AC1940" s="31"/>
      <c r="AD1940" s="32"/>
      <c r="AE1940" s="32"/>
      <c r="AF1940" s="33"/>
      <c r="AJ1940" s="350"/>
      <c r="AK1940" s="3"/>
      <c r="AL1940" s="3"/>
    </row>
    <row r="1941" spans="1:38" ht="33.75" customHeight="1" x14ac:dyDescent="0.25">
      <c r="A1941" s="83">
        <v>5509131</v>
      </c>
      <c r="B1941" s="91" t="s">
        <v>4881</v>
      </c>
      <c r="C1941" s="84"/>
      <c r="D1941" s="115">
        <v>4809.93</v>
      </c>
      <c r="E1941" s="95" t="s">
        <v>5497</v>
      </c>
      <c r="F1941" s="116">
        <f t="shared" si="154"/>
        <v>5771.9160000000002</v>
      </c>
      <c r="G1941" s="80" t="s">
        <v>3334</v>
      </c>
      <c r="H1941" s="325"/>
      <c r="I1941" s="345"/>
      <c r="J1941" s="342"/>
      <c r="K1941" s="81"/>
      <c r="L1941"/>
      <c r="M1941"/>
      <c r="P1941" s="9">
        <v>219</v>
      </c>
      <c r="V1941" s="39"/>
      <c r="Z1941"/>
      <c r="AA1941" s="30">
        <v>7</v>
      </c>
      <c r="AB1941" s="30"/>
      <c r="AC1941" s="31"/>
      <c r="AD1941" s="32"/>
      <c r="AE1941" s="32"/>
      <c r="AF1941" s="33"/>
      <c r="AJ1941" s="350"/>
      <c r="AK1941" s="3"/>
      <c r="AL1941" s="3"/>
    </row>
    <row r="1942" spans="1:38" ht="33.75" customHeight="1" x14ac:dyDescent="0.25">
      <c r="A1942" s="83">
        <v>5509132</v>
      </c>
      <c r="B1942" s="91" t="s">
        <v>4880</v>
      </c>
      <c r="C1942" s="84"/>
      <c r="D1942" s="115">
        <v>5790.71</v>
      </c>
      <c r="E1942" s="95" t="s">
        <v>5497</v>
      </c>
      <c r="F1942" s="116">
        <f t="shared" si="154"/>
        <v>6948.8519999999999</v>
      </c>
      <c r="G1942" s="80" t="s">
        <v>3334</v>
      </c>
      <c r="H1942" s="325"/>
      <c r="I1942" s="345"/>
      <c r="J1942" s="342"/>
      <c r="K1942" s="81"/>
      <c r="L1942"/>
      <c r="M1942"/>
      <c r="P1942" s="9">
        <v>219</v>
      </c>
      <c r="V1942" s="39"/>
      <c r="Z1942"/>
      <c r="AA1942" s="30">
        <v>7</v>
      </c>
      <c r="AB1942" s="30"/>
      <c r="AC1942" s="31"/>
      <c r="AD1942" s="32"/>
      <c r="AE1942" s="32"/>
      <c r="AF1942" s="33"/>
      <c r="AJ1942" s="350"/>
      <c r="AK1942" s="3"/>
      <c r="AL1942" s="3"/>
    </row>
    <row r="1943" spans="1:38" ht="33.75" customHeight="1" x14ac:dyDescent="0.25">
      <c r="A1943" s="83">
        <v>5509133</v>
      </c>
      <c r="B1943" s="91" t="s">
        <v>4879</v>
      </c>
      <c r="C1943" s="84"/>
      <c r="D1943" s="115">
        <v>7064.37</v>
      </c>
      <c r="E1943" s="95" t="s">
        <v>5497</v>
      </c>
      <c r="F1943" s="116">
        <f t="shared" si="154"/>
        <v>8477.2439999999988</v>
      </c>
      <c r="G1943" s="80" t="s">
        <v>3334</v>
      </c>
      <c r="H1943" s="325"/>
      <c r="I1943" s="345"/>
      <c r="J1943" s="342"/>
      <c r="K1943" s="81"/>
      <c r="L1943"/>
      <c r="M1943"/>
      <c r="P1943" s="9">
        <v>219</v>
      </c>
      <c r="V1943" s="39"/>
      <c r="Z1943"/>
      <c r="AA1943" s="30">
        <v>7</v>
      </c>
      <c r="AB1943" s="30"/>
      <c r="AC1943" s="31"/>
      <c r="AD1943" s="32"/>
      <c r="AE1943" s="32"/>
      <c r="AF1943" s="33"/>
      <c r="AJ1943" s="350"/>
      <c r="AK1943" s="3"/>
      <c r="AL1943" s="3"/>
    </row>
    <row r="1944" spans="1:38" ht="33.75" customHeight="1" x14ac:dyDescent="0.25">
      <c r="A1944" s="83">
        <v>5509134</v>
      </c>
      <c r="B1944" s="91" t="s">
        <v>4878</v>
      </c>
      <c r="C1944" s="84"/>
      <c r="D1944" s="115">
        <v>8517.19</v>
      </c>
      <c r="E1944" s="95" t="s">
        <v>5497</v>
      </c>
      <c r="F1944" s="116">
        <f t="shared" si="154"/>
        <v>10220.628000000001</v>
      </c>
      <c r="G1944" s="80" t="s">
        <v>3334</v>
      </c>
      <c r="H1944" s="325"/>
      <c r="I1944" s="345"/>
      <c r="J1944" s="342"/>
      <c r="K1944" s="81"/>
      <c r="L1944"/>
      <c r="M1944"/>
      <c r="P1944" s="9">
        <v>219</v>
      </c>
      <c r="V1944" s="39"/>
      <c r="Z1944"/>
      <c r="AA1944" s="30">
        <v>7</v>
      </c>
      <c r="AB1944" s="30"/>
      <c r="AC1944" s="31"/>
      <c r="AD1944" s="32"/>
      <c r="AE1944" s="32"/>
      <c r="AF1944" s="33"/>
      <c r="AJ1944" s="350"/>
      <c r="AK1944" s="3"/>
      <c r="AL1944" s="3"/>
    </row>
    <row r="1945" spans="1:38" ht="33.75" customHeight="1" x14ac:dyDescent="0.25">
      <c r="A1945" s="83">
        <v>5509135</v>
      </c>
      <c r="B1945" s="91" t="s">
        <v>4877</v>
      </c>
      <c r="C1945" s="84"/>
      <c r="D1945" s="115">
        <v>8877.5300000000007</v>
      </c>
      <c r="E1945" s="95" t="s">
        <v>5497</v>
      </c>
      <c r="F1945" s="116">
        <f t="shared" si="154"/>
        <v>10653.036</v>
      </c>
      <c r="G1945" s="80" t="s">
        <v>3334</v>
      </c>
      <c r="H1945" s="325"/>
      <c r="I1945" s="345"/>
      <c r="J1945" s="342"/>
      <c r="K1945" s="81"/>
      <c r="L1945"/>
      <c r="M1945"/>
      <c r="P1945" s="9">
        <v>219</v>
      </c>
      <c r="V1945" s="39"/>
      <c r="Z1945"/>
      <c r="AA1945" s="30">
        <v>7</v>
      </c>
      <c r="AB1945" s="30"/>
      <c r="AC1945" s="31"/>
      <c r="AD1945" s="32"/>
      <c r="AE1945" s="32"/>
      <c r="AF1945" s="33"/>
      <c r="AJ1945" s="350"/>
      <c r="AK1945" s="3"/>
      <c r="AL1945" s="3"/>
    </row>
    <row r="1946" spans="1:38" ht="33.75" customHeight="1" x14ac:dyDescent="0.25">
      <c r="A1946" s="273">
        <v>5509136</v>
      </c>
      <c r="B1946" s="275" t="s">
        <v>4876</v>
      </c>
      <c r="C1946" s="295"/>
      <c r="D1946" s="115">
        <v>7139.13</v>
      </c>
      <c r="E1946" s="291" t="s">
        <v>5497</v>
      </c>
      <c r="F1946" s="293">
        <f t="shared" si="154"/>
        <v>8566.9560000000001</v>
      </c>
      <c r="G1946" s="87" t="s">
        <v>3334</v>
      </c>
      <c r="H1946" s="325"/>
      <c r="I1946" s="345"/>
      <c r="J1946" s="342"/>
      <c r="K1946" s="81"/>
      <c r="L1946"/>
      <c r="M1946"/>
      <c r="P1946" s="9">
        <v>219</v>
      </c>
      <c r="V1946" s="39"/>
      <c r="Z1946"/>
      <c r="AA1946" s="30">
        <v>7</v>
      </c>
      <c r="AB1946" s="30"/>
      <c r="AC1946" s="31"/>
      <c r="AD1946" s="32"/>
      <c r="AE1946" s="32"/>
      <c r="AF1946" s="33"/>
      <c r="AJ1946" s="350"/>
      <c r="AK1946" s="3"/>
      <c r="AL1946" s="3"/>
    </row>
    <row r="1947" spans="1:38" ht="45" customHeight="1" x14ac:dyDescent="0.25">
      <c r="A1947" s="269">
        <v>39</v>
      </c>
      <c r="B1947" s="284" t="s">
        <v>7947</v>
      </c>
      <c r="C1947" s="267"/>
      <c r="D1947" s="115"/>
      <c r="E1947" s="267"/>
      <c r="F1947" s="299"/>
      <c r="G1947" s="189"/>
      <c r="H1947" s="325"/>
      <c r="I1947" s="354"/>
      <c r="J1947" s="72"/>
      <c r="K1947" s="72"/>
      <c r="P1947" s="9">
        <v>220</v>
      </c>
      <c r="R1947" s="36"/>
      <c r="V1947" s="37" t="s">
        <v>4152</v>
      </c>
      <c r="Z1947"/>
      <c r="AA1947" s="30">
        <v>7</v>
      </c>
      <c r="AB1947" s="30"/>
      <c r="AC1947" s="31"/>
      <c r="AD1947" s="32"/>
      <c r="AE1947" s="32"/>
      <c r="AF1947" s="33"/>
      <c r="AJ1947" s="350"/>
      <c r="AK1947" s="3"/>
      <c r="AL1947" s="3"/>
    </row>
    <row r="1948" spans="1:38" ht="33.75" customHeight="1" x14ac:dyDescent="0.25">
      <c r="A1948" s="279">
        <v>5509076</v>
      </c>
      <c r="B1948" s="270" t="s">
        <v>5282</v>
      </c>
      <c r="C1948" s="77"/>
      <c r="D1948" s="115">
        <v>658.94</v>
      </c>
      <c r="E1948" s="287" t="s">
        <v>5497</v>
      </c>
      <c r="F1948" s="116">
        <f t="shared" si="154"/>
        <v>790.72800000000007</v>
      </c>
      <c r="G1948" s="79" t="s">
        <v>3333</v>
      </c>
      <c r="H1948" s="325"/>
      <c r="I1948" s="359" t="s">
        <v>8232</v>
      </c>
      <c r="J1948" s="342"/>
      <c r="K1948" s="81"/>
      <c r="L1948"/>
      <c r="M1948"/>
      <c r="P1948" s="9">
        <v>220</v>
      </c>
      <c r="V1948" s="39"/>
      <c r="Z1948"/>
      <c r="AA1948" s="30">
        <v>7</v>
      </c>
      <c r="AB1948" s="30"/>
      <c r="AC1948" s="31"/>
      <c r="AD1948" s="32"/>
      <c r="AE1948" s="32"/>
      <c r="AF1948" s="33"/>
      <c r="AJ1948" s="350"/>
      <c r="AK1948" s="3"/>
      <c r="AL1948" s="3"/>
    </row>
    <row r="1949" spans="1:38" ht="45" customHeight="1" x14ac:dyDescent="0.25">
      <c r="A1949" s="83">
        <v>5509077</v>
      </c>
      <c r="B1949" s="98" t="s">
        <v>5281</v>
      </c>
      <c r="C1949" s="74"/>
      <c r="D1949" s="115">
        <v>765.85</v>
      </c>
      <c r="E1949" s="95" t="s">
        <v>5497</v>
      </c>
      <c r="F1949" s="116">
        <f t="shared" si="154"/>
        <v>919.02</v>
      </c>
      <c r="G1949" s="80" t="s">
        <v>3333</v>
      </c>
      <c r="H1949" s="325"/>
      <c r="I1949" s="359" t="s">
        <v>8457</v>
      </c>
      <c r="J1949" s="342"/>
      <c r="K1949" s="81"/>
      <c r="L1949"/>
      <c r="M1949"/>
      <c r="P1949" s="9">
        <v>220</v>
      </c>
      <c r="V1949" s="39"/>
      <c r="Z1949"/>
      <c r="AA1949" s="30">
        <v>7</v>
      </c>
      <c r="AB1949" s="30"/>
      <c r="AC1949" s="31"/>
      <c r="AD1949" s="32"/>
      <c r="AE1949" s="32"/>
      <c r="AF1949" s="33"/>
      <c r="AJ1949" s="350"/>
      <c r="AK1949" s="3"/>
      <c r="AL1949" s="3"/>
    </row>
    <row r="1950" spans="1:38" ht="33.75" customHeight="1" x14ac:dyDescent="0.25">
      <c r="A1950" s="83">
        <v>5509078</v>
      </c>
      <c r="B1950" s="98" t="s">
        <v>5280</v>
      </c>
      <c r="C1950" s="74"/>
      <c r="D1950" s="115">
        <v>773.46</v>
      </c>
      <c r="E1950" s="95" t="s">
        <v>5497</v>
      </c>
      <c r="F1950" s="116">
        <f t="shared" si="154"/>
        <v>928.15200000000004</v>
      </c>
      <c r="G1950" s="80" t="s">
        <v>3335</v>
      </c>
      <c r="H1950" s="325"/>
      <c r="I1950" s="359" t="s">
        <v>8477</v>
      </c>
      <c r="J1950" s="342"/>
      <c r="K1950" s="81"/>
      <c r="L1950"/>
      <c r="M1950"/>
      <c r="P1950" s="9">
        <v>220</v>
      </c>
      <c r="V1950" s="39"/>
      <c r="Z1950"/>
      <c r="AA1950" s="30">
        <v>7</v>
      </c>
      <c r="AB1950" s="30"/>
      <c r="AC1950" s="31"/>
      <c r="AD1950" s="32"/>
      <c r="AE1950" s="32"/>
      <c r="AF1950" s="33"/>
      <c r="AJ1950" s="350"/>
      <c r="AK1950" s="3"/>
      <c r="AL1950" s="3"/>
    </row>
    <row r="1951" spans="1:38" ht="33.75" customHeight="1" x14ac:dyDescent="0.25">
      <c r="A1951" s="83">
        <v>5509079</v>
      </c>
      <c r="B1951" s="98" t="s">
        <v>5279</v>
      </c>
      <c r="C1951" s="74"/>
      <c r="D1951" s="115">
        <v>940.02</v>
      </c>
      <c r="E1951" s="95" t="s">
        <v>5497</v>
      </c>
      <c r="F1951" s="116">
        <f t="shared" ref="F1951:F2018" si="155">D1951*1.2</f>
        <v>1128.0239999999999</v>
      </c>
      <c r="G1951" s="80" t="s">
        <v>3335</v>
      </c>
      <c r="H1951" s="325"/>
      <c r="I1951" s="345"/>
      <c r="J1951" s="342"/>
      <c r="K1951" s="81"/>
      <c r="L1951"/>
      <c r="M1951"/>
      <c r="P1951" s="9">
        <v>220</v>
      </c>
      <c r="V1951" s="39"/>
      <c r="Z1951"/>
      <c r="AA1951" s="30">
        <v>7</v>
      </c>
      <c r="AB1951" s="30"/>
      <c r="AC1951" s="31"/>
      <c r="AD1951" s="32"/>
      <c r="AE1951" s="32"/>
      <c r="AF1951" s="33"/>
      <c r="AJ1951" s="350"/>
      <c r="AK1951" s="3"/>
      <c r="AL1951" s="3"/>
    </row>
    <row r="1952" spans="1:38" ht="33.75" customHeight="1" x14ac:dyDescent="0.25">
      <c r="A1952" s="273">
        <v>5509080</v>
      </c>
      <c r="B1952" s="100" t="s">
        <v>5278</v>
      </c>
      <c r="C1952" s="85"/>
      <c r="D1952" s="115">
        <v>435.56</v>
      </c>
      <c r="E1952" s="291" t="s">
        <v>5497</v>
      </c>
      <c r="F1952" s="293">
        <f t="shared" si="155"/>
        <v>522.67200000000003</v>
      </c>
      <c r="G1952" s="87" t="s">
        <v>3334</v>
      </c>
      <c r="H1952" s="325"/>
      <c r="I1952" s="345"/>
      <c r="J1952" s="342"/>
      <c r="K1952" s="81"/>
      <c r="L1952"/>
      <c r="M1952"/>
      <c r="P1952" s="9">
        <v>220</v>
      </c>
      <c r="V1952" s="39"/>
      <c r="Z1952"/>
      <c r="AA1952" s="30">
        <v>7</v>
      </c>
      <c r="AB1952" s="30"/>
      <c r="AC1952" s="31"/>
      <c r="AD1952" s="32"/>
      <c r="AE1952" s="32"/>
      <c r="AF1952" s="33"/>
      <c r="AJ1952" s="350"/>
      <c r="AK1952" s="3"/>
      <c r="AL1952" s="3"/>
    </row>
    <row r="1953" spans="1:38" ht="45" customHeight="1" x14ac:dyDescent="0.25">
      <c r="A1953" s="269">
        <v>40</v>
      </c>
      <c r="B1953" s="284" t="s">
        <v>7948</v>
      </c>
      <c r="C1953" s="267"/>
      <c r="D1953" s="115"/>
      <c r="E1953" s="267"/>
      <c r="F1953" s="299"/>
      <c r="G1953" s="189"/>
      <c r="H1953" s="325"/>
      <c r="I1953" s="354"/>
      <c r="J1953" s="72"/>
      <c r="K1953" s="72"/>
      <c r="P1953" s="9">
        <v>221</v>
      </c>
      <c r="R1953" s="36"/>
      <c r="V1953" s="37" t="s">
        <v>4152</v>
      </c>
      <c r="Z1953"/>
      <c r="AA1953" s="30">
        <v>7</v>
      </c>
      <c r="AB1953" s="30"/>
      <c r="AC1953" s="31"/>
      <c r="AD1953" s="32"/>
      <c r="AE1953" s="32"/>
      <c r="AF1953" s="33"/>
      <c r="AJ1953" s="350"/>
      <c r="AK1953" s="3"/>
      <c r="AL1953" s="3"/>
    </row>
    <row r="1954" spans="1:38" ht="33.75" customHeight="1" x14ac:dyDescent="0.25">
      <c r="A1954" s="279">
        <v>5509081</v>
      </c>
      <c r="B1954" s="270" t="s">
        <v>5967</v>
      </c>
      <c r="C1954" s="77"/>
      <c r="D1954" s="115">
        <v>402.01</v>
      </c>
      <c r="E1954" s="287" t="s">
        <v>5497</v>
      </c>
      <c r="F1954" s="116">
        <f t="shared" si="155"/>
        <v>482.41199999999998</v>
      </c>
      <c r="G1954" s="79" t="s">
        <v>3335</v>
      </c>
      <c r="H1954" s="325"/>
      <c r="I1954" s="359" t="s">
        <v>8478</v>
      </c>
      <c r="J1954" s="342"/>
      <c r="K1954" s="81"/>
      <c r="L1954"/>
      <c r="M1954"/>
      <c r="P1954" s="9">
        <v>221</v>
      </c>
      <c r="V1954" s="39"/>
      <c r="Z1954"/>
      <c r="AA1954" s="30">
        <v>7</v>
      </c>
      <c r="AB1954" s="30"/>
      <c r="AC1954" s="31"/>
      <c r="AD1954" s="32"/>
      <c r="AE1954" s="32"/>
      <c r="AF1954" s="33"/>
      <c r="AJ1954" s="350"/>
      <c r="AK1954" s="3"/>
      <c r="AL1954" s="3"/>
    </row>
    <row r="1955" spans="1:38" ht="33.75" customHeight="1" x14ac:dyDescent="0.25">
      <c r="A1955" s="83">
        <v>5509082</v>
      </c>
      <c r="B1955" s="98" t="s">
        <v>5968</v>
      </c>
      <c r="C1955" s="74"/>
      <c r="D1955" s="115">
        <v>402.01</v>
      </c>
      <c r="E1955" s="95" t="s">
        <v>5497</v>
      </c>
      <c r="F1955" s="116">
        <f t="shared" si="155"/>
        <v>482.41199999999998</v>
      </c>
      <c r="G1955" s="80" t="s">
        <v>3335</v>
      </c>
      <c r="H1955" s="325"/>
      <c r="I1955" s="359" t="s">
        <v>8457</v>
      </c>
      <c r="J1955" s="342"/>
      <c r="K1955" s="81"/>
      <c r="L1955"/>
      <c r="M1955"/>
      <c r="P1955" s="9">
        <v>221</v>
      </c>
      <c r="V1955" s="39"/>
      <c r="Z1955"/>
      <c r="AA1955" s="30">
        <v>7</v>
      </c>
      <c r="AB1955" s="30"/>
      <c r="AC1955" s="31"/>
      <c r="AD1955" s="32"/>
      <c r="AE1955" s="32"/>
      <c r="AF1955" s="33"/>
      <c r="AJ1955" s="350"/>
      <c r="AK1955" s="3"/>
      <c r="AL1955" s="3"/>
    </row>
    <row r="1956" spans="1:38" ht="48" customHeight="1" x14ac:dyDescent="0.25">
      <c r="A1956" s="83">
        <v>5509083</v>
      </c>
      <c r="B1956" s="98" t="s">
        <v>5969</v>
      </c>
      <c r="C1956" s="74"/>
      <c r="D1956" s="115">
        <v>534.79</v>
      </c>
      <c r="E1956" s="95" t="s">
        <v>5497</v>
      </c>
      <c r="F1956" s="116">
        <f t="shared" si="155"/>
        <v>641.74799999999993</v>
      </c>
      <c r="G1956" s="80" t="s">
        <v>3335</v>
      </c>
      <c r="H1956" s="325"/>
      <c r="I1956" s="359" t="s">
        <v>8456</v>
      </c>
      <c r="J1956" s="342"/>
      <c r="K1956" s="81"/>
      <c r="L1956"/>
      <c r="M1956"/>
      <c r="P1956" s="9">
        <v>221</v>
      </c>
      <c r="V1956" s="39"/>
      <c r="Z1956"/>
      <c r="AA1956" s="30">
        <v>7</v>
      </c>
      <c r="AB1956" s="30"/>
      <c r="AC1956" s="31"/>
      <c r="AD1956" s="32"/>
      <c r="AE1956" s="32"/>
      <c r="AF1956" s="33"/>
      <c r="AJ1956" s="350"/>
      <c r="AK1956" s="3"/>
      <c r="AL1956" s="3"/>
    </row>
    <row r="1957" spans="1:38" ht="48" customHeight="1" x14ac:dyDescent="0.25">
      <c r="A1957" s="83">
        <v>5509084</v>
      </c>
      <c r="B1957" s="98" t="s">
        <v>5970</v>
      </c>
      <c r="C1957" s="74"/>
      <c r="D1957" s="115">
        <v>734</v>
      </c>
      <c r="E1957" s="95" t="s">
        <v>5497</v>
      </c>
      <c r="F1957" s="116">
        <f t="shared" si="155"/>
        <v>880.8</v>
      </c>
      <c r="G1957" s="80" t="s">
        <v>3335</v>
      </c>
      <c r="H1957" s="325"/>
      <c r="I1957" s="345"/>
      <c r="J1957" s="342"/>
      <c r="K1957" s="81"/>
      <c r="L1957"/>
      <c r="M1957"/>
      <c r="P1957" s="9">
        <v>221</v>
      </c>
      <c r="V1957" s="39"/>
      <c r="Z1957"/>
      <c r="AA1957" s="30">
        <v>7</v>
      </c>
      <c r="AB1957" s="30"/>
      <c r="AC1957" s="31"/>
      <c r="AD1957" s="32"/>
      <c r="AE1957" s="32"/>
      <c r="AF1957" s="33"/>
      <c r="AJ1957" s="350"/>
      <c r="AK1957" s="3"/>
      <c r="AL1957" s="3"/>
    </row>
    <row r="1958" spans="1:38" ht="48" customHeight="1" x14ac:dyDescent="0.25">
      <c r="A1958" s="273">
        <v>5509085</v>
      </c>
      <c r="B1958" s="100" t="s">
        <v>5971</v>
      </c>
      <c r="C1958" s="85"/>
      <c r="D1958" s="115">
        <v>999.54</v>
      </c>
      <c r="E1958" s="291" t="s">
        <v>5497</v>
      </c>
      <c r="F1958" s="293">
        <f t="shared" si="155"/>
        <v>1199.4479999999999</v>
      </c>
      <c r="G1958" s="87" t="s">
        <v>3335</v>
      </c>
      <c r="H1958" s="325"/>
      <c r="I1958" s="345"/>
      <c r="J1958" s="342"/>
      <c r="K1958" s="81"/>
      <c r="L1958"/>
      <c r="M1958"/>
      <c r="P1958" s="9">
        <v>221</v>
      </c>
      <c r="V1958" s="39"/>
      <c r="Z1958"/>
      <c r="AA1958" s="30">
        <v>7</v>
      </c>
      <c r="AB1958" s="30"/>
      <c r="AC1958" s="31"/>
      <c r="AD1958" s="32"/>
      <c r="AE1958" s="32"/>
      <c r="AF1958" s="33"/>
      <c r="AJ1958" s="350"/>
      <c r="AK1958" s="3"/>
      <c r="AL1958" s="3"/>
    </row>
    <row r="1959" spans="1:38" ht="45" customHeight="1" x14ac:dyDescent="0.25">
      <c r="A1959" s="269">
        <v>41</v>
      </c>
      <c r="B1959" s="284" t="s">
        <v>7949</v>
      </c>
      <c r="C1959" s="267"/>
      <c r="D1959" s="115"/>
      <c r="E1959" s="267"/>
      <c r="F1959" s="299"/>
      <c r="G1959" s="189"/>
      <c r="H1959" s="325"/>
      <c r="I1959" s="354"/>
      <c r="J1959" s="72"/>
      <c r="K1959" s="72"/>
      <c r="L1959"/>
      <c r="M1959"/>
      <c r="P1959" s="9">
        <v>6</v>
      </c>
      <c r="R1959" s="36"/>
      <c r="V1959" s="37"/>
      <c r="Z1959"/>
      <c r="AA1959" s="30">
        <v>5</v>
      </c>
      <c r="AB1959" s="30"/>
      <c r="AC1959" s="31"/>
      <c r="AD1959" s="32"/>
      <c r="AE1959" s="32"/>
      <c r="AF1959" s="33"/>
      <c r="AJ1959" s="350"/>
      <c r="AK1959" s="3"/>
      <c r="AL1959" s="3"/>
    </row>
    <row r="1960" spans="1:38" ht="33.75" customHeight="1" x14ac:dyDescent="0.25">
      <c r="A1960" s="279">
        <v>5302001</v>
      </c>
      <c r="B1960" s="270" t="s">
        <v>5277</v>
      </c>
      <c r="C1960" s="77"/>
      <c r="D1960" s="115">
        <v>186.14</v>
      </c>
      <c r="E1960" s="78" t="s">
        <v>6463</v>
      </c>
      <c r="F1960" s="116">
        <f t="shared" si="155"/>
        <v>223.36799999999997</v>
      </c>
      <c r="G1960" s="79" t="s">
        <v>3333</v>
      </c>
      <c r="H1960" s="325"/>
      <c r="I1960" s="359" t="s">
        <v>8235</v>
      </c>
      <c r="J1960" s="15"/>
      <c r="K1960" s="81"/>
      <c r="L1960"/>
      <c r="M1960"/>
      <c r="P1960" s="9">
        <v>6</v>
      </c>
      <c r="V1960" s="39"/>
      <c r="Z1960"/>
      <c r="AA1960" s="30">
        <v>5</v>
      </c>
      <c r="AB1960" s="30"/>
      <c r="AC1960" s="31"/>
      <c r="AD1960" s="32"/>
      <c r="AE1960" s="32"/>
      <c r="AF1960" s="33"/>
      <c r="AJ1960" s="350">
        <v>1302001</v>
      </c>
      <c r="AK1960" s="3"/>
      <c r="AL1960" s="3"/>
    </row>
    <row r="1961" spans="1:38" ht="33.75" customHeight="1" x14ac:dyDescent="0.25">
      <c r="A1961" s="83">
        <v>5302002</v>
      </c>
      <c r="B1961" s="98" t="s">
        <v>5276</v>
      </c>
      <c r="C1961" s="74"/>
      <c r="D1961" s="115">
        <v>186.14</v>
      </c>
      <c r="E1961" s="75" t="s">
        <v>6463</v>
      </c>
      <c r="F1961" s="116">
        <f t="shared" si="155"/>
        <v>223.36799999999997</v>
      </c>
      <c r="G1961" s="80" t="s">
        <v>3333</v>
      </c>
      <c r="H1961" s="325"/>
      <c r="I1961" s="359" t="s">
        <v>8477</v>
      </c>
      <c r="J1961" s="15"/>
      <c r="K1961" s="81"/>
      <c r="L1961"/>
      <c r="M1961"/>
      <c r="P1961" s="9">
        <v>6</v>
      </c>
      <c r="V1961" s="39"/>
      <c r="Z1961"/>
      <c r="AA1961" s="30">
        <v>5</v>
      </c>
      <c r="AB1961" s="30"/>
      <c r="AC1961" s="31"/>
      <c r="AD1961" s="32"/>
      <c r="AE1961" s="32"/>
      <c r="AF1961" s="33"/>
      <c r="AJ1961" s="350">
        <v>1302002</v>
      </c>
      <c r="AK1961" s="3"/>
      <c r="AL1961" s="3"/>
    </row>
    <row r="1962" spans="1:38" ht="33.75" customHeight="1" x14ac:dyDescent="0.25">
      <c r="A1962" s="273">
        <v>5302003</v>
      </c>
      <c r="B1962" s="100" t="s">
        <v>5275</v>
      </c>
      <c r="C1962" s="85"/>
      <c r="D1962" s="115">
        <v>259.8</v>
      </c>
      <c r="E1962" s="86" t="s">
        <v>6463</v>
      </c>
      <c r="F1962" s="293">
        <f t="shared" si="155"/>
        <v>311.76</v>
      </c>
      <c r="G1962" s="87" t="s">
        <v>3333</v>
      </c>
      <c r="H1962" s="325"/>
      <c r="I1962" s="359" t="s">
        <v>8456</v>
      </c>
      <c r="J1962" s="15"/>
      <c r="K1962" s="81"/>
      <c r="L1962"/>
      <c r="M1962"/>
      <c r="P1962" s="9">
        <v>6</v>
      </c>
      <c r="V1962" s="39"/>
      <c r="Z1962"/>
      <c r="AA1962" s="30">
        <v>5</v>
      </c>
      <c r="AB1962" s="30"/>
      <c r="AC1962" s="31"/>
      <c r="AD1962" s="32"/>
      <c r="AE1962" s="32"/>
      <c r="AF1962" s="33"/>
      <c r="AJ1962" s="350">
        <v>1302003</v>
      </c>
      <c r="AK1962" s="3"/>
      <c r="AL1962" s="3"/>
    </row>
    <row r="1963" spans="1:38" ht="45" customHeight="1" x14ac:dyDescent="0.25">
      <c r="A1963" s="269">
        <v>42</v>
      </c>
      <c r="B1963" s="284" t="s">
        <v>7950</v>
      </c>
      <c r="C1963" s="267"/>
      <c r="D1963" s="115"/>
      <c r="E1963" s="267"/>
      <c r="F1963" s="299"/>
      <c r="G1963" s="189"/>
      <c r="H1963" s="325"/>
      <c r="I1963" s="354"/>
      <c r="J1963" s="72"/>
      <c r="K1963" s="72"/>
      <c r="P1963" s="9">
        <v>222</v>
      </c>
      <c r="R1963" s="36"/>
      <c r="V1963" s="37" t="s">
        <v>4152</v>
      </c>
      <c r="Z1963"/>
      <c r="AA1963" s="30">
        <v>7</v>
      </c>
      <c r="AB1963" s="30"/>
      <c r="AC1963" s="31"/>
      <c r="AD1963" s="32"/>
      <c r="AE1963" s="32"/>
      <c r="AF1963" s="33"/>
      <c r="AJ1963" s="350"/>
      <c r="AK1963" s="3"/>
      <c r="AL1963" s="3"/>
    </row>
    <row r="1964" spans="1:38" ht="33.75" customHeight="1" x14ac:dyDescent="0.25">
      <c r="A1964" s="279">
        <v>5509086</v>
      </c>
      <c r="B1964" s="270" t="s">
        <v>5274</v>
      </c>
      <c r="C1964" s="77"/>
      <c r="D1964" s="115">
        <v>386.12</v>
      </c>
      <c r="E1964" s="287" t="s">
        <v>5497</v>
      </c>
      <c r="F1964" s="116">
        <f t="shared" si="155"/>
        <v>463.34399999999999</v>
      </c>
      <c r="G1964" s="79" t="s">
        <v>3335</v>
      </c>
      <c r="H1964" s="325"/>
      <c r="I1964" s="359" t="s">
        <v>8479</v>
      </c>
      <c r="J1964" s="342"/>
      <c r="K1964" s="81"/>
      <c r="L1964"/>
      <c r="M1964"/>
      <c r="P1964" s="9">
        <v>222</v>
      </c>
      <c r="V1964" s="39"/>
      <c r="Z1964"/>
      <c r="AA1964" s="30">
        <v>7</v>
      </c>
      <c r="AB1964" s="30"/>
      <c r="AC1964" s="31"/>
      <c r="AD1964" s="32"/>
      <c r="AE1964" s="32"/>
      <c r="AF1964" s="33"/>
      <c r="AJ1964" s="350">
        <v>5509086</v>
      </c>
      <c r="AK1964" s="3"/>
      <c r="AL1964" s="3"/>
    </row>
    <row r="1965" spans="1:38" ht="33.75" customHeight="1" x14ac:dyDescent="0.25">
      <c r="A1965" s="83">
        <v>5509087</v>
      </c>
      <c r="B1965" s="98" t="s">
        <v>5273</v>
      </c>
      <c r="C1965" s="74"/>
      <c r="D1965" s="115">
        <v>452.86</v>
      </c>
      <c r="E1965" s="95" t="s">
        <v>5497</v>
      </c>
      <c r="F1965" s="116">
        <f t="shared" si="155"/>
        <v>543.43200000000002</v>
      </c>
      <c r="G1965" s="80" t="s">
        <v>3335</v>
      </c>
      <c r="H1965" s="325"/>
      <c r="I1965" s="359" t="s">
        <v>8469</v>
      </c>
      <c r="J1965" s="342"/>
      <c r="K1965" s="81"/>
      <c r="L1965"/>
      <c r="M1965"/>
      <c r="P1965" s="9">
        <v>222</v>
      </c>
      <c r="V1965" s="39"/>
      <c r="Z1965"/>
      <c r="AA1965" s="30">
        <v>7</v>
      </c>
      <c r="AB1965" s="30"/>
      <c r="AC1965" s="31"/>
      <c r="AD1965" s="32"/>
      <c r="AE1965" s="32"/>
      <c r="AF1965" s="33"/>
      <c r="AJ1965" s="350"/>
      <c r="AK1965" s="3"/>
      <c r="AL1965" s="3"/>
    </row>
    <row r="1966" spans="1:38" ht="33.75" customHeight="1" x14ac:dyDescent="0.25">
      <c r="A1966" s="83">
        <v>5509088</v>
      </c>
      <c r="B1966" s="98" t="s">
        <v>5271</v>
      </c>
      <c r="C1966" s="74"/>
      <c r="D1966" s="115">
        <v>760.24</v>
      </c>
      <c r="E1966" s="95" t="s">
        <v>5497</v>
      </c>
      <c r="F1966" s="116">
        <f t="shared" si="155"/>
        <v>912.28800000000001</v>
      </c>
      <c r="G1966" s="80" t="s">
        <v>3334</v>
      </c>
      <c r="H1966" s="325"/>
      <c r="I1966" s="359" t="s">
        <v>8470</v>
      </c>
      <c r="J1966" s="342"/>
      <c r="K1966" s="81"/>
      <c r="L1966"/>
      <c r="M1966"/>
      <c r="P1966" s="9">
        <v>222</v>
      </c>
      <c r="V1966" s="39"/>
      <c r="Z1966"/>
      <c r="AA1966" s="30">
        <v>7</v>
      </c>
      <c r="AB1966" s="30"/>
      <c r="AC1966" s="31"/>
      <c r="AD1966" s="32"/>
      <c r="AE1966" s="32"/>
      <c r="AF1966" s="33"/>
      <c r="AJ1966" s="350"/>
      <c r="AK1966" s="3"/>
      <c r="AL1966" s="3"/>
    </row>
    <row r="1967" spans="1:38" ht="33.75" customHeight="1" x14ac:dyDescent="0.25">
      <c r="A1967" s="83">
        <v>5509089</v>
      </c>
      <c r="B1967" s="98" t="s">
        <v>5272</v>
      </c>
      <c r="C1967" s="74"/>
      <c r="D1967" s="115">
        <v>392.42</v>
      </c>
      <c r="E1967" s="95" t="s">
        <v>5497</v>
      </c>
      <c r="F1967" s="116">
        <f t="shared" si="155"/>
        <v>470.904</v>
      </c>
      <c r="G1967" s="80" t="s">
        <v>3335</v>
      </c>
      <c r="H1967" s="325"/>
      <c r="I1967" s="359" t="s">
        <v>8468</v>
      </c>
      <c r="J1967" s="342"/>
      <c r="K1967" s="81"/>
      <c r="L1967"/>
      <c r="M1967"/>
      <c r="P1967" s="9">
        <v>222</v>
      </c>
      <c r="V1967" s="39"/>
      <c r="Z1967"/>
      <c r="AA1967" s="30">
        <v>7</v>
      </c>
      <c r="AB1967" s="30"/>
      <c r="AC1967" s="31"/>
      <c r="AD1967" s="32"/>
      <c r="AE1967" s="32"/>
      <c r="AF1967" s="33"/>
      <c r="AJ1967" s="350"/>
      <c r="AK1967" s="3"/>
      <c r="AL1967" s="3"/>
    </row>
    <row r="1968" spans="1:38" ht="33.75" customHeight="1" x14ac:dyDescent="0.25">
      <c r="A1968" s="83">
        <v>5509090</v>
      </c>
      <c r="B1968" s="98" t="s">
        <v>5270</v>
      </c>
      <c r="C1968" s="74"/>
      <c r="D1968" s="115">
        <v>494.72</v>
      </c>
      <c r="E1968" s="95" t="s">
        <v>5497</v>
      </c>
      <c r="F1968" s="116">
        <f t="shared" si="155"/>
        <v>593.66399999999999</v>
      </c>
      <c r="G1968" s="80" t="s">
        <v>3335</v>
      </c>
      <c r="H1968" s="325"/>
      <c r="I1968" s="359" t="s">
        <v>8480</v>
      </c>
      <c r="J1968" s="342"/>
      <c r="K1968" s="81"/>
      <c r="L1968"/>
      <c r="M1968"/>
      <c r="P1968" s="9">
        <v>222</v>
      </c>
      <c r="V1968" s="39"/>
      <c r="Z1968"/>
      <c r="AA1968" s="30">
        <v>7</v>
      </c>
      <c r="AB1968" s="30"/>
      <c r="AC1968" s="31"/>
      <c r="AD1968" s="32"/>
      <c r="AE1968" s="32"/>
      <c r="AF1968" s="33"/>
      <c r="AJ1968" s="350"/>
      <c r="AK1968" s="3"/>
      <c r="AL1968" s="3"/>
    </row>
    <row r="1969" spans="1:38" ht="33.75" customHeight="1" x14ac:dyDescent="0.25">
      <c r="A1969" s="83">
        <v>5509091</v>
      </c>
      <c r="B1969" s="98" t="s">
        <v>5269</v>
      </c>
      <c r="C1969" s="74"/>
      <c r="D1969" s="115">
        <v>431.38</v>
      </c>
      <c r="E1969" s="95" t="s">
        <v>5497</v>
      </c>
      <c r="F1969" s="116">
        <f t="shared" si="155"/>
        <v>517.65599999999995</v>
      </c>
      <c r="G1969" s="80" t="s">
        <v>3334</v>
      </c>
      <c r="H1969" s="325"/>
      <c r="I1969" s="359" t="s">
        <v>8482</v>
      </c>
      <c r="J1969" s="342"/>
      <c r="K1969" s="81"/>
      <c r="L1969"/>
      <c r="M1969"/>
      <c r="P1969" s="9">
        <v>222</v>
      </c>
      <c r="V1969" s="39"/>
      <c r="Z1969"/>
      <c r="AA1969" s="30">
        <v>7</v>
      </c>
      <c r="AB1969" s="30"/>
      <c r="AC1969" s="31"/>
      <c r="AD1969" s="32"/>
      <c r="AE1969" s="32"/>
      <c r="AF1969" s="33"/>
      <c r="AJ1969" s="350"/>
      <c r="AK1969" s="3"/>
      <c r="AL1969" s="3"/>
    </row>
    <row r="1970" spans="1:38" ht="56.25" customHeight="1" x14ac:dyDescent="0.25">
      <c r="A1970" s="83">
        <v>5509092</v>
      </c>
      <c r="B1970" s="98" t="s">
        <v>5268</v>
      </c>
      <c r="C1970" s="74"/>
      <c r="D1970" s="115">
        <v>601.09</v>
      </c>
      <c r="E1970" s="95" t="s">
        <v>5497</v>
      </c>
      <c r="F1970" s="116">
        <f t="shared" si="155"/>
        <v>721.30799999999999</v>
      </c>
      <c r="G1970" s="80" t="s">
        <v>3335</v>
      </c>
      <c r="H1970" s="325"/>
      <c r="I1970" s="345"/>
      <c r="J1970" s="342"/>
      <c r="K1970" s="81"/>
      <c r="L1970"/>
      <c r="M1970"/>
      <c r="P1970" s="9">
        <v>222</v>
      </c>
      <c r="V1970" s="39"/>
      <c r="Z1970"/>
      <c r="AA1970" s="30">
        <v>7</v>
      </c>
      <c r="AB1970" s="30"/>
      <c r="AC1970" s="31"/>
      <c r="AD1970" s="32"/>
      <c r="AE1970" s="32"/>
      <c r="AF1970" s="33"/>
      <c r="AJ1970" s="350"/>
      <c r="AK1970" s="3"/>
      <c r="AL1970" s="3"/>
    </row>
    <row r="1971" spans="1:38" ht="45" customHeight="1" x14ac:dyDescent="0.25">
      <c r="A1971" s="83">
        <v>5509093</v>
      </c>
      <c r="B1971" s="98" t="s">
        <v>5267</v>
      </c>
      <c r="C1971" s="74"/>
      <c r="D1971" s="115">
        <v>720.69</v>
      </c>
      <c r="E1971" s="95" t="s">
        <v>5497</v>
      </c>
      <c r="F1971" s="116">
        <f t="shared" si="155"/>
        <v>864.82800000000009</v>
      </c>
      <c r="G1971" s="80" t="s">
        <v>3335</v>
      </c>
      <c r="H1971" s="325"/>
      <c r="I1971" s="345"/>
      <c r="J1971" s="342"/>
      <c r="K1971" s="81"/>
      <c r="L1971"/>
      <c r="M1971"/>
      <c r="P1971" s="9">
        <v>222</v>
      </c>
      <c r="V1971" s="39"/>
      <c r="Z1971"/>
      <c r="AA1971" s="30">
        <v>7</v>
      </c>
      <c r="AB1971" s="30"/>
      <c r="AC1971" s="31"/>
      <c r="AD1971" s="32"/>
      <c r="AE1971" s="32"/>
      <c r="AF1971" s="33"/>
      <c r="AJ1971" s="350">
        <v>2202093</v>
      </c>
      <c r="AK1971" s="3"/>
      <c r="AL1971" s="3"/>
    </row>
    <row r="1972" spans="1:38" ht="56.25" customHeight="1" x14ac:dyDescent="0.25">
      <c r="A1972" s="83">
        <v>5509094</v>
      </c>
      <c r="B1972" s="98" t="s">
        <v>5266</v>
      </c>
      <c r="C1972" s="74"/>
      <c r="D1972" s="115">
        <v>768.52</v>
      </c>
      <c r="E1972" s="95" t="s">
        <v>5497</v>
      </c>
      <c r="F1972" s="116">
        <f t="shared" si="155"/>
        <v>922.22399999999993</v>
      </c>
      <c r="G1972" s="80" t="s">
        <v>3335</v>
      </c>
      <c r="H1972" s="325"/>
      <c r="I1972" s="345"/>
      <c r="J1972" s="342"/>
      <c r="K1972" s="81"/>
      <c r="L1972"/>
      <c r="M1972"/>
      <c r="P1972" s="9">
        <v>222</v>
      </c>
      <c r="V1972" s="39"/>
      <c r="Z1972"/>
      <c r="AA1972" s="30">
        <v>7</v>
      </c>
      <c r="AB1972" s="30"/>
      <c r="AC1972" s="31"/>
      <c r="AD1972" s="32"/>
      <c r="AE1972" s="32"/>
      <c r="AF1972" s="33"/>
      <c r="AJ1972" s="350"/>
      <c r="AK1972" s="3"/>
      <c r="AL1972" s="3"/>
    </row>
    <row r="1973" spans="1:38" ht="56.25" customHeight="1" x14ac:dyDescent="0.25">
      <c r="A1973" s="83">
        <v>5509095</v>
      </c>
      <c r="B1973" s="98" t="s">
        <v>5265</v>
      </c>
      <c r="C1973" s="74"/>
      <c r="D1973" s="115">
        <v>871.2</v>
      </c>
      <c r="E1973" s="95" t="s">
        <v>5497</v>
      </c>
      <c r="F1973" s="116">
        <f t="shared" si="155"/>
        <v>1045.44</v>
      </c>
      <c r="G1973" s="80" t="s">
        <v>3335</v>
      </c>
      <c r="H1973" s="325"/>
      <c r="I1973" s="345"/>
      <c r="J1973" s="342"/>
      <c r="K1973" s="81"/>
      <c r="L1973"/>
      <c r="M1973"/>
      <c r="P1973" s="9">
        <v>222</v>
      </c>
      <c r="V1973" s="39"/>
      <c r="Z1973"/>
      <c r="AA1973" s="30">
        <v>7</v>
      </c>
      <c r="AB1973" s="30"/>
      <c r="AC1973" s="31"/>
      <c r="AD1973" s="32"/>
      <c r="AE1973" s="32"/>
      <c r="AF1973" s="33"/>
      <c r="AJ1973" s="350"/>
      <c r="AK1973" s="3"/>
      <c r="AL1973" s="3"/>
    </row>
    <row r="1974" spans="1:38" ht="45" customHeight="1" x14ac:dyDescent="0.25">
      <c r="A1974" s="83">
        <v>5509096</v>
      </c>
      <c r="B1974" s="98" t="s">
        <v>5264</v>
      </c>
      <c r="C1974" s="74"/>
      <c r="D1974" s="115">
        <v>470.37</v>
      </c>
      <c r="E1974" s="95" t="s">
        <v>5497</v>
      </c>
      <c r="F1974" s="116">
        <f t="shared" si="155"/>
        <v>564.44399999999996</v>
      </c>
      <c r="G1974" s="80" t="s">
        <v>3335</v>
      </c>
      <c r="H1974" s="325"/>
      <c r="I1974" s="345"/>
      <c r="J1974" s="342"/>
      <c r="K1974" s="81"/>
      <c r="L1974"/>
      <c r="M1974"/>
      <c r="P1974" s="9">
        <v>222</v>
      </c>
      <c r="V1974" s="39"/>
      <c r="Z1974"/>
      <c r="AA1974" s="30">
        <v>7</v>
      </c>
      <c r="AB1974" s="30"/>
      <c r="AC1974" s="31"/>
      <c r="AD1974" s="32"/>
      <c r="AE1974" s="32"/>
      <c r="AF1974" s="33"/>
      <c r="AJ1974" s="350"/>
      <c r="AK1974" s="3"/>
      <c r="AL1974" s="3"/>
    </row>
    <row r="1975" spans="1:38" ht="45" customHeight="1" x14ac:dyDescent="0.25">
      <c r="A1975" s="83">
        <v>5509097</v>
      </c>
      <c r="B1975" s="98" t="s">
        <v>5263</v>
      </c>
      <c r="C1975" s="74"/>
      <c r="D1975" s="115">
        <v>496.72</v>
      </c>
      <c r="E1975" s="95" t="s">
        <v>5497</v>
      </c>
      <c r="F1975" s="116">
        <f t="shared" si="155"/>
        <v>596.06399999999996</v>
      </c>
      <c r="G1975" s="80" t="s">
        <v>3335</v>
      </c>
      <c r="H1975" s="325"/>
      <c r="I1975" s="345"/>
      <c r="J1975" s="342"/>
      <c r="K1975" s="81"/>
      <c r="L1975"/>
      <c r="M1975"/>
      <c r="P1975" s="9">
        <v>222</v>
      </c>
      <c r="V1975" s="39"/>
      <c r="Z1975"/>
      <c r="AA1975" s="30">
        <v>7</v>
      </c>
      <c r="AB1975" s="30"/>
      <c r="AC1975" s="31"/>
      <c r="AD1975" s="32"/>
      <c r="AE1975" s="32"/>
      <c r="AF1975" s="33"/>
      <c r="AJ1975" s="350"/>
      <c r="AK1975" s="3"/>
      <c r="AL1975" s="3"/>
    </row>
    <row r="1976" spans="1:38" ht="45" customHeight="1" x14ac:dyDescent="0.25">
      <c r="A1976" s="83">
        <v>5509098</v>
      </c>
      <c r="B1976" s="98" t="s">
        <v>5262</v>
      </c>
      <c r="C1976" s="74"/>
      <c r="D1976" s="115">
        <v>528.08000000000004</v>
      </c>
      <c r="E1976" s="95" t="s">
        <v>5497</v>
      </c>
      <c r="F1976" s="116">
        <f t="shared" si="155"/>
        <v>633.69600000000003</v>
      </c>
      <c r="G1976" s="80" t="s">
        <v>3335</v>
      </c>
      <c r="H1976" s="325"/>
      <c r="I1976" s="345"/>
      <c r="J1976" s="342"/>
      <c r="K1976" s="81"/>
      <c r="L1976"/>
      <c r="M1976"/>
      <c r="P1976" s="9">
        <v>222</v>
      </c>
      <c r="V1976" s="39"/>
      <c r="Z1976"/>
      <c r="AA1976" s="30">
        <v>7</v>
      </c>
      <c r="AB1976" s="30"/>
      <c r="AC1976" s="31"/>
      <c r="AD1976" s="32"/>
      <c r="AE1976" s="32"/>
      <c r="AF1976" s="33"/>
      <c r="AJ1976" s="350"/>
      <c r="AK1976" s="3"/>
      <c r="AL1976" s="3"/>
    </row>
    <row r="1977" spans="1:38" ht="90" customHeight="1" x14ac:dyDescent="0.25">
      <c r="A1977" s="273">
        <v>5509099</v>
      </c>
      <c r="B1977" s="100" t="s">
        <v>5261</v>
      </c>
      <c r="C1977" s="85"/>
      <c r="D1977" s="115">
        <v>585.62</v>
      </c>
      <c r="E1977" s="291" t="s">
        <v>5497</v>
      </c>
      <c r="F1977" s="293">
        <f t="shared" si="155"/>
        <v>702.74400000000003</v>
      </c>
      <c r="G1977" s="87" t="s">
        <v>3335</v>
      </c>
      <c r="H1977" s="325"/>
      <c r="I1977" s="345"/>
      <c r="J1977" s="342"/>
      <c r="K1977" s="81"/>
      <c r="L1977"/>
      <c r="M1977"/>
      <c r="P1977" s="9">
        <v>222</v>
      </c>
      <c r="V1977" s="39"/>
      <c r="Z1977"/>
      <c r="AA1977" s="30">
        <v>7</v>
      </c>
      <c r="AB1977" s="30"/>
      <c r="AC1977" s="31"/>
      <c r="AD1977" s="32"/>
      <c r="AE1977" s="32"/>
      <c r="AF1977" s="33"/>
      <c r="AJ1977" s="350"/>
      <c r="AK1977" s="3"/>
      <c r="AL1977" s="3"/>
    </row>
    <row r="1978" spans="1:38" ht="45" customHeight="1" x14ac:dyDescent="0.25">
      <c r="A1978" s="269">
        <v>43</v>
      </c>
      <c r="B1978" s="284" t="s">
        <v>7951</v>
      </c>
      <c r="C1978" s="267"/>
      <c r="D1978" s="115"/>
      <c r="E1978" s="267"/>
      <c r="F1978" s="299"/>
      <c r="G1978" s="189"/>
      <c r="H1978" s="325"/>
      <c r="I1978" s="354"/>
      <c r="J1978" s="72"/>
      <c r="K1978" s="72"/>
      <c r="P1978" s="9">
        <v>223</v>
      </c>
      <c r="R1978" s="36"/>
      <c r="V1978" s="37" t="s">
        <v>4152</v>
      </c>
      <c r="Z1978"/>
      <c r="AA1978" s="30">
        <v>7</v>
      </c>
      <c r="AB1978" s="30"/>
      <c r="AC1978" s="31"/>
      <c r="AD1978" s="32"/>
      <c r="AE1978" s="32"/>
      <c r="AF1978" s="33"/>
      <c r="AJ1978" s="350"/>
      <c r="AK1978" s="3"/>
      <c r="AL1978" s="3"/>
    </row>
    <row r="1979" spans="1:38" ht="67.5" customHeight="1" x14ac:dyDescent="0.25">
      <c r="A1979" s="279">
        <v>5509100</v>
      </c>
      <c r="B1979" s="270" t="s">
        <v>5260</v>
      </c>
      <c r="C1979" s="77"/>
      <c r="D1979" s="115">
        <v>1763.65</v>
      </c>
      <c r="E1979" s="287" t="s">
        <v>5497</v>
      </c>
      <c r="F1979" s="116">
        <f t="shared" si="155"/>
        <v>2116.38</v>
      </c>
      <c r="G1979" s="79" t="s">
        <v>3334</v>
      </c>
      <c r="H1979" s="325"/>
      <c r="I1979" s="359" t="s">
        <v>8240</v>
      </c>
      <c r="J1979" s="342"/>
      <c r="K1979" s="81"/>
      <c r="L1979"/>
      <c r="M1979"/>
      <c r="P1979" s="9">
        <v>223</v>
      </c>
      <c r="V1979" s="39"/>
      <c r="Z1979"/>
      <c r="AA1979" s="30">
        <v>7</v>
      </c>
      <c r="AB1979" s="30"/>
      <c r="AC1979" s="31"/>
      <c r="AD1979" s="32"/>
      <c r="AE1979" s="32"/>
      <c r="AF1979" s="33"/>
      <c r="AJ1979" s="350"/>
      <c r="AK1979" s="3"/>
      <c r="AL1979" s="3"/>
    </row>
    <row r="1980" spans="1:38" ht="78.75" customHeight="1" x14ac:dyDescent="0.25">
      <c r="A1980" s="83">
        <v>5509101</v>
      </c>
      <c r="B1980" s="98" t="s">
        <v>5259</v>
      </c>
      <c r="C1980" s="74"/>
      <c r="D1980" s="115">
        <v>1443.55</v>
      </c>
      <c r="E1980" s="95" t="s">
        <v>5497</v>
      </c>
      <c r="F1980" s="116">
        <f t="shared" si="155"/>
        <v>1732.26</v>
      </c>
      <c r="G1980" s="80" t="s">
        <v>3334</v>
      </c>
      <c r="H1980" s="325"/>
      <c r="I1980" s="345"/>
      <c r="J1980" s="342"/>
      <c r="K1980" s="81"/>
      <c r="L1980"/>
      <c r="M1980"/>
      <c r="P1980" s="9">
        <v>223</v>
      </c>
      <c r="V1980" s="39"/>
      <c r="Z1980"/>
      <c r="AA1980" s="30">
        <v>7</v>
      </c>
      <c r="AB1980" s="30"/>
      <c r="AC1980" s="31"/>
      <c r="AD1980" s="32"/>
      <c r="AE1980" s="32"/>
      <c r="AF1980" s="33"/>
      <c r="AJ1980" s="350"/>
      <c r="AK1980" s="3"/>
      <c r="AL1980" s="3"/>
    </row>
    <row r="1981" spans="1:38" ht="78.75" customHeight="1" x14ac:dyDescent="0.25">
      <c r="A1981" s="83">
        <v>5509102</v>
      </c>
      <c r="B1981" s="98" t="s">
        <v>5258</v>
      </c>
      <c r="C1981" s="74"/>
      <c r="D1981" s="115">
        <v>1276.1300000000001</v>
      </c>
      <c r="E1981" s="95" t="s">
        <v>5497</v>
      </c>
      <c r="F1981" s="116">
        <f t="shared" si="155"/>
        <v>1531.356</v>
      </c>
      <c r="G1981" s="80" t="s">
        <v>3334</v>
      </c>
      <c r="H1981" s="325"/>
      <c r="I1981" s="345"/>
      <c r="J1981" s="342"/>
      <c r="K1981" s="81"/>
      <c r="L1981"/>
      <c r="M1981"/>
      <c r="P1981" s="9">
        <v>223</v>
      </c>
      <c r="V1981" s="39"/>
      <c r="Z1981"/>
      <c r="AA1981" s="30">
        <v>7</v>
      </c>
      <c r="AB1981" s="30"/>
      <c r="AC1981" s="31"/>
      <c r="AD1981" s="32"/>
      <c r="AE1981" s="32"/>
      <c r="AF1981" s="33"/>
      <c r="AJ1981" s="350"/>
      <c r="AK1981" s="3"/>
      <c r="AL1981" s="3"/>
    </row>
    <row r="1982" spans="1:38" ht="78.75" customHeight="1" x14ac:dyDescent="0.25">
      <c r="A1982" s="83">
        <v>5509103</v>
      </c>
      <c r="B1982" s="98" t="s">
        <v>5257</v>
      </c>
      <c r="C1982" s="74"/>
      <c r="D1982" s="115">
        <v>1063.5899999999999</v>
      </c>
      <c r="E1982" s="95" t="s">
        <v>5497</v>
      </c>
      <c r="F1982" s="116">
        <f t="shared" si="155"/>
        <v>1276.3079999999998</v>
      </c>
      <c r="G1982" s="80" t="s">
        <v>3334</v>
      </c>
      <c r="H1982" s="325"/>
      <c r="I1982" s="345"/>
      <c r="J1982" s="342"/>
      <c r="K1982" s="81"/>
      <c r="L1982"/>
      <c r="M1982"/>
      <c r="P1982" s="9">
        <v>223</v>
      </c>
      <c r="V1982" s="39"/>
      <c r="Z1982"/>
      <c r="AA1982" s="30">
        <v>7</v>
      </c>
      <c r="AB1982" s="30"/>
      <c r="AC1982" s="31"/>
      <c r="AD1982" s="32"/>
      <c r="AE1982" s="32"/>
      <c r="AF1982" s="33"/>
      <c r="AJ1982" s="350"/>
      <c r="AK1982" s="3"/>
      <c r="AL1982" s="3"/>
    </row>
    <row r="1983" spans="1:38" ht="67.5" customHeight="1" x14ac:dyDescent="0.25">
      <c r="A1983" s="83">
        <v>5509104</v>
      </c>
      <c r="B1983" s="98" t="s">
        <v>6919</v>
      </c>
      <c r="C1983" s="74"/>
      <c r="D1983" s="115">
        <v>2304.02</v>
      </c>
      <c r="E1983" s="95" t="s">
        <v>5497</v>
      </c>
      <c r="F1983" s="116">
        <f t="shared" si="155"/>
        <v>2764.8240000000001</v>
      </c>
      <c r="G1983" s="80" t="s">
        <v>3334</v>
      </c>
      <c r="H1983" s="325"/>
      <c r="I1983" s="345"/>
      <c r="J1983" s="342"/>
      <c r="K1983" s="81"/>
      <c r="L1983"/>
      <c r="M1983"/>
      <c r="P1983" s="9">
        <v>223</v>
      </c>
      <c r="V1983" s="39"/>
      <c r="Z1983"/>
      <c r="AA1983" s="30">
        <v>7</v>
      </c>
      <c r="AB1983" s="30"/>
      <c r="AC1983" s="31"/>
      <c r="AD1983" s="32"/>
      <c r="AE1983" s="32"/>
      <c r="AF1983" s="33"/>
      <c r="AJ1983" s="350"/>
      <c r="AK1983" s="3"/>
      <c r="AL1983" s="3"/>
    </row>
    <row r="1984" spans="1:38" ht="56.25" customHeight="1" x14ac:dyDescent="0.25">
      <c r="A1984" s="83">
        <v>5509105</v>
      </c>
      <c r="B1984" s="98" t="s">
        <v>5292</v>
      </c>
      <c r="C1984" s="74"/>
      <c r="D1984" s="115">
        <v>1825.38</v>
      </c>
      <c r="E1984" s="95" t="s">
        <v>5497</v>
      </c>
      <c r="F1984" s="116">
        <f t="shared" si="155"/>
        <v>2190.4560000000001</v>
      </c>
      <c r="G1984" s="80" t="s">
        <v>3334</v>
      </c>
      <c r="H1984" s="325"/>
      <c r="I1984" s="345"/>
      <c r="J1984" s="342"/>
      <c r="K1984" s="81"/>
      <c r="L1984"/>
      <c r="M1984"/>
      <c r="P1984" s="9">
        <v>223</v>
      </c>
      <c r="V1984" s="39"/>
      <c r="Z1984"/>
      <c r="AA1984" s="30">
        <v>7</v>
      </c>
      <c r="AB1984" s="30"/>
      <c r="AC1984" s="31"/>
      <c r="AD1984" s="32"/>
      <c r="AE1984" s="32"/>
      <c r="AF1984" s="33"/>
      <c r="AJ1984" s="350"/>
      <c r="AK1984" s="3"/>
      <c r="AL1984" s="3"/>
    </row>
    <row r="1985" spans="1:38" ht="78.75" customHeight="1" x14ac:dyDescent="0.25">
      <c r="A1985" s="83">
        <v>5509106</v>
      </c>
      <c r="B1985" s="98" t="s">
        <v>5291</v>
      </c>
      <c r="C1985" s="74"/>
      <c r="D1985" s="115">
        <v>2615.81</v>
      </c>
      <c r="E1985" s="95" t="s">
        <v>5497</v>
      </c>
      <c r="F1985" s="116">
        <f t="shared" si="155"/>
        <v>3138.9719999999998</v>
      </c>
      <c r="G1985" s="80" t="s">
        <v>3334</v>
      </c>
      <c r="H1985" s="325"/>
      <c r="I1985" s="345"/>
      <c r="J1985" s="342"/>
      <c r="K1985" s="81"/>
      <c r="L1985"/>
      <c r="M1985"/>
      <c r="P1985" s="9">
        <v>223</v>
      </c>
      <c r="V1985" s="39"/>
      <c r="Z1985"/>
      <c r="AA1985" s="30">
        <v>7</v>
      </c>
      <c r="AB1985" s="30"/>
      <c r="AC1985" s="31"/>
      <c r="AD1985" s="32"/>
      <c r="AE1985" s="32"/>
      <c r="AF1985" s="33"/>
      <c r="AJ1985" s="350"/>
      <c r="AK1985" s="3"/>
      <c r="AL1985" s="3"/>
    </row>
    <row r="1986" spans="1:38" ht="67.5" customHeight="1" x14ac:dyDescent="0.25">
      <c r="A1986" s="83">
        <v>5509107</v>
      </c>
      <c r="B1986" s="98" t="s">
        <v>5290</v>
      </c>
      <c r="C1986" s="74"/>
      <c r="D1986" s="115">
        <v>1669.42</v>
      </c>
      <c r="E1986" s="95" t="s">
        <v>5497</v>
      </c>
      <c r="F1986" s="116">
        <f t="shared" si="155"/>
        <v>2003.3040000000001</v>
      </c>
      <c r="G1986" s="80" t="s">
        <v>3334</v>
      </c>
      <c r="H1986" s="325"/>
      <c r="I1986" s="345"/>
      <c r="J1986" s="342"/>
      <c r="K1986" s="81"/>
      <c r="L1986"/>
      <c r="M1986"/>
      <c r="P1986" s="9">
        <v>223</v>
      </c>
      <c r="V1986" s="39"/>
      <c r="Z1986"/>
      <c r="AA1986" s="30">
        <v>7</v>
      </c>
      <c r="AB1986" s="30"/>
      <c r="AC1986" s="31"/>
      <c r="AD1986" s="32"/>
      <c r="AE1986" s="32"/>
      <c r="AF1986" s="33"/>
      <c r="AJ1986" s="350"/>
      <c r="AK1986" s="3"/>
      <c r="AL1986" s="3"/>
    </row>
    <row r="1987" spans="1:38" ht="135" customHeight="1" x14ac:dyDescent="0.25">
      <c r="A1987" s="83">
        <v>5509108</v>
      </c>
      <c r="B1987" s="98" t="s">
        <v>5289</v>
      </c>
      <c r="C1987" s="74"/>
      <c r="D1987" s="115">
        <v>4987.71</v>
      </c>
      <c r="E1987" s="95" t="s">
        <v>5497</v>
      </c>
      <c r="F1987" s="116">
        <f t="shared" si="155"/>
        <v>5985.2519999999995</v>
      </c>
      <c r="G1987" s="80" t="s">
        <v>3334</v>
      </c>
      <c r="H1987" s="325"/>
      <c r="I1987" s="345"/>
      <c r="J1987" s="342"/>
      <c r="K1987" s="81"/>
      <c r="L1987"/>
      <c r="M1987"/>
      <c r="P1987" s="9">
        <v>223</v>
      </c>
      <c r="V1987" s="39"/>
      <c r="Z1987"/>
      <c r="AA1987" s="30">
        <v>7</v>
      </c>
      <c r="AB1987" s="30"/>
      <c r="AC1987" s="31"/>
      <c r="AD1987" s="32"/>
      <c r="AE1987" s="32"/>
      <c r="AF1987" s="33"/>
      <c r="AJ1987" s="350"/>
      <c r="AK1987" s="3"/>
      <c r="AL1987" s="3"/>
    </row>
    <row r="1988" spans="1:38" ht="135" customHeight="1" x14ac:dyDescent="0.25">
      <c r="A1988" s="273">
        <v>5509109</v>
      </c>
      <c r="B1988" s="272" t="s">
        <v>5293</v>
      </c>
      <c r="C1988" s="85"/>
      <c r="D1988" s="115">
        <v>7595.74</v>
      </c>
      <c r="E1988" s="291" t="s">
        <v>5497</v>
      </c>
      <c r="F1988" s="293">
        <f t="shared" si="155"/>
        <v>9114.887999999999</v>
      </c>
      <c r="G1988" s="87" t="s">
        <v>3334</v>
      </c>
      <c r="H1988" s="325"/>
      <c r="I1988" s="345"/>
      <c r="J1988" s="342"/>
      <c r="K1988" s="81"/>
      <c r="L1988"/>
      <c r="M1988"/>
      <c r="P1988" s="9">
        <v>223</v>
      </c>
      <c r="V1988" s="39"/>
      <c r="Z1988"/>
      <c r="AA1988" s="30">
        <v>7</v>
      </c>
      <c r="AB1988" s="30"/>
      <c r="AC1988" s="31"/>
      <c r="AD1988" s="32"/>
      <c r="AE1988" s="32"/>
      <c r="AF1988" s="33"/>
      <c r="AJ1988" s="350"/>
      <c r="AK1988" s="3"/>
      <c r="AL1988" s="3"/>
    </row>
    <row r="1989" spans="1:38" ht="45" customHeight="1" x14ac:dyDescent="0.25">
      <c r="A1989" s="269">
        <v>44</v>
      </c>
      <c r="B1989" s="284" t="s">
        <v>7952</v>
      </c>
      <c r="C1989" s="267"/>
      <c r="D1989" s="115"/>
      <c r="E1989" s="267"/>
      <c r="F1989" s="299"/>
      <c r="G1989" s="189"/>
      <c r="H1989" s="325"/>
      <c r="I1989" s="354"/>
      <c r="J1989" s="72"/>
      <c r="K1989" s="72"/>
      <c r="P1989" s="9">
        <v>224</v>
      </c>
      <c r="R1989" s="36"/>
      <c r="V1989" s="37" t="s">
        <v>4152</v>
      </c>
      <c r="Z1989"/>
      <c r="AA1989" s="30">
        <v>7</v>
      </c>
      <c r="AB1989" s="30"/>
      <c r="AC1989" s="31"/>
      <c r="AD1989" s="32"/>
      <c r="AE1989" s="32"/>
      <c r="AF1989" s="33"/>
      <c r="AJ1989" s="350"/>
      <c r="AK1989" s="3"/>
      <c r="AL1989" s="3"/>
    </row>
    <row r="1990" spans="1:38" ht="33.75" customHeight="1" x14ac:dyDescent="0.25">
      <c r="A1990" s="279">
        <v>5509074</v>
      </c>
      <c r="B1990" s="270" t="s">
        <v>5255</v>
      </c>
      <c r="C1990" s="77"/>
      <c r="D1990" s="115">
        <v>975.31</v>
      </c>
      <c r="E1990" s="287" t="s">
        <v>5497</v>
      </c>
      <c r="F1990" s="116">
        <f t="shared" si="155"/>
        <v>1170.3719999999998</v>
      </c>
      <c r="G1990" s="79" t="s">
        <v>3335</v>
      </c>
      <c r="H1990" s="325"/>
      <c r="I1990" s="359" t="s">
        <v>8222</v>
      </c>
      <c r="J1990" s="342"/>
      <c r="K1990" s="81"/>
      <c r="L1990"/>
      <c r="M1990"/>
      <c r="P1990" s="9">
        <v>224</v>
      </c>
      <c r="V1990" s="39"/>
      <c r="Z1990"/>
      <c r="AA1990" s="30">
        <v>7</v>
      </c>
      <c r="AB1990" s="30"/>
      <c r="AC1990" s="31"/>
      <c r="AD1990" s="32"/>
      <c r="AE1990" s="32"/>
      <c r="AF1990" s="33"/>
      <c r="AJ1990" s="350"/>
      <c r="AK1990" s="3"/>
      <c r="AL1990" s="3"/>
    </row>
    <row r="1991" spans="1:38" ht="33.75" customHeight="1" x14ac:dyDescent="0.25">
      <c r="A1991" s="273">
        <v>5509075</v>
      </c>
      <c r="B1991" s="100" t="s">
        <v>5256</v>
      </c>
      <c r="C1991" s="85"/>
      <c r="D1991" s="115">
        <v>1541.61</v>
      </c>
      <c r="E1991" s="291" t="s">
        <v>5497</v>
      </c>
      <c r="F1991" s="293">
        <f t="shared" si="155"/>
        <v>1849.9319999999998</v>
      </c>
      <c r="G1991" s="87" t="s">
        <v>3335</v>
      </c>
      <c r="H1991" s="325"/>
      <c r="I1991" s="345"/>
      <c r="J1991" s="342"/>
      <c r="K1991" s="81"/>
      <c r="L1991"/>
      <c r="M1991"/>
      <c r="P1991" s="9">
        <v>224</v>
      </c>
      <c r="V1991" s="39"/>
      <c r="Z1991"/>
      <c r="AA1991" s="30">
        <v>7</v>
      </c>
      <c r="AB1991" s="30"/>
      <c r="AC1991" s="31"/>
      <c r="AD1991" s="32"/>
      <c r="AE1991" s="32"/>
      <c r="AF1991" s="33"/>
      <c r="AJ1991" s="350"/>
      <c r="AK1991" s="3"/>
      <c r="AL1991" s="3"/>
    </row>
    <row r="1992" spans="1:38" ht="75" customHeight="1" x14ac:dyDescent="0.25">
      <c r="A1992" s="269">
        <v>45</v>
      </c>
      <c r="B1992" s="284" t="s">
        <v>7953</v>
      </c>
      <c r="C1992" s="267"/>
      <c r="D1992" s="115"/>
      <c r="E1992" s="267"/>
      <c r="F1992" s="299"/>
      <c r="G1992" s="189"/>
      <c r="H1992" s="118"/>
      <c r="I1992" s="118"/>
      <c r="J1992" s="72"/>
      <c r="K1992" s="72"/>
      <c r="L1992"/>
      <c r="M1992"/>
      <c r="P1992" s="9">
        <v>7</v>
      </c>
      <c r="R1992" s="36"/>
      <c r="V1992" s="37"/>
      <c r="Z1992"/>
      <c r="AA1992" s="30">
        <v>5</v>
      </c>
      <c r="AB1992" s="30"/>
      <c r="AC1992" s="31"/>
      <c r="AD1992" s="32"/>
      <c r="AE1992" s="32"/>
      <c r="AF1992" s="33"/>
      <c r="AJ1992" s="350"/>
      <c r="AK1992" s="3"/>
      <c r="AL1992" s="3"/>
    </row>
    <row r="1993" spans="1:38" ht="36" customHeight="1" x14ac:dyDescent="0.25">
      <c r="A1993" s="279">
        <v>2801034</v>
      </c>
      <c r="B1993" s="270" t="s">
        <v>5250</v>
      </c>
      <c r="C1993" s="77"/>
      <c r="D1993" s="115">
        <v>1141.54</v>
      </c>
      <c r="E1993" s="78" t="s">
        <v>6464</v>
      </c>
      <c r="F1993" s="116">
        <f t="shared" si="155"/>
        <v>1369.848</v>
      </c>
      <c r="G1993" s="79" t="s">
        <v>3334</v>
      </c>
      <c r="H1993" s="325"/>
      <c r="I1993" s="359" t="s">
        <v>8483</v>
      </c>
      <c r="J1993" s="15"/>
      <c r="K1993" s="81"/>
      <c r="L1993"/>
      <c r="M1993"/>
      <c r="P1993" s="9">
        <v>7</v>
      </c>
      <c r="V1993" s="39"/>
      <c r="Z1993"/>
      <c r="AA1993" s="30">
        <v>5</v>
      </c>
      <c r="AB1993" s="30"/>
      <c r="AC1993" s="31"/>
      <c r="AD1993" s="32"/>
      <c r="AE1993" s="32"/>
      <c r="AF1993" s="33"/>
      <c r="AJ1993" s="350"/>
      <c r="AK1993" s="3"/>
      <c r="AL1993" s="3"/>
    </row>
    <row r="1994" spans="1:38" ht="36" customHeight="1" x14ac:dyDescent="0.25">
      <c r="A1994" s="83">
        <v>2802082</v>
      </c>
      <c r="B1994" s="98" t="s">
        <v>5251</v>
      </c>
      <c r="C1994" s="74"/>
      <c r="D1994" s="115">
        <v>957.3</v>
      </c>
      <c r="E1994" s="75" t="s">
        <v>6463</v>
      </c>
      <c r="F1994" s="116">
        <f t="shared" si="155"/>
        <v>1148.76</v>
      </c>
      <c r="G1994" s="80" t="s">
        <v>3335</v>
      </c>
      <c r="H1994" s="325"/>
      <c r="I1994" s="359" t="s">
        <v>8484</v>
      </c>
      <c r="J1994" s="15"/>
      <c r="K1994" s="81"/>
      <c r="L1994"/>
      <c r="M1994"/>
      <c r="P1994" s="9">
        <v>7</v>
      </c>
      <c r="V1994" s="39"/>
      <c r="Z1994"/>
      <c r="AA1994" s="30">
        <v>5</v>
      </c>
      <c r="AB1994" s="30"/>
      <c r="AC1994" s="31"/>
      <c r="AD1994" s="32"/>
      <c r="AE1994" s="32"/>
      <c r="AF1994" s="33"/>
      <c r="AJ1994" s="350"/>
      <c r="AK1994" s="3"/>
      <c r="AL1994" s="3"/>
    </row>
    <row r="1995" spans="1:38" ht="36" customHeight="1" x14ac:dyDescent="0.25">
      <c r="A1995" s="83">
        <v>2802083</v>
      </c>
      <c r="B1995" s="98" t="s">
        <v>5252</v>
      </c>
      <c r="C1995" s="74"/>
      <c r="D1995" s="115">
        <v>1120.8800000000001</v>
      </c>
      <c r="E1995" s="75" t="s">
        <v>6464</v>
      </c>
      <c r="F1995" s="116">
        <f t="shared" si="155"/>
        <v>1345.056</v>
      </c>
      <c r="G1995" s="80" t="s">
        <v>3333</v>
      </c>
      <c r="H1995" s="325"/>
      <c r="I1995" s="359" t="s">
        <v>8458</v>
      </c>
      <c r="J1995" s="15"/>
      <c r="K1995" s="81"/>
      <c r="L1995"/>
      <c r="M1995"/>
      <c r="P1995" s="9">
        <v>7</v>
      </c>
      <c r="V1995" s="39"/>
      <c r="Z1995"/>
      <c r="AA1995" s="30">
        <v>5</v>
      </c>
      <c r="AB1995" s="30"/>
      <c r="AC1995" s="31"/>
      <c r="AD1995" s="32"/>
      <c r="AE1995" s="32"/>
      <c r="AF1995" s="33"/>
      <c r="AJ1995" s="350"/>
      <c r="AK1995" s="3"/>
      <c r="AL1995" s="3"/>
    </row>
    <row r="1996" spans="1:38" ht="36" customHeight="1" x14ac:dyDescent="0.25">
      <c r="A1996" s="83">
        <v>2802085</v>
      </c>
      <c r="B1996" s="98" t="s">
        <v>5253</v>
      </c>
      <c r="C1996" s="74"/>
      <c r="D1996" s="115">
        <v>1214.57</v>
      </c>
      <c r="E1996" s="75" t="s">
        <v>1</v>
      </c>
      <c r="F1996" s="116">
        <f t="shared" si="155"/>
        <v>1457.4839999999999</v>
      </c>
      <c r="G1996" s="80" t="s">
        <v>3335</v>
      </c>
      <c r="H1996" s="325"/>
      <c r="I1996" s="359" t="s">
        <v>8456</v>
      </c>
      <c r="J1996" s="15"/>
      <c r="K1996" s="81"/>
      <c r="L1996"/>
      <c r="M1996"/>
      <c r="P1996" s="9">
        <v>7</v>
      </c>
      <c r="V1996" s="39"/>
      <c r="Z1996"/>
      <c r="AA1996" s="30">
        <v>5</v>
      </c>
      <c r="AB1996" s="30"/>
      <c r="AC1996" s="31"/>
      <c r="AD1996" s="32"/>
      <c r="AE1996" s="32"/>
      <c r="AF1996" s="33"/>
      <c r="AJ1996" s="350"/>
      <c r="AK1996" s="3"/>
      <c r="AL1996" s="3"/>
    </row>
    <row r="1997" spans="1:38" ht="48" customHeight="1" x14ac:dyDescent="0.25">
      <c r="A1997" s="273">
        <v>2802088</v>
      </c>
      <c r="B1997" s="100" t="s">
        <v>5254</v>
      </c>
      <c r="C1997" s="85"/>
      <c r="D1997" s="115">
        <v>2030.44</v>
      </c>
      <c r="E1997" s="86" t="s">
        <v>6463</v>
      </c>
      <c r="F1997" s="293">
        <f t="shared" si="155"/>
        <v>2436.5279999999998</v>
      </c>
      <c r="G1997" s="87" t="s">
        <v>3333</v>
      </c>
      <c r="H1997" s="325"/>
      <c r="I1997" s="29"/>
      <c r="J1997" s="15"/>
      <c r="K1997" s="81"/>
      <c r="L1997"/>
      <c r="M1997"/>
      <c r="P1997" s="9">
        <v>7</v>
      </c>
      <c r="V1997" s="39"/>
      <c r="Z1997"/>
      <c r="AA1997" s="30">
        <v>5</v>
      </c>
      <c r="AB1997" s="30"/>
      <c r="AC1997" s="31"/>
      <c r="AD1997" s="32"/>
      <c r="AE1997" s="32"/>
      <c r="AF1997" s="33"/>
      <c r="AJ1997" s="350"/>
      <c r="AK1997" s="3"/>
      <c r="AL1997" s="3"/>
    </row>
    <row r="1998" spans="1:38" ht="75" customHeight="1" x14ac:dyDescent="0.25">
      <c r="A1998" s="269">
        <v>46</v>
      </c>
      <c r="B1998" s="284" t="s">
        <v>7954</v>
      </c>
      <c r="C1998" s="267"/>
      <c r="D1998" s="115"/>
      <c r="E1998" s="267"/>
      <c r="F1998" s="299"/>
      <c r="G1998" s="189"/>
      <c r="H1998" s="325"/>
      <c r="I1998" s="354"/>
      <c r="J1998" s="72"/>
      <c r="K1998" s="72"/>
      <c r="L1998"/>
      <c r="M1998"/>
      <c r="P1998" s="9">
        <v>8</v>
      </c>
      <c r="R1998" s="36"/>
      <c r="V1998" s="37"/>
      <c r="Z1998"/>
      <c r="AA1998" s="30">
        <v>5</v>
      </c>
      <c r="AB1998" s="30"/>
      <c r="AC1998" s="31"/>
      <c r="AD1998" s="32"/>
      <c r="AE1998" s="32"/>
      <c r="AF1998" s="33"/>
      <c r="AJ1998" s="350"/>
      <c r="AK1998" s="3"/>
      <c r="AL1998" s="3"/>
    </row>
    <row r="1999" spans="1:38" ht="36" customHeight="1" x14ac:dyDescent="0.25">
      <c r="A1999" s="279">
        <v>2802084</v>
      </c>
      <c r="B1999" s="270" t="s">
        <v>5248</v>
      </c>
      <c r="C1999" s="77"/>
      <c r="D1999" s="115">
        <v>2150.11</v>
      </c>
      <c r="E1999" s="78" t="s">
        <v>6463</v>
      </c>
      <c r="F1999" s="116">
        <f t="shared" si="155"/>
        <v>2580.1320000000001</v>
      </c>
      <c r="G1999" s="79" t="s">
        <v>3333</v>
      </c>
      <c r="H1999" s="325"/>
      <c r="I1999" s="359" t="s">
        <v>8485</v>
      </c>
      <c r="J1999" s="15"/>
      <c r="K1999" s="81"/>
      <c r="L1999"/>
      <c r="M1999"/>
      <c r="P1999" s="9">
        <v>8</v>
      </c>
      <c r="V1999" s="39"/>
      <c r="Z1999"/>
      <c r="AA1999" s="30">
        <v>5</v>
      </c>
      <c r="AB1999" s="30"/>
      <c r="AC1999" s="31"/>
      <c r="AD1999" s="32"/>
      <c r="AE1999" s="32"/>
      <c r="AF1999" s="33"/>
      <c r="AJ1999" s="350"/>
      <c r="AK1999" s="3"/>
      <c r="AL1999" s="3"/>
    </row>
    <row r="2000" spans="1:38" ht="36" customHeight="1" x14ac:dyDescent="0.25">
      <c r="A2000" s="273">
        <v>2802087</v>
      </c>
      <c r="B2000" s="100" t="s">
        <v>5249</v>
      </c>
      <c r="C2000" s="85"/>
      <c r="D2000" s="115">
        <v>2659.3</v>
      </c>
      <c r="E2000" s="86" t="s">
        <v>6463</v>
      </c>
      <c r="F2000" s="293">
        <f t="shared" si="155"/>
        <v>3191.1600000000003</v>
      </c>
      <c r="G2000" s="87" t="s">
        <v>3333</v>
      </c>
      <c r="H2000" s="325"/>
      <c r="I2000" s="359" t="s">
        <v>8484</v>
      </c>
      <c r="J2000" s="15"/>
      <c r="K2000" s="81"/>
      <c r="L2000"/>
      <c r="M2000"/>
      <c r="P2000" s="9">
        <v>8</v>
      </c>
      <c r="V2000" s="39"/>
      <c r="Z2000"/>
      <c r="AA2000" s="30">
        <v>5</v>
      </c>
      <c r="AB2000" s="30"/>
      <c r="AC2000" s="31"/>
      <c r="AD2000" s="32"/>
      <c r="AE2000" s="32"/>
      <c r="AF2000" s="33"/>
      <c r="AJ2000" s="350"/>
      <c r="AK2000" s="3"/>
      <c r="AL2000" s="3"/>
    </row>
    <row r="2001" spans="1:38" ht="75" customHeight="1" x14ac:dyDescent="0.25">
      <c r="A2001" s="269">
        <v>47</v>
      </c>
      <c r="B2001" s="284" t="s">
        <v>7955</v>
      </c>
      <c r="C2001" s="267"/>
      <c r="D2001" s="115"/>
      <c r="E2001" s="267"/>
      <c r="F2001" s="299"/>
      <c r="G2001" s="189"/>
      <c r="H2001" s="325"/>
      <c r="I2001" s="354"/>
      <c r="J2001" s="72"/>
      <c r="K2001" s="72"/>
      <c r="L2001"/>
      <c r="M2001"/>
      <c r="P2001" s="9">
        <v>9</v>
      </c>
      <c r="R2001" s="36"/>
      <c r="V2001" s="37"/>
      <c r="Z2001"/>
      <c r="AA2001" s="30">
        <v>5</v>
      </c>
      <c r="AB2001" s="30"/>
      <c r="AC2001" s="31"/>
      <c r="AD2001" s="32"/>
      <c r="AE2001" s="32"/>
      <c r="AF2001" s="33"/>
      <c r="AJ2001" s="350"/>
      <c r="AK2001" s="3"/>
      <c r="AL2001" s="3"/>
    </row>
    <row r="2002" spans="1:38" ht="36" customHeight="1" x14ac:dyDescent="0.25">
      <c r="A2002" s="279">
        <v>2802086</v>
      </c>
      <c r="B2002" s="270" t="s">
        <v>5247</v>
      </c>
      <c r="C2002" s="77"/>
      <c r="D2002" s="115">
        <v>1566.31</v>
      </c>
      <c r="E2002" s="78" t="s">
        <v>1</v>
      </c>
      <c r="F2002" s="116">
        <f t="shared" si="155"/>
        <v>1879.5719999999999</v>
      </c>
      <c r="G2002" s="79" t="s">
        <v>3335</v>
      </c>
      <c r="H2002" s="325"/>
      <c r="I2002" s="359" t="s">
        <v>8486</v>
      </c>
      <c r="J2002" s="15"/>
      <c r="K2002" s="81"/>
      <c r="L2002"/>
      <c r="M2002"/>
      <c r="P2002" s="9">
        <v>9</v>
      </c>
      <c r="V2002" s="39"/>
      <c r="Z2002"/>
      <c r="AA2002" s="30">
        <v>5</v>
      </c>
      <c r="AB2002" s="30"/>
      <c r="AC2002" s="31"/>
      <c r="AD2002" s="32"/>
      <c r="AE2002" s="32"/>
      <c r="AF2002" s="33"/>
      <c r="AJ2002" s="350"/>
      <c r="AK2002" s="3"/>
      <c r="AL2002" s="3"/>
    </row>
    <row r="2003" spans="1:38" ht="48" customHeight="1" x14ac:dyDescent="0.25">
      <c r="A2003" s="83">
        <v>2802089</v>
      </c>
      <c r="B2003" s="98" t="s">
        <v>5246</v>
      </c>
      <c r="C2003" s="74"/>
      <c r="D2003" s="115">
        <v>1960.44</v>
      </c>
      <c r="E2003" s="75" t="s">
        <v>1</v>
      </c>
      <c r="F2003" s="116">
        <f t="shared" si="155"/>
        <v>2352.5279999999998</v>
      </c>
      <c r="G2003" s="80" t="s">
        <v>3333</v>
      </c>
      <c r="H2003" s="325"/>
      <c r="I2003" s="359" t="s">
        <v>8484</v>
      </c>
      <c r="J2003" s="15"/>
      <c r="K2003" s="81"/>
      <c r="L2003"/>
      <c r="M2003"/>
      <c r="P2003" s="9">
        <v>9</v>
      </c>
      <c r="V2003" s="39"/>
      <c r="Z2003"/>
      <c r="AA2003" s="30">
        <v>5</v>
      </c>
      <c r="AB2003" s="30"/>
      <c r="AC2003" s="31"/>
      <c r="AD2003" s="32"/>
      <c r="AE2003" s="32"/>
      <c r="AF2003" s="33"/>
      <c r="AJ2003" s="350"/>
      <c r="AK2003" s="3"/>
      <c r="AL2003" s="3"/>
    </row>
    <row r="2004" spans="1:38" ht="48" customHeight="1" x14ac:dyDescent="0.25">
      <c r="A2004" s="83">
        <v>2802095</v>
      </c>
      <c r="B2004" s="98" t="s">
        <v>5245</v>
      </c>
      <c r="C2004" s="74"/>
      <c r="D2004" s="115">
        <v>4012.59</v>
      </c>
      <c r="E2004" s="75" t="s">
        <v>6463</v>
      </c>
      <c r="F2004" s="116">
        <f t="shared" si="155"/>
        <v>4815.1080000000002</v>
      </c>
      <c r="G2004" s="80" t="s">
        <v>3333</v>
      </c>
      <c r="H2004" s="325"/>
      <c r="I2004" s="359" t="s">
        <v>8458</v>
      </c>
      <c r="J2004" s="15"/>
      <c r="K2004" s="81"/>
      <c r="L2004"/>
      <c r="M2004"/>
      <c r="P2004" s="9">
        <v>9</v>
      </c>
      <c r="V2004" s="39"/>
      <c r="Z2004"/>
      <c r="AA2004" s="30">
        <v>5</v>
      </c>
      <c r="AB2004" s="30"/>
      <c r="AC2004" s="31"/>
      <c r="AD2004" s="32"/>
      <c r="AE2004" s="32"/>
      <c r="AF2004" s="33"/>
      <c r="AJ2004" s="350"/>
      <c r="AK2004" s="3"/>
      <c r="AL2004" s="3"/>
    </row>
    <row r="2005" spans="1:38" ht="36" customHeight="1" x14ac:dyDescent="0.25">
      <c r="A2005" s="273">
        <v>2801075</v>
      </c>
      <c r="B2005" s="100" t="s">
        <v>5972</v>
      </c>
      <c r="C2005" s="85"/>
      <c r="D2005" s="115">
        <v>937.62</v>
      </c>
      <c r="E2005" s="86" t="s">
        <v>6464</v>
      </c>
      <c r="F2005" s="293">
        <f t="shared" si="155"/>
        <v>1125.144</v>
      </c>
      <c r="G2005" s="87" t="s">
        <v>3334</v>
      </c>
      <c r="H2005" s="325"/>
      <c r="I2005" s="359" t="s">
        <v>8456</v>
      </c>
      <c r="J2005" s="15"/>
      <c r="K2005" s="81"/>
      <c r="L2005"/>
      <c r="M2005"/>
      <c r="P2005" s="9">
        <v>9</v>
      </c>
      <c r="V2005" s="39"/>
      <c r="Z2005"/>
      <c r="AA2005" s="30">
        <v>5</v>
      </c>
      <c r="AB2005" s="30"/>
      <c r="AC2005" s="31"/>
      <c r="AD2005" s="32"/>
      <c r="AE2005" s="32"/>
      <c r="AF2005" s="33"/>
      <c r="AJ2005" s="350"/>
      <c r="AK2005" s="3"/>
      <c r="AL2005" s="3"/>
    </row>
    <row r="2006" spans="1:38" ht="60" customHeight="1" x14ac:dyDescent="0.25">
      <c r="A2006" s="269">
        <v>48</v>
      </c>
      <c r="B2006" s="284" t="s">
        <v>7956</v>
      </c>
      <c r="C2006" s="267"/>
      <c r="D2006" s="115"/>
      <c r="E2006" s="267"/>
      <c r="F2006" s="298"/>
      <c r="G2006" s="189"/>
      <c r="H2006" s="325"/>
      <c r="J2006" s="72"/>
      <c r="K2006" s="72"/>
      <c r="L2006"/>
      <c r="M2006"/>
      <c r="P2006" s="9">
        <v>50</v>
      </c>
      <c r="R2006" s="36"/>
      <c r="V2006" s="37"/>
      <c r="W2006" s="14"/>
      <c r="Z2006" s="38"/>
      <c r="AA2006" s="38"/>
      <c r="AB2006" s="30"/>
      <c r="AC2006" s="31"/>
      <c r="AD2006" s="32"/>
      <c r="AE2006" s="32"/>
      <c r="AF2006" s="33"/>
      <c r="AJ2006" s="350"/>
      <c r="AK2006" s="3"/>
      <c r="AL2006" s="3"/>
    </row>
    <row r="2007" spans="1:38" ht="36" customHeight="1" x14ac:dyDescent="0.25">
      <c r="A2007" s="277">
        <v>2802107</v>
      </c>
      <c r="B2007" s="282" t="s">
        <v>6542</v>
      </c>
      <c r="C2007" s="289"/>
      <c r="D2007" s="115">
        <v>661.71</v>
      </c>
      <c r="E2007" s="290" t="s">
        <v>6464</v>
      </c>
      <c r="F2007" s="292">
        <f>D2007*1.2</f>
        <v>794.05200000000002</v>
      </c>
      <c r="G2007" s="163" t="s">
        <v>3335</v>
      </c>
      <c r="H2007" s="325"/>
      <c r="L2007"/>
      <c r="M2007"/>
      <c r="P2007" s="9">
        <v>50</v>
      </c>
      <c r="V2007" s="39"/>
      <c r="W2007" s="14"/>
      <c r="Z2007" s="38"/>
      <c r="AA2007" s="38">
        <v>5</v>
      </c>
      <c r="AB2007" s="30"/>
      <c r="AC2007" s="31"/>
      <c r="AD2007" s="32"/>
      <c r="AE2007" s="32"/>
      <c r="AF2007" s="33"/>
      <c r="AJ2007" s="350"/>
      <c r="AK2007" s="3"/>
      <c r="AL2007" s="3"/>
    </row>
    <row r="2008" spans="1:38" ht="60" customHeight="1" x14ac:dyDescent="0.25">
      <c r="A2008" s="269">
        <v>148</v>
      </c>
      <c r="B2008" s="284" t="s">
        <v>7957</v>
      </c>
      <c r="C2008" s="267"/>
      <c r="D2008" s="115"/>
      <c r="E2008" s="267"/>
      <c r="F2008" s="298"/>
      <c r="G2008" s="189"/>
      <c r="H2008" s="325"/>
      <c r="J2008" s="72"/>
      <c r="K2008" s="72"/>
      <c r="L2008"/>
      <c r="M2008"/>
      <c r="P2008" s="9">
        <v>184</v>
      </c>
      <c r="R2008" s="36"/>
      <c r="V2008" s="37"/>
      <c r="Z2008" s="38"/>
      <c r="AA2008" s="38"/>
      <c r="AB2008" s="30"/>
      <c r="AC2008" s="31"/>
      <c r="AD2008" s="32"/>
      <c r="AE2008" s="32"/>
      <c r="AF2008" s="33"/>
      <c r="AJ2008" s="350"/>
      <c r="AK2008" s="3"/>
      <c r="AL2008" s="3"/>
    </row>
    <row r="2009" spans="1:38" ht="48" customHeight="1" x14ac:dyDescent="0.25">
      <c r="A2009" s="76">
        <v>2807025</v>
      </c>
      <c r="B2009" s="270" t="s">
        <v>6668</v>
      </c>
      <c r="C2009" s="77"/>
      <c r="D2009" s="115">
        <v>551.95000000000005</v>
      </c>
      <c r="E2009" s="78" t="s">
        <v>6463</v>
      </c>
      <c r="F2009" s="116">
        <f t="shared" ref="F2009" si="156">D2009*1.2</f>
        <v>662.34</v>
      </c>
      <c r="G2009" s="79"/>
      <c r="H2009" s="325"/>
      <c r="J2009" s="15"/>
      <c r="L2009"/>
      <c r="M2009"/>
      <c r="P2009" s="9">
        <v>184</v>
      </c>
      <c r="V2009" s="39"/>
      <c r="Z2009" s="38"/>
      <c r="AA2009" s="38">
        <v>5.0006658676255284</v>
      </c>
      <c r="AB2009" s="30"/>
      <c r="AC2009" s="31"/>
      <c r="AD2009" s="32"/>
      <c r="AE2009" s="32"/>
      <c r="AF2009" s="33"/>
      <c r="AJ2009" s="350"/>
      <c r="AK2009" s="3"/>
      <c r="AL2009" s="3"/>
    </row>
    <row r="2010" spans="1:38" ht="72" customHeight="1" x14ac:dyDescent="0.25">
      <c r="A2010" s="73">
        <v>2807026</v>
      </c>
      <c r="B2010" s="98" t="s">
        <v>6669</v>
      </c>
      <c r="C2010" s="74"/>
      <c r="D2010" s="115">
        <v>1512.21</v>
      </c>
      <c r="E2010" s="75" t="s">
        <v>6463</v>
      </c>
      <c r="F2010" s="116">
        <f>D2010*1.2</f>
        <v>1814.652</v>
      </c>
      <c r="G2010" s="80"/>
      <c r="H2010" s="325"/>
      <c r="J2010" s="15"/>
      <c r="L2010"/>
      <c r="M2010"/>
      <c r="P2010" s="9">
        <v>184</v>
      </c>
      <c r="V2010" s="39"/>
      <c r="Z2010" s="38"/>
      <c r="AA2010" s="38">
        <v>5.0006658676255284</v>
      </c>
      <c r="AB2010" s="30"/>
      <c r="AC2010" s="31"/>
      <c r="AD2010" s="32"/>
      <c r="AE2010" s="32"/>
      <c r="AF2010" s="33"/>
      <c r="AJ2010" s="350"/>
      <c r="AK2010" s="3"/>
      <c r="AL2010" s="3"/>
    </row>
    <row r="2011" spans="1:38" ht="96" customHeight="1" x14ac:dyDescent="0.25">
      <c r="A2011" s="271">
        <v>2807027</v>
      </c>
      <c r="B2011" s="100" t="s">
        <v>6670</v>
      </c>
      <c r="C2011" s="85"/>
      <c r="D2011" s="115">
        <v>2552.27</v>
      </c>
      <c r="E2011" s="86"/>
      <c r="F2011" s="293">
        <f t="shared" ref="F2011" si="157">D2011*1.2</f>
        <v>3062.7239999999997</v>
      </c>
      <c r="G2011" s="87"/>
      <c r="H2011" s="325"/>
      <c r="J2011" s="15"/>
      <c r="L2011"/>
      <c r="M2011"/>
      <c r="P2011" s="9">
        <v>184</v>
      </c>
      <c r="V2011" s="39"/>
      <c r="Z2011" s="38"/>
      <c r="AA2011" s="38">
        <v>5.0006658676255284</v>
      </c>
      <c r="AB2011" s="30"/>
      <c r="AC2011" s="31"/>
      <c r="AD2011" s="32"/>
      <c r="AE2011" s="32"/>
      <c r="AF2011" s="33"/>
      <c r="AJ2011" s="350"/>
      <c r="AK2011" s="3"/>
      <c r="AL2011" s="3"/>
    </row>
    <row r="2012" spans="1:38" ht="60" customHeight="1" x14ac:dyDescent="0.25">
      <c r="A2012" s="269">
        <v>49</v>
      </c>
      <c r="B2012" s="284" t="s">
        <v>7958</v>
      </c>
      <c r="C2012" s="267"/>
      <c r="D2012" s="115"/>
      <c r="E2012" s="267"/>
      <c r="F2012" s="299"/>
      <c r="G2012" s="189"/>
      <c r="H2012" s="325"/>
      <c r="I2012" s="354"/>
      <c r="J2012" s="72"/>
      <c r="K2012" s="72"/>
      <c r="L2012"/>
      <c r="M2012"/>
      <c r="P2012" s="9">
        <v>225</v>
      </c>
      <c r="R2012" s="36"/>
      <c r="V2012" s="37"/>
      <c r="Z2012"/>
      <c r="AA2012" s="30">
        <v>5</v>
      </c>
      <c r="AB2012" s="30"/>
      <c r="AC2012" s="31"/>
      <c r="AD2012" s="32"/>
      <c r="AE2012" s="32"/>
      <c r="AF2012" s="33"/>
      <c r="AJ2012" s="350"/>
      <c r="AK2012" s="3"/>
      <c r="AL2012" s="3"/>
    </row>
    <row r="2013" spans="1:38" ht="56.25" customHeight="1" x14ac:dyDescent="0.25">
      <c r="A2013" s="279">
        <v>4501046</v>
      </c>
      <c r="B2013" s="270" t="s">
        <v>5243</v>
      </c>
      <c r="C2013" s="77"/>
      <c r="D2013" s="115">
        <v>1013.58</v>
      </c>
      <c r="E2013" s="78" t="s">
        <v>6463</v>
      </c>
      <c r="F2013" s="116">
        <f t="shared" si="155"/>
        <v>1216.296</v>
      </c>
      <c r="G2013" s="79" t="s">
        <v>3333</v>
      </c>
      <c r="H2013" s="325"/>
      <c r="I2013" s="359" t="s">
        <v>8487</v>
      </c>
      <c r="J2013" s="15"/>
      <c r="K2013" s="81"/>
      <c r="L2013"/>
      <c r="M2013"/>
      <c r="P2013" s="9">
        <v>225</v>
      </c>
      <c r="V2013" s="39"/>
      <c r="Z2013"/>
      <c r="AA2013" s="30">
        <v>5</v>
      </c>
      <c r="AB2013" s="30"/>
      <c r="AC2013" s="31"/>
      <c r="AD2013" s="32"/>
      <c r="AE2013" s="32"/>
      <c r="AF2013" s="33"/>
      <c r="AJ2013" s="350">
        <v>4501002</v>
      </c>
      <c r="AK2013" s="3"/>
      <c r="AL2013" s="3"/>
    </row>
    <row r="2014" spans="1:38" ht="56.25" customHeight="1" x14ac:dyDescent="0.25">
      <c r="A2014" s="273">
        <v>4501047</v>
      </c>
      <c r="B2014" s="100" t="s">
        <v>5244</v>
      </c>
      <c r="C2014" s="85"/>
      <c r="D2014" s="115">
        <v>1483.97</v>
      </c>
      <c r="E2014" s="86" t="s">
        <v>6463</v>
      </c>
      <c r="F2014" s="293">
        <f t="shared" si="155"/>
        <v>1780.7639999999999</v>
      </c>
      <c r="G2014" s="87" t="s">
        <v>3333</v>
      </c>
      <c r="H2014" s="325"/>
      <c r="I2014" s="345"/>
      <c r="J2014" s="15"/>
      <c r="K2014" s="81"/>
      <c r="L2014"/>
      <c r="M2014"/>
      <c r="P2014" s="9">
        <v>225</v>
      </c>
      <c r="V2014" s="39"/>
      <c r="Z2014"/>
      <c r="AA2014" s="30">
        <v>5</v>
      </c>
      <c r="AB2014" s="30"/>
      <c r="AC2014" s="31"/>
      <c r="AD2014" s="32"/>
      <c r="AE2014" s="32"/>
      <c r="AF2014" s="33"/>
      <c r="AJ2014" s="350">
        <v>4501003</v>
      </c>
      <c r="AK2014" s="3"/>
      <c r="AL2014" s="3"/>
    </row>
    <row r="2015" spans="1:38" ht="60" customHeight="1" x14ac:dyDescent="0.25">
      <c r="A2015" s="269">
        <v>50</v>
      </c>
      <c r="B2015" s="284" t="s">
        <v>7959</v>
      </c>
      <c r="C2015" s="267"/>
      <c r="D2015" s="115"/>
      <c r="E2015" s="267"/>
      <c r="F2015" s="298"/>
      <c r="G2015" s="189"/>
      <c r="H2015" s="325"/>
      <c r="J2015" s="72"/>
      <c r="K2015" s="72"/>
      <c r="L2015"/>
      <c r="M2015"/>
      <c r="P2015" s="9">
        <v>237</v>
      </c>
      <c r="R2015" s="36"/>
      <c r="V2015" s="37"/>
      <c r="Z2015" s="38"/>
      <c r="AA2015" s="38"/>
      <c r="AB2015" s="30"/>
      <c r="AC2015" s="31"/>
      <c r="AD2015" s="32"/>
      <c r="AE2015" s="32"/>
      <c r="AF2015" s="33"/>
      <c r="AJ2015" s="350"/>
      <c r="AK2015" s="3"/>
      <c r="AL2015" s="3"/>
    </row>
    <row r="2016" spans="1:38" ht="12" customHeight="1" x14ac:dyDescent="0.25">
      <c r="A2016" s="277">
        <v>4501022</v>
      </c>
      <c r="B2016" s="282" t="s">
        <v>924</v>
      </c>
      <c r="C2016" s="289"/>
      <c r="D2016" s="115">
        <v>41.55</v>
      </c>
      <c r="E2016" s="290" t="s">
        <v>1</v>
      </c>
      <c r="F2016" s="292">
        <f t="shared" si="155"/>
        <v>49.859999999999992</v>
      </c>
      <c r="G2016" s="163" t="s">
        <v>3334</v>
      </c>
      <c r="H2016" s="325"/>
      <c r="J2016" s="341"/>
      <c r="L2016"/>
      <c r="M2016"/>
      <c r="P2016" s="9">
        <v>237</v>
      </c>
      <c r="V2016" s="39"/>
      <c r="Z2016" s="38"/>
      <c r="AA2016" s="38">
        <v>4.9840510366826152</v>
      </c>
      <c r="AB2016" s="30"/>
      <c r="AC2016" s="31"/>
      <c r="AD2016" s="32"/>
      <c r="AE2016" s="32"/>
      <c r="AF2016" s="33"/>
      <c r="AJ2016" s="350"/>
      <c r="AK2016" s="3"/>
      <c r="AL2016" s="3"/>
    </row>
    <row r="2017" spans="1:38" ht="90" customHeight="1" x14ac:dyDescent="0.25">
      <c r="A2017" s="269">
        <v>51</v>
      </c>
      <c r="B2017" s="284" t="s">
        <v>7960</v>
      </c>
      <c r="C2017" s="267"/>
      <c r="D2017" s="115"/>
      <c r="E2017" s="267"/>
      <c r="F2017" s="298"/>
      <c r="G2017" s="189"/>
      <c r="H2017" s="325"/>
      <c r="J2017" s="72"/>
      <c r="K2017" s="55"/>
      <c r="L2017"/>
      <c r="M2017"/>
      <c r="P2017" s="9">
        <v>209</v>
      </c>
      <c r="R2017" s="36"/>
      <c r="V2017" s="37"/>
      <c r="Z2017" s="38"/>
      <c r="AA2017" s="38"/>
      <c r="AB2017" s="30"/>
      <c r="AC2017" s="31"/>
      <c r="AD2017" s="33"/>
      <c r="AE2017" s="32"/>
      <c r="AF2017" s="32"/>
      <c r="AJ2017" s="350"/>
      <c r="AK2017" s="3"/>
      <c r="AL2017" s="3"/>
    </row>
    <row r="2018" spans="1:38" ht="12" customHeight="1" x14ac:dyDescent="0.25">
      <c r="A2018" s="76">
        <v>2903005</v>
      </c>
      <c r="B2018" s="282" t="s">
        <v>3785</v>
      </c>
      <c r="C2018" s="289"/>
      <c r="D2018" s="115">
        <v>1118.9000000000001</v>
      </c>
      <c r="E2018" s="290"/>
      <c r="F2018" s="112">
        <f t="shared" si="155"/>
        <v>1342.68</v>
      </c>
      <c r="G2018" s="163" t="s">
        <v>3335</v>
      </c>
      <c r="H2018" s="325"/>
      <c r="I2018" s="24"/>
      <c r="J2018" s="341"/>
      <c r="K2018" s="24"/>
      <c r="L2018"/>
      <c r="M2018"/>
      <c r="P2018" s="9">
        <v>209</v>
      </c>
      <c r="V2018" s="39"/>
      <c r="Z2018" s="38"/>
      <c r="AA2018" s="38">
        <v>0</v>
      </c>
      <c r="AB2018" s="30"/>
      <c r="AC2018" s="31"/>
      <c r="AD2018" s="33"/>
      <c r="AE2018" s="32"/>
      <c r="AF2018" s="32"/>
      <c r="AJ2018" s="350">
        <v>2903001</v>
      </c>
      <c r="AK2018" s="3"/>
      <c r="AL2018" s="3"/>
    </row>
    <row r="2019" spans="1:38" ht="144" customHeight="1" x14ac:dyDescent="0.25">
      <c r="A2019" s="73"/>
      <c r="B2019" s="91" t="s">
        <v>4856</v>
      </c>
      <c r="C2019" s="88"/>
      <c r="D2019" s="115"/>
      <c r="E2019" s="89"/>
      <c r="F2019" s="112"/>
      <c r="G2019" s="90"/>
      <c r="H2019" s="325"/>
      <c r="I2019" s="24"/>
      <c r="J2019" s="343"/>
      <c r="K2019" s="24"/>
      <c r="L2019"/>
      <c r="M2019"/>
      <c r="P2019" s="9">
        <v>209</v>
      </c>
      <c r="V2019" s="39"/>
      <c r="Z2019" s="38"/>
      <c r="AA2019" s="38"/>
      <c r="AB2019" s="30"/>
      <c r="AC2019" s="31"/>
      <c r="AD2019" s="33"/>
      <c r="AE2019" s="32"/>
      <c r="AF2019" s="32"/>
      <c r="AJ2019" s="350"/>
      <c r="AK2019" s="3"/>
      <c r="AL2019" s="3"/>
    </row>
    <row r="2020" spans="1:38" ht="144" customHeight="1" x14ac:dyDescent="0.25">
      <c r="A2020" s="73"/>
      <c r="B2020" s="91" t="s">
        <v>4857</v>
      </c>
      <c r="C2020" s="88"/>
      <c r="D2020" s="115"/>
      <c r="E2020" s="89"/>
      <c r="F2020" s="112"/>
      <c r="G2020" s="90"/>
      <c r="H2020" s="325"/>
      <c r="I2020" s="24"/>
      <c r="J2020" s="343"/>
      <c r="K2020" s="24"/>
      <c r="L2020"/>
      <c r="M2020"/>
      <c r="P2020" s="9">
        <v>209</v>
      </c>
      <c r="V2020" s="39"/>
      <c r="Z2020" s="38"/>
      <c r="AA2020" s="38"/>
      <c r="AB2020" s="30"/>
      <c r="AC2020" s="31"/>
      <c r="AD2020" s="33"/>
      <c r="AE2020" s="32"/>
      <c r="AF2020" s="32"/>
      <c r="AJ2020" s="350"/>
      <c r="AK2020" s="3"/>
      <c r="AL2020" s="3"/>
    </row>
    <row r="2021" spans="1:38" ht="144" customHeight="1" x14ac:dyDescent="0.25">
      <c r="A2021" s="73"/>
      <c r="B2021" s="91" t="s">
        <v>4858</v>
      </c>
      <c r="C2021" s="88"/>
      <c r="D2021" s="115"/>
      <c r="E2021" s="89"/>
      <c r="F2021" s="112"/>
      <c r="G2021" s="90"/>
      <c r="H2021" s="325"/>
      <c r="I2021" s="24"/>
      <c r="J2021" s="343"/>
      <c r="K2021" s="24"/>
      <c r="L2021"/>
      <c r="M2021"/>
      <c r="P2021" s="9">
        <v>209</v>
      </c>
      <c r="V2021" s="39"/>
      <c r="Z2021" s="38"/>
      <c r="AA2021" s="38"/>
      <c r="AB2021" s="30"/>
      <c r="AC2021" s="31"/>
      <c r="AD2021" s="33"/>
      <c r="AE2021" s="32"/>
      <c r="AF2021" s="32"/>
      <c r="AJ2021" s="350"/>
      <c r="AK2021" s="3"/>
      <c r="AL2021" s="3"/>
    </row>
    <row r="2022" spans="1:38" ht="242.1" customHeight="1" x14ac:dyDescent="0.25">
      <c r="A2022" s="73"/>
      <c r="B2022" s="101" t="s">
        <v>4859</v>
      </c>
      <c r="C2022" s="88"/>
      <c r="D2022" s="115"/>
      <c r="E2022" s="89"/>
      <c r="F2022" s="112">
        <f t="shared" ref="F2022:F2102" si="158">D2022*1.2</f>
        <v>0</v>
      </c>
      <c r="G2022" s="90"/>
      <c r="H2022" s="325"/>
      <c r="I2022" s="24"/>
      <c r="J2022" s="343"/>
      <c r="K2022" s="24"/>
      <c r="L2022"/>
      <c r="M2022"/>
      <c r="P2022" s="9">
        <v>209</v>
      </c>
      <c r="V2022" s="39"/>
      <c r="Z2022" s="38"/>
      <c r="AA2022" s="38"/>
      <c r="AB2022" s="30"/>
      <c r="AC2022" s="31"/>
      <c r="AD2022" s="33"/>
      <c r="AE2022" s="32"/>
      <c r="AF2022" s="32"/>
      <c r="AJ2022" s="350"/>
      <c r="AK2022" s="3"/>
      <c r="AL2022" s="3"/>
    </row>
    <row r="2023" spans="1:38" ht="254.1" customHeight="1" x14ac:dyDescent="0.25">
      <c r="A2023" s="73"/>
      <c r="B2023" s="101" t="s">
        <v>4860</v>
      </c>
      <c r="C2023" s="88"/>
      <c r="D2023" s="115"/>
      <c r="E2023" s="89"/>
      <c r="F2023" s="112">
        <f t="shared" si="158"/>
        <v>0</v>
      </c>
      <c r="G2023" s="90"/>
      <c r="H2023" s="325"/>
      <c r="I2023" s="24"/>
      <c r="J2023" s="343"/>
      <c r="K2023" s="24"/>
      <c r="L2023"/>
      <c r="M2023"/>
      <c r="P2023" s="9">
        <v>209</v>
      </c>
      <c r="V2023" s="39"/>
      <c r="Z2023" s="38"/>
      <c r="AA2023" s="38"/>
      <c r="AB2023" s="30"/>
      <c r="AC2023" s="31"/>
      <c r="AD2023" s="33"/>
      <c r="AE2023" s="32"/>
      <c r="AF2023" s="32"/>
      <c r="AJ2023" s="350"/>
      <c r="AK2023" s="3"/>
      <c r="AL2023" s="3"/>
    </row>
    <row r="2024" spans="1:38" ht="302.10000000000002" customHeight="1" x14ac:dyDescent="0.25">
      <c r="A2024" s="73"/>
      <c r="B2024" s="101" t="s">
        <v>4861</v>
      </c>
      <c r="C2024" s="88"/>
      <c r="D2024" s="115"/>
      <c r="E2024" s="89"/>
      <c r="F2024" s="112">
        <f t="shared" si="158"/>
        <v>0</v>
      </c>
      <c r="G2024" s="90"/>
      <c r="H2024" s="325"/>
      <c r="I2024" s="24"/>
      <c r="J2024" s="343"/>
      <c r="K2024" s="24"/>
      <c r="L2024"/>
      <c r="M2024"/>
      <c r="P2024" s="9">
        <v>209</v>
      </c>
      <c r="V2024" s="39"/>
      <c r="Z2024" s="38"/>
      <c r="AA2024" s="38"/>
      <c r="AB2024" s="30"/>
      <c r="AC2024" s="31"/>
      <c r="AD2024" s="33"/>
      <c r="AE2024" s="32"/>
      <c r="AF2024" s="32"/>
      <c r="AJ2024" s="350"/>
      <c r="AK2024" s="3"/>
      <c r="AL2024" s="3"/>
    </row>
    <row r="2025" spans="1:38" ht="290.10000000000002" customHeight="1" x14ac:dyDescent="0.25">
      <c r="A2025" s="73"/>
      <c r="B2025" s="101" t="s">
        <v>4862</v>
      </c>
      <c r="C2025" s="88"/>
      <c r="D2025" s="115"/>
      <c r="E2025" s="89"/>
      <c r="F2025" s="112"/>
      <c r="G2025" s="90"/>
      <c r="H2025" s="325"/>
      <c r="I2025" s="24"/>
      <c r="J2025" s="343"/>
      <c r="K2025" s="24"/>
      <c r="L2025"/>
      <c r="M2025"/>
      <c r="P2025" s="9">
        <v>209</v>
      </c>
      <c r="V2025" s="39"/>
      <c r="Z2025" s="38"/>
      <c r="AA2025" s="38"/>
      <c r="AB2025" s="30"/>
      <c r="AC2025" s="31"/>
      <c r="AD2025" s="33"/>
      <c r="AE2025" s="32"/>
      <c r="AF2025" s="32"/>
      <c r="AJ2025" s="350"/>
      <c r="AK2025" s="3"/>
      <c r="AL2025" s="3"/>
    </row>
    <row r="2026" spans="1:38" ht="206.1" customHeight="1" x14ac:dyDescent="0.25">
      <c r="A2026" s="73"/>
      <c r="B2026" s="101" t="s">
        <v>4863</v>
      </c>
      <c r="C2026" s="88"/>
      <c r="D2026" s="115"/>
      <c r="E2026" s="89"/>
      <c r="F2026" s="112">
        <f t="shared" si="158"/>
        <v>0</v>
      </c>
      <c r="G2026" s="90"/>
      <c r="H2026" s="325"/>
      <c r="I2026" s="24"/>
      <c r="J2026" s="343"/>
      <c r="K2026" s="24"/>
      <c r="L2026"/>
      <c r="M2026"/>
      <c r="P2026" s="9">
        <v>209</v>
      </c>
      <c r="V2026" s="39"/>
      <c r="Z2026" s="38"/>
      <c r="AA2026" s="38"/>
      <c r="AB2026" s="30"/>
      <c r="AC2026" s="31"/>
      <c r="AD2026" s="33"/>
      <c r="AE2026" s="32"/>
      <c r="AF2026" s="32"/>
      <c r="AJ2026" s="350"/>
      <c r="AK2026" s="3"/>
      <c r="AL2026" s="3"/>
    </row>
    <row r="2027" spans="1:38" ht="242.1" customHeight="1" x14ac:dyDescent="0.25">
      <c r="A2027" s="73"/>
      <c r="B2027" s="101" t="s">
        <v>4864</v>
      </c>
      <c r="C2027" s="88"/>
      <c r="D2027" s="115"/>
      <c r="E2027" s="89"/>
      <c r="F2027" s="112">
        <f t="shared" si="158"/>
        <v>0</v>
      </c>
      <c r="G2027" s="90"/>
      <c r="H2027" s="325"/>
      <c r="I2027" s="24"/>
      <c r="J2027" s="343"/>
      <c r="K2027" s="24"/>
      <c r="L2027"/>
      <c r="M2027"/>
      <c r="P2027" s="9">
        <v>209</v>
      </c>
      <c r="V2027" s="39"/>
      <c r="Z2027" s="38"/>
      <c r="AA2027" s="38"/>
      <c r="AB2027" s="30"/>
      <c r="AC2027" s="31"/>
      <c r="AD2027" s="33"/>
      <c r="AE2027" s="32"/>
      <c r="AF2027" s="32"/>
      <c r="AJ2027" s="350"/>
      <c r="AK2027" s="3"/>
      <c r="AL2027" s="3"/>
    </row>
    <row r="2028" spans="1:38" ht="206.1" customHeight="1" x14ac:dyDescent="0.25">
      <c r="A2028" s="73"/>
      <c r="B2028" s="101" t="s">
        <v>4865</v>
      </c>
      <c r="C2028" s="88"/>
      <c r="D2028" s="115"/>
      <c r="E2028" s="89"/>
      <c r="F2028" s="112">
        <f t="shared" si="158"/>
        <v>0</v>
      </c>
      <c r="G2028" s="90"/>
      <c r="H2028" s="325"/>
      <c r="I2028" s="24"/>
      <c r="J2028" s="343"/>
      <c r="K2028" s="24"/>
      <c r="L2028"/>
      <c r="M2028"/>
      <c r="P2028" s="9">
        <v>209</v>
      </c>
      <c r="V2028" s="39"/>
      <c r="Z2028" s="38"/>
      <c r="AA2028" s="38"/>
      <c r="AB2028" s="30"/>
      <c r="AC2028" s="31"/>
      <c r="AD2028" s="33"/>
      <c r="AE2028" s="32"/>
      <c r="AF2028" s="32"/>
      <c r="AJ2028" s="350"/>
      <c r="AK2028" s="3"/>
      <c r="AL2028" s="3"/>
    </row>
    <row r="2029" spans="1:38" ht="170.1" customHeight="1" x14ac:dyDescent="0.25">
      <c r="A2029" s="73"/>
      <c r="B2029" s="101" t="s">
        <v>4866</v>
      </c>
      <c r="C2029" s="88"/>
      <c r="D2029" s="115"/>
      <c r="E2029" s="89"/>
      <c r="F2029" s="112">
        <f t="shared" si="158"/>
        <v>0</v>
      </c>
      <c r="G2029" s="90"/>
      <c r="H2029" s="325"/>
      <c r="I2029" s="24"/>
      <c r="J2029" s="343"/>
      <c r="K2029" s="24"/>
      <c r="L2029"/>
      <c r="M2029"/>
      <c r="P2029" s="9">
        <v>209</v>
      </c>
      <c r="V2029" s="39"/>
      <c r="Z2029" s="38"/>
      <c r="AA2029" s="38"/>
      <c r="AB2029" s="30"/>
      <c r="AC2029" s="31"/>
      <c r="AD2029" s="33"/>
      <c r="AE2029" s="32"/>
      <c r="AF2029" s="32"/>
      <c r="AJ2029" s="350"/>
      <c r="AK2029" s="3"/>
      <c r="AL2029" s="3"/>
    </row>
    <row r="2030" spans="1:38" ht="170.1" customHeight="1" x14ac:dyDescent="0.25">
      <c r="A2030" s="73"/>
      <c r="B2030" s="101" t="s">
        <v>4867</v>
      </c>
      <c r="C2030" s="88"/>
      <c r="D2030" s="115"/>
      <c r="E2030" s="89"/>
      <c r="F2030" s="112">
        <f t="shared" si="158"/>
        <v>0</v>
      </c>
      <c r="G2030" s="90"/>
      <c r="H2030" s="325"/>
      <c r="I2030" s="24"/>
      <c r="J2030" s="343"/>
      <c r="K2030" s="24"/>
      <c r="L2030"/>
      <c r="M2030"/>
      <c r="P2030" s="9">
        <v>209</v>
      </c>
      <c r="V2030" s="39"/>
      <c r="Z2030" s="38"/>
      <c r="AA2030" s="38"/>
      <c r="AB2030" s="30"/>
      <c r="AC2030" s="31"/>
      <c r="AD2030" s="33"/>
      <c r="AE2030" s="32"/>
      <c r="AF2030" s="32"/>
      <c r="AJ2030" s="350"/>
      <c r="AK2030" s="3"/>
      <c r="AL2030" s="3"/>
    </row>
    <row r="2031" spans="1:38" ht="170.1" customHeight="1" x14ac:dyDescent="0.25">
      <c r="A2031" s="73"/>
      <c r="B2031" s="101" t="s">
        <v>4868</v>
      </c>
      <c r="C2031" s="88"/>
      <c r="D2031" s="115"/>
      <c r="E2031" s="89"/>
      <c r="F2031" s="112"/>
      <c r="G2031" s="90"/>
      <c r="H2031" s="325"/>
      <c r="I2031" s="24"/>
      <c r="J2031" s="343"/>
      <c r="K2031" s="24"/>
      <c r="L2031"/>
      <c r="M2031"/>
      <c r="P2031" s="9">
        <v>209</v>
      </c>
      <c r="V2031" s="39"/>
      <c r="Z2031" s="38"/>
      <c r="AA2031" s="38"/>
      <c r="AB2031" s="30"/>
      <c r="AC2031" s="31"/>
      <c r="AD2031" s="33"/>
      <c r="AE2031" s="32"/>
      <c r="AF2031" s="32"/>
      <c r="AJ2031" s="350"/>
      <c r="AK2031" s="3"/>
      <c r="AL2031" s="3"/>
    </row>
    <row r="2032" spans="1:38" ht="290.10000000000002" customHeight="1" x14ac:dyDescent="0.25">
      <c r="A2032" s="73"/>
      <c r="B2032" s="101" t="s">
        <v>4869</v>
      </c>
      <c r="C2032" s="88"/>
      <c r="D2032" s="115"/>
      <c r="E2032" s="89"/>
      <c r="F2032" s="112"/>
      <c r="G2032" s="90"/>
      <c r="H2032" s="325"/>
      <c r="I2032" s="24"/>
      <c r="J2032" s="343"/>
      <c r="K2032" s="24"/>
      <c r="L2032"/>
      <c r="M2032"/>
      <c r="P2032" s="9">
        <v>209</v>
      </c>
      <c r="V2032" s="39"/>
      <c r="Z2032" s="38"/>
      <c r="AA2032" s="38"/>
      <c r="AB2032" s="30"/>
      <c r="AC2032" s="31"/>
      <c r="AD2032" s="33"/>
      <c r="AE2032" s="32"/>
      <c r="AF2032" s="32"/>
      <c r="AJ2032" s="350"/>
      <c r="AK2032" s="3"/>
      <c r="AL2032" s="3"/>
    </row>
    <row r="2033" spans="1:38" ht="302.10000000000002" customHeight="1" x14ac:dyDescent="0.25">
      <c r="A2033" s="73"/>
      <c r="B2033" s="101" t="s">
        <v>4870</v>
      </c>
      <c r="C2033" s="88"/>
      <c r="D2033" s="115"/>
      <c r="E2033" s="89"/>
      <c r="F2033" s="112">
        <f t="shared" si="158"/>
        <v>0</v>
      </c>
      <c r="G2033" s="90"/>
      <c r="H2033" s="325"/>
      <c r="I2033" s="24"/>
      <c r="J2033" s="343"/>
      <c r="K2033" s="24"/>
      <c r="L2033"/>
      <c r="M2033"/>
      <c r="P2033" s="9">
        <v>209</v>
      </c>
      <c r="V2033" s="39"/>
      <c r="Z2033" s="38"/>
      <c r="AA2033" s="38"/>
      <c r="AB2033" s="30"/>
      <c r="AC2033" s="31"/>
      <c r="AD2033" s="33"/>
      <c r="AE2033" s="32"/>
      <c r="AF2033" s="32"/>
      <c r="AJ2033" s="350"/>
      <c r="AK2033" s="3"/>
      <c r="AL2033" s="3"/>
    </row>
    <row r="2034" spans="1:38" ht="290.10000000000002" customHeight="1" x14ac:dyDescent="0.25">
      <c r="A2034" s="73"/>
      <c r="B2034" s="101" t="s">
        <v>4871</v>
      </c>
      <c r="C2034" s="88"/>
      <c r="D2034" s="115"/>
      <c r="E2034" s="89"/>
      <c r="F2034" s="112">
        <f t="shared" si="158"/>
        <v>0</v>
      </c>
      <c r="G2034" s="90"/>
      <c r="H2034" s="325"/>
      <c r="I2034" s="24"/>
      <c r="J2034" s="343"/>
      <c r="K2034" s="24"/>
      <c r="L2034"/>
      <c r="M2034"/>
      <c r="P2034" s="9">
        <v>209</v>
      </c>
      <c r="V2034" s="39"/>
      <c r="Z2034" s="38"/>
      <c r="AA2034" s="38"/>
      <c r="AB2034" s="30"/>
      <c r="AC2034" s="31"/>
      <c r="AD2034" s="33"/>
      <c r="AE2034" s="32"/>
      <c r="AF2034" s="32"/>
      <c r="AJ2034" s="350"/>
      <c r="AK2034" s="3"/>
      <c r="AL2034" s="3"/>
    </row>
    <row r="2035" spans="1:38" ht="408.95" customHeight="1" x14ac:dyDescent="0.25">
      <c r="A2035" s="73"/>
      <c r="B2035" s="101" t="s">
        <v>4872</v>
      </c>
      <c r="C2035" s="88"/>
      <c r="D2035" s="115"/>
      <c r="E2035" s="89"/>
      <c r="F2035" s="112">
        <f t="shared" si="158"/>
        <v>0</v>
      </c>
      <c r="G2035" s="90"/>
      <c r="H2035" s="325"/>
      <c r="I2035" s="24"/>
      <c r="J2035" s="343"/>
      <c r="K2035" s="24"/>
      <c r="L2035"/>
      <c r="M2035"/>
      <c r="P2035" s="9">
        <v>209</v>
      </c>
      <c r="V2035" s="39"/>
      <c r="Z2035" s="38"/>
      <c r="AA2035" s="38"/>
      <c r="AB2035" s="30"/>
      <c r="AC2035" s="31"/>
      <c r="AD2035" s="33"/>
      <c r="AE2035" s="32"/>
      <c r="AF2035" s="32"/>
      <c r="AJ2035" s="350"/>
      <c r="AK2035" s="3"/>
      <c r="AL2035" s="3"/>
    </row>
    <row r="2036" spans="1:38" ht="12" customHeight="1" x14ac:dyDescent="0.25">
      <c r="A2036" s="73">
        <v>2903004</v>
      </c>
      <c r="B2036" s="91" t="s">
        <v>3786</v>
      </c>
      <c r="C2036" s="88"/>
      <c r="D2036" s="115">
        <v>1070.44</v>
      </c>
      <c r="E2036" s="92" t="s">
        <v>6463</v>
      </c>
      <c r="F2036" s="112">
        <f t="shared" si="158"/>
        <v>1284.528</v>
      </c>
      <c r="G2036" s="90"/>
      <c r="H2036" s="325"/>
      <c r="J2036" s="341"/>
      <c r="K2036" s="29"/>
      <c r="L2036"/>
      <c r="M2036"/>
      <c r="P2036" s="9">
        <v>209</v>
      </c>
      <c r="V2036" s="39"/>
      <c r="Z2036" s="38"/>
      <c r="AA2036" s="38">
        <v>0</v>
      </c>
      <c r="AB2036" s="30"/>
      <c r="AC2036" s="31"/>
      <c r="AD2036" s="33"/>
      <c r="AE2036" s="32"/>
      <c r="AF2036" s="32"/>
      <c r="AJ2036" s="350">
        <v>2903002</v>
      </c>
      <c r="AK2036" s="3"/>
      <c r="AL2036" s="3"/>
    </row>
    <row r="2037" spans="1:38" ht="398.1" customHeight="1" x14ac:dyDescent="0.25">
      <c r="A2037" s="271"/>
      <c r="B2037" s="276" t="s">
        <v>4873</v>
      </c>
      <c r="C2037" s="85"/>
      <c r="D2037" s="115"/>
      <c r="E2037" s="296"/>
      <c r="F2037" s="292"/>
      <c r="G2037" s="297"/>
      <c r="H2037" s="325"/>
      <c r="I2037" s="24"/>
      <c r="J2037" s="343"/>
      <c r="K2037" s="24"/>
      <c r="L2037"/>
      <c r="M2037"/>
      <c r="P2037" s="9">
        <v>209</v>
      </c>
      <c r="V2037" s="39"/>
      <c r="Z2037" s="38"/>
      <c r="AA2037" s="38"/>
      <c r="AB2037" s="30"/>
      <c r="AC2037" s="31"/>
      <c r="AD2037" s="33"/>
      <c r="AE2037" s="32"/>
      <c r="AF2037" s="32"/>
      <c r="AJ2037" s="350"/>
      <c r="AK2037" s="3"/>
      <c r="AL2037" s="3"/>
    </row>
    <row r="2038" spans="1:38" ht="60" customHeight="1" x14ac:dyDescent="0.25">
      <c r="A2038" s="269">
        <v>52</v>
      </c>
      <c r="B2038" s="284" t="s">
        <v>7961</v>
      </c>
      <c r="C2038" s="267"/>
      <c r="D2038" s="115"/>
      <c r="E2038" s="267"/>
      <c r="F2038" s="298"/>
      <c r="G2038" s="189"/>
      <c r="H2038" s="329"/>
      <c r="I2038" s="354"/>
      <c r="J2038" s="348"/>
      <c r="K2038" s="72"/>
      <c r="L2038"/>
      <c r="M2038"/>
      <c r="P2038" s="9">
        <v>10</v>
      </c>
      <c r="R2038" s="36"/>
      <c r="V2038" s="37"/>
      <c r="Z2038" s="38"/>
      <c r="AA2038" s="38"/>
      <c r="AB2038" s="30"/>
      <c r="AC2038" s="31"/>
      <c r="AD2038" s="34"/>
      <c r="AE2038" s="32"/>
      <c r="AF2038" s="32"/>
      <c r="AJ2038" s="350"/>
      <c r="AK2038" s="3"/>
      <c r="AL2038" s="3"/>
    </row>
    <row r="2039" spans="1:38" ht="12" customHeight="1" x14ac:dyDescent="0.25">
      <c r="A2039" s="76">
        <v>2902024</v>
      </c>
      <c r="B2039" s="270" t="s">
        <v>2</v>
      </c>
      <c r="C2039" s="77"/>
      <c r="D2039" s="115">
        <v>678.97</v>
      </c>
      <c r="E2039" s="78" t="s">
        <v>6463</v>
      </c>
      <c r="F2039" s="112">
        <f t="shared" si="158"/>
        <v>814.76400000000001</v>
      </c>
      <c r="G2039" s="79" t="s">
        <v>3333</v>
      </c>
      <c r="H2039" s="325"/>
      <c r="J2039" s="15"/>
      <c r="L2039"/>
      <c r="M2039"/>
      <c r="P2039" s="9">
        <v>10</v>
      </c>
      <c r="V2039" s="39"/>
      <c r="W2039" s="15"/>
      <c r="Z2039" s="38"/>
      <c r="AA2039" s="38">
        <v>0</v>
      </c>
      <c r="AB2039" s="30"/>
      <c r="AC2039" s="31"/>
      <c r="AD2039" s="34"/>
      <c r="AE2039" s="32"/>
      <c r="AF2039" s="32"/>
      <c r="AJ2039" s="350"/>
      <c r="AK2039" s="3"/>
      <c r="AL2039" s="3"/>
    </row>
    <row r="2040" spans="1:38" ht="24" customHeight="1" x14ac:dyDescent="0.25">
      <c r="A2040" s="73">
        <v>5510017</v>
      </c>
      <c r="B2040" s="98" t="s">
        <v>3</v>
      </c>
      <c r="C2040" s="74"/>
      <c r="D2040" s="115">
        <v>3413.32</v>
      </c>
      <c r="E2040" s="95" t="s">
        <v>5497</v>
      </c>
      <c r="F2040" s="112">
        <f t="shared" si="158"/>
        <v>4095.9839999999999</v>
      </c>
      <c r="G2040" s="80" t="s">
        <v>3333</v>
      </c>
      <c r="H2040" s="325"/>
      <c r="I2040" s="365" t="s">
        <v>4992</v>
      </c>
      <c r="J2040" s="15"/>
      <c r="L2040"/>
      <c r="M2040"/>
      <c r="P2040" s="9">
        <v>10</v>
      </c>
      <c r="V2040" s="39"/>
      <c r="W2040" s="15"/>
      <c r="Z2040" s="38"/>
      <c r="AA2040" s="38">
        <v>0</v>
      </c>
      <c r="AB2040" s="30"/>
      <c r="AC2040" s="31"/>
      <c r="AD2040" s="34"/>
      <c r="AE2040" s="32"/>
      <c r="AF2040" s="32"/>
      <c r="AJ2040" s="350">
        <v>2902017</v>
      </c>
      <c r="AK2040" s="3"/>
      <c r="AL2040" s="3"/>
    </row>
    <row r="2041" spans="1:38" ht="24" customHeight="1" x14ac:dyDescent="0.25">
      <c r="A2041" s="73">
        <v>2902014</v>
      </c>
      <c r="B2041" s="98" t="s">
        <v>4</v>
      </c>
      <c r="C2041" s="74"/>
      <c r="D2041" s="115">
        <v>5551.09</v>
      </c>
      <c r="E2041" s="95" t="s">
        <v>5497</v>
      </c>
      <c r="F2041" s="112">
        <f t="shared" si="158"/>
        <v>6661.308</v>
      </c>
      <c r="G2041" s="80" t="s">
        <v>3334</v>
      </c>
      <c r="H2041" s="325"/>
      <c r="I2041" s="365"/>
      <c r="L2041"/>
      <c r="M2041"/>
      <c r="P2041" s="9">
        <v>10</v>
      </c>
      <c r="V2041" s="39"/>
      <c r="W2041" s="15"/>
      <c r="Z2041" s="38"/>
      <c r="AA2041" s="38">
        <v>0</v>
      </c>
      <c r="AB2041" s="30"/>
      <c r="AC2041" s="31"/>
      <c r="AD2041" s="34"/>
      <c r="AE2041" s="32"/>
      <c r="AF2041" s="32"/>
      <c r="AJ2041" s="350"/>
      <c r="AK2041" s="3"/>
      <c r="AL2041" s="3"/>
    </row>
    <row r="2042" spans="1:38" ht="24" customHeight="1" x14ac:dyDescent="0.25">
      <c r="A2042" s="73">
        <v>2902016</v>
      </c>
      <c r="B2042" s="98" t="s">
        <v>5</v>
      </c>
      <c r="C2042" s="74"/>
      <c r="D2042" s="115">
        <v>11977.81</v>
      </c>
      <c r="E2042" s="95" t="s">
        <v>5497</v>
      </c>
      <c r="F2042" s="112">
        <f t="shared" si="158"/>
        <v>14373.371999999999</v>
      </c>
      <c r="G2042" s="80" t="s">
        <v>3334</v>
      </c>
      <c r="H2042" s="325"/>
      <c r="I2042" s="365"/>
      <c r="L2042"/>
      <c r="M2042"/>
      <c r="P2042" s="9">
        <v>10</v>
      </c>
      <c r="V2042" s="39"/>
      <c r="W2042" s="15"/>
      <c r="Z2042" s="38"/>
      <c r="AA2042" s="38">
        <v>0</v>
      </c>
      <c r="AB2042" s="30"/>
      <c r="AC2042" s="31"/>
      <c r="AD2042" s="34"/>
      <c r="AE2042" s="32"/>
      <c r="AF2042" s="32"/>
      <c r="AJ2042" s="350"/>
      <c r="AK2042" s="3"/>
      <c r="AL2042" s="3"/>
    </row>
    <row r="2043" spans="1:38" ht="24" customHeight="1" x14ac:dyDescent="0.25">
      <c r="A2043" s="73">
        <v>2902015</v>
      </c>
      <c r="B2043" s="98" t="s">
        <v>6</v>
      </c>
      <c r="C2043" s="74"/>
      <c r="D2043" s="115">
        <v>15405.22</v>
      </c>
      <c r="E2043" s="95" t="s">
        <v>5497</v>
      </c>
      <c r="F2043" s="112">
        <f t="shared" si="158"/>
        <v>18486.263999999999</v>
      </c>
      <c r="G2043" s="80" t="s">
        <v>3334</v>
      </c>
      <c r="H2043" s="325"/>
      <c r="I2043" s="365"/>
      <c r="L2043"/>
      <c r="M2043"/>
      <c r="P2043" s="9">
        <v>10</v>
      </c>
      <c r="V2043" s="39"/>
      <c r="W2043" s="15"/>
      <c r="Z2043" s="38"/>
      <c r="AA2043" s="38">
        <v>0</v>
      </c>
      <c r="AB2043" s="30"/>
      <c r="AC2043" s="31"/>
      <c r="AD2043" s="34"/>
      <c r="AE2043" s="32"/>
      <c r="AF2043" s="32"/>
      <c r="AJ2043" s="350"/>
      <c r="AK2043" s="3"/>
      <c r="AL2043" s="3"/>
    </row>
    <row r="2044" spans="1:38" ht="24" customHeight="1" x14ac:dyDescent="0.25">
      <c r="A2044" s="271">
        <v>2902018</v>
      </c>
      <c r="B2044" s="100" t="s">
        <v>7</v>
      </c>
      <c r="C2044" s="85"/>
      <c r="D2044" s="115">
        <v>6452.82</v>
      </c>
      <c r="E2044" s="291" t="s">
        <v>5497</v>
      </c>
      <c r="F2044" s="292">
        <f t="shared" si="158"/>
        <v>7743.3839999999991</v>
      </c>
      <c r="G2044" s="87" t="s">
        <v>3334</v>
      </c>
      <c r="H2044" s="325"/>
      <c r="L2044"/>
      <c r="M2044"/>
      <c r="P2044" s="9">
        <v>10</v>
      </c>
      <c r="V2044" s="39"/>
      <c r="W2044" s="15"/>
      <c r="Z2044" s="38"/>
      <c r="AA2044" s="38">
        <v>0</v>
      </c>
      <c r="AB2044" s="30"/>
      <c r="AC2044" s="31"/>
      <c r="AD2044" s="34"/>
      <c r="AE2044" s="32"/>
      <c r="AF2044" s="32"/>
      <c r="AJ2044" s="350"/>
      <c r="AK2044" s="3"/>
      <c r="AL2044" s="3"/>
    </row>
    <row r="2045" spans="1:38" ht="75" customHeight="1" x14ac:dyDescent="0.25">
      <c r="A2045" s="269">
        <v>53</v>
      </c>
      <c r="B2045" s="284" t="s">
        <v>7962</v>
      </c>
      <c r="C2045" s="267"/>
      <c r="D2045" s="115"/>
      <c r="E2045" s="267"/>
      <c r="F2045" s="298"/>
      <c r="G2045" s="189"/>
      <c r="H2045" s="325"/>
      <c r="J2045" s="348"/>
      <c r="K2045" s="72"/>
      <c r="L2045"/>
      <c r="M2045"/>
      <c r="P2045" s="9">
        <v>11</v>
      </c>
      <c r="R2045" s="36"/>
      <c r="V2045" s="37"/>
      <c r="W2045" s="15"/>
      <c r="Z2045" s="38"/>
      <c r="AA2045" s="38"/>
      <c r="AB2045" s="30"/>
      <c r="AC2045" s="31"/>
      <c r="AD2045" s="34"/>
      <c r="AE2045" s="32"/>
      <c r="AF2045" s="32"/>
      <c r="AJ2045" s="350"/>
      <c r="AK2045" s="3"/>
      <c r="AL2045" s="3"/>
    </row>
    <row r="2046" spans="1:38" ht="48" customHeight="1" x14ac:dyDescent="0.25">
      <c r="A2046" s="76">
        <v>2902025</v>
      </c>
      <c r="B2046" s="270" t="s">
        <v>4855</v>
      </c>
      <c r="C2046" s="77"/>
      <c r="D2046" s="115">
        <v>678.97</v>
      </c>
      <c r="E2046" s="78" t="s">
        <v>6463</v>
      </c>
      <c r="F2046" s="112">
        <f t="shared" si="158"/>
        <v>814.76400000000001</v>
      </c>
      <c r="G2046" s="79" t="s">
        <v>3333</v>
      </c>
      <c r="H2046" s="325"/>
      <c r="I2046" s="346"/>
      <c r="K2046" s="81"/>
      <c r="L2046"/>
      <c r="M2046"/>
      <c r="P2046" s="9">
        <v>11</v>
      </c>
      <c r="V2046" s="39"/>
      <c r="W2046" s="15"/>
      <c r="Z2046" s="38"/>
      <c r="AA2046" s="38">
        <v>0</v>
      </c>
      <c r="AB2046" s="30"/>
      <c r="AC2046" s="31"/>
      <c r="AD2046" s="34"/>
      <c r="AE2046" s="32"/>
      <c r="AF2046" s="32"/>
      <c r="AJ2046" s="350"/>
      <c r="AK2046" s="3"/>
      <c r="AL2046" s="3"/>
    </row>
    <row r="2047" spans="1:38" ht="24" customHeight="1" x14ac:dyDescent="0.25">
      <c r="A2047" s="73">
        <v>2902020</v>
      </c>
      <c r="B2047" s="98" t="s">
        <v>8</v>
      </c>
      <c r="C2047" s="74"/>
      <c r="D2047" s="115">
        <v>10287.379999999999</v>
      </c>
      <c r="E2047" s="95" t="s">
        <v>5497</v>
      </c>
      <c r="F2047" s="112">
        <f t="shared" si="158"/>
        <v>12344.855999999998</v>
      </c>
      <c r="G2047" s="80" t="s">
        <v>3333</v>
      </c>
      <c r="H2047" s="325"/>
      <c r="I2047" s="365" t="s">
        <v>4992</v>
      </c>
      <c r="J2047" s="15"/>
      <c r="L2047"/>
      <c r="M2047"/>
      <c r="P2047" s="9">
        <v>11</v>
      </c>
      <c r="V2047" s="39"/>
      <c r="W2047" s="15"/>
      <c r="Z2047" s="38"/>
      <c r="AA2047" s="38">
        <v>0</v>
      </c>
      <c r="AB2047" s="30"/>
      <c r="AC2047" s="31"/>
      <c r="AD2047" s="34"/>
      <c r="AE2047" s="32"/>
      <c r="AF2047" s="32"/>
      <c r="AJ2047" s="350"/>
      <c r="AK2047" s="3"/>
      <c r="AL2047" s="3"/>
    </row>
    <row r="2048" spans="1:38" ht="24" customHeight="1" x14ac:dyDescent="0.25">
      <c r="A2048" s="73">
        <v>2902012</v>
      </c>
      <c r="B2048" s="98" t="s">
        <v>9</v>
      </c>
      <c r="C2048" s="74"/>
      <c r="D2048" s="115">
        <v>9917.7199999999993</v>
      </c>
      <c r="E2048" s="95" t="s">
        <v>5497</v>
      </c>
      <c r="F2048" s="112">
        <f t="shared" si="158"/>
        <v>11901.263999999999</v>
      </c>
      <c r="G2048" s="80" t="s">
        <v>3334</v>
      </c>
      <c r="H2048" s="325"/>
      <c r="I2048" s="365"/>
      <c r="L2048"/>
      <c r="M2048"/>
      <c r="P2048" s="9">
        <v>11</v>
      </c>
      <c r="V2048" s="39"/>
      <c r="W2048" s="15"/>
      <c r="Z2048" s="38"/>
      <c r="AA2048" s="38">
        <v>0</v>
      </c>
      <c r="AB2048" s="30"/>
      <c r="AC2048" s="31"/>
      <c r="AD2048" s="34"/>
      <c r="AE2048" s="32"/>
      <c r="AF2048" s="32"/>
      <c r="AJ2048" s="350"/>
      <c r="AK2048" s="3"/>
      <c r="AL2048" s="3"/>
    </row>
    <row r="2049" spans="1:38" ht="24" customHeight="1" x14ac:dyDescent="0.25">
      <c r="A2049" s="73">
        <v>2902013</v>
      </c>
      <c r="B2049" s="98" t="s">
        <v>10</v>
      </c>
      <c r="C2049" s="74"/>
      <c r="D2049" s="115">
        <v>8619.52</v>
      </c>
      <c r="E2049" s="95" t="s">
        <v>5497</v>
      </c>
      <c r="F2049" s="112">
        <f t="shared" si="158"/>
        <v>10343.424000000001</v>
      </c>
      <c r="G2049" s="80" t="s">
        <v>3334</v>
      </c>
      <c r="H2049" s="325"/>
      <c r="I2049" s="365"/>
      <c r="L2049"/>
      <c r="M2049"/>
      <c r="P2049" s="9">
        <v>11</v>
      </c>
      <c r="V2049" s="39"/>
      <c r="W2049" s="15"/>
      <c r="Z2049" s="38"/>
      <c r="AA2049" s="38">
        <v>0</v>
      </c>
      <c r="AB2049" s="30"/>
      <c r="AC2049" s="31"/>
      <c r="AD2049" s="34"/>
      <c r="AE2049" s="32"/>
      <c r="AF2049" s="32"/>
      <c r="AJ2049" s="350"/>
      <c r="AK2049" s="3"/>
      <c r="AL2049" s="3"/>
    </row>
    <row r="2050" spans="1:38" ht="24" customHeight="1" x14ac:dyDescent="0.25">
      <c r="A2050" s="73">
        <v>5510019</v>
      </c>
      <c r="B2050" s="98" t="s">
        <v>11</v>
      </c>
      <c r="C2050" s="74"/>
      <c r="D2050" s="115">
        <v>11066.03</v>
      </c>
      <c r="E2050" s="95" t="s">
        <v>5497</v>
      </c>
      <c r="F2050" s="112">
        <f t="shared" si="158"/>
        <v>13279.236000000001</v>
      </c>
      <c r="G2050" s="80" t="s">
        <v>3334</v>
      </c>
      <c r="H2050" s="325"/>
      <c r="I2050" s="365"/>
      <c r="L2050"/>
      <c r="M2050"/>
      <c r="P2050" s="9">
        <v>11</v>
      </c>
      <c r="V2050" s="39"/>
      <c r="W2050" s="15"/>
      <c r="Z2050" s="38"/>
      <c r="AA2050" s="38">
        <v>0</v>
      </c>
      <c r="AB2050" s="30"/>
      <c r="AC2050" s="31"/>
      <c r="AD2050" s="34"/>
      <c r="AE2050" s="32"/>
      <c r="AF2050" s="32"/>
      <c r="AJ2050" s="350">
        <v>2902019</v>
      </c>
      <c r="AK2050" s="3"/>
      <c r="AL2050" s="3"/>
    </row>
    <row r="2051" spans="1:38" ht="24" customHeight="1" x14ac:dyDescent="0.25">
      <c r="A2051" s="73">
        <v>2902010</v>
      </c>
      <c r="B2051" s="98" t="s">
        <v>12</v>
      </c>
      <c r="C2051" s="74"/>
      <c r="D2051" s="115">
        <v>10696.38</v>
      </c>
      <c r="E2051" s="95" t="s">
        <v>5497</v>
      </c>
      <c r="F2051" s="112">
        <f t="shared" si="158"/>
        <v>12835.655999999999</v>
      </c>
      <c r="G2051" s="80" t="s">
        <v>3334</v>
      </c>
      <c r="H2051" s="325"/>
      <c r="I2051" s="391" t="s">
        <v>8186</v>
      </c>
      <c r="L2051"/>
      <c r="M2051"/>
      <c r="P2051" s="9">
        <v>11</v>
      </c>
      <c r="V2051" s="39"/>
      <c r="W2051" s="15"/>
      <c r="Z2051" s="38"/>
      <c r="AA2051" s="38">
        <v>0</v>
      </c>
      <c r="AB2051" s="30"/>
      <c r="AC2051" s="31"/>
      <c r="AD2051" s="34"/>
      <c r="AE2051" s="32"/>
      <c r="AF2051" s="32"/>
      <c r="AJ2051" s="350"/>
      <c r="AK2051" s="3"/>
      <c r="AL2051" s="3"/>
    </row>
    <row r="2052" spans="1:38" ht="24" customHeight="1" x14ac:dyDescent="0.25">
      <c r="A2052" s="73">
        <v>2902011</v>
      </c>
      <c r="B2052" s="98" t="s">
        <v>13</v>
      </c>
      <c r="C2052" s="74"/>
      <c r="D2052" s="115">
        <v>9398.18</v>
      </c>
      <c r="E2052" s="95" t="s">
        <v>5497</v>
      </c>
      <c r="F2052" s="112">
        <f t="shared" si="158"/>
        <v>11277.816000000001</v>
      </c>
      <c r="G2052" s="80" t="s">
        <v>3334</v>
      </c>
      <c r="H2052" s="325"/>
      <c r="I2052" s="392"/>
      <c r="L2052"/>
      <c r="M2052"/>
      <c r="P2052" s="9">
        <v>11</v>
      </c>
      <c r="V2052" s="39"/>
      <c r="W2052" s="15"/>
      <c r="Z2052" s="38"/>
      <c r="AA2052" s="38">
        <v>0</v>
      </c>
      <c r="AB2052" s="30"/>
      <c r="AC2052" s="31"/>
      <c r="AD2052" s="34"/>
      <c r="AE2052" s="32"/>
      <c r="AF2052" s="32"/>
      <c r="AJ2052" s="350"/>
      <c r="AK2052" s="3"/>
      <c r="AL2052" s="3"/>
    </row>
    <row r="2053" spans="1:38" ht="24" customHeight="1" x14ac:dyDescent="0.25">
      <c r="A2053" s="271">
        <v>2902009</v>
      </c>
      <c r="B2053" s="100" t="s">
        <v>14</v>
      </c>
      <c r="C2053" s="85"/>
      <c r="D2053" s="115">
        <v>12676.27</v>
      </c>
      <c r="E2053" s="291" t="s">
        <v>5497</v>
      </c>
      <c r="F2053" s="292">
        <f t="shared" si="158"/>
        <v>15211.523999999999</v>
      </c>
      <c r="G2053" s="87" t="s">
        <v>3334</v>
      </c>
      <c r="H2053" s="325"/>
      <c r="L2053"/>
      <c r="M2053"/>
      <c r="P2053" s="9">
        <v>11</v>
      </c>
      <c r="V2053" s="39"/>
      <c r="W2053" s="15"/>
      <c r="Z2053" s="38"/>
      <c r="AA2053" s="38">
        <v>0</v>
      </c>
      <c r="AB2053" s="30"/>
      <c r="AC2053" s="31"/>
      <c r="AD2053" s="34"/>
      <c r="AE2053" s="32"/>
      <c r="AF2053" s="32"/>
      <c r="AJ2053" s="350"/>
      <c r="AK2053" s="3"/>
      <c r="AL2053" s="3"/>
    </row>
    <row r="2054" spans="1:38" ht="60" customHeight="1" x14ac:dyDescent="0.25">
      <c r="A2054" s="269">
        <v>54</v>
      </c>
      <c r="B2054" s="284" t="s">
        <v>7963</v>
      </c>
      <c r="C2054" s="267"/>
      <c r="D2054" s="115"/>
      <c r="E2054" s="267"/>
      <c r="F2054" s="298"/>
      <c r="G2054" s="189"/>
      <c r="H2054" s="325"/>
      <c r="I2054" s="354"/>
      <c r="J2054" s="72"/>
      <c r="K2054" s="72"/>
      <c r="L2054"/>
      <c r="M2054"/>
      <c r="P2054" s="9">
        <v>12</v>
      </c>
      <c r="R2054" s="36"/>
      <c r="V2054" s="37"/>
      <c r="W2054" s="15"/>
      <c r="Z2054" s="38"/>
      <c r="AA2054" s="38"/>
      <c r="AB2054" s="30"/>
      <c r="AC2054" s="31"/>
      <c r="AD2054" s="34"/>
      <c r="AE2054" s="32"/>
      <c r="AF2054" s="32"/>
      <c r="AJ2054" s="350"/>
      <c r="AK2054" s="3"/>
      <c r="AL2054" s="3"/>
    </row>
    <row r="2055" spans="1:38" ht="12" customHeight="1" x14ac:dyDescent="0.25">
      <c r="A2055" s="76">
        <v>2902023</v>
      </c>
      <c r="B2055" s="270" t="s">
        <v>15</v>
      </c>
      <c r="C2055" s="77"/>
      <c r="D2055" s="115">
        <v>522.29</v>
      </c>
      <c r="E2055" s="78" t="s">
        <v>6463</v>
      </c>
      <c r="F2055" s="112">
        <f t="shared" si="158"/>
        <v>626.74799999999993</v>
      </c>
      <c r="G2055" s="79" t="s">
        <v>3333</v>
      </c>
      <c r="H2055" s="325"/>
      <c r="I2055" s="391" t="s">
        <v>8186</v>
      </c>
      <c r="J2055" s="15"/>
      <c r="L2055"/>
      <c r="M2055"/>
      <c r="P2055" s="9">
        <v>12</v>
      </c>
      <c r="V2055" s="39"/>
      <c r="W2055" s="15"/>
      <c r="Z2055" s="38"/>
      <c r="AA2055" s="38">
        <v>0</v>
      </c>
      <c r="AB2055" s="30"/>
      <c r="AC2055" s="31"/>
      <c r="AD2055" s="34"/>
      <c r="AE2055" s="32"/>
      <c r="AF2055" s="32"/>
      <c r="AJ2055" s="350"/>
      <c r="AK2055" s="3"/>
      <c r="AL2055" s="3"/>
    </row>
    <row r="2056" spans="1:38" ht="24" customHeight="1" x14ac:dyDescent="0.25">
      <c r="A2056" s="73">
        <v>5510007</v>
      </c>
      <c r="B2056" s="98" t="s">
        <v>16</v>
      </c>
      <c r="C2056" s="74"/>
      <c r="D2056" s="115">
        <v>804.49</v>
      </c>
      <c r="E2056" s="95" t="s">
        <v>5497</v>
      </c>
      <c r="F2056" s="112">
        <f t="shared" si="158"/>
        <v>965.38799999999992</v>
      </c>
      <c r="G2056" s="80" t="s">
        <v>3333</v>
      </c>
      <c r="H2056" s="325"/>
      <c r="I2056" s="392"/>
      <c r="J2056" s="15"/>
      <c r="L2056"/>
      <c r="M2056"/>
      <c r="P2056" s="9">
        <v>12</v>
      </c>
      <c r="V2056" s="39"/>
      <c r="W2056" s="15"/>
      <c r="Z2056" s="38"/>
      <c r="AA2056" s="38">
        <v>0</v>
      </c>
      <c r="AB2056" s="30"/>
      <c r="AC2056" s="31"/>
      <c r="AD2056" s="34"/>
      <c r="AE2056" s="32"/>
      <c r="AF2056" s="32"/>
      <c r="AJ2056" s="350">
        <v>2902007</v>
      </c>
      <c r="AK2056" s="3"/>
      <c r="AL2056" s="3"/>
    </row>
    <row r="2057" spans="1:38" ht="24" customHeight="1" x14ac:dyDescent="0.25">
      <c r="A2057" s="271">
        <v>5510008</v>
      </c>
      <c r="B2057" s="100" t="s">
        <v>17</v>
      </c>
      <c r="C2057" s="85"/>
      <c r="D2057" s="115">
        <v>2838.47</v>
      </c>
      <c r="E2057" s="291" t="s">
        <v>5497</v>
      </c>
      <c r="F2057" s="292">
        <f t="shared" si="158"/>
        <v>3406.1639999999998</v>
      </c>
      <c r="G2057" s="87" t="s">
        <v>3334</v>
      </c>
      <c r="H2057" s="325"/>
      <c r="L2057"/>
      <c r="M2057"/>
      <c r="P2057" s="9">
        <v>12</v>
      </c>
      <c r="V2057" s="39"/>
      <c r="W2057" s="15"/>
      <c r="Z2057" s="38"/>
      <c r="AA2057" s="38">
        <v>0</v>
      </c>
      <c r="AB2057" s="30"/>
      <c r="AC2057" s="31"/>
      <c r="AD2057" s="34"/>
      <c r="AE2057" s="32"/>
      <c r="AF2057" s="32"/>
      <c r="AJ2057" s="350">
        <v>2902008</v>
      </c>
      <c r="AK2057" s="3"/>
      <c r="AL2057" s="3"/>
    </row>
    <row r="2058" spans="1:38" ht="60" customHeight="1" x14ac:dyDescent="0.25">
      <c r="A2058" s="269">
        <v>55</v>
      </c>
      <c r="B2058" s="284" t="s">
        <v>7964</v>
      </c>
      <c r="C2058" s="267"/>
      <c r="D2058" s="115"/>
      <c r="E2058" s="267"/>
      <c r="F2058" s="298"/>
      <c r="G2058" s="189"/>
      <c r="H2058" s="325"/>
      <c r="I2058" s="354"/>
      <c r="J2058" s="72"/>
      <c r="K2058" s="72"/>
      <c r="L2058"/>
      <c r="M2058"/>
      <c r="P2058" s="9">
        <v>13</v>
      </c>
      <c r="R2058" s="36"/>
      <c r="V2058" s="37"/>
      <c r="W2058" s="15"/>
      <c r="Z2058" s="38"/>
      <c r="AA2058" s="38"/>
      <c r="AB2058" s="30"/>
      <c r="AC2058" s="31"/>
      <c r="AD2058" s="34"/>
      <c r="AE2058" s="32"/>
      <c r="AF2058" s="32"/>
      <c r="AJ2058" s="350"/>
      <c r="AK2058" s="3"/>
      <c r="AL2058" s="3"/>
    </row>
    <row r="2059" spans="1:38" ht="12" customHeight="1" x14ac:dyDescent="0.25">
      <c r="A2059" s="76">
        <v>2902021</v>
      </c>
      <c r="B2059" s="270" t="s">
        <v>18</v>
      </c>
      <c r="C2059" s="77"/>
      <c r="D2059" s="115">
        <v>522.29</v>
      </c>
      <c r="E2059" s="78" t="s">
        <v>6463</v>
      </c>
      <c r="F2059" s="112">
        <f t="shared" si="158"/>
        <v>626.74799999999993</v>
      </c>
      <c r="G2059" s="79" t="s">
        <v>3333</v>
      </c>
      <c r="H2059" s="325"/>
      <c r="I2059" s="391" t="s">
        <v>8186</v>
      </c>
      <c r="J2059" s="15"/>
      <c r="L2059"/>
      <c r="M2059"/>
      <c r="P2059" s="9">
        <v>13</v>
      </c>
      <c r="V2059" s="39"/>
      <c r="W2059" s="15"/>
      <c r="Z2059" s="38"/>
      <c r="AA2059" s="38">
        <v>0</v>
      </c>
      <c r="AB2059" s="30"/>
      <c r="AC2059" s="31"/>
      <c r="AD2059" s="34"/>
      <c r="AE2059" s="32"/>
      <c r="AF2059" s="32"/>
      <c r="AJ2059" s="350"/>
      <c r="AK2059" s="3"/>
      <c r="AL2059" s="3"/>
    </row>
    <row r="2060" spans="1:38" ht="24" customHeight="1" x14ac:dyDescent="0.25">
      <c r="A2060" s="73">
        <v>5510003</v>
      </c>
      <c r="B2060" s="98" t="s">
        <v>19</v>
      </c>
      <c r="C2060" s="74"/>
      <c r="D2060" s="115">
        <v>1159.55</v>
      </c>
      <c r="E2060" s="95" t="s">
        <v>5497</v>
      </c>
      <c r="F2060" s="112">
        <f t="shared" si="158"/>
        <v>1391.4599999999998</v>
      </c>
      <c r="G2060" s="80" t="s">
        <v>3333</v>
      </c>
      <c r="H2060" s="325"/>
      <c r="I2060" s="392"/>
      <c r="J2060" s="15"/>
      <c r="L2060"/>
      <c r="M2060"/>
      <c r="P2060" s="9">
        <v>13</v>
      </c>
      <c r="V2060" s="39"/>
      <c r="W2060" s="15"/>
      <c r="Z2060" s="38"/>
      <c r="AA2060" s="38">
        <v>0</v>
      </c>
      <c r="AB2060" s="30"/>
      <c r="AC2060" s="31"/>
      <c r="AD2060" s="34"/>
      <c r="AE2060" s="32"/>
      <c r="AF2060" s="32"/>
      <c r="AJ2060" s="350">
        <v>2902003</v>
      </c>
      <c r="AK2060" s="3"/>
      <c r="AL2060" s="3"/>
    </row>
    <row r="2061" spans="1:38" ht="24" customHeight="1" x14ac:dyDescent="0.25">
      <c r="A2061" s="73">
        <v>2902001</v>
      </c>
      <c r="B2061" s="98" t="s">
        <v>20</v>
      </c>
      <c r="C2061" s="74"/>
      <c r="D2061" s="115">
        <v>3142.91</v>
      </c>
      <c r="E2061" s="95" t="s">
        <v>5497</v>
      </c>
      <c r="F2061" s="112">
        <f t="shared" si="158"/>
        <v>3771.4919999999997</v>
      </c>
      <c r="G2061" s="80" t="s">
        <v>3334</v>
      </c>
      <c r="H2061" s="325"/>
      <c r="L2061"/>
      <c r="M2061"/>
      <c r="P2061" s="9">
        <v>13</v>
      </c>
      <c r="V2061" s="39"/>
      <c r="W2061" s="15"/>
      <c r="Z2061" s="38"/>
      <c r="AA2061" s="38">
        <v>0</v>
      </c>
      <c r="AB2061" s="30"/>
      <c r="AC2061" s="31"/>
      <c r="AD2061" s="34"/>
      <c r="AE2061" s="32"/>
      <c r="AF2061" s="32"/>
      <c r="AJ2061" s="350"/>
      <c r="AK2061" s="3"/>
      <c r="AL2061" s="3"/>
    </row>
    <row r="2062" spans="1:38" ht="24" customHeight="1" x14ac:dyDescent="0.25">
      <c r="A2062" s="271">
        <v>5510002</v>
      </c>
      <c r="B2062" s="100" t="s">
        <v>21</v>
      </c>
      <c r="C2062" s="85"/>
      <c r="D2062" s="115">
        <v>1571.45</v>
      </c>
      <c r="E2062" s="291" t="s">
        <v>5497</v>
      </c>
      <c r="F2062" s="292">
        <f t="shared" si="158"/>
        <v>1885.74</v>
      </c>
      <c r="G2062" s="87" t="s">
        <v>3334</v>
      </c>
      <c r="H2062" s="325"/>
      <c r="L2062"/>
      <c r="M2062"/>
      <c r="P2062" s="9">
        <v>13</v>
      </c>
      <c r="V2062" s="39"/>
      <c r="W2062" s="15"/>
      <c r="Z2062" s="38"/>
      <c r="AA2062" s="38">
        <v>0</v>
      </c>
      <c r="AB2062" s="30"/>
      <c r="AC2062" s="31"/>
      <c r="AD2062" s="34"/>
      <c r="AE2062" s="32"/>
      <c r="AF2062" s="32"/>
      <c r="AJ2062" s="350">
        <v>2902002</v>
      </c>
      <c r="AK2062" s="3"/>
      <c r="AL2062" s="3"/>
    </row>
    <row r="2063" spans="1:38" ht="60" customHeight="1" x14ac:dyDescent="0.25">
      <c r="A2063" s="269">
        <v>56</v>
      </c>
      <c r="B2063" s="284" t="s">
        <v>7965</v>
      </c>
      <c r="C2063" s="267"/>
      <c r="D2063" s="115"/>
      <c r="E2063" s="267"/>
      <c r="F2063" s="298"/>
      <c r="G2063" s="189"/>
      <c r="H2063" s="325"/>
      <c r="I2063" s="354"/>
      <c r="J2063" s="72"/>
      <c r="K2063" s="72"/>
      <c r="L2063"/>
      <c r="M2063"/>
      <c r="P2063" s="9">
        <v>14</v>
      </c>
      <c r="R2063" s="36"/>
      <c r="V2063" s="37"/>
      <c r="W2063" s="15"/>
      <c r="Z2063" s="38"/>
      <c r="AA2063" s="38"/>
      <c r="AB2063" s="30"/>
      <c r="AC2063" s="31"/>
      <c r="AD2063" s="34"/>
      <c r="AE2063" s="32"/>
      <c r="AF2063" s="32"/>
      <c r="AJ2063" s="350"/>
      <c r="AK2063" s="3"/>
      <c r="AL2063" s="3"/>
    </row>
    <row r="2064" spans="1:38" ht="12" customHeight="1" x14ac:dyDescent="0.25">
      <c r="A2064" s="76">
        <v>2902022</v>
      </c>
      <c r="B2064" s="270" t="s">
        <v>22</v>
      </c>
      <c r="C2064" s="77"/>
      <c r="D2064" s="115">
        <v>613.79999999999995</v>
      </c>
      <c r="E2064" s="78" t="s">
        <v>6463</v>
      </c>
      <c r="F2064" s="112">
        <f t="shared" si="158"/>
        <v>736.56</v>
      </c>
      <c r="G2064" s="79" t="s">
        <v>3333</v>
      </c>
      <c r="H2064" s="325"/>
      <c r="I2064" s="391" t="s">
        <v>8186</v>
      </c>
      <c r="J2064" s="15"/>
      <c r="L2064"/>
      <c r="M2064"/>
      <c r="P2064" s="9">
        <v>14</v>
      </c>
      <c r="V2064" s="39"/>
      <c r="W2064" s="15"/>
      <c r="Z2064" s="38"/>
      <c r="AA2064" s="38">
        <v>0</v>
      </c>
      <c r="AB2064" s="30"/>
      <c r="AC2064" s="31"/>
      <c r="AD2064" s="34"/>
      <c r="AE2064" s="32"/>
      <c r="AF2064" s="32"/>
      <c r="AJ2064" s="350"/>
      <c r="AK2064" s="3"/>
      <c r="AL2064" s="3"/>
    </row>
    <row r="2065" spans="1:38" ht="24" customHeight="1" x14ac:dyDescent="0.25">
      <c r="A2065" s="73">
        <v>5510006</v>
      </c>
      <c r="B2065" s="98" t="s">
        <v>23</v>
      </c>
      <c r="C2065" s="74"/>
      <c r="D2065" s="115">
        <v>1964.03</v>
      </c>
      <c r="E2065" s="95" t="s">
        <v>5497</v>
      </c>
      <c r="F2065" s="112">
        <f t="shared" si="158"/>
        <v>2356.8359999999998</v>
      </c>
      <c r="G2065" s="80" t="s">
        <v>3333</v>
      </c>
      <c r="H2065" s="325"/>
      <c r="I2065" s="392"/>
      <c r="J2065" s="15"/>
      <c r="L2065"/>
      <c r="M2065"/>
      <c r="P2065" s="9">
        <v>14</v>
      </c>
      <c r="V2065" s="39"/>
      <c r="W2065" s="15"/>
      <c r="Z2065" s="38"/>
      <c r="AA2065" s="38">
        <v>0</v>
      </c>
      <c r="AB2065" s="30"/>
      <c r="AC2065" s="31"/>
      <c r="AD2065" s="34"/>
      <c r="AE2065" s="32"/>
      <c r="AF2065" s="32"/>
      <c r="AJ2065" s="350">
        <v>2902006</v>
      </c>
      <c r="AK2065" s="3"/>
      <c r="AL2065" s="3"/>
    </row>
    <row r="2066" spans="1:38" ht="24" customHeight="1" x14ac:dyDescent="0.25">
      <c r="A2066" s="73">
        <v>2902004</v>
      </c>
      <c r="B2066" s="98" t="s">
        <v>24</v>
      </c>
      <c r="C2066" s="74"/>
      <c r="D2066" s="115">
        <v>3947.4</v>
      </c>
      <c r="E2066" s="95" t="s">
        <v>5497</v>
      </c>
      <c r="F2066" s="112">
        <f t="shared" si="158"/>
        <v>4736.88</v>
      </c>
      <c r="G2066" s="80" t="s">
        <v>3334</v>
      </c>
      <c r="H2066" s="325"/>
      <c r="L2066"/>
      <c r="M2066"/>
      <c r="P2066" s="9">
        <v>14</v>
      </c>
      <c r="V2066" s="39"/>
      <c r="W2066" s="15"/>
      <c r="Z2066" s="38"/>
      <c r="AA2066" s="38">
        <v>0</v>
      </c>
      <c r="AB2066" s="30"/>
      <c r="AC2066" s="31"/>
      <c r="AD2066" s="34"/>
      <c r="AE2066" s="32"/>
      <c r="AF2066" s="32"/>
      <c r="AJ2066" s="350"/>
      <c r="AK2066" s="3"/>
      <c r="AL2066" s="3"/>
    </row>
    <row r="2067" spans="1:38" ht="24" customHeight="1" x14ac:dyDescent="0.25">
      <c r="A2067" s="271">
        <v>2902005</v>
      </c>
      <c r="B2067" s="100" t="s">
        <v>25</v>
      </c>
      <c r="C2067" s="85"/>
      <c r="D2067" s="115">
        <v>2375.9499999999998</v>
      </c>
      <c r="E2067" s="291" t="s">
        <v>5497</v>
      </c>
      <c r="F2067" s="292">
        <f t="shared" si="158"/>
        <v>2851.14</v>
      </c>
      <c r="G2067" s="87" t="s">
        <v>3334</v>
      </c>
      <c r="H2067" s="325"/>
      <c r="L2067"/>
      <c r="M2067"/>
      <c r="P2067" s="9">
        <v>14</v>
      </c>
      <c r="V2067" s="39"/>
      <c r="W2067" s="15"/>
      <c r="Z2067" s="38"/>
      <c r="AA2067" s="38">
        <v>0</v>
      </c>
      <c r="AB2067" s="30"/>
      <c r="AC2067" s="31"/>
      <c r="AD2067" s="34"/>
      <c r="AE2067" s="32"/>
      <c r="AF2067" s="32"/>
      <c r="AJ2067" s="350"/>
      <c r="AK2067" s="3"/>
      <c r="AL2067" s="3"/>
    </row>
    <row r="2068" spans="1:38" ht="45" customHeight="1" x14ac:dyDescent="0.25">
      <c r="A2068" s="269">
        <v>57</v>
      </c>
      <c r="B2068" s="284" t="s">
        <v>7966</v>
      </c>
      <c r="C2068" s="267"/>
      <c r="D2068" s="115"/>
      <c r="E2068" s="267"/>
      <c r="F2068" s="298"/>
      <c r="G2068" s="189"/>
      <c r="H2068" s="325"/>
      <c r="J2068" s="72"/>
      <c r="K2068" s="72"/>
      <c r="L2068"/>
      <c r="M2068"/>
      <c r="P2068" s="9">
        <v>257</v>
      </c>
      <c r="R2068" s="36"/>
      <c r="V2068" s="37"/>
      <c r="Z2068" s="38"/>
      <c r="AA2068" s="38"/>
      <c r="AB2068" s="30"/>
      <c r="AC2068" s="31"/>
      <c r="AD2068" s="32"/>
      <c r="AE2068" s="32"/>
      <c r="AF2068" s="33"/>
      <c r="AJ2068" s="350"/>
      <c r="AK2068" s="3"/>
      <c r="AL2068" s="3"/>
    </row>
    <row r="2069" spans="1:38" ht="12" customHeight="1" x14ac:dyDescent="0.25">
      <c r="A2069" s="76">
        <v>5512001</v>
      </c>
      <c r="B2069" s="270" t="s">
        <v>6094</v>
      </c>
      <c r="C2069" s="77"/>
      <c r="D2069" s="115">
        <v>64.31</v>
      </c>
      <c r="E2069" s="78" t="s">
        <v>6463</v>
      </c>
      <c r="F2069" s="112">
        <f>D2069*1.2</f>
        <v>77.171999999999997</v>
      </c>
      <c r="G2069" s="79"/>
      <c r="H2069" s="325"/>
      <c r="L2069"/>
      <c r="M2069"/>
      <c r="P2069" s="9">
        <v>257</v>
      </c>
      <c r="V2069" s="39"/>
      <c r="Z2069" s="38"/>
      <c r="AA2069" s="38">
        <v>5</v>
      </c>
      <c r="AB2069" s="30"/>
      <c r="AC2069" s="31"/>
      <c r="AD2069" s="32"/>
      <c r="AE2069" s="32"/>
      <c r="AF2069" s="33"/>
      <c r="AJ2069" s="350"/>
      <c r="AK2069" s="3"/>
      <c r="AL2069" s="3"/>
    </row>
    <row r="2070" spans="1:38" ht="12" customHeight="1" x14ac:dyDescent="0.25">
      <c r="A2070" s="73">
        <v>5512002</v>
      </c>
      <c r="B2070" s="98" t="s">
        <v>6095</v>
      </c>
      <c r="C2070" s="74"/>
      <c r="D2070" s="115">
        <v>64.31</v>
      </c>
      <c r="E2070" s="75" t="s">
        <v>6464</v>
      </c>
      <c r="F2070" s="112">
        <f>D2070*1.2</f>
        <v>77.171999999999997</v>
      </c>
      <c r="G2070" s="80"/>
      <c r="H2070" s="325"/>
      <c r="L2070"/>
      <c r="M2070"/>
      <c r="P2070" s="9">
        <v>257</v>
      </c>
      <c r="V2070" s="39"/>
      <c r="Z2070" s="38"/>
      <c r="AA2070" s="38">
        <v>5.0034427358274058</v>
      </c>
      <c r="AB2070" s="30"/>
      <c r="AC2070" s="31"/>
      <c r="AD2070" s="32"/>
      <c r="AE2070" s="32"/>
      <c r="AF2070" s="33"/>
      <c r="AJ2070" s="350"/>
      <c r="AK2070" s="3"/>
      <c r="AL2070" s="3"/>
    </row>
    <row r="2071" spans="1:38" ht="12" customHeight="1" x14ac:dyDescent="0.25">
      <c r="A2071" s="73">
        <v>5512003</v>
      </c>
      <c r="B2071" s="98" t="s">
        <v>6096</v>
      </c>
      <c r="C2071" s="74"/>
      <c r="D2071" s="115">
        <v>64.31</v>
      </c>
      <c r="E2071" s="75" t="s">
        <v>6464</v>
      </c>
      <c r="F2071" s="112">
        <f>D2071*1.2</f>
        <v>77.171999999999997</v>
      </c>
      <c r="G2071" s="80"/>
      <c r="H2071" s="325"/>
      <c r="L2071"/>
      <c r="M2071"/>
      <c r="P2071" s="9">
        <v>257</v>
      </c>
      <c r="V2071" s="39"/>
      <c r="Z2071" s="38"/>
      <c r="AA2071" s="38">
        <v>4.994840041279673</v>
      </c>
      <c r="AB2071" s="30"/>
      <c r="AC2071" s="31"/>
      <c r="AD2071" s="32"/>
      <c r="AE2071" s="32"/>
      <c r="AF2071" s="33"/>
      <c r="AJ2071" s="350"/>
      <c r="AK2071" s="3"/>
      <c r="AL2071" s="3"/>
    </row>
    <row r="2072" spans="1:38" ht="12" customHeight="1" x14ac:dyDescent="0.25">
      <c r="A2072" s="73">
        <v>5512004</v>
      </c>
      <c r="B2072" s="98" t="s">
        <v>6097</v>
      </c>
      <c r="C2072" s="74"/>
      <c r="D2072" s="115">
        <v>151.38</v>
      </c>
      <c r="E2072" s="75"/>
      <c r="F2072" s="112">
        <f>D2072*1.2</f>
        <v>181.65599999999998</v>
      </c>
      <c r="G2072" s="80"/>
      <c r="H2072" s="325"/>
      <c r="L2072"/>
      <c r="M2072"/>
      <c r="P2072" s="9">
        <v>257</v>
      </c>
      <c r="V2072" s="39"/>
      <c r="Z2072" s="38"/>
      <c r="AA2072" s="38">
        <v>5.0034427358274058</v>
      </c>
      <c r="AB2072" s="30"/>
      <c r="AC2072" s="31"/>
      <c r="AD2072" s="32"/>
      <c r="AE2072" s="32"/>
      <c r="AF2072" s="33"/>
      <c r="AJ2072" s="350"/>
      <c r="AK2072" s="3"/>
      <c r="AL2072" s="3"/>
    </row>
    <row r="2073" spans="1:38" ht="12" customHeight="1" x14ac:dyDescent="0.25">
      <c r="A2073" s="73">
        <v>5512005</v>
      </c>
      <c r="B2073" s="98" t="s">
        <v>6098</v>
      </c>
      <c r="C2073" s="74"/>
      <c r="D2073" s="115">
        <v>151.38</v>
      </c>
      <c r="E2073" s="75"/>
      <c r="F2073" s="112">
        <f t="shared" ref="F2073:F2078" si="159">D2073*1.2</f>
        <v>181.65599999999998</v>
      </c>
      <c r="G2073" s="80"/>
      <c r="H2073" s="325"/>
      <c r="L2073"/>
      <c r="M2073"/>
      <c r="P2073" s="9">
        <v>257</v>
      </c>
      <c r="V2073" s="39"/>
      <c r="Z2073" s="38"/>
      <c r="AA2073" s="38">
        <v>5.0034427358274058</v>
      </c>
      <c r="AB2073" s="30"/>
      <c r="AC2073" s="31"/>
      <c r="AD2073" s="32"/>
      <c r="AE2073" s="32"/>
      <c r="AF2073" s="33"/>
      <c r="AJ2073" s="350"/>
      <c r="AK2073" s="3"/>
      <c r="AL2073" s="3"/>
    </row>
    <row r="2074" spans="1:38" ht="12" customHeight="1" x14ac:dyDescent="0.25">
      <c r="A2074" s="73">
        <v>5512006</v>
      </c>
      <c r="B2074" s="98" t="s">
        <v>6099</v>
      </c>
      <c r="C2074" s="74"/>
      <c r="D2074" s="115">
        <v>151.38</v>
      </c>
      <c r="E2074" s="75"/>
      <c r="F2074" s="112">
        <f t="shared" si="159"/>
        <v>181.65599999999998</v>
      </c>
      <c r="G2074" s="80"/>
      <c r="H2074" s="325"/>
      <c r="L2074"/>
      <c r="M2074"/>
      <c r="P2074" s="9">
        <v>257</v>
      </c>
      <c r="V2074" s="39"/>
      <c r="Z2074" s="38"/>
      <c r="AA2074" s="38">
        <v>4.994840041279673</v>
      </c>
      <c r="AB2074" s="30"/>
      <c r="AC2074" s="31"/>
      <c r="AD2074" s="32"/>
      <c r="AE2074" s="32"/>
      <c r="AF2074" s="33"/>
      <c r="AJ2074" s="350"/>
      <c r="AK2074" s="3"/>
      <c r="AL2074" s="3"/>
    </row>
    <row r="2075" spans="1:38" ht="12" customHeight="1" x14ac:dyDescent="0.25">
      <c r="A2075" s="73">
        <v>5512007</v>
      </c>
      <c r="B2075" s="98" t="s">
        <v>6100</v>
      </c>
      <c r="C2075" s="74"/>
      <c r="D2075" s="115">
        <v>281.93</v>
      </c>
      <c r="E2075" s="75" t="s">
        <v>6463</v>
      </c>
      <c r="F2075" s="112">
        <f t="shared" si="159"/>
        <v>338.31599999999997</v>
      </c>
      <c r="G2075" s="80"/>
      <c r="H2075" s="325"/>
      <c r="L2075"/>
      <c r="M2075"/>
      <c r="P2075" s="9">
        <v>257</v>
      </c>
      <c r="V2075" s="39"/>
      <c r="Z2075" s="38"/>
      <c r="AA2075" s="38">
        <v>5.0034427358274058</v>
      </c>
      <c r="AB2075" s="30"/>
      <c r="AC2075" s="31"/>
      <c r="AD2075" s="32"/>
      <c r="AE2075" s="32"/>
      <c r="AF2075" s="33"/>
      <c r="AJ2075" s="350"/>
      <c r="AK2075" s="3"/>
      <c r="AL2075" s="3"/>
    </row>
    <row r="2076" spans="1:38" ht="12" customHeight="1" x14ac:dyDescent="0.25">
      <c r="A2076" s="73">
        <v>5512008</v>
      </c>
      <c r="B2076" s="98" t="s">
        <v>6101</v>
      </c>
      <c r="C2076" s="74"/>
      <c r="D2076" s="115">
        <v>281.93</v>
      </c>
      <c r="E2076" s="75"/>
      <c r="F2076" s="112">
        <f t="shared" si="159"/>
        <v>338.31599999999997</v>
      </c>
      <c r="G2076" s="80"/>
      <c r="H2076" s="325"/>
      <c r="L2076"/>
      <c r="M2076"/>
      <c r="P2076" s="9">
        <v>257</v>
      </c>
      <c r="V2076" s="39"/>
      <c r="Z2076" s="38"/>
      <c r="AA2076" s="38">
        <v>5.0034427358274058</v>
      </c>
      <c r="AB2076" s="30"/>
      <c r="AC2076" s="31"/>
      <c r="AD2076" s="32"/>
      <c r="AE2076" s="32"/>
      <c r="AF2076" s="33"/>
      <c r="AJ2076" s="350"/>
      <c r="AK2076" s="3"/>
      <c r="AL2076" s="3"/>
    </row>
    <row r="2077" spans="1:38" ht="12" customHeight="1" x14ac:dyDescent="0.25">
      <c r="A2077" s="73">
        <v>5512009</v>
      </c>
      <c r="B2077" s="98" t="s">
        <v>6102</v>
      </c>
      <c r="C2077" s="74"/>
      <c r="D2077" s="115">
        <v>281.93</v>
      </c>
      <c r="E2077" s="75" t="s">
        <v>6463</v>
      </c>
      <c r="F2077" s="112">
        <f t="shared" si="159"/>
        <v>338.31599999999997</v>
      </c>
      <c r="G2077" s="80"/>
      <c r="H2077" s="325"/>
      <c r="L2077"/>
      <c r="M2077"/>
      <c r="P2077" s="9">
        <v>257</v>
      </c>
      <c r="V2077" s="39"/>
      <c r="Z2077" s="38"/>
      <c r="AA2077" s="38">
        <v>4.994840041279673</v>
      </c>
      <c r="AB2077" s="30"/>
      <c r="AC2077" s="31"/>
      <c r="AD2077" s="32"/>
      <c r="AE2077" s="32"/>
      <c r="AF2077" s="33"/>
      <c r="AJ2077" s="350"/>
      <c r="AK2077" s="3"/>
      <c r="AL2077" s="3"/>
    </row>
    <row r="2078" spans="1:38" ht="12" customHeight="1" x14ac:dyDescent="0.25">
      <c r="A2078" s="73">
        <v>5512010</v>
      </c>
      <c r="B2078" s="98" t="s">
        <v>6103</v>
      </c>
      <c r="C2078" s="74"/>
      <c r="D2078" s="115">
        <v>400.13</v>
      </c>
      <c r="E2078" s="75" t="s">
        <v>6463</v>
      </c>
      <c r="F2078" s="112">
        <f t="shared" si="159"/>
        <v>480.15599999999995</v>
      </c>
      <c r="G2078" s="80"/>
      <c r="H2078" s="325"/>
      <c r="L2078"/>
      <c r="M2078"/>
      <c r="P2078" s="9">
        <v>257</v>
      </c>
      <c r="V2078" s="39"/>
      <c r="Z2078" s="38"/>
      <c r="AA2078" s="38">
        <v>5.0034427358274058</v>
      </c>
      <c r="AB2078" s="30"/>
      <c r="AC2078" s="31"/>
      <c r="AD2078" s="32"/>
      <c r="AE2078" s="32"/>
      <c r="AF2078" s="33"/>
      <c r="AJ2078" s="350"/>
      <c r="AK2078" s="3"/>
      <c r="AL2078" s="3"/>
    </row>
    <row r="2079" spans="1:38" ht="12" customHeight="1" x14ac:dyDescent="0.25">
      <c r="A2079" s="73">
        <v>5512011</v>
      </c>
      <c r="B2079" s="98" t="s">
        <v>6104</v>
      </c>
      <c r="C2079" s="74"/>
      <c r="D2079" s="115">
        <v>400.13</v>
      </c>
      <c r="E2079" s="75" t="s">
        <v>6464</v>
      </c>
      <c r="F2079" s="112">
        <f>D2079*1.2</f>
        <v>480.15599999999995</v>
      </c>
      <c r="G2079" s="80"/>
      <c r="H2079" s="325"/>
      <c r="L2079"/>
      <c r="M2079"/>
      <c r="P2079" s="9">
        <v>257</v>
      </c>
      <c r="V2079" s="39"/>
      <c r="Z2079" s="38"/>
      <c r="AA2079" s="38">
        <v>5.0034427358274058</v>
      </c>
      <c r="AB2079" s="30"/>
      <c r="AC2079" s="31"/>
      <c r="AD2079" s="32"/>
      <c r="AE2079" s="32"/>
      <c r="AF2079" s="33"/>
      <c r="AJ2079" s="350"/>
      <c r="AK2079" s="3"/>
      <c r="AL2079" s="3"/>
    </row>
    <row r="2080" spans="1:38" ht="12" customHeight="1" x14ac:dyDescent="0.25">
      <c r="A2080" s="73">
        <v>5512012</v>
      </c>
      <c r="B2080" s="98" t="s">
        <v>6105</v>
      </c>
      <c r="C2080" s="74"/>
      <c r="D2080" s="115">
        <v>400.13</v>
      </c>
      <c r="E2080" s="75" t="s">
        <v>6463</v>
      </c>
      <c r="F2080" s="112">
        <f>D2080*1.2</f>
        <v>480.15599999999995</v>
      </c>
      <c r="G2080" s="80"/>
      <c r="H2080" s="325"/>
      <c r="L2080"/>
      <c r="M2080"/>
      <c r="P2080" s="9">
        <v>257</v>
      </c>
      <c r="V2080" s="39"/>
      <c r="Z2080" s="38"/>
      <c r="AA2080" s="38">
        <v>4.994840041279673</v>
      </c>
      <c r="AB2080" s="30"/>
      <c r="AC2080" s="31"/>
      <c r="AD2080" s="32"/>
      <c r="AE2080" s="32"/>
      <c r="AF2080" s="33"/>
      <c r="AJ2080" s="350"/>
      <c r="AK2080" s="3"/>
      <c r="AL2080" s="3"/>
    </row>
    <row r="2081" spans="1:38" ht="12" customHeight="1" x14ac:dyDescent="0.25">
      <c r="A2081" s="73">
        <v>5512013</v>
      </c>
      <c r="B2081" s="98" t="s">
        <v>6106</v>
      </c>
      <c r="C2081" s="74"/>
      <c r="D2081" s="115">
        <v>425.25</v>
      </c>
      <c r="E2081" s="75"/>
      <c r="F2081" s="112">
        <f t="shared" ref="F2081" si="160">D2081*1.2</f>
        <v>510.29999999999995</v>
      </c>
      <c r="G2081" s="80"/>
      <c r="H2081" s="325"/>
      <c r="L2081"/>
      <c r="M2081"/>
      <c r="P2081" s="9">
        <v>257</v>
      </c>
      <c r="V2081" s="39"/>
      <c r="Z2081" s="38"/>
      <c r="AA2081" s="38">
        <v>5.0034427358274058</v>
      </c>
      <c r="AB2081" s="30"/>
      <c r="AC2081" s="31"/>
      <c r="AD2081" s="32"/>
      <c r="AE2081" s="32"/>
      <c r="AF2081" s="33"/>
      <c r="AJ2081" s="350"/>
      <c r="AK2081" s="3"/>
      <c r="AL2081" s="3"/>
    </row>
    <row r="2082" spans="1:38" ht="12" customHeight="1" x14ac:dyDescent="0.25">
      <c r="A2082" s="73">
        <v>5512014</v>
      </c>
      <c r="B2082" s="98" t="s">
        <v>6107</v>
      </c>
      <c r="C2082" s="74"/>
      <c r="D2082" s="115">
        <v>425.25</v>
      </c>
      <c r="E2082" s="75" t="s">
        <v>6464</v>
      </c>
      <c r="F2082" s="112">
        <f t="shared" ref="F2082:F2083" si="161">D2082*1.2</f>
        <v>510.29999999999995</v>
      </c>
      <c r="G2082" s="80"/>
      <c r="H2082" s="325"/>
      <c r="L2082"/>
      <c r="M2082"/>
      <c r="P2082" s="9">
        <v>257</v>
      </c>
      <c r="V2082" s="39"/>
      <c r="Z2082" s="38"/>
      <c r="AA2082" s="38">
        <v>5.0034427358274058</v>
      </c>
      <c r="AB2082" s="30"/>
      <c r="AC2082" s="31"/>
      <c r="AD2082" s="32"/>
      <c r="AE2082" s="32"/>
      <c r="AF2082" s="33"/>
      <c r="AJ2082" s="350"/>
      <c r="AK2082" s="3"/>
      <c r="AL2082" s="3"/>
    </row>
    <row r="2083" spans="1:38" ht="12" customHeight="1" x14ac:dyDescent="0.25">
      <c r="A2083" s="73">
        <v>5512015</v>
      </c>
      <c r="B2083" s="98" t="s">
        <v>6108</v>
      </c>
      <c r="C2083" s="74"/>
      <c r="D2083" s="115">
        <v>425.25</v>
      </c>
      <c r="E2083" s="75" t="s">
        <v>6464</v>
      </c>
      <c r="F2083" s="112">
        <f t="shared" si="161"/>
        <v>510.29999999999995</v>
      </c>
      <c r="G2083" s="80"/>
      <c r="H2083" s="325"/>
      <c r="L2083"/>
      <c r="M2083"/>
      <c r="P2083" s="9">
        <v>257</v>
      </c>
      <c r="V2083" s="39"/>
      <c r="Z2083" s="38"/>
      <c r="AA2083" s="38">
        <v>4.994840041279673</v>
      </c>
      <c r="AB2083" s="30"/>
      <c r="AC2083" s="31"/>
      <c r="AD2083" s="32"/>
      <c r="AE2083" s="32"/>
      <c r="AF2083" s="33"/>
      <c r="AJ2083" s="350"/>
      <c r="AK2083" s="3"/>
      <c r="AL2083" s="3"/>
    </row>
    <row r="2084" spans="1:38" ht="12" customHeight="1" x14ac:dyDescent="0.25">
      <c r="A2084" s="73">
        <v>5512016</v>
      </c>
      <c r="B2084" s="98" t="s">
        <v>6109</v>
      </c>
      <c r="C2084" s="74"/>
      <c r="D2084" s="115">
        <v>707</v>
      </c>
      <c r="E2084" s="75"/>
      <c r="F2084" s="112">
        <f>D2084*1.2</f>
        <v>848.4</v>
      </c>
      <c r="G2084" s="80"/>
      <c r="H2084" s="325"/>
      <c r="L2084"/>
      <c r="M2084"/>
      <c r="P2084" s="9">
        <v>257</v>
      </c>
      <c r="V2084" s="39"/>
      <c r="Z2084" s="38"/>
      <c r="AA2084" s="38">
        <v>5.0034427358274058</v>
      </c>
      <c r="AB2084" s="30"/>
      <c r="AC2084" s="31"/>
      <c r="AD2084" s="32"/>
      <c r="AE2084" s="32"/>
      <c r="AF2084" s="33"/>
      <c r="AJ2084" s="350"/>
      <c r="AK2084" s="3"/>
      <c r="AL2084" s="3"/>
    </row>
    <row r="2085" spans="1:38" ht="12" customHeight="1" x14ac:dyDescent="0.25">
      <c r="A2085" s="271">
        <v>5512017</v>
      </c>
      <c r="B2085" s="100" t="s">
        <v>6110</v>
      </c>
      <c r="C2085" s="85"/>
      <c r="D2085" s="115">
        <v>1244.78</v>
      </c>
      <c r="E2085" s="86"/>
      <c r="F2085" s="292">
        <f>D2085*1.2</f>
        <v>1493.7359999999999</v>
      </c>
      <c r="G2085" s="87"/>
      <c r="H2085" s="325"/>
      <c r="L2085"/>
      <c r="M2085"/>
      <c r="P2085" s="9">
        <v>257</v>
      </c>
      <c r="V2085" s="39"/>
      <c r="Z2085" s="38"/>
      <c r="AA2085" s="38">
        <v>4.994840041279673</v>
      </c>
      <c r="AB2085" s="30"/>
      <c r="AC2085" s="31"/>
      <c r="AD2085" s="32"/>
      <c r="AE2085" s="32"/>
      <c r="AF2085" s="33"/>
      <c r="AJ2085" s="350"/>
      <c r="AK2085" s="3"/>
      <c r="AL2085" s="3"/>
    </row>
    <row r="2086" spans="1:38" ht="75" customHeight="1" x14ac:dyDescent="0.25">
      <c r="A2086" s="269">
        <v>58</v>
      </c>
      <c r="B2086" s="284" t="s">
        <v>7967</v>
      </c>
      <c r="C2086" s="267"/>
      <c r="D2086" s="115"/>
      <c r="E2086" s="267"/>
      <c r="F2086" s="298"/>
      <c r="G2086" s="189"/>
      <c r="H2086" s="325"/>
      <c r="J2086" s="72"/>
      <c r="K2086" s="72"/>
      <c r="L2086"/>
      <c r="M2086"/>
      <c r="P2086" s="9">
        <v>15</v>
      </c>
      <c r="R2086" s="36"/>
      <c r="V2086" s="37"/>
      <c r="Z2086" s="38"/>
      <c r="AA2086" s="38"/>
      <c r="AB2086" s="30"/>
      <c r="AC2086" s="31"/>
      <c r="AD2086" s="32"/>
      <c r="AE2086" s="32"/>
      <c r="AF2086" s="33"/>
      <c r="AJ2086" s="350"/>
      <c r="AK2086" s="3"/>
      <c r="AL2086" s="3"/>
    </row>
    <row r="2087" spans="1:38" ht="24" customHeight="1" x14ac:dyDescent="0.25">
      <c r="A2087" s="76">
        <v>3701001</v>
      </c>
      <c r="B2087" s="270" t="s">
        <v>26</v>
      </c>
      <c r="C2087" s="77"/>
      <c r="D2087" s="115">
        <v>24.29</v>
      </c>
      <c r="E2087" s="287" t="s">
        <v>5497</v>
      </c>
      <c r="F2087" s="112">
        <f t="shared" si="158"/>
        <v>29.147999999999996</v>
      </c>
      <c r="G2087" s="79" t="s">
        <v>3333</v>
      </c>
      <c r="H2087" s="325"/>
      <c r="I2087" s="326" t="s">
        <v>4950</v>
      </c>
      <c r="J2087" s="15"/>
      <c r="L2087"/>
      <c r="M2087"/>
      <c r="P2087" s="9">
        <v>15</v>
      </c>
      <c r="V2087" s="39"/>
      <c r="Z2087" s="38"/>
      <c r="AA2087" s="38">
        <v>14.985250737463119</v>
      </c>
      <c r="AB2087" s="30"/>
      <c r="AC2087" s="31"/>
      <c r="AD2087" s="32"/>
      <c r="AE2087" s="32"/>
      <c r="AF2087" s="33"/>
      <c r="AJ2087" s="350"/>
      <c r="AK2087" s="3"/>
      <c r="AL2087" s="3"/>
    </row>
    <row r="2088" spans="1:38" ht="24" customHeight="1" x14ac:dyDescent="0.25">
      <c r="A2088" s="73">
        <v>3701002</v>
      </c>
      <c r="B2088" s="98" t="s">
        <v>27</v>
      </c>
      <c r="C2088" s="74"/>
      <c r="D2088" s="115">
        <v>24.91</v>
      </c>
      <c r="E2088" s="95" t="s">
        <v>5497</v>
      </c>
      <c r="F2088" s="112">
        <f t="shared" si="158"/>
        <v>29.891999999999999</v>
      </c>
      <c r="G2088" s="80" t="s">
        <v>3335</v>
      </c>
      <c r="H2088" s="325"/>
      <c r="I2088" s="359" t="s">
        <v>8188</v>
      </c>
      <c r="L2088"/>
      <c r="M2088"/>
      <c r="P2088" s="9">
        <v>15</v>
      </c>
      <c r="V2088" s="39"/>
      <c r="Z2088" s="38"/>
      <c r="AA2088" s="38">
        <v>15.00862564692352</v>
      </c>
      <c r="AB2088" s="30"/>
      <c r="AC2088" s="31"/>
      <c r="AD2088" s="32"/>
      <c r="AE2088" s="32"/>
      <c r="AF2088" s="33"/>
      <c r="AJ2088" s="350"/>
      <c r="AK2088" s="3"/>
      <c r="AL2088" s="3"/>
    </row>
    <row r="2089" spans="1:38" ht="24" customHeight="1" x14ac:dyDescent="0.25">
      <c r="A2089" s="73">
        <v>3701003</v>
      </c>
      <c r="B2089" s="98" t="s">
        <v>28</v>
      </c>
      <c r="C2089" s="74"/>
      <c r="D2089" s="115">
        <v>24.91</v>
      </c>
      <c r="E2089" s="95" t="s">
        <v>5497</v>
      </c>
      <c r="F2089" s="112">
        <f t="shared" si="158"/>
        <v>29.891999999999999</v>
      </c>
      <c r="G2089" s="80" t="s">
        <v>3335</v>
      </c>
      <c r="H2089" s="325"/>
      <c r="L2089"/>
      <c r="M2089"/>
      <c r="P2089" s="9">
        <v>15</v>
      </c>
      <c r="V2089" s="39"/>
      <c r="Z2089" s="38"/>
      <c r="AA2089" s="38">
        <v>15.00862564692352</v>
      </c>
      <c r="AB2089" s="30"/>
      <c r="AC2089" s="31"/>
      <c r="AD2089" s="32"/>
      <c r="AE2089" s="32"/>
      <c r="AF2089" s="33"/>
      <c r="AJ2089" s="350"/>
      <c r="AK2089" s="3"/>
      <c r="AL2089" s="3"/>
    </row>
    <row r="2090" spans="1:38" ht="24" customHeight="1" x14ac:dyDescent="0.25">
      <c r="A2090" s="73">
        <v>3701004</v>
      </c>
      <c r="B2090" s="98" t="s">
        <v>29</v>
      </c>
      <c r="C2090" s="74"/>
      <c r="D2090" s="115">
        <v>25.34</v>
      </c>
      <c r="E2090" s="95" t="s">
        <v>5497</v>
      </c>
      <c r="F2090" s="112">
        <f t="shared" si="158"/>
        <v>30.407999999999998</v>
      </c>
      <c r="G2090" s="80" t="s">
        <v>3333</v>
      </c>
      <c r="H2090" s="325"/>
      <c r="I2090" s="365" t="s">
        <v>5886</v>
      </c>
      <c r="J2090" s="15"/>
      <c r="L2090"/>
      <c r="M2090"/>
      <c r="P2090" s="9">
        <v>15</v>
      </c>
      <c r="V2090" s="39"/>
      <c r="Z2090" s="38"/>
      <c r="AA2090" s="38">
        <v>14.980214810627473</v>
      </c>
      <c r="AB2090" s="30"/>
      <c r="AC2090" s="31"/>
      <c r="AD2090" s="32"/>
      <c r="AE2090" s="32"/>
      <c r="AF2090" s="33"/>
      <c r="AJ2090" s="350"/>
      <c r="AK2090" s="3"/>
      <c r="AL2090" s="3"/>
    </row>
    <row r="2091" spans="1:38" ht="24" customHeight="1" x14ac:dyDescent="0.25">
      <c r="A2091" s="73">
        <v>3701005</v>
      </c>
      <c r="B2091" s="98" t="s">
        <v>30</v>
      </c>
      <c r="C2091" s="74"/>
      <c r="D2091" s="115">
        <v>27.22</v>
      </c>
      <c r="E2091" s="95" t="s">
        <v>5497</v>
      </c>
      <c r="F2091" s="112">
        <f t="shared" si="158"/>
        <v>32.663999999999994</v>
      </c>
      <c r="G2091" s="80" t="s">
        <v>3334</v>
      </c>
      <c r="H2091" s="325"/>
      <c r="I2091" s="365"/>
      <c r="L2091"/>
      <c r="M2091"/>
      <c r="P2091" s="9">
        <v>15</v>
      </c>
      <c r="V2091" s="39"/>
      <c r="Z2091" s="38"/>
      <c r="AA2091" s="38">
        <v>15.000000000000014</v>
      </c>
      <c r="AB2091" s="30"/>
      <c r="AC2091" s="31"/>
      <c r="AD2091" s="32"/>
      <c r="AE2091" s="32"/>
      <c r="AF2091" s="33"/>
      <c r="AJ2091" s="350"/>
      <c r="AK2091" s="3"/>
      <c r="AL2091" s="3"/>
    </row>
    <row r="2092" spans="1:38" ht="24" customHeight="1" x14ac:dyDescent="0.25">
      <c r="A2092" s="73">
        <v>3701006</v>
      </c>
      <c r="B2092" s="98" t="s">
        <v>31</v>
      </c>
      <c r="C2092" s="74"/>
      <c r="D2092" s="115">
        <v>29.6</v>
      </c>
      <c r="E2092" s="95" t="s">
        <v>5497</v>
      </c>
      <c r="F2092" s="112">
        <f t="shared" si="158"/>
        <v>35.520000000000003</v>
      </c>
      <c r="G2092" s="80" t="s">
        <v>3333</v>
      </c>
      <c r="H2092" s="325"/>
      <c r="I2092" s="399"/>
      <c r="J2092" s="15"/>
      <c r="L2092"/>
      <c r="M2092"/>
      <c r="P2092" s="9">
        <v>15</v>
      </c>
      <c r="V2092" s="39"/>
      <c r="Z2092" s="38"/>
      <c r="AA2092" s="38">
        <v>15.004840271055187</v>
      </c>
      <c r="AB2092" s="30"/>
      <c r="AC2092" s="31"/>
      <c r="AD2092" s="32"/>
      <c r="AE2092" s="32"/>
      <c r="AF2092" s="33"/>
      <c r="AJ2092" s="350"/>
      <c r="AK2092" s="3"/>
      <c r="AL2092" s="3"/>
    </row>
    <row r="2093" spans="1:38" ht="24" customHeight="1" x14ac:dyDescent="0.25">
      <c r="A2093" s="73">
        <v>3701007</v>
      </c>
      <c r="B2093" s="98" t="s">
        <v>32</v>
      </c>
      <c r="C2093" s="74"/>
      <c r="D2093" s="115">
        <v>30.07</v>
      </c>
      <c r="E2093" s="95" t="s">
        <v>5497</v>
      </c>
      <c r="F2093" s="112">
        <f t="shared" si="158"/>
        <v>36.083999999999996</v>
      </c>
      <c r="G2093" s="80" t="s">
        <v>3335</v>
      </c>
      <c r="H2093" s="325"/>
      <c r="I2093" s="380" t="s">
        <v>8187</v>
      </c>
      <c r="L2093"/>
      <c r="M2093"/>
      <c r="P2093" s="9">
        <v>15</v>
      </c>
      <c r="V2093" s="39"/>
      <c r="Z2093" s="38"/>
      <c r="AA2093" s="38">
        <v>14.999999999999986</v>
      </c>
      <c r="AB2093" s="30"/>
      <c r="AC2093" s="31"/>
      <c r="AD2093" s="32"/>
      <c r="AE2093" s="32"/>
      <c r="AF2093" s="33"/>
      <c r="AJ2093" s="350"/>
      <c r="AK2093" s="3"/>
      <c r="AL2093" s="3"/>
    </row>
    <row r="2094" spans="1:38" ht="24" customHeight="1" x14ac:dyDescent="0.25">
      <c r="A2094" s="73">
        <v>3701008</v>
      </c>
      <c r="B2094" s="98" t="s">
        <v>33</v>
      </c>
      <c r="C2094" s="74"/>
      <c r="D2094" s="115">
        <v>30.77</v>
      </c>
      <c r="E2094" s="95" t="s">
        <v>5497</v>
      </c>
      <c r="F2094" s="112">
        <f t="shared" si="158"/>
        <v>36.923999999999999</v>
      </c>
      <c r="G2094" s="80" t="s">
        <v>3333</v>
      </c>
      <c r="H2094" s="325"/>
      <c r="I2094" s="382"/>
      <c r="J2094" s="15"/>
      <c r="L2094"/>
      <c r="M2094"/>
      <c r="P2094" s="9">
        <v>15</v>
      </c>
      <c r="V2094" s="39"/>
      <c r="Z2094" s="38"/>
      <c r="AA2094" s="38">
        <v>14.990689013035379</v>
      </c>
      <c r="AB2094" s="30"/>
      <c r="AC2094" s="31"/>
      <c r="AD2094" s="32"/>
      <c r="AE2094" s="32"/>
      <c r="AF2094" s="33"/>
      <c r="AJ2094" s="350"/>
      <c r="AK2094" s="3"/>
      <c r="AL2094" s="3"/>
    </row>
    <row r="2095" spans="1:38" ht="24" customHeight="1" x14ac:dyDescent="0.25">
      <c r="A2095" s="73">
        <v>3701009</v>
      </c>
      <c r="B2095" s="98" t="s">
        <v>34</v>
      </c>
      <c r="C2095" s="74"/>
      <c r="D2095" s="115">
        <v>21.28</v>
      </c>
      <c r="E2095" s="95" t="s">
        <v>5497</v>
      </c>
      <c r="F2095" s="112">
        <f t="shared" si="158"/>
        <v>25.536000000000001</v>
      </c>
      <c r="G2095" s="80" t="s">
        <v>3333</v>
      </c>
      <c r="H2095" s="325"/>
      <c r="J2095" s="15"/>
      <c r="L2095"/>
      <c r="M2095"/>
      <c r="P2095" s="9">
        <v>15</v>
      </c>
      <c r="V2095" s="39"/>
      <c r="Z2095" s="38"/>
      <c r="AA2095" s="38">
        <v>15.00672947510094</v>
      </c>
      <c r="AB2095" s="30"/>
      <c r="AC2095" s="31"/>
      <c r="AD2095" s="32"/>
      <c r="AE2095" s="32"/>
      <c r="AF2095" s="33"/>
      <c r="AJ2095" s="350"/>
      <c r="AK2095" s="3"/>
      <c r="AL2095" s="3"/>
    </row>
    <row r="2096" spans="1:38" ht="24" customHeight="1" x14ac:dyDescent="0.25">
      <c r="A2096" s="73">
        <v>3701010</v>
      </c>
      <c r="B2096" s="98" t="s">
        <v>35</v>
      </c>
      <c r="C2096" s="74"/>
      <c r="D2096" s="115">
        <v>23.69</v>
      </c>
      <c r="E2096" s="95" t="s">
        <v>5497</v>
      </c>
      <c r="F2096" s="112">
        <f t="shared" si="158"/>
        <v>28.428000000000001</v>
      </c>
      <c r="G2096" s="80" t="s">
        <v>3334</v>
      </c>
      <c r="H2096" s="325"/>
      <c r="I2096" s="380" t="s">
        <v>8488</v>
      </c>
      <c r="L2096"/>
      <c r="M2096"/>
      <c r="P2096" s="9">
        <v>15</v>
      </c>
      <c r="V2096" s="39"/>
      <c r="Z2096" s="38"/>
      <c r="AA2096" s="38">
        <v>14.993954050785973</v>
      </c>
      <c r="AB2096" s="30"/>
      <c r="AC2096" s="31"/>
      <c r="AD2096" s="32"/>
      <c r="AE2096" s="32"/>
      <c r="AF2096" s="33"/>
      <c r="AJ2096" s="350"/>
      <c r="AK2096" s="3"/>
      <c r="AL2096" s="3"/>
    </row>
    <row r="2097" spans="1:38" ht="24" customHeight="1" x14ac:dyDescent="0.25">
      <c r="A2097" s="73">
        <v>3701011</v>
      </c>
      <c r="B2097" s="98" t="s">
        <v>36</v>
      </c>
      <c r="C2097" s="74"/>
      <c r="D2097" s="115">
        <v>26.05</v>
      </c>
      <c r="E2097" s="95" t="s">
        <v>5497</v>
      </c>
      <c r="F2097" s="112">
        <f t="shared" si="158"/>
        <v>31.259999999999998</v>
      </c>
      <c r="G2097" s="80" t="s">
        <v>3335</v>
      </c>
      <c r="H2097" s="325"/>
      <c r="I2097" s="382"/>
      <c r="L2097"/>
      <c r="M2097"/>
      <c r="P2097" s="9">
        <v>15</v>
      </c>
      <c r="V2097" s="39"/>
      <c r="Z2097" s="38"/>
      <c r="AA2097" s="38">
        <v>15.008246289169875</v>
      </c>
      <c r="AB2097" s="30"/>
      <c r="AC2097" s="31"/>
      <c r="AD2097" s="32"/>
      <c r="AE2097" s="32"/>
      <c r="AF2097" s="33"/>
      <c r="AJ2097" s="350"/>
      <c r="AK2097" s="3"/>
      <c r="AL2097" s="3"/>
    </row>
    <row r="2098" spans="1:38" ht="24" customHeight="1" x14ac:dyDescent="0.25">
      <c r="A2098" s="73">
        <v>3701012</v>
      </c>
      <c r="B2098" s="98" t="s">
        <v>37</v>
      </c>
      <c r="C2098" s="74"/>
      <c r="D2098" s="115">
        <v>31.26</v>
      </c>
      <c r="E2098" s="95" t="s">
        <v>5497</v>
      </c>
      <c r="F2098" s="112">
        <f t="shared" si="158"/>
        <v>37.512</v>
      </c>
      <c r="G2098" s="80" t="s">
        <v>3334</v>
      </c>
      <c r="H2098" s="325"/>
      <c r="L2098"/>
      <c r="M2098"/>
      <c r="P2098" s="9">
        <v>15</v>
      </c>
      <c r="V2098" s="39"/>
      <c r="Z2098" s="38"/>
      <c r="AA2098" s="38">
        <v>14.979386165826853</v>
      </c>
      <c r="AB2098" s="30"/>
      <c r="AC2098" s="31"/>
      <c r="AD2098" s="32"/>
      <c r="AE2098" s="32"/>
      <c r="AF2098" s="33"/>
      <c r="AJ2098" s="350"/>
      <c r="AK2098" s="3"/>
      <c r="AL2098" s="3"/>
    </row>
    <row r="2099" spans="1:38" ht="24" customHeight="1" x14ac:dyDescent="0.25">
      <c r="A2099" s="73">
        <v>3701013</v>
      </c>
      <c r="B2099" s="98" t="s">
        <v>38</v>
      </c>
      <c r="C2099" s="74"/>
      <c r="D2099" s="115">
        <v>31.26</v>
      </c>
      <c r="E2099" s="95" t="s">
        <v>5497</v>
      </c>
      <c r="F2099" s="112">
        <f t="shared" si="158"/>
        <v>37.512</v>
      </c>
      <c r="G2099" s="80" t="s">
        <v>3334</v>
      </c>
      <c r="H2099" s="325"/>
      <c r="I2099" s="380" t="s">
        <v>8417</v>
      </c>
      <c r="L2099"/>
      <c r="M2099"/>
      <c r="P2099" s="9">
        <v>15</v>
      </c>
      <c r="V2099" s="39"/>
      <c r="Z2099" s="38"/>
      <c r="AA2099" s="38">
        <v>14.979386165826853</v>
      </c>
      <c r="AB2099" s="30"/>
      <c r="AC2099" s="31"/>
      <c r="AD2099" s="32"/>
      <c r="AE2099" s="32"/>
      <c r="AF2099" s="33"/>
      <c r="AJ2099" s="350"/>
      <c r="AK2099" s="3"/>
      <c r="AL2099" s="3"/>
    </row>
    <row r="2100" spans="1:38" ht="24" customHeight="1" x14ac:dyDescent="0.25">
      <c r="A2100" s="73">
        <v>3701014</v>
      </c>
      <c r="B2100" s="98" t="s">
        <v>39</v>
      </c>
      <c r="C2100" s="74"/>
      <c r="D2100" s="115">
        <v>34.82</v>
      </c>
      <c r="E2100" s="95" t="s">
        <v>5497</v>
      </c>
      <c r="F2100" s="112">
        <f t="shared" si="158"/>
        <v>41.783999999999999</v>
      </c>
      <c r="G2100" s="80" t="s">
        <v>3335</v>
      </c>
      <c r="H2100" s="325"/>
      <c r="I2100" s="382"/>
      <c r="L2100"/>
      <c r="M2100"/>
      <c r="P2100" s="9">
        <v>15</v>
      </c>
      <c r="V2100" s="39"/>
      <c r="Z2100" s="38"/>
      <c r="AA2100" s="38">
        <v>15.014397367338546</v>
      </c>
      <c r="AB2100" s="30"/>
      <c r="AC2100" s="31"/>
      <c r="AD2100" s="32"/>
      <c r="AE2100" s="32"/>
      <c r="AF2100" s="33"/>
      <c r="AJ2100" s="350"/>
      <c r="AK2100" s="3"/>
      <c r="AL2100" s="3"/>
    </row>
    <row r="2101" spans="1:38" ht="24" customHeight="1" x14ac:dyDescent="0.25">
      <c r="A2101" s="73">
        <v>3701015</v>
      </c>
      <c r="B2101" s="98" t="s">
        <v>40</v>
      </c>
      <c r="C2101" s="74"/>
      <c r="D2101" s="115">
        <v>36.5</v>
      </c>
      <c r="E2101" s="95" t="s">
        <v>5497</v>
      </c>
      <c r="F2101" s="112">
        <f t="shared" si="158"/>
        <v>43.8</v>
      </c>
      <c r="G2101" s="80" t="s">
        <v>3334</v>
      </c>
      <c r="H2101" s="325"/>
      <c r="L2101"/>
      <c r="M2101"/>
      <c r="P2101" s="9">
        <v>15</v>
      </c>
      <c r="V2101" s="39"/>
      <c r="Z2101" s="38"/>
      <c r="AA2101" s="38">
        <v>14.992150706436419</v>
      </c>
      <c r="AB2101" s="30"/>
      <c r="AC2101" s="31"/>
      <c r="AD2101" s="32"/>
      <c r="AE2101" s="32"/>
      <c r="AF2101" s="33"/>
      <c r="AJ2101" s="350"/>
      <c r="AK2101" s="3"/>
      <c r="AL2101" s="3"/>
    </row>
    <row r="2102" spans="1:38" ht="24" customHeight="1" x14ac:dyDescent="0.25">
      <c r="A2102" s="73">
        <v>3701016</v>
      </c>
      <c r="B2102" s="98" t="s">
        <v>41</v>
      </c>
      <c r="C2102" s="74"/>
      <c r="D2102" s="115">
        <v>44.28</v>
      </c>
      <c r="E2102" s="95" t="s">
        <v>5497</v>
      </c>
      <c r="F2102" s="112">
        <f t="shared" si="158"/>
        <v>53.136000000000003</v>
      </c>
      <c r="G2102" s="80" t="s">
        <v>3335</v>
      </c>
      <c r="H2102" s="325"/>
      <c r="L2102"/>
      <c r="M2102"/>
      <c r="P2102" s="9">
        <v>15</v>
      </c>
      <c r="V2102" s="39"/>
      <c r="Z2102" s="38"/>
      <c r="AA2102" s="38">
        <v>15.006468305304011</v>
      </c>
      <c r="AB2102" s="30"/>
      <c r="AC2102" s="31"/>
      <c r="AD2102" s="32"/>
      <c r="AE2102" s="32"/>
      <c r="AF2102" s="33"/>
      <c r="AJ2102" s="350"/>
      <c r="AK2102" s="3"/>
      <c r="AL2102" s="3"/>
    </row>
    <row r="2103" spans="1:38" ht="24" customHeight="1" x14ac:dyDescent="0.25">
      <c r="A2103" s="73">
        <v>3701017</v>
      </c>
      <c r="B2103" s="98" t="s">
        <v>42</v>
      </c>
      <c r="C2103" s="74"/>
      <c r="D2103" s="115">
        <v>45.82</v>
      </c>
      <c r="E2103" s="95" t="s">
        <v>5497</v>
      </c>
      <c r="F2103" s="112">
        <f t="shared" ref="F2103:F2178" si="162">D2103*1.2</f>
        <v>54.984000000000002</v>
      </c>
      <c r="G2103" s="80" t="s">
        <v>3334</v>
      </c>
      <c r="H2103" s="325"/>
      <c r="L2103"/>
      <c r="M2103"/>
      <c r="P2103" s="9">
        <v>15</v>
      </c>
      <c r="V2103" s="39"/>
      <c r="Z2103" s="38"/>
      <c r="AA2103" s="38">
        <v>15.004688965301654</v>
      </c>
      <c r="AB2103" s="30"/>
      <c r="AC2103" s="31"/>
      <c r="AD2103" s="32"/>
      <c r="AE2103" s="32"/>
      <c r="AF2103" s="33"/>
      <c r="AJ2103" s="350"/>
      <c r="AK2103" s="3"/>
      <c r="AL2103" s="3"/>
    </row>
    <row r="2104" spans="1:38" ht="24" customHeight="1" x14ac:dyDescent="0.25">
      <c r="A2104" s="73">
        <v>3701018</v>
      </c>
      <c r="B2104" s="98" t="s">
        <v>43</v>
      </c>
      <c r="C2104" s="74"/>
      <c r="D2104" s="115">
        <v>52.13</v>
      </c>
      <c r="E2104" s="95" t="s">
        <v>5497</v>
      </c>
      <c r="F2104" s="112">
        <f t="shared" si="162"/>
        <v>62.555999999999997</v>
      </c>
      <c r="G2104" s="80" t="s">
        <v>3334</v>
      </c>
      <c r="H2104" s="325"/>
      <c r="L2104"/>
      <c r="M2104"/>
      <c r="P2104" s="9">
        <v>15</v>
      </c>
      <c r="V2104" s="39"/>
      <c r="Z2104" s="38"/>
      <c r="AA2104" s="38">
        <v>15</v>
      </c>
      <c r="AB2104" s="30"/>
      <c r="AC2104" s="31"/>
      <c r="AD2104" s="32"/>
      <c r="AE2104" s="32"/>
      <c r="AF2104" s="33"/>
      <c r="AJ2104" s="350"/>
      <c r="AK2104" s="3"/>
      <c r="AL2104" s="3"/>
    </row>
    <row r="2105" spans="1:38" ht="24" customHeight="1" x14ac:dyDescent="0.25">
      <c r="A2105" s="73">
        <v>3701019</v>
      </c>
      <c r="B2105" s="98" t="s">
        <v>44</v>
      </c>
      <c r="C2105" s="74"/>
      <c r="D2105" s="115">
        <v>52.13</v>
      </c>
      <c r="E2105" s="95" t="s">
        <v>5497</v>
      </c>
      <c r="F2105" s="112">
        <f t="shared" si="162"/>
        <v>62.555999999999997</v>
      </c>
      <c r="G2105" s="80" t="s">
        <v>3334</v>
      </c>
      <c r="H2105" s="325"/>
      <c r="L2105"/>
      <c r="M2105"/>
      <c r="P2105" s="9">
        <v>15</v>
      </c>
      <c r="V2105" s="39"/>
      <c r="Z2105" s="38"/>
      <c r="AA2105" s="38">
        <v>15</v>
      </c>
      <c r="AB2105" s="30"/>
      <c r="AC2105" s="31"/>
      <c r="AD2105" s="32"/>
      <c r="AE2105" s="32"/>
      <c r="AF2105" s="33"/>
      <c r="AJ2105" s="350"/>
      <c r="AK2105" s="3"/>
      <c r="AL2105" s="3"/>
    </row>
    <row r="2106" spans="1:38" ht="24" customHeight="1" x14ac:dyDescent="0.25">
      <c r="A2106" s="73">
        <v>3701020</v>
      </c>
      <c r="B2106" s="98" t="s">
        <v>45</v>
      </c>
      <c r="C2106" s="74"/>
      <c r="D2106" s="115">
        <v>66.41</v>
      </c>
      <c r="E2106" s="95" t="s">
        <v>5497</v>
      </c>
      <c r="F2106" s="112">
        <f t="shared" si="162"/>
        <v>79.691999999999993</v>
      </c>
      <c r="G2106" s="80" t="s">
        <v>3335</v>
      </c>
      <c r="H2106" s="325"/>
      <c r="L2106"/>
      <c r="M2106"/>
      <c r="P2106" s="9">
        <v>15</v>
      </c>
      <c r="V2106" s="39"/>
      <c r="Z2106" s="38"/>
      <c r="AA2106" s="38">
        <v>15.009704550355835</v>
      </c>
      <c r="AB2106" s="30"/>
      <c r="AC2106" s="31"/>
      <c r="AD2106" s="32"/>
      <c r="AE2106" s="32"/>
      <c r="AF2106" s="33"/>
      <c r="AJ2106" s="350"/>
      <c r="AK2106" s="3"/>
      <c r="AL2106" s="3"/>
    </row>
    <row r="2107" spans="1:38" ht="24" customHeight="1" x14ac:dyDescent="0.25">
      <c r="A2107" s="73">
        <v>3701021</v>
      </c>
      <c r="B2107" s="98" t="s">
        <v>46</v>
      </c>
      <c r="C2107" s="74"/>
      <c r="D2107" s="115">
        <v>73.33</v>
      </c>
      <c r="E2107" s="95" t="s">
        <v>5497</v>
      </c>
      <c r="F2107" s="112">
        <f t="shared" si="162"/>
        <v>87.995999999999995</v>
      </c>
      <c r="G2107" s="80" t="s">
        <v>3334</v>
      </c>
      <c r="H2107" s="325"/>
      <c r="L2107"/>
      <c r="M2107"/>
      <c r="P2107" s="9">
        <v>15</v>
      </c>
      <c r="V2107" s="39"/>
      <c r="Z2107" s="38"/>
      <c r="AA2107" s="38">
        <v>15</v>
      </c>
      <c r="AB2107" s="30"/>
      <c r="AC2107" s="31"/>
      <c r="AD2107" s="32"/>
      <c r="AE2107" s="32"/>
      <c r="AF2107" s="33"/>
      <c r="AJ2107" s="350"/>
      <c r="AK2107" s="3"/>
      <c r="AL2107" s="3"/>
    </row>
    <row r="2108" spans="1:38" ht="24" customHeight="1" x14ac:dyDescent="0.25">
      <c r="A2108" s="73">
        <v>3701022</v>
      </c>
      <c r="B2108" s="98" t="s">
        <v>47</v>
      </c>
      <c r="C2108" s="74"/>
      <c r="D2108" s="115">
        <v>81.569999999999993</v>
      </c>
      <c r="E2108" s="95" t="s">
        <v>5497</v>
      </c>
      <c r="F2108" s="112">
        <f t="shared" si="162"/>
        <v>97.883999999999986</v>
      </c>
      <c r="G2108" s="80" t="s">
        <v>3334</v>
      </c>
      <c r="H2108" s="325"/>
      <c r="L2108"/>
      <c r="M2108"/>
      <c r="P2108" s="9">
        <v>15</v>
      </c>
      <c r="V2108" s="39"/>
      <c r="Z2108" s="38"/>
      <c r="AA2108" s="38">
        <v>14.995610184372254</v>
      </c>
      <c r="AB2108" s="30"/>
      <c r="AC2108" s="31"/>
      <c r="AD2108" s="32"/>
      <c r="AE2108" s="32"/>
      <c r="AF2108" s="33"/>
      <c r="AJ2108" s="350"/>
      <c r="AK2108" s="3"/>
      <c r="AL2108" s="3"/>
    </row>
    <row r="2109" spans="1:38" ht="24" customHeight="1" x14ac:dyDescent="0.25">
      <c r="A2109" s="73">
        <v>3701023</v>
      </c>
      <c r="B2109" s="98" t="s">
        <v>48</v>
      </c>
      <c r="C2109" s="74"/>
      <c r="D2109" s="115">
        <v>89.12</v>
      </c>
      <c r="E2109" s="95" t="s">
        <v>5497</v>
      </c>
      <c r="F2109" s="112">
        <f t="shared" si="162"/>
        <v>106.944</v>
      </c>
      <c r="G2109" s="80" t="s">
        <v>3334</v>
      </c>
      <c r="H2109" s="325"/>
      <c r="L2109"/>
      <c r="M2109"/>
      <c r="P2109" s="9">
        <v>15</v>
      </c>
      <c r="V2109" s="39"/>
      <c r="Z2109" s="38"/>
      <c r="AA2109" s="38">
        <v>14.992768761047728</v>
      </c>
      <c r="AB2109" s="30"/>
      <c r="AC2109" s="31"/>
      <c r="AD2109" s="32"/>
      <c r="AE2109" s="32"/>
      <c r="AF2109" s="33"/>
      <c r="AJ2109" s="350"/>
      <c r="AK2109" s="3"/>
      <c r="AL2109" s="3"/>
    </row>
    <row r="2110" spans="1:38" ht="24" customHeight="1" x14ac:dyDescent="0.25">
      <c r="A2110" s="271">
        <v>3701024</v>
      </c>
      <c r="B2110" s="100" t="s">
        <v>49</v>
      </c>
      <c r="C2110" s="85"/>
      <c r="D2110" s="115">
        <v>121.7</v>
      </c>
      <c r="E2110" s="291" t="s">
        <v>5497</v>
      </c>
      <c r="F2110" s="292">
        <f t="shared" si="162"/>
        <v>146.04</v>
      </c>
      <c r="G2110" s="87" t="s">
        <v>3334</v>
      </c>
      <c r="H2110" s="325"/>
      <c r="L2110"/>
      <c r="M2110"/>
      <c r="P2110" s="9">
        <v>15</v>
      </c>
      <c r="V2110" s="39"/>
      <c r="Z2110" s="38"/>
      <c r="AA2110" s="38">
        <v>15.005295986818879</v>
      </c>
      <c r="AB2110" s="30"/>
      <c r="AC2110" s="31"/>
      <c r="AD2110" s="32"/>
      <c r="AE2110" s="32"/>
      <c r="AF2110" s="33"/>
      <c r="AJ2110" s="350"/>
      <c r="AK2110" s="3"/>
      <c r="AL2110" s="3"/>
    </row>
    <row r="2111" spans="1:38" ht="75" customHeight="1" x14ac:dyDescent="0.25">
      <c r="A2111" s="269">
        <v>59</v>
      </c>
      <c r="B2111" s="284" t="s">
        <v>7968</v>
      </c>
      <c r="C2111" s="267"/>
      <c r="D2111" s="115"/>
      <c r="E2111" s="267"/>
      <c r="F2111" s="298"/>
      <c r="G2111" s="189"/>
      <c r="H2111" s="325"/>
      <c r="J2111" s="72"/>
      <c r="K2111" s="72"/>
      <c r="L2111"/>
      <c r="M2111"/>
      <c r="P2111" s="9">
        <v>212</v>
      </c>
      <c r="R2111" s="36"/>
      <c r="V2111" s="37"/>
      <c r="Z2111" s="38"/>
      <c r="AA2111" s="38"/>
      <c r="AB2111" s="30"/>
      <c r="AC2111" s="31"/>
      <c r="AD2111" s="32"/>
      <c r="AE2111" s="32"/>
      <c r="AF2111" s="33"/>
      <c r="AJ2111" s="350"/>
      <c r="AK2111" s="3"/>
      <c r="AL2111" s="3"/>
    </row>
    <row r="2112" spans="1:38" ht="24" customHeight="1" x14ac:dyDescent="0.25">
      <c r="A2112" s="76">
        <v>3707001</v>
      </c>
      <c r="B2112" s="270" t="s">
        <v>4341</v>
      </c>
      <c r="C2112" s="77"/>
      <c r="D2112" s="115">
        <v>140.96</v>
      </c>
      <c r="E2112" s="287" t="s">
        <v>5497</v>
      </c>
      <c r="F2112" s="112">
        <f t="shared" si="162"/>
        <v>169.15200000000002</v>
      </c>
      <c r="G2112" s="79" t="s">
        <v>3335</v>
      </c>
      <c r="H2112" s="325"/>
      <c r="I2112" s="326" t="s">
        <v>4950</v>
      </c>
      <c r="J2112" s="341"/>
      <c r="L2112"/>
      <c r="M2112"/>
      <c r="P2112" s="9">
        <v>212</v>
      </c>
      <c r="V2112" s="39"/>
      <c r="Z2112" s="38"/>
      <c r="AA2112" s="38">
        <v>10</v>
      </c>
      <c r="AB2112" s="30"/>
      <c r="AC2112" s="31"/>
      <c r="AD2112" s="32"/>
      <c r="AE2112" s="32"/>
      <c r="AF2112" s="33"/>
      <c r="AJ2112" s="350"/>
      <c r="AK2112" s="3"/>
      <c r="AL2112" s="3"/>
    </row>
    <row r="2113" spans="1:38" ht="24" customHeight="1" x14ac:dyDescent="0.25">
      <c r="A2113" s="73">
        <v>3707002</v>
      </c>
      <c r="B2113" s="98" t="s">
        <v>4342</v>
      </c>
      <c r="C2113" s="74"/>
      <c r="D2113" s="115">
        <v>161.66999999999999</v>
      </c>
      <c r="E2113" s="95" t="s">
        <v>5497</v>
      </c>
      <c r="F2113" s="112">
        <f t="shared" si="162"/>
        <v>194.00399999999999</v>
      </c>
      <c r="G2113" s="80" t="s">
        <v>3333</v>
      </c>
      <c r="H2113" s="325"/>
      <c r="I2113" s="359" t="s">
        <v>8189</v>
      </c>
      <c r="J2113" s="341"/>
      <c r="L2113"/>
      <c r="M2113"/>
      <c r="P2113" s="9">
        <v>212</v>
      </c>
      <c r="V2113" s="39"/>
      <c r="Z2113" s="38"/>
      <c r="AA2113" s="38">
        <v>10</v>
      </c>
      <c r="AB2113" s="30"/>
      <c r="AC2113" s="31"/>
      <c r="AD2113" s="32"/>
      <c r="AE2113" s="32"/>
      <c r="AF2113" s="33"/>
      <c r="AJ2113" s="350"/>
      <c r="AK2113" s="3"/>
      <c r="AL2113" s="3"/>
    </row>
    <row r="2114" spans="1:38" ht="24" customHeight="1" x14ac:dyDescent="0.25">
      <c r="A2114" s="73">
        <v>3707003</v>
      </c>
      <c r="B2114" s="98" t="s">
        <v>4343</v>
      </c>
      <c r="C2114" s="74"/>
      <c r="D2114" s="115">
        <v>174.85</v>
      </c>
      <c r="E2114" s="95" t="s">
        <v>5497</v>
      </c>
      <c r="F2114" s="112">
        <f t="shared" si="162"/>
        <v>209.82</v>
      </c>
      <c r="G2114" s="80" t="s">
        <v>3335</v>
      </c>
      <c r="H2114" s="325"/>
      <c r="J2114" s="341"/>
      <c r="L2114"/>
      <c r="M2114"/>
      <c r="P2114" s="9">
        <v>212</v>
      </c>
      <c r="V2114" s="39"/>
      <c r="Z2114" s="38"/>
      <c r="AA2114" s="38">
        <v>10</v>
      </c>
      <c r="AB2114" s="30"/>
      <c r="AC2114" s="31"/>
      <c r="AD2114" s="32"/>
      <c r="AE2114" s="32"/>
      <c r="AF2114" s="33"/>
      <c r="AJ2114" s="350"/>
      <c r="AK2114" s="3"/>
      <c r="AL2114" s="3"/>
    </row>
    <row r="2115" spans="1:38" ht="24" customHeight="1" x14ac:dyDescent="0.25">
      <c r="A2115" s="73">
        <v>3707004</v>
      </c>
      <c r="B2115" s="98" t="s">
        <v>4344</v>
      </c>
      <c r="C2115" s="74"/>
      <c r="D2115" s="115">
        <v>190.91</v>
      </c>
      <c r="E2115" s="95" t="s">
        <v>5497</v>
      </c>
      <c r="F2115" s="112">
        <f t="shared" si="162"/>
        <v>229.09199999999998</v>
      </c>
      <c r="G2115" s="80" t="s">
        <v>3333</v>
      </c>
      <c r="H2115" s="325"/>
      <c r="I2115" s="365" t="s">
        <v>5887</v>
      </c>
      <c r="J2115" s="341"/>
      <c r="L2115"/>
      <c r="M2115"/>
      <c r="P2115" s="9">
        <v>212</v>
      </c>
      <c r="V2115" s="39"/>
      <c r="Z2115" s="38"/>
      <c r="AA2115" s="38">
        <v>10</v>
      </c>
      <c r="AB2115" s="30"/>
      <c r="AC2115" s="31"/>
      <c r="AD2115" s="32"/>
      <c r="AE2115" s="32"/>
      <c r="AF2115" s="33"/>
      <c r="AJ2115" s="350"/>
      <c r="AK2115" s="3"/>
      <c r="AL2115" s="3"/>
    </row>
    <row r="2116" spans="1:38" ht="24" customHeight="1" x14ac:dyDescent="0.25">
      <c r="A2116" s="73">
        <v>3707005</v>
      </c>
      <c r="B2116" s="98" t="s">
        <v>4345</v>
      </c>
      <c r="C2116" s="74"/>
      <c r="D2116" s="115">
        <v>204.91</v>
      </c>
      <c r="E2116" s="95" t="s">
        <v>5497</v>
      </c>
      <c r="F2116" s="112">
        <f t="shared" si="162"/>
        <v>245.892</v>
      </c>
      <c r="G2116" s="80" t="s">
        <v>3335</v>
      </c>
      <c r="H2116" s="325"/>
      <c r="I2116" s="365"/>
      <c r="J2116" s="341"/>
      <c r="L2116"/>
      <c r="M2116"/>
      <c r="P2116" s="9">
        <v>212</v>
      </c>
      <c r="V2116" s="39"/>
      <c r="Z2116" s="38"/>
      <c r="AA2116" s="38">
        <v>10</v>
      </c>
      <c r="AB2116" s="30"/>
      <c r="AC2116" s="31"/>
      <c r="AD2116" s="32"/>
      <c r="AE2116" s="32"/>
      <c r="AF2116" s="33"/>
      <c r="AJ2116" s="350"/>
      <c r="AK2116" s="3"/>
      <c r="AL2116" s="3"/>
    </row>
    <row r="2117" spans="1:38" ht="24" customHeight="1" x14ac:dyDescent="0.25">
      <c r="A2117" s="73">
        <v>3707006</v>
      </c>
      <c r="B2117" s="98" t="s">
        <v>4346</v>
      </c>
      <c r="C2117" s="74"/>
      <c r="D2117" s="115">
        <v>219.06</v>
      </c>
      <c r="E2117" s="95" t="s">
        <v>5497</v>
      </c>
      <c r="F2117" s="112">
        <f t="shared" si="162"/>
        <v>262.87200000000001</v>
      </c>
      <c r="G2117" s="80" t="s">
        <v>3333</v>
      </c>
      <c r="H2117" s="325"/>
      <c r="I2117" s="365"/>
      <c r="J2117" s="341"/>
      <c r="L2117"/>
      <c r="M2117"/>
      <c r="P2117" s="9">
        <v>212</v>
      </c>
      <c r="V2117" s="39"/>
      <c r="Z2117" s="38"/>
      <c r="AA2117" s="38">
        <v>10</v>
      </c>
      <c r="AB2117" s="30"/>
      <c r="AC2117" s="31"/>
      <c r="AD2117" s="32"/>
      <c r="AE2117" s="32"/>
      <c r="AF2117" s="33"/>
      <c r="AJ2117" s="350"/>
      <c r="AK2117" s="3"/>
      <c r="AL2117" s="3"/>
    </row>
    <row r="2118" spans="1:38" ht="24" customHeight="1" x14ac:dyDescent="0.25">
      <c r="A2118" s="73">
        <v>3707007</v>
      </c>
      <c r="B2118" s="98" t="s">
        <v>4347</v>
      </c>
      <c r="C2118" s="74"/>
      <c r="D2118" s="115">
        <v>237.41</v>
      </c>
      <c r="E2118" s="95" t="s">
        <v>5497</v>
      </c>
      <c r="F2118" s="112">
        <f t="shared" si="162"/>
        <v>284.892</v>
      </c>
      <c r="G2118" s="80" t="s">
        <v>3335</v>
      </c>
      <c r="H2118" s="325"/>
      <c r="I2118" s="380" t="s">
        <v>8187</v>
      </c>
      <c r="J2118" s="341"/>
      <c r="L2118"/>
      <c r="M2118"/>
      <c r="P2118" s="9">
        <v>212</v>
      </c>
      <c r="V2118" s="39"/>
      <c r="Z2118" s="38"/>
      <c r="AA2118" s="38">
        <v>10</v>
      </c>
      <c r="AB2118" s="30"/>
      <c r="AC2118" s="31"/>
      <c r="AD2118" s="32"/>
      <c r="AE2118" s="32"/>
      <c r="AF2118" s="33"/>
      <c r="AJ2118" s="350"/>
      <c r="AK2118" s="3"/>
      <c r="AL2118" s="3"/>
    </row>
    <row r="2119" spans="1:38" ht="24" customHeight="1" x14ac:dyDescent="0.25">
      <c r="A2119" s="73">
        <v>3707008</v>
      </c>
      <c r="B2119" s="98" t="s">
        <v>4348</v>
      </c>
      <c r="C2119" s="74"/>
      <c r="D2119" s="115">
        <v>249.34</v>
      </c>
      <c r="E2119" s="95" t="s">
        <v>5497</v>
      </c>
      <c r="F2119" s="112">
        <f t="shared" si="162"/>
        <v>299.20799999999997</v>
      </c>
      <c r="G2119" s="80" t="s">
        <v>3333</v>
      </c>
      <c r="H2119" s="325"/>
      <c r="I2119" s="382"/>
      <c r="J2119" s="341"/>
      <c r="L2119"/>
      <c r="M2119"/>
      <c r="P2119" s="9">
        <v>212</v>
      </c>
      <c r="V2119" s="39"/>
      <c r="Z2119" s="38"/>
      <c r="AA2119" s="38">
        <v>10</v>
      </c>
      <c r="AB2119" s="30"/>
      <c r="AC2119" s="31"/>
      <c r="AD2119" s="32"/>
      <c r="AE2119" s="32"/>
      <c r="AF2119" s="33"/>
      <c r="AJ2119" s="350"/>
      <c r="AK2119" s="3"/>
      <c r="AL2119" s="3"/>
    </row>
    <row r="2120" spans="1:38" ht="24" customHeight="1" x14ac:dyDescent="0.25">
      <c r="A2120" s="73">
        <v>3707009</v>
      </c>
      <c r="B2120" s="98" t="s">
        <v>4349</v>
      </c>
      <c r="C2120" s="74"/>
      <c r="D2120" s="115">
        <v>263.29000000000002</v>
      </c>
      <c r="E2120" s="95" t="s">
        <v>5497</v>
      </c>
      <c r="F2120" s="112">
        <f t="shared" si="162"/>
        <v>315.94800000000004</v>
      </c>
      <c r="G2120" s="80" t="s">
        <v>3335</v>
      </c>
      <c r="H2120" s="325"/>
      <c r="J2120" s="341"/>
      <c r="L2120"/>
      <c r="M2120"/>
      <c r="P2120" s="9">
        <v>212</v>
      </c>
      <c r="V2120" s="39"/>
      <c r="Z2120" s="38"/>
      <c r="AA2120" s="38">
        <v>10</v>
      </c>
      <c r="AB2120" s="30"/>
      <c r="AC2120" s="31"/>
      <c r="AD2120" s="32"/>
      <c r="AE2120" s="32"/>
      <c r="AF2120" s="33"/>
      <c r="AJ2120" s="350"/>
      <c r="AK2120" s="3"/>
      <c r="AL2120" s="3"/>
    </row>
    <row r="2121" spans="1:38" ht="24" customHeight="1" x14ac:dyDescent="0.25">
      <c r="A2121" s="73">
        <v>3707010</v>
      </c>
      <c r="B2121" s="98" t="s">
        <v>4350</v>
      </c>
      <c r="C2121" s="74"/>
      <c r="D2121" s="115">
        <v>269.79000000000002</v>
      </c>
      <c r="E2121" s="95" t="s">
        <v>5497</v>
      </c>
      <c r="F2121" s="112">
        <f t="shared" si="162"/>
        <v>323.74799999999999</v>
      </c>
      <c r="G2121" s="80" t="s">
        <v>3335</v>
      </c>
      <c r="H2121" s="325"/>
      <c r="I2121" s="380" t="s">
        <v>8398</v>
      </c>
      <c r="J2121" s="341"/>
      <c r="L2121"/>
      <c r="M2121"/>
      <c r="P2121" s="9">
        <v>212</v>
      </c>
      <c r="V2121" s="39"/>
      <c r="Z2121" s="38"/>
      <c r="AA2121" s="38">
        <v>10</v>
      </c>
      <c r="AB2121" s="30"/>
      <c r="AC2121" s="31"/>
      <c r="AD2121" s="32"/>
      <c r="AE2121" s="32"/>
      <c r="AF2121" s="33"/>
      <c r="AJ2121" s="350"/>
      <c r="AK2121" s="3"/>
      <c r="AL2121" s="3"/>
    </row>
    <row r="2122" spans="1:38" ht="24" customHeight="1" x14ac:dyDescent="0.25">
      <c r="A2122" s="73">
        <v>3707011</v>
      </c>
      <c r="B2122" s="98" t="s">
        <v>4351</v>
      </c>
      <c r="C2122" s="74"/>
      <c r="D2122" s="115">
        <v>302.32</v>
      </c>
      <c r="E2122" s="95" t="s">
        <v>5497</v>
      </c>
      <c r="F2122" s="112">
        <f t="shared" si="162"/>
        <v>362.78399999999999</v>
      </c>
      <c r="G2122" s="80" t="s">
        <v>3335</v>
      </c>
      <c r="H2122" s="325"/>
      <c r="I2122" s="382"/>
      <c r="J2122" s="341"/>
      <c r="L2122"/>
      <c r="M2122"/>
      <c r="P2122" s="9">
        <v>212</v>
      </c>
      <c r="V2122" s="39"/>
      <c r="Z2122" s="38"/>
      <c r="AA2122" s="38">
        <v>10</v>
      </c>
      <c r="AB2122" s="30"/>
      <c r="AC2122" s="31"/>
      <c r="AD2122" s="32"/>
      <c r="AE2122" s="32"/>
      <c r="AF2122" s="33"/>
      <c r="AJ2122" s="350"/>
      <c r="AK2122" s="3"/>
      <c r="AL2122" s="3"/>
    </row>
    <row r="2123" spans="1:38" ht="24" customHeight="1" x14ac:dyDescent="0.25">
      <c r="A2123" s="73">
        <v>3707012</v>
      </c>
      <c r="B2123" s="98" t="s">
        <v>4352</v>
      </c>
      <c r="C2123" s="74"/>
      <c r="D2123" s="115">
        <v>351.28</v>
      </c>
      <c r="E2123" s="95" t="s">
        <v>5497</v>
      </c>
      <c r="F2123" s="112">
        <f t="shared" si="162"/>
        <v>421.53599999999994</v>
      </c>
      <c r="G2123" s="80" t="s">
        <v>3335</v>
      </c>
      <c r="H2123" s="325"/>
      <c r="J2123" s="341"/>
      <c r="L2123"/>
      <c r="M2123"/>
      <c r="P2123" s="9">
        <v>212</v>
      </c>
      <c r="V2123" s="39"/>
      <c r="Z2123" s="38"/>
      <c r="AA2123" s="38">
        <v>10</v>
      </c>
      <c r="AB2123" s="30"/>
      <c r="AC2123" s="31"/>
      <c r="AD2123" s="32"/>
      <c r="AE2123" s="32"/>
      <c r="AF2123" s="33"/>
      <c r="AJ2123" s="350"/>
      <c r="AK2123" s="3"/>
      <c r="AL2123" s="3"/>
    </row>
    <row r="2124" spans="1:38" ht="24" customHeight="1" x14ac:dyDescent="0.25">
      <c r="A2124" s="271">
        <v>3707013</v>
      </c>
      <c r="B2124" s="100" t="s">
        <v>4353</v>
      </c>
      <c r="C2124" s="85"/>
      <c r="D2124" s="115">
        <v>370.11</v>
      </c>
      <c r="E2124" s="291" t="s">
        <v>5497</v>
      </c>
      <c r="F2124" s="292">
        <f t="shared" si="162"/>
        <v>444.13200000000001</v>
      </c>
      <c r="G2124" s="87" t="s">
        <v>3335</v>
      </c>
      <c r="H2124" s="325"/>
      <c r="J2124" s="341"/>
      <c r="L2124"/>
      <c r="M2124"/>
      <c r="P2124" s="9">
        <v>212</v>
      </c>
      <c r="V2124" s="39"/>
      <c r="Z2124" s="38"/>
      <c r="AA2124" s="38">
        <v>10</v>
      </c>
      <c r="AB2124" s="30"/>
      <c r="AC2124" s="31"/>
      <c r="AD2124" s="32"/>
      <c r="AE2124" s="32"/>
      <c r="AF2124" s="33"/>
      <c r="AJ2124" s="350"/>
      <c r="AK2124" s="3"/>
      <c r="AL2124" s="3"/>
    </row>
    <row r="2125" spans="1:38" ht="105" customHeight="1" x14ac:dyDescent="0.25">
      <c r="A2125" s="269">
        <v>60</v>
      </c>
      <c r="B2125" s="284" t="s">
        <v>7969</v>
      </c>
      <c r="C2125" s="267"/>
      <c r="D2125" s="115"/>
      <c r="E2125" s="267"/>
      <c r="F2125" s="298"/>
      <c r="G2125" s="189"/>
      <c r="H2125" s="325"/>
      <c r="J2125" s="72"/>
      <c r="K2125" s="72"/>
      <c r="L2125"/>
      <c r="M2125"/>
      <c r="P2125" s="9">
        <v>16</v>
      </c>
      <c r="R2125" s="36"/>
      <c r="V2125" s="37"/>
      <c r="Z2125" s="38"/>
      <c r="AA2125" s="38"/>
      <c r="AB2125" s="30"/>
      <c r="AC2125" s="31"/>
      <c r="AD2125" s="32"/>
      <c r="AE2125" s="32"/>
      <c r="AF2125" s="33"/>
      <c r="AJ2125" s="350"/>
      <c r="AK2125" s="3"/>
      <c r="AL2125" s="3"/>
    </row>
    <row r="2126" spans="1:38" ht="24" customHeight="1" x14ac:dyDescent="0.25">
      <c r="A2126" s="76">
        <v>152329</v>
      </c>
      <c r="B2126" s="270" t="s">
        <v>3342</v>
      </c>
      <c r="C2126" s="77"/>
      <c r="D2126" s="115">
        <v>29.9</v>
      </c>
      <c r="E2126" s="287" t="s">
        <v>5497</v>
      </c>
      <c r="F2126" s="112">
        <f t="shared" si="162"/>
        <v>35.879999999999995</v>
      </c>
      <c r="G2126" s="79" t="s">
        <v>3333</v>
      </c>
      <c r="H2126" s="325"/>
      <c r="I2126" s="326" t="s">
        <v>4950</v>
      </c>
      <c r="J2126" s="15"/>
      <c r="L2126"/>
      <c r="M2126"/>
      <c r="P2126" s="9">
        <v>16</v>
      </c>
      <c r="V2126" s="39"/>
      <c r="Z2126" s="38"/>
      <c r="AA2126" s="38">
        <v>10</v>
      </c>
      <c r="AB2126" s="30"/>
      <c r="AC2126" s="31"/>
      <c r="AD2126" s="32"/>
      <c r="AE2126" s="32"/>
      <c r="AF2126" s="33"/>
      <c r="AJ2126" s="350"/>
      <c r="AK2126" s="3"/>
      <c r="AL2126" s="3"/>
    </row>
    <row r="2127" spans="1:38" ht="24" customHeight="1" x14ac:dyDescent="0.25">
      <c r="A2127" s="73">
        <v>152330</v>
      </c>
      <c r="B2127" s="98" t="s">
        <v>3343</v>
      </c>
      <c r="C2127" s="74"/>
      <c r="D2127" s="115">
        <v>35.909999999999997</v>
      </c>
      <c r="E2127" s="95" t="s">
        <v>5497</v>
      </c>
      <c r="F2127" s="112">
        <f t="shared" si="162"/>
        <v>43.091999999999992</v>
      </c>
      <c r="G2127" s="80" t="s">
        <v>3335</v>
      </c>
      <c r="H2127" s="325"/>
      <c r="I2127" s="380" t="s">
        <v>8489</v>
      </c>
      <c r="L2127"/>
      <c r="M2127"/>
      <c r="P2127" s="9">
        <v>16</v>
      </c>
      <c r="V2127" s="39"/>
      <c r="Z2127" s="38"/>
      <c r="AA2127" s="38">
        <v>10</v>
      </c>
      <c r="AB2127" s="30"/>
      <c r="AC2127" s="31"/>
      <c r="AD2127" s="32"/>
      <c r="AE2127" s="32"/>
      <c r="AF2127" s="33"/>
      <c r="AJ2127" s="350"/>
      <c r="AK2127" s="3"/>
      <c r="AL2127" s="3"/>
    </row>
    <row r="2128" spans="1:38" ht="24" customHeight="1" x14ac:dyDescent="0.25">
      <c r="A2128" s="73">
        <v>161748</v>
      </c>
      <c r="B2128" s="98" t="s">
        <v>3344</v>
      </c>
      <c r="C2128" s="74"/>
      <c r="D2128" s="115">
        <v>35.909999999999997</v>
      </c>
      <c r="E2128" s="95" t="s">
        <v>5497</v>
      </c>
      <c r="F2128" s="112">
        <f t="shared" si="162"/>
        <v>43.091999999999992</v>
      </c>
      <c r="G2128" s="80" t="s">
        <v>3334</v>
      </c>
      <c r="H2128" s="325"/>
      <c r="I2128" s="382"/>
      <c r="L2128"/>
      <c r="M2128"/>
      <c r="P2128" s="9">
        <v>16</v>
      </c>
      <c r="V2128" s="39"/>
      <c r="Z2128" s="38"/>
      <c r="AA2128" s="38">
        <v>10</v>
      </c>
      <c r="AB2128" s="30"/>
      <c r="AC2128" s="31"/>
      <c r="AD2128" s="32"/>
      <c r="AE2128" s="32"/>
      <c r="AF2128" s="33"/>
      <c r="AJ2128" s="350"/>
      <c r="AK2128" s="3"/>
      <c r="AL2128" s="3"/>
    </row>
    <row r="2129" spans="1:38" ht="24" customHeight="1" x14ac:dyDescent="0.25">
      <c r="A2129" s="73">
        <v>161749</v>
      </c>
      <c r="B2129" s="98" t="s">
        <v>3345</v>
      </c>
      <c r="C2129" s="74"/>
      <c r="D2129" s="115">
        <v>35.909999999999997</v>
      </c>
      <c r="E2129" s="95" t="s">
        <v>5497</v>
      </c>
      <c r="F2129" s="112">
        <f t="shared" si="162"/>
        <v>43.091999999999992</v>
      </c>
      <c r="G2129" s="80" t="s">
        <v>3335</v>
      </c>
      <c r="H2129" s="325"/>
      <c r="I2129" s="364" t="s">
        <v>5886</v>
      </c>
      <c r="L2129"/>
      <c r="M2129"/>
      <c r="P2129" s="9">
        <v>16</v>
      </c>
      <c r="V2129" s="39"/>
      <c r="Z2129" s="38"/>
      <c r="AA2129" s="38">
        <v>10</v>
      </c>
      <c r="AB2129" s="30"/>
      <c r="AC2129" s="31"/>
      <c r="AD2129" s="32"/>
      <c r="AE2129" s="32"/>
      <c r="AF2129" s="33"/>
      <c r="AJ2129" s="350"/>
      <c r="AK2129" s="3"/>
      <c r="AL2129" s="3"/>
    </row>
    <row r="2130" spans="1:38" ht="24" customHeight="1" x14ac:dyDescent="0.25">
      <c r="A2130" s="73">
        <v>161750</v>
      </c>
      <c r="B2130" s="98" t="s">
        <v>3346</v>
      </c>
      <c r="C2130" s="74"/>
      <c r="D2130" s="115">
        <v>38.78</v>
      </c>
      <c r="E2130" s="95" t="s">
        <v>5497</v>
      </c>
      <c r="F2130" s="112">
        <f t="shared" si="162"/>
        <v>46.536000000000001</v>
      </c>
      <c r="G2130" s="80" t="s">
        <v>3334</v>
      </c>
      <c r="H2130" s="325"/>
      <c r="I2130" s="365"/>
      <c r="L2130"/>
      <c r="M2130"/>
      <c r="P2130" s="9">
        <v>16</v>
      </c>
      <c r="V2130" s="39"/>
      <c r="Z2130" s="38"/>
      <c r="AA2130" s="38">
        <v>10</v>
      </c>
      <c r="AB2130" s="30"/>
      <c r="AC2130" s="31"/>
      <c r="AD2130" s="32"/>
      <c r="AE2130" s="32"/>
      <c r="AF2130" s="33"/>
      <c r="AJ2130" s="350"/>
      <c r="AK2130" s="3"/>
      <c r="AL2130" s="3"/>
    </row>
    <row r="2131" spans="1:38" ht="24" customHeight="1" x14ac:dyDescent="0.25">
      <c r="A2131" s="73">
        <v>161751</v>
      </c>
      <c r="B2131" s="98" t="s">
        <v>3347</v>
      </c>
      <c r="C2131" s="74"/>
      <c r="D2131" s="115">
        <v>38.78</v>
      </c>
      <c r="E2131" s="95" t="s">
        <v>5497</v>
      </c>
      <c r="F2131" s="112">
        <f t="shared" si="162"/>
        <v>46.536000000000001</v>
      </c>
      <c r="G2131" s="80" t="s">
        <v>3333</v>
      </c>
      <c r="H2131" s="325"/>
      <c r="I2131" s="365"/>
      <c r="J2131" s="15"/>
      <c r="L2131"/>
      <c r="M2131"/>
      <c r="P2131" s="9">
        <v>16</v>
      </c>
      <c r="V2131" s="39"/>
      <c r="Z2131" s="38"/>
      <c r="AA2131" s="38">
        <v>10</v>
      </c>
      <c r="AB2131" s="30"/>
      <c r="AC2131" s="31"/>
      <c r="AD2131" s="32"/>
      <c r="AE2131" s="32"/>
      <c r="AF2131" s="33"/>
      <c r="AJ2131" s="350"/>
      <c r="AK2131" s="3"/>
      <c r="AL2131" s="3"/>
    </row>
    <row r="2132" spans="1:38" ht="24" customHeight="1" x14ac:dyDescent="0.25">
      <c r="A2132" s="73">
        <v>161752</v>
      </c>
      <c r="B2132" s="98" t="s">
        <v>3348</v>
      </c>
      <c r="C2132" s="74"/>
      <c r="D2132" s="115">
        <v>45.01</v>
      </c>
      <c r="E2132" s="95" t="s">
        <v>5497</v>
      </c>
      <c r="F2132" s="112">
        <f t="shared" si="162"/>
        <v>54.011999999999993</v>
      </c>
      <c r="G2132" s="80" t="s">
        <v>3335</v>
      </c>
      <c r="H2132" s="325"/>
      <c r="I2132" s="380" t="s">
        <v>8407</v>
      </c>
      <c r="L2132"/>
      <c r="M2132"/>
      <c r="P2132" s="9">
        <v>16</v>
      </c>
      <c r="V2132" s="39"/>
      <c r="Z2132" s="38"/>
      <c r="AA2132" s="38">
        <v>10</v>
      </c>
      <c r="AB2132" s="30"/>
      <c r="AC2132" s="31"/>
      <c r="AD2132" s="32"/>
      <c r="AE2132" s="32"/>
      <c r="AF2132" s="33"/>
      <c r="AJ2132" s="350"/>
      <c r="AK2132" s="3"/>
      <c r="AL2132" s="3"/>
    </row>
    <row r="2133" spans="1:38" ht="24" customHeight="1" x14ac:dyDescent="0.25">
      <c r="A2133" s="73">
        <v>161753</v>
      </c>
      <c r="B2133" s="98" t="s">
        <v>3349</v>
      </c>
      <c r="C2133" s="74"/>
      <c r="D2133" s="115">
        <v>47.81</v>
      </c>
      <c r="E2133" s="95" t="s">
        <v>5497</v>
      </c>
      <c r="F2133" s="112">
        <f t="shared" si="162"/>
        <v>57.372</v>
      </c>
      <c r="G2133" s="80" t="s">
        <v>3335</v>
      </c>
      <c r="H2133" s="325"/>
      <c r="I2133" s="382"/>
      <c r="L2133"/>
      <c r="M2133"/>
      <c r="P2133" s="9">
        <v>16</v>
      </c>
      <c r="V2133" s="39"/>
      <c r="Z2133" s="38"/>
      <c r="AA2133" s="38">
        <v>10</v>
      </c>
      <c r="AB2133" s="30"/>
      <c r="AC2133" s="31"/>
      <c r="AD2133" s="32"/>
      <c r="AE2133" s="32"/>
      <c r="AF2133" s="33"/>
      <c r="AJ2133" s="350"/>
      <c r="AK2133" s="3"/>
      <c r="AL2133" s="3"/>
    </row>
    <row r="2134" spans="1:38" ht="24" customHeight="1" x14ac:dyDescent="0.25">
      <c r="A2134" s="73">
        <v>161754</v>
      </c>
      <c r="B2134" s="98" t="s">
        <v>3350</v>
      </c>
      <c r="C2134" s="74"/>
      <c r="D2134" s="115">
        <v>50.7</v>
      </c>
      <c r="E2134" s="95" t="s">
        <v>5497</v>
      </c>
      <c r="F2134" s="112">
        <f t="shared" si="162"/>
        <v>60.84</v>
      </c>
      <c r="G2134" s="80" t="s">
        <v>3333</v>
      </c>
      <c r="H2134" s="325"/>
      <c r="J2134" s="15"/>
      <c r="L2134"/>
      <c r="M2134"/>
      <c r="P2134" s="9">
        <v>16</v>
      </c>
      <c r="V2134" s="39"/>
      <c r="Z2134" s="38"/>
      <c r="AA2134" s="38">
        <v>10</v>
      </c>
      <c r="AB2134" s="30"/>
      <c r="AC2134" s="31"/>
      <c r="AD2134" s="32"/>
      <c r="AE2134" s="32"/>
      <c r="AF2134" s="33"/>
      <c r="AJ2134" s="350"/>
      <c r="AK2134" s="3"/>
      <c r="AL2134" s="3"/>
    </row>
    <row r="2135" spans="1:38" ht="24" customHeight="1" x14ac:dyDescent="0.25">
      <c r="A2135" s="73">
        <v>161755</v>
      </c>
      <c r="B2135" s="98" t="s">
        <v>3351</v>
      </c>
      <c r="C2135" s="74"/>
      <c r="D2135" s="115">
        <v>64.55</v>
      </c>
      <c r="E2135" s="95" t="s">
        <v>5497</v>
      </c>
      <c r="F2135" s="112">
        <f t="shared" si="162"/>
        <v>77.459999999999994</v>
      </c>
      <c r="G2135" s="80" t="s">
        <v>3334</v>
      </c>
      <c r="H2135" s="325"/>
      <c r="I2135" s="380" t="s">
        <v>8187</v>
      </c>
      <c r="L2135"/>
      <c r="M2135"/>
      <c r="P2135" s="9">
        <v>16</v>
      </c>
      <c r="V2135" s="39"/>
      <c r="Z2135" s="38"/>
      <c r="AA2135" s="38">
        <v>10</v>
      </c>
      <c r="AB2135" s="30"/>
      <c r="AC2135" s="31"/>
      <c r="AD2135" s="32"/>
      <c r="AE2135" s="32"/>
      <c r="AF2135" s="33"/>
      <c r="AJ2135" s="350"/>
      <c r="AK2135" s="3"/>
      <c r="AL2135" s="3"/>
    </row>
    <row r="2136" spans="1:38" ht="24" customHeight="1" x14ac:dyDescent="0.25">
      <c r="A2136" s="73">
        <v>161756</v>
      </c>
      <c r="B2136" s="98" t="s">
        <v>3352</v>
      </c>
      <c r="C2136" s="74"/>
      <c r="D2136" s="115">
        <v>68.680000000000007</v>
      </c>
      <c r="E2136" s="95" t="s">
        <v>5497</v>
      </c>
      <c r="F2136" s="112">
        <f t="shared" si="162"/>
        <v>82.416000000000011</v>
      </c>
      <c r="G2136" s="80" t="s">
        <v>3335</v>
      </c>
      <c r="H2136" s="325"/>
      <c r="I2136" s="382"/>
      <c r="L2136"/>
      <c r="M2136"/>
      <c r="P2136" s="9">
        <v>16</v>
      </c>
      <c r="V2136" s="39"/>
      <c r="Z2136" s="38"/>
      <c r="AA2136" s="38">
        <v>10</v>
      </c>
      <c r="AB2136" s="30"/>
      <c r="AC2136" s="31"/>
      <c r="AD2136" s="32"/>
      <c r="AE2136" s="32"/>
      <c r="AF2136" s="33"/>
      <c r="AJ2136" s="350"/>
      <c r="AK2136" s="3"/>
      <c r="AL2136" s="3"/>
    </row>
    <row r="2137" spans="1:38" ht="24" customHeight="1" x14ac:dyDescent="0.25">
      <c r="A2137" s="73">
        <v>161757</v>
      </c>
      <c r="B2137" s="98" t="s">
        <v>3353</v>
      </c>
      <c r="C2137" s="74"/>
      <c r="D2137" s="115">
        <v>85.18</v>
      </c>
      <c r="E2137" s="95" t="s">
        <v>5497</v>
      </c>
      <c r="F2137" s="112">
        <f t="shared" si="162"/>
        <v>102.21600000000001</v>
      </c>
      <c r="G2137" s="80" t="s">
        <v>3334</v>
      </c>
      <c r="H2137" s="325"/>
      <c r="L2137"/>
      <c r="M2137"/>
      <c r="P2137" s="9">
        <v>16</v>
      </c>
      <c r="V2137" s="39"/>
      <c r="Z2137" s="38"/>
      <c r="AA2137" s="38">
        <v>10</v>
      </c>
      <c r="AB2137" s="30"/>
      <c r="AC2137" s="31"/>
      <c r="AD2137" s="32"/>
      <c r="AE2137" s="32"/>
      <c r="AF2137" s="33"/>
      <c r="AJ2137" s="350"/>
      <c r="AK2137" s="3"/>
      <c r="AL2137" s="3"/>
    </row>
    <row r="2138" spans="1:38" ht="24" customHeight="1" x14ac:dyDescent="0.25">
      <c r="A2138" s="73">
        <v>161758</v>
      </c>
      <c r="B2138" s="98" t="s">
        <v>3354</v>
      </c>
      <c r="C2138" s="74"/>
      <c r="D2138" s="115">
        <v>92.78</v>
      </c>
      <c r="E2138" s="95" t="s">
        <v>5497</v>
      </c>
      <c r="F2138" s="112">
        <f t="shared" si="162"/>
        <v>111.336</v>
      </c>
      <c r="G2138" s="80" t="s">
        <v>3334</v>
      </c>
      <c r="H2138" s="325"/>
      <c r="I2138" s="380" t="s">
        <v>8417</v>
      </c>
      <c r="L2138"/>
      <c r="M2138"/>
      <c r="P2138" s="9">
        <v>16</v>
      </c>
      <c r="V2138" s="39"/>
      <c r="Z2138" s="38"/>
      <c r="AA2138" s="38">
        <v>10</v>
      </c>
      <c r="AB2138" s="30"/>
      <c r="AC2138" s="31"/>
      <c r="AD2138" s="32"/>
      <c r="AE2138" s="32"/>
      <c r="AF2138" s="33"/>
      <c r="AJ2138" s="350"/>
      <c r="AK2138" s="3"/>
      <c r="AL2138" s="3"/>
    </row>
    <row r="2139" spans="1:38" ht="24" customHeight="1" x14ac:dyDescent="0.25">
      <c r="A2139" s="73">
        <v>161759</v>
      </c>
      <c r="B2139" s="98" t="s">
        <v>3355</v>
      </c>
      <c r="C2139" s="74"/>
      <c r="D2139" s="115">
        <v>92.78</v>
      </c>
      <c r="E2139" s="95" t="s">
        <v>5497</v>
      </c>
      <c r="F2139" s="112">
        <f t="shared" si="162"/>
        <v>111.336</v>
      </c>
      <c r="G2139" s="80" t="s">
        <v>3335</v>
      </c>
      <c r="H2139" s="325"/>
      <c r="I2139" s="382"/>
      <c r="L2139"/>
      <c r="M2139"/>
      <c r="P2139" s="9">
        <v>16</v>
      </c>
      <c r="V2139" s="39"/>
      <c r="Z2139" s="38"/>
      <c r="AA2139" s="38">
        <v>10</v>
      </c>
      <c r="AB2139" s="30"/>
      <c r="AC2139" s="31"/>
      <c r="AD2139" s="32"/>
      <c r="AE2139" s="32"/>
      <c r="AF2139" s="33"/>
      <c r="AJ2139" s="350"/>
      <c r="AK2139" s="3"/>
      <c r="AL2139" s="3"/>
    </row>
    <row r="2140" spans="1:38" ht="24" customHeight="1" x14ac:dyDescent="0.25">
      <c r="A2140" s="73">
        <v>161760</v>
      </c>
      <c r="B2140" s="98" t="s">
        <v>3356</v>
      </c>
      <c r="C2140" s="74"/>
      <c r="D2140" s="115">
        <v>111.09</v>
      </c>
      <c r="E2140" s="95" t="s">
        <v>5497</v>
      </c>
      <c r="F2140" s="112">
        <f t="shared" si="162"/>
        <v>133.30799999999999</v>
      </c>
      <c r="G2140" s="80" t="s">
        <v>3334</v>
      </c>
      <c r="H2140" s="325"/>
      <c r="L2140"/>
      <c r="M2140"/>
      <c r="P2140" s="9">
        <v>16</v>
      </c>
      <c r="V2140" s="39"/>
      <c r="Z2140" s="38"/>
      <c r="AA2140" s="38">
        <v>10</v>
      </c>
      <c r="AB2140" s="30"/>
      <c r="AC2140" s="31"/>
      <c r="AD2140" s="32"/>
      <c r="AE2140" s="32"/>
      <c r="AF2140" s="33"/>
      <c r="AJ2140" s="350"/>
      <c r="AK2140" s="3"/>
      <c r="AL2140" s="3"/>
    </row>
    <row r="2141" spans="1:38" ht="24" customHeight="1" x14ac:dyDescent="0.25">
      <c r="A2141" s="73">
        <v>161761</v>
      </c>
      <c r="B2141" s="98" t="s">
        <v>3357</v>
      </c>
      <c r="C2141" s="74"/>
      <c r="D2141" s="115">
        <v>125.74</v>
      </c>
      <c r="E2141" s="95" t="s">
        <v>5497</v>
      </c>
      <c r="F2141" s="112">
        <f t="shared" si="162"/>
        <v>150.88799999999998</v>
      </c>
      <c r="G2141" s="80" t="s">
        <v>3335</v>
      </c>
      <c r="H2141" s="325"/>
      <c r="L2141"/>
      <c r="M2141"/>
      <c r="P2141" s="9">
        <v>16</v>
      </c>
      <c r="V2141" s="39"/>
      <c r="Z2141" s="38"/>
      <c r="AA2141" s="38">
        <v>10</v>
      </c>
      <c r="AB2141" s="30"/>
      <c r="AC2141" s="31"/>
      <c r="AD2141" s="32"/>
      <c r="AE2141" s="32"/>
      <c r="AF2141" s="33"/>
      <c r="AJ2141" s="350"/>
      <c r="AK2141" s="3"/>
      <c r="AL2141" s="3"/>
    </row>
    <row r="2142" spans="1:38" ht="24" customHeight="1" x14ac:dyDescent="0.25">
      <c r="A2142" s="73">
        <v>161762</v>
      </c>
      <c r="B2142" s="98" t="s">
        <v>3358</v>
      </c>
      <c r="C2142" s="74"/>
      <c r="D2142" s="115">
        <v>140.77000000000001</v>
      </c>
      <c r="E2142" s="95" t="s">
        <v>5497</v>
      </c>
      <c r="F2142" s="112">
        <f t="shared" si="162"/>
        <v>168.92400000000001</v>
      </c>
      <c r="G2142" s="80" t="s">
        <v>3334</v>
      </c>
      <c r="H2142" s="325"/>
      <c r="L2142"/>
      <c r="M2142"/>
      <c r="P2142" s="9">
        <v>16</v>
      </c>
      <c r="V2142" s="39"/>
      <c r="Z2142" s="38"/>
      <c r="AA2142" s="38">
        <v>10</v>
      </c>
      <c r="AB2142" s="30"/>
      <c r="AC2142" s="31"/>
      <c r="AD2142" s="32"/>
      <c r="AE2142" s="32"/>
      <c r="AF2142" s="33"/>
      <c r="AJ2142" s="350"/>
      <c r="AK2142" s="3"/>
      <c r="AL2142" s="3"/>
    </row>
    <row r="2143" spans="1:38" ht="24" customHeight="1" x14ac:dyDescent="0.25">
      <c r="A2143" s="73">
        <v>161763</v>
      </c>
      <c r="B2143" s="98" t="s">
        <v>3359</v>
      </c>
      <c r="C2143" s="74"/>
      <c r="D2143" s="115">
        <v>165.95</v>
      </c>
      <c r="E2143" s="95" t="s">
        <v>5497</v>
      </c>
      <c r="F2143" s="112">
        <f t="shared" si="162"/>
        <v>199.14</v>
      </c>
      <c r="G2143" s="80" t="s">
        <v>3335</v>
      </c>
      <c r="H2143" s="325"/>
      <c r="L2143"/>
      <c r="M2143"/>
      <c r="P2143" s="9">
        <v>16</v>
      </c>
      <c r="V2143" s="39"/>
      <c r="Z2143" s="38"/>
      <c r="AA2143" s="38">
        <v>10</v>
      </c>
      <c r="AB2143" s="30"/>
      <c r="AC2143" s="31"/>
      <c r="AD2143" s="32"/>
      <c r="AE2143" s="32"/>
      <c r="AF2143" s="33"/>
      <c r="AJ2143" s="350"/>
      <c r="AK2143" s="3"/>
      <c r="AL2143" s="3"/>
    </row>
    <row r="2144" spans="1:38" ht="24" customHeight="1" x14ac:dyDescent="0.25">
      <c r="A2144" s="73">
        <v>161764</v>
      </c>
      <c r="B2144" s="98" t="s">
        <v>3360</v>
      </c>
      <c r="C2144" s="74"/>
      <c r="D2144" s="115">
        <v>179.66</v>
      </c>
      <c r="E2144" s="95" t="s">
        <v>5497</v>
      </c>
      <c r="F2144" s="112">
        <f t="shared" si="162"/>
        <v>215.59199999999998</v>
      </c>
      <c r="G2144" s="80" t="s">
        <v>3334</v>
      </c>
      <c r="H2144" s="325"/>
      <c r="L2144"/>
      <c r="M2144"/>
      <c r="P2144" s="9">
        <v>16</v>
      </c>
      <c r="V2144" s="39"/>
      <c r="Z2144" s="38"/>
      <c r="AA2144" s="38">
        <v>10</v>
      </c>
      <c r="AB2144" s="30"/>
      <c r="AC2144" s="31"/>
      <c r="AD2144" s="32"/>
      <c r="AE2144" s="32"/>
      <c r="AF2144" s="33"/>
      <c r="AJ2144" s="350"/>
      <c r="AK2144" s="3"/>
      <c r="AL2144" s="3"/>
    </row>
    <row r="2145" spans="1:38" ht="24" customHeight="1" x14ac:dyDescent="0.25">
      <c r="A2145" s="73">
        <v>161765</v>
      </c>
      <c r="B2145" s="98" t="s">
        <v>3361</v>
      </c>
      <c r="C2145" s="74"/>
      <c r="D2145" s="115">
        <v>204.89</v>
      </c>
      <c r="E2145" s="95" t="s">
        <v>5497</v>
      </c>
      <c r="F2145" s="112">
        <f t="shared" si="162"/>
        <v>245.86799999999997</v>
      </c>
      <c r="G2145" s="80" t="s">
        <v>3335</v>
      </c>
      <c r="H2145" s="325"/>
      <c r="L2145"/>
      <c r="M2145"/>
      <c r="P2145" s="9">
        <v>16</v>
      </c>
      <c r="V2145" s="39"/>
      <c r="Z2145" s="38"/>
      <c r="AA2145" s="38">
        <v>10</v>
      </c>
      <c r="AB2145" s="30"/>
      <c r="AC2145" s="31"/>
      <c r="AD2145" s="32"/>
      <c r="AE2145" s="32"/>
      <c r="AF2145" s="33"/>
      <c r="AJ2145" s="350"/>
      <c r="AK2145" s="3"/>
      <c r="AL2145" s="3"/>
    </row>
    <row r="2146" spans="1:38" ht="24" customHeight="1" x14ac:dyDescent="0.25">
      <c r="A2146" s="73">
        <v>161766</v>
      </c>
      <c r="B2146" s="98" t="s">
        <v>3362</v>
      </c>
      <c r="C2146" s="74"/>
      <c r="D2146" s="115">
        <v>237.46</v>
      </c>
      <c r="E2146" s="95" t="s">
        <v>5497</v>
      </c>
      <c r="F2146" s="112">
        <f t="shared" si="162"/>
        <v>284.952</v>
      </c>
      <c r="G2146" s="80" t="s">
        <v>3334</v>
      </c>
      <c r="H2146" s="325"/>
      <c r="L2146"/>
      <c r="M2146"/>
      <c r="P2146" s="9">
        <v>16</v>
      </c>
      <c r="V2146" s="39"/>
      <c r="Z2146" s="38"/>
      <c r="AA2146" s="38">
        <v>10</v>
      </c>
      <c r="AB2146" s="30"/>
      <c r="AC2146" s="31"/>
      <c r="AD2146" s="32"/>
      <c r="AE2146" s="32"/>
      <c r="AF2146" s="33"/>
      <c r="AJ2146" s="350"/>
      <c r="AK2146" s="3"/>
      <c r="AL2146" s="3"/>
    </row>
    <row r="2147" spans="1:38" ht="24" customHeight="1" x14ac:dyDescent="0.25">
      <c r="A2147" s="73">
        <v>161767</v>
      </c>
      <c r="B2147" s="98" t="s">
        <v>3363</v>
      </c>
      <c r="C2147" s="74"/>
      <c r="D2147" s="115">
        <v>237.46</v>
      </c>
      <c r="E2147" s="95" t="s">
        <v>5497</v>
      </c>
      <c r="F2147" s="112">
        <f t="shared" si="162"/>
        <v>284.952</v>
      </c>
      <c r="G2147" s="80" t="s">
        <v>3334</v>
      </c>
      <c r="H2147" s="325"/>
      <c r="L2147"/>
      <c r="M2147"/>
      <c r="P2147" s="9">
        <v>16</v>
      </c>
      <c r="V2147" s="39"/>
      <c r="Z2147" s="38"/>
      <c r="AA2147" s="38">
        <v>10</v>
      </c>
      <c r="AB2147" s="30"/>
      <c r="AC2147" s="31"/>
      <c r="AD2147" s="32"/>
      <c r="AE2147" s="32"/>
      <c r="AF2147" s="33"/>
      <c r="AJ2147" s="350"/>
      <c r="AK2147" s="3"/>
      <c r="AL2147" s="3"/>
    </row>
    <row r="2148" spans="1:38" ht="24" customHeight="1" x14ac:dyDescent="0.25">
      <c r="A2148" s="73">
        <v>161768</v>
      </c>
      <c r="B2148" s="98" t="s">
        <v>3364</v>
      </c>
      <c r="C2148" s="74"/>
      <c r="D2148" s="115">
        <v>279.3</v>
      </c>
      <c r="E2148" s="95" t="s">
        <v>5497</v>
      </c>
      <c r="F2148" s="112">
        <f t="shared" si="162"/>
        <v>335.16</v>
      </c>
      <c r="G2148" s="80" t="s">
        <v>3334</v>
      </c>
      <c r="H2148" s="325"/>
      <c r="L2148"/>
      <c r="M2148"/>
      <c r="P2148" s="9">
        <v>16</v>
      </c>
      <c r="V2148" s="39"/>
      <c r="Z2148" s="38"/>
      <c r="AA2148" s="38">
        <v>10</v>
      </c>
      <c r="AB2148" s="30"/>
      <c r="AC2148" s="31"/>
      <c r="AD2148" s="32"/>
      <c r="AE2148" s="32"/>
      <c r="AF2148" s="33"/>
      <c r="AJ2148" s="350"/>
      <c r="AK2148" s="3"/>
      <c r="AL2148" s="3"/>
    </row>
    <row r="2149" spans="1:38" ht="24" customHeight="1" x14ac:dyDescent="0.25">
      <c r="A2149" s="73">
        <v>161769</v>
      </c>
      <c r="B2149" s="98" t="s">
        <v>3365</v>
      </c>
      <c r="C2149" s="74"/>
      <c r="D2149" s="115">
        <v>350.23</v>
      </c>
      <c r="E2149" s="95" t="s">
        <v>5497</v>
      </c>
      <c r="F2149" s="112">
        <f t="shared" si="162"/>
        <v>420.27600000000001</v>
      </c>
      <c r="G2149" s="80" t="s">
        <v>3334</v>
      </c>
      <c r="H2149" s="325"/>
      <c r="L2149"/>
      <c r="M2149"/>
      <c r="P2149" s="9">
        <v>16</v>
      </c>
      <c r="V2149" s="39"/>
      <c r="Z2149" s="38"/>
      <c r="AA2149" s="38">
        <v>10</v>
      </c>
      <c r="AB2149" s="30"/>
      <c r="AC2149" s="31"/>
      <c r="AD2149" s="32"/>
      <c r="AE2149" s="32"/>
      <c r="AF2149" s="33"/>
      <c r="AJ2149" s="350"/>
      <c r="AK2149" s="3"/>
      <c r="AL2149" s="3"/>
    </row>
    <row r="2150" spans="1:38" ht="24" customHeight="1" x14ac:dyDescent="0.25">
      <c r="A2150" s="73">
        <v>161771</v>
      </c>
      <c r="B2150" s="98" t="s">
        <v>6518</v>
      </c>
      <c r="C2150" s="74"/>
      <c r="D2150" s="115">
        <v>369.71</v>
      </c>
      <c r="E2150" s="95" t="s">
        <v>6464</v>
      </c>
      <c r="F2150" s="112">
        <f t="shared" si="162"/>
        <v>443.65199999999999</v>
      </c>
      <c r="G2150" s="80" t="s">
        <v>3334</v>
      </c>
      <c r="H2150" s="325"/>
      <c r="L2150"/>
      <c r="M2150"/>
      <c r="P2150" s="9">
        <v>16</v>
      </c>
      <c r="V2150" s="39"/>
      <c r="Z2150" s="38"/>
      <c r="AA2150" s="38">
        <v>10</v>
      </c>
      <c r="AB2150" s="30"/>
      <c r="AC2150" s="31"/>
      <c r="AD2150" s="32"/>
      <c r="AE2150" s="32"/>
      <c r="AF2150" s="33"/>
      <c r="AJ2150" s="350"/>
      <c r="AK2150" s="3"/>
      <c r="AL2150" s="3"/>
    </row>
    <row r="2151" spans="1:38" ht="24" customHeight="1" x14ac:dyDescent="0.25">
      <c r="A2151" s="271">
        <v>161770</v>
      </c>
      <c r="B2151" s="100" t="s">
        <v>6519</v>
      </c>
      <c r="C2151" s="85"/>
      <c r="D2151" s="115">
        <v>412.16</v>
      </c>
      <c r="E2151" s="291" t="s">
        <v>6464</v>
      </c>
      <c r="F2151" s="292">
        <f t="shared" ref="F2151:F2160" si="163">D2151*1.2</f>
        <v>494.59199999999998</v>
      </c>
      <c r="G2151" s="87" t="s">
        <v>3334</v>
      </c>
      <c r="H2151" s="325"/>
      <c r="L2151"/>
      <c r="M2151"/>
      <c r="P2151" s="9">
        <v>16</v>
      </c>
      <c r="V2151" s="39"/>
      <c r="Z2151" s="38"/>
      <c r="AA2151" s="38">
        <v>10</v>
      </c>
      <c r="AB2151" s="30"/>
      <c r="AC2151" s="31"/>
      <c r="AD2151" s="32"/>
      <c r="AE2151" s="32"/>
      <c r="AF2151" s="33"/>
      <c r="AJ2151" s="350"/>
      <c r="AK2151" s="3"/>
      <c r="AL2151" s="3"/>
    </row>
    <row r="2152" spans="1:38" ht="24" customHeight="1" x14ac:dyDescent="0.25">
      <c r="A2152" s="271">
        <v>3707026</v>
      </c>
      <c r="B2152" s="98" t="s">
        <v>7895</v>
      </c>
      <c r="C2152" s="74"/>
      <c r="D2152" s="115">
        <v>460.22</v>
      </c>
      <c r="E2152" s="95" t="s">
        <v>5497</v>
      </c>
      <c r="F2152" s="112">
        <f t="shared" si="163"/>
        <v>552.26400000000001</v>
      </c>
      <c r="G2152" s="80" t="s">
        <v>3334</v>
      </c>
      <c r="H2152" s="325"/>
      <c r="L2152"/>
      <c r="M2152"/>
      <c r="P2152" s="9">
        <v>16</v>
      </c>
      <c r="V2152" s="39"/>
      <c r="Z2152" s="38"/>
      <c r="AA2152" s="38">
        <v>10</v>
      </c>
      <c r="AB2152" s="30"/>
      <c r="AC2152" s="31"/>
      <c r="AD2152" s="32"/>
      <c r="AE2152" s="32"/>
      <c r="AF2152" s="33"/>
      <c r="AJ2152" s="350"/>
      <c r="AK2152" s="3"/>
      <c r="AL2152" s="3"/>
    </row>
    <row r="2153" spans="1:38" ht="24" customHeight="1" x14ac:dyDescent="0.25">
      <c r="A2153" s="271">
        <v>3707027</v>
      </c>
      <c r="B2153" s="98" t="s">
        <v>7896</v>
      </c>
      <c r="C2153" s="74"/>
      <c r="D2153" s="115">
        <v>556.82000000000005</v>
      </c>
      <c r="E2153" s="95" t="s">
        <v>5497</v>
      </c>
      <c r="F2153" s="112">
        <f t="shared" si="163"/>
        <v>668.18400000000008</v>
      </c>
      <c r="G2153" s="80" t="s">
        <v>3335</v>
      </c>
      <c r="H2153" s="325"/>
      <c r="L2153"/>
      <c r="M2153"/>
      <c r="P2153" s="9">
        <v>16</v>
      </c>
      <c r="V2153" s="39"/>
      <c r="Z2153" s="38"/>
      <c r="AA2153" s="38">
        <v>10</v>
      </c>
      <c r="AB2153" s="30"/>
      <c r="AC2153" s="31"/>
      <c r="AD2153" s="32"/>
      <c r="AE2153" s="32"/>
      <c r="AF2153" s="33"/>
      <c r="AJ2153" s="350"/>
      <c r="AK2153" s="3"/>
      <c r="AL2153" s="3"/>
    </row>
    <row r="2154" spans="1:38" ht="24" customHeight="1" x14ac:dyDescent="0.25">
      <c r="A2154" s="271">
        <v>3707028</v>
      </c>
      <c r="B2154" s="98" t="s">
        <v>7897</v>
      </c>
      <c r="C2154" s="74"/>
      <c r="D2154" s="115">
        <v>603.9</v>
      </c>
      <c r="E2154" s="95" t="s">
        <v>5497</v>
      </c>
      <c r="F2154" s="112">
        <f t="shared" si="163"/>
        <v>724.68</v>
      </c>
      <c r="G2154" s="80" t="s">
        <v>3334</v>
      </c>
      <c r="H2154" s="325"/>
      <c r="L2154"/>
      <c r="M2154"/>
      <c r="P2154" s="9">
        <v>16</v>
      </c>
      <c r="V2154" s="39"/>
      <c r="Z2154" s="38"/>
      <c r="AA2154" s="38">
        <v>10</v>
      </c>
      <c r="AB2154" s="30"/>
      <c r="AC2154" s="31"/>
      <c r="AD2154" s="32"/>
      <c r="AE2154" s="32"/>
      <c r="AF2154" s="33"/>
      <c r="AJ2154" s="350"/>
      <c r="AK2154" s="3"/>
      <c r="AL2154" s="3"/>
    </row>
    <row r="2155" spans="1:38" ht="24" customHeight="1" x14ac:dyDescent="0.25">
      <c r="A2155" s="271">
        <v>3707029</v>
      </c>
      <c r="B2155" s="98" t="s">
        <v>7898</v>
      </c>
      <c r="C2155" s="74"/>
      <c r="D2155" s="115">
        <v>661.46</v>
      </c>
      <c r="E2155" s="95" t="s">
        <v>5497</v>
      </c>
      <c r="F2155" s="112">
        <f t="shared" si="163"/>
        <v>793.75200000000007</v>
      </c>
      <c r="G2155" s="80" t="s">
        <v>3335</v>
      </c>
      <c r="H2155" s="325"/>
      <c r="L2155"/>
      <c r="M2155"/>
      <c r="P2155" s="9">
        <v>16</v>
      </c>
      <c r="V2155" s="39"/>
      <c r="Z2155" s="38"/>
      <c r="AA2155" s="38">
        <v>10</v>
      </c>
      <c r="AB2155" s="30"/>
      <c r="AC2155" s="31"/>
      <c r="AD2155" s="32"/>
      <c r="AE2155" s="32"/>
      <c r="AF2155" s="33"/>
      <c r="AJ2155" s="350"/>
      <c r="AK2155" s="3"/>
      <c r="AL2155" s="3"/>
    </row>
    <row r="2156" spans="1:38" ht="24" customHeight="1" x14ac:dyDescent="0.25">
      <c r="A2156" s="271">
        <v>3707030</v>
      </c>
      <c r="B2156" s="98" t="s">
        <v>7899</v>
      </c>
      <c r="C2156" s="74"/>
      <c r="D2156" s="115">
        <v>868.68</v>
      </c>
      <c r="E2156" s="95" t="s">
        <v>5497</v>
      </c>
      <c r="F2156" s="112">
        <f t="shared" si="163"/>
        <v>1042.4159999999999</v>
      </c>
      <c r="G2156" s="80" t="s">
        <v>3334</v>
      </c>
      <c r="H2156" s="325"/>
      <c r="L2156"/>
      <c r="M2156"/>
      <c r="P2156" s="9">
        <v>16</v>
      </c>
      <c r="V2156" s="39"/>
      <c r="Z2156" s="38"/>
      <c r="AA2156" s="38">
        <v>10</v>
      </c>
      <c r="AB2156" s="30"/>
      <c r="AC2156" s="31"/>
      <c r="AD2156" s="32"/>
      <c r="AE2156" s="32"/>
      <c r="AF2156" s="33"/>
      <c r="AJ2156" s="350"/>
      <c r="AK2156" s="3"/>
      <c r="AL2156" s="3"/>
    </row>
    <row r="2157" spans="1:38" ht="24" customHeight="1" x14ac:dyDescent="0.25">
      <c r="A2157" s="271">
        <v>3707031</v>
      </c>
      <c r="B2157" s="98" t="s">
        <v>7904</v>
      </c>
      <c r="C2157" s="74"/>
      <c r="D2157" s="115">
        <v>1046.3399999999999</v>
      </c>
      <c r="E2157" s="95" t="s">
        <v>5497</v>
      </c>
      <c r="F2157" s="112">
        <f t="shared" si="163"/>
        <v>1255.6079999999999</v>
      </c>
      <c r="G2157" s="80" t="s">
        <v>3334</v>
      </c>
      <c r="H2157" s="325"/>
      <c r="L2157"/>
      <c r="M2157"/>
      <c r="P2157" s="9">
        <v>16</v>
      </c>
      <c r="V2157" s="39"/>
      <c r="Z2157" s="38"/>
      <c r="AA2157" s="38">
        <v>10</v>
      </c>
      <c r="AB2157" s="30"/>
      <c r="AC2157" s="31"/>
      <c r="AD2157" s="32"/>
      <c r="AE2157" s="32"/>
      <c r="AF2157" s="33"/>
      <c r="AJ2157" s="350"/>
      <c r="AK2157" s="3"/>
      <c r="AL2157" s="3"/>
    </row>
    <row r="2158" spans="1:38" ht="24" customHeight="1" x14ac:dyDescent="0.25">
      <c r="A2158" s="271">
        <v>3707032</v>
      </c>
      <c r="B2158" s="98" t="s">
        <v>7900</v>
      </c>
      <c r="C2158" s="74"/>
      <c r="D2158" s="115">
        <v>1134.68</v>
      </c>
      <c r="E2158" s="95" t="s">
        <v>5497</v>
      </c>
      <c r="F2158" s="112">
        <f t="shared" si="163"/>
        <v>1361.616</v>
      </c>
      <c r="G2158" s="80" t="s">
        <v>3334</v>
      </c>
      <c r="H2158" s="325"/>
      <c r="L2158"/>
      <c r="M2158"/>
      <c r="P2158" s="9">
        <v>16</v>
      </c>
      <c r="V2158" s="39"/>
      <c r="Z2158" s="38"/>
      <c r="AA2158" s="38">
        <v>10</v>
      </c>
      <c r="AB2158" s="30"/>
      <c r="AC2158" s="31"/>
      <c r="AD2158" s="32"/>
      <c r="AE2158" s="32"/>
      <c r="AF2158" s="33"/>
      <c r="AJ2158" s="350"/>
      <c r="AK2158" s="3"/>
      <c r="AL2158" s="3"/>
    </row>
    <row r="2159" spans="1:38" ht="24" customHeight="1" x14ac:dyDescent="0.25">
      <c r="A2159" s="271">
        <v>3707033</v>
      </c>
      <c r="B2159" s="98" t="s">
        <v>7901</v>
      </c>
      <c r="C2159" s="74"/>
      <c r="D2159" s="115">
        <v>1286.1500000000001</v>
      </c>
      <c r="E2159" s="95" t="s">
        <v>5497</v>
      </c>
      <c r="F2159" s="112">
        <f t="shared" si="163"/>
        <v>1543.38</v>
      </c>
      <c r="G2159" s="80" t="s">
        <v>3334</v>
      </c>
      <c r="H2159" s="325"/>
      <c r="L2159"/>
      <c r="M2159"/>
      <c r="P2159" s="9">
        <v>16</v>
      </c>
      <c r="V2159" s="39"/>
      <c r="Z2159" s="38"/>
      <c r="AA2159" s="38">
        <v>10</v>
      </c>
      <c r="AB2159" s="30"/>
      <c r="AC2159" s="31"/>
      <c r="AD2159" s="32"/>
      <c r="AE2159" s="32"/>
      <c r="AF2159" s="33"/>
      <c r="AJ2159" s="350"/>
      <c r="AK2159" s="3"/>
      <c r="AL2159" s="3"/>
    </row>
    <row r="2160" spans="1:38" ht="24" customHeight="1" x14ac:dyDescent="0.25">
      <c r="A2160" s="271">
        <v>3707034</v>
      </c>
      <c r="B2160" s="98" t="s">
        <v>7902</v>
      </c>
      <c r="C2160" s="74"/>
      <c r="D2160" s="115">
        <v>1468.35</v>
      </c>
      <c r="E2160" s="95" t="s">
        <v>5497</v>
      </c>
      <c r="F2160" s="112">
        <f t="shared" si="163"/>
        <v>1762.0199999999998</v>
      </c>
      <c r="G2160" s="80" t="s">
        <v>3334</v>
      </c>
      <c r="H2160" s="325"/>
      <c r="L2160"/>
      <c r="M2160"/>
      <c r="P2160" s="9">
        <v>16</v>
      </c>
      <c r="V2160" s="39"/>
      <c r="Z2160" s="38"/>
      <c r="AA2160" s="38">
        <v>10</v>
      </c>
      <c r="AB2160" s="30"/>
      <c r="AC2160" s="31"/>
      <c r="AD2160" s="32"/>
      <c r="AE2160" s="32"/>
      <c r="AF2160" s="33"/>
      <c r="AJ2160" s="350"/>
      <c r="AK2160" s="3"/>
      <c r="AL2160" s="3"/>
    </row>
    <row r="2161" spans="1:38" ht="24" customHeight="1" x14ac:dyDescent="0.25">
      <c r="A2161" s="271">
        <v>3707035</v>
      </c>
      <c r="B2161" s="100" t="s">
        <v>7903</v>
      </c>
      <c r="C2161" s="85"/>
      <c r="D2161" s="115">
        <v>1654.58</v>
      </c>
      <c r="E2161" s="95" t="s">
        <v>5497</v>
      </c>
      <c r="F2161" s="292">
        <f t="shared" ref="F2161" si="164">D2161*1.2</f>
        <v>1985.4959999999999</v>
      </c>
      <c r="G2161" s="87" t="s">
        <v>3334</v>
      </c>
      <c r="H2161" s="325"/>
      <c r="L2161"/>
      <c r="M2161"/>
      <c r="P2161" s="9">
        <v>16</v>
      </c>
      <c r="V2161" s="39"/>
      <c r="Z2161" s="38"/>
      <c r="AA2161" s="38">
        <v>10</v>
      </c>
      <c r="AB2161" s="30"/>
      <c r="AC2161" s="31"/>
      <c r="AD2161" s="32"/>
      <c r="AE2161" s="32"/>
      <c r="AF2161" s="33"/>
      <c r="AJ2161" s="350"/>
      <c r="AK2161" s="3"/>
      <c r="AL2161" s="3"/>
    </row>
    <row r="2162" spans="1:38" ht="90" customHeight="1" x14ac:dyDescent="0.25">
      <c r="A2162" s="269">
        <v>61</v>
      </c>
      <c r="B2162" s="284" t="s">
        <v>7970</v>
      </c>
      <c r="C2162" s="267"/>
      <c r="D2162" s="115"/>
      <c r="E2162" s="267"/>
      <c r="F2162" s="298"/>
      <c r="G2162" s="189"/>
      <c r="H2162" s="325"/>
      <c r="J2162" s="72"/>
      <c r="K2162" s="72"/>
      <c r="L2162"/>
      <c r="M2162"/>
      <c r="P2162" s="9">
        <v>17</v>
      </c>
      <c r="R2162" s="36"/>
      <c r="V2162" s="37"/>
      <c r="Z2162" s="38"/>
      <c r="AA2162" s="38"/>
      <c r="AB2162" s="30"/>
      <c r="AC2162" s="31"/>
      <c r="AD2162" s="32"/>
      <c r="AE2162" s="32"/>
      <c r="AF2162" s="33"/>
      <c r="AJ2162" s="350"/>
      <c r="AK2162" s="3"/>
      <c r="AL2162" s="3"/>
    </row>
    <row r="2163" spans="1:38" ht="24" customHeight="1" x14ac:dyDescent="0.25">
      <c r="A2163" s="76">
        <v>152306</v>
      </c>
      <c r="B2163" s="270" t="s">
        <v>50</v>
      </c>
      <c r="C2163" s="77"/>
      <c r="D2163" s="115">
        <v>37.82</v>
      </c>
      <c r="E2163" s="287" t="s">
        <v>5497</v>
      </c>
      <c r="F2163" s="112">
        <f t="shared" si="162"/>
        <v>45.384</v>
      </c>
      <c r="G2163" s="79" t="s">
        <v>3333</v>
      </c>
      <c r="H2163" s="325"/>
      <c r="I2163" s="326" t="s">
        <v>4950</v>
      </c>
      <c r="J2163" s="15"/>
      <c r="L2163"/>
      <c r="M2163"/>
      <c r="P2163" s="9">
        <v>17</v>
      </c>
      <c r="V2163" s="39"/>
      <c r="Z2163" s="38"/>
      <c r="AA2163" s="38">
        <v>10</v>
      </c>
      <c r="AB2163" s="30"/>
      <c r="AC2163" s="31"/>
      <c r="AD2163" s="32"/>
      <c r="AE2163" s="32"/>
      <c r="AF2163" s="33"/>
      <c r="AJ2163" s="350"/>
      <c r="AK2163" s="3"/>
      <c r="AL2163" s="3"/>
    </row>
    <row r="2164" spans="1:38" ht="24" customHeight="1" x14ac:dyDescent="0.25">
      <c r="A2164" s="73">
        <v>152307</v>
      </c>
      <c r="B2164" s="98" t="s">
        <v>51</v>
      </c>
      <c r="C2164" s="74"/>
      <c r="D2164" s="115">
        <v>39.21</v>
      </c>
      <c r="E2164" s="95" t="s">
        <v>5497</v>
      </c>
      <c r="F2164" s="112">
        <f t="shared" si="162"/>
        <v>47.052</v>
      </c>
      <c r="G2164" s="80" t="s">
        <v>3335</v>
      </c>
      <c r="H2164" s="325"/>
      <c r="I2164" s="380" t="s">
        <v>8490</v>
      </c>
      <c r="L2164"/>
      <c r="M2164"/>
      <c r="P2164" s="9">
        <v>17</v>
      </c>
      <c r="V2164" s="39"/>
      <c r="Z2164" s="38"/>
      <c r="AA2164" s="38">
        <v>10</v>
      </c>
      <c r="AB2164" s="30"/>
      <c r="AC2164" s="31"/>
      <c r="AD2164" s="32"/>
      <c r="AE2164" s="32"/>
      <c r="AF2164" s="33"/>
      <c r="AJ2164" s="350"/>
      <c r="AK2164" s="3"/>
      <c r="AL2164" s="3"/>
    </row>
    <row r="2165" spans="1:38" ht="24" customHeight="1" x14ac:dyDescent="0.25">
      <c r="A2165" s="73">
        <v>152308</v>
      </c>
      <c r="B2165" s="98" t="s">
        <v>52</v>
      </c>
      <c r="C2165" s="74"/>
      <c r="D2165" s="115">
        <v>41.28</v>
      </c>
      <c r="E2165" s="95" t="s">
        <v>5497</v>
      </c>
      <c r="F2165" s="112">
        <f t="shared" si="162"/>
        <v>49.536000000000001</v>
      </c>
      <c r="G2165" s="80" t="s">
        <v>3334</v>
      </c>
      <c r="H2165" s="325"/>
      <c r="I2165" s="382"/>
      <c r="L2165"/>
      <c r="M2165"/>
      <c r="P2165" s="9">
        <v>17</v>
      </c>
      <c r="V2165" s="39"/>
      <c r="Z2165" s="38"/>
      <c r="AA2165" s="38">
        <v>10</v>
      </c>
      <c r="AB2165" s="30"/>
      <c r="AC2165" s="31"/>
      <c r="AD2165" s="32"/>
      <c r="AE2165" s="32"/>
      <c r="AF2165" s="33"/>
      <c r="AJ2165" s="350"/>
      <c r="AK2165" s="3"/>
      <c r="AL2165" s="3"/>
    </row>
    <row r="2166" spans="1:38" ht="24" customHeight="1" x14ac:dyDescent="0.25">
      <c r="A2166" s="73">
        <v>152309</v>
      </c>
      <c r="B2166" s="98" t="s">
        <v>53</v>
      </c>
      <c r="C2166" s="74"/>
      <c r="D2166" s="115">
        <v>41.28</v>
      </c>
      <c r="E2166" s="95" t="s">
        <v>5497</v>
      </c>
      <c r="F2166" s="112">
        <f t="shared" si="162"/>
        <v>49.536000000000001</v>
      </c>
      <c r="G2166" s="80" t="s">
        <v>3335</v>
      </c>
      <c r="H2166" s="325"/>
      <c r="I2166" s="364" t="s">
        <v>5886</v>
      </c>
      <c r="L2166"/>
      <c r="M2166"/>
      <c r="P2166" s="9">
        <v>17</v>
      </c>
      <c r="V2166" s="39"/>
      <c r="Z2166" s="38"/>
      <c r="AA2166" s="38">
        <v>10</v>
      </c>
      <c r="AB2166" s="30"/>
      <c r="AC2166" s="31"/>
      <c r="AD2166" s="32"/>
      <c r="AE2166" s="32"/>
      <c r="AF2166" s="33"/>
      <c r="AJ2166" s="350"/>
      <c r="AK2166" s="3"/>
      <c r="AL2166" s="3"/>
    </row>
    <row r="2167" spans="1:38" ht="24" customHeight="1" x14ac:dyDescent="0.25">
      <c r="A2167" s="73">
        <v>152310</v>
      </c>
      <c r="B2167" s="98" t="s">
        <v>54</v>
      </c>
      <c r="C2167" s="74"/>
      <c r="D2167" s="115">
        <v>52.45</v>
      </c>
      <c r="E2167" s="95" t="s">
        <v>5497</v>
      </c>
      <c r="F2167" s="112">
        <f t="shared" si="162"/>
        <v>62.94</v>
      </c>
      <c r="G2167" s="80" t="s">
        <v>3334</v>
      </c>
      <c r="H2167" s="325"/>
      <c r="I2167" s="365"/>
      <c r="L2167"/>
      <c r="M2167"/>
      <c r="P2167" s="9">
        <v>17</v>
      </c>
      <c r="V2167" s="39"/>
      <c r="Z2167" s="38"/>
      <c r="AA2167" s="38">
        <v>10</v>
      </c>
      <c r="AB2167" s="30"/>
      <c r="AC2167" s="31"/>
      <c r="AD2167" s="32"/>
      <c r="AE2167" s="32"/>
      <c r="AF2167" s="33"/>
      <c r="AJ2167" s="350"/>
      <c r="AK2167" s="3"/>
      <c r="AL2167" s="3"/>
    </row>
    <row r="2168" spans="1:38" ht="24" customHeight="1" x14ac:dyDescent="0.25">
      <c r="A2168" s="73">
        <v>152311</v>
      </c>
      <c r="B2168" s="98" t="s">
        <v>55</v>
      </c>
      <c r="C2168" s="74"/>
      <c r="D2168" s="115">
        <v>52.45</v>
      </c>
      <c r="E2168" s="95" t="s">
        <v>5497</v>
      </c>
      <c r="F2168" s="112">
        <f t="shared" si="162"/>
        <v>62.94</v>
      </c>
      <c r="G2168" s="80" t="s">
        <v>3333</v>
      </c>
      <c r="H2168" s="325"/>
      <c r="I2168" s="365"/>
      <c r="J2168" s="15"/>
      <c r="L2168"/>
      <c r="M2168"/>
      <c r="P2168" s="9">
        <v>17</v>
      </c>
      <c r="V2168" s="39"/>
      <c r="Z2168" s="38"/>
      <c r="AA2168" s="38">
        <v>10</v>
      </c>
      <c r="AB2168" s="30"/>
      <c r="AC2168" s="31"/>
      <c r="AD2168" s="32"/>
      <c r="AE2168" s="32"/>
      <c r="AF2168" s="33"/>
      <c r="AJ2168" s="350"/>
      <c r="AK2168" s="3"/>
      <c r="AL2168" s="3"/>
    </row>
    <row r="2169" spans="1:38" ht="24" customHeight="1" x14ac:dyDescent="0.25">
      <c r="A2169" s="73">
        <v>152312</v>
      </c>
      <c r="B2169" s="98" t="s">
        <v>56</v>
      </c>
      <c r="C2169" s="74"/>
      <c r="D2169" s="115">
        <v>53.1</v>
      </c>
      <c r="E2169" s="95" t="s">
        <v>5497</v>
      </c>
      <c r="F2169" s="112">
        <f t="shared" si="162"/>
        <v>63.72</v>
      </c>
      <c r="G2169" s="80" t="s">
        <v>3335</v>
      </c>
      <c r="H2169" s="325"/>
      <c r="I2169" s="380" t="s">
        <v>8390</v>
      </c>
      <c r="L2169"/>
      <c r="M2169"/>
      <c r="P2169" s="9">
        <v>17</v>
      </c>
      <c r="V2169" s="39"/>
      <c r="Z2169" s="38"/>
      <c r="AA2169" s="38">
        <v>10</v>
      </c>
      <c r="AB2169" s="30"/>
      <c r="AC2169" s="31"/>
      <c r="AD2169" s="32"/>
      <c r="AE2169" s="32"/>
      <c r="AF2169" s="33"/>
      <c r="AJ2169" s="350"/>
      <c r="AK2169" s="3"/>
      <c r="AL2169" s="3"/>
    </row>
    <row r="2170" spans="1:38" ht="24" customHeight="1" x14ac:dyDescent="0.25">
      <c r="A2170" s="73">
        <v>152313</v>
      </c>
      <c r="B2170" s="98" t="s">
        <v>57</v>
      </c>
      <c r="C2170" s="74"/>
      <c r="D2170" s="115">
        <v>60.76</v>
      </c>
      <c r="E2170" s="95" t="s">
        <v>5497</v>
      </c>
      <c r="F2170" s="112">
        <f t="shared" si="162"/>
        <v>72.911999999999992</v>
      </c>
      <c r="G2170" s="80" t="s">
        <v>3335</v>
      </c>
      <c r="H2170" s="325"/>
      <c r="I2170" s="382"/>
      <c r="L2170"/>
      <c r="M2170"/>
      <c r="P2170" s="9">
        <v>17</v>
      </c>
      <c r="V2170" s="39"/>
      <c r="Z2170" s="38"/>
      <c r="AA2170" s="38">
        <v>10</v>
      </c>
      <c r="AB2170" s="30"/>
      <c r="AC2170" s="31"/>
      <c r="AD2170" s="32"/>
      <c r="AE2170" s="32"/>
      <c r="AF2170" s="33"/>
      <c r="AJ2170" s="350"/>
      <c r="AK2170" s="3"/>
      <c r="AL2170" s="3"/>
    </row>
    <row r="2171" spans="1:38" ht="24" customHeight="1" x14ac:dyDescent="0.25">
      <c r="A2171" s="73">
        <v>152314</v>
      </c>
      <c r="B2171" s="98" t="s">
        <v>58</v>
      </c>
      <c r="C2171" s="74"/>
      <c r="D2171" s="115">
        <v>69.66</v>
      </c>
      <c r="E2171" s="95" t="s">
        <v>5497</v>
      </c>
      <c r="F2171" s="112">
        <f t="shared" si="162"/>
        <v>83.591999999999999</v>
      </c>
      <c r="G2171" s="80" t="s">
        <v>3333</v>
      </c>
      <c r="H2171" s="325"/>
      <c r="J2171" s="15"/>
      <c r="L2171"/>
      <c r="M2171"/>
      <c r="P2171" s="9">
        <v>17</v>
      </c>
      <c r="V2171" s="39"/>
      <c r="Z2171" s="38"/>
      <c r="AA2171" s="38">
        <v>10</v>
      </c>
      <c r="AB2171" s="30"/>
      <c r="AC2171" s="31"/>
      <c r="AD2171" s="32"/>
      <c r="AE2171" s="32"/>
      <c r="AF2171" s="33"/>
      <c r="AJ2171" s="350"/>
      <c r="AK2171" s="3"/>
      <c r="AL2171" s="3"/>
    </row>
    <row r="2172" spans="1:38" ht="24" customHeight="1" x14ac:dyDescent="0.25">
      <c r="A2172" s="73">
        <v>152315</v>
      </c>
      <c r="B2172" s="98" t="s">
        <v>59</v>
      </c>
      <c r="C2172" s="74"/>
      <c r="D2172" s="115">
        <v>82.2</v>
      </c>
      <c r="E2172" s="95" t="s">
        <v>5497</v>
      </c>
      <c r="F2172" s="112">
        <f t="shared" si="162"/>
        <v>98.64</v>
      </c>
      <c r="G2172" s="80" t="s">
        <v>3334</v>
      </c>
      <c r="H2172" s="325"/>
      <c r="I2172" s="380" t="s">
        <v>8187</v>
      </c>
      <c r="L2172"/>
      <c r="M2172"/>
      <c r="P2172" s="9">
        <v>17</v>
      </c>
      <c r="V2172" s="39"/>
      <c r="Z2172" s="38"/>
      <c r="AA2172" s="38">
        <v>10</v>
      </c>
      <c r="AB2172" s="30"/>
      <c r="AC2172" s="31"/>
      <c r="AD2172" s="32"/>
      <c r="AE2172" s="32"/>
      <c r="AF2172" s="33"/>
      <c r="AJ2172" s="350"/>
      <c r="AK2172" s="3"/>
      <c r="AL2172" s="3"/>
    </row>
    <row r="2173" spans="1:38" ht="24" customHeight="1" x14ac:dyDescent="0.25">
      <c r="A2173" s="73">
        <v>152316</v>
      </c>
      <c r="B2173" s="98" t="s">
        <v>60</v>
      </c>
      <c r="C2173" s="74"/>
      <c r="D2173" s="115">
        <v>99.7</v>
      </c>
      <c r="E2173" s="95" t="s">
        <v>5497</v>
      </c>
      <c r="F2173" s="112">
        <f t="shared" si="162"/>
        <v>119.64</v>
      </c>
      <c r="G2173" s="80" t="s">
        <v>3335</v>
      </c>
      <c r="H2173" s="325"/>
      <c r="I2173" s="382"/>
      <c r="L2173"/>
      <c r="M2173"/>
      <c r="P2173" s="9">
        <v>17</v>
      </c>
      <c r="V2173" s="39"/>
      <c r="Z2173" s="38"/>
      <c r="AA2173" s="38">
        <v>10</v>
      </c>
      <c r="AB2173" s="30"/>
      <c r="AC2173" s="31"/>
      <c r="AD2173" s="32"/>
      <c r="AE2173" s="32"/>
      <c r="AF2173" s="33"/>
      <c r="AJ2173" s="350"/>
      <c r="AK2173" s="3"/>
      <c r="AL2173" s="3"/>
    </row>
    <row r="2174" spans="1:38" ht="24" customHeight="1" x14ac:dyDescent="0.25">
      <c r="A2174" s="73">
        <v>152317</v>
      </c>
      <c r="B2174" s="98" t="s">
        <v>61</v>
      </c>
      <c r="C2174" s="74"/>
      <c r="D2174" s="115">
        <v>120.12</v>
      </c>
      <c r="E2174" s="95" t="s">
        <v>5497</v>
      </c>
      <c r="F2174" s="112">
        <f t="shared" si="162"/>
        <v>144.14400000000001</v>
      </c>
      <c r="G2174" s="80" t="s">
        <v>3334</v>
      </c>
      <c r="H2174" s="325"/>
      <c r="L2174"/>
      <c r="M2174"/>
      <c r="P2174" s="9">
        <v>17</v>
      </c>
      <c r="V2174" s="39"/>
      <c r="Z2174" s="38"/>
      <c r="AA2174" s="38">
        <v>10</v>
      </c>
      <c r="AB2174" s="30"/>
      <c r="AC2174" s="31"/>
      <c r="AD2174" s="32"/>
      <c r="AE2174" s="32"/>
      <c r="AF2174" s="33"/>
      <c r="AJ2174" s="350"/>
      <c r="AK2174" s="3"/>
      <c r="AL2174" s="3"/>
    </row>
    <row r="2175" spans="1:38" ht="24" customHeight="1" x14ac:dyDescent="0.25">
      <c r="A2175" s="73">
        <v>152318</v>
      </c>
      <c r="B2175" s="98" t="s">
        <v>62</v>
      </c>
      <c r="C2175" s="74"/>
      <c r="D2175" s="115">
        <v>120.12</v>
      </c>
      <c r="E2175" s="95" t="s">
        <v>5497</v>
      </c>
      <c r="F2175" s="112">
        <f t="shared" si="162"/>
        <v>144.14400000000001</v>
      </c>
      <c r="G2175" s="80" t="s">
        <v>3334</v>
      </c>
      <c r="H2175" s="325"/>
      <c r="I2175" s="380" t="s">
        <v>8409</v>
      </c>
      <c r="L2175"/>
      <c r="M2175"/>
      <c r="P2175" s="9">
        <v>17</v>
      </c>
      <c r="V2175" s="39"/>
      <c r="Z2175" s="38"/>
      <c r="AA2175" s="38">
        <v>10</v>
      </c>
      <c r="AB2175" s="30"/>
      <c r="AC2175" s="31"/>
      <c r="AD2175" s="32"/>
      <c r="AE2175" s="32"/>
      <c r="AF2175" s="33"/>
      <c r="AJ2175" s="350"/>
      <c r="AK2175" s="3"/>
      <c r="AL2175" s="3"/>
    </row>
    <row r="2176" spans="1:38" ht="24" customHeight="1" x14ac:dyDescent="0.25">
      <c r="A2176" s="73">
        <v>152319</v>
      </c>
      <c r="B2176" s="98" t="s">
        <v>63</v>
      </c>
      <c r="C2176" s="74"/>
      <c r="D2176" s="115">
        <v>131.06</v>
      </c>
      <c r="E2176" s="95" t="s">
        <v>5497</v>
      </c>
      <c r="F2176" s="112">
        <f t="shared" si="162"/>
        <v>157.27199999999999</v>
      </c>
      <c r="G2176" s="80" t="s">
        <v>3335</v>
      </c>
      <c r="H2176" s="325"/>
      <c r="I2176" s="382"/>
      <c r="L2176"/>
      <c r="M2176"/>
      <c r="P2176" s="9">
        <v>17</v>
      </c>
      <c r="V2176" s="39"/>
      <c r="Z2176" s="38"/>
      <c r="AA2176" s="38">
        <v>10</v>
      </c>
      <c r="AB2176" s="30"/>
      <c r="AC2176" s="31"/>
      <c r="AD2176" s="32"/>
      <c r="AE2176" s="32"/>
      <c r="AF2176" s="33"/>
      <c r="AJ2176" s="350"/>
      <c r="AK2176" s="3"/>
      <c r="AL2176" s="3"/>
    </row>
    <row r="2177" spans="1:38" ht="24" customHeight="1" x14ac:dyDescent="0.25">
      <c r="A2177" s="73">
        <v>152320</v>
      </c>
      <c r="B2177" s="98" t="s">
        <v>64</v>
      </c>
      <c r="C2177" s="74"/>
      <c r="D2177" s="115">
        <v>136.88999999999999</v>
      </c>
      <c r="E2177" s="95" t="s">
        <v>5497</v>
      </c>
      <c r="F2177" s="112">
        <f t="shared" si="162"/>
        <v>164.26799999999997</v>
      </c>
      <c r="G2177" s="80" t="s">
        <v>3334</v>
      </c>
      <c r="H2177" s="325"/>
      <c r="L2177"/>
      <c r="M2177"/>
      <c r="P2177" s="9">
        <v>17</v>
      </c>
      <c r="V2177" s="39"/>
      <c r="Z2177" s="38"/>
      <c r="AA2177" s="38">
        <v>10</v>
      </c>
      <c r="AB2177" s="30"/>
      <c r="AC2177" s="31"/>
      <c r="AD2177" s="32"/>
      <c r="AE2177" s="32"/>
      <c r="AF2177" s="33"/>
      <c r="AJ2177" s="350"/>
      <c r="AK2177" s="3"/>
      <c r="AL2177" s="3"/>
    </row>
    <row r="2178" spans="1:38" ht="24" customHeight="1" x14ac:dyDescent="0.25">
      <c r="A2178" s="73">
        <v>152321</v>
      </c>
      <c r="B2178" s="98" t="s">
        <v>65</v>
      </c>
      <c r="C2178" s="74"/>
      <c r="D2178" s="115">
        <v>154.79</v>
      </c>
      <c r="E2178" s="95" t="s">
        <v>5497</v>
      </c>
      <c r="F2178" s="112">
        <f t="shared" si="162"/>
        <v>185.74799999999999</v>
      </c>
      <c r="G2178" s="80" t="s">
        <v>3335</v>
      </c>
      <c r="H2178" s="325"/>
      <c r="I2178" s="380" t="s">
        <v>8411</v>
      </c>
      <c r="L2178"/>
      <c r="M2178"/>
      <c r="P2178" s="9">
        <v>17</v>
      </c>
      <c r="V2178" s="39"/>
      <c r="Z2178" s="38"/>
      <c r="AA2178" s="38">
        <v>10</v>
      </c>
      <c r="AB2178" s="30"/>
      <c r="AC2178" s="31"/>
      <c r="AD2178" s="32"/>
      <c r="AE2178" s="32"/>
      <c r="AF2178" s="33"/>
      <c r="AJ2178" s="350"/>
      <c r="AK2178" s="3"/>
      <c r="AL2178" s="3"/>
    </row>
    <row r="2179" spans="1:38" ht="24" customHeight="1" x14ac:dyDescent="0.25">
      <c r="A2179" s="73">
        <v>152322</v>
      </c>
      <c r="B2179" s="98" t="s">
        <v>66</v>
      </c>
      <c r="C2179" s="74"/>
      <c r="D2179" s="115">
        <v>200.56</v>
      </c>
      <c r="E2179" s="95" t="s">
        <v>5497</v>
      </c>
      <c r="F2179" s="112">
        <f t="shared" ref="F2179:F2254" si="165">D2179*1.2</f>
        <v>240.672</v>
      </c>
      <c r="G2179" s="80" t="s">
        <v>3334</v>
      </c>
      <c r="H2179" s="325"/>
      <c r="I2179" s="382"/>
      <c r="L2179"/>
      <c r="M2179"/>
      <c r="P2179" s="9">
        <v>17</v>
      </c>
      <c r="V2179" s="39"/>
      <c r="Z2179" s="38"/>
      <c r="AA2179" s="38">
        <v>10</v>
      </c>
      <c r="AB2179" s="30"/>
      <c r="AC2179" s="31"/>
      <c r="AD2179" s="32"/>
      <c r="AE2179" s="32"/>
      <c r="AF2179" s="33"/>
      <c r="AJ2179" s="350"/>
      <c r="AK2179" s="3"/>
      <c r="AL2179" s="3"/>
    </row>
    <row r="2180" spans="1:38" ht="24" customHeight="1" x14ac:dyDescent="0.25">
      <c r="A2180" s="73">
        <v>152323</v>
      </c>
      <c r="B2180" s="98" t="s">
        <v>67</v>
      </c>
      <c r="C2180" s="74"/>
      <c r="D2180" s="115">
        <v>227.55</v>
      </c>
      <c r="E2180" s="95" t="s">
        <v>5497</v>
      </c>
      <c r="F2180" s="112">
        <f t="shared" si="165"/>
        <v>273.06</v>
      </c>
      <c r="G2180" s="80" t="s">
        <v>3335</v>
      </c>
      <c r="H2180" s="325"/>
      <c r="L2180"/>
      <c r="M2180"/>
      <c r="P2180" s="9">
        <v>17</v>
      </c>
      <c r="V2180" s="39"/>
      <c r="Z2180" s="38"/>
      <c r="AA2180" s="38">
        <v>10</v>
      </c>
      <c r="AB2180" s="30"/>
      <c r="AC2180" s="31"/>
      <c r="AD2180" s="32"/>
      <c r="AE2180" s="32"/>
      <c r="AF2180" s="33"/>
      <c r="AJ2180" s="350"/>
      <c r="AK2180" s="3"/>
      <c r="AL2180" s="3"/>
    </row>
    <row r="2181" spans="1:38" ht="24" customHeight="1" x14ac:dyDescent="0.25">
      <c r="A2181" s="73">
        <v>152324</v>
      </c>
      <c r="B2181" s="98" t="s">
        <v>68</v>
      </c>
      <c r="C2181" s="74"/>
      <c r="D2181" s="115">
        <v>264.95</v>
      </c>
      <c r="E2181" s="95" t="s">
        <v>5497</v>
      </c>
      <c r="F2181" s="112">
        <f t="shared" si="165"/>
        <v>317.94</v>
      </c>
      <c r="G2181" s="80" t="s">
        <v>3334</v>
      </c>
      <c r="H2181" s="325"/>
      <c r="I2181" s="380" t="s">
        <v>8378</v>
      </c>
      <c r="L2181"/>
      <c r="M2181"/>
      <c r="P2181" s="9">
        <v>17</v>
      </c>
      <c r="V2181" s="39"/>
      <c r="Z2181" s="38"/>
      <c r="AA2181" s="38">
        <v>10</v>
      </c>
      <c r="AB2181" s="30"/>
      <c r="AC2181" s="31"/>
      <c r="AD2181" s="32"/>
      <c r="AE2181" s="32"/>
      <c r="AF2181" s="33"/>
      <c r="AJ2181" s="350"/>
      <c r="AK2181" s="3"/>
      <c r="AL2181" s="3"/>
    </row>
    <row r="2182" spans="1:38" ht="24" customHeight="1" x14ac:dyDescent="0.25">
      <c r="A2182" s="73">
        <v>152325</v>
      </c>
      <c r="B2182" s="98" t="s">
        <v>69</v>
      </c>
      <c r="C2182" s="74"/>
      <c r="D2182" s="115">
        <v>311.33</v>
      </c>
      <c r="E2182" s="95" t="s">
        <v>5497</v>
      </c>
      <c r="F2182" s="112">
        <f t="shared" si="165"/>
        <v>373.59599999999995</v>
      </c>
      <c r="G2182" s="80" t="s">
        <v>3335</v>
      </c>
      <c r="H2182" s="325"/>
      <c r="I2182" s="382"/>
      <c r="L2182"/>
      <c r="M2182"/>
      <c r="P2182" s="9">
        <v>17</v>
      </c>
      <c r="V2182" s="39"/>
      <c r="Z2182" s="38"/>
      <c r="AA2182" s="38">
        <v>10</v>
      </c>
      <c r="AB2182" s="30"/>
      <c r="AC2182" s="31"/>
      <c r="AD2182" s="32"/>
      <c r="AE2182" s="32"/>
      <c r="AF2182" s="33"/>
      <c r="AJ2182" s="350"/>
      <c r="AK2182" s="3"/>
      <c r="AL2182" s="3"/>
    </row>
    <row r="2183" spans="1:38" ht="24" customHeight="1" x14ac:dyDescent="0.25">
      <c r="A2183" s="73">
        <v>152326</v>
      </c>
      <c r="B2183" s="98" t="s">
        <v>70</v>
      </c>
      <c r="C2183" s="74"/>
      <c r="D2183" s="115">
        <v>311.33</v>
      </c>
      <c r="E2183" s="95" t="s">
        <v>5497</v>
      </c>
      <c r="F2183" s="112">
        <f t="shared" si="165"/>
        <v>373.59599999999995</v>
      </c>
      <c r="G2183" s="80" t="s">
        <v>3334</v>
      </c>
      <c r="H2183" s="325"/>
      <c r="L2183"/>
      <c r="M2183"/>
      <c r="P2183" s="9">
        <v>17</v>
      </c>
      <c r="V2183" s="39"/>
      <c r="Z2183" s="38"/>
      <c r="AA2183" s="38">
        <v>10</v>
      </c>
      <c r="AB2183" s="30"/>
      <c r="AC2183" s="31"/>
      <c r="AD2183" s="32"/>
      <c r="AE2183" s="32"/>
      <c r="AF2183" s="33"/>
      <c r="AJ2183" s="350"/>
      <c r="AK2183" s="3"/>
      <c r="AL2183" s="3"/>
    </row>
    <row r="2184" spans="1:38" ht="24" customHeight="1" x14ac:dyDescent="0.25">
      <c r="A2184" s="73">
        <v>152190</v>
      </c>
      <c r="B2184" s="98" t="s">
        <v>71</v>
      </c>
      <c r="C2184" s="74"/>
      <c r="D2184" s="115">
        <v>341.75</v>
      </c>
      <c r="E2184" s="95" t="s">
        <v>5497</v>
      </c>
      <c r="F2184" s="112">
        <f t="shared" si="165"/>
        <v>410.09999999999997</v>
      </c>
      <c r="G2184" s="80" t="s">
        <v>3334</v>
      </c>
      <c r="H2184" s="325"/>
      <c r="L2184"/>
      <c r="M2184"/>
      <c r="P2184" s="9">
        <v>17</v>
      </c>
      <c r="V2184" s="39"/>
      <c r="Z2184" s="38"/>
      <c r="AA2184" s="38">
        <v>10</v>
      </c>
      <c r="AB2184" s="30"/>
      <c r="AC2184" s="31"/>
      <c r="AD2184" s="32"/>
      <c r="AE2184" s="32"/>
      <c r="AF2184" s="33"/>
      <c r="AJ2184" s="350"/>
      <c r="AK2184" s="3"/>
      <c r="AL2184" s="3"/>
    </row>
    <row r="2185" spans="1:38" ht="24" customHeight="1" x14ac:dyDescent="0.25">
      <c r="A2185" s="73">
        <v>152327</v>
      </c>
      <c r="B2185" s="98" t="s">
        <v>72</v>
      </c>
      <c r="C2185" s="74"/>
      <c r="D2185" s="115">
        <v>341.75</v>
      </c>
      <c r="E2185" s="95" t="s">
        <v>5497</v>
      </c>
      <c r="F2185" s="112">
        <f t="shared" si="165"/>
        <v>410.09999999999997</v>
      </c>
      <c r="G2185" s="80" t="s">
        <v>3334</v>
      </c>
      <c r="H2185" s="325"/>
      <c r="L2185"/>
      <c r="M2185"/>
      <c r="P2185" s="9">
        <v>17</v>
      </c>
      <c r="V2185" s="39"/>
      <c r="Z2185" s="38"/>
      <c r="AA2185" s="38">
        <v>10</v>
      </c>
      <c r="AB2185" s="30"/>
      <c r="AC2185" s="31"/>
      <c r="AD2185" s="32"/>
      <c r="AE2185" s="32"/>
      <c r="AF2185" s="33"/>
      <c r="AJ2185" s="350"/>
      <c r="AK2185" s="3"/>
      <c r="AL2185" s="3"/>
    </row>
    <row r="2186" spans="1:38" ht="24" customHeight="1" x14ac:dyDescent="0.25">
      <c r="A2186" s="73">
        <v>152328</v>
      </c>
      <c r="B2186" s="98" t="s">
        <v>73</v>
      </c>
      <c r="C2186" s="74"/>
      <c r="D2186" s="115">
        <v>414.53</v>
      </c>
      <c r="E2186" s="95" t="s">
        <v>5497</v>
      </c>
      <c r="F2186" s="112">
        <f t="shared" si="165"/>
        <v>497.43599999999992</v>
      </c>
      <c r="G2186" s="80" t="s">
        <v>3334</v>
      </c>
      <c r="H2186" s="325"/>
      <c r="L2186"/>
      <c r="M2186"/>
      <c r="P2186" s="9">
        <v>17</v>
      </c>
      <c r="V2186" s="39"/>
      <c r="Z2186" s="38"/>
      <c r="AA2186" s="38">
        <v>10</v>
      </c>
      <c r="AB2186" s="30"/>
      <c r="AC2186" s="31"/>
      <c r="AD2186" s="32"/>
      <c r="AE2186" s="32"/>
      <c r="AF2186" s="33"/>
      <c r="AJ2186" s="350"/>
      <c r="AK2186" s="3"/>
      <c r="AL2186" s="3"/>
    </row>
    <row r="2187" spans="1:38" ht="24" customHeight="1" x14ac:dyDescent="0.25">
      <c r="A2187" s="73">
        <v>152332</v>
      </c>
      <c r="B2187" s="98" t="s">
        <v>6520</v>
      </c>
      <c r="C2187" s="74"/>
      <c r="D2187" s="115">
        <v>488.92</v>
      </c>
      <c r="E2187" s="95" t="s">
        <v>6464</v>
      </c>
      <c r="F2187" s="112">
        <f t="shared" ref="F2187:F2188" si="166">D2187*1.2</f>
        <v>586.70399999999995</v>
      </c>
      <c r="G2187" s="80" t="s">
        <v>3334</v>
      </c>
      <c r="H2187" s="325"/>
      <c r="L2187"/>
      <c r="M2187"/>
      <c r="P2187" s="9">
        <v>17</v>
      </c>
      <c r="V2187" s="39"/>
      <c r="Z2187" s="38"/>
      <c r="AA2187" s="38">
        <v>10</v>
      </c>
      <c r="AB2187" s="30"/>
      <c r="AC2187" s="31"/>
      <c r="AD2187" s="32"/>
      <c r="AE2187" s="32"/>
      <c r="AF2187" s="33"/>
      <c r="AJ2187" s="350"/>
      <c r="AK2187" s="3"/>
      <c r="AL2187" s="3"/>
    </row>
    <row r="2188" spans="1:38" ht="24" customHeight="1" x14ac:dyDescent="0.25">
      <c r="A2188" s="73">
        <v>152331</v>
      </c>
      <c r="B2188" s="98" t="s">
        <v>6521</v>
      </c>
      <c r="C2188" s="74"/>
      <c r="D2188" s="115">
        <v>526.51</v>
      </c>
      <c r="E2188" s="95" t="s">
        <v>6464</v>
      </c>
      <c r="F2188" s="112">
        <f t="shared" si="166"/>
        <v>631.81200000000001</v>
      </c>
      <c r="G2188" s="80" t="s">
        <v>3334</v>
      </c>
      <c r="H2188" s="325"/>
      <c r="L2188"/>
      <c r="M2188"/>
      <c r="P2188" s="9">
        <v>17</v>
      </c>
      <c r="V2188" s="39"/>
      <c r="Z2188" s="38"/>
      <c r="AA2188" s="38">
        <v>10</v>
      </c>
      <c r="AB2188" s="30"/>
      <c r="AC2188" s="31"/>
      <c r="AD2188" s="32"/>
      <c r="AE2188" s="32"/>
      <c r="AF2188" s="33"/>
      <c r="AJ2188" s="350"/>
      <c r="AK2188" s="3"/>
      <c r="AL2188" s="3"/>
    </row>
    <row r="2189" spans="1:38" ht="24" customHeight="1" x14ac:dyDescent="0.25">
      <c r="A2189" s="73">
        <v>3707014</v>
      </c>
      <c r="B2189" s="98" t="s">
        <v>6499</v>
      </c>
      <c r="C2189" s="74"/>
      <c r="D2189" s="115">
        <v>579.54</v>
      </c>
      <c r="E2189" s="95" t="s">
        <v>5497</v>
      </c>
      <c r="F2189" s="112">
        <f t="shared" ref="F2189:F2191" si="167">D2189*1.2</f>
        <v>695.44799999999998</v>
      </c>
      <c r="G2189" s="80" t="s">
        <v>3679</v>
      </c>
      <c r="H2189" s="325"/>
      <c r="L2189"/>
      <c r="M2189"/>
      <c r="P2189" s="9">
        <v>17</v>
      </c>
      <c r="V2189" s="39"/>
      <c r="Z2189" s="38"/>
      <c r="AA2189" s="38">
        <v>15</v>
      </c>
      <c r="AB2189" s="30"/>
      <c r="AC2189" s="31"/>
      <c r="AD2189" s="32"/>
      <c r="AE2189" s="32"/>
      <c r="AF2189" s="33"/>
      <c r="AJ2189" s="350"/>
      <c r="AK2189" s="3"/>
      <c r="AL2189" s="3"/>
    </row>
    <row r="2190" spans="1:38" ht="24" customHeight="1" x14ac:dyDescent="0.25">
      <c r="A2190" s="73">
        <v>3707015</v>
      </c>
      <c r="B2190" s="98" t="s">
        <v>6500</v>
      </c>
      <c r="C2190" s="74"/>
      <c r="D2190" s="115">
        <v>699.05</v>
      </c>
      <c r="E2190" s="95" t="s">
        <v>5497</v>
      </c>
      <c r="F2190" s="112">
        <f t="shared" si="167"/>
        <v>838.8599999999999</v>
      </c>
      <c r="G2190" s="80" t="s">
        <v>3679</v>
      </c>
      <c r="H2190" s="325"/>
      <c r="L2190"/>
      <c r="M2190"/>
      <c r="P2190" s="9">
        <v>17</v>
      </c>
      <c r="V2190" s="39"/>
      <c r="Z2190" s="38"/>
      <c r="AA2190" s="38">
        <v>15</v>
      </c>
      <c r="AB2190" s="30"/>
      <c r="AC2190" s="31"/>
      <c r="AD2190" s="32"/>
      <c r="AE2190" s="32"/>
      <c r="AF2190" s="33"/>
      <c r="AJ2190" s="350"/>
      <c r="AK2190" s="3"/>
      <c r="AL2190" s="3"/>
    </row>
    <row r="2191" spans="1:38" ht="24" customHeight="1" x14ac:dyDescent="0.25">
      <c r="A2191" s="73">
        <v>3707016</v>
      </c>
      <c r="B2191" s="98" t="s">
        <v>6501</v>
      </c>
      <c r="C2191" s="74"/>
      <c r="D2191" s="115">
        <v>759.11</v>
      </c>
      <c r="E2191" s="95" t="s">
        <v>5497</v>
      </c>
      <c r="F2191" s="112">
        <f t="shared" si="167"/>
        <v>910.93200000000002</v>
      </c>
      <c r="G2191" s="80" t="s">
        <v>3679</v>
      </c>
      <c r="H2191" s="325"/>
      <c r="L2191"/>
      <c r="M2191"/>
      <c r="P2191" s="9">
        <v>17</v>
      </c>
      <c r="V2191" s="39"/>
      <c r="Z2191" s="38"/>
      <c r="AA2191" s="38">
        <v>15</v>
      </c>
      <c r="AB2191" s="30"/>
      <c r="AC2191" s="31"/>
      <c r="AD2191" s="32"/>
      <c r="AE2191" s="32"/>
      <c r="AF2191" s="33"/>
      <c r="AJ2191" s="350"/>
      <c r="AK2191" s="3"/>
      <c r="AL2191" s="3"/>
    </row>
    <row r="2192" spans="1:38" ht="24" customHeight="1" x14ac:dyDescent="0.25">
      <c r="A2192" s="73">
        <v>3707017</v>
      </c>
      <c r="B2192" s="98" t="s">
        <v>6502</v>
      </c>
      <c r="C2192" s="74"/>
      <c r="D2192" s="115">
        <v>842.6</v>
      </c>
      <c r="E2192" s="95" t="s">
        <v>5497</v>
      </c>
      <c r="F2192" s="112">
        <f t="shared" ref="F2192:F2197" si="168">D2192*1.2</f>
        <v>1011.12</v>
      </c>
      <c r="G2192" s="80" t="s">
        <v>3679</v>
      </c>
      <c r="H2192" s="325"/>
      <c r="L2192"/>
      <c r="M2192"/>
      <c r="P2192" s="9">
        <v>17</v>
      </c>
      <c r="V2192" s="39"/>
      <c r="Z2192" s="38"/>
      <c r="AA2192" s="38">
        <v>15</v>
      </c>
      <c r="AB2192" s="30"/>
      <c r="AC2192" s="31"/>
      <c r="AD2192" s="32"/>
      <c r="AE2192" s="32"/>
      <c r="AF2192" s="33"/>
      <c r="AJ2192" s="350"/>
      <c r="AK2192" s="3"/>
      <c r="AL2192" s="3"/>
    </row>
    <row r="2193" spans="1:38" ht="24" customHeight="1" x14ac:dyDescent="0.25">
      <c r="A2193" s="73">
        <v>3707018</v>
      </c>
      <c r="B2193" s="98" t="s">
        <v>6503</v>
      </c>
      <c r="C2193" s="74"/>
      <c r="D2193" s="115">
        <v>1125.18</v>
      </c>
      <c r="E2193" s="95" t="s">
        <v>5497</v>
      </c>
      <c r="F2193" s="112">
        <f t="shared" si="168"/>
        <v>1350.2160000000001</v>
      </c>
      <c r="G2193" s="80" t="s">
        <v>3679</v>
      </c>
      <c r="H2193" s="325"/>
      <c r="L2193"/>
      <c r="M2193"/>
      <c r="P2193" s="9">
        <v>17</v>
      </c>
      <c r="V2193" s="39"/>
      <c r="Z2193" s="38"/>
      <c r="AA2193" s="38">
        <v>15</v>
      </c>
      <c r="AB2193" s="30"/>
      <c r="AC2193" s="31"/>
      <c r="AD2193" s="32"/>
      <c r="AE2193" s="32"/>
      <c r="AF2193" s="33"/>
      <c r="AJ2193" s="350"/>
      <c r="AK2193" s="3"/>
      <c r="AL2193" s="3"/>
    </row>
    <row r="2194" spans="1:38" ht="24" customHeight="1" x14ac:dyDescent="0.25">
      <c r="A2194" s="73">
        <v>3707019</v>
      </c>
      <c r="B2194" s="98" t="s">
        <v>6504</v>
      </c>
      <c r="C2194" s="74"/>
      <c r="D2194" s="115">
        <v>1317.99</v>
      </c>
      <c r="E2194" s="95" t="s">
        <v>6463</v>
      </c>
      <c r="F2194" s="112">
        <f t="shared" si="168"/>
        <v>1581.588</v>
      </c>
      <c r="G2194" s="80" t="s">
        <v>3334</v>
      </c>
      <c r="H2194" s="325"/>
      <c r="L2194"/>
      <c r="M2194"/>
      <c r="P2194" s="9">
        <v>17</v>
      </c>
      <c r="V2194" s="39"/>
      <c r="Z2194" s="38"/>
      <c r="AA2194" s="38">
        <v>15</v>
      </c>
      <c r="AB2194" s="30"/>
      <c r="AC2194" s="31"/>
      <c r="AD2194" s="32"/>
      <c r="AE2194" s="32"/>
      <c r="AF2194" s="33"/>
      <c r="AJ2194" s="350"/>
      <c r="AK2194" s="3"/>
      <c r="AL2194" s="3"/>
    </row>
    <row r="2195" spans="1:38" ht="24" customHeight="1" x14ac:dyDescent="0.25">
      <c r="A2195" s="73">
        <v>3707020</v>
      </c>
      <c r="B2195" s="98" t="s">
        <v>6505</v>
      </c>
      <c r="C2195" s="74"/>
      <c r="D2195" s="115">
        <v>1507.32</v>
      </c>
      <c r="E2195" s="95" t="s">
        <v>5497</v>
      </c>
      <c r="F2195" s="112">
        <f t="shared" si="168"/>
        <v>1808.7839999999999</v>
      </c>
      <c r="G2195" s="80" t="s">
        <v>3334</v>
      </c>
      <c r="H2195" s="325"/>
      <c r="L2195"/>
      <c r="M2195"/>
      <c r="P2195" s="9">
        <v>17</v>
      </c>
      <c r="V2195" s="39"/>
      <c r="Z2195" s="38"/>
      <c r="AA2195" s="38">
        <v>15</v>
      </c>
      <c r="AB2195" s="30"/>
      <c r="AC2195" s="31"/>
      <c r="AD2195" s="32"/>
      <c r="AE2195" s="32"/>
      <c r="AF2195" s="33"/>
      <c r="AJ2195" s="350"/>
      <c r="AK2195" s="3"/>
      <c r="AL2195" s="3"/>
    </row>
    <row r="2196" spans="1:38" ht="24" customHeight="1" x14ac:dyDescent="0.25">
      <c r="A2196" s="73">
        <v>3707021</v>
      </c>
      <c r="B2196" s="98" t="s">
        <v>6506</v>
      </c>
      <c r="C2196" s="74"/>
      <c r="D2196" s="115">
        <v>1735.08</v>
      </c>
      <c r="E2196" s="95" t="s">
        <v>5497</v>
      </c>
      <c r="F2196" s="112">
        <f t="shared" si="168"/>
        <v>2082.096</v>
      </c>
      <c r="G2196" s="80" t="s">
        <v>3334</v>
      </c>
      <c r="H2196" s="325"/>
      <c r="L2196"/>
      <c r="M2196"/>
      <c r="P2196" s="9">
        <v>17</v>
      </c>
      <c r="V2196" s="39"/>
      <c r="Z2196" s="38"/>
      <c r="AA2196" s="38">
        <v>15</v>
      </c>
      <c r="AB2196" s="30"/>
      <c r="AC2196" s="31"/>
      <c r="AD2196" s="32"/>
      <c r="AE2196" s="32"/>
      <c r="AF2196" s="33"/>
      <c r="AJ2196" s="350"/>
      <c r="AK2196" s="3"/>
      <c r="AL2196" s="3"/>
    </row>
    <row r="2197" spans="1:38" ht="24" customHeight="1" x14ac:dyDescent="0.25">
      <c r="A2197" s="271">
        <v>3707022</v>
      </c>
      <c r="B2197" s="100" t="s">
        <v>6507</v>
      </c>
      <c r="C2197" s="85"/>
      <c r="D2197" s="115">
        <v>1967.87</v>
      </c>
      <c r="E2197" s="291" t="s">
        <v>5497</v>
      </c>
      <c r="F2197" s="292">
        <f t="shared" si="168"/>
        <v>2361.444</v>
      </c>
      <c r="G2197" s="87" t="s">
        <v>3334</v>
      </c>
      <c r="H2197" s="325"/>
      <c r="L2197"/>
      <c r="M2197"/>
      <c r="P2197" s="9">
        <v>17</v>
      </c>
      <c r="V2197" s="39"/>
      <c r="Z2197" s="38"/>
      <c r="AA2197" s="38">
        <v>15</v>
      </c>
      <c r="AB2197" s="30"/>
      <c r="AC2197" s="31"/>
      <c r="AD2197" s="32"/>
      <c r="AE2197" s="32"/>
      <c r="AF2197" s="33"/>
      <c r="AJ2197" s="350"/>
      <c r="AK2197" s="3"/>
      <c r="AL2197" s="3"/>
    </row>
    <row r="2198" spans="1:38" ht="75" customHeight="1" x14ac:dyDescent="0.25">
      <c r="A2198" s="269">
        <v>62</v>
      </c>
      <c r="B2198" s="284" t="s">
        <v>7971</v>
      </c>
      <c r="C2198" s="267"/>
      <c r="D2198" s="115"/>
      <c r="E2198" s="267"/>
      <c r="F2198" s="298"/>
      <c r="G2198" s="189"/>
      <c r="H2198" s="325"/>
      <c r="J2198" s="72"/>
      <c r="K2198" s="72"/>
      <c r="L2198"/>
      <c r="M2198"/>
      <c r="P2198" s="9">
        <v>213</v>
      </c>
      <c r="R2198" s="36"/>
      <c r="V2198" s="37"/>
      <c r="Z2198" s="38"/>
      <c r="AA2198" s="38"/>
      <c r="AB2198" s="30"/>
      <c r="AC2198" s="31"/>
      <c r="AD2198" s="32"/>
      <c r="AE2198" s="32"/>
      <c r="AF2198" s="33"/>
      <c r="AJ2198" s="350"/>
      <c r="AK2198" s="3"/>
      <c r="AL2198" s="3"/>
    </row>
    <row r="2199" spans="1:38" ht="24" customHeight="1" x14ac:dyDescent="0.25">
      <c r="A2199" s="76">
        <v>3710001</v>
      </c>
      <c r="B2199" s="270" t="s">
        <v>4322</v>
      </c>
      <c r="C2199" s="77"/>
      <c r="D2199" s="115">
        <v>26.75</v>
      </c>
      <c r="E2199" s="287" t="s">
        <v>5497</v>
      </c>
      <c r="F2199" s="112">
        <f t="shared" si="165"/>
        <v>32.1</v>
      </c>
      <c r="G2199" s="79" t="s">
        <v>3333</v>
      </c>
      <c r="H2199" s="325"/>
      <c r="I2199" s="326" t="s">
        <v>4950</v>
      </c>
      <c r="J2199" s="341"/>
      <c r="L2199"/>
      <c r="M2199"/>
      <c r="P2199" s="9">
        <v>213</v>
      </c>
      <c r="V2199" s="39"/>
      <c r="Z2199" s="38"/>
      <c r="AA2199" s="38">
        <v>10</v>
      </c>
      <c r="AB2199" s="30"/>
      <c r="AC2199" s="31"/>
      <c r="AD2199" s="32"/>
      <c r="AE2199" s="32"/>
      <c r="AF2199" s="33"/>
      <c r="AJ2199" s="350"/>
      <c r="AK2199" s="3"/>
      <c r="AL2199" s="3"/>
    </row>
    <row r="2200" spans="1:38" ht="24" customHeight="1" x14ac:dyDescent="0.25">
      <c r="A2200" s="73">
        <v>3710002</v>
      </c>
      <c r="B2200" s="98" t="s">
        <v>4323</v>
      </c>
      <c r="C2200" s="74"/>
      <c r="D2200" s="115">
        <v>29.36</v>
      </c>
      <c r="E2200" s="95" t="s">
        <v>5497</v>
      </c>
      <c r="F2200" s="112">
        <f t="shared" si="165"/>
        <v>35.231999999999999</v>
      </c>
      <c r="G2200" s="80" t="s">
        <v>3335</v>
      </c>
      <c r="H2200" s="325"/>
      <c r="I2200" s="380" t="s">
        <v>8491</v>
      </c>
      <c r="J2200" s="341"/>
      <c r="L2200"/>
      <c r="M2200"/>
      <c r="P2200" s="9">
        <v>213</v>
      </c>
      <c r="V2200" s="39"/>
      <c r="Z2200" s="38"/>
      <c r="AA2200" s="38">
        <v>10</v>
      </c>
      <c r="AB2200" s="30"/>
      <c r="AC2200" s="31"/>
      <c r="AD2200" s="32"/>
      <c r="AE2200" s="32"/>
      <c r="AF2200" s="33"/>
      <c r="AJ2200" s="350"/>
      <c r="AK2200" s="3"/>
      <c r="AL2200" s="3"/>
    </row>
    <row r="2201" spans="1:38" ht="24" customHeight="1" x14ac:dyDescent="0.25">
      <c r="A2201" s="73">
        <v>3710003</v>
      </c>
      <c r="B2201" s="98" t="s">
        <v>4324</v>
      </c>
      <c r="C2201" s="74"/>
      <c r="D2201" s="115">
        <v>37.29</v>
      </c>
      <c r="E2201" s="95" t="s">
        <v>5497</v>
      </c>
      <c r="F2201" s="112">
        <f t="shared" si="165"/>
        <v>44.747999999999998</v>
      </c>
      <c r="G2201" s="80" t="s">
        <v>3333</v>
      </c>
      <c r="H2201" s="325"/>
      <c r="I2201" s="382"/>
      <c r="J2201" s="341"/>
      <c r="L2201"/>
      <c r="M2201"/>
      <c r="P2201" s="9">
        <v>213</v>
      </c>
      <c r="V2201" s="39"/>
      <c r="Z2201" s="38"/>
      <c r="AA2201" s="38">
        <v>10</v>
      </c>
      <c r="AB2201" s="30"/>
      <c r="AC2201" s="31"/>
      <c r="AD2201" s="32"/>
      <c r="AE2201" s="32"/>
      <c r="AF2201" s="33"/>
      <c r="AJ2201" s="350"/>
      <c r="AK2201" s="3"/>
      <c r="AL2201" s="3"/>
    </row>
    <row r="2202" spans="1:38" ht="24" customHeight="1" x14ac:dyDescent="0.25">
      <c r="A2202" s="73">
        <v>3710004</v>
      </c>
      <c r="B2202" s="98" t="s">
        <v>4325</v>
      </c>
      <c r="C2202" s="74"/>
      <c r="D2202" s="115">
        <v>38.1</v>
      </c>
      <c r="E2202" s="95" t="s">
        <v>5497</v>
      </c>
      <c r="F2202" s="112">
        <f t="shared" si="165"/>
        <v>45.72</v>
      </c>
      <c r="G2202" s="80" t="s">
        <v>3335</v>
      </c>
      <c r="H2202" s="325"/>
      <c r="I2202" s="364" t="s">
        <v>5886</v>
      </c>
      <c r="J2202" s="341"/>
      <c r="L2202"/>
      <c r="M2202"/>
      <c r="P2202" s="9">
        <v>213</v>
      </c>
      <c r="V2202" s="39"/>
      <c r="Z2202" s="38"/>
      <c r="AA2202" s="38">
        <v>10</v>
      </c>
      <c r="AB2202" s="30"/>
      <c r="AC2202" s="31"/>
      <c r="AD2202" s="32"/>
      <c r="AE2202" s="32"/>
      <c r="AF2202" s="33"/>
      <c r="AJ2202" s="350"/>
      <c r="AK2202" s="3"/>
      <c r="AL2202" s="3"/>
    </row>
    <row r="2203" spans="1:38" ht="24" customHeight="1" x14ac:dyDescent="0.25">
      <c r="A2203" s="73">
        <v>3710005</v>
      </c>
      <c r="B2203" s="98" t="s">
        <v>4326</v>
      </c>
      <c r="C2203" s="74"/>
      <c r="D2203" s="115">
        <v>39.78</v>
      </c>
      <c r="E2203" s="95" t="s">
        <v>5497</v>
      </c>
      <c r="F2203" s="112">
        <f t="shared" si="165"/>
        <v>47.735999999999997</v>
      </c>
      <c r="G2203" s="80" t="s">
        <v>3333</v>
      </c>
      <c r="H2203" s="325"/>
      <c r="I2203" s="365"/>
      <c r="J2203" s="341"/>
      <c r="L2203"/>
      <c r="M2203"/>
      <c r="P2203" s="9">
        <v>213</v>
      </c>
      <c r="V2203" s="39"/>
      <c r="Z2203" s="38"/>
      <c r="AA2203" s="38">
        <v>10</v>
      </c>
      <c r="AB2203" s="30"/>
      <c r="AC2203" s="31"/>
      <c r="AD2203" s="32"/>
      <c r="AE2203" s="32"/>
      <c r="AF2203" s="33"/>
      <c r="AJ2203" s="350"/>
      <c r="AK2203" s="3"/>
      <c r="AL2203" s="3"/>
    </row>
    <row r="2204" spans="1:38" ht="24" customHeight="1" x14ac:dyDescent="0.25">
      <c r="A2204" s="73">
        <v>3710006</v>
      </c>
      <c r="B2204" s="98" t="s">
        <v>4327</v>
      </c>
      <c r="C2204" s="74"/>
      <c r="D2204" s="115">
        <v>42.42</v>
      </c>
      <c r="E2204" s="95" t="s">
        <v>5497</v>
      </c>
      <c r="F2204" s="112">
        <f t="shared" si="165"/>
        <v>50.904000000000003</v>
      </c>
      <c r="G2204" s="80" t="s">
        <v>3333</v>
      </c>
      <c r="H2204" s="325"/>
      <c r="I2204" s="365"/>
      <c r="J2204" s="341"/>
      <c r="L2204"/>
      <c r="M2204"/>
      <c r="P2204" s="9">
        <v>213</v>
      </c>
      <c r="V2204" s="39"/>
      <c r="Z2204" s="38"/>
      <c r="AA2204" s="38">
        <v>10</v>
      </c>
      <c r="AB2204" s="30"/>
      <c r="AC2204" s="31"/>
      <c r="AD2204" s="32"/>
      <c r="AE2204" s="32"/>
      <c r="AF2204" s="33"/>
      <c r="AJ2204" s="350"/>
      <c r="AK2204" s="3"/>
      <c r="AL2204" s="3"/>
    </row>
    <row r="2205" spans="1:38" ht="24" customHeight="1" x14ac:dyDescent="0.25">
      <c r="A2205" s="73">
        <v>3710007</v>
      </c>
      <c r="B2205" s="98" t="s">
        <v>4328</v>
      </c>
      <c r="C2205" s="74"/>
      <c r="D2205" s="115">
        <v>44.42</v>
      </c>
      <c r="E2205" s="95" t="s">
        <v>5497</v>
      </c>
      <c r="F2205" s="112">
        <f t="shared" si="165"/>
        <v>53.304000000000002</v>
      </c>
      <c r="G2205" s="80" t="s">
        <v>3335</v>
      </c>
      <c r="H2205" s="325"/>
      <c r="I2205" s="380" t="s">
        <v>8187</v>
      </c>
      <c r="J2205" s="341"/>
      <c r="L2205"/>
      <c r="M2205"/>
      <c r="P2205" s="9">
        <v>213</v>
      </c>
      <c r="V2205" s="39"/>
      <c r="Z2205" s="38"/>
      <c r="AA2205" s="38">
        <v>10</v>
      </c>
      <c r="AB2205" s="30"/>
      <c r="AC2205" s="31"/>
      <c r="AD2205" s="32"/>
      <c r="AE2205" s="32"/>
      <c r="AF2205" s="33"/>
      <c r="AJ2205" s="350"/>
      <c r="AK2205" s="3"/>
      <c r="AL2205" s="3"/>
    </row>
    <row r="2206" spans="1:38" ht="24" customHeight="1" x14ac:dyDescent="0.25">
      <c r="A2206" s="73">
        <v>3710008</v>
      </c>
      <c r="B2206" s="98" t="s">
        <v>4329</v>
      </c>
      <c r="C2206" s="74"/>
      <c r="D2206" s="115">
        <v>47.65</v>
      </c>
      <c r="E2206" s="95" t="s">
        <v>5497</v>
      </c>
      <c r="F2206" s="112">
        <f t="shared" si="165"/>
        <v>57.18</v>
      </c>
      <c r="G2206" s="80" t="s">
        <v>3333</v>
      </c>
      <c r="H2206" s="325"/>
      <c r="I2206" s="382"/>
      <c r="J2206" s="341"/>
      <c r="L2206"/>
      <c r="M2206"/>
      <c r="P2206" s="9">
        <v>213</v>
      </c>
      <c r="V2206" s="39"/>
      <c r="Z2206" s="38"/>
      <c r="AA2206" s="38">
        <v>10</v>
      </c>
      <c r="AB2206" s="30"/>
      <c r="AC2206" s="31"/>
      <c r="AD2206" s="32"/>
      <c r="AE2206" s="32"/>
      <c r="AF2206" s="33"/>
      <c r="AJ2206" s="350"/>
      <c r="AK2206" s="3"/>
      <c r="AL2206" s="3"/>
    </row>
    <row r="2207" spans="1:38" ht="24" customHeight="1" x14ac:dyDescent="0.25">
      <c r="A2207" s="73">
        <v>3710009</v>
      </c>
      <c r="B2207" s="98" t="s">
        <v>4330</v>
      </c>
      <c r="C2207" s="74"/>
      <c r="D2207" s="115">
        <v>54.99</v>
      </c>
      <c r="E2207" s="95" t="s">
        <v>5497</v>
      </c>
      <c r="F2207" s="112">
        <f t="shared" si="165"/>
        <v>65.988</v>
      </c>
      <c r="G2207" s="80" t="s">
        <v>3333</v>
      </c>
      <c r="H2207" s="325"/>
      <c r="J2207" s="341"/>
      <c r="L2207"/>
      <c r="M2207"/>
      <c r="P2207" s="9">
        <v>213</v>
      </c>
      <c r="V2207" s="39"/>
      <c r="Z2207" s="38"/>
      <c r="AA2207" s="38">
        <v>10</v>
      </c>
      <c r="AB2207" s="30"/>
      <c r="AC2207" s="31"/>
      <c r="AD2207" s="32"/>
      <c r="AE2207" s="32"/>
      <c r="AF2207" s="33"/>
      <c r="AJ2207" s="350"/>
      <c r="AK2207" s="3"/>
      <c r="AL2207" s="3"/>
    </row>
    <row r="2208" spans="1:38" ht="24" customHeight="1" x14ac:dyDescent="0.25">
      <c r="A2208" s="73">
        <v>3710010</v>
      </c>
      <c r="B2208" s="98" t="s">
        <v>4331</v>
      </c>
      <c r="C2208" s="74"/>
      <c r="D2208" s="115">
        <v>65.53</v>
      </c>
      <c r="E2208" s="95" t="s">
        <v>5497</v>
      </c>
      <c r="F2208" s="112">
        <f t="shared" si="165"/>
        <v>78.635999999999996</v>
      </c>
      <c r="G2208" s="80" t="s">
        <v>3335</v>
      </c>
      <c r="H2208" s="325"/>
      <c r="I2208" s="380" t="s">
        <v>8408</v>
      </c>
      <c r="J2208" s="341"/>
      <c r="L2208"/>
      <c r="M2208"/>
      <c r="P2208" s="9">
        <v>213</v>
      </c>
      <c r="V2208" s="39"/>
      <c r="Z2208" s="38"/>
      <c r="AA2208" s="38">
        <v>10</v>
      </c>
      <c r="AB2208" s="30"/>
      <c r="AC2208" s="31"/>
      <c r="AD2208" s="32"/>
      <c r="AE2208" s="32"/>
      <c r="AF2208" s="33"/>
      <c r="AJ2208" s="350"/>
      <c r="AK2208" s="3"/>
      <c r="AL2208" s="3"/>
    </row>
    <row r="2209" spans="1:43" ht="24" customHeight="1" x14ac:dyDescent="0.25">
      <c r="A2209" s="73">
        <v>3710011</v>
      </c>
      <c r="B2209" s="98" t="s">
        <v>4332</v>
      </c>
      <c r="C2209" s="74"/>
      <c r="D2209" s="115">
        <v>72.209999999999994</v>
      </c>
      <c r="E2209" s="95" t="s">
        <v>5497</v>
      </c>
      <c r="F2209" s="112">
        <f t="shared" si="165"/>
        <v>86.651999999999987</v>
      </c>
      <c r="G2209" s="80" t="s">
        <v>3333</v>
      </c>
      <c r="H2209" s="325"/>
      <c r="I2209" s="382"/>
      <c r="J2209" s="341"/>
      <c r="L2209"/>
      <c r="M2209"/>
      <c r="P2209" s="9">
        <v>213</v>
      </c>
      <c r="V2209" s="39"/>
      <c r="Z2209" s="38"/>
      <c r="AA2209" s="38">
        <v>10</v>
      </c>
      <c r="AB2209" s="30"/>
      <c r="AC2209" s="31"/>
      <c r="AD2209" s="32"/>
      <c r="AE2209" s="32"/>
      <c r="AF2209" s="33"/>
      <c r="AJ2209" s="350"/>
      <c r="AK2209" s="3"/>
      <c r="AL2209" s="3"/>
    </row>
    <row r="2210" spans="1:43" ht="24" customHeight="1" x14ac:dyDescent="0.25">
      <c r="A2210" s="73">
        <v>3710012</v>
      </c>
      <c r="B2210" s="98" t="s">
        <v>4333</v>
      </c>
      <c r="C2210" s="74"/>
      <c r="D2210" s="115">
        <v>91.77</v>
      </c>
      <c r="E2210" s="95" t="s">
        <v>5497</v>
      </c>
      <c r="F2210" s="112">
        <f t="shared" si="165"/>
        <v>110.124</v>
      </c>
      <c r="G2210" s="80" t="s">
        <v>3335</v>
      </c>
      <c r="H2210" s="325"/>
      <c r="J2210" s="341"/>
      <c r="L2210"/>
      <c r="M2210"/>
      <c r="P2210" s="9">
        <v>213</v>
      </c>
      <c r="V2210" s="39"/>
      <c r="Z2210" s="38"/>
      <c r="AA2210" s="38">
        <v>10</v>
      </c>
      <c r="AB2210" s="30"/>
      <c r="AC2210" s="31"/>
      <c r="AD2210" s="32"/>
      <c r="AE2210" s="32"/>
      <c r="AF2210" s="33"/>
      <c r="AJ2210" s="350"/>
      <c r="AK2210" s="3"/>
      <c r="AL2210" s="3"/>
      <c r="AP2210" s="22"/>
      <c r="AQ2210" s="19"/>
    </row>
    <row r="2211" spans="1:43" ht="24" customHeight="1" x14ac:dyDescent="0.25">
      <c r="A2211" s="73">
        <v>3710013</v>
      </c>
      <c r="B2211" s="98" t="s">
        <v>4334</v>
      </c>
      <c r="C2211" s="74"/>
      <c r="D2211" s="115">
        <v>101.01</v>
      </c>
      <c r="E2211" s="95" t="s">
        <v>5497</v>
      </c>
      <c r="F2211" s="112">
        <f t="shared" si="165"/>
        <v>121.212</v>
      </c>
      <c r="G2211" s="80" t="s">
        <v>3333</v>
      </c>
      <c r="H2211" s="325"/>
      <c r="J2211" s="341"/>
      <c r="L2211"/>
      <c r="M2211"/>
      <c r="P2211" s="9">
        <v>213</v>
      </c>
      <c r="V2211" s="39"/>
      <c r="Z2211" s="38"/>
      <c r="AA2211" s="38">
        <v>10</v>
      </c>
      <c r="AB2211" s="30"/>
      <c r="AC2211" s="31"/>
      <c r="AD2211" s="32"/>
      <c r="AE2211" s="32"/>
      <c r="AF2211" s="33"/>
      <c r="AJ2211" s="350"/>
      <c r="AK2211" s="3"/>
      <c r="AL2211" s="3"/>
    </row>
    <row r="2212" spans="1:43" ht="24" customHeight="1" x14ac:dyDescent="0.25">
      <c r="A2212" s="73">
        <v>3710014</v>
      </c>
      <c r="B2212" s="98" t="s">
        <v>4335</v>
      </c>
      <c r="C2212" s="74"/>
      <c r="D2212" s="115">
        <v>132.44</v>
      </c>
      <c r="E2212" s="95" t="s">
        <v>5497</v>
      </c>
      <c r="F2212" s="112">
        <f t="shared" si="165"/>
        <v>158.928</v>
      </c>
      <c r="G2212" s="80" t="s">
        <v>3333</v>
      </c>
      <c r="H2212" s="325"/>
      <c r="J2212" s="341"/>
      <c r="L2212"/>
      <c r="M2212"/>
      <c r="P2212" s="9">
        <v>213</v>
      </c>
      <c r="V2212" s="39"/>
      <c r="Z2212" s="38"/>
      <c r="AA2212" s="38">
        <v>10</v>
      </c>
      <c r="AB2212" s="30"/>
      <c r="AC2212" s="31"/>
      <c r="AD2212" s="32"/>
      <c r="AE2212" s="32"/>
      <c r="AF2212" s="33"/>
      <c r="AJ2212" s="350"/>
      <c r="AK2212" s="3"/>
      <c r="AL2212" s="3"/>
    </row>
    <row r="2213" spans="1:43" ht="24" customHeight="1" x14ac:dyDescent="0.25">
      <c r="A2213" s="73">
        <v>3710015</v>
      </c>
      <c r="B2213" s="98" t="s">
        <v>4336</v>
      </c>
      <c r="C2213" s="74"/>
      <c r="D2213" s="115">
        <v>143.22999999999999</v>
      </c>
      <c r="E2213" s="95" t="s">
        <v>5497</v>
      </c>
      <c r="F2213" s="112">
        <f t="shared" si="165"/>
        <v>171.87599999999998</v>
      </c>
      <c r="G2213" s="80" t="s">
        <v>3335</v>
      </c>
      <c r="H2213" s="325"/>
      <c r="J2213" s="341"/>
      <c r="L2213"/>
      <c r="M2213"/>
      <c r="P2213" s="9">
        <v>213</v>
      </c>
      <c r="V2213" s="39"/>
      <c r="Z2213" s="38"/>
      <c r="AA2213" s="38">
        <v>10</v>
      </c>
      <c r="AB2213" s="30"/>
      <c r="AC2213" s="31"/>
      <c r="AD2213" s="32"/>
      <c r="AE2213" s="32"/>
      <c r="AF2213" s="33"/>
      <c r="AJ2213" s="350"/>
      <c r="AK2213" s="3"/>
      <c r="AL2213" s="3"/>
    </row>
    <row r="2214" spans="1:43" ht="24" customHeight="1" x14ac:dyDescent="0.25">
      <c r="A2214" s="73">
        <v>3710016</v>
      </c>
      <c r="B2214" s="98" t="s">
        <v>4337</v>
      </c>
      <c r="C2214" s="74"/>
      <c r="D2214" s="115">
        <v>175.84</v>
      </c>
      <c r="E2214" s="95" t="s">
        <v>5497</v>
      </c>
      <c r="F2214" s="112">
        <f t="shared" si="165"/>
        <v>211.00800000000001</v>
      </c>
      <c r="G2214" s="80" t="s">
        <v>3333</v>
      </c>
      <c r="H2214" s="325"/>
      <c r="J2214" s="341"/>
      <c r="L2214"/>
      <c r="M2214"/>
      <c r="P2214" s="9">
        <v>213</v>
      </c>
      <c r="V2214" s="39"/>
      <c r="Z2214" s="38"/>
      <c r="AA2214" s="38">
        <v>10</v>
      </c>
      <c r="AB2214" s="30"/>
      <c r="AC2214" s="31"/>
      <c r="AD2214" s="32"/>
      <c r="AE2214" s="32"/>
      <c r="AF2214" s="33"/>
      <c r="AJ2214" s="350"/>
      <c r="AK2214" s="3"/>
      <c r="AL2214" s="3"/>
    </row>
    <row r="2215" spans="1:43" ht="24" customHeight="1" x14ac:dyDescent="0.25">
      <c r="A2215" s="73">
        <v>3710017</v>
      </c>
      <c r="B2215" s="98" t="s">
        <v>4338</v>
      </c>
      <c r="C2215" s="74"/>
      <c r="D2215" s="115">
        <v>211.2</v>
      </c>
      <c r="E2215" s="95" t="s">
        <v>5497</v>
      </c>
      <c r="F2215" s="112">
        <f t="shared" si="165"/>
        <v>253.43999999999997</v>
      </c>
      <c r="G2215" s="80" t="s">
        <v>3333</v>
      </c>
      <c r="H2215" s="325"/>
      <c r="J2215" s="341"/>
      <c r="L2215"/>
      <c r="M2215"/>
      <c r="P2215" s="9">
        <v>213</v>
      </c>
      <c r="V2215" s="39"/>
      <c r="Z2215" s="38"/>
      <c r="AA2215" s="38">
        <v>10</v>
      </c>
      <c r="AB2215" s="30"/>
      <c r="AC2215" s="31"/>
      <c r="AD2215" s="32"/>
      <c r="AE2215" s="32"/>
      <c r="AF2215" s="33"/>
      <c r="AJ2215" s="350"/>
      <c r="AK2215" s="3"/>
      <c r="AL2215" s="3"/>
    </row>
    <row r="2216" spans="1:43" ht="24" customHeight="1" x14ac:dyDescent="0.25">
      <c r="A2216" s="73">
        <v>3710018</v>
      </c>
      <c r="B2216" s="98" t="s">
        <v>4339</v>
      </c>
      <c r="C2216" s="74"/>
      <c r="D2216" s="115">
        <v>260.64999999999998</v>
      </c>
      <c r="E2216" s="95" t="s">
        <v>5497</v>
      </c>
      <c r="F2216" s="112">
        <f t="shared" si="165"/>
        <v>312.77999999999997</v>
      </c>
      <c r="G2216" s="80" t="s">
        <v>3334</v>
      </c>
      <c r="H2216" s="325"/>
      <c r="J2216" s="341"/>
      <c r="L2216"/>
      <c r="M2216"/>
      <c r="P2216" s="9">
        <v>213</v>
      </c>
      <c r="V2216" s="39"/>
      <c r="Z2216" s="38"/>
      <c r="AA2216" s="38">
        <v>10</v>
      </c>
      <c r="AB2216" s="30"/>
      <c r="AC2216" s="31"/>
      <c r="AD2216" s="32"/>
      <c r="AE2216" s="32"/>
      <c r="AF2216" s="33"/>
      <c r="AJ2216" s="350"/>
      <c r="AK2216" s="3"/>
      <c r="AL2216" s="3"/>
    </row>
    <row r="2217" spans="1:43" ht="24" customHeight="1" x14ac:dyDescent="0.25">
      <c r="A2217" s="271">
        <v>3710019</v>
      </c>
      <c r="B2217" s="100" t="s">
        <v>4340</v>
      </c>
      <c r="C2217" s="85"/>
      <c r="D2217" s="115">
        <v>294.86</v>
      </c>
      <c r="E2217" s="291" t="s">
        <v>5497</v>
      </c>
      <c r="F2217" s="292">
        <f t="shared" si="165"/>
        <v>353.83199999999999</v>
      </c>
      <c r="G2217" s="87" t="s">
        <v>3334</v>
      </c>
      <c r="H2217" s="325"/>
      <c r="J2217" s="341"/>
      <c r="L2217"/>
      <c r="M2217"/>
      <c r="P2217" s="9">
        <v>213</v>
      </c>
      <c r="V2217" s="39"/>
      <c r="Z2217" s="38"/>
      <c r="AA2217" s="38">
        <v>10</v>
      </c>
      <c r="AB2217" s="30"/>
      <c r="AC2217" s="31"/>
      <c r="AD2217" s="32"/>
      <c r="AE2217" s="32"/>
      <c r="AF2217" s="33"/>
      <c r="AJ2217" s="350"/>
      <c r="AK2217" s="3"/>
      <c r="AL2217" s="3"/>
    </row>
    <row r="2218" spans="1:43" ht="90" customHeight="1" x14ac:dyDescent="0.25">
      <c r="A2218" s="269">
        <v>63</v>
      </c>
      <c r="B2218" s="284" t="s">
        <v>7972</v>
      </c>
      <c r="C2218" s="267"/>
      <c r="D2218" s="115"/>
      <c r="E2218" s="267"/>
      <c r="F2218" s="298"/>
      <c r="G2218" s="189"/>
      <c r="H2218" s="325"/>
      <c r="J2218" s="72"/>
      <c r="K2218" s="72"/>
      <c r="L2218"/>
      <c r="M2218"/>
      <c r="P2218" s="9">
        <v>215</v>
      </c>
      <c r="R2218" s="36"/>
      <c r="V2218" s="37"/>
      <c r="Z2218" s="38"/>
      <c r="AA2218" s="38"/>
      <c r="AB2218" s="30"/>
      <c r="AC2218" s="31"/>
      <c r="AD2218" s="32"/>
      <c r="AE2218" s="32"/>
      <c r="AF2218" s="33"/>
      <c r="AJ2218" s="350"/>
      <c r="AK2218" s="3"/>
      <c r="AL2218" s="3"/>
    </row>
    <row r="2219" spans="1:43" ht="24" customHeight="1" x14ac:dyDescent="0.25">
      <c r="A2219" s="76">
        <v>3709001</v>
      </c>
      <c r="B2219" s="270" t="s">
        <v>4309</v>
      </c>
      <c r="C2219" s="77"/>
      <c r="D2219" s="115">
        <v>30.39</v>
      </c>
      <c r="E2219" s="287" t="s">
        <v>5497</v>
      </c>
      <c r="F2219" s="112">
        <f t="shared" si="165"/>
        <v>36.467999999999996</v>
      </c>
      <c r="G2219" s="79" t="s">
        <v>3335</v>
      </c>
      <c r="H2219" s="325"/>
      <c r="I2219" s="326" t="s">
        <v>4950</v>
      </c>
      <c r="J2219" s="341"/>
      <c r="L2219"/>
      <c r="M2219"/>
      <c r="P2219" s="9">
        <v>215</v>
      </c>
      <c r="V2219" s="39"/>
      <c r="Z2219" s="38"/>
      <c r="AA2219" s="38">
        <v>10</v>
      </c>
      <c r="AB2219" s="30"/>
      <c r="AC2219" s="31"/>
      <c r="AD2219" s="32"/>
      <c r="AE2219" s="32"/>
      <c r="AF2219" s="33"/>
      <c r="AJ2219" s="350"/>
      <c r="AK2219" s="3"/>
      <c r="AL2219" s="3"/>
    </row>
    <row r="2220" spans="1:43" ht="24" customHeight="1" x14ac:dyDescent="0.25">
      <c r="A2220" s="73">
        <v>3709002</v>
      </c>
      <c r="B2220" s="98" t="s">
        <v>4310</v>
      </c>
      <c r="C2220" s="74"/>
      <c r="D2220" s="115">
        <v>33.79</v>
      </c>
      <c r="E2220" s="95" t="s">
        <v>5497</v>
      </c>
      <c r="F2220" s="112">
        <f t="shared" si="165"/>
        <v>40.547999999999995</v>
      </c>
      <c r="G2220" s="80" t="s">
        <v>3334</v>
      </c>
      <c r="H2220" s="325"/>
      <c r="I2220" s="380" t="s">
        <v>8492</v>
      </c>
      <c r="J2220" s="341"/>
      <c r="L2220"/>
      <c r="M2220"/>
      <c r="P2220" s="9">
        <v>215</v>
      </c>
      <c r="V2220" s="39"/>
      <c r="Z2220" s="38"/>
      <c r="AA2220" s="38">
        <v>10</v>
      </c>
      <c r="AB2220" s="30"/>
      <c r="AC2220" s="31"/>
      <c r="AD2220" s="32"/>
      <c r="AE2220" s="32"/>
      <c r="AF2220" s="33"/>
      <c r="AJ2220" s="350"/>
      <c r="AK2220" s="3"/>
      <c r="AL2220" s="3"/>
    </row>
    <row r="2221" spans="1:43" ht="24" customHeight="1" x14ac:dyDescent="0.25">
      <c r="A2221" s="73">
        <v>3709003</v>
      </c>
      <c r="B2221" s="98" t="s">
        <v>4311</v>
      </c>
      <c r="C2221" s="74"/>
      <c r="D2221" s="115">
        <v>37.32</v>
      </c>
      <c r="E2221" s="95" t="s">
        <v>5497</v>
      </c>
      <c r="F2221" s="112">
        <f t="shared" si="165"/>
        <v>44.783999999999999</v>
      </c>
      <c r="G2221" s="80" t="s">
        <v>3335</v>
      </c>
      <c r="H2221" s="325"/>
      <c r="I2221" s="382"/>
      <c r="J2221" s="341"/>
      <c r="L2221"/>
      <c r="M2221"/>
      <c r="P2221" s="9">
        <v>215</v>
      </c>
      <c r="V2221" s="39"/>
      <c r="Z2221" s="38"/>
      <c r="AA2221" s="38">
        <v>10</v>
      </c>
      <c r="AB2221" s="30"/>
      <c r="AC2221" s="31"/>
      <c r="AD2221" s="32"/>
      <c r="AE2221" s="32"/>
      <c r="AF2221" s="33"/>
      <c r="AJ2221" s="350"/>
      <c r="AK2221" s="3"/>
      <c r="AL2221" s="3"/>
    </row>
    <row r="2222" spans="1:43" ht="24" customHeight="1" x14ac:dyDescent="0.25">
      <c r="A2222" s="73">
        <v>3709004</v>
      </c>
      <c r="B2222" s="98" t="s">
        <v>4312</v>
      </c>
      <c r="C2222" s="74"/>
      <c r="D2222" s="115">
        <v>44.05</v>
      </c>
      <c r="E2222" s="95" t="s">
        <v>5497</v>
      </c>
      <c r="F2222" s="112">
        <f t="shared" si="165"/>
        <v>52.859999999999992</v>
      </c>
      <c r="G2222" s="80" t="s">
        <v>3334</v>
      </c>
      <c r="H2222" s="325"/>
      <c r="I2222" s="364" t="s">
        <v>5886</v>
      </c>
      <c r="J2222" s="341"/>
      <c r="L2222"/>
      <c r="M2222"/>
      <c r="P2222" s="9">
        <v>215</v>
      </c>
      <c r="V2222" s="39"/>
      <c r="Z2222" s="38"/>
      <c r="AA2222" s="38">
        <v>10</v>
      </c>
      <c r="AB2222" s="30"/>
      <c r="AC2222" s="31"/>
      <c r="AD2222" s="32"/>
      <c r="AE2222" s="32"/>
      <c r="AF2222" s="33"/>
      <c r="AJ2222" s="350"/>
      <c r="AK2222" s="3"/>
      <c r="AL2222" s="3"/>
    </row>
    <row r="2223" spans="1:43" ht="24" customHeight="1" x14ac:dyDescent="0.25">
      <c r="A2223" s="73">
        <v>3709005</v>
      </c>
      <c r="B2223" s="98" t="s">
        <v>4313</v>
      </c>
      <c r="C2223" s="74"/>
      <c r="D2223" s="115">
        <v>51.03</v>
      </c>
      <c r="E2223" s="95" t="s">
        <v>5497</v>
      </c>
      <c r="F2223" s="112">
        <f t="shared" si="165"/>
        <v>61.235999999999997</v>
      </c>
      <c r="G2223" s="80" t="s">
        <v>3335</v>
      </c>
      <c r="H2223" s="325"/>
      <c r="I2223" s="365"/>
      <c r="J2223" s="341"/>
      <c r="L2223"/>
      <c r="M2223"/>
      <c r="P2223" s="9">
        <v>215</v>
      </c>
      <c r="V2223" s="39"/>
      <c r="Z2223" s="38"/>
      <c r="AA2223" s="38">
        <v>10</v>
      </c>
      <c r="AB2223" s="30"/>
      <c r="AC2223" s="31"/>
      <c r="AD2223" s="32"/>
      <c r="AE2223" s="32"/>
      <c r="AF2223" s="33"/>
      <c r="AJ2223" s="350"/>
      <c r="AK2223" s="3"/>
      <c r="AL2223" s="3"/>
    </row>
    <row r="2224" spans="1:43" ht="24" customHeight="1" x14ac:dyDescent="0.25">
      <c r="A2224" s="73">
        <v>3709006</v>
      </c>
      <c r="B2224" s="98" t="s">
        <v>4314</v>
      </c>
      <c r="C2224" s="74"/>
      <c r="D2224" s="115">
        <v>78.88</v>
      </c>
      <c r="E2224" s="95" t="s">
        <v>5497</v>
      </c>
      <c r="F2224" s="112">
        <f t="shared" si="165"/>
        <v>94.655999999999992</v>
      </c>
      <c r="G2224" s="80" t="s">
        <v>3335</v>
      </c>
      <c r="H2224" s="325"/>
      <c r="I2224" s="365"/>
      <c r="J2224" s="341"/>
      <c r="L2224"/>
      <c r="M2224"/>
      <c r="P2224" s="9">
        <v>215</v>
      </c>
      <c r="V2224" s="39"/>
      <c r="Z2224" s="38"/>
      <c r="AA2224" s="38">
        <v>10</v>
      </c>
      <c r="AB2224" s="30"/>
      <c r="AC2224" s="31"/>
      <c r="AD2224" s="32"/>
      <c r="AE2224" s="32"/>
      <c r="AF2224" s="33"/>
      <c r="AJ2224" s="350"/>
      <c r="AK2224" s="3"/>
      <c r="AL2224" s="3"/>
    </row>
    <row r="2225" spans="1:38" ht="24" customHeight="1" x14ac:dyDescent="0.25">
      <c r="A2225" s="73">
        <v>3709007</v>
      </c>
      <c r="B2225" s="98" t="s">
        <v>4315</v>
      </c>
      <c r="C2225" s="74"/>
      <c r="D2225" s="115">
        <v>109.38</v>
      </c>
      <c r="E2225" s="95" t="s">
        <v>5497</v>
      </c>
      <c r="F2225" s="112">
        <f t="shared" si="165"/>
        <v>131.256</v>
      </c>
      <c r="G2225" s="80" t="s">
        <v>3335</v>
      </c>
      <c r="H2225" s="325"/>
      <c r="I2225" s="380" t="s">
        <v>8431</v>
      </c>
      <c r="J2225" s="341"/>
      <c r="L2225"/>
      <c r="M2225"/>
      <c r="P2225" s="9">
        <v>215</v>
      </c>
      <c r="V2225" s="39"/>
      <c r="Z2225" s="38"/>
      <c r="AA2225" s="38">
        <v>10</v>
      </c>
      <c r="AB2225" s="30"/>
      <c r="AC2225" s="31"/>
      <c r="AD2225" s="32"/>
      <c r="AE2225" s="32"/>
      <c r="AF2225" s="33"/>
      <c r="AJ2225" s="350"/>
      <c r="AK2225" s="3"/>
      <c r="AL2225" s="3"/>
    </row>
    <row r="2226" spans="1:38" ht="24" customHeight="1" x14ac:dyDescent="0.25">
      <c r="A2226" s="73">
        <v>3709008</v>
      </c>
      <c r="B2226" s="98" t="s">
        <v>4316</v>
      </c>
      <c r="C2226" s="74"/>
      <c r="D2226" s="115">
        <v>142.31</v>
      </c>
      <c r="E2226" s="95" t="s">
        <v>5497</v>
      </c>
      <c r="F2226" s="112">
        <f t="shared" si="165"/>
        <v>170.77199999999999</v>
      </c>
      <c r="G2226" s="80" t="s">
        <v>3335</v>
      </c>
      <c r="H2226" s="325"/>
      <c r="I2226" s="382"/>
      <c r="J2226" s="341"/>
      <c r="L2226"/>
      <c r="M2226"/>
      <c r="P2226" s="9">
        <v>215</v>
      </c>
      <c r="V2226" s="39"/>
      <c r="Z2226" s="38"/>
      <c r="AA2226" s="38">
        <v>10</v>
      </c>
      <c r="AB2226" s="30"/>
      <c r="AC2226" s="31"/>
      <c r="AD2226" s="32"/>
      <c r="AE2226" s="32"/>
      <c r="AF2226" s="33"/>
      <c r="AJ2226" s="350"/>
      <c r="AK2226" s="3"/>
      <c r="AL2226" s="3"/>
    </row>
    <row r="2227" spans="1:38" ht="24" customHeight="1" x14ac:dyDescent="0.25">
      <c r="A2227" s="73">
        <v>3709009</v>
      </c>
      <c r="B2227" s="98" t="s">
        <v>4317</v>
      </c>
      <c r="C2227" s="74"/>
      <c r="D2227" s="115">
        <v>183.11</v>
      </c>
      <c r="E2227" s="95" t="s">
        <v>5497</v>
      </c>
      <c r="F2227" s="112">
        <f t="shared" si="165"/>
        <v>219.732</v>
      </c>
      <c r="G2227" s="80" t="s">
        <v>3335</v>
      </c>
      <c r="H2227" s="325"/>
      <c r="J2227" s="341"/>
      <c r="L2227"/>
      <c r="M2227"/>
      <c r="P2227" s="9">
        <v>215</v>
      </c>
      <c r="V2227" s="39"/>
      <c r="Z2227" s="38"/>
      <c r="AA2227" s="38">
        <v>10</v>
      </c>
      <c r="AB2227" s="30"/>
      <c r="AC2227" s="31"/>
      <c r="AD2227" s="32"/>
      <c r="AE2227" s="32"/>
      <c r="AF2227" s="33"/>
      <c r="AJ2227" s="350"/>
      <c r="AK2227" s="3"/>
      <c r="AL2227" s="3"/>
    </row>
    <row r="2228" spans="1:38" ht="24" customHeight="1" x14ac:dyDescent="0.25">
      <c r="A2228" s="73">
        <v>3709010</v>
      </c>
      <c r="B2228" s="98" t="s">
        <v>4318</v>
      </c>
      <c r="C2228" s="74"/>
      <c r="D2228" s="115">
        <v>250.19</v>
      </c>
      <c r="E2228" s="95" t="s">
        <v>5497</v>
      </c>
      <c r="F2228" s="112">
        <f t="shared" si="165"/>
        <v>300.22800000000001</v>
      </c>
      <c r="G2228" s="80" t="s">
        <v>3335</v>
      </c>
      <c r="H2228" s="325"/>
      <c r="I2228" s="380" t="s">
        <v>8187</v>
      </c>
      <c r="J2228" s="341"/>
      <c r="L2228"/>
      <c r="M2228"/>
      <c r="P2228" s="9">
        <v>215</v>
      </c>
      <c r="V2228" s="39"/>
      <c r="Z2228" s="38"/>
      <c r="AA2228" s="38">
        <v>10</v>
      </c>
      <c r="AB2228" s="30"/>
      <c r="AC2228" s="31"/>
      <c r="AD2228" s="32"/>
      <c r="AE2228" s="32"/>
      <c r="AF2228" s="33"/>
      <c r="AJ2228" s="350"/>
      <c r="AK2228" s="3"/>
      <c r="AL2228" s="3"/>
    </row>
    <row r="2229" spans="1:38" ht="24" customHeight="1" x14ac:dyDescent="0.25">
      <c r="A2229" s="271">
        <v>3709011</v>
      </c>
      <c r="B2229" s="100" t="s">
        <v>4319</v>
      </c>
      <c r="C2229" s="85"/>
      <c r="D2229" s="115">
        <v>308.32</v>
      </c>
      <c r="E2229" s="291" t="s">
        <v>5497</v>
      </c>
      <c r="F2229" s="292">
        <f t="shared" si="165"/>
        <v>369.98399999999998</v>
      </c>
      <c r="G2229" s="87" t="s">
        <v>3335</v>
      </c>
      <c r="H2229" s="325"/>
      <c r="I2229" s="382"/>
      <c r="J2229" s="341"/>
      <c r="L2229"/>
      <c r="M2229"/>
      <c r="P2229" s="9">
        <v>215</v>
      </c>
      <c r="V2229" s="39"/>
      <c r="Z2229" s="38"/>
      <c r="AA2229" s="38">
        <v>10</v>
      </c>
      <c r="AB2229" s="30"/>
      <c r="AC2229" s="31"/>
      <c r="AD2229" s="32"/>
      <c r="AE2229" s="32"/>
      <c r="AF2229" s="33"/>
      <c r="AJ2229" s="350"/>
      <c r="AK2229" s="3"/>
      <c r="AL2229" s="3"/>
    </row>
    <row r="2230" spans="1:38" ht="90" customHeight="1" x14ac:dyDescent="0.25">
      <c r="A2230" s="269">
        <v>64</v>
      </c>
      <c r="B2230" s="284" t="s">
        <v>7973</v>
      </c>
      <c r="C2230" s="267"/>
      <c r="D2230" s="115"/>
      <c r="E2230" s="267"/>
      <c r="F2230" s="298"/>
      <c r="G2230" s="189"/>
      <c r="H2230" s="325"/>
      <c r="J2230" s="72"/>
      <c r="K2230" s="72"/>
      <c r="L2230"/>
      <c r="M2230"/>
      <c r="P2230" s="9">
        <v>214</v>
      </c>
      <c r="R2230" s="36"/>
      <c r="V2230" s="37"/>
      <c r="Z2230" s="38"/>
      <c r="AA2230" s="38"/>
      <c r="AB2230" s="30"/>
      <c r="AC2230" s="31"/>
      <c r="AD2230" s="32"/>
      <c r="AE2230" s="32"/>
      <c r="AF2230" s="33"/>
      <c r="AJ2230" s="350"/>
      <c r="AK2230" s="3"/>
      <c r="AL2230" s="3"/>
    </row>
    <row r="2231" spans="1:38" ht="24" customHeight="1" x14ac:dyDescent="0.25">
      <c r="A2231" s="76">
        <v>3708001</v>
      </c>
      <c r="B2231" s="270" t="s">
        <v>5670</v>
      </c>
      <c r="C2231" s="77"/>
      <c r="D2231" s="115">
        <v>34.99</v>
      </c>
      <c r="E2231" s="287" t="s">
        <v>5497</v>
      </c>
      <c r="F2231" s="112">
        <f t="shared" si="165"/>
        <v>41.988</v>
      </c>
      <c r="G2231" s="79" t="s">
        <v>3335</v>
      </c>
      <c r="H2231" s="325"/>
      <c r="I2231" s="326" t="s">
        <v>4950</v>
      </c>
      <c r="J2231" s="341"/>
      <c r="L2231"/>
      <c r="M2231"/>
      <c r="P2231" s="9">
        <v>214</v>
      </c>
      <c r="V2231" s="39"/>
      <c r="Z2231" s="38"/>
      <c r="AA2231" s="38">
        <v>10</v>
      </c>
      <c r="AB2231" s="30"/>
      <c r="AC2231" s="31"/>
      <c r="AD2231" s="32"/>
      <c r="AE2231" s="32"/>
      <c r="AF2231" s="33"/>
      <c r="AJ2231" s="350"/>
      <c r="AK2231" s="3"/>
      <c r="AL2231" s="3"/>
    </row>
    <row r="2232" spans="1:38" ht="24" customHeight="1" x14ac:dyDescent="0.25">
      <c r="A2232" s="73">
        <v>3708002</v>
      </c>
      <c r="B2232" s="98" t="s">
        <v>5671</v>
      </c>
      <c r="C2232" s="74"/>
      <c r="D2232" s="115">
        <v>37.799999999999997</v>
      </c>
      <c r="E2232" s="95" t="s">
        <v>5497</v>
      </c>
      <c r="F2232" s="112">
        <f t="shared" si="165"/>
        <v>45.359999999999992</v>
      </c>
      <c r="G2232" s="80" t="s">
        <v>3335</v>
      </c>
      <c r="H2232" s="325"/>
      <c r="I2232" s="380" t="s">
        <v>8493</v>
      </c>
      <c r="J2232" s="341"/>
      <c r="L2232"/>
      <c r="M2232"/>
      <c r="P2232" s="9">
        <v>214</v>
      </c>
      <c r="V2232" s="39"/>
      <c r="Z2232" s="38"/>
      <c r="AA2232" s="38">
        <v>10</v>
      </c>
      <c r="AB2232" s="30"/>
      <c r="AC2232" s="31"/>
      <c r="AD2232" s="32"/>
      <c r="AE2232" s="32"/>
      <c r="AF2232" s="33"/>
      <c r="AJ2232" s="350"/>
      <c r="AK2232" s="3"/>
      <c r="AL2232" s="3"/>
    </row>
    <row r="2233" spans="1:38" ht="24" customHeight="1" x14ac:dyDescent="0.25">
      <c r="A2233" s="73">
        <v>3708003</v>
      </c>
      <c r="B2233" s="98" t="s">
        <v>5672</v>
      </c>
      <c r="C2233" s="74"/>
      <c r="D2233" s="115">
        <v>49.96</v>
      </c>
      <c r="E2233" s="95" t="s">
        <v>5497</v>
      </c>
      <c r="F2233" s="112">
        <f t="shared" si="165"/>
        <v>59.951999999999998</v>
      </c>
      <c r="G2233" s="80" t="s">
        <v>3333</v>
      </c>
      <c r="H2233" s="325"/>
      <c r="I2233" s="382"/>
      <c r="J2233" s="341"/>
      <c r="L2233"/>
      <c r="M2233"/>
      <c r="P2233" s="9">
        <v>214</v>
      </c>
      <c r="V2233" s="39"/>
      <c r="Z2233" s="38"/>
      <c r="AA2233" s="38">
        <v>10</v>
      </c>
      <c r="AB2233" s="30"/>
      <c r="AC2233" s="31"/>
      <c r="AD2233" s="32"/>
      <c r="AE2233" s="32"/>
      <c r="AF2233" s="33"/>
      <c r="AJ2233" s="350"/>
      <c r="AK2233" s="3"/>
      <c r="AL2233" s="3"/>
    </row>
    <row r="2234" spans="1:38" ht="24" customHeight="1" x14ac:dyDescent="0.25">
      <c r="A2234" s="73">
        <v>3708004</v>
      </c>
      <c r="B2234" s="98" t="s">
        <v>5673</v>
      </c>
      <c r="C2234" s="74"/>
      <c r="D2234" s="115">
        <v>51.8</v>
      </c>
      <c r="E2234" s="95" t="s">
        <v>5497</v>
      </c>
      <c r="F2234" s="112">
        <f t="shared" si="165"/>
        <v>62.16</v>
      </c>
      <c r="G2234" s="80" t="s">
        <v>3335</v>
      </c>
      <c r="H2234" s="325"/>
      <c r="I2234" s="364" t="s">
        <v>5886</v>
      </c>
      <c r="J2234" s="341"/>
      <c r="L2234"/>
      <c r="M2234"/>
      <c r="P2234" s="9">
        <v>214</v>
      </c>
      <c r="V2234" s="39"/>
      <c r="Z2234" s="38"/>
      <c r="AA2234" s="38">
        <v>10</v>
      </c>
      <c r="AB2234" s="30"/>
      <c r="AC2234" s="31"/>
      <c r="AD2234" s="32"/>
      <c r="AE2234" s="32"/>
      <c r="AF2234" s="33"/>
      <c r="AJ2234" s="350"/>
      <c r="AK2234" s="3"/>
      <c r="AL2234" s="3"/>
    </row>
    <row r="2235" spans="1:38" ht="24" customHeight="1" x14ac:dyDescent="0.25">
      <c r="A2235" s="73">
        <v>3708005</v>
      </c>
      <c r="B2235" s="98" t="s">
        <v>5674</v>
      </c>
      <c r="C2235" s="74"/>
      <c r="D2235" s="115">
        <v>51.8</v>
      </c>
      <c r="E2235" s="95" t="s">
        <v>5497</v>
      </c>
      <c r="F2235" s="112">
        <f t="shared" si="165"/>
        <v>62.16</v>
      </c>
      <c r="G2235" s="80" t="s">
        <v>3335</v>
      </c>
      <c r="H2235" s="325"/>
      <c r="I2235" s="365"/>
      <c r="J2235" s="341"/>
      <c r="L2235"/>
      <c r="M2235"/>
      <c r="P2235" s="9">
        <v>214</v>
      </c>
      <c r="V2235" s="39"/>
      <c r="Z2235" s="38"/>
      <c r="AA2235" s="38">
        <v>10</v>
      </c>
      <c r="AB2235" s="30"/>
      <c r="AC2235" s="31"/>
      <c r="AD2235" s="32"/>
      <c r="AE2235" s="32"/>
      <c r="AF2235" s="33"/>
      <c r="AJ2235" s="350"/>
      <c r="AK2235" s="3"/>
      <c r="AL2235" s="3"/>
    </row>
    <row r="2236" spans="1:38" ht="24" customHeight="1" x14ac:dyDescent="0.25">
      <c r="A2236" s="73">
        <v>3708006</v>
      </c>
      <c r="B2236" s="98" t="s">
        <v>5675</v>
      </c>
      <c r="C2236" s="74"/>
      <c r="D2236" s="115">
        <v>58.32</v>
      </c>
      <c r="E2236" s="95" t="s">
        <v>5497</v>
      </c>
      <c r="F2236" s="112">
        <f t="shared" si="165"/>
        <v>69.983999999999995</v>
      </c>
      <c r="G2236" s="80" t="s">
        <v>3333</v>
      </c>
      <c r="H2236" s="325"/>
      <c r="I2236" s="365"/>
      <c r="J2236" s="341"/>
      <c r="L2236"/>
      <c r="M2236"/>
      <c r="P2236" s="9">
        <v>214</v>
      </c>
      <c r="V2236" s="39"/>
      <c r="Z2236" s="38"/>
      <c r="AA2236" s="38">
        <v>10</v>
      </c>
      <c r="AB2236" s="30"/>
      <c r="AC2236" s="31"/>
      <c r="AD2236" s="32"/>
      <c r="AE2236" s="32"/>
      <c r="AF2236" s="33"/>
      <c r="AJ2236" s="350"/>
      <c r="AK2236" s="3"/>
      <c r="AL2236" s="3"/>
    </row>
    <row r="2237" spans="1:38" ht="24" customHeight="1" x14ac:dyDescent="0.25">
      <c r="A2237" s="73">
        <v>3708007</v>
      </c>
      <c r="B2237" s="98" t="s">
        <v>5676</v>
      </c>
      <c r="C2237" s="74"/>
      <c r="D2237" s="115">
        <v>63.96</v>
      </c>
      <c r="E2237" s="95" t="s">
        <v>5497</v>
      </c>
      <c r="F2237" s="112">
        <f t="shared" si="165"/>
        <v>76.751999999999995</v>
      </c>
      <c r="G2237" s="80" t="s">
        <v>3335</v>
      </c>
      <c r="H2237" s="325"/>
      <c r="I2237" s="380" t="s">
        <v>8406</v>
      </c>
      <c r="J2237" s="341"/>
      <c r="L2237"/>
      <c r="M2237"/>
      <c r="P2237" s="9">
        <v>214</v>
      </c>
      <c r="V2237" s="39"/>
      <c r="Z2237" s="38"/>
      <c r="AA2237" s="38">
        <v>10</v>
      </c>
      <c r="AB2237" s="30"/>
      <c r="AC2237" s="31"/>
      <c r="AD2237" s="32"/>
      <c r="AE2237" s="32"/>
      <c r="AF2237" s="33"/>
      <c r="AJ2237" s="350"/>
      <c r="AK2237" s="3"/>
      <c r="AL2237" s="3"/>
    </row>
    <row r="2238" spans="1:38" ht="24" customHeight="1" x14ac:dyDescent="0.25">
      <c r="A2238" s="73">
        <v>3708008</v>
      </c>
      <c r="B2238" s="98" t="s">
        <v>5677</v>
      </c>
      <c r="C2238" s="74"/>
      <c r="D2238" s="115">
        <v>63.96</v>
      </c>
      <c r="E2238" s="95" t="s">
        <v>5497</v>
      </c>
      <c r="F2238" s="112">
        <f t="shared" si="165"/>
        <v>76.751999999999995</v>
      </c>
      <c r="G2238" s="80" t="s">
        <v>3335</v>
      </c>
      <c r="H2238" s="325"/>
      <c r="I2238" s="382"/>
      <c r="J2238" s="341"/>
      <c r="L2238"/>
      <c r="M2238"/>
      <c r="P2238" s="9">
        <v>214</v>
      </c>
      <c r="V2238" s="39"/>
      <c r="Z2238" s="38"/>
      <c r="AA2238" s="38">
        <v>10</v>
      </c>
      <c r="AB2238" s="30"/>
      <c r="AC2238" s="31"/>
      <c r="AD2238" s="32"/>
      <c r="AE2238" s="32"/>
      <c r="AF2238" s="33"/>
      <c r="AJ2238" s="350"/>
      <c r="AK2238" s="3"/>
      <c r="AL2238" s="3"/>
    </row>
    <row r="2239" spans="1:38" ht="24" customHeight="1" x14ac:dyDescent="0.25">
      <c r="A2239" s="73">
        <v>3708009</v>
      </c>
      <c r="B2239" s="98" t="s">
        <v>5678</v>
      </c>
      <c r="C2239" s="74"/>
      <c r="D2239" s="115">
        <v>65.19</v>
      </c>
      <c r="E2239" s="95" t="s">
        <v>5497</v>
      </c>
      <c r="F2239" s="112">
        <f t="shared" si="165"/>
        <v>78.227999999999994</v>
      </c>
      <c r="G2239" s="80" t="s">
        <v>3333</v>
      </c>
      <c r="H2239" s="325"/>
      <c r="J2239" s="341"/>
      <c r="L2239"/>
      <c r="M2239"/>
      <c r="P2239" s="9">
        <v>214</v>
      </c>
      <c r="V2239" s="39"/>
      <c r="Z2239" s="38"/>
      <c r="AA2239" s="38">
        <v>10</v>
      </c>
      <c r="AB2239" s="30"/>
      <c r="AC2239" s="31"/>
      <c r="AD2239" s="32"/>
      <c r="AE2239" s="32"/>
      <c r="AF2239" s="33"/>
      <c r="AJ2239" s="350"/>
      <c r="AK2239" s="3"/>
      <c r="AL2239" s="3"/>
    </row>
    <row r="2240" spans="1:38" ht="24" customHeight="1" x14ac:dyDescent="0.25">
      <c r="A2240" s="73">
        <v>3708010</v>
      </c>
      <c r="B2240" s="98" t="s">
        <v>5679</v>
      </c>
      <c r="C2240" s="74"/>
      <c r="D2240" s="115">
        <v>95.35</v>
      </c>
      <c r="E2240" s="95" t="s">
        <v>5497</v>
      </c>
      <c r="F2240" s="112">
        <f t="shared" si="165"/>
        <v>114.41999999999999</v>
      </c>
      <c r="G2240" s="80" t="s">
        <v>3333</v>
      </c>
      <c r="H2240" s="325"/>
      <c r="J2240" s="341"/>
      <c r="L2240"/>
      <c r="M2240"/>
      <c r="P2240" s="9">
        <v>214</v>
      </c>
      <c r="V2240" s="39"/>
      <c r="Z2240" s="38"/>
      <c r="AA2240" s="38">
        <v>10</v>
      </c>
      <c r="AB2240" s="30"/>
      <c r="AC2240" s="31"/>
      <c r="AD2240" s="32"/>
      <c r="AE2240" s="32"/>
      <c r="AF2240" s="33"/>
      <c r="AJ2240" s="350"/>
      <c r="AK2240" s="3"/>
      <c r="AL2240" s="3"/>
    </row>
    <row r="2241" spans="1:38" ht="24" customHeight="1" x14ac:dyDescent="0.25">
      <c r="A2241" s="73">
        <v>3708011</v>
      </c>
      <c r="B2241" s="98" t="s">
        <v>4320</v>
      </c>
      <c r="C2241" s="74"/>
      <c r="D2241" s="115">
        <v>149.47</v>
      </c>
      <c r="E2241" s="95" t="s">
        <v>5497</v>
      </c>
      <c r="F2241" s="112">
        <f t="shared" si="165"/>
        <v>179.364</v>
      </c>
      <c r="G2241" s="80" t="s">
        <v>3333</v>
      </c>
      <c r="H2241" s="325"/>
      <c r="I2241" s="380" t="s">
        <v>8187</v>
      </c>
      <c r="J2241" s="341"/>
      <c r="L2241"/>
      <c r="M2241"/>
      <c r="P2241" s="9">
        <v>214</v>
      </c>
      <c r="V2241" s="39"/>
      <c r="Z2241" s="38"/>
      <c r="AA2241" s="38">
        <v>10</v>
      </c>
      <c r="AB2241" s="30"/>
      <c r="AC2241" s="31"/>
      <c r="AD2241" s="32"/>
      <c r="AE2241" s="32"/>
      <c r="AF2241" s="33"/>
      <c r="AJ2241" s="350"/>
      <c r="AK2241" s="3"/>
      <c r="AL2241" s="3"/>
    </row>
    <row r="2242" spans="1:38" ht="24" customHeight="1" x14ac:dyDescent="0.25">
      <c r="A2242" s="73">
        <v>3708013</v>
      </c>
      <c r="B2242" s="98" t="s">
        <v>6920</v>
      </c>
      <c r="C2242" s="74"/>
      <c r="D2242" s="115">
        <v>177.58</v>
      </c>
      <c r="E2242" s="95" t="s">
        <v>6463</v>
      </c>
      <c r="F2242" s="112">
        <f t="shared" ref="F2242" si="169">D2242*1.2</f>
        <v>213.096</v>
      </c>
      <c r="G2242" s="80" t="s">
        <v>3333</v>
      </c>
      <c r="H2242" s="325"/>
      <c r="I2242" s="393"/>
      <c r="J2242" s="341"/>
      <c r="L2242"/>
      <c r="M2242"/>
      <c r="P2242" s="9">
        <v>214</v>
      </c>
      <c r="V2242" s="39"/>
      <c r="Z2242" s="38"/>
      <c r="AA2242" s="38">
        <v>10</v>
      </c>
      <c r="AB2242" s="30"/>
      <c r="AC2242" s="31"/>
      <c r="AD2242" s="32"/>
      <c r="AE2242" s="32"/>
      <c r="AF2242" s="33"/>
      <c r="AJ2242" s="350"/>
      <c r="AK2242" s="3"/>
      <c r="AL2242" s="3"/>
    </row>
    <row r="2243" spans="1:38" ht="24" customHeight="1" x14ac:dyDescent="0.25">
      <c r="A2243" s="271">
        <v>3708012</v>
      </c>
      <c r="B2243" s="100" t="s">
        <v>4321</v>
      </c>
      <c r="C2243" s="85"/>
      <c r="D2243" s="115">
        <v>268.68</v>
      </c>
      <c r="E2243" s="291" t="s">
        <v>5497</v>
      </c>
      <c r="F2243" s="292">
        <f t="shared" si="165"/>
        <v>322.416</v>
      </c>
      <c r="G2243" s="87" t="s">
        <v>3333</v>
      </c>
      <c r="H2243" s="325"/>
      <c r="I2243" s="382"/>
      <c r="J2243" s="341"/>
      <c r="L2243"/>
      <c r="M2243"/>
      <c r="P2243" s="9">
        <v>214</v>
      </c>
      <c r="V2243" s="39"/>
      <c r="Z2243" s="38"/>
      <c r="AA2243" s="38">
        <v>10</v>
      </c>
      <c r="AB2243" s="30"/>
      <c r="AC2243" s="31"/>
      <c r="AD2243" s="32"/>
      <c r="AE2243" s="32"/>
      <c r="AF2243" s="33"/>
      <c r="AJ2243" s="350"/>
      <c r="AK2243" s="3"/>
      <c r="AL2243" s="3"/>
    </row>
    <row r="2244" spans="1:38" ht="75" customHeight="1" x14ac:dyDescent="0.25">
      <c r="A2244" s="269">
        <v>65</v>
      </c>
      <c r="B2244" s="284" t="s">
        <v>7974</v>
      </c>
      <c r="C2244" s="267"/>
      <c r="D2244" s="115"/>
      <c r="E2244" s="267"/>
      <c r="F2244" s="298"/>
      <c r="G2244" s="189"/>
      <c r="H2244" s="325"/>
      <c r="J2244" s="72"/>
      <c r="K2244" s="58"/>
      <c r="L2244"/>
      <c r="M2244"/>
      <c r="P2244" s="9">
        <v>18</v>
      </c>
      <c r="R2244" s="36"/>
      <c r="V2244" s="37"/>
      <c r="Z2244" s="38"/>
      <c r="AA2244" s="38"/>
      <c r="AB2244" s="30"/>
      <c r="AC2244" s="31"/>
      <c r="AD2244" s="32"/>
      <c r="AE2244" s="32"/>
      <c r="AF2244" s="33"/>
      <c r="AJ2244" s="350"/>
      <c r="AK2244" s="3"/>
      <c r="AL2244" s="3"/>
    </row>
    <row r="2245" spans="1:38" ht="24" customHeight="1" x14ac:dyDescent="0.25">
      <c r="A2245" s="76">
        <v>3702001</v>
      </c>
      <c r="B2245" s="270" t="s">
        <v>74</v>
      </c>
      <c r="C2245" s="77"/>
      <c r="D2245" s="115">
        <v>22.8</v>
      </c>
      <c r="E2245" s="287" t="s">
        <v>5497</v>
      </c>
      <c r="F2245" s="112">
        <f t="shared" si="165"/>
        <v>27.36</v>
      </c>
      <c r="G2245" s="79" t="s">
        <v>3333</v>
      </c>
      <c r="H2245" s="325"/>
      <c r="I2245" s="326" t="s">
        <v>4950</v>
      </c>
      <c r="J2245" s="15"/>
      <c r="L2245"/>
      <c r="M2245"/>
      <c r="P2245" s="9">
        <v>18</v>
      </c>
      <c r="V2245" s="39"/>
      <c r="Z2245" s="38"/>
      <c r="AA2245" s="38">
        <v>15.01256281407035</v>
      </c>
      <c r="AB2245" s="30"/>
      <c r="AC2245" s="31"/>
      <c r="AD2245" s="32"/>
      <c r="AE2245" s="32"/>
      <c r="AF2245" s="33"/>
      <c r="AJ2245" s="350"/>
      <c r="AK2245" s="3"/>
      <c r="AL2245" s="3"/>
    </row>
    <row r="2246" spans="1:38" ht="24" customHeight="1" x14ac:dyDescent="0.25">
      <c r="A2246" s="73">
        <v>3702002</v>
      </c>
      <c r="B2246" s="98" t="s">
        <v>75</v>
      </c>
      <c r="C2246" s="74"/>
      <c r="D2246" s="115">
        <v>38.99</v>
      </c>
      <c r="E2246" s="95" t="s">
        <v>5497</v>
      </c>
      <c r="F2246" s="112">
        <f t="shared" si="165"/>
        <v>46.788000000000004</v>
      </c>
      <c r="G2246" s="80" t="s">
        <v>3335</v>
      </c>
      <c r="H2246" s="325"/>
      <c r="I2246" s="380" t="s">
        <v>8494</v>
      </c>
      <c r="L2246"/>
      <c r="M2246"/>
      <c r="P2246" s="9">
        <v>18</v>
      </c>
      <c r="V2246" s="39"/>
      <c r="Z2246" s="38"/>
      <c r="AA2246" s="38">
        <v>14.988978692138133</v>
      </c>
      <c r="AB2246" s="30"/>
      <c r="AC2246" s="31"/>
      <c r="AD2246" s="32"/>
      <c r="AE2246" s="32"/>
      <c r="AF2246" s="33"/>
      <c r="AJ2246" s="350"/>
      <c r="AK2246" s="3"/>
      <c r="AL2246" s="3"/>
    </row>
    <row r="2247" spans="1:38" ht="24" customHeight="1" x14ac:dyDescent="0.25">
      <c r="A2247" s="73">
        <v>3702003</v>
      </c>
      <c r="B2247" s="98" t="s">
        <v>76</v>
      </c>
      <c r="C2247" s="74"/>
      <c r="D2247" s="115">
        <v>30.62</v>
      </c>
      <c r="E2247" s="95" t="s">
        <v>5497</v>
      </c>
      <c r="F2247" s="112">
        <f t="shared" si="165"/>
        <v>36.744</v>
      </c>
      <c r="G2247" s="80" t="s">
        <v>3335</v>
      </c>
      <c r="H2247" s="325"/>
      <c r="I2247" s="381"/>
      <c r="L2247"/>
      <c r="M2247"/>
      <c r="P2247" s="9">
        <v>18</v>
      </c>
      <c r="V2247" s="39"/>
      <c r="Z2247" s="38"/>
      <c r="AA2247" s="38">
        <v>15.014031805425617</v>
      </c>
      <c r="AB2247" s="30"/>
      <c r="AC2247" s="31"/>
      <c r="AD2247" s="32"/>
      <c r="AE2247" s="32"/>
      <c r="AF2247" s="33"/>
      <c r="AJ2247" s="350"/>
      <c r="AK2247" s="3"/>
      <c r="AL2247" s="3"/>
    </row>
    <row r="2248" spans="1:38" ht="24" customHeight="1" x14ac:dyDescent="0.25">
      <c r="A2248" s="73">
        <v>3702004</v>
      </c>
      <c r="B2248" s="98" t="s">
        <v>77</v>
      </c>
      <c r="C2248" s="74"/>
      <c r="D2248" s="115">
        <v>30.6</v>
      </c>
      <c r="E2248" s="95" t="s">
        <v>5497</v>
      </c>
      <c r="F2248" s="112">
        <f t="shared" si="165"/>
        <v>36.72</v>
      </c>
      <c r="G2248" s="80" t="s">
        <v>3333</v>
      </c>
      <c r="H2248" s="325"/>
      <c r="I2248" s="364" t="s">
        <v>5888</v>
      </c>
      <c r="J2248" s="15"/>
      <c r="L2248"/>
      <c r="M2248"/>
      <c r="P2248" s="9">
        <v>18</v>
      </c>
      <c r="V2248" s="39"/>
      <c r="Z2248" s="38"/>
      <c r="AA2248" s="38">
        <v>14.981273408239701</v>
      </c>
      <c r="AB2248" s="30"/>
      <c r="AC2248" s="31"/>
      <c r="AD2248" s="32"/>
      <c r="AE2248" s="32"/>
      <c r="AF2248" s="33"/>
      <c r="AJ2248" s="350"/>
      <c r="AK2248" s="3"/>
      <c r="AL2248" s="3"/>
    </row>
    <row r="2249" spans="1:38" ht="24" customHeight="1" x14ac:dyDescent="0.25">
      <c r="A2249" s="73">
        <v>3702005</v>
      </c>
      <c r="B2249" s="98" t="s">
        <v>78</v>
      </c>
      <c r="C2249" s="74"/>
      <c r="D2249" s="115">
        <v>34.340000000000003</v>
      </c>
      <c r="E2249" s="95" t="s">
        <v>5497</v>
      </c>
      <c r="F2249" s="112">
        <f t="shared" si="165"/>
        <v>41.208000000000006</v>
      </c>
      <c r="G2249" s="80" t="s">
        <v>3335</v>
      </c>
      <c r="H2249" s="325"/>
      <c r="I2249" s="365"/>
      <c r="L2249"/>
      <c r="M2249"/>
      <c r="P2249" s="9">
        <v>18</v>
      </c>
      <c r="V2249" s="39"/>
      <c r="Z2249" s="38"/>
      <c r="AA2249" s="38">
        <v>15.018773466833537</v>
      </c>
      <c r="AB2249" s="30"/>
      <c r="AC2249" s="31"/>
      <c r="AD2249" s="32"/>
      <c r="AE2249" s="32"/>
      <c r="AF2249" s="33"/>
      <c r="AJ2249" s="350"/>
      <c r="AK2249" s="3"/>
      <c r="AL2249" s="3"/>
    </row>
    <row r="2250" spans="1:38" ht="24" customHeight="1" x14ac:dyDescent="0.25">
      <c r="A2250" s="73">
        <v>3702006</v>
      </c>
      <c r="B2250" s="98" t="s">
        <v>79</v>
      </c>
      <c r="C2250" s="74"/>
      <c r="D2250" s="115">
        <v>52.35</v>
      </c>
      <c r="E2250" s="95" t="s">
        <v>5497</v>
      </c>
      <c r="F2250" s="112">
        <f t="shared" si="165"/>
        <v>62.82</v>
      </c>
      <c r="G2250" s="80" t="s">
        <v>3335</v>
      </c>
      <c r="H2250" s="325"/>
      <c r="I2250" s="365"/>
      <c r="L2250"/>
      <c r="M2250"/>
      <c r="P2250" s="9">
        <v>18</v>
      </c>
      <c r="V2250" s="39"/>
      <c r="Z2250" s="38"/>
      <c r="AA2250" s="38">
        <v>14.993160054719553</v>
      </c>
      <c r="AB2250" s="30"/>
      <c r="AC2250" s="31"/>
      <c r="AD2250" s="32"/>
      <c r="AE2250" s="32"/>
      <c r="AF2250" s="33"/>
      <c r="AJ2250" s="350"/>
      <c r="AK2250" s="3"/>
      <c r="AL2250" s="3"/>
    </row>
    <row r="2251" spans="1:38" ht="24" customHeight="1" x14ac:dyDescent="0.25">
      <c r="A2251" s="73">
        <v>3702007</v>
      </c>
      <c r="B2251" s="98" t="s">
        <v>80</v>
      </c>
      <c r="C2251" s="74"/>
      <c r="D2251" s="115">
        <v>40.43</v>
      </c>
      <c r="E2251" s="95" t="s">
        <v>5497</v>
      </c>
      <c r="F2251" s="112">
        <f t="shared" si="165"/>
        <v>48.515999999999998</v>
      </c>
      <c r="G2251" s="80" t="s">
        <v>3333</v>
      </c>
      <c r="H2251" s="325"/>
      <c r="I2251" s="380" t="s">
        <v>8495</v>
      </c>
      <c r="J2251" s="15"/>
      <c r="L2251"/>
      <c r="M2251"/>
      <c r="P2251" s="9">
        <v>18</v>
      </c>
      <c r="V2251" s="39"/>
      <c r="Z2251" s="38"/>
      <c r="AA2251" s="38">
        <v>14.98405951115835</v>
      </c>
      <c r="AB2251" s="30"/>
      <c r="AC2251" s="31"/>
      <c r="AD2251" s="32"/>
      <c r="AE2251" s="32"/>
      <c r="AF2251" s="33"/>
      <c r="AJ2251" s="350"/>
      <c r="AK2251" s="3"/>
      <c r="AL2251" s="3"/>
    </row>
    <row r="2252" spans="1:38" ht="24" customHeight="1" x14ac:dyDescent="0.25">
      <c r="A2252" s="73">
        <v>3702008</v>
      </c>
      <c r="B2252" s="98" t="s">
        <v>81</v>
      </c>
      <c r="C2252" s="74"/>
      <c r="D2252" s="115">
        <v>61.95</v>
      </c>
      <c r="E2252" s="95" t="s">
        <v>5497</v>
      </c>
      <c r="F2252" s="112">
        <f t="shared" si="165"/>
        <v>74.34</v>
      </c>
      <c r="G2252" s="80" t="s">
        <v>3335</v>
      </c>
      <c r="H2252" s="325"/>
      <c r="I2252" s="381"/>
      <c r="L2252"/>
      <c r="M2252"/>
      <c r="P2252" s="9">
        <v>18</v>
      </c>
      <c r="V2252" s="39"/>
      <c r="Z2252" s="38"/>
      <c r="AA2252" s="38">
        <v>15.005780346820814</v>
      </c>
      <c r="AB2252" s="30"/>
      <c r="AC2252" s="31"/>
      <c r="AD2252" s="32"/>
      <c r="AE2252" s="32"/>
      <c r="AF2252" s="33"/>
      <c r="AJ2252" s="350"/>
      <c r="AK2252" s="3"/>
      <c r="AL2252" s="3"/>
    </row>
    <row r="2253" spans="1:38" ht="24" customHeight="1" x14ac:dyDescent="0.25">
      <c r="A2253" s="73">
        <v>3702009</v>
      </c>
      <c r="B2253" s="98" t="s">
        <v>82</v>
      </c>
      <c r="C2253" s="74"/>
      <c r="D2253" s="115">
        <v>51.65</v>
      </c>
      <c r="E2253" s="95" t="s">
        <v>5497</v>
      </c>
      <c r="F2253" s="112">
        <f t="shared" si="165"/>
        <v>61.98</v>
      </c>
      <c r="G2253" s="80" t="s">
        <v>3335</v>
      </c>
      <c r="H2253" s="325"/>
      <c r="L2253"/>
      <c r="M2253"/>
      <c r="P2253" s="9">
        <v>18</v>
      </c>
      <c r="V2253" s="39"/>
      <c r="Z2253" s="38"/>
      <c r="AA2253" s="38">
        <v>15.002773155851358</v>
      </c>
      <c r="AB2253" s="30"/>
      <c r="AC2253" s="31"/>
      <c r="AD2253" s="32"/>
      <c r="AE2253" s="32"/>
      <c r="AF2253" s="33"/>
      <c r="AJ2253" s="350"/>
      <c r="AK2253" s="3"/>
      <c r="AL2253" s="3"/>
    </row>
    <row r="2254" spans="1:38" ht="24" customHeight="1" x14ac:dyDescent="0.25">
      <c r="A2254" s="73">
        <v>3702010</v>
      </c>
      <c r="B2254" s="98" t="s">
        <v>83</v>
      </c>
      <c r="C2254" s="74"/>
      <c r="D2254" s="115">
        <v>67.319999999999993</v>
      </c>
      <c r="E2254" s="95" t="s">
        <v>5497</v>
      </c>
      <c r="F2254" s="112">
        <f t="shared" si="165"/>
        <v>80.783999999999992</v>
      </c>
      <c r="G2254" s="80" t="s">
        <v>3335</v>
      </c>
      <c r="H2254" s="325"/>
      <c r="I2254" s="380" t="s">
        <v>8496</v>
      </c>
      <c r="L2254"/>
      <c r="M2254"/>
      <c r="P2254" s="9">
        <v>18</v>
      </c>
      <c r="V2254" s="39"/>
      <c r="Z2254" s="38"/>
      <c r="AA2254" s="38">
        <v>14.999999999999986</v>
      </c>
      <c r="AB2254" s="30"/>
      <c r="AC2254" s="31"/>
      <c r="AD2254" s="32"/>
      <c r="AE2254" s="32"/>
      <c r="AF2254" s="33"/>
      <c r="AJ2254" s="350"/>
      <c r="AK2254" s="3"/>
      <c r="AL2254" s="3"/>
    </row>
    <row r="2255" spans="1:38" ht="24" customHeight="1" x14ac:dyDescent="0.25">
      <c r="A2255" s="73">
        <v>3702011</v>
      </c>
      <c r="B2255" s="98" t="s">
        <v>84</v>
      </c>
      <c r="C2255" s="74"/>
      <c r="D2255" s="115">
        <v>66.819999999999993</v>
      </c>
      <c r="E2255" s="95" t="s">
        <v>5497</v>
      </c>
      <c r="F2255" s="112">
        <f t="shared" ref="F2255:F2470" si="170">D2255*1.2</f>
        <v>80.183999999999983</v>
      </c>
      <c r="G2255" s="80" t="s">
        <v>3335</v>
      </c>
      <c r="H2255" s="325"/>
      <c r="I2255" s="381"/>
      <c r="L2255"/>
      <c r="M2255"/>
      <c r="P2255" s="9">
        <v>18</v>
      </c>
      <c r="V2255" s="39"/>
      <c r="Z2255" s="38"/>
      <c r="AA2255" s="38">
        <v>15.005359056806</v>
      </c>
      <c r="AB2255" s="30"/>
      <c r="AC2255" s="31"/>
      <c r="AD2255" s="32"/>
      <c r="AE2255" s="32"/>
      <c r="AF2255" s="33"/>
      <c r="AJ2255" s="350"/>
      <c r="AK2255" s="3"/>
      <c r="AL2255" s="3"/>
    </row>
    <row r="2256" spans="1:38" ht="24" customHeight="1" x14ac:dyDescent="0.25">
      <c r="A2256" s="73">
        <v>3702012</v>
      </c>
      <c r="B2256" s="98" t="s">
        <v>85</v>
      </c>
      <c r="C2256" s="74"/>
      <c r="D2256" s="115">
        <v>71.180000000000007</v>
      </c>
      <c r="E2256" s="95" t="s">
        <v>5497</v>
      </c>
      <c r="F2256" s="112">
        <f t="shared" si="170"/>
        <v>85.416000000000011</v>
      </c>
      <c r="G2256" s="80" t="s">
        <v>3334</v>
      </c>
      <c r="H2256" s="325"/>
      <c r="L2256"/>
      <c r="M2256"/>
      <c r="P2256" s="9">
        <v>18</v>
      </c>
      <c r="V2256" s="39"/>
      <c r="Z2256" s="38"/>
      <c r="AA2256" s="38">
        <v>14.989939637826964</v>
      </c>
      <c r="AB2256" s="30"/>
      <c r="AC2256" s="31"/>
      <c r="AD2256" s="32"/>
      <c r="AE2256" s="32"/>
      <c r="AF2256" s="33"/>
      <c r="AJ2256" s="350"/>
      <c r="AK2256" s="3"/>
      <c r="AL2256" s="3"/>
    </row>
    <row r="2257" spans="1:38" ht="24" customHeight="1" x14ac:dyDescent="0.25">
      <c r="A2257" s="73">
        <v>3702013</v>
      </c>
      <c r="B2257" s="98" t="s">
        <v>86</v>
      </c>
      <c r="C2257" s="74"/>
      <c r="D2257" s="115">
        <v>86.16</v>
      </c>
      <c r="E2257" s="95" t="s">
        <v>5497</v>
      </c>
      <c r="F2257" s="112">
        <f t="shared" si="170"/>
        <v>103.392</v>
      </c>
      <c r="G2257" s="80" t="s">
        <v>3334</v>
      </c>
      <c r="H2257" s="325"/>
      <c r="I2257" s="380" t="s">
        <v>8187</v>
      </c>
      <c r="L2257"/>
      <c r="M2257"/>
      <c r="P2257" s="9">
        <v>18</v>
      </c>
      <c r="V2257" s="39"/>
      <c r="Z2257" s="38"/>
      <c r="AA2257" s="38">
        <v>14.993351063829778</v>
      </c>
      <c r="AB2257" s="30"/>
      <c r="AC2257" s="31"/>
      <c r="AD2257" s="32"/>
      <c r="AE2257" s="32"/>
      <c r="AF2257" s="33"/>
      <c r="AJ2257" s="350"/>
      <c r="AK2257" s="3"/>
      <c r="AL2257" s="3"/>
    </row>
    <row r="2258" spans="1:38" ht="24" customHeight="1" x14ac:dyDescent="0.25">
      <c r="A2258" s="73">
        <v>3702014</v>
      </c>
      <c r="B2258" s="98" t="s">
        <v>87</v>
      </c>
      <c r="C2258" s="74"/>
      <c r="D2258" s="115">
        <v>102.53</v>
      </c>
      <c r="E2258" s="95" t="s">
        <v>5497</v>
      </c>
      <c r="F2258" s="112">
        <f t="shared" si="170"/>
        <v>123.036</v>
      </c>
      <c r="G2258" s="80" t="s">
        <v>3334</v>
      </c>
      <c r="H2258" s="325"/>
      <c r="I2258" s="381"/>
      <c r="L2258"/>
      <c r="M2258"/>
      <c r="P2258" s="9">
        <v>18</v>
      </c>
      <c r="V2258" s="39"/>
      <c r="Z2258" s="38"/>
      <c r="AA2258" s="38">
        <v>15.002095264701779</v>
      </c>
      <c r="AB2258" s="30"/>
      <c r="AC2258" s="31"/>
      <c r="AD2258" s="32"/>
      <c r="AE2258" s="32"/>
      <c r="AF2258" s="33"/>
      <c r="AJ2258" s="350"/>
      <c r="AK2258" s="3"/>
      <c r="AL2258" s="3"/>
    </row>
    <row r="2259" spans="1:38" ht="12" customHeight="1" x14ac:dyDescent="0.25">
      <c r="A2259" s="73">
        <v>1021002</v>
      </c>
      <c r="B2259" s="98" t="s">
        <v>88</v>
      </c>
      <c r="C2259" s="74"/>
      <c r="D2259" s="115">
        <v>37.32</v>
      </c>
      <c r="E2259" s="75"/>
      <c r="F2259" s="112">
        <f t="shared" si="170"/>
        <v>44.783999999999999</v>
      </c>
      <c r="G2259" s="80" t="s">
        <v>3335</v>
      </c>
      <c r="H2259" s="325"/>
      <c r="L2259"/>
      <c r="M2259"/>
      <c r="P2259" s="9">
        <v>18</v>
      </c>
      <c r="V2259" s="39"/>
      <c r="Z2259" s="38"/>
      <c r="AA2259" s="38">
        <v>15.009596928982731</v>
      </c>
      <c r="AB2259" s="30"/>
      <c r="AC2259" s="31"/>
      <c r="AD2259" s="32"/>
      <c r="AE2259" s="32"/>
      <c r="AF2259" s="33"/>
      <c r="AJ2259" s="350"/>
      <c r="AK2259" s="3"/>
      <c r="AL2259" s="3"/>
    </row>
    <row r="2260" spans="1:38" ht="12" customHeight="1" x14ac:dyDescent="0.25">
      <c r="A2260" s="73">
        <v>1021012</v>
      </c>
      <c r="B2260" s="98" t="s">
        <v>89</v>
      </c>
      <c r="C2260" s="74"/>
      <c r="D2260" s="115">
        <v>66.44</v>
      </c>
      <c r="E2260" s="75"/>
      <c r="F2260" s="112">
        <f t="shared" si="170"/>
        <v>79.727999999999994</v>
      </c>
      <c r="G2260" s="80" t="s">
        <v>3334</v>
      </c>
      <c r="H2260" s="325"/>
      <c r="L2260"/>
      <c r="M2260"/>
      <c r="P2260" s="9">
        <v>18</v>
      </c>
      <c r="V2260" s="39"/>
      <c r="Z2260" s="38"/>
      <c r="AA2260" s="38">
        <v>15.003233455486097</v>
      </c>
      <c r="AB2260" s="30"/>
      <c r="AC2260" s="31"/>
      <c r="AD2260" s="32"/>
      <c r="AE2260" s="32"/>
      <c r="AF2260" s="33"/>
      <c r="AJ2260" s="350"/>
      <c r="AK2260" s="3"/>
      <c r="AL2260" s="3"/>
    </row>
    <row r="2261" spans="1:38" ht="12" customHeight="1" x14ac:dyDescent="0.25">
      <c r="A2261" s="271">
        <v>1021014</v>
      </c>
      <c r="B2261" s="100" t="s">
        <v>90</v>
      </c>
      <c r="C2261" s="85"/>
      <c r="D2261" s="115">
        <v>93.11</v>
      </c>
      <c r="E2261" s="86"/>
      <c r="F2261" s="292">
        <f t="shared" si="170"/>
        <v>111.732</v>
      </c>
      <c r="G2261" s="87" t="s">
        <v>3334</v>
      </c>
      <c r="H2261" s="325"/>
      <c r="L2261"/>
      <c r="M2261"/>
      <c r="P2261" s="9">
        <v>18</v>
      </c>
      <c r="V2261" s="39"/>
      <c r="Z2261" s="38"/>
      <c r="AA2261" s="38">
        <v>14.995386035066133</v>
      </c>
      <c r="AB2261" s="30"/>
      <c r="AC2261" s="31"/>
      <c r="AD2261" s="32"/>
      <c r="AE2261" s="32"/>
      <c r="AF2261" s="33"/>
      <c r="AJ2261" s="350"/>
      <c r="AK2261" s="3"/>
      <c r="AL2261" s="3"/>
    </row>
    <row r="2262" spans="1:38" ht="60" customHeight="1" x14ac:dyDescent="0.25">
      <c r="A2262" s="269">
        <v>66</v>
      </c>
      <c r="B2262" s="284" t="s">
        <v>7975</v>
      </c>
      <c r="C2262" s="267"/>
      <c r="D2262" s="115"/>
      <c r="E2262" s="267"/>
      <c r="F2262" s="298"/>
      <c r="G2262" s="189"/>
      <c r="H2262" s="325"/>
      <c r="J2262" s="72"/>
      <c r="K2262" s="72"/>
      <c r="L2262"/>
      <c r="M2262"/>
      <c r="P2262" s="9">
        <v>19</v>
      </c>
      <c r="R2262" s="36"/>
      <c r="V2262" s="37"/>
      <c r="Z2262" s="38"/>
      <c r="AA2262" s="38"/>
      <c r="AB2262" s="30"/>
      <c r="AC2262" s="31"/>
      <c r="AD2262" s="32"/>
      <c r="AE2262" s="32"/>
      <c r="AF2262" s="33"/>
      <c r="AJ2262" s="350"/>
      <c r="AK2262" s="3"/>
      <c r="AL2262" s="3"/>
    </row>
    <row r="2263" spans="1:38" ht="24" customHeight="1" x14ac:dyDescent="0.25">
      <c r="A2263" s="76">
        <v>3703009</v>
      </c>
      <c r="B2263" s="270" t="s">
        <v>91</v>
      </c>
      <c r="C2263" s="77"/>
      <c r="D2263" s="115">
        <v>54.56</v>
      </c>
      <c r="E2263" s="287" t="s">
        <v>5497</v>
      </c>
      <c r="F2263" s="112">
        <f t="shared" si="170"/>
        <v>65.471999999999994</v>
      </c>
      <c r="G2263" s="79" t="s">
        <v>3334</v>
      </c>
      <c r="H2263" s="325"/>
      <c r="I2263" s="326" t="s">
        <v>4950</v>
      </c>
      <c r="L2263"/>
      <c r="M2263"/>
      <c r="P2263" s="9">
        <v>19</v>
      </c>
      <c r="V2263" s="39"/>
      <c r="Z2263" s="38"/>
      <c r="AA2263" s="38">
        <v>14.990811236545014</v>
      </c>
      <c r="AB2263" s="30"/>
      <c r="AC2263" s="31"/>
      <c r="AD2263" s="32"/>
      <c r="AE2263" s="32"/>
      <c r="AF2263" s="33"/>
      <c r="AJ2263" s="350"/>
      <c r="AK2263" s="3"/>
      <c r="AL2263" s="3"/>
    </row>
    <row r="2264" spans="1:38" ht="24" customHeight="1" x14ac:dyDescent="0.25">
      <c r="A2264" s="73">
        <v>3703010</v>
      </c>
      <c r="B2264" s="98" t="s">
        <v>92</v>
      </c>
      <c r="C2264" s="74"/>
      <c r="D2264" s="115">
        <v>61.56</v>
      </c>
      <c r="E2264" s="95" t="s">
        <v>5497</v>
      </c>
      <c r="F2264" s="112">
        <f t="shared" si="170"/>
        <v>73.872</v>
      </c>
      <c r="G2264" s="80" t="s">
        <v>3334</v>
      </c>
      <c r="H2264" s="325"/>
      <c r="I2264" s="380" t="s">
        <v>8497</v>
      </c>
      <c r="L2264"/>
      <c r="M2264"/>
      <c r="P2264" s="9">
        <v>19</v>
      </c>
      <c r="V2264" s="39"/>
      <c r="Z2264" s="38"/>
      <c r="AA2264" s="38">
        <v>15.006979990693338</v>
      </c>
      <c r="AB2264" s="30"/>
      <c r="AC2264" s="31"/>
      <c r="AD2264" s="32"/>
      <c r="AE2264" s="32"/>
      <c r="AF2264" s="33"/>
      <c r="AJ2264" s="350"/>
      <c r="AK2264" s="3"/>
      <c r="AL2264" s="3"/>
    </row>
    <row r="2265" spans="1:38" ht="24" customHeight="1" x14ac:dyDescent="0.25">
      <c r="A2265" s="73">
        <v>3703011</v>
      </c>
      <c r="B2265" s="98" t="s">
        <v>93</v>
      </c>
      <c r="C2265" s="74"/>
      <c r="D2265" s="115">
        <v>64.930000000000007</v>
      </c>
      <c r="E2265" s="95" t="s">
        <v>5497</v>
      </c>
      <c r="F2265" s="112">
        <f t="shared" si="170"/>
        <v>77.916000000000011</v>
      </c>
      <c r="G2265" s="80" t="s">
        <v>3333</v>
      </c>
      <c r="H2265" s="325"/>
      <c r="I2265" s="381"/>
      <c r="J2265" s="15"/>
      <c r="L2265"/>
      <c r="M2265"/>
      <c r="P2265" s="9">
        <v>19</v>
      </c>
      <c r="V2265" s="39"/>
      <c r="Z2265" s="38"/>
      <c r="AA2265" s="38">
        <v>14.997794441993832</v>
      </c>
      <c r="AB2265" s="30"/>
      <c r="AC2265" s="31"/>
      <c r="AD2265" s="32"/>
      <c r="AE2265" s="32"/>
      <c r="AF2265" s="33"/>
      <c r="AJ2265" s="350"/>
      <c r="AK2265" s="3"/>
      <c r="AL2265" s="3"/>
    </row>
    <row r="2266" spans="1:38" ht="24" customHeight="1" x14ac:dyDescent="0.25">
      <c r="A2266" s="73">
        <v>3703012</v>
      </c>
      <c r="B2266" s="98" t="s">
        <v>94</v>
      </c>
      <c r="C2266" s="74"/>
      <c r="D2266" s="115">
        <v>71.650000000000006</v>
      </c>
      <c r="E2266" s="95" t="s">
        <v>5497</v>
      </c>
      <c r="F2266" s="112">
        <f t="shared" si="170"/>
        <v>85.98</v>
      </c>
      <c r="G2266" s="80" t="s">
        <v>3333</v>
      </c>
      <c r="H2266" s="325"/>
      <c r="I2266" s="364" t="s">
        <v>5888</v>
      </c>
      <c r="J2266" s="15"/>
      <c r="L2266"/>
      <c r="M2266"/>
      <c r="P2266" s="9">
        <v>19</v>
      </c>
      <c r="V2266" s="39"/>
      <c r="Z2266" s="38"/>
      <c r="AA2266" s="38">
        <v>14.991005396761949</v>
      </c>
      <c r="AB2266" s="30"/>
      <c r="AC2266" s="31"/>
      <c r="AD2266" s="32"/>
      <c r="AE2266" s="32"/>
      <c r="AF2266" s="33"/>
      <c r="AJ2266" s="350"/>
      <c r="AK2266" s="3"/>
      <c r="AL2266" s="3"/>
    </row>
    <row r="2267" spans="1:38" ht="24" customHeight="1" x14ac:dyDescent="0.25">
      <c r="A2267" s="73">
        <v>3703025</v>
      </c>
      <c r="B2267" s="98" t="s">
        <v>5880</v>
      </c>
      <c r="C2267" s="74"/>
      <c r="D2267" s="115">
        <v>102.82</v>
      </c>
      <c r="E2267" s="95" t="s">
        <v>5497</v>
      </c>
      <c r="F2267" s="112">
        <f t="shared" ref="F2267" si="171">D2267*1.2</f>
        <v>123.38399999999999</v>
      </c>
      <c r="G2267" s="80" t="s">
        <v>3333</v>
      </c>
      <c r="H2267" s="325"/>
      <c r="I2267" s="365"/>
      <c r="J2267" s="15"/>
      <c r="L2267"/>
      <c r="M2267"/>
      <c r="P2267" s="9">
        <v>19</v>
      </c>
      <c r="V2267" s="39"/>
      <c r="Z2267" s="38"/>
      <c r="AA2267" s="38">
        <v>14.991005396761949</v>
      </c>
      <c r="AB2267" s="30"/>
      <c r="AC2267" s="31"/>
      <c r="AD2267" s="32"/>
      <c r="AE2267" s="32"/>
      <c r="AF2267" s="33"/>
      <c r="AJ2267" s="350"/>
      <c r="AK2267" s="3"/>
      <c r="AL2267" s="3"/>
    </row>
    <row r="2268" spans="1:38" ht="24" customHeight="1" x14ac:dyDescent="0.25">
      <c r="A2268" s="73">
        <v>3703013</v>
      </c>
      <c r="B2268" s="98" t="s">
        <v>95</v>
      </c>
      <c r="C2268" s="74"/>
      <c r="D2268" s="115">
        <v>91.04</v>
      </c>
      <c r="E2268" s="95" t="s">
        <v>5497</v>
      </c>
      <c r="F2268" s="112">
        <f t="shared" si="170"/>
        <v>109.248</v>
      </c>
      <c r="G2268" s="80" t="s">
        <v>3333</v>
      </c>
      <c r="H2268" s="325"/>
      <c r="I2268" s="365"/>
      <c r="J2268" s="15"/>
      <c r="L2268"/>
      <c r="M2268"/>
      <c r="P2268" s="9">
        <v>19</v>
      </c>
      <c r="V2268" s="39"/>
      <c r="Z2268" s="38"/>
      <c r="AA2268" s="38">
        <v>14.993706733794838</v>
      </c>
      <c r="AB2268" s="30"/>
      <c r="AC2268" s="31"/>
      <c r="AD2268" s="32"/>
      <c r="AE2268" s="32"/>
      <c r="AF2268" s="33"/>
      <c r="AJ2268" s="350"/>
      <c r="AK2268" s="3"/>
      <c r="AL2268" s="3"/>
    </row>
    <row r="2269" spans="1:38" ht="24" customHeight="1" x14ac:dyDescent="0.25">
      <c r="A2269" s="73">
        <v>3703026</v>
      </c>
      <c r="B2269" s="98" t="s">
        <v>5881</v>
      </c>
      <c r="C2269" s="74"/>
      <c r="D2269" s="115">
        <v>133.47</v>
      </c>
      <c r="E2269" s="95" t="s">
        <v>5497</v>
      </c>
      <c r="F2269" s="112">
        <f t="shared" ref="F2269" si="172">D2269*1.2</f>
        <v>160.16399999999999</v>
      </c>
      <c r="G2269" s="80" t="s">
        <v>3333</v>
      </c>
      <c r="H2269" s="325"/>
      <c r="I2269" s="365"/>
      <c r="J2269" s="15"/>
      <c r="L2269"/>
      <c r="M2269"/>
      <c r="P2269" s="9">
        <v>19</v>
      </c>
      <c r="V2269" s="39"/>
      <c r="Z2269" s="38"/>
      <c r="AA2269" s="38">
        <v>14.993706733794838</v>
      </c>
      <c r="AB2269" s="30"/>
      <c r="AC2269" s="31"/>
      <c r="AD2269" s="32"/>
      <c r="AE2269" s="32"/>
      <c r="AF2269" s="33"/>
      <c r="AJ2269" s="350"/>
      <c r="AK2269" s="3"/>
      <c r="AL2269" s="3"/>
    </row>
    <row r="2270" spans="1:38" ht="24" customHeight="1" x14ac:dyDescent="0.25">
      <c r="A2270" s="73">
        <v>3703014</v>
      </c>
      <c r="B2270" s="98" t="s">
        <v>96</v>
      </c>
      <c r="C2270" s="74"/>
      <c r="D2270" s="115">
        <v>127.28</v>
      </c>
      <c r="E2270" s="95" t="s">
        <v>5497</v>
      </c>
      <c r="F2270" s="112">
        <f t="shared" si="170"/>
        <v>152.73599999999999</v>
      </c>
      <c r="G2270" s="80" t="s">
        <v>3335</v>
      </c>
      <c r="H2270" s="325"/>
      <c r="I2270" s="365"/>
      <c r="L2270"/>
      <c r="M2270"/>
      <c r="P2270" s="9">
        <v>19</v>
      </c>
      <c r="V2270" s="39"/>
      <c r="Z2270" s="38"/>
      <c r="AA2270" s="38">
        <v>14.999437380443339</v>
      </c>
      <c r="AB2270" s="30"/>
      <c r="AC2270" s="31"/>
      <c r="AD2270" s="32"/>
      <c r="AE2270" s="32"/>
      <c r="AF2270" s="33"/>
      <c r="AJ2270" s="350"/>
      <c r="AK2270" s="3"/>
      <c r="AL2270" s="3"/>
    </row>
    <row r="2271" spans="1:38" ht="24" customHeight="1" x14ac:dyDescent="0.25">
      <c r="A2271" s="73">
        <v>3703027</v>
      </c>
      <c r="B2271" s="98" t="s">
        <v>5882</v>
      </c>
      <c r="C2271" s="74"/>
      <c r="D2271" s="115">
        <v>167.46</v>
      </c>
      <c r="E2271" s="95" t="s">
        <v>5497</v>
      </c>
      <c r="F2271" s="112">
        <f t="shared" ref="F2271" si="173">D2271*1.2</f>
        <v>200.952</v>
      </c>
      <c r="G2271" s="80" t="s">
        <v>3335</v>
      </c>
      <c r="H2271" s="325"/>
      <c r="I2271" s="380" t="s">
        <v>8187</v>
      </c>
      <c r="L2271"/>
      <c r="M2271"/>
      <c r="P2271" s="9">
        <v>19</v>
      </c>
      <c r="V2271" s="39"/>
      <c r="Z2271" s="38"/>
      <c r="AA2271" s="38">
        <v>14.999437380443339</v>
      </c>
      <c r="AB2271" s="30"/>
      <c r="AC2271" s="31"/>
      <c r="AD2271" s="32"/>
      <c r="AE2271" s="32"/>
      <c r="AF2271" s="33"/>
      <c r="AJ2271" s="350"/>
      <c r="AK2271" s="3"/>
      <c r="AL2271" s="3"/>
    </row>
    <row r="2272" spans="1:38" ht="24" customHeight="1" x14ac:dyDescent="0.25">
      <c r="A2272" s="73">
        <v>3703015</v>
      </c>
      <c r="B2272" s="98" t="s">
        <v>97</v>
      </c>
      <c r="C2272" s="74"/>
      <c r="D2272" s="115">
        <v>139.1</v>
      </c>
      <c r="E2272" s="95" t="s">
        <v>5497</v>
      </c>
      <c r="F2272" s="112">
        <f t="shared" si="170"/>
        <v>166.92</v>
      </c>
      <c r="G2272" s="80" t="s">
        <v>3335</v>
      </c>
      <c r="H2272" s="325"/>
      <c r="I2272" s="381"/>
      <c r="L2272"/>
      <c r="M2272"/>
      <c r="P2272" s="9">
        <v>19</v>
      </c>
      <c r="V2272" s="39"/>
      <c r="Z2272" s="38"/>
      <c r="AA2272" s="38">
        <v>15.000514774014206</v>
      </c>
      <c r="AB2272" s="30"/>
      <c r="AC2272" s="31"/>
      <c r="AD2272" s="32"/>
      <c r="AE2272" s="32"/>
      <c r="AF2272" s="33"/>
      <c r="AJ2272" s="350"/>
      <c r="AK2272" s="3"/>
      <c r="AL2272" s="3"/>
    </row>
    <row r="2273" spans="1:38" ht="24" customHeight="1" x14ac:dyDescent="0.25">
      <c r="A2273" s="73">
        <v>3703028</v>
      </c>
      <c r="B2273" s="98" t="s">
        <v>5883</v>
      </c>
      <c r="C2273" s="74"/>
      <c r="D2273" s="115">
        <v>200.45</v>
      </c>
      <c r="E2273" s="95" t="s">
        <v>5497</v>
      </c>
      <c r="F2273" s="112">
        <f t="shared" ref="F2273" si="174">D2273*1.2</f>
        <v>240.53999999999996</v>
      </c>
      <c r="G2273" s="80" t="s">
        <v>3335</v>
      </c>
      <c r="H2273" s="325"/>
      <c r="L2273"/>
      <c r="M2273"/>
      <c r="P2273" s="9">
        <v>19</v>
      </c>
      <c r="V2273" s="39"/>
      <c r="Z2273" s="38"/>
      <c r="AA2273" s="38">
        <v>15.000514774014206</v>
      </c>
      <c r="AB2273" s="30"/>
      <c r="AC2273" s="31"/>
      <c r="AD2273" s="32"/>
      <c r="AE2273" s="32"/>
      <c r="AF2273" s="33"/>
      <c r="AJ2273" s="350"/>
      <c r="AK2273" s="3"/>
      <c r="AL2273" s="3"/>
    </row>
    <row r="2274" spans="1:38" ht="12" customHeight="1" x14ac:dyDescent="0.25">
      <c r="A2274" s="271">
        <v>1011022</v>
      </c>
      <c r="B2274" s="100" t="s">
        <v>98</v>
      </c>
      <c r="C2274" s="85"/>
      <c r="D2274" s="115">
        <v>54.79</v>
      </c>
      <c r="E2274" s="86"/>
      <c r="F2274" s="292">
        <f t="shared" si="170"/>
        <v>65.74799999999999</v>
      </c>
      <c r="G2274" s="87" t="s">
        <v>3334</v>
      </c>
      <c r="H2274" s="325"/>
      <c r="L2274"/>
      <c r="M2274"/>
      <c r="P2274" s="9">
        <v>19</v>
      </c>
      <c r="V2274" s="39"/>
      <c r="Z2274" s="38"/>
      <c r="AA2274" s="38">
        <v>15.006535947712422</v>
      </c>
      <c r="AB2274" s="30"/>
      <c r="AC2274" s="31"/>
      <c r="AD2274" s="32"/>
      <c r="AE2274" s="32"/>
      <c r="AF2274" s="33"/>
      <c r="AJ2274" s="350"/>
      <c r="AK2274" s="3"/>
      <c r="AL2274" s="3"/>
    </row>
    <row r="2275" spans="1:38" ht="60" customHeight="1" x14ac:dyDescent="0.25">
      <c r="A2275" s="269">
        <v>67</v>
      </c>
      <c r="B2275" s="284" t="s">
        <v>7976</v>
      </c>
      <c r="C2275" s="267"/>
      <c r="D2275" s="115"/>
      <c r="E2275" s="267"/>
      <c r="F2275" s="298"/>
      <c r="G2275" s="189"/>
      <c r="H2275" s="325"/>
      <c r="J2275" s="72"/>
      <c r="K2275" s="72"/>
      <c r="L2275"/>
      <c r="M2275"/>
      <c r="P2275" s="9">
        <v>20</v>
      </c>
      <c r="R2275" s="36"/>
      <c r="V2275" s="37"/>
      <c r="Z2275" s="38"/>
      <c r="AA2275" s="38"/>
      <c r="AB2275" s="30"/>
      <c r="AC2275" s="31"/>
      <c r="AD2275" s="32"/>
      <c r="AE2275" s="32"/>
      <c r="AF2275" s="33"/>
      <c r="AJ2275" s="350"/>
      <c r="AK2275" s="3"/>
      <c r="AL2275" s="3"/>
    </row>
    <row r="2276" spans="1:38" ht="24" customHeight="1" x14ac:dyDescent="0.25">
      <c r="A2276" s="76">
        <v>3703016</v>
      </c>
      <c r="B2276" s="270" t="s">
        <v>99</v>
      </c>
      <c r="C2276" s="77"/>
      <c r="D2276" s="115">
        <v>11.72</v>
      </c>
      <c r="E2276" s="287" t="s">
        <v>5497</v>
      </c>
      <c r="F2276" s="112">
        <f t="shared" si="170"/>
        <v>14.064</v>
      </c>
      <c r="G2276" s="79" t="s">
        <v>3333</v>
      </c>
      <c r="H2276" s="325"/>
      <c r="I2276" s="326" t="s">
        <v>4950</v>
      </c>
      <c r="J2276" s="15"/>
      <c r="L2276"/>
      <c r="M2276"/>
      <c r="P2276" s="9">
        <v>20</v>
      </c>
      <c r="V2276" s="39"/>
      <c r="Z2276" s="38"/>
      <c r="AA2276" s="38">
        <v>15.036674816625919</v>
      </c>
      <c r="AB2276" s="30"/>
      <c r="AC2276" s="31"/>
      <c r="AD2276" s="32"/>
      <c r="AE2276" s="32"/>
      <c r="AF2276" s="33"/>
      <c r="AJ2276" s="350"/>
      <c r="AK2276" s="3"/>
      <c r="AL2276" s="3"/>
    </row>
    <row r="2277" spans="1:38" ht="24" customHeight="1" x14ac:dyDescent="0.25">
      <c r="A2277" s="73">
        <v>3703017</v>
      </c>
      <c r="B2277" s="98" t="s">
        <v>100</v>
      </c>
      <c r="C2277" s="74"/>
      <c r="D2277" s="115">
        <v>13.37</v>
      </c>
      <c r="E2277" s="95" t="s">
        <v>5497</v>
      </c>
      <c r="F2277" s="112">
        <f t="shared" si="170"/>
        <v>16.043999999999997</v>
      </c>
      <c r="G2277" s="80" t="s">
        <v>3335</v>
      </c>
      <c r="H2277" s="325"/>
      <c r="I2277" s="380" t="s">
        <v>8498</v>
      </c>
      <c r="L2277"/>
      <c r="M2277"/>
      <c r="P2277" s="9">
        <v>20</v>
      </c>
      <c r="V2277" s="39"/>
      <c r="Z2277" s="38"/>
      <c r="AA2277" s="38">
        <v>14.989293361884364</v>
      </c>
      <c r="AB2277" s="30"/>
      <c r="AC2277" s="31"/>
      <c r="AD2277" s="32"/>
      <c r="AE2277" s="32"/>
      <c r="AF2277" s="33"/>
      <c r="AJ2277" s="350"/>
      <c r="AK2277" s="3"/>
      <c r="AL2277" s="3"/>
    </row>
    <row r="2278" spans="1:38" ht="24" customHeight="1" x14ac:dyDescent="0.25">
      <c r="A2278" s="73">
        <v>3703018</v>
      </c>
      <c r="B2278" s="98" t="s">
        <v>101</v>
      </c>
      <c r="C2278" s="74"/>
      <c r="D2278" s="115">
        <v>16.329999999999998</v>
      </c>
      <c r="E2278" s="95" t="s">
        <v>5497</v>
      </c>
      <c r="F2278" s="112">
        <f t="shared" si="170"/>
        <v>19.595999999999997</v>
      </c>
      <c r="G2278" s="80" t="s">
        <v>3333</v>
      </c>
      <c r="H2278" s="325"/>
      <c r="I2278" s="381"/>
      <c r="J2278" s="15"/>
      <c r="L2278"/>
      <c r="M2278"/>
      <c r="P2278" s="9">
        <v>20</v>
      </c>
      <c r="V2278" s="39"/>
      <c r="Z2278" s="38"/>
      <c r="AA2278" s="38">
        <v>15</v>
      </c>
      <c r="AB2278" s="30"/>
      <c r="AC2278" s="31"/>
      <c r="AD2278" s="32"/>
      <c r="AE2278" s="32"/>
      <c r="AF2278" s="33"/>
      <c r="AJ2278" s="350"/>
      <c r="AK2278" s="3"/>
      <c r="AL2278" s="3"/>
    </row>
    <row r="2279" spans="1:38" ht="24" customHeight="1" x14ac:dyDescent="0.25">
      <c r="A2279" s="73">
        <v>3703019</v>
      </c>
      <c r="B2279" s="98" t="s">
        <v>102</v>
      </c>
      <c r="C2279" s="74"/>
      <c r="D2279" s="115">
        <v>18.57</v>
      </c>
      <c r="E2279" s="95" t="s">
        <v>5497</v>
      </c>
      <c r="F2279" s="112">
        <f t="shared" si="170"/>
        <v>22.283999999999999</v>
      </c>
      <c r="G2279" s="80" t="s">
        <v>3335</v>
      </c>
      <c r="H2279" s="325"/>
      <c r="I2279" s="364" t="s">
        <v>5888</v>
      </c>
      <c r="L2279"/>
      <c r="M2279"/>
      <c r="P2279" s="9">
        <v>20</v>
      </c>
      <c r="V2279" s="39"/>
      <c r="Z2279" s="38"/>
      <c r="AA2279" s="38">
        <v>15.034695451040861</v>
      </c>
      <c r="AB2279" s="30"/>
      <c r="AC2279" s="31"/>
      <c r="AD2279" s="32"/>
      <c r="AE2279" s="32"/>
      <c r="AF2279" s="33"/>
      <c r="AJ2279" s="350"/>
      <c r="AK2279" s="3"/>
      <c r="AL2279" s="3"/>
    </row>
    <row r="2280" spans="1:38" ht="24" customHeight="1" x14ac:dyDescent="0.25">
      <c r="A2280" s="73">
        <v>3703020</v>
      </c>
      <c r="B2280" s="98" t="s">
        <v>103</v>
      </c>
      <c r="C2280" s="74"/>
      <c r="D2280" s="115">
        <v>21.43</v>
      </c>
      <c r="E2280" s="95" t="s">
        <v>5497</v>
      </c>
      <c r="F2280" s="112">
        <f t="shared" si="170"/>
        <v>25.715999999999998</v>
      </c>
      <c r="G2280" s="80" t="s">
        <v>3334</v>
      </c>
      <c r="H2280" s="325"/>
      <c r="I2280" s="365"/>
      <c r="L2280"/>
      <c r="M2280"/>
      <c r="P2280" s="9">
        <v>20</v>
      </c>
      <c r="V2280" s="39"/>
      <c r="Z2280" s="38"/>
      <c r="AA2280" s="38">
        <v>14.973262032085572</v>
      </c>
      <c r="AB2280" s="30"/>
      <c r="AC2280" s="31"/>
      <c r="AD2280" s="32"/>
      <c r="AE2280" s="32"/>
      <c r="AF2280" s="33"/>
      <c r="AJ2280" s="350"/>
      <c r="AK2280" s="3"/>
      <c r="AL2280" s="3"/>
    </row>
    <row r="2281" spans="1:38" ht="24" customHeight="1" x14ac:dyDescent="0.25">
      <c r="A2281" s="73">
        <v>3703021</v>
      </c>
      <c r="B2281" s="98" t="s">
        <v>104</v>
      </c>
      <c r="C2281" s="74"/>
      <c r="D2281" s="115">
        <v>24.1</v>
      </c>
      <c r="E2281" s="95" t="s">
        <v>5497</v>
      </c>
      <c r="F2281" s="112">
        <f t="shared" si="170"/>
        <v>28.92</v>
      </c>
      <c r="G2281" s="80" t="s">
        <v>3333</v>
      </c>
      <c r="H2281" s="325"/>
      <c r="I2281" s="365"/>
      <c r="J2281" s="15"/>
      <c r="L2281"/>
      <c r="M2281"/>
      <c r="P2281" s="9">
        <v>20</v>
      </c>
      <c r="V2281" s="39"/>
      <c r="Z2281" s="38"/>
      <c r="AA2281" s="38">
        <v>14.973262032085557</v>
      </c>
      <c r="AB2281" s="30"/>
      <c r="AC2281" s="31"/>
      <c r="AD2281" s="32"/>
      <c r="AE2281" s="32"/>
      <c r="AF2281" s="33"/>
      <c r="AJ2281" s="350"/>
      <c r="AK2281" s="3"/>
      <c r="AL2281" s="3"/>
    </row>
    <row r="2282" spans="1:38" ht="24" customHeight="1" x14ac:dyDescent="0.25">
      <c r="A2282" s="73">
        <v>3703022</v>
      </c>
      <c r="B2282" s="98" t="s">
        <v>105</v>
      </c>
      <c r="C2282" s="74"/>
      <c r="D2282" s="115">
        <v>28.01</v>
      </c>
      <c r="E2282" s="95" t="s">
        <v>5497</v>
      </c>
      <c r="F2282" s="112">
        <f t="shared" si="170"/>
        <v>33.612000000000002</v>
      </c>
      <c r="G2282" s="80" t="s">
        <v>3334</v>
      </c>
      <c r="H2282" s="325"/>
      <c r="I2282" s="380" t="s">
        <v>8187</v>
      </c>
      <c r="L2282"/>
      <c r="M2282"/>
      <c r="P2282" s="9">
        <v>20</v>
      </c>
      <c r="V2282" s="39"/>
      <c r="Z2282" s="38"/>
      <c r="AA2282" s="38">
        <v>14.979550102249476</v>
      </c>
      <c r="AB2282" s="30"/>
      <c r="AC2282" s="31"/>
      <c r="AD2282" s="32"/>
      <c r="AE2282" s="32"/>
      <c r="AF2282" s="33"/>
      <c r="AJ2282" s="350"/>
      <c r="AK2282" s="3"/>
      <c r="AL2282" s="3"/>
    </row>
    <row r="2283" spans="1:38" ht="24" customHeight="1" x14ac:dyDescent="0.25">
      <c r="A2283" s="73">
        <v>3703023</v>
      </c>
      <c r="B2283" s="98" t="s">
        <v>106</v>
      </c>
      <c r="C2283" s="74"/>
      <c r="D2283" s="115">
        <v>32.659999999999997</v>
      </c>
      <c r="E2283" s="95" t="s">
        <v>5497</v>
      </c>
      <c r="F2283" s="112">
        <f t="shared" si="170"/>
        <v>39.191999999999993</v>
      </c>
      <c r="G2283" s="80" t="s">
        <v>3335</v>
      </c>
      <c r="H2283" s="325"/>
      <c r="I2283" s="381"/>
      <c r="L2283"/>
      <c r="M2283"/>
      <c r="P2283" s="9">
        <v>20</v>
      </c>
      <c r="V2283" s="39"/>
      <c r="Z2283" s="38"/>
      <c r="AA2283" s="38">
        <v>15</v>
      </c>
      <c r="AB2283" s="30"/>
      <c r="AC2283" s="31"/>
      <c r="AD2283" s="32"/>
      <c r="AE2283" s="32"/>
      <c r="AF2283" s="33"/>
      <c r="AJ2283" s="350"/>
      <c r="AK2283" s="3"/>
      <c r="AL2283" s="3"/>
    </row>
    <row r="2284" spans="1:38" ht="24" customHeight="1" x14ac:dyDescent="0.25">
      <c r="A2284" s="271">
        <v>3703024</v>
      </c>
      <c r="B2284" s="100" t="s">
        <v>107</v>
      </c>
      <c r="C2284" s="85"/>
      <c r="D2284" s="115">
        <v>43.37</v>
      </c>
      <c r="E2284" s="291" t="s">
        <v>5497</v>
      </c>
      <c r="F2284" s="292">
        <f t="shared" si="170"/>
        <v>52.043999999999997</v>
      </c>
      <c r="G2284" s="87" t="s">
        <v>3335</v>
      </c>
      <c r="H2284" s="325"/>
      <c r="L2284"/>
      <c r="M2284"/>
      <c r="P2284" s="9">
        <v>20</v>
      </c>
      <c r="V2284" s="39"/>
      <c r="Z2284" s="38"/>
      <c r="AA2284" s="38">
        <v>14.993394980184945</v>
      </c>
      <c r="AB2284" s="30"/>
      <c r="AC2284" s="31"/>
      <c r="AD2284" s="32"/>
      <c r="AE2284" s="32"/>
      <c r="AF2284" s="33"/>
      <c r="AJ2284" s="350"/>
      <c r="AK2284" s="3"/>
      <c r="AL2284" s="3"/>
    </row>
    <row r="2285" spans="1:38" ht="60" customHeight="1" x14ac:dyDescent="0.25">
      <c r="A2285" s="269">
        <v>68</v>
      </c>
      <c r="B2285" s="284" t="s">
        <v>7977</v>
      </c>
      <c r="C2285" s="267"/>
      <c r="D2285" s="115"/>
      <c r="E2285" s="267"/>
      <c r="F2285" s="298"/>
      <c r="G2285" s="189"/>
      <c r="H2285" s="325"/>
      <c r="J2285" s="72"/>
      <c r="K2285" s="72"/>
      <c r="L2285"/>
      <c r="M2285"/>
      <c r="P2285" s="9">
        <v>21</v>
      </c>
      <c r="R2285" s="36"/>
      <c r="V2285" s="37"/>
      <c r="Z2285" s="38"/>
      <c r="AA2285" s="38"/>
      <c r="AB2285" s="30"/>
      <c r="AC2285" s="31"/>
      <c r="AD2285" s="32"/>
      <c r="AE2285" s="32"/>
      <c r="AF2285" s="33"/>
      <c r="AJ2285" s="350"/>
      <c r="AK2285" s="3"/>
      <c r="AL2285" s="3"/>
    </row>
    <row r="2286" spans="1:38" ht="24" customHeight="1" x14ac:dyDescent="0.25">
      <c r="A2286" s="76">
        <v>3703001</v>
      </c>
      <c r="B2286" s="270" t="s">
        <v>108</v>
      </c>
      <c r="C2286" s="77"/>
      <c r="D2286" s="115">
        <v>45.01</v>
      </c>
      <c r="E2286" s="287" t="s">
        <v>5497</v>
      </c>
      <c r="F2286" s="112">
        <f t="shared" si="170"/>
        <v>54.011999999999993</v>
      </c>
      <c r="G2286" s="79" t="s">
        <v>3333</v>
      </c>
      <c r="H2286" s="325"/>
      <c r="I2286" s="326" t="s">
        <v>4950</v>
      </c>
      <c r="J2286" s="15"/>
      <c r="L2286"/>
      <c r="M2286"/>
      <c r="P2286" s="9">
        <v>21</v>
      </c>
      <c r="V2286" s="39"/>
      <c r="Z2286" s="38"/>
      <c r="AA2286" s="38">
        <v>14.985682468978681</v>
      </c>
      <c r="AB2286" s="30"/>
      <c r="AC2286" s="31"/>
      <c r="AD2286" s="32"/>
      <c r="AE2286" s="32"/>
      <c r="AF2286" s="33"/>
      <c r="AJ2286" s="350"/>
      <c r="AK2286" s="3"/>
      <c r="AL2286" s="3"/>
    </row>
    <row r="2287" spans="1:38" ht="24" customHeight="1" x14ac:dyDescent="0.25">
      <c r="A2287" s="73">
        <v>3703002</v>
      </c>
      <c r="B2287" s="98" t="s">
        <v>109</v>
      </c>
      <c r="C2287" s="74"/>
      <c r="D2287" s="115">
        <v>45.2</v>
      </c>
      <c r="E2287" s="95" t="s">
        <v>5497</v>
      </c>
      <c r="F2287" s="112">
        <f t="shared" si="170"/>
        <v>54.24</v>
      </c>
      <c r="G2287" s="80" t="s">
        <v>3333</v>
      </c>
      <c r="H2287" s="325"/>
      <c r="I2287" s="380" t="s">
        <v>8499</v>
      </c>
      <c r="J2287" s="15"/>
      <c r="L2287"/>
      <c r="M2287"/>
      <c r="P2287" s="9">
        <v>21</v>
      </c>
      <c r="V2287" s="39"/>
      <c r="Z2287" s="38"/>
      <c r="AA2287" s="38">
        <v>14.987325728770585</v>
      </c>
      <c r="AB2287" s="30"/>
      <c r="AC2287" s="31"/>
      <c r="AD2287" s="32"/>
      <c r="AE2287" s="32"/>
      <c r="AF2287" s="33"/>
      <c r="AJ2287" s="350"/>
      <c r="AK2287" s="3"/>
      <c r="AL2287" s="3"/>
    </row>
    <row r="2288" spans="1:38" ht="24" customHeight="1" x14ac:dyDescent="0.25">
      <c r="A2288" s="73">
        <v>3703003</v>
      </c>
      <c r="B2288" s="98" t="s">
        <v>110</v>
      </c>
      <c r="C2288" s="74"/>
      <c r="D2288" s="115">
        <v>45.34</v>
      </c>
      <c r="E2288" s="95" t="s">
        <v>5497</v>
      </c>
      <c r="F2288" s="112">
        <f t="shared" si="170"/>
        <v>54.408000000000001</v>
      </c>
      <c r="G2288" s="80" t="s">
        <v>3334</v>
      </c>
      <c r="H2288" s="325"/>
      <c r="I2288" s="381"/>
      <c r="L2288"/>
      <c r="M2288"/>
      <c r="P2288" s="9">
        <v>21</v>
      </c>
      <c r="V2288" s="39"/>
      <c r="Z2288" s="38"/>
      <c r="AA2288" s="38">
        <v>15.00789889415482</v>
      </c>
      <c r="AB2288" s="30"/>
      <c r="AC2288" s="31"/>
      <c r="AD2288" s="32"/>
      <c r="AE2288" s="32"/>
      <c r="AF2288" s="33"/>
      <c r="AJ2288" s="350"/>
      <c r="AK2288" s="3"/>
      <c r="AL2288" s="3"/>
    </row>
    <row r="2289" spans="1:38" ht="24" customHeight="1" x14ac:dyDescent="0.25">
      <c r="A2289" s="73">
        <v>3703004</v>
      </c>
      <c r="B2289" s="98" t="s">
        <v>111</v>
      </c>
      <c r="C2289" s="74"/>
      <c r="D2289" s="115">
        <v>48.95</v>
      </c>
      <c r="E2289" s="95" t="s">
        <v>5497</v>
      </c>
      <c r="F2289" s="112">
        <f t="shared" si="170"/>
        <v>58.74</v>
      </c>
      <c r="G2289" s="80" t="s">
        <v>3333</v>
      </c>
      <c r="H2289" s="325"/>
      <c r="I2289" s="364" t="s">
        <v>5889</v>
      </c>
      <c r="J2289" s="15"/>
      <c r="L2289"/>
      <c r="M2289"/>
      <c r="P2289" s="9">
        <v>21</v>
      </c>
      <c r="V2289" s="39"/>
      <c r="Z2289" s="38"/>
      <c r="AA2289" s="38">
        <v>15.00877706260971</v>
      </c>
      <c r="AB2289" s="30"/>
      <c r="AC2289" s="31"/>
      <c r="AD2289" s="32"/>
      <c r="AE2289" s="32"/>
      <c r="AF2289" s="33"/>
      <c r="AJ2289" s="350"/>
      <c r="AK2289" s="3"/>
      <c r="AL2289" s="3"/>
    </row>
    <row r="2290" spans="1:38" ht="24" customHeight="1" x14ac:dyDescent="0.25">
      <c r="A2290" s="73">
        <v>3703005</v>
      </c>
      <c r="B2290" s="98" t="s">
        <v>112</v>
      </c>
      <c r="C2290" s="74"/>
      <c r="D2290" s="115">
        <v>49.15</v>
      </c>
      <c r="E2290" s="95" t="s">
        <v>5497</v>
      </c>
      <c r="F2290" s="112">
        <f t="shared" si="170"/>
        <v>58.98</v>
      </c>
      <c r="G2290" s="80" t="s">
        <v>3334</v>
      </c>
      <c r="H2290" s="325"/>
      <c r="I2290" s="365"/>
      <c r="L2290"/>
      <c r="M2290"/>
      <c r="P2290" s="9">
        <v>21</v>
      </c>
      <c r="V2290" s="39"/>
      <c r="Z2290" s="38"/>
      <c r="AA2290" s="38">
        <v>15.005827505827511</v>
      </c>
      <c r="AB2290" s="30"/>
      <c r="AC2290" s="31"/>
      <c r="AD2290" s="32"/>
      <c r="AE2290" s="32"/>
      <c r="AF2290" s="33"/>
      <c r="AJ2290" s="350"/>
      <c r="AK2290" s="3"/>
      <c r="AL2290" s="3"/>
    </row>
    <row r="2291" spans="1:38" ht="24" customHeight="1" x14ac:dyDescent="0.25">
      <c r="A2291" s="73">
        <v>3703006</v>
      </c>
      <c r="B2291" s="98" t="s">
        <v>113</v>
      </c>
      <c r="C2291" s="74"/>
      <c r="D2291" s="115">
        <v>49.57</v>
      </c>
      <c r="E2291" s="95" t="s">
        <v>5497</v>
      </c>
      <c r="F2291" s="112">
        <f t="shared" si="170"/>
        <v>59.483999999999995</v>
      </c>
      <c r="G2291" s="80" t="s">
        <v>3333</v>
      </c>
      <c r="H2291" s="325"/>
      <c r="I2291" s="365"/>
      <c r="J2291" s="15"/>
      <c r="L2291"/>
      <c r="M2291"/>
      <c r="P2291" s="9">
        <v>21</v>
      </c>
      <c r="V2291" s="39"/>
      <c r="Z2291" s="38"/>
      <c r="AA2291" s="38">
        <v>14.995665992487716</v>
      </c>
      <c r="AB2291" s="30"/>
      <c r="AC2291" s="31"/>
      <c r="AD2291" s="32"/>
      <c r="AE2291" s="32"/>
      <c r="AF2291" s="33"/>
      <c r="AJ2291" s="350"/>
      <c r="AK2291" s="3"/>
      <c r="AL2291" s="3"/>
    </row>
    <row r="2292" spans="1:38" ht="24" customHeight="1" x14ac:dyDescent="0.25">
      <c r="A2292" s="73">
        <v>3703007</v>
      </c>
      <c r="B2292" s="98" t="s">
        <v>114</v>
      </c>
      <c r="C2292" s="74"/>
      <c r="D2292" s="115">
        <v>53.46</v>
      </c>
      <c r="E2292" s="95" t="s">
        <v>5497</v>
      </c>
      <c r="F2292" s="112">
        <f t="shared" si="170"/>
        <v>64.152000000000001</v>
      </c>
      <c r="G2292" s="80" t="s">
        <v>3334</v>
      </c>
      <c r="H2292" s="325"/>
      <c r="I2292" s="380" t="s">
        <v>8187</v>
      </c>
      <c r="L2292"/>
      <c r="M2292"/>
      <c r="P2292" s="9">
        <v>21</v>
      </c>
      <c r="V2292" s="39"/>
      <c r="Z2292" s="38"/>
      <c r="AA2292" s="38">
        <v>15.001339405304037</v>
      </c>
      <c r="AB2292" s="30"/>
      <c r="AC2292" s="31"/>
      <c r="AD2292" s="32"/>
      <c r="AE2292" s="32"/>
      <c r="AF2292" s="33"/>
      <c r="AJ2292" s="350"/>
      <c r="AK2292" s="3"/>
      <c r="AL2292" s="3"/>
    </row>
    <row r="2293" spans="1:38" ht="24" customHeight="1" x14ac:dyDescent="0.25">
      <c r="A2293" s="73">
        <v>3703008</v>
      </c>
      <c r="B2293" s="98" t="s">
        <v>115</v>
      </c>
      <c r="C2293" s="74"/>
      <c r="D2293" s="115">
        <v>54.58</v>
      </c>
      <c r="E2293" s="95" t="s">
        <v>5497</v>
      </c>
      <c r="F2293" s="112">
        <f t="shared" si="170"/>
        <v>65.495999999999995</v>
      </c>
      <c r="G2293" s="80" t="s">
        <v>3335</v>
      </c>
      <c r="H2293" s="325"/>
      <c r="I2293" s="381"/>
      <c r="L2293"/>
      <c r="M2293"/>
      <c r="P2293" s="9">
        <v>21</v>
      </c>
      <c r="V2293" s="39"/>
      <c r="Z2293" s="38"/>
      <c r="AA2293" s="38">
        <v>15.009183941222773</v>
      </c>
      <c r="AB2293" s="30"/>
      <c r="AC2293" s="31"/>
      <c r="AD2293" s="32"/>
      <c r="AE2293" s="32"/>
      <c r="AF2293" s="33"/>
      <c r="AJ2293" s="350"/>
      <c r="AK2293" s="3"/>
      <c r="AL2293" s="3"/>
    </row>
    <row r="2294" spans="1:38" ht="12" customHeight="1" x14ac:dyDescent="0.25">
      <c r="A2294" s="73">
        <v>1011007</v>
      </c>
      <c r="B2294" s="98" t="s">
        <v>116</v>
      </c>
      <c r="C2294" s="74"/>
      <c r="D2294" s="115">
        <v>32.840000000000003</v>
      </c>
      <c r="E2294" s="75" t="s">
        <v>6463</v>
      </c>
      <c r="F2294" s="309">
        <f t="shared" si="170"/>
        <v>39.408000000000001</v>
      </c>
      <c r="G2294" s="80" t="s">
        <v>3334</v>
      </c>
      <c r="H2294" s="325"/>
      <c r="L2294"/>
      <c r="M2294"/>
      <c r="P2294" s="9">
        <v>21</v>
      </c>
      <c r="V2294" s="39"/>
      <c r="Z2294" s="38"/>
      <c r="AA2294" s="38">
        <v>0</v>
      </c>
      <c r="AB2294" s="30"/>
      <c r="AC2294" s="31"/>
      <c r="AD2294" s="32"/>
      <c r="AE2294" s="32"/>
      <c r="AF2294" s="33"/>
      <c r="AJ2294" s="350"/>
      <c r="AK2294" s="3"/>
      <c r="AL2294" s="3"/>
    </row>
    <row r="2295" spans="1:38" ht="12" customHeight="1" x14ac:dyDescent="0.25">
      <c r="A2295" s="271">
        <v>1011008</v>
      </c>
      <c r="B2295" s="100" t="s">
        <v>117</v>
      </c>
      <c r="C2295" s="85"/>
      <c r="D2295" s="115">
        <v>33.4</v>
      </c>
      <c r="E2295" s="86" t="s">
        <v>6463</v>
      </c>
      <c r="F2295" s="310">
        <f t="shared" si="170"/>
        <v>40.08</v>
      </c>
      <c r="G2295" s="87" t="s">
        <v>3335</v>
      </c>
      <c r="H2295" s="325"/>
      <c r="L2295"/>
      <c r="M2295"/>
      <c r="P2295" s="9">
        <v>21</v>
      </c>
      <c r="V2295" s="39"/>
      <c r="Z2295" s="38"/>
      <c r="AA2295" s="38">
        <v>0</v>
      </c>
      <c r="AB2295" s="30"/>
      <c r="AC2295" s="31"/>
      <c r="AD2295" s="32"/>
      <c r="AE2295" s="32"/>
      <c r="AF2295" s="33"/>
      <c r="AJ2295" s="350"/>
      <c r="AK2295" s="3"/>
      <c r="AL2295" s="3"/>
    </row>
    <row r="2296" spans="1:38" ht="60" customHeight="1" x14ac:dyDescent="0.25">
      <c r="A2296" s="269">
        <v>69</v>
      </c>
      <c r="B2296" s="284" t="s">
        <v>7978</v>
      </c>
      <c r="C2296" s="267"/>
      <c r="D2296" s="115"/>
      <c r="E2296" s="267"/>
      <c r="F2296" s="298"/>
      <c r="G2296" s="189"/>
      <c r="H2296" s="325"/>
      <c r="J2296" s="72"/>
      <c r="K2296" s="72"/>
      <c r="L2296"/>
      <c r="M2296"/>
      <c r="P2296" s="9">
        <v>25</v>
      </c>
      <c r="R2296" s="36"/>
      <c r="V2296" s="37"/>
      <c r="Z2296" s="38"/>
      <c r="AA2296" s="38"/>
      <c r="AB2296" s="30"/>
      <c r="AC2296" s="31"/>
      <c r="AD2296" s="32"/>
      <c r="AE2296" s="32"/>
      <c r="AF2296" s="33"/>
      <c r="AJ2296" s="350"/>
      <c r="AK2296" s="3"/>
      <c r="AL2296" s="3"/>
    </row>
    <row r="2297" spans="1:38" ht="12" customHeight="1" x14ac:dyDescent="0.25">
      <c r="A2297" s="76">
        <v>1011018</v>
      </c>
      <c r="B2297" s="270" t="s">
        <v>118</v>
      </c>
      <c r="C2297" s="77"/>
      <c r="D2297" s="115">
        <v>96.29</v>
      </c>
      <c r="E2297" s="78" t="s">
        <v>6463</v>
      </c>
      <c r="F2297" s="112">
        <f t="shared" si="170"/>
        <v>115.548</v>
      </c>
      <c r="G2297" s="79" t="s">
        <v>3333</v>
      </c>
      <c r="H2297" s="325"/>
      <c r="I2297" s="326" t="s">
        <v>4950</v>
      </c>
      <c r="J2297" s="15"/>
      <c r="L2297"/>
      <c r="M2297"/>
      <c r="P2297" s="9">
        <v>25</v>
      </c>
      <c r="V2297" s="39"/>
      <c r="Z2297" s="38"/>
      <c r="AA2297" s="38">
        <v>14.993306559571622</v>
      </c>
      <c r="AB2297" s="30"/>
      <c r="AC2297" s="31"/>
      <c r="AD2297" s="32"/>
      <c r="AE2297" s="32"/>
      <c r="AF2297" s="33"/>
      <c r="AJ2297" s="350"/>
      <c r="AK2297" s="3"/>
      <c r="AL2297" s="3"/>
    </row>
    <row r="2298" spans="1:38" ht="12" customHeight="1" x14ac:dyDescent="0.25">
      <c r="A2298" s="73">
        <v>1011019</v>
      </c>
      <c r="B2298" s="98" t="s">
        <v>119</v>
      </c>
      <c r="C2298" s="74"/>
      <c r="D2298" s="115">
        <v>101.44</v>
      </c>
      <c r="E2298" s="75" t="s">
        <v>6463</v>
      </c>
      <c r="F2298" s="112">
        <f t="shared" si="170"/>
        <v>121.72799999999999</v>
      </c>
      <c r="G2298" s="80" t="s">
        <v>3333</v>
      </c>
      <c r="H2298" s="325"/>
      <c r="I2298" s="380" t="s">
        <v>8500</v>
      </c>
      <c r="J2298" s="15"/>
      <c r="L2298"/>
      <c r="M2298"/>
      <c r="P2298" s="9">
        <v>25</v>
      </c>
      <c r="V2298" s="39"/>
      <c r="Z2298" s="38"/>
      <c r="AA2298" s="38">
        <v>14.993646759847522</v>
      </c>
      <c r="AB2298" s="30"/>
      <c r="AC2298" s="31"/>
      <c r="AD2298" s="32"/>
      <c r="AE2298" s="32"/>
      <c r="AF2298" s="33"/>
      <c r="AJ2298" s="350"/>
      <c r="AK2298" s="3"/>
      <c r="AL2298" s="3"/>
    </row>
    <row r="2299" spans="1:38" ht="12" customHeight="1" x14ac:dyDescent="0.25">
      <c r="A2299" s="73">
        <v>1011020</v>
      </c>
      <c r="B2299" s="98" t="s">
        <v>120</v>
      </c>
      <c r="C2299" s="74"/>
      <c r="D2299" s="115">
        <v>66.97</v>
      </c>
      <c r="E2299" s="75" t="s">
        <v>6463</v>
      </c>
      <c r="F2299" s="309">
        <f t="shared" si="170"/>
        <v>80.36399999999999</v>
      </c>
      <c r="G2299" s="80" t="s">
        <v>3333</v>
      </c>
      <c r="H2299" s="325"/>
      <c r="I2299" s="381"/>
      <c r="J2299" s="15"/>
      <c r="L2299"/>
      <c r="M2299"/>
      <c r="P2299" s="9">
        <v>25</v>
      </c>
      <c r="V2299" s="39"/>
      <c r="Z2299" s="38"/>
      <c r="AA2299" s="38">
        <v>0</v>
      </c>
      <c r="AB2299" s="30"/>
      <c r="AC2299" s="31"/>
      <c r="AD2299" s="32"/>
      <c r="AE2299" s="32"/>
      <c r="AF2299" s="33"/>
      <c r="AJ2299" s="350"/>
      <c r="AK2299" s="3"/>
      <c r="AL2299" s="3"/>
    </row>
    <row r="2300" spans="1:38" ht="12" customHeight="1" x14ac:dyDescent="0.25">
      <c r="A2300" s="271">
        <v>1011021</v>
      </c>
      <c r="B2300" s="100" t="s">
        <v>121</v>
      </c>
      <c r="C2300" s="85"/>
      <c r="D2300" s="115">
        <v>65.37</v>
      </c>
      <c r="E2300" s="86" t="s">
        <v>6463</v>
      </c>
      <c r="F2300" s="310">
        <f t="shared" si="170"/>
        <v>78.444000000000003</v>
      </c>
      <c r="G2300" s="87" t="s">
        <v>3335</v>
      </c>
      <c r="H2300" s="325"/>
      <c r="L2300"/>
      <c r="M2300"/>
      <c r="P2300" s="9">
        <v>25</v>
      </c>
      <c r="V2300" s="39"/>
      <c r="Z2300" s="38"/>
      <c r="AA2300" s="38">
        <v>0</v>
      </c>
      <c r="AB2300" s="30"/>
      <c r="AC2300" s="31"/>
      <c r="AD2300" s="32"/>
      <c r="AE2300" s="32"/>
      <c r="AF2300" s="33"/>
      <c r="AJ2300" s="350"/>
      <c r="AK2300" s="3"/>
      <c r="AL2300" s="3"/>
    </row>
    <row r="2301" spans="1:38" ht="60" customHeight="1" x14ac:dyDescent="0.25">
      <c r="A2301" s="269">
        <v>70</v>
      </c>
      <c r="B2301" s="284" t="s">
        <v>7979</v>
      </c>
      <c r="C2301" s="267"/>
      <c r="D2301" s="115"/>
      <c r="E2301" s="267"/>
      <c r="F2301" s="298"/>
      <c r="G2301" s="189"/>
      <c r="H2301" s="325"/>
      <c r="J2301" s="72"/>
      <c r="K2301" s="72"/>
      <c r="L2301"/>
      <c r="M2301"/>
      <c r="P2301" s="9">
        <v>22</v>
      </c>
      <c r="R2301" s="36"/>
      <c r="V2301" s="37"/>
      <c r="Z2301" s="38"/>
      <c r="AA2301" s="38"/>
      <c r="AB2301" s="30"/>
      <c r="AC2301" s="31"/>
      <c r="AD2301" s="32"/>
      <c r="AE2301" s="32"/>
      <c r="AF2301" s="33"/>
      <c r="AJ2301" s="350"/>
      <c r="AK2301" s="3"/>
      <c r="AL2301" s="3"/>
    </row>
    <row r="2302" spans="1:38" ht="24" customHeight="1" x14ac:dyDescent="0.25">
      <c r="A2302" s="76">
        <v>3705001</v>
      </c>
      <c r="B2302" s="270" t="s">
        <v>5017</v>
      </c>
      <c r="C2302" s="77"/>
      <c r="D2302" s="115">
        <v>87.3</v>
      </c>
      <c r="E2302" s="287" t="s">
        <v>5497</v>
      </c>
      <c r="F2302" s="112">
        <f t="shared" si="170"/>
        <v>104.75999999999999</v>
      </c>
      <c r="G2302" s="79" t="s">
        <v>3333</v>
      </c>
      <c r="H2302" s="325"/>
      <c r="I2302" s="2" t="s">
        <v>4950</v>
      </c>
      <c r="J2302" s="15"/>
      <c r="L2302"/>
      <c r="M2302"/>
      <c r="P2302" s="9">
        <v>22</v>
      </c>
      <c r="V2302" s="39"/>
      <c r="Z2302" s="38"/>
      <c r="AA2302" s="38">
        <v>12</v>
      </c>
      <c r="AB2302" s="30"/>
      <c r="AC2302" s="31"/>
      <c r="AD2302" s="32"/>
      <c r="AE2302" s="32"/>
      <c r="AF2302" s="33"/>
      <c r="AJ2302" s="350"/>
      <c r="AK2302" s="3"/>
      <c r="AL2302" s="3"/>
    </row>
    <row r="2303" spans="1:38" ht="24" customHeight="1" x14ac:dyDescent="0.25">
      <c r="A2303" s="73">
        <v>3705002</v>
      </c>
      <c r="B2303" s="98" t="s">
        <v>5018</v>
      </c>
      <c r="C2303" s="74"/>
      <c r="D2303" s="115">
        <v>96.77</v>
      </c>
      <c r="E2303" s="95" t="s">
        <v>5497</v>
      </c>
      <c r="F2303" s="112">
        <f t="shared" si="170"/>
        <v>116.124</v>
      </c>
      <c r="G2303" s="80" t="s">
        <v>3333</v>
      </c>
      <c r="H2303" s="325"/>
      <c r="I2303" s="380" t="s">
        <v>8501</v>
      </c>
      <c r="J2303" s="15"/>
      <c r="L2303"/>
      <c r="M2303"/>
      <c r="P2303" s="9">
        <v>22</v>
      </c>
      <c r="V2303" s="39"/>
      <c r="Z2303" s="38"/>
      <c r="AA2303" s="38">
        <v>12</v>
      </c>
      <c r="AB2303" s="30"/>
      <c r="AC2303" s="31"/>
      <c r="AD2303" s="32"/>
      <c r="AE2303" s="32"/>
      <c r="AF2303" s="33"/>
      <c r="AJ2303" s="350"/>
      <c r="AK2303" s="3"/>
      <c r="AL2303" s="3"/>
    </row>
    <row r="2304" spans="1:38" ht="24" customHeight="1" x14ac:dyDescent="0.25">
      <c r="A2304" s="73">
        <v>3705003</v>
      </c>
      <c r="B2304" s="98" t="s">
        <v>5019</v>
      </c>
      <c r="C2304" s="74"/>
      <c r="D2304" s="115">
        <v>112.55</v>
      </c>
      <c r="E2304" s="95" t="s">
        <v>5497</v>
      </c>
      <c r="F2304" s="112">
        <f t="shared" si="170"/>
        <v>135.06</v>
      </c>
      <c r="G2304" s="80" t="s">
        <v>3333</v>
      </c>
      <c r="H2304" s="325"/>
      <c r="I2304" s="381"/>
      <c r="J2304" s="15"/>
      <c r="L2304"/>
      <c r="M2304"/>
      <c r="P2304" s="9">
        <v>22</v>
      </c>
      <c r="V2304" s="39"/>
      <c r="Z2304" s="38"/>
      <c r="AA2304" s="38">
        <v>12</v>
      </c>
      <c r="AB2304" s="30"/>
      <c r="AC2304" s="31"/>
      <c r="AD2304" s="32"/>
      <c r="AE2304" s="32"/>
      <c r="AF2304" s="33"/>
      <c r="AJ2304" s="350"/>
      <c r="AK2304" s="3"/>
      <c r="AL2304" s="3"/>
    </row>
    <row r="2305" spans="1:38" ht="24" customHeight="1" x14ac:dyDescent="0.25">
      <c r="A2305" s="73">
        <v>3705028</v>
      </c>
      <c r="B2305" s="98" t="s">
        <v>6227</v>
      </c>
      <c r="C2305" s="74"/>
      <c r="D2305" s="115">
        <v>121.99</v>
      </c>
      <c r="E2305" s="95" t="s">
        <v>5497</v>
      </c>
      <c r="F2305" s="112">
        <f t="shared" si="170"/>
        <v>146.38799999999998</v>
      </c>
      <c r="G2305" s="80" t="s">
        <v>3334</v>
      </c>
      <c r="H2305" s="325"/>
      <c r="J2305" s="15"/>
      <c r="L2305"/>
      <c r="M2305"/>
      <c r="P2305" s="9">
        <v>22</v>
      </c>
      <c r="V2305" s="39"/>
      <c r="Z2305" s="38"/>
      <c r="AA2305" s="38">
        <v>12</v>
      </c>
      <c r="AB2305" s="30"/>
      <c r="AC2305" s="31"/>
      <c r="AD2305" s="32"/>
      <c r="AE2305" s="32"/>
      <c r="AF2305" s="33"/>
      <c r="AJ2305" s="350"/>
      <c r="AK2305" s="3"/>
      <c r="AL2305" s="3"/>
    </row>
    <row r="2306" spans="1:38" ht="24" customHeight="1" x14ac:dyDescent="0.25">
      <c r="A2306" s="73">
        <v>3705029</v>
      </c>
      <c r="B2306" s="98" t="s">
        <v>6228</v>
      </c>
      <c r="C2306" s="74"/>
      <c r="D2306" s="115">
        <v>121.99</v>
      </c>
      <c r="E2306" s="95" t="s">
        <v>5497</v>
      </c>
      <c r="F2306" s="112">
        <f t="shared" si="170"/>
        <v>146.38799999999998</v>
      </c>
      <c r="G2306" s="80" t="s">
        <v>3335</v>
      </c>
      <c r="H2306" s="325"/>
      <c r="J2306" s="15"/>
      <c r="L2306"/>
      <c r="M2306"/>
      <c r="P2306" s="9">
        <v>22</v>
      </c>
      <c r="V2306" s="39"/>
      <c r="Z2306" s="38"/>
      <c r="AA2306" s="38">
        <v>12</v>
      </c>
      <c r="AB2306" s="30"/>
      <c r="AC2306" s="31"/>
      <c r="AD2306" s="32"/>
      <c r="AE2306" s="32"/>
      <c r="AF2306" s="33"/>
      <c r="AJ2306" s="350"/>
      <c r="AK2306" s="3"/>
      <c r="AL2306" s="3"/>
    </row>
    <row r="2307" spans="1:38" ht="24" customHeight="1" x14ac:dyDescent="0.25">
      <c r="A2307" s="73">
        <v>3705004</v>
      </c>
      <c r="B2307" s="98" t="s">
        <v>5020</v>
      </c>
      <c r="C2307" s="74"/>
      <c r="D2307" s="115">
        <v>121.99</v>
      </c>
      <c r="E2307" s="95" t="s">
        <v>5497</v>
      </c>
      <c r="F2307" s="112">
        <f t="shared" si="170"/>
        <v>146.38799999999998</v>
      </c>
      <c r="G2307" s="80" t="s">
        <v>3333</v>
      </c>
      <c r="H2307" s="325"/>
      <c r="I2307" s="365" t="s">
        <v>5890</v>
      </c>
      <c r="J2307" s="15"/>
      <c r="L2307"/>
      <c r="M2307"/>
      <c r="P2307" s="9">
        <v>22</v>
      </c>
      <c r="V2307" s="39"/>
      <c r="Z2307" s="38"/>
      <c r="AA2307" s="38">
        <v>12</v>
      </c>
      <c r="AB2307" s="30"/>
      <c r="AC2307" s="31"/>
      <c r="AD2307" s="32"/>
      <c r="AE2307" s="32"/>
      <c r="AF2307" s="33"/>
      <c r="AJ2307" s="350"/>
      <c r="AK2307" s="3"/>
      <c r="AL2307" s="3"/>
    </row>
    <row r="2308" spans="1:38" ht="24" customHeight="1" x14ac:dyDescent="0.25">
      <c r="A2308" s="73">
        <v>3705030</v>
      </c>
      <c r="B2308" s="98" t="s">
        <v>6229</v>
      </c>
      <c r="C2308" s="74"/>
      <c r="D2308" s="115">
        <v>171.47</v>
      </c>
      <c r="E2308" s="95" t="s">
        <v>5497</v>
      </c>
      <c r="F2308" s="112">
        <f t="shared" si="170"/>
        <v>205.76399999999998</v>
      </c>
      <c r="G2308" s="80" t="s">
        <v>3334</v>
      </c>
      <c r="H2308" s="325"/>
      <c r="I2308" s="365"/>
      <c r="J2308" s="15"/>
      <c r="L2308"/>
      <c r="M2308"/>
      <c r="P2308" s="9">
        <v>22</v>
      </c>
      <c r="V2308" s="39"/>
      <c r="Z2308" s="38"/>
      <c r="AA2308" s="38">
        <v>12</v>
      </c>
      <c r="AB2308" s="30"/>
      <c r="AC2308" s="31"/>
      <c r="AD2308" s="32"/>
      <c r="AE2308" s="32"/>
      <c r="AF2308" s="33"/>
      <c r="AJ2308" s="350"/>
      <c r="AK2308" s="3"/>
      <c r="AL2308" s="3"/>
    </row>
    <row r="2309" spans="1:38" ht="24" customHeight="1" x14ac:dyDescent="0.25">
      <c r="A2309" s="73">
        <v>3705031</v>
      </c>
      <c r="B2309" s="98" t="s">
        <v>6230</v>
      </c>
      <c r="C2309" s="74"/>
      <c r="D2309" s="115">
        <v>171.47</v>
      </c>
      <c r="E2309" s="95" t="s">
        <v>5497</v>
      </c>
      <c r="F2309" s="112">
        <f t="shared" si="170"/>
        <v>205.76399999999998</v>
      </c>
      <c r="G2309" s="80" t="s">
        <v>3335</v>
      </c>
      <c r="H2309" s="325"/>
      <c r="I2309" s="365"/>
      <c r="J2309" s="15"/>
      <c r="L2309"/>
      <c r="M2309"/>
      <c r="P2309" s="9">
        <v>22</v>
      </c>
      <c r="V2309" s="39"/>
      <c r="Z2309" s="38"/>
      <c r="AA2309" s="38">
        <v>12</v>
      </c>
      <c r="AB2309" s="30"/>
      <c r="AC2309" s="31"/>
      <c r="AD2309" s="32"/>
      <c r="AE2309" s="32"/>
      <c r="AF2309" s="33"/>
      <c r="AJ2309" s="350"/>
      <c r="AK2309" s="3"/>
      <c r="AL2309" s="3"/>
    </row>
    <row r="2310" spans="1:38" ht="24" customHeight="1" x14ac:dyDescent="0.25">
      <c r="A2310" s="73">
        <v>3705005</v>
      </c>
      <c r="B2310" s="98" t="s">
        <v>5021</v>
      </c>
      <c r="C2310" s="74"/>
      <c r="D2310" s="115">
        <v>171.47</v>
      </c>
      <c r="E2310" s="95" t="s">
        <v>5497</v>
      </c>
      <c r="F2310" s="112">
        <f t="shared" si="170"/>
        <v>205.76399999999998</v>
      </c>
      <c r="G2310" s="80" t="s">
        <v>3333</v>
      </c>
      <c r="H2310" s="325"/>
      <c r="I2310" s="365"/>
      <c r="J2310" s="15"/>
      <c r="L2310"/>
      <c r="M2310"/>
      <c r="P2310" s="9">
        <v>22</v>
      </c>
      <c r="V2310" s="39"/>
      <c r="Z2310" s="38"/>
      <c r="AA2310" s="38">
        <v>12</v>
      </c>
      <c r="AB2310" s="30"/>
      <c r="AC2310" s="31"/>
      <c r="AD2310" s="32"/>
      <c r="AE2310" s="32"/>
      <c r="AF2310" s="33"/>
      <c r="AJ2310" s="350"/>
      <c r="AK2310" s="3"/>
      <c r="AL2310" s="3"/>
    </row>
    <row r="2311" spans="1:38" ht="24" customHeight="1" x14ac:dyDescent="0.25">
      <c r="A2311" s="73">
        <v>3705032</v>
      </c>
      <c r="B2311" s="98" t="s">
        <v>6231</v>
      </c>
      <c r="C2311" s="74"/>
      <c r="D2311" s="115">
        <v>205</v>
      </c>
      <c r="E2311" s="95" t="s">
        <v>5497</v>
      </c>
      <c r="F2311" s="112">
        <f t="shared" si="170"/>
        <v>246</v>
      </c>
      <c r="G2311" s="80" t="s">
        <v>3334</v>
      </c>
      <c r="H2311" s="325"/>
      <c r="J2311" s="15"/>
      <c r="L2311"/>
      <c r="M2311"/>
      <c r="P2311" s="9">
        <v>22</v>
      </c>
      <c r="V2311" s="39"/>
      <c r="Z2311" s="38"/>
      <c r="AA2311" s="38">
        <v>12</v>
      </c>
      <c r="AB2311" s="30"/>
      <c r="AC2311" s="31"/>
      <c r="AD2311" s="32"/>
      <c r="AE2311" s="32"/>
      <c r="AF2311" s="33"/>
      <c r="AJ2311" s="350"/>
      <c r="AK2311" s="3"/>
      <c r="AL2311" s="3"/>
    </row>
    <row r="2312" spans="1:38" ht="24" customHeight="1" x14ac:dyDescent="0.25">
      <c r="A2312" s="73">
        <v>3705033</v>
      </c>
      <c r="B2312" s="98" t="s">
        <v>6232</v>
      </c>
      <c r="C2312" s="74"/>
      <c r="D2312" s="115">
        <v>205</v>
      </c>
      <c r="E2312" s="95" t="s">
        <v>5497</v>
      </c>
      <c r="F2312" s="112">
        <f t="shared" si="170"/>
        <v>246</v>
      </c>
      <c r="G2312" s="80" t="s">
        <v>3335</v>
      </c>
      <c r="H2312" s="325"/>
      <c r="J2312" s="15"/>
      <c r="L2312"/>
      <c r="M2312"/>
      <c r="P2312" s="9">
        <v>22</v>
      </c>
      <c r="V2312" s="39"/>
      <c r="Z2312" s="38"/>
      <c r="AA2312" s="38">
        <v>12</v>
      </c>
      <c r="AB2312" s="30"/>
      <c r="AC2312" s="31"/>
      <c r="AD2312" s="32"/>
      <c r="AE2312" s="32"/>
      <c r="AF2312" s="33"/>
      <c r="AJ2312" s="350"/>
      <c r="AK2312" s="3"/>
      <c r="AL2312" s="3"/>
    </row>
    <row r="2313" spans="1:38" ht="24" customHeight="1" x14ac:dyDescent="0.25">
      <c r="A2313" s="73">
        <v>3705034</v>
      </c>
      <c r="B2313" s="98" t="s">
        <v>6233</v>
      </c>
      <c r="C2313" s="74"/>
      <c r="D2313" s="115">
        <v>205</v>
      </c>
      <c r="E2313" s="95" t="s">
        <v>5497</v>
      </c>
      <c r="F2313" s="112">
        <f t="shared" si="170"/>
        <v>246</v>
      </c>
      <c r="G2313" s="80" t="s">
        <v>3335</v>
      </c>
      <c r="H2313" s="325"/>
      <c r="J2313" s="15"/>
      <c r="L2313"/>
      <c r="M2313"/>
      <c r="P2313" s="9">
        <v>22</v>
      </c>
      <c r="V2313" s="39"/>
      <c r="Z2313" s="38"/>
      <c r="AA2313" s="38">
        <v>12</v>
      </c>
      <c r="AB2313" s="30"/>
      <c r="AC2313" s="31"/>
      <c r="AD2313" s="32"/>
      <c r="AE2313" s="32"/>
      <c r="AF2313" s="33"/>
      <c r="AJ2313" s="350"/>
      <c r="AK2313" s="3"/>
      <c r="AL2313" s="3"/>
    </row>
    <row r="2314" spans="1:38" ht="24" customHeight="1" x14ac:dyDescent="0.25">
      <c r="A2314" s="73">
        <v>3705006</v>
      </c>
      <c r="B2314" s="98" t="s">
        <v>5022</v>
      </c>
      <c r="C2314" s="74"/>
      <c r="D2314" s="115">
        <v>205</v>
      </c>
      <c r="E2314" s="95" t="s">
        <v>5497</v>
      </c>
      <c r="F2314" s="112">
        <f t="shared" si="170"/>
        <v>246</v>
      </c>
      <c r="G2314" s="80" t="s">
        <v>3333</v>
      </c>
      <c r="H2314" s="325"/>
      <c r="J2314" s="15"/>
      <c r="L2314"/>
      <c r="M2314"/>
      <c r="P2314" s="9">
        <v>22</v>
      </c>
      <c r="V2314" s="39"/>
      <c r="Z2314" s="38"/>
      <c r="AA2314" s="38">
        <v>12</v>
      </c>
      <c r="AB2314" s="30"/>
      <c r="AC2314" s="31"/>
      <c r="AD2314" s="32"/>
      <c r="AE2314" s="32"/>
      <c r="AF2314" s="33"/>
      <c r="AJ2314" s="350"/>
      <c r="AK2314" s="3"/>
      <c r="AL2314" s="3"/>
    </row>
    <row r="2315" spans="1:38" ht="24" customHeight="1" x14ac:dyDescent="0.25">
      <c r="A2315" s="73">
        <v>3705035</v>
      </c>
      <c r="B2315" s="98" t="s">
        <v>6234</v>
      </c>
      <c r="C2315" s="74"/>
      <c r="D2315" s="115">
        <v>248.52</v>
      </c>
      <c r="E2315" s="95" t="s">
        <v>5497</v>
      </c>
      <c r="F2315" s="112">
        <f t="shared" si="170"/>
        <v>298.22399999999999</v>
      </c>
      <c r="G2315" s="80" t="s">
        <v>3334</v>
      </c>
      <c r="H2315" s="325"/>
      <c r="J2315" s="15"/>
      <c r="L2315"/>
      <c r="M2315"/>
      <c r="P2315" s="9">
        <v>22</v>
      </c>
      <c r="V2315" s="39"/>
      <c r="Z2315" s="38"/>
      <c r="AA2315" s="38">
        <v>12</v>
      </c>
      <c r="AB2315" s="30"/>
      <c r="AC2315" s="31"/>
      <c r="AD2315" s="32"/>
      <c r="AE2315" s="32"/>
      <c r="AF2315" s="33"/>
      <c r="AJ2315" s="350"/>
      <c r="AK2315" s="3"/>
      <c r="AL2315" s="3"/>
    </row>
    <row r="2316" spans="1:38" ht="24" customHeight="1" x14ac:dyDescent="0.25">
      <c r="A2316" s="73">
        <v>3705036</v>
      </c>
      <c r="B2316" s="98" t="s">
        <v>6235</v>
      </c>
      <c r="C2316" s="74"/>
      <c r="D2316" s="115">
        <v>248.52</v>
      </c>
      <c r="E2316" s="95" t="s">
        <v>5497</v>
      </c>
      <c r="F2316" s="112">
        <f t="shared" si="170"/>
        <v>298.22399999999999</v>
      </c>
      <c r="G2316" s="80" t="s">
        <v>3334</v>
      </c>
      <c r="H2316" s="325"/>
      <c r="J2316" s="15"/>
      <c r="L2316"/>
      <c r="M2316"/>
      <c r="P2316" s="9">
        <v>22</v>
      </c>
      <c r="V2316" s="39"/>
      <c r="Z2316" s="38"/>
      <c r="AA2316" s="38">
        <v>12</v>
      </c>
      <c r="AB2316" s="30"/>
      <c r="AC2316" s="31"/>
      <c r="AD2316" s="32"/>
      <c r="AE2316" s="32"/>
      <c r="AF2316" s="33"/>
      <c r="AJ2316" s="350"/>
      <c r="AK2316" s="3"/>
      <c r="AL2316" s="3"/>
    </row>
    <row r="2317" spans="1:38" ht="24" customHeight="1" x14ac:dyDescent="0.25">
      <c r="A2317" s="73">
        <v>3705037</v>
      </c>
      <c r="B2317" s="98" t="s">
        <v>6236</v>
      </c>
      <c r="C2317" s="74"/>
      <c r="D2317" s="115">
        <v>252.91</v>
      </c>
      <c r="E2317" s="95" t="s">
        <v>5497</v>
      </c>
      <c r="F2317" s="112">
        <f t="shared" si="170"/>
        <v>303.49199999999996</v>
      </c>
      <c r="G2317" s="80" t="s">
        <v>3334</v>
      </c>
      <c r="H2317" s="325"/>
      <c r="J2317" s="15"/>
      <c r="L2317"/>
      <c r="M2317"/>
      <c r="P2317" s="9">
        <v>22</v>
      </c>
      <c r="V2317" s="39"/>
      <c r="Z2317" s="38"/>
      <c r="AA2317" s="38">
        <v>12</v>
      </c>
      <c r="AB2317" s="30"/>
      <c r="AC2317" s="31"/>
      <c r="AD2317" s="32"/>
      <c r="AE2317" s="32"/>
      <c r="AF2317" s="33"/>
      <c r="AJ2317" s="350"/>
      <c r="AK2317" s="3"/>
      <c r="AL2317" s="3"/>
    </row>
    <row r="2318" spans="1:38" ht="24" customHeight="1" x14ac:dyDescent="0.25">
      <c r="A2318" s="73">
        <v>3705038</v>
      </c>
      <c r="B2318" s="98" t="s">
        <v>6237</v>
      </c>
      <c r="C2318" s="74"/>
      <c r="D2318" s="115">
        <v>252.91</v>
      </c>
      <c r="E2318" s="95" t="s">
        <v>5497</v>
      </c>
      <c r="F2318" s="112">
        <f t="shared" si="170"/>
        <v>303.49199999999996</v>
      </c>
      <c r="G2318" s="80" t="s">
        <v>3334</v>
      </c>
      <c r="H2318" s="325"/>
      <c r="J2318" s="15"/>
      <c r="L2318"/>
      <c r="M2318"/>
      <c r="P2318" s="9">
        <v>22</v>
      </c>
      <c r="V2318" s="39"/>
      <c r="Z2318" s="38"/>
      <c r="AA2318" s="38">
        <v>12</v>
      </c>
      <c r="AB2318" s="30"/>
      <c r="AC2318" s="31"/>
      <c r="AD2318" s="32"/>
      <c r="AE2318" s="32"/>
      <c r="AF2318" s="33"/>
      <c r="AJ2318" s="350"/>
      <c r="AK2318" s="3"/>
      <c r="AL2318" s="3"/>
    </row>
    <row r="2319" spans="1:38" ht="24" customHeight="1" x14ac:dyDescent="0.25">
      <c r="A2319" s="73">
        <v>3705039</v>
      </c>
      <c r="B2319" s="98" t="s">
        <v>6242</v>
      </c>
      <c r="C2319" s="74"/>
      <c r="D2319" s="115">
        <v>252.91</v>
      </c>
      <c r="E2319" s="95" t="s">
        <v>5497</v>
      </c>
      <c r="F2319" s="112">
        <f t="shared" si="170"/>
        <v>303.49199999999996</v>
      </c>
      <c r="G2319" s="80" t="s">
        <v>3335</v>
      </c>
      <c r="H2319" s="325"/>
      <c r="J2319" s="15"/>
      <c r="L2319"/>
      <c r="M2319"/>
      <c r="P2319" s="9">
        <v>22</v>
      </c>
      <c r="V2319" s="39"/>
      <c r="Z2319" s="38"/>
      <c r="AA2319" s="38">
        <v>12</v>
      </c>
      <c r="AB2319" s="30"/>
      <c r="AC2319" s="31"/>
      <c r="AD2319" s="32"/>
      <c r="AE2319" s="32"/>
      <c r="AF2319" s="33"/>
      <c r="AJ2319" s="350"/>
      <c r="AK2319" s="3"/>
      <c r="AL2319" s="3"/>
    </row>
    <row r="2320" spans="1:38" ht="24" customHeight="1" x14ac:dyDescent="0.25">
      <c r="A2320" s="73">
        <v>3705040</v>
      </c>
      <c r="B2320" s="98" t="s">
        <v>6238</v>
      </c>
      <c r="C2320" s="74"/>
      <c r="D2320" s="115">
        <v>252.91</v>
      </c>
      <c r="E2320" s="95" t="s">
        <v>5497</v>
      </c>
      <c r="F2320" s="112">
        <f t="shared" si="170"/>
        <v>303.49199999999996</v>
      </c>
      <c r="G2320" s="80" t="s">
        <v>3335</v>
      </c>
      <c r="H2320" s="325"/>
      <c r="J2320" s="15"/>
      <c r="L2320"/>
      <c r="M2320"/>
      <c r="P2320" s="9">
        <v>22</v>
      </c>
      <c r="V2320" s="39"/>
      <c r="Z2320" s="38"/>
      <c r="AA2320" s="38">
        <v>12</v>
      </c>
      <c r="AB2320" s="30"/>
      <c r="AC2320" s="31"/>
      <c r="AD2320" s="32"/>
      <c r="AE2320" s="32"/>
      <c r="AF2320" s="33"/>
      <c r="AJ2320" s="350"/>
      <c r="AK2320" s="3"/>
      <c r="AL2320" s="3"/>
    </row>
    <row r="2321" spans="1:38" ht="24" customHeight="1" x14ac:dyDescent="0.25">
      <c r="A2321" s="73">
        <v>3705041</v>
      </c>
      <c r="B2321" s="98" t="s">
        <v>6239</v>
      </c>
      <c r="C2321" s="74"/>
      <c r="D2321" s="115">
        <v>252.91</v>
      </c>
      <c r="E2321" s="95" t="s">
        <v>5497</v>
      </c>
      <c r="F2321" s="112">
        <f t="shared" si="170"/>
        <v>303.49199999999996</v>
      </c>
      <c r="G2321" s="80" t="s">
        <v>3335</v>
      </c>
      <c r="H2321" s="325"/>
      <c r="J2321" s="15"/>
      <c r="L2321"/>
      <c r="M2321"/>
      <c r="P2321" s="9">
        <v>22</v>
      </c>
      <c r="V2321" s="39"/>
      <c r="Z2321" s="38"/>
      <c r="AA2321" s="38">
        <v>12</v>
      </c>
      <c r="AB2321" s="30"/>
      <c r="AC2321" s="31"/>
      <c r="AD2321" s="32"/>
      <c r="AE2321" s="32"/>
      <c r="AF2321" s="33"/>
      <c r="AJ2321" s="350"/>
      <c r="AK2321" s="3"/>
      <c r="AL2321" s="3"/>
    </row>
    <row r="2322" spans="1:38" ht="24" customHeight="1" x14ac:dyDescent="0.25">
      <c r="A2322" s="73">
        <v>3705042</v>
      </c>
      <c r="B2322" s="98" t="s">
        <v>6240</v>
      </c>
      <c r="C2322" s="74"/>
      <c r="D2322" s="115">
        <v>252.91</v>
      </c>
      <c r="E2322" s="95" t="s">
        <v>5497</v>
      </c>
      <c r="F2322" s="112">
        <f t="shared" si="170"/>
        <v>303.49199999999996</v>
      </c>
      <c r="G2322" s="80" t="s">
        <v>3333</v>
      </c>
      <c r="H2322" s="325"/>
      <c r="J2322" s="15"/>
      <c r="L2322"/>
      <c r="M2322"/>
      <c r="P2322" s="9">
        <v>22</v>
      </c>
      <c r="V2322" s="39"/>
      <c r="Z2322" s="38"/>
      <c r="AA2322" s="38">
        <v>12</v>
      </c>
      <c r="AB2322" s="30"/>
      <c r="AC2322" s="31"/>
      <c r="AD2322" s="32"/>
      <c r="AE2322" s="32"/>
      <c r="AF2322" s="33"/>
      <c r="AJ2322" s="350"/>
      <c r="AK2322" s="3"/>
      <c r="AL2322" s="3"/>
    </row>
    <row r="2323" spans="1:38" ht="24" customHeight="1" x14ac:dyDescent="0.25">
      <c r="A2323" s="73">
        <v>3705043</v>
      </c>
      <c r="B2323" s="98" t="s">
        <v>6241</v>
      </c>
      <c r="C2323" s="74"/>
      <c r="D2323" s="115">
        <v>311.43</v>
      </c>
      <c r="E2323" s="95" t="s">
        <v>5497</v>
      </c>
      <c r="F2323" s="112">
        <f t="shared" si="170"/>
        <v>373.71600000000001</v>
      </c>
      <c r="G2323" s="80" t="s">
        <v>3334</v>
      </c>
      <c r="H2323" s="325"/>
      <c r="J2323" s="15"/>
      <c r="L2323"/>
      <c r="M2323"/>
      <c r="P2323" s="9">
        <v>22</v>
      </c>
      <c r="V2323" s="39"/>
      <c r="Z2323" s="38"/>
      <c r="AA2323" s="38">
        <v>12</v>
      </c>
      <c r="AB2323" s="30"/>
      <c r="AC2323" s="31"/>
      <c r="AD2323" s="32"/>
      <c r="AE2323" s="32"/>
      <c r="AF2323" s="33"/>
      <c r="AJ2323" s="350"/>
      <c r="AK2323" s="3"/>
      <c r="AL2323" s="3"/>
    </row>
    <row r="2324" spans="1:38" ht="24" customHeight="1" x14ac:dyDescent="0.25">
      <c r="A2324" s="73">
        <v>3705044</v>
      </c>
      <c r="B2324" s="98" t="s">
        <v>6243</v>
      </c>
      <c r="C2324" s="74"/>
      <c r="D2324" s="115">
        <v>311.43</v>
      </c>
      <c r="E2324" s="95" t="s">
        <v>5497</v>
      </c>
      <c r="F2324" s="112">
        <f t="shared" si="170"/>
        <v>373.71600000000001</v>
      </c>
      <c r="G2324" s="80" t="s">
        <v>3334</v>
      </c>
      <c r="H2324" s="325"/>
      <c r="J2324" s="15"/>
      <c r="L2324"/>
      <c r="M2324"/>
      <c r="P2324" s="9">
        <v>22</v>
      </c>
      <c r="V2324" s="39"/>
      <c r="Z2324" s="38"/>
      <c r="AA2324" s="38">
        <v>12</v>
      </c>
      <c r="AB2324" s="30"/>
      <c r="AC2324" s="31"/>
      <c r="AD2324" s="32"/>
      <c r="AE2324" s="32"/>
      <c r="AF2324" s="33"/>
      <c r="AJ2324" s="350"/>
      <c r="AK2324" s="3"/>
      <c r="AL2324" s="3"/>
    </row>
    <row r="2325" spans="1:38" ht="24" customHeight="1" x14ac:dyDescent="0.25">
      <c r="A2325" s="73">
        <v>3705045</v>
      </c>
      <c r="B2325" s="98" t="s">
        <v>6244</v>
      </c>
      <c r="C2325" s="74"/>
      <c r="D2325" s="115">
        <v>311.43</v>
      </c>
      <c r="E2325" s="95" t="s">
        <v>5497</v>
      </c>
      <c r="F2325" s="112">
        <f t="shared" si="170"/>
        <v>373.71600000000001</v>
      </c>
      <c r="G2325" s="80" t="s">
        <v>3335</v>
      </c>
      <c r="H2325" s="325"/>
      <c r="J2325" s="15"/>
      <c r="L2325"/>
      <c r="M2325"/>
      <c r="P2325" s="9">
        <v>22</v>
      </c>
      <c r="V2325" s="39"/>
      <c r="Z2325" s="38"/>
      <c r="AA2325" s="38">
        <v>12</v>
      </c>
      <c r="AB2325" s="30"/>
      <c r="AC2325" s="31"/>
      <c r="AD2325" s="32"/>
      <c r="AE2325" s="32"/>
      <c r="AF2325" s="33"/>
      <c r="AJ2325" s="350"/>
      <c r="AK2325" s="3"/>
      <c r="AL2325" s="3"/>
    </row>
    <row r="2326" spans="1:38" ht="24" customHeight="1" x14ac:dyDescent="0.25">
      <c r="A2326" s="73">
        <v>3705046</v>
      </c>
      <c r="B2326" s="98" t="s">
        <v>6245</v>
      </c>
      <c r="C2326" s="74"/>
      <c r="D2326" s="115">
        <v>311.43</v>
      </c>
      <c r="E2326" s="95" t="s">
        <v>5497</v>
      </c>
      <c r="F2326" s="112">
        <f t="shared" si="170"/>
        <v>373.71600000000001</v>
      </c>
      <c r="G2326" s="80" t="s">
        <v>3335</v>
      </c>
      <c r="H2326" s="325"/>
      <c r="J2326" s="15"/>
      <c r="L2326"/>
      <c r="M2326"/>
      <c r="P2326" s="9">
        <v>22</v>
      </c>
      <c r="V2326" s="39"/>
      <c r="Z2326" s="38"/>
      <c r="AA2326" s="38">
        <v>12</v>
      </c>
      <c r="AB2326" s="30"/>
      <c r="AC2326" s="31"/>
      <c r="AD2326" s="32"/>
      <c r="AE2326" s="32"/>
      <c r="AF2326" s="33"/>
      <c r="AJ2326" s="350"/>
      <c r="AK2326" s="3"/>
      <c r="AL2326" s="3"/>
    </row>
    <row r="2327" spans="1:38" ht="24" customHeight="1" x14ac:dyDescent="0.25">
      <c r="A2327" s="73">
        <v>3705047</v>
      </c>
      <c r="B2327" s="98" t="s">
        <v>6246</v>
      </c>
      <c r="C2327" s="74"/>
      <c r="D2327" s="115">
        <v>311.43</v>
      </c>
      <c r="E2327" s="95" t="s">
        <v>5497</v>
      </c>
      <c r="F2327" s="112">
        <f t="shared" si="170"/>
        <v>373.71600000000001</v>
      </c>
      <c r="G2327" s="80" t="s">
        <v>3335</v>
      </c>
      <c r="H2327" s="325"/>
      <c r="J2327" s="15"/>
      <c r="L2327"/>
      <c r="M2327"/>
      <c r="P2327" s="9">
        <v>22</v>
      </c>
      <c r="V2327" s="39"/>
      <c r="Z2327" s="38"/>
      <c r="AA2327" s="38">
        <v>12</v>
      </c>
      <c r="AB2327" s="30"/>
      <c r="AC2327" s="31"/>
      <c r="AD2327" s="32"/>
      <c r="AE2327" s="32"/>
      <c r="AF2327" s="33"/>
      <c r="AJ2327" s="350"/>
      <c r="AK2327" s="3"/>
      <c r="AL2327" s="3"/>
    </row>
    <row r="2328" spans="1:38" ht="24" customHeight="1" x14ac:dyDescent="0.25">
      <c r="A2328" s="73">
        <v>3705048</v>
      </c>
      <c r="B2328" s="98" t="s">
        <v>6247</v>
      </c>
      <c r="C2328" s="74"/>
      <c r="D2328" s="115">
        <v>311.43</v>
      </c>
      <c r="E2328" s="95" t="s">
        <v>5497</v>
      </c>
      <c r="F2328" s="112">
        <f t="shared" si="170"/>
        <v>373.71600000000001</v>
      </c>
      <c r="G2328" s="80" t="s">
        <v>3333</v>
      </c>
      <c r="H2328" s="325"/>
      <c r="J2328" s="15"/>
      <c r="L2328"/>
      <c r="M2328"/>
      <c r="P2328" s="9">
        <v>22</v>
      </c>
      <c r="V2328" s="39"/>
      <c r="Z2328" s="38"/>
      <c r="AA2328" s="38">
        <v>12</v>
      </c>
      <c r="AB2328" s="30"/>
      <c r="AC2328" s="31"/>
      <c r="AD2328" s="32"/>
      <c r="AE2328" s="32"/>
      <c r="AF2328" s="33"/>
      <c r="AJ2328" s="350"/>
      <c r="AK2328" s="3"/>
      <c r="AL2328" s="3"/>
    </row>
    <row r="2329" spans="1:38" ht="24" customHeight="1" x14ac:dyDescent="0.25">
      <c r="A2329" s="73">
        <v>3705049</v>
      </c>
      <c r="B2329" s="98" t="s">
        <v>6248</v>
      </c>
      <c r="C2329" s="74"/>
      <c r="D2329" s="115">
        <v>368</v>
      </c>
      <c r="E2329" s="95" t="s">
        <v>5497</v>
      </c>
      <c r="F2329" s="112">
        <f t="shared" si="170"/>
        <v>441.59999999999997</v>
      </c>
      <c r="G2329" s="80" t="s">
        <v>3334</v>
      </c>
      <c r="H2329" s="325"/>
      <c r="J2329" s="15"/>
      <c r="L2329"/>
      <c r="M2329"/>
      <c r="P2329" s="9">
        <v>22</v>
      </c>
      <c r="V2329" s="39"/>
      <c r="Z2329" s="38"/>
      <c r="AA2329" s="38">
        <v>12</v>
      </c>
      <c r="AB2329" s="30"/>
      <c r="AC2329" s="31"/>
      <c r="AD2329" s="32"/>
      <c r="AE2329" s="32"/>
      <c r="AF2329" s="33"/>
      <c r="AJ2329" s="350"/>
      <c r="AK2329" s="3"/>
      <c r="AL2329" s="3"/>
    </row>
    <row r="2330" spans="1:38" ht="24" customHeight="1" x14ac:dyDescent="0.25">
      <c r="A2330" s="73">
        <v>3705050</v>
      </c>
      <c r="B2330" s="98" t="s">
        <v>6249</v>
      </c>
      <c r="C2330" s="74"/>
      <c r="D2330" s="115">
        <v>368</v>
      </c>
      <c r="E2330" s="95" t="s">
        <v>5497</v>
      </c>
      <c r="F2330" s="112">
        <f t="shared" si="170"/>
        <v>441.59999999999997</v>
      </c>
      <c r="G2330" s="80" t="s">
        <v>3335</v>
      </c>
      <c r="H2330" s="325"/>
      <c r="J2330" s="15"/>
      <c r="L2330"/>
      <c r="M2330"/>
      <c r="P2330" s="9">
        <v>22</v>
      </c>
      <c r="V2330" s="39"/>
      <c r="Z2330" s="38"/>
      <c r="AA2330" s="38">
        <v>12</v>
      </c>
      <c r="AB2330" s="30"/>
      <c r="AC2330" s="31"/>
      <c r="AD2330" s="32"/>
      <c r="AE2330" s="32"/>
      <c r="AF2330" s="33"/>
      <c r="AJ2330" s="350"/>
      <c r="AK2330" s="3"/>
      <c r="AL2330" s="3"/>
    </row>
    <row r="2331" spans="1:38" ht="24" customHeight="1" x14ac:dyDescent="0.25">
      <c r="A2331" s="73">
        <v>3705051</v>
      </c>
      <c r="B2331" s="98" t="s">
        <v>6250</v>
      </c>
      <c r="C2331" s="74"/>
      <c r="D2331" s="115">
        <v>368</v>
      </c>
      <c r="E2331" s="95" t="s">
        <v>5497</v>
      </c>
      <c r="F2331" s="112">
        <f t="shared" si="170"/>
        <v>441.59999999999997</v>
      </c>
      <c r="G2331" s="80" t="s">
        <v>3335</v>
      </c>
      <c r="H2331" s="325"/>
      <c r="J2331" s="15"/>
      <c r="L2331"/>
      <c r="M2331"/>
      <c r="P2331" s="9">
        <v>22</v>
      </c>
      <c r="V2331" s="39"/>
      <c r="Z2331" s="38"/>
      <c r="AA2331" s="38">
        <v>12</v>
      </c>
      <c r="AB2331" s="30"/>
      <c r="AC2331" s="31"/>
      <c r="AD2331" s="32"/>
      <c r="AE2331" s="32"/>
      <c r="AF2331" s="33"/>
      <c r="AJ2331" s="350"/>
      <c r="AK2331" s="3"/>
      <c r="AL2331" s="3"/>
    </row>
    <row r="2332" spans="1:38" ht="24" customHeight="1" x14ac:dyDescent="0.25">
      <c r="A2332" s="73">
        <v>3705052</v>
      </c>
      <c r="B2332" s="98" t="s">
        <v>6251</v>
      </c>
      <c r="C2332" s="74"/>
      <c r="D2332" s="115">
        <v>368</v>
      </c>
      <c r="E2332" s="95" t="s">
        <v>5497</v>
      </c>
      <c r="F2332" s="112">
        <f t="shared" si="170"/>
        <v>441.59999999999997</v>
      </c>
      <c r="G2332" s="80" t="s">
        <v>3333</v>
      </c>
      <c r="H2332" s="325"/>
      <c r="J2332" s="15"/>
      <c r="L2332"/>
      <c r="M2332"/>
      <c r="P2332" s="9">
        <v>22</v>
      </c>
      <c r="V2332" s="39"/>
      <c r="Z2332" s="38"/>
      <c r="AA2332" s="38">
        <v>12</v>
      </c>
      <c r="AB2332" s="30"/>
      <c r="AC2332" s="31"/>
      <c r="AD2332" s="32"/>
      <c r="AE2332" s="32"/>
      <c r="AF2332" s="33"/>
      <c r="AJ2332" s="350"/>
      <c r="AK2332" s="3"/>
      <c r="AL2332" s="3"/>
    </row>
    <row r="2333" spans="1:38" ht="24" customHeight="1" x14ac:dyDescent="0.25">
      <c r="A2333" s="73">
        <v>3705053</v>
      </c>
      <c r="B2333" s="98" t="s">
        <v>6252</v>
      </c>
      <c r="C2333" s="74"/>
      <c r="D2333" s="115">
        <v>492.05</v>
      </c>
      <c r="E2333" s="95" t="s">
        <v>5497</v>
      </c>
      <c r="F2333" s="112">
        <f t="shared" si="170"/>
        <v>590.46</v>
      </c>
      <c r="G2333" s="80" t="s">
        <v>3334</v>
      </c>
      <c r="H2333" s="325"/>
      <c r="J2333" s="15"/>
      <c r="L2333"/>
      <c r="M2333"/>
      <c r="P2333" s="9">
        <v>22</v>
      </c>
      <c r="V2333" s="39"/>
      <c r="Z2333" s="38"/>
      <c r="AA2333" s="38">
        <v>12</v>
      </c>
      <c r="AB2333" s="30"/>
      <c r="AC2333" s="31"/>
      <c r="AD2333" s="32"/>
      <c r="AE2333" s="32"/>
      <c r="AF2333" s="33"/>
      <c r="AJ2333" s="350"/>
      <c r="AK2333" s="3"/>
      <c r="AL2333" s="3"/>
    </row>
    <row r="2334" spans="1:38" ht="24" customHeight="1" x14ac:dyDescent="0.25">
      <c r="A2334" s="73">
        <v>3705054</v>
      </c>
      <c r="B2334" s="98" t="s">
        <v>6253</v>
      </c>
      <c r="C2334" s="74"/>
      <c r="D2334" s="115">
        <v>492.05</v>
      </c>
      <c r="E2334" s="95" t="s">
        <v>5497</v>
      </c>
      <c r="F2334" s="112">
        <f t="shared" si="170"/>
        <v>590.46</v>
      </c>
      <c r="G2334" s="80" t="s">
        <v>3334</v>
      </c>
      <c r="H2334" s="325"/>
      <c r="J2334" s="15"/>
      <c r="L2334"/>
      <c r="M2334"/>
      <c r="P2334" s="9">
        <v>22</v>
      </c>
      <c r="V2334" s="39"/>
      <c r="Z2334" s="38"/>
      <c r="AA2334" s="38">
        <v>12</v>
      </c>
      <c r="AB2334" s="30"/>
      <c r="AC2334" s="31"/>
      <c r="AD2334" s="32"/>
      <c r="AE2334" s="32"/>
      <c r="AF2334" s="33"/>
      <c r="AJ2334" s="350"/>
      <c r="AK2334" s="3"/>
      <c r="AL2334" s="3"/>
    </row>
    <row r="2335" spans="1:38" ht="24" customHeight="1" x14ac:dyDescent="0.25">
      <c r="A2335" s="73">
        <v>3705055</v>
      </c>
      <c r="B2335" s="98" t="s">
        <v>6254</v>
      </c>
      <c r="C2335" s="74"/>
      <c r="D2335" s="115">
        <v>492.05</v>
      </c>
      <c r="E2335" s="95" t="s">
        <v>5497</v>
      </c>
      <c r="F2335" s="112">
        <f t="shared" si="170"/>
        <v>590.46</v>
      </c>
      <c r="G2335" s="80" t="s">
        <v>3335</v>
      </c>
      <c r="H2335" s="325"/>
      <c r="J2335" s="15"/>
      <c r="L2335"/>
      <c r="M2335"/>
      <c r="P2335" s="9">
        <v>22</v>
      </c>
      <c r="V2335" s="39"/>
      <c r="Z2335" s="38"/>
      <c r="AA2335" s="38">
        <v>12</v>
      </c>
      <c r="AB2335" s="30"/>
      <c r="AC2335" s="31"/>
      <c r="AD2335" s="32"/>
      <c r="AE2335" s="32"/>
      <c r="AF2335" s="33"/>
      <c r="AJ2335" s="350"/>
      <c r="AK2335" s="3"/>
      <c r="AL2335" s="3"/>
    </row>
    <row r="2336" spans="1:38" ht="24" customHeight="1" x14ac:dyDescent="0.25">
      <c r="A2336" s="73">
        <v>3705056</v>
      </c>
      <c r="B2336" s="98" t="s">
        <v>6255</v>
      </c>
      <c r="C2336" s="74"/>
      <c r="D2336" s="115">
        <v>492.05</v>
      </c>
      <c r="E2336" s="95" t="s">
        <v>5497</v>
      </c>
      <c r="F2336" s="112">
        <f t="shared" si="170"/>
        <v>590.46</v>
      </c>
      <c r="G2336" s="80" t="s">
        <v>3335</v>
      </c>
      <c r="H2336" s="325"/>
      <c r="J2336" s="15"/>
      <c r="L2336"/>
      <c r="M2336"/>
      <c r="P2336" s="9">
        <v>22</v>
      </c>
      <c r="V2336" s="39"/>
      <c r="Z2336" s="38"/>
      <c r="AA2336" s="38">
        <v>12</v>
      </c>
      <c r="AB2336" s="30"/>
      <c r="AC2336" s="31"/>
      <c r="AD2336" s="32"/>
      <c r="AE2336" s="32"/>
      <c r="AF2336" s="33"/>
      <c r="AJ2336" s="350"/>
      <c r="AK2336" s="3"/>
      <c r="AL2336" s="3"/>
    </row>
    <row r="2337" spans="1:38" ht="24" customHeight="1" x14ac:dyDescent="0.25">
      <c r="A2337" s="73">
        <v>3705057</v>
      </c>
      <c r="B2337" s="98" t="s">
        <v>6256</v>
      </c>
      <c r="C2337" s="74"/>
      <c r="D2337" s="115">
        <v>492.05</v>
      </c>
      <c r="E2337" s="95" t="s">
        <v>5497</v>
      </c>
      <c r="F2337" s="112">
        <f t="shared" si="170"/>
        <v>590.46</v>
      </c>
      <c r="G2337" s="80" t="s">
        <v>3335</v>
      </c>
      <c r="H2337" s="325"/>
      <c r="J2337" s="15"/>
      <c r="L2337"/>
      <c r="M2337"/>
      <c r="P2337" s="9">
        <v>22</v>
      </c>
      <c r="V2337" s="39"/>
      <c r="Z2337" s="38"/>
      <c r="AA2337" s="38">
        <v>12</v>
      </c>
      <c r="AB2337" s="30"/>
      <c r="AC2337" s="31"/>
      <c r="AD2337" s="32"/>
      <c r="AE2337" s="32"/>
      <c r="AF2337" s="33"/>
      <c r="AJ2337" s="350"/>
      <c r="AK2337" s="3"/>
      <c r="AL2337" s="3"/>
    </row>
    <row r="2338" spans="1:38" ht="24" customHeight="1" x14ac:dyDescent="0.25">
      <c r="A2338" s="73">
        <v>3705058</v>
      </c>
      <c r="B2338" s="98" t="s">
        <v>6257</v>
      </c>
      <c r="C2338" s="74"/>
      <c r="D2338" s="115">
        <v>571.61</v>
      </c>
      <c r="E2338" s="95" t="s">
        <v>5497</v>
      </c>
      <c r="F2338" s="112">
        <f t="shared" si="170"/>
        <v>685.93200000000002</v>
      </c>
      <c r="G2338" s="80" t="s">
        <v>3334</v>
      </c>
      <c r="H2338" s="325"/>
      <c r="J2338" s="15"/>
      <c r="L2338"/>
      <c r="M2338"/>
      <c r="P2338" s="9">
        <v>22</v>
      </c>
      <c r="V2338" s="39"/>
      <c r="Z2338" s="38"/>
      <c r="AA2338" s="38">
        <v>12</v>
      </c>
      <c r="AB2338" s="30"/>
      <c r="AC2338" s="31"/>
      <c r="AD2338" s="32"/>
      <c r="AE2338" s="32"/>
      <c r="AF2338" s="33"/>
      <c r="AJ2338" s="350"/>
      <c r="AK2338" s="3"/>
      <c r="AL2338" s="3"/>
    </row>
    <row r="2339" spans="1:38" ht="24" customHeight="1" x14ac:dyDescent="0.25">
      <c r="A2339" s="73">
        <v>3705059</v>
      </c>
      <c r="B2339" s="98" t="s">
        <v>6258</v>
      </c>
      <c r="C2339" s="74"/>
      <c r="D2339" s="115">
        <v>571.61</v>
      </c>
      <c r="E2339" s="95" t="s">
        <v>5497</v>
      </c>
      <c r="F2339" s="112">
        <f t="shared" si="170"/>
        <v>685.93200000000002</v>
      </c>
      <c r="G2339" s="80" t="s">
        <v>3334</v>
      </c>
      <c r="H2339" s="325"/>
      <c r="J2339" s="15"/>
      <c r="L2339"/>
      <c r="M2339"/>
      <c r="P2339" s="9">
        <v>22</v>
      </c>
      <c r="V2339" s="39"/>
      <c r="Z2339" s="38"/>
      <c r="AA2339" s="38">
        <v>12</v>
      </c>
      <c r="AB2339" s="30"/>
      <c r="AC2339" s="31"/>
      <c r="AD2339" s="32"/>
      <c r="AE2339" s="32"/>
      <c r="AF2339" s="33"/>
      <c r="AJ2339" s="350"/>
      <c r="AK2339" s="3"/>
      <c r="AL2339" s="3"/>
    </row>
    <row r="2340" spans="1:38" ht="24" customHeight="1" x14ac:dyDescent="0.25">
      <c r="A2340" s="73">
        <v>3705060</v>
      </c>
      <c r="B2340" s="98" t="s">
        <v>6259</v>
      </c>
      <c r="C2340" s="74"/>
      <c r="D2340" s="115">
        <v>571.61</v>
      </c>
      <c r="E2340" s="95" t="s">
        <v>5497</v>
      </c>
      <c r="F2340" s="112">
        <f t="shared" si="170"/>
        <v>685.93200000000002</v>
      </c>
      <c r="G2340" s="80" t="s">
        <v>3335</v>
      </c>
      <c r="H2340" s="325"/>
      <c r="J2340" s="15"/>
      <c r="L2340"/>
      <c r="M2340"/>
      <c r="P2340" s="9">
        <v>22</v>
      </c>
      <c r="V2340" s="39"/>
      <c r="Z2340" s="38"/>
      <c r="AA2340" s="38">
        <v>12</v>
      </c>
      <c r="AB2340" s="30"/>
      <c r="AC2340" s="31"/>
      <c r="AD2340" s="32"/>
      <c r="AE2340" s="32"/>
      <c r="AF2340" s="33"/>
      <c r="AJ2340" s="350"/>
      <c r="AK2340" s="3"/>
      <c r="AL2340" s="3"/>
    </row>
    <row r="2341" spans="1:38" ht="24" customHeight="1" x14ac:dyDescent="0.25">
      <c r="A2341" s="73">
        <v>3705061</v>
      </c>
      <c r="B2341" s="98" t="s">
        <v>6260</v>
      </c>
      <c r="C2341" s="74"/>
      <c r="D2341" s="115">
        <v>571.61</v>
      </c>
      <c r="E2341" s="95" t="s">
        <v>5497</v>
      </c>
      <c r="F2341" s="112">
        <f t="shared" si="170"/>
        <v>685.93200000000002</v>
      </c>
      <c r="G2341" s="80" t="s">
        <v>3335</v>
      </c>
      <c r="H2341" s="325"/>
      <c r="J2341" s="15"/>
      <c r="L2341"/>
      <c r="M2341"/>
      <c r="P2341" s="9">
        <v>22</v>
      </c>
      <c r="V2341" s="39"/>
      <c r="Z2341" s="38"/>
      <c r="AA2341" s="38">
        <v>12</v>
      </c>
      <c r="AB2341" s="30"/>
      <c r="AC2341" s="31"/>
      <c r="AD2341" s="32"/>
      <c r="AE2341" s="32"/>
      <c r="AF2341" s="33"/>
      <c r="AJ2341" s="350"/>
      <c r="AK2341" s="3"/>
      <c r="AL2341" s="3"/>
    </row>
    <row r="2342" spans="1:38" ht="24" customHeight="1" x14ac:dyDescent="0.25">
      <c r="A2342" s="73">
        <v>3705062</v>
      </c>
      <c r="B2342" s="98" t="s">
        <v>6261</v>
      </c>
      <c r="C2342" s="74"/>
      <c r="D2342" s="115">
        <v>571.61</v>
      </c>
      <c r="E2342" s="95" t="s">
        <v>5497</v>
      </c>
      <c r="F2342" s="112">
        <f t="shared" si="170"/>
        <v>685.93200000000002</v>
      </c>
      <c r="G2342" s="80" t="s">
        <v>3335</v>
      </c>
      <c r="H2342" s="325"/>
      <c r="J2342" s="15"/>
      <c r="L2342"/>
      <c r="M2342"/>
      <c r="P2342" s="9">
        <v>22</v>
      </c>
      <c r="V2342" s="39"/>
      <c r="Z2342" s="38"/>
      <c r="AA2342" s="38">
        <v>12</v>
      </c>
      <c r="AB2342" s="30"/>
      <c r="AC2342" s="31"/>
      <c r="AD2342" s="32"/>
      <c r="AE2342" s="32"/>
      <c r="AF2342" s="33"/>
      <c r="AJ2342" s="350"/>
      <c r="AK2342" s="3"/>
      <c r="AL2342" s="3"/>
    </row>
    <row r="2343" spans="1:38" ht="24" customHeight="1" x14ac:dyDescent="0.25">
      <c r="A2343" s="73">
        <v>3705063</v>
      </c>
      <c r="B2343" s="98" t="s">
        <v>6262</v>
      </c>
      <c r="C2343" s="74"/>
      <c r="D2343" s="115">
        <v>717.2</v>
      </c>
      <c r="E2343" s="95" t="s">
        <v>5497</v>
      </c>
      <c r="F2343" s="112">
        <f t="shared" si="170"/>
        <v>860.64</v>
      </c>
      <c r="G2343" s="80" t="s">
        <v>3335</v>
      </c>
      <c r="H2343" s="325"/>
      <c r="J2343" s="15"/>
      <c r="L2343"/>
      <c r="M2343"/>
      <c r="P2343" s="9">
        <v>22</v>
      </c>
      <c r="V2343" s="39"/>
      <c r="Z2343" s="38"/>
      <c r="AA2343" s="38">
        <v>12</v>
      </c>
      <c r="AB2343" s="30"/>
      <c r="AC2343" s="31"/>
      <c r="AD2343" s="32"/>
      <c r="AE2343" s="32"/>
      <c r="AF2343" s="33"/>
      <c r="AJ2343" s="350"/>
      <c r="AK2343" s="3"/>
      <c r="AL2343" s="3"/>
    </row>
    <row r="2344" spans="1:38" ht="24" customHeight="1" x14ac:dyDescent="0.25">
      <c r="A2344" s="73">
        <v>3705064</v>
      </c>
      <c r="B2344" s="98" t="s">
        <v>6263</v>
      </c>
      <c r="C2344" s="74"/>
      <c r="D2344" s="115">
        <v>717.2</v>
      </c>
      <c r="E2344" s="95" t="s">
        <v>5497</v>
      </c>
      <c r="F2344" s="112">
        <f t="shared" si="170"/>
        <v>860.64</v>
      </c>
      <c r="G2344" s="80" t="s">
        <v>3335</v>
      </c>
      <c r="H2344" s="325"/>
      <c r="J2344" s="15"/>
      <c r="L2344"/>
      <c r="M2344"/>
      <c r="P2344" s="9">
        <v>22</v>
      </c>
      <c r="V2344" s="39"/>
      <c r="Z2344" s="38"/>
      <c r="AA2344" s="38">
        <v>12</v>
      </c>
      <c r="AB2344" s="30"/>
      <c r="AC2344" s="31"/>
      <c r="AD2344" s="32"/>
      <c r="AE2344" s="32"/>
      <c r="AF2344" s="33"/>
      <c r="AJ2344" s="350"/>
      <c r="AK2344" s="3"/>
      <c r="AL2344" s="3"/>
    </row>
    <row r="2345" spans="1:38" ht="24" customHeight="1" x14ac:dyDescent="0.25">
      <c r="A2345" s="73">
        <v>3705065</v>
      </c>
      <c r="B2345" s="98" t="s">
        <v>6307</v>
      </c>
      <c r="C2345" s="74"/>
      <c r="D2345" s="115">
        <v>87.3</v>
      </c>
      <c r="E2345" s="95" t="s">
        <v>5497</v>
      </c>
      <c r="F2345" s="112">
        <f t="shared" si="170"/>
        <v>104.75999999999999</v>
      </c>
      <c r="G2345" s="80" t="s">
        <v>3333</v>
      </c>
      <c r="H2345" s="325"/>
      <c r="J2345" s="15"/>
      <c r="L2345"/>
      <c r="M2345"/>
      <c r="P2345" s="9">
        <v>22</v>
      </c>
      <c r="V2345" s="39"/>
      <c r="Z2345" s="38"/>
      <c r="AA2345" s="38">
        <v>12</v>
      </c>
      <c r="AB2345" s="30"/>
      <c r="AC2345" s="31"/>
      <c r="AD2345" s="32"/>
      <c r="AE2345" s="32"/>
      <c r="AF2345" s="33"/>
      <c r="AJ2345" s="350"/>
      <c r="AK2345" s="3"/>
      <c r="AL2345" s="3"/>
    </row>
    <row r="2346" spans="1:38" ht="24" customHeight="1" x14ac:dyDescent="0.25">
      <c r="A2346" s="73">
        <v>3705066</v>
      </c>
      <c r="B2346" s="98" t="s">
        <v>6308</v>
      </c>
      <c r="C2346" s="74"/>
      <c r="D2346" s="115">
        <v>96.77</v>
      </c>
      <c r="E2346" s="95" t="s">
        <v>5497</v>
      </c>
      <c r="F2346" s="112">
        <f t="shared" si="170"/>
        <v>116.124</v>
      </c>
      <c r="G2346" s="80" t="s">
        <v>3333</v>
      </c>
      <c r="H2346" s="325"/>
      <c r="J2346" s="15"/>
      <c r="L2346"/>
      <c r="M2346"/>
      <c r="P2346" s="9">
        <v>22</v>
      </c>
      <c r="V2346" s="39"/>
      <c r="Z2346" s="38"/>
      <c r="AA2346" s="38">
        <v>12</v>
      </c>
      <c r="AB2346" s="30"/>
      <c r="AC2346" s="31"/>
      <c r="AD2346" s="32"/>
      <c r="AE2346" s="32"/>
      <c r="AF2346" s="33"/>
      <c r="AJ2346" s="350"/>
      <c r="AK2346" s="3"/>
      <c r="AL2346" s="3"/>
    </row>
    <row r="2347" spans="1:38" ht="24" customHeight="1" x14ac:dyDescent="0.25">
      <c r="A2347" s="73">
        <v>3705067</v>
      </c>
      <c r="B2347" s="98" t="s">
        <v>6309</v>
      </c>
      <c r="C2347" s="74"/>
      <c r="D2347" s="115">
        <v>112.55</v>
      </c>
      <c r="E2347" s="95" t="s">
        <v>5497</v>
      </c>
      <c r="F2347" s="112">
        <f t="shared" si="170"/>
        <v>135.06</v>
      </c>
      <c r="G2347" s="80" t="s">
        <v>3333</v>
      </c>
      <c r="H2347" s="325"/>
      <c r="J2347" s="15"/>
      <c r="L2347"/>
      <c r="M2347"/>
      <c r="P2347" s="9">
        <v>22</v>
      </c>
      <c r="V2347" s="39"/>
      <c r="Z2347" s="38"/>
      <c r="AA2347" s="38">
        <v>12</v>
      </c>
      <c r="AB2347" s="30"/>
      <c r="AC2347" s="31"/>
      <c r="AD2347" s="32"/>
      <c r="AE2347" s="32"/>
      <c r="AF2347" s="33"/>
      <c r="AJ2347" s="350"/>
      <c r="AK2347" s="3"/>
      <c r="AL2347" s="3"/>
    </row>
    <row r="2348" spans="1:38" ht="24" customHeight="1" x14ac:dyDescent="0.25">
      <c r="A2348" s="73">
        <v>3705068</v>
      </c>
      <c r="B2348" s="98" t="s">
        <v>6310</v>
      </c>
      <c r="C2348" s="74"/>
      <c r="D2348" s="115">
        <v>121.99</v>
      </c>
      <c r="E2348" s="95" t="s">
        <v>5497</v>
      </c>
      <c r="F2348" s="112">
        <f t="shared" si="170"/>
        <v>146.38799999999998</v>
      </c>
      <c r="G2348" s="80" t="s">
        <v>3334</v>
      </c>
      <c r="H2348" s="325"/>
      <c r="J2348" s="15"/>
      <c r="L2348"/>
      <c r="M2348"/>
      <c r="P2348" s="9">
        <v>22</v>
      </c>
      <c r="V2348" s="39"/>
      <c r="Z2348" s="38"/>
      <c r="AA2348" s="38">
        <v>12</v>
      </c>
      <c r="AB2348" s="30"/>
      <c r="AC2348" s="31"/>
      <c r="AD2348" s="32"/>
      <c r="AE2348" s="32"/>
      <c r="AF2348" s="33"/>
      <c r="AJ2348" s="350"/>
      <c r="AK2348" s="3"/>
      <c r="AL2348" s="3"/>
    </row>
    <row r="2349" spans="1:38" ht="24" customHeight="1" x14ac:dyDescent="0.25">
      <c r="A2349" s="73">
        <v>3705069</v>
      </c>
      <c r="B2349" s="98" t="s">
        <v>6311</v>
      </c>
      <c r="C2349" s="74"/>
      <c r="D2349" s="115">
        <v>121.99</v>
      </c>
      <c r="E2349" s="95" t="s">
        <v>5497</v>
      </c>
      <c r="F2349" s="112">
        <f t="shared" si="170"/>
        <v>146.38799999999998</v>
      </c>
      <c r="G2349" s="80" t="s">
        <v>3335</v>
      </c>
      <c r="H2349" s="325"/>
      <c r="J2349" s="15"/>
      <c r="L2349"/>
      <c r="M2349"/>
      <c r="P2349" s="9">
        <v>22</v>
      </c>
      <c r="V2349" s="39"/>
      <c r="Z2349" s="38"/>
      <c r="AA2349" s="38">
        <v>12</v>
      </c>
      <c r="AB2349" s="30"/>
      <c r="AC2349" s="31"/>
      <c r="AD2349" s="32"/>
      <c r="AE2349" s="32"/>
      <c r="AF2349" s="33"/>
      <c r="AJ2349" s="350"/>
      <c r="AK2349" s="3"/>
      <c r="AL2349" s="3"/>
    </row>
    <row r="2350" spans="1:38" ht="24" customHeight="1" x14ac:dyDescent="0.25">
      <c r="A2350" s="73">
        <v>3705070</v>
      </c>
      <c r="B2350" s="98" t="s">
        <v>6312</v>
      </c>
      <c r="C2350" s="74"/>
      <c r="D2350" s="115">
        <v>121.99</v>
      </c>
      <c r="E2350" s="95" t="s">
        <v>5497</v>
      </c>
      <c r="F2350" s="112">
        <f t="shared" si="170"/>
        <v>146.38799999999998</v>
      </c>
      <c r="G2350" s="80" t="s">
        <v>3333</v>
      </c>
      <c r="H2350" s="325"/>
      <c r="J2350" s="15"/>
      <c r="L2350"/>
      <c r="M2350"/>
      <c r="P2350" s="9">
        <v>22</v>
      </c>
      <c r="V2350" s="39"/>
      <c r="Z2350" s="38"/>
      <c r="AA2350" s="38">
        <v>12</v>
      </c>
      <c r="AB2350" s="30"/>
      <c r="AC2350" s="31"/>
      <c r="AD2350" s="32"/>
      <c r="AE2350" s="32"/>
      <c r="AF2350" s="33"/>
      <c r="AJ2350" s="350"/>
      <c r="AK2350" s="3"/>
      <c r="AL2350" s="3"/>
    </row>
    <row r="2351" spans="1:38" ht="24" customHeight="1" x14ac:dyDescent="0.25">
      <c r="A2351" s="73">
        <v>3705071</v>
      </c>
      <c r="B2351" s="98" t="s">
        <v>6313</v>
      </c>
      <c r="C2351" s="74"/>
      <c r="D2351" s="115">
        <v>171.47</v>
      </c>
      <c r="E2351" s="95" t="s">
        <v>5497</v>
      </c>
      <c r="F2351" s="112">
        <f t="shared" si="170"/>
        <v>205.76399999999998</v>
      </c>
      <c r="G2351" s="80" t="s">
        <v>3334</v>
      </c>
      <c r="H2351" s="325"/>
      <c r="J2351" s="15"/>
      <c r="L2351"/>
      <c r="M2351"/>
      <c r="P2351" s="9">
        <v>22</v>
      </c>
      <c r="V2351" s="39"/>
      <c r="Z2351" s="38"/>
      <c r="AA2351" s="38">
        <v>12</v>
      </c>
      <c r="AB2351" s="30"/>
      <c r="AC2351" s="31"/>
      <c r="AD2351" s="32"/>
      <c r="AE2351" s="32"/>
      <c r="AF2351" s="33"/>
      <c r="AJ2351" s="350"/>
      <c r="AK2351" s="3"/>
      <c r="AL2351" s="3"/>
    </row>
    <row r="2352" spans="1:38" ht="24" customHeight="1" x14ac:dyDescent="0.25">
      <c r="A2352" s="73">
        <v>3705072</v>
      </c>
      <c r="B2352" s="98" t="s">
        <v>6314</v>
      </c>
      <c r="C2352" s="74"/>
      <c r="D2352" s="115">
        <v>171.47</v>
      </c>
      <c r="E2352" s="95" t="s">
        <v>5497</v>
      </c>
      <c r="F2352" s="112">
        <f t="shared" si="170"/>
        <v>205.76399999999998</v>
      </c>
      <c r="G2352" s="80" t="s">
        <v>3335</v>
      </c>
      <c r="H2352" s="325"/>
      <c r="J2352" s="15"/>
      <c r="L2352"/>
      <c r="M2352"/>
      <c r="P2352" s="9">
        <v>22</v>
      </c>
      <c r="V2352" s="39"/>
      <c r="Z2352" s="38"/>
      <c r="AA2352" s="38">
        <v>12</v>
      </c>
      <c r="AB2352" s="30"/>
      <c r="AC2352" s="31"/>
      <c r="AD2352" s="32"/>
      <c r="AE2352" s="32"/>
      <c r="AF2352" s="33"/>
      <c r="AJ2352" s="350"/>
      <c r="AK2352" s="3"/>
      <c r="AL2352" s="3"/>
    </row>
    <row r="2353" spans="1:38" ht="24" customHeight="1" x14ac:dyDescent="0.25">
      <c r="A2353" s="73">
        <v>3705073</v>
      </c>
      <c r="B2353" s="98" t="s">
        <v>6315</v>
      </c>
      <c r="C2353" s="74"/>
      <c r="D2353" s="115">
        <v>171.47</v>
      </c>
      <c r="E2353" s="95" t="s">
        <v>5497</v>
      </c>
      <c r="F2353" s="112">
        <f t="shared" si="170"/>
        <v>205.76399999999998</v>
      </c>
      <c r="G2353" s="80" t="s">
        <v>3333</v>
      </c>
      <c r="H2353" s="325"/>
      <c r="J2353" s="15"/>
      <c r="L2353"/>
      <c r="M2353"/>
      <c r="P2353" s="9">
        <v>22</v>
      </c>
      <c r="V2353" s="39"/>
      <c r="Z2353" s="38"/>
      <c r="AA2353" s="38">
        <v>12</v>
      </c>
      <c r="AB2353" s="30"/>
      <c r="AC2353" s="31"/>
      <c r="AD2353" s="32"/>
      <c r="AE2353" s="32"/>
      <c r="AF2353" s="33"/>
      <c r="AJ2353" s="350"/>
      <c r="AK2353" s="3"/>
      <c r="AL2353" s="3"/>
    </row>
    <row r="2354" spans="1:38" ht="24" customHeight="1" x14ac:dyDescent="0.25">
      <c r="A2354" s="73">
        <v>3705074</v>
      </c>
      <c r="B2354" s="98" t="s">
        <v>6316</v>
      </c>
      <c r="C2354" s="74"/>
      <c r="D2354" s="115">
        <v>205</v>
      </c>
      <c r="E2354" s="95" t="s">
        <v>5497</v>
      </c>
      <c r="F2354" s="112">
        <f t="shared" si="170"/>
        <v>246</v>
      </c>
      <c r="G2354" s="80" t="s">
        <v>3334</v>
      </c>
      <c r="H2354" s="325"/>
      <c r="J2354" s="15"/>
      <c r="L2354"/>
      <c r="M2354"/>
      <c r="P2354" s="9">
        <v>22</v>
      </c>
      <c r="V2354" s="39"/>
      <c r="Z2354" s="38"/>
      <c r="AA2354" s="38">
        <v>12</v>
      </c>
      <c r="AB2354" s="30"/>
      <c r="AC2354" s="31"/>
      <c r="AD2354" s="32"/>
      <c r="AE2354" s="32"/>
      <c r="AF2354" s="33"/>
      <c r="AJ2354" s="350"/>
      <c r="AK2354" s="3"/>
      <c r="AL2354" s="3"/>
    </row>
    <row r="2355" spans="1:38" ht="24" customHeight="1" x14ac:dyDescent="0.25">
      <c r="A2355" s="73">
        <v>3705075</v>
      </c>
      <c r="B2355" s="98" t="s">
        <v>6317</v>
      </c>
      <c r="C2355" s="74"/>
      <c r="D2355" s="115">
        <v>205</v>
      </c>
      <c r="E2355" s="95" t="s">
        <v>5497</v>
      </c>
      <c r="F2355" s="112">
        <f t="shared" si="170"/>
        <v>246</v>
      </c>
      <c r="G2355" s="80" t="s">
        <v>3335</v>
      </c>
      <c r="H2355" s="325"/>
      <c r="J2355" s="15"/>
      <c r="L2355"/>
      <c r="M2355"/>
      <c r="P2355" s="9">
        <v>22</v>
      </c>
      <c r="V2355" s="39"/>
      <c r="Z2355" s="38"/>
      <c r="AA2355" s="38">
        <v>12</v>
      </c>
      <c r="AB2355" s="30"/>
      <c r="AC2355" s="31"/>
      <c r="AD2355" s="32"/>
      <c r="AE2355" s="32"/>
      <c r="AF2355" s="33"/>
      <c r="AJ2355" s="350"/>
      <c r="AK2355" s="3"/>
      <c r="AL2355" s="3"/>
    </row>
    <row r="2356" spans="1:38" ht="24" customHeight="1" x14ac:dyDescent="0.25">
      <c r="A2356" s="73">
        <v>3705076</v>
      </c>
      <c r="B2356" s="98" t="s">
        <v>6318</v>
      </c>
      <c r="C2356" s="74"/>
      <c r="D2356" s="115">
        <v>205</v>
      </c>
      <c r="E2356" s="95" t="s">
        <v>5497</v>
      </c>
      <c r="F2356" s="112">
        <f t="shared" si="170"/>
        <v>246</v>
      </c>
      <c r="G2356" s="80" t="s">
        <v>3335</v>
      </c>
      <c r="H2356" s="325"/>
      <c r="J2356" s="15"/>
      <c r="L2356"/>
      <c r="M2356"/>
      <c r="P2356" s="9">
        <v>22</v>
      </c>
      <c r="V2356" s="39"/>
      <c r="Z2356" s="38"/>
      <c r="AA2356" s="38">
        <v>12</v>
      </c>
      <c r="AB2356" s="30"/>
      <c r="AC2356" s="31"/>
      <c r="AD2356" s="32"/>
      <c r="AE2356" s="32"/>
      <c r="AF2356" s="33"/>
      <c r="AJ2356" s="350"/>
      <c r="AK2356" s="3"/>
      <c r="AL2356" s="3"/>
    </row>
    <row r="2357" spans="1:38" ht="24" customHeight="1" x14ac:dyDescent="0.25">
      <c r="A2357" s="73">
        <v>3705077</v>
      </c>
      <c r="B2357" s="98" t="s">
        <v>6319</v>
      </c>
      <c r="C2357" s="74"/>
      <c r="D2357" s="115">
        <v>205</v>
      </c>
      <c r="E2357" s="95" t="s">
        <v>5497</v>
      </c>
      <c r="F2357" s="112">
        <f t="shared" si="170"/>
        <v>246</v>
      </c>
      <c r="G2357" s="80" t="s">
        <v>3333</v>
      </c>
      <c r="H2357" s="325"/>
      <c r="J2357" s="15"/>
      <c r="L2357"/>
      <c r="M2357"/>
      <c r="P2357" s="9">
        <v>22</v>
      </c>
      <c r="V2357" s="39"/>
      <c r="Z2357" s="38"/>
      <c r="AA2357" s="38">
        <v>12</v>
      </c>
      <c r="AB2357" s="30"/>
      <c r="AC2357" s="31"/>
      <c r="AD2357" s="32"/>
      <c r="AE2357" s="32"/>
      <c r="AF2357" s="33"/>
      <c r="AJ2357" s="350"/>
      <c r="AK2357" s="3"/>
      <c r="AL2357" s="3"/>
    </row>
    <row r="2358" spans="1:38" ht="24" customHeight="1" x14ac:dyDescent="0.25">
      <c r="A2358" s="73">
        <v>3705078</v>
      </c>
      <c r="B2358" s="98" t="s">
        <v>6320</v>
      </c>
      <c r="C2358" s="74"/>
      <c r="D2358" s="115">
        <v>248.52</v>
      </c>
      <c r="E2358" s="95" t="s">
        <v>5497</v>
      </c>
      <c r="F2358" s="112">
        <f t="shared" si="170"/>
        <v>298.22399999999999</v>
      </c>
      <c r="G2358" s="80" t="s">
        <v>3334</v>
      </c>
      <c r="H2358" s="325"/>
      <c r="J2358" s="15"/>
      <c r="L2358"/>
      <c r="M2358"/>
      <c r="P2358" s="9">
        <v>22</v>
      </c>
      <c r="V2358" s="39"/>
      <c r="Z2358" s="38"/>
      <c r="AA2358" s="38">
        <v>12</v>
      </c>
      <c r="AB2358" s="30"/>
      <c r="AC2358" s="31"/>
      <c r="AD2358" s="32"/>
      <c r="AE2358" s="32"/>
      <c r="AF2358" s="33"/>
      <c r="AJ2358" s="350"/>
      <c r="AK2358" s="3"/>
      <c r="AL2358" s="3"/>
    </row>
    <row r="2359" spans="1:38" ht="24" customHeight="1" x14ac:dyDescent="0.25">
      <c r="A2359" s="73">
        <v>3705079</v>
      </c>
      <c r="B2359" s="98" t="s">
        <v>6321</v>
      </c>
      <c r="C2359" s="74"/>
      <c r="D2359" s="115">
        <v>248.52</v>
      </c>
      <c r="E2359" s="95" t="s">
        <v>5497</v>
      </c>
      <c r="F2359" s="112">
        <f t="shared" si="170"/>
        <v>298.22399999999999</v>
      </c>
      <c r="G2359" s="80" t="s">
        <v>3334</v>
      </c>
      <c r="H2359" s="325"/>
      <c r="J2359" s="15"/>
      <c r="L2359"/>
      <c r="M2359"/>
      <c r="P2359" s="9">
        <v>22</v>
      </c>
      <c r="V2359" s="39"/>
      <c r="Z2359" s="38"/>
      <c r="AA2359" s="38">
        <v>12</v>
      </c>
      <c r="AB2359" s="30"/>
      <c r="AC2359" s="31"/>
      <c r="AD2359" s="32"/>
      <c r="AE2359" s="32"/>
      <c r="AF2359" s="33"/>
      <c r="AJ2359" s="350"/>
      <c r="AK2359" s="3"/>
      <c r="AL2359" s="3"/>
    </row>
    <row r="2360" spans="1:38" ht="24" customHeight="1" x14ac:dyDescent="0.25">
      <c r="A2360" s="73">
        <v>3705080</v>
      </c>
      <c r="B2360" s="98" t="s">
        <v>6322</v>
      </c>
      <c r="C2360" s="74"/>
      <c r="D2360" s="115">
        <v>252.91</v>
      </c>
      <c r="E2360" s="95" t="s">
        <v>5497</v>
      </c>
      <c r="F2360" s="112">
        <f t="shared" si="170"/>
        <v>303.49199999999996</v>
      </c>
      <c r="G2360" s="80" t="s">
        <v>3334</v>
      </c>
      <c r="H2360" s="325"/>
      <c r="J2360" s="15"/>
      <c r="L2360"/>
      <c r="M2360"/>
      <c r="P2360" s="9">
        <v>22</v>
      </c>
      <c r="V2360" s="39"/>
      <c r="Z2360" s="38"/>
      <c r="AA2360" s="38">
        <v>12</v>
      </c>
      <c r="AB2360" s="30"/>
      <c r="AC2360" s="31"/>
      <c r="AD2360" s="32"/>
      <c r="AE2360" s="32"/>
      <c r="AF2360" s="33"/>
      <c r="AJ2360" s="350"/>
      <c r="AK2360" s="3"/>
      <c r="AL2360" s="3"/>
    </row>
    <row r="2361" spans="1:38" ht="24" customHeight="1" x14ac:dyDescent="0.25">
      <c r="A2361" s="73">
        <v>3705081</v>
      </c>
      <c r="B2361" s="98" t="s">
        <v>6323</v>
      </c>
      <c r="C2361" s="74"/>
      <c r="D2361" s="115">
        <v>252.91</v>
      </c>
      <c r="E2361" s="95" t="s">
        <v>5497</v>
      </c>
      <c r="F2361" s="112">
        <f t="shared" si="170"/>
        <v>303.49199999999996</v>
      </c>
      <c r="G2361" s="80" t="s">
        <v>3334</v>
      </c>
      <c r="H2361" s="325"/>
      <c r="J2361" s="15"/>
      <c r="L2361"/>
      <c r="M2361"/>
      <c r="P2361" s="9">
        <v>22</v>
      </c>
      <c r="V2361" s="39"/>
      <c r="Z2361" s="38"/>
      <c r="AA2361" s="38">
        <v>12</v>
      </c>
      <c r="AB2361" s="30"/>
      <c r="AC2361" s="31"/>
      <c r="AD2361" s="32"/>
      <c r="AE2361" s="32"/>
      <c r="AF2361" s="33"/>
      <c r="AJ2361" s="350"/>
      <c r="AK2361" s="3"/>
      <c r="AL2361" s="3"/>
    </row>
    <row r="2362" spans="1:38" ht="24" customHeight="1" x14ac:dyDescent="0.25">
      <c r="A2362" s="73">
        <v>3705082</v>
      </c>
      <c r="B2362" s="98" t="s">
        <v>6324</v>
      </c>
      <c r="C2362" s="74"/>
      <c r="D2362" s="115">
        <v>252.91</v>
      </c>
      <c r="E2362" s="95" t="s">
        <v>5497</v>
      </c>
      <c r="F2362" s="112">
        <f t="shared" si="170"/>
        <v>303.49199999999996</v>
      </c>
      <c r="G2362" s="80" t="s">
        <v>3335</v>
      </c>
      <c r="H2362" s="325"/>
      <c r="J2362" s="15"/>
      <c r="L2362"/>
      <c r="M2362"/>
      <c r="P2362" s="9">
        <v>22</v>
      </c>
      <c r="V2362" s="39"/>
      <c r="Z2362" s="38"/>
      <c r="AA2362" s="38">
        <v>12</v>
      </c>
      <c r="AB2362" s="30"/>
      <c r="AC2362" s="31"/>
      <c r="AD2362" s="32"/>
      <c r="AE2362" s="32"/>
      <c r="AF2362" s="33"/>
      <c r="AJ2362" s="350"/>
      <c r="AK2362" s="3"/>
      <c r="AL2362" s="3"/>
    </row>
    <row r="2363" spans="1:38" ht="24" customHeight="1" x14ac:dyDescent="0.25">
      <c r="A2363" s="73">
        <v>3705083</v>
      </c>
      <c r="B2363" s="98" t="s">
        <v>6325</v>
      </c>
      <c r="C2363" s="74"/>
      <c r="D2363" s="115">
        <v>252.91</v>
      </c>
      <c r="E2363" s="95" t="s">
        <v>5497</v>
      </c>
      <c r="F2363" s="112">
        <f t="shared" si="170"/>
        <v>303.49199999999996</v>
      </c>
      <c r="G2363" s="80" t="s">
        <v>3335</v>
      </c>
      <c r="H2363" s="325"/>
      <c r="J2363" s="15"/>
      <c r="L2363"/>
      <c r="M2363"/>
      <c r="P2363" s="9">
        <v>22</v>
      </c>
      <c r="V2363" s="39"/>
      <c r="Z2363" s="38"/>
      <c r="AA2363" s="38">
        <v>12</v>
      </c>
      <c r="AB2363" s="30"/>
      <c r="AC2363" s="31"/>
      <c r="AD2363" s="32"/>
      <c r="AE2363" s="32"/>
      <c r="AF2363" s="33"/>
      <c r="AJ2363" s="350"/>
      <c r="AK2363" s="3"/>
      <c r="AL2363" s="3"/>
    </row>
    <row r="2364" spans="1:38" ht="24" customHeight="1" x14ac:dyDescent="0.25">
      <c r="A2364" s="73">
        <v>3705084</v>
      </c>
      <c r="B2364" s="98" t="s">
        <v>6326</v>
      </c>
      <c r="C2364" s="74"/>
      <c r="D2364" s="115">
        <v>252.91</v>
      </c>
      <c r="E2364" s="95" t="s">
        <v>5497</v>
      </c>
      <c r="F2364" s="112">
        <f t="shared" si="170"/>
        <v>303.49199999999996</v>
      </c>
      <c r="G2364" s="80" t="s">
        <v>3335</v>
      </c>
      <c r="H2364" s="325"/>
      <c r="J2364" s="15"/>
      <c r="L2364"/>
      <c r="M2364"/>
      <c r="P2364" s="9">
        <v>22</v>
      </c>
      <c r="V2364" s="39"/>
      <c r="Z2364" s="38"/>
      <c r="AA2364" s="38">
        <v>12</v>
      </c>
      <c r="AB2364" s="30"/>
      <c r="AC2364" s="31"/>
      <c r="AD2364" s="32"/>
      <c r="AE2364" s="32"/>
      <c r="AF2364" s="33"/>
      <c r="AJ2364" s="350"/>
      <c r="AK2364" s="3"/>
      <c r="AL2364" s="3"/>
    </row>
    <row r="2365" spans="1:38" ht="24" customHeight="1" x14ac:dyDescent="0.25">
      <c r="A2365" s="73">
        <v>3705085</v>
      </c>
      <c r="B2365" s="98" t="s">
        <v>6327</v>
      </c>
      <c r="C2365" s="74"/>
      <c r="D2365" s="115">
        <v>252.91</v>
      </c>
      <c r="E2365" s="95" t="s">
        <v>5497</v>
      </c>
      <c r="F2365" s="112">
        <f t="shared" si="170"/>
        <v>303.49199999999996</v>
      </c>
      <c r="G2365" s="80" t="s">
        <v>3333</v>
      </c>
      <c r="H2365" s="325"/>
      <c r="J2365" s="15"/>
      <c r="L2365"/>
      <c r="M2365"/>
      <c r="P2365" s="9">
        <v>22</v>
      </c>
      <c r="V2365" s="39"/>
      <c r="Z2365" s="38"/>
      <c r="AA2365" s="38">
        <v>12</v>
      </c>
      <c r="AB2365" s="30"/>
      <c r="AC2365" s="31"/>
      <c r="AD2365" s="32"/>
      <c r="AE2365" s="32"/>
      <c r="AF2365" s="33"/>
      <c r="AJ2365" s="350"/>
      <c r="AK2365" s="3"/>
      <c r="AL2365" s="3"/>
    </row>
    <row r="2366" spans="1:38" ht="24" customHeight="1" x14ac:dyDescent="0.25">
      <c r="A2366" s="73">
        <v>3705086</v>
      </c>
      <c r="B2366" s="98" t="s">
        <v>6328</v>
      </c>
      <c r="C2366" s="74"/>
      <c r="D2366" s="115">
        <v>311.43</v>
      </c>
      <c r="E2366" s="95" t="s">
        <v>5497</v>
      </c>
      <c r="F2366" s="112">
        <f t="shared" si="170"/>
        <v>373.71600000000001</v>
      </c>
      <c r="G2366" s="80" t="s">
        <v>3334</v>
      </c>
      <c r="H2366" s="325"/>
      <c r="J2366" s="15"/>
      <c r="L2366"/>
      <c r="M2366"/>
      <c r="P2366" s="9">
        <v>22</v>
      </c>
      <c r="V2366" s="39"/>
      <c r="Z2366" s="38"/>
      <c r="AA2366" s="38">
        <v>12</v>
      </c>
      <c r="AB2366" s="30"/>
      <c r="AC2366" s="31"/>
      <c r="AD2366" s="32"/>
      <c r="AE2366" s="32"/>
      <c r="AF2366" s="33"/>
      <c r="AJ2366" s="350"/>
      <c r="AK2366" s="3"/>
      <c r="AL2366" s="3"/>
    </row>
    <row r="2367" spans="1:38" ht="24" customHeight="1" x14ac:dyDescent="0.25">
      <c r="A2367" s="73">
        <v>3705087</v>
      </c>
      <c r="B2367" s="98" t="s">
        <v>6329</v>
      </c>
      <c r="C2367" s="74"/>
      <c r="D2367" s="115">
        <v>311.43</v>
      </c>
      <c r="E2367" s="95" t="s">
        <v>5497</v>
      </c>
      <c r="F2367" s="112">
        <f t="shared" si="170"/>
        <v>373.71600000000001</v>
      </c>
      <c r="G2367" s="80" t="s">
        <v>3334</v>
      </c>
      <c r="H2367" s="325"/>
      <c r="J2367" s="15"/>
      <c r="L2367"/>
      <c r="M2367"/>
      <c r="P2367" s="9">
        <v>22</v>
      </c>
      <c r="V2367" s="39"/>
      <c r="Z2367" s="38"/>
      <c r="AA2367" s="38">
        <v>12</v>
      </c>
      <c r="AB2367" s="30"/>
      <c r="AC2367" s="31"/>
      <c r="AD2367" s="32"/>
      <c r="AE2367" s="32"/>
      <c r="AF2367" s="33"/>
      <c r="AJ2367" s="350"/>
      <c r="AK2367" s="3"/>
      <c r="AL2367" s="3"/>
    </row>
    <row r="2368" spans="1:38" ht="24" customHeight="1" x14ac:dyDescent="0.25">
      <c r="A2368" s="73">
        <v>3705088</v>
      </c>
      <c r="B2368" s="98" t="s">
        <v>6330</v>
      </c>
      <c r="C2368" s="74"/>
      <c r="D2368" s="115">
        <v>311.43</v>
      </c>
      <c r="E2368" s="95" t="s">
        <v>5497</v>
      </c>
      <c r="F2368" s="112">
        <f t="shared" si="170"/>
        <v>373.71600000000001</v>
      </c>
      <c r="G2368" s="80" t="s">
        <v>3335</v>
      </c>
      <c r="H2368" s="325"/>
      <c r="J2368" s="15"/>
      <c r="L2368"/>
      <c r="M2368"/>
      <c r="P2368" s="9">
        <v>22</v>
      </c>
      <c r="V2368" s="39"/>
      <c r="Z2368" s="38"/>
      <c r="AA2368" s="38">
        <v>12</v>
      </c>
      <c r="AB2368" s="30"/>
      <c r="AC2368" s="31"/>
      <c r="AD2368" s="32"/>
      <c r="AE2368" s="32"/>
      <c r="AF2368" s="33"/>
      <c r="AJ2368" s="350"/>
      <c r="AK2368" s="3"/>
      <c r="AL2368" s="3"/>
    </row>
    <row r="2369" spans="1:38" ht="24" customHeight="1" x14ac:dyDescent="0.25">
      <c r="A2369" s="73">
        <v>3705089</v>
      </c>
      <c r="B2369" s="98" t="s">
        <v>6331</v>
      </c>
      <c r="C2369" s="74"/>
      <c r="D2369" s="115">
        <v>311.43</v>
      </c>
      <c r="E2369" s="95" t="s">
        <v>5497</v>
      </c>
      <c r="F2369" s="112">
        <f t="shared" si="170"/>
        <v>373.71600000000001</v>
      </c>
      <c r="G2369" s="80" t="s">
        <v>3335</v>
      </c>
      <c r="H2369" s="325"/>
      <c r="J2369" s="15"/>
      <c r="L2369"/>
      <c r="M2369"/>
      <c r="P2369" s="9">
        <v>22</v>
      </c>
      <c r="V2369" s="39"/>
      <c r="Z2369" s="38"/>
      <c r="AA2369" s="38">
        <v>12</v>
      </c>
      <c r="AB2369" s="30"/>
      <c r="AC2369" s="31"/>
      <c r="AD2369" s="32"/>
      <c r="AE2369" s="32"/>
      <c r="AF2369" s="33"/>
      <c r="AJ2369" s="350"/>
      <c r="AK2369" s="3"/>
      <c r="AL2369" s="3"/>
    </row>
    <row r="2370" spans="1:38" ht="24" customHeight="1" x14ac:dyDescent="0.25">
      <c r="A2370" s="73">
        <v>3705090</v>
      </c>
      <c r="B2370" s="98" t="s">
        <v>6332</v>
      </c>
      <c r="C2370" s="74"/>
      <c r="D2370" s="115">
        <v>311.43</v>
      </c>
      <c r="E2370" s="95" t="s">
        <v>5497</v>
      </c>
      <c r="F2370" s="112">
        <f t="shared" si="170"/>
        <v>373.71600000000001</v>
      </c>
      <c r="G2370" s="80" t="s">
        <v>3335</v>
      </c>
      <c r="H2370" s="325"/>
      <c r="J2370" s="15"/>
      <c r="L2370"/>
      <c r="M2370"/>
      <c r="P2370" s="9">
        <v>22</v>
      </c>
      <c r="V2370" s="39"/>
      <c r="Z2370" s="38"/>
      <c r="AA2370" s="38">
        <v>12</v>
      </c>
      <c r="AB2370" s="30"/>
      <c r="AC2370" s="31"/>
      <c r="AD2370" s="32"/>
      <c r="AE2370" s="32"/>
      <c r="AF2370" s="33"/>
      <c r="AJ2370" s="350"/>
      <c r="AK2370" s="3"/>
      <c r="AL2370" s="3"/>
    </row>
    <row r="2371" spans="1:38" ht="24" customHeight="1" x14ac:dyDescent="0.25">
      <c r="A2371" s="73">
        <v>3705091</v>
      </c>
      <c r="B2371" s="98" t="s">
        <v>6333</v>
      </c>
      <c r="C2371" s="74"/>
      <c r="D2371" s="115">
        <v>311.43</v>
      </c>
      <c r="E2371" s="95" t="s">
        <v>5497</v>
      </c>
      <c r="F2371" s="112">
        <f t="shared" si="170"/>
        <v>373.71600000000001</v>
      </c>
      <c r="G2371" s="80" t="s">
        <v>3333</v>
      </c>
      <c r="H2371" s="325"/>
      <c r="J2371" s="15"/>
      <c r="L2371"/>
      <c r="M2371"/>
      <c r="P2371" s="9">
        <v>22</v>
      </c>
      <c r="V2371" s="39"/>
      <c r="Z2371" s="38"/>
      <c r="AA2371" s="38">
        <v>12</v>
      </c>
      <c r="AB2371" s="30"/>
      <c r="AC2371" s="31"/>
      <c r="AD2371" s="32"/>
      <c r="AE2371" s="32"/>
      <c r="AF2371" s="33"/>
      <c r="AJ2371" s="350"/>
      <c r="AK2371" s="3"/>
      <c r="AL2371" s="3"/>
    </row>
    <row r="2372" spans="1:38" ht="24" customHeight="1" x14ac:dyDescent="0.25">
      <c r="A2372" s="73">
        <v>3705092</v>
      </c>
      <c r="B2372" s="98" t="s">
        <v>6334</v>
      </c>
      <c r="C2372" s="74"/>
      <c r="D2372" s="115">
        <v>368</v>
      </c>
      <c r="E2372" s="95" t="s">
        <v>5497</v>
      </c>
      <c r="F2372" s="112">
        <f t="shared" si="170"/>
        <v>441.59999999999997</v>
      </c>
      <c r="G2372" s="80" t="s">
        <v>3334</v>
      </c>
      <c r="H2372" s="325"/>
      <c r="J2372" s="15"/>
      <c r="L2372"/>
      <c r="M2372"/>
      <c r="P2372" s="9">
        <v>22</v>
      </c>
      <c r="V2372" s="39"/>
      <c r="Z2372" s="38"/>
      <c r="AA2372" s="38">
        <v>12</v>
      </c>
      <c r="AB2372" s="30"/>
      <c r="AC2372" s="31"/>
      <c r="AD2372" s="32"/>
      <c r="AE2372" s="32"/>
      <c r="AF2372" s="33"/>
      <c r="AJ2372" s="350"/>
      <c r="AK2372" s="3"/>
      <c r="AL2372" s="3"/>
    </row>
    <row r="2373" spans="1:38" ht="24" customHeight="1" x14ac:dyDescent="0.25">
      <c r="A2373" s="73">
        <v>3705093</v>
      </c>
      <c r="B2373" s="98" t="s">
        <v>6335</v>
      </c>
      <c r="C2373" s="74"/>
      <c r="D2373" s="115">
        <v>368</v>
      </c>
      <c r="E2373" s="95" t="s">
        <v>5497</v>
      </c>
      <c r="F2373" s="112">
        <f t="shared" si="170"/>
        <v>441.59999999999997</v>
      </c>
      <c r="G2373" s="80" t="s">
        <v>3335</v>
      </c>
      <c r="H2373" s="325"/>
      <c r="J2373" s="15"/>
      <c r="L2373"/>
      <c r="M2373"/>
      <c r="P2373" s="9">
        <v>22</v>
      </c>
      <c r="V2373" s="39"/>
      <c r="Z2373" s="38"/>
      <c r="AA2373" s="38">
        <v>12</v>
      </c>
      <c r="AB2373" s="30"/>
      <c r="AC2373" s="31"/>
      <c r="AD2373" s="32"/>
      <c r="AE2373" s="32"/>
      <c r="AF2373" s="33"/>
      <c r="AJ2373" s="350"/>
      <c r="AK2373" s="3"/>
      <c r="AL2373" s="3"/>
    </row>
    <row r="2374" spans="1:38" ht="24" customHeight="1" x14ac:dyDescent="0.25">
      <c r="A2374" s="73">
        <v>3705094</v>
      </c>
      <c r="B2374" s="98" t="s">
        <v>6336</v>
      </c>
      <c r="C2374" s="74"/>
      <c r="D2374" s="115">
        <v>368</v>
      </c>
      <c r="E2374" s="95" t="s">
        <v>5497</v>
      </c>
      <c r="F2374" s="112">
        <f t="shared" si="170"/>
        <v>441.59999999999997</v>
      </c>
      <c r="G2374" s="80" t="s">
        <v>3335</v>
      </c>
      <c r="H2374" s="325"/>
      <c r="J2374" s="15"/>
      <c r="L2374"/>
      <c r="M2374"/>
      <c r="P2374" s="9">
        <v>22</v>
      </c>
      <c r="V2374" s="39"/>
      <c r="Z2374" s="38"/>
      <c r="AA2374" s="38">
        <v>12</v>
      </c>
      <c r="AB2374" s="30"/>
      <c r="AC2374" s="31"/>
      <c r="AD2374" s="32"/>
      <c r="AE2374" s="32"/>
      <c r="AF2374" s="33"/>
      <c r="AJ2374" s="350"/>
      <c r="AK2374" s="3"/>
      <c r="AL2374" s="3"/>
    </row>
    <row r="2375" spans="1:38" ht="24" customHeight="1" x14ac:dyDescent="0.25">
      <c r="A2375" s="73">
        <v>3705095</v>
      </c>
      <c r="B2375" s="98" t="s">
        <v>6337</v>
      </c>
      <c r="C2375" s="74"/>
      <c r="D2375" s="115">
        <v>368</v>
      </c>
      <c r="E2375" s="95" t="s">
        <v>5497</v>
      </c>
      <c r="F2375" s="112">
        <f t="shared" si="170"/>
        <v>441.59999999999997</v>
      </c>
      <c r="G2375" s="80" t="s">
        <v>3333</v>
      </c>
      <c r="H2375" s="325"/>
      <c r="J2375" s="15"/>
      <c r="L2375"/>
      <c r="M2375"/>
      <c r="P2375" s="9">
        <v>22</v>
      </c>
      <c r="V2375" s="39"/>
      <c r="Z2375" s="38"/>
      <c r="AA2375" s="38">
        <v>12</v>
      </c>
      <c r="AB2375" s="30"/>
      <c r="AC2375" s="31"/>
      <c r="AD2375" s="32"/>
      <c r="AE2375" s="32"/>
      <c r="AF2375" s="33"/>
      <c r="AJ2375" s="350"/>
      <c r="AK2375" s="3"/>
      <c r="AL2375" s="3"/>
    </row>
    <row r="2376" spans="1:38" ht="24" customHeight="1" x14ac:dyDescent="0.25">
      <c r="A2376" s="73">
        <v>3705096</v>
      </c>
      <c r="B2376" s="98" t="s">
        <v>6338</v>
      </c>
      <c r="C2376" s="74"/>
      <c r="D2376" s="115">
        <v>492.05</v>
      </c>
      <c r="E2376" s="95" t="s">
        <v>5497</v>
      </c>
      <c r="F2376" s="112">
        <f t="shared" si="170"/>
        <v>590.46</v>
      </c>
      <c r="G2376" s="80" t="s">
        <v>3334</v>
      </c>
      <c r="H2376" s="325"/>
      <c r="J2376" s="15"/>
      <c r="L2376"/>
      <c r="M2376"/>
      <c r="P2376" s="9">
        <v>22</v>
      </c>
      <c r="V2376" s="39"/>
      <c r="Z2376" s="38"/>
      <c r="AA2376" s="38">
        <v>12</v>
      </c>
      <c r="AB2376" s="30"/>
      <c r="AC2376" s="31"/>
      <c r="AD2376" s="32"/>
      <c r="AE2376" s="32"/>
      <c r="AF2376" s="33"/>
      <c r="AJ2376" s="350"/>
      <c r="AK2376" s="3"/>
      <c r="AL2376" s="3"/>
    </row>
    <row r="2377" spans="1:38" ht="24" customHeight="1" x14ac:dyDescent="0.25">
      <c r="A2377" s="73">
        <v>3705097</v>
      </c>
      <c r="B2377" s="98" t="s">
        <v>6339</v>
      </c>
      <c r="C2377" s="74"/>
      <c r="D2377" s="115">
        <v>492.05</v>
      </c>
      <c r="E2377" s="95" t="s">
        <v>5497</v>
      </c>
      <c r="F2377" s="112">
        <f t="shared" si="170"/>
        <v>590.46</v>
      </c>
      <c r="G2377" s="80" t="s">
        <v>3335</v>
      </c>
      <c r="H2377" s="325"/>
      <c r="J2377" s="15"/>
      <c r="L2377"/>
      <c r="M2377"/>
      <c r="P2377" s="9">
        <v>22</v>
      </c>
      <c r="V2377" s="39"/>
      <c r="Z2377" s="38"/>
      <c r="AA2377" s="38">
        <v>12</v>
      </c>
      <c r="AB2377" s="30"/>
      <c r="AC2377" s="31"/>
      <c r="AD2377" s="32"/>
      <c r="AE2377" s="32"/>
      <c r="AF2377" s="33"/>
      <c r="AJ2377" s="350"/>
      <c r="AK2377" s="3"/>
      <c r="AL2377" s="3"/>
    </row>
    <row r="2378" spans="1:38" ht="24" customHeight="1" x14ac:dyDescent="0.25">
      <c r="A2378" s="73">
        <v>3705098</v>
      </c>
      <c r="B2378" s="98" t="s">
        <v>6340</v>
      </c>
      <c r="C2378" s="74"/>
      <c r="D2378" s="115">
        <v>492.05</v>
      </c>
      <c r="E2378" s="95" t="s">
        <v>5497</v>
      </c>
      <c r="F2378" s="112">
        <f t="shared" si="170"/>
        <v>590.46</v>
      </c>
      <c r="G2378" s="80" t="s">
        <v>3335</v>
      </c>
      <c r="H2378" s="325"/>
      <c r="J2378" s="15"/>
      <c r="L2378"/>
      <c r="M2378"/>
      <c r="P2378" s="9">
        <v>22</v>
      </c>
      <c r="V2378" s="39"/>
      <c r="Z2378" s="38"/>
      <c r="AA2378" s="38">
        <v>12</v>
      </c>
      <c r="AB2378" s="30"/>
      <c r="AC2378" s="31"/>
      <c r="AD2378" s="32"/>
      <c r="AE2378" s="32"/>
      <c r="AF2378" s="33"/>
      <c r="AJ2378" s="350"/>
      <c r="AK2378" s="3"/>
      <c r="AL2378" s="3"/>
    </row>
    <row r="2379" spans="1:38" ht="24" customHeight="1" x14ac:dyDescent="0.25">
      <c r="A2379" s="73">
        <v>3705099</v>
      </c>
      <c r="B2379" s="98" t="s">
        <v>6341</v>
      </c>
      <c r="C2379" s="74"/>
      <c r="D2379" s="115">
        <v>492.05</v>
      </c>
      <c r="E2379" s="95" t="s">
        <v>5497</v>
      </c>
      <c r="F2379" s="112">
        <f t="shared" si="170"/>
        <v>590.46</v>
      </c>
      <c r="G2379" s="80" t="s">
        <v>3335</v>
      </c>
      <c r="H2379" s="325"/>
      <c r="J2379" s="15"/>
      <c r="L2379"/>
      <c r="M2379"/>
      <c r="P2379" s="9">
        <v>22</v>
      </c>
      <c r="V2379" s="39"/>
      <c r="Z2379" s="38"/>
      <c r="AA2379" s="38">
        <v>12</v>
      </c>
      <c r="AB2379" s="30"/>
      <c r="AC2379" s="31"/>
      <c r="AD2379" s="32"/>
      <c r="AE2379" s="32"/>
      <c r="AF2379" s="33"/>
      <c r="AJ2379" s="350"/>
      <c r="AK2379" s="3"/>
      <c r="AL2379" s="3"/>
    </row>
    <row r="2380" spans="1:38" ht="24" customHeight="1" x14ac:dyDescent="0.25">
      <c r="A2380" s="73">
        <v>3705100</v>
      </c>
      <c r="B2380" s="98" t="s">
        <v>6342</v>
      </c>
      <c r="C2380" s="74"/>
      <c r="D2380" s="115">
        <v>492.05</v>
      </c>
      <c r="E2380" s="95" t="s">
        <v>5497</v>
      </c>
      <c r="F2380" s="112">
        <f t="shared" si="170"/>
        <v>590.46</v>
      </c>
      <c r="G2380" s="80" t="s">
        <v>3335</v>
      </c>
      <c r="H2380" s="325"/>
      <c r="J2380" s="15"/>
      <c r="L2380"/>
      <c r="M2380"/>
      <c r="P2380" s="9">
        <v>22</v>
      </c>
      <c r="V2380" s="39"/>
      <c r="Z2380" s="38"/>
      <c r="AA2380" s="38">
        <v>12</v>
      </c>
      <c r="AB2380" s="30"/>
      <c r="AC2380" s="31"/>
      <c r="AD2380" s="32"/>
      <c r="AE2380" s="32"/>
      <c r="AF2380" s="33"/>
      <c r="AJ2380" s="350"/>
      <c r="AK2380" s="3"/>
      <c r="AL2380" s="3"/>
    </row>
    <row r="2381" spans="1:38" ht="24" customHeight="1" x14ac:dyDescent="0.25">
      <c r="A2381" s="73">
        <v>3705101</v>
      </c>
      <c r="B2381" s="98" t="s">
        <v>6343</v>
      </c>
      <c r="C2381" s="74"/>
      <c r="D2381" s="115">
        <v>571.61</v>
      </c>
      <c r="E2381" s="95" t="s">
        <v>5497</v>
      </c>
      <c r="F2381" s="112">
        <f t="shared" si="170"/>
        <v>685.93200000000002</v>
      </c>
      <c r="G2381" s="80" t="s">
        <v>3334</v>
      </c>
      <c r="H2381" s="325"/>
      <c r="J2381" s="15"/>
      <c r="L2381"/>
      <c r="M2381"/>
      <c r="P2381" s="9">
        <v>22</v>
      </c>
      <c r="V2381" s="39"/>
      <c r="Z2381" s="38"/>
      <c r="AA2381" s="38">
        <v>12</v>
      </c>
      <c r="AB2381" s="30"/>
      <c r="AC2381" s="31"/>
      <c r="AD2381" s="32"/>
      <c r="AE2381" s="32"/>
      <c r="AF2381" s="33"/>
      <c r="AJ2381" s="350"/>
      <c r="AK2381" s="3"/>
      <c r="AL2381" s="3"/>
    </row>
    <row r="2382" spans="1:38" ht="24" customHeight="1" x14ac:dyDescent="0.25">
      <c r="A2382" s="73">
        <v>3705102</v>
      </c>
      <c r="B2382" s="98" t="s">
        <v>6344</v>
      </c>
      <c r="C2382" s="74"/>
      <c r="D2382" s="115">
        <v>571.61</v>
      </c>
      <c r="E2382" s="95" t="s">
        <v>5497</v>
      </c>
      <c r="F2382" s="112">
        <f t="shared" si="170"/>
        <v>685.93200000000002</v>
      </c>
      <c r="G2382" s="80" t="s">
        <v>3335</v>
      </c>
      <c r="H2382" s="325"/>
      <c r="J2382" s="15"/>
      <c r="L2382"/>
      <c r="M2382"/>
      <c r="P2382" s="9">
        <v>22</v>
      </c>
      <c r="V2382" s="39"/>
      <c r="Z2382" s="38"/>
      <c r="AA2382" s="38">
        <v>12</v>
      </c>
      <c r="AB2382" s="30"/>
      <c r="AC2382" s="31"/>
      <c r="AD2382" s="32"/>
      <c r="AE2382" s="32"/>
      <c r="AF2382" s="33"/>
      <c r="AJ2382" s="350"/>
      <c r="AK2382" s="3"/>
      <c r="AL2382" s="3"/>
    </row>
    <row r="2383" spans="1:38" ht="24" customHeight="1" x14ac:dyDescent="0.25">
      <c r="A2383" s="73">
        <v>3705103</v>
      </c>
      <c r="B2383" s="98" t="s">
        <v>6345</v>
      </c>
      <c r="C2383" s="74"/>
      <c r="D2383" s="115">
        <v>571.61</v>
      </c>
      <c r="E2383" s="95" t="s">
        <v>5497</v>
      </c>
      <c r="F2383" s="112">
        <f t="shared" si="170"/>
        <v>685.93200000000002</v>
      </c>
      <c r="G2383" s="80" t="s">
        <v>3335</v>
      </c>
      <c r="H2383" s="325"/>
      <c r="J2383" s="15"/>
      <c r="L2383"/>
      <c r="M2383"/>
      <c r="P2383" s="9">
        <v>22</v>
      </c>
      <c r="V2383" s="39"/>
      <c r="Z2383" s="38"/>
      <c r="AA2383" s="38">
        <v>12</v>
      </c>
      <c r="AB2383" s="30"/>
      <c r="AC2383" s="31"/>
      <c r="AD2383" s="32"/>
      <c r="AE2383" s="32"/>
      <c r="AF2383" s="33"/>
      <c r="AJ2383" s="350"/>
      <c r="AK2383" s="3"/>
      <c r="AL2383" s="3"/>
    </row>
    <row r="2384" spans="1:38" ht="24" customHeight="1" x14ac:dyDescent="0.25">
      <c r="A2384" s="73">
        <v>3705104</v>
      </c>
      <c r="B2384" s="98" t="s">
        <v>6346</v>
      </c>
      <c r="C2384" s="74"/>
      <c r="D2384" s="115">
        <v>571.61</v>
      </c>
      <c r="E2384" s="95" t="s">
        <v>5497</v>
      </c>
      <c r="F2384" s="112">
        <f t="shared" si="170"/>
        <v>685.93200000000002</v>
      </c>
      <c r="G2384" s="80" t="s">
        <v>3335</v>
      </c>
      <c r="H2384" s="325"/>
      <c r="J2384" s="15"/>
      <c r="L2384"/>
      <c r="M2384"/>
      <c r="P2384" s="9">
        <v>22</v>
      </c>
      <c r="V2384" s="39"/>
      <c r="Z2384" s="38"/>
      <c r="AA2384" s="38">
        <v>12</v>
      </c>
      <c r="AB2384" s="30"/>
      <c r="AC2384" s="31"/>
      <c r="AD2384" s="32"/>
      <c r="AE2384" s="32"/>
      <c r="AF2384" s="33"/>
      <c r="AJ2384" s="350"/>
      <c r="AK2384" s="3"/>
      <c r="AL2384" s="3"/>
    </row>
    <row r="2385" spans="1:38" ht="24" customHeight="1" x14ac:dyDescent="0.25">
      <c r="A2385" s="73">
        <v>3705105</v>
      </c>
      <c r="B2385" s="98" t="s">
        <v>6347</v>
      </c>
      <c r="C2385" s="74"/>
      <c r="D2385" s="115">
        <v>571.61</v>
      </c>
      <c r="E2385" s="95" t="s">
        <v>5497</v>
      </c>
      <c r="F2385" s="112">
        <f t="shared" si="170"/>
        <v>685.93200000000002</v>
      </c>
      <c r="G2385" s="80" t="s">
        <v>3335</v>
      </c>
      <c r="H2385" s="325"/>
      <c r="J2385" s="15"/>
      <c r="L2385"/>
      <c r="M2385"/>
      <c r="P2385" s="9">
        <v>22</v>
      </c>
      <c r="V2385" s="39"/>
      <c r="Z2385" s="38"/>
      <c r="AA2385" s="38">
        <v>12</v>
      </c>
      <c r="AB2385" s="30"/>
      <c r="AC2385" s="31"/>
      <c r="AD2385" s="32"/>
      <c r="AE2385" s="32"/>
      <c r="AF2385" s="33"/>
      <c r="AJ2385" s="350"/>
      <c r="AK2385" s="3"/>
      <c r="AL2385" s="3"/>
    </row>
    <row r="2386" spans="1:38" ht="24" customHeight="1" x14ac:dyDescent="0.25">
      <c r="A2386" s="73">
        <v>3705106</v>
      </c>
      <c r="B2386" s="98" t="s">
        <v>6348</v>
      </c>
      <c r="C2386" s="74"/>
      <c r="D2386" s="115">
        <v>717.2</v>
      </c>
      <c r="E2386" s="95" t="s">
        <v>5497</v>
      </c>
      <c r="F2386" s="112">
        <f t="shared" si="170"/>
        <v>860.64</v>
      </c>
      <c r="G2386" s="80" t="s">
        <v>3335</v>
      </c>
      <c r="H2386" s="325"/>
      <c r="J2386" s="15"/>
      <c r="L2386"/>
      <c r="M2386"/>
      <c r="P2386" s="9">
        <v>22</v>
      </c>
      <c r="V2386" s="39"/>
      <c r="Z2386" s="38"/>
      <c r="AA2386" s="38">
        <v>12</v>
      </c>
      <c r="AB2386" s="30"/>
      <c r="AC2386" s="31"/>
      <c r="AD2386" s="32"/>
      <c r="AE2386" s="32"/>
      <c r="AF2386" s="33"/>
      <c r="AJ2386" s="350"/>
      <c r="AK2386" s="3"/>
      <c r="AL2386" s="3"/>
    </row>
    <row r="2387" spans="1:38" ht="24" customHeight="1" x14ac:dyDescent="0.25">
      <c r="A2387" s="73">
        <v>3705107</v>
      </c>
      <c r="B2387" s="98" t="s">
        <v>6349</v>
      </c>
      <c r="C2387" s="74"/>
      <c r="D2387" s="115">
        <v>717.2</v>
      </c>
      <c r="E2387" s="95" t="s">
        <v>5497</v>
      </c>
      <c r="F2387" s="112">
        <f t="shared" si="170"/>
        <v>860.64</v>
      </c>
      <c r="G2387" s="80" t="s">
        <v>3335</v>
      </c>
      <c r="H2387" s="325"/>
      <c r="J2387" s="15"/>
      <c r="L2387"/>
      <c r="M2387"/>
      <c r="P2387" s="9">
        <v>22</v>
      </c>
      <c r="V2387" s="39"/>
      <c r="Z2387" s="38"/>
      <c r="AA2387" s="38">
        <v>12</v>
      </c>
      <c r="AB2387" s="30"/>
      <c r="AC2387" s="31"/>
      <c r="AD2387" s="32"/>
      <c r="AE2387" s="32"/>
      <c r="AF2387" s="33"/>
      <c r="AJ2387" s="350"/>
      <c r="AK2387" s="3"/>
      <c r="AL2387" s="3"/>
    </row>
    <row r="2388" spans="1:38" ht="24" customHeight="1" x14ac:dyDescent="0.25">
      <c r="A2388" s="73">
        <v>3705108</v>
      </c>
      <c r="B2388" s="98" t="s">
        <v>6264</v>
      </c>
      <c r="C2388" s="74"/>
      <c r="D2388" s="115">
        <v>282.11</v>
      </c>
      <c r="E2388" s="95" t="s">
        <v>5497</v>
      </c>
      <c r="F2388" s="112">
        <f t="shared" si="170"/>
        <v>338.53199999999998</v>
      </c>
      <c r="G2388" s="80" t="s">
        <v>3333</v>
      </c>
      <c r="H2388" s="325"/>
      <c r="J2388" s="15"/>
      <c r="L2388"/>
      <c r="M2388"/>
      <c r="P2388" s="9">
        <v>22</v>
      </c>
      <c r="V2388" s="39"/>
      <c r="Z2388" s="38"/>
      <c r="AA2388" s="38">
        <v>12</v>
      </c>
      <c r="AB2388" s="30"/>
      <c r="AC2388" s="31"/>
      <c r="AD2388" s="32"/>
      <c r="AE2388" s="32"/>
      <c r="AF2388" s="33"/>
      <c r="AJ2388" s="350"/>
      <c r="AK2388" s="3"/>
      <c r="AL2388" s="3"/>
    </row>
    <row r="2389" spans="1:38" ht="24" customHeight="1" x14ac:dyDescent="0.25">
      <c r="A2389" s="73">
        <v>3705109</v>
      </c>
      <c r="B2389" s="98" t="s">
        <v>6265</v>
      </c>
      <c r="C2389" s="74"/>
      <c r="D2389" s="115">
        <v>282.11</v>
      </c>
      <c r="E2389" s="95" t="s">
        <v>5497</v>
      </c>
      <c r="F2389" s="112">
        <f t="shared" si="170"/>
        <v>338.53199999999998</v>
      </c>
      <c r="G2389" s="80" t="s">
        <v>3333</v>
      </c>
      <c r="H2389" s="325"/>
      <c r="J2389" s="15"/>
      <c r="L2389"/>
      <c r="M2389"/>
      <c r="P2389" s="9">
        <v>22</v>
      </c>
      <c r="V2389" s="39"/>
      <c r="Z2389" s="38"/>
      <c r="AA2389" s="38">
        <v>12</v>
      </c>
      <c r="AB2389" s="30"/>
      <c r="AC2389" s="31"/>
      <c r="AD2389" s="32"/>
      <c r="AE2389" s="32"/>
      <c r="AF2389" s="33"/>
      <c r="AJ2389" s="350"/>
      <c r="AK2389" s="3"/>
      <c r="AL2389" s="3"/>
    </row>
    <row r="2390" spans="1:38" ht="24" customHeight="1" x14ac:dyDescent="0.25">
      <c r="A2390" s="73">
        <v>3705110</v>
      </c>
      <c r="B2390" s="98" t="s">
        <v>6266</v>
      </c>
      <c r="C2390" s="74"/>
      <c r="D2390" s="115">
        <v>315.76</v>
      </c>
      <c r="E2390" s="95" t="s">
        <v>5497</v>
      </c>
      <c r="F2390" s="112">
        <f t="shared" si="170"/>
        <v>378.91199999999998</v>
      </c>
      <c r="G2390" s="80" t="s">
        <v>3333</v>
      </c>
      <c r="H2390" s="325"/>
      <c r="J2390" s="15"/>
      <c r="L2390"/>
      <c r="M2390"/>
      <c r="P2390" s="9">
        <v>22</v>
      </c>
      <c r="V2390" s="39"/>
      <c r="Z2390" s="38"/>
      <c r="AA2390" s="38">
        <v>12</v>
      </c>
      <c r="AB2390" s="30"/>
      <c r="AC2390" s="31"/>
      <c r="AD2390" s="32"/>
      <c r="AE2390" s="32"/>
      <c r="AF2390" s="33"/>
      <c r="AJ2390" s="350"/>
      <c r="AK2390" s="3"/>
      <c r="AL2390" s="3"/>
    </row>
    <row r="2391" spans="1:38" ht="24" customHeight="1" x14ac:dyDescent="0.25">
      <c r="A2391" s="73">
        <v>3705111</v>
      </c>
      <c r="B2391" s="98" t="s">
        <v>6267</v>
      </c>
      <c r="C2391" s="74"/>
      <c r="D2391" s="115">
        <v>363.49</v>
      </c>
      <c r="E2391" s="95" t="s">
        <v>5497</v>
      </c>
      <c r="F2391" s="112">
        <f t="shared" si="170"/>
        <v>436.18799999999999</v>
      </c>
      <c r="G2391" s="80" t="s">
        <v>3333</v>
      </c>
      <c r="H2391" s="325"/>
      <c r="J2391" s="15"/>
      <c r="L2391"/>
      <c r="M2391"/>
      <c r="P2391" s="9">
        <v>22</v>
      </c>
      <c r="V2391" s="39"/>
      <c r="Z2391" s="38"/>
      <c r="AA2391" s="38">
        <v>12</v>
      </c>
      <c r="AB2391" s="30"/>
      <c r="AC2391" s="31"/>
      <c r="AD2391" s="32"/>
      <c r="AE2391" s="32"/>
      <c r="AF2391" s="33"/>
      <c r="AJ2391" s="350"/>
      <c r="AK2391" s="3"/>
      <c r="AL2391" s="3"/>
    </row>
    <row r="2392" spans="1:38" ht="24" customHeight="1" x14ac:dyDescent="0.25">
      <c r="A2392" s="73">
        <v>3705112</v>
      </c>
      <c r="B2392" s="98" t="s">
        <v>6268</v>
      </c>
      <c r="C2392" s="74"/>
      <c r="D2392" s="115">
        <v>517.57000000000005</v>
      </c>
      <c r="E2392" s="95" t="s">
        <v>5497</v>
      </c>
      <c r="F2392" s="112">
        <f t="shared" si="170"/>
        <v>621.08400000000006</v>
      </c>
      <c r="G2392" s="80" t="s">
        <v>3333</v>
      </c>
      <c r="H2392" s="325"/>
      <c r="J2392" s="15"/>
      <c r="L2392"/>
      <c r="M2392"/>
      <c r="P2392" s="9">
        <v>22</v>
      </c>
      <c r="V2392" s="39"/>
      <c r="Z2392" s="38"/>
      <c r="AA2392" s="38">
        <v>12</v>
      </c>
      <c r="AB2392" s="30"/>
      <c r="AC2392" s="31"/>
      <c r="AD2392" s="32"/>
      <c r="AE2392" s="32"/>
      <c r="AF2392" s="33"/>
      <c r="AJ2392" s="350"/>
      <c r="AK2392" s="3"/>
      <c r="AL2392" s="3"/>
    </row>
    <row r="2393" spans="1:38" ht="24" customHeight="1" x14ac:dyDescent="0.25">
      <c r="A2393" s="73">
        <v>3705113</v>
      </c>
      <c r="B2393" s="98" t="s">
        <v>6269</v>
      </c>
      <c r="C2393" s="74"/>
      <c r="D2393" s="115">
        <v>693.68</v>
      </c>
      <c r="E2393" s="95" t="s">
        <v>5497</v>
      </c>
      <c r="F2393" s="112">
        <f t="shared" si="170"/>
        <v>832.41599999999994</v>
      </c>
      <c r="G2393" s="80" t="s">
        <v>3333</v>
      </c>
      <c r="H2393" s="325"/>
      <c r="J2393" s="15"/>
      <c r="L2393"/>
      <c r="M2393"/>
      <c r="P2393" s="9">
        <v>22</v>
      </c>
      <c r="V2393" s="39"/>
      <c r="Z2393" s="38"/>
      <c r="AA2393" s="38">
        <v>12</v>
      </c>
      <c r="AB2393" s="30"/>
      <c r="AC2393" s="31"/>
      <c r="AD2393" s="32"/>
      <c r="AE2393" s="32"/>
      <c r="AF2393" s="33"/>
      <c r="AJ2393" s="350"/>
      <c r="AK2393" s="3"/>
      <c r="AL2393" s="3"/>
    </row>
    <row r="2394" spans="1:38" ht="24" customHeight="1" x14ac:dyDescent="0.25">
      <c r="A2394" s="73">
        <v>3705114</v>
      </c>
      <c r="B2394" s="98" t="s">
        <v>6270</v>
      </c>
      <c r="C2394" s="74"/>
      <c r="D2394" s="115">
        <v>930.21</v>
      </c>
      <c r="E2394" s="95" t="s">
        <v>5497</v>
      </c>
      <c r="F2394" s="112">
        <f t="shared" si="170"/>
        <v>1116.252</v>
      </c>
      <c r="G2394" s="80" t="s">
        <v>3333</v>
      </c>
      <c r="H2394" s="325"/>
      <c r="J2394" s="15"/>
      <c r="L2394"/>
      <c r="M2394"/>
      <c r="P2394" s="9">
        <v>22</v>
      </c>
      <c r="V2394" s="39"/>
      <c r="Z2394" s="38"/>
      <c r="AA2394" s="38">
        <v>12</v>
      </c>
      <c r="AB2394" s="30"/>
      <c r="AC2394" s="31"/>
      <c r="AD2394" s="32"/>
      <c r="AE2394" s="32"/>
      <c r="AF2394" s="33"/>
      <c r="AJ2394" s="350"/>
      <c r="AK2394" s="3"/>
      <c r="AL2394" s="3"/>
    </row>
    <row r="2395" spans="1:38" ht="24" customHeight="1" x14ac:dyDescent="0.25">
      <c r="A2395" s="73">
        <v>3705115</v>
      </c>
      <c r="B2395" s="98" t="s">
        <v>6271</v>
      </c>
      <c r="C2395" s="74"/>
      <c r="D2395" s="115">
        <v>1198.74</v>
      </c>
      <c r="E2395" s="95" t="s">
        <v>5497</v>
      </c>
      <c r="F2395" s="112">
        <f t="shared" si="170"/>
        <v>1438.4880000000001</v>
      </c>
      <c r="G2395" s="80" t="s">
        <v>3333</v>
      </c>
      <c r="H2395" s="325"/>
      <c r="J2395" s="15"/>
      <c r="L2395"/>
      <c r="M2395"/>
      <c r="P2395" s="9">
        <v>22</v>
      </c>
      <c r="V2395" s="39"/>
      <c r="Z2395" s="38"/>
      <c r="AA2395" s="38">
        <v>12</v>
      </c>
      <c r="AB2395" s="30"/>
      <c r="AC2395" s="31"/>
      <c r="AD2395" s="32"/>
      <c r="AE2395" s="32"/>
      <c r="AF2395" s="33"/>
      <c r="AJ2395" s="350"/>
      <c r="AK2395" s="3"/>
      <c r="AL2395" s="3"/>
    </row>
    <row r="2396" spans="1:38" ht="24" customHeight="1" x14ac:dyDescent="0.25">
      <c r="A2396" s="73">
        <v>3705116</v>
      </c>
      <c r="B2396" s="98" t="s">
        <v>6272</v>
      </c>
      <c r="C2396" s="74"/>
      <c r="D2396" s="115">
        <v>1593.69</v>
      </c>
      <c r="E2396" s="95" t="s">
        <v>5497</v>
      </c>
      <c r="F2396" s="112">
        <f t="shared" si="170"/>
        <v>1912.4279999999999</v>
      </c>
      <c r="G2396" s="80" t="s">
        <v>3333</v>
      </c>
      <c r="H2396" s="325"/>
      <c r="J2396" s="15"/>
      <c r="L2396"/>
      <c r="M2396"/>
      <c r="P2396" s="9">
        <v>22</v>
      </c>
      <c r="V2396" s="39"/>
      <c r="Z2396" s="38"/>
      <c r="AA2396" s="38">
        <v>12</v>
      </c>
      <c r="AB2396" s="30"/>
      <c r="AC2396" s="31"/>
      <c r="AD2396" s="32"/>
      <c r="AE2396" s="32"/>
      <c r="AF2396" s="33"/>
      <c r="AJ2396" s="350"/>
      <c r="AK2396" s="3"/>
      <c r="AL2396" s="3"/>
    </row>
    <row r="2397" spans="1:38" ht="24" customHeight="1" x14ac:dyDescent="0.25">
      <c r="A2397" s="73">
        <v>3705011</v>
      </c>
      <c r="B2397" s="98" t="s">
        <v>122</v>
      </c>
      <c r="C2397" s="74"/>
      <c r="D2397" s="115">
        <v>89.99</v>
      </c>
      <c r="E2397" s="95" t="s">
        <v>5497</v>
      </c>
      <c r="F2397" s="112">
        <f t="shared" si="170"/>
        <v>107.98799999999999</v>
      </c>
      <c r="G2397" s="80" t="s">
        <v>3333</v>
      </c>
      <c r="H2397" s="325"/>
      <c r="I2397" s="380" t="s">
        <v>8502</v>
      </c>
      <c r="J2397" s="15"/>
      <c r="L2397"/>
      <c r="M2397"/>
      <c r="P2397" s="9">
        <v>22</v>
      </c>
      <c r="V2397" s="39"/>
      <c r="Z2397" s="38"/>
      <c r="AA2397" s="38">
        <v>15</v>
      </c>
      <c r="AB2397" s="30"/>
      <c r="AC2397" s="31"/>
      <c r="AD2397" s="32"/>
      <c r="AE2397" s="32"/>
      <c r="AF2397" s="33"/>
      <c r="AJ2397" s="350"/>
      <c r="AK2397" s="3"/>
      <c r="AL2397" s="3"/>
    </row>
    <row r="2398" spans="1:38" ht="24" customHeight="1" x14ac:dyDescent="0.25">
      <c r="A2398" s="73">
        <v>3705012</v>
      </c>
      <c r="B2398" s="98" t="s">
        <v>123</v>
      </c>
      <c r="C2398" s="74"/>
      <c r="D2398" s="115">
        <v>89.99</v>
      </c>
      <c r="E2398" s="95" t="s">
        <v>5497</v>
      </c>
      <c r="F2398" s="112">
        <f t="shared" si="170"/>
        <v>107.98799999999999</v>
      </c>
      <c r="G2398" s="80" t="s">
        <v>3333</v>
      </c>
      <c r="H2398" s="325"/>
      <c r="I2398" s="381"/>
      <c r="J2398" s="15"/>
      <c r="L2398"/>
      <c r="M2398"/>
      <c r="P2398" s="9">
        <v>22</v>
      </c>
      <c r="V2398" s="39"/>
      <c r="Z2398" s="38"/>
      <c r="AA2398" s="38">
        <v>15</v>
      </c>
      <c r="AB2398" s="30"/>
      <c r="AC2398" s="31"/>
      <c r="AD2398" s="32"/>
      <c r="AE2398" s="32"/>
      <c r="AF2398" s="33"/>
      <c r="AJ2398" s="350"/>
      <c r="AK2398" s="3"/>
      <c r="AL2398" s="3"/>
    </row>
    <row r="2399" spans="1:38" ht="24" customHeight="1" x14ac:dyDescent="0.25">
      <c r="A2399" s="73">
        <v>3705013</v>
      </c>
      <c r="B2399" s="98" t="s">
        <v>124</v>
      </c>
      <c r="C2399" s="74"/>
      <c r="D2399" s="115">
        <v>98.35</v>
      </c>
      <c r="E2399" s="95" t="s">
        <v>5497</v>
      </c>
      <c r="F2399" s="112">
        <f t="shared" si="170"/>
        <v>118.01999999999998</v>
      </c>
      <c r="G2399" s="80" t="s">
        <v>3333</v>
      </c>
      <c r="H2399" s="325"/>
      <c r="J2399" s="15"/>
      <c r="L2399"/>
      <c r="M2399"/>
      <c r="P2399" s="9">
        <v>22</v>
      </c>
      <c r="V2399" s="39"/>
      <c r="Z2399" s="38"/>
      <c r="AA2399" s="38">
        <v>15</v>
      </c>
      <c r="AB2399" s="30"/>
      <c r="AC2399" s="31"/>
      <c r="AD2399" s="32"/>
      <c r="AE2399" s="32"/>
      <c r="AF2399" s="33"/>
      <c r="AJ2399" s="350"/>
      <c r="AK2399" s="3"/>
      <c r="AL2399" s="3"/>
    </row>
    <row r="2400" spans="1:38" ht="24" customHeight="1" x14ac:dyDescent="0.25">
      <c r="A2400" s="73">
        <v>3705117</v>
      </c>
      <c r="B2400" s="98" t="s">
        <v>6279</v>
      </c>
      <c r="C2400" s="74"/>
      <c r="D2400" s="115">
        <v>98.35</v>
      </c>
      <c r="E2400" s="95" t="s">
        <v>5497</v>
      </c>
      <c r="F2400" s="112">
        <f t="shared" si="170"/>
        <v>118.01999999999998</v>
      </c>
      <c r="G2400" s="80" t="s">
        <v>3334</v>
      </c>
      <c r="H2400" s="325"/>
      <c r="J2400" s="15"/>
      <c r="L2400"/>
      <c r="M2400"/>
      <c r="P2400" s="9">
        <v>22</v>
      </c>
      <c r="V2400" s="39"/>
      <c r="Z2400" s="38"/>
      <c r="AA2400" s="38">
        <v>15</v>
      </c>
      <c r="AB2400" s="30"/>
      <c r="AC2400" s="31"/>
      <c r="AD2400" s="32"/>
      <c r="AE2400" s="32"/>
      <c r="AF2400" s="33"/>
      <c r="AJ2400" s="350"/>
      <c r="AK2400" s="3"/>
      <c r="AL2400" s="3"/>
    </row>
    <row r="2401" spans="1:38" ht="24" customHeight="1" x14ac:dyDescent="0.25">
      <c r="A2401" s="73">
        <v>3705118</v>
      </c>
      <c r="B2401" s="98" t="s">
        <v>6280</v>
      </c>
      <c r="C2401" s="74"/>
      <c r="D2401" s="115">
        <v>98.35</v>
      </c>
      <c r="E2401" s="95" t="s">
        <v>5497</v>
      </c>
      <c r="F2401" s="112">
        <f t="shared" si="170"/>
        <v>118.01999999999998</v>
      </c>
      <c r="G2401" s="80" t="s">
        <v>3335</v>
      </c>
      <c r="H2401" s="325"/>
      <c r="J2401" s="15"/>
      <c r="L2401"/>
      <c r="M2401"/>
      <c r="P2401" s="9">
        <v>22</v>
      </c>
      <c r="V2401" s="39"/>
      <c r="Z2401" s="38"/>
      <c r="AA2401" s="38">
        <v>15</v>
      </c>
      <c r="AB2401" s="30"/>
      <c r="AC2401" s="31"/>
      <c r="AD2401" s="32"/>
      <c r="AE2401" s="32"/>
      <c r="AF2401" s="33"/>
      <c r="AJ2401" s="350"/>
      <c r="AK2401" s="3"/>
      <c r="AL2401" s="3"/>
    </row>
    <row r="2402" spans="1:38" ht="24" customHeight="1" x14ac:dyDescent="0.25">
      <c r="A2402" s="73">
        <v>3705014</v>
      </c>
      <c r="B2402" s="98" t="s">
        <v>125</v>
      </c>
      <c r="C2402" s="74"/>
      <c r="D2402" s="115">
        <v>98.35</v>
      </c>
      <c r="E2402" s="95" t="s">
        <v>5497</v>
      </c>
      <c r="F2402" s="112">
        <f t="shared" si="170"/>
        <v>118.01999999999998</v>
      </c>
      <c r="G2402" s="80" t="s">
        <v>3333</v>
      </c>
      <c r="H2402" s="325"/>
      <c r="J2402" s="15"/>
      <c r="L2402"/>
      <c r="M2402"/>
      <c r="P2402" s="9">
        <v>22</v>
      </c>
      <c r="V2402" s="39"/>
      <c r="Z2402" s="38"/>
      <c r="AA2402" s="38">
        <v>15</v>
      </c>
      <c r="AB2402" s="30"/>
      <c r="AC2402" s="31"/>
      <c r="AD2402" s="32"/>
      <c r="AE2402" s="32"/>
      <c r="AF2402" s="33"/>
      <c r="AJ2402" s="350"/>
      <c r="AK2402" s="3"/>
      <c r="AL2402" s="3"/>
    </row>
    <row r="2403" spans="1:38" ht="24" customHeight="1" x14ac:dyDescent="0.25">
      <c r="A2403" s="73">
        <v>3705119</v>
      </c>
      <c r="B2403" s="98" t="s">
        <v>6281</v>
      </c>
      <c r="C2403" s="74"/>
      <c r="D2403" s="115">
        <v>110</v>
      </c>
      <c r="E2403" s="95" t="s">
        <v>5497</v>
      </c>
      <c r="F2403" s="112">
        <f t="shared" si="170"/>
        <v>132</v>
      </c>
      <c r="G2403" s="80" t="s">
        <v>3334</v>
      </c>
      <c r="H2403" s="325"/>
      <c r="J2403" s="15"/>
      <c r="L2403"/>
      <c r="M2403"/>
      <c r="P2403" s="9">
        <v>22</v>
      </c>
      <c r="V2403" s="39"/>
      <c r="Z2403" s="38"/>
      <c r="AA2403" s="38">
        <v>15</v>
      </c>
      <c r="AB2403" s="30"/>
      <c r="AC2403" s="31"/>
      <c r="AD2403" s="32"/>
      <c r="AE2403" s="32"/>
      <c r="AF2403" s="33"/>
      <c r="AJ2403" s="350"/>
      <c r="AK2403" s="3"/>
      <c r="AL2403" s="3"/>
    </row>
    <row r="2404" spans="1:38" ht="24" customHeight="1" x14ac:dyDescent="0.25">
      <c r="A2404" s="73">
        <v>3705120</v>
      </c>
      <c r="B2404" s="98" t="s">
        <v>6282</v>
      </c>
      <c r="C2404" s="74"/>
      <c r="D2404" s="115">
        <v>110</v>
      </c>
      <c r="E2404" s="95" t="s">
        <v>5497</v>
      </c>
      <c r="F2404" s="112">
        <f t="shared" si="170"/>
        <v>132</v>
      </c>
      <c r="G2404" s="80" t="s">
        <v>3335</v>
      </c>
      <c r="H2404" s="325"/>
      <c r="J2404" s="15"/>
      <c r="L2404"/>
      <c r="M2404"/>
      <c r="P2404" s="9">
        <v>22</v>
      </c>
      <c r="V2404" s="39"/>
      <c r="Z2404" s="38"/>
      <c r="AA2404" s="38">
        <v>15</v>
      </c>
      <c r="AB2404" s="30"/>
      <c r="AC2404" s="31"/>
      <c r="AD2404" s="32"/>
      <c r="AE2404" s="32"/>
      <c r="AF2404" s="33"/>
      <c r="AJ2404" s="350"/>
      <c r="AK2404" s="3"/>
      <c r="AL2404" s="3"/>
    </row>
    <row r="2405" spans="1:38" ht="24" customHeight="1" x14ac:dyDescent="0.25">
      <c r="A2405" s="73">
        <v>3705121</v>
      </c>
      <c r="B2405" s="98" t="s">
        <v>6283</v>
      </c>
      <c r="C2405" s="74"/>
      <c r="D2405" s="115">
        <v>110</v>
      </c>
      <c r="E2405" s="95" t="s">
        <v>5497</v>
      </c>
      <c r="F2405" s="112">
        <f t="shared" si="170"/>
        <v>132</v>
      </c>
      <c r="G2405" s="80" t="s">
        <v>3335</v>
      </c>
      <c r="H2405" s="325"/>
      <c r="J2405" s="15"/>
      <c r="L2405"/>
      <c r="M2405"/>
      <c r="P2405" s="9">
        <v>22</v>
      </c>
      <c r="V2405" s="39"/>
      <c r="Z2405" s="38"/>
      <c r="AA2405" s="38">
        <v>15</v>
      </c>
      <c r="AB2405" s="30"/>
      <c r="AC2405" s="31"/>
      <c r="AD2405" s="32"/>
      <c r="AE2405" s="32"/>
      <c r="AF2405" s="33"/>
      <c r="AJ2405" s="350"/>
      <c r="AK2405" s="3"/>
      <c r="AL2405" s="3"/>
    </row>
    <row r="2406" spans="1:38" ht="24" customHeight="1" x14ac:dyDescent="0.25">
      <c r="A2406" s="73">
        <v>3705015</v>
      </c>
      <c r="B2406" s="98" t="s">
        <v>126</v>
      </c>
      <c r="C2406" s="74"/>
      <c r="D2406" s="115">
        <v>110</v>
      </c>
      <c r="E2406" s="95" t="s">
        <v>5497</v>
      </c>
      <c r="F2406" s="112">
        <f t="shared" si="170"/>
        <v>132</v>
      </c>
      <c r="G2406" s="80" t="s">
        <v>3333</v>
      </c>
      <c r="H2406" s="325"/>
      <c r="J2406" s="15"/>
      <c r="L2406"/>
      <c r="M2406"/>
      <c r="P2406" s="9">
        <v>22</v>
      </c>
      <c r="V2406" s="39"/>
      <c r="Z2406" s="38"/>
      <c r="AA2406" s="38">
        <v>15</v>
      </c>
      <c r="AB2406" s="30"/>
      <c r="AC2406" s="31"/>
      <c r="AD2406" s="32"/>
      <c r="AE2406" s="32"/>
      <c r="AF2406" s="33"/>
      <c r="AJ2406" s="350"/>
      <c r="AK2406" s="3"/>
      <c r="AL2406" s="3"/>
    </row>
    <row r="2407" spans="1:38" ht="24" customHeight="1" x14ac:dyDescent="0.25">
      <c r="A2407" s="73">
        <v>3705122</v>
      </c>
      <c r="B2407" s="98" t="s">
        <v>6284</v>
      </c>
      <c r="C2407" s="74"/>
      <c r="D2407" s="115">
        <v>131.03</v>
      </c>
      <c r="E2407" s="95" t="s">
        <v>5497</v>
      </c>
      <c r="F2407" s="112">
        <f t="shared" si="170"/>
        <v>157.23599999999999</v>
      </c>
      <c r="G2407" s="80" t="s">
        <v>3334</v>
      </c>
      <c r="H2407" s="325"/>
      <c r="J2407" s="15"/>
      <c r="L2407"/>
      <c r="M2407"/>
      <c r="P2407" s="9">
        <v>22</v>
      </c>
      <c r="V2407" s="39"/>
      <c r="Z2407" s="38"/>
      <c r="AA2407" s="38">
        <v>15</v>
      </c>
      <c r="AB2407" s="30"/>
      <c r="AC2407" s="31"/>
      <c r="AD2407" s="32"/>
      <c r="AE2407" s="32"/>
      <c r="AF2407" s="33"/>
      <c r="AJ2407" s="350"/>
      <c r="AK2407" s="3"/>
      <c r="AL2407" s="3"/>
    </row>
    <row r="2408" spans="1:38" ht="24" customHeight="1" x14ac:dyDescent="0.25">
      <c r="A2408" s="73">
        <v>3705123</v>
      </c>
      <c r="B2408" s="98" t="s">
        <v>6285</v>
      </c>
      <c r="C2408" s="74"/>
      <c r="D2408" s="115">
        <v>131.03</v>
      </c>
      <c r="E2408" s="95" t="s">
        <v>5497</v>
      </c>
      <c r="F2408" s="112">
        <f t="shared" si="170"/>
        <v>157.23599999999999</v>
      </c>
      <c r="G2408" s="80" t="s">
        <v>3334</v>
      </c>
      <c r="H2408" s="325"/>
      <c r="J2408" s="15"/>
      <c r="L2408"/>
      <c r="M2408"/>
      <c r="P2408" s="9">
        <v>22</v>
      </c>
      <c r="V2408" s="39"/>
      <c r="Z2408" s="38"/>
      <c r="AA2408" s="38">
        <v>15</v>
      </c>
      <c r="AB2408" s="30"/>
      <c r="AC2408" s="31"/>
      <c r="AD2408" s="32"/>
      <c r="AE2408" s="32"/>
      <c r="AF2408" s="33"/>
      <c r="AJ2408" s="350"/>
      <c r="AK2408" s="3"/>
      <c r="AL2408" s="3"/>
    </row>
    <row r="2409" spans="1:38" ht="24" customHeight="1" x14ac:dyDescent="0.25">
      <c r="A2409" s="73">
        <v>3705124</v>
      </c>
      <c r="B2409" s="98" t="s">
        <v>6286</v>
      </c>
      <c r="C2409" s="74"/>
      <c r="D2409" s="115">
        <v>131.03</v>
      </c>
      <c r="E2409" s="95" t="s">
        <v>5497</v>
      </c>
      <c r="F2409" s="112">
        <f t="shared" si="170"/>
        <v>157.23599999999999</v>
      </c>
      <c r="G2409" s="80" t="s">
        <v>3335</v>
      </c>
      <c r="H2409" s="325"/>
      <c r="J2409" s="15"/>
      <c r="L2409"/>
      <c r="M2409"/>
      <c r="P2409" s="9">
        <v>22</v>
      </c>
      <c r="V2409" s="39"/>
      <c r="Z2409" s="38"/>
      <c r="AA2409" s="38">
        <v>15</v>
      </c>
      <c r="AB2409" s="30"/>
      <c r="AC2409" s="31"/>
      <c r="AD2409" s="32"/>
      <c r="AE2409" s="32"/>
      <c r="AF2409" s="33"/>
      <c r="AJ2409" s="350"/>
      <c r="AK2409" s="3"/>
      <c r="AL2409" s="3"/>
    </row>
    <row r="2410" spans="1:38" ht="24" customHeight="1" x14ac:dyDescent="0.25">
      <c r="A2410" s="73">
        <v>3705125</v>
      </c>
      <c r="B2410" s="98" t="s">
        <v>6287</v>
      </c>
      <c r="C2410" s="74"/>
      <c r="D2410" s="115">
        <v>131.03</v>
      </c>
      <c r="E2410" s="95" t="s">
        <v>5497</v>
      </c>
      <c r="F2410" s="112">
        <f t="shared" si="170"/>
        <v>157.23599999999999</v>
      </c>
      <c r="G2410" s="80" t="s">
        <v>3335</v>
      </c>
      <c r="H2410" s="325"/>
      <c r="J2410" s="15"/>
      <c r="L2410"/>
      <c r="M2410"/>
      <c r="P2410" s="9">
        <v>22</v>
      </c>
      <c r="V2410" s="39"/>
      <c r="Z2410" s="38"/>
      <c r="AA2410" s="38">
        <v>15</v>
      </c>
      <c r="AB2410" s="30"/>
      <c r="AC2410" s="31"/>
      <c r="AD2410" s="32"/>
      <c r="AE2410" s="32"/>
      <c r="AF2410" s="33"/>
      <c r="AJ2410" s="350"/>
      <c r="AK2410" s="3"/>
      <c r="AL2410" s="3"/>
    </row>
    <row r="2411" spans="1:38" ht="24" customHeight="1" x14ac:dyDescent="0.25">
      <c r="A2411" s="73">
        <v>3705016</v>
      </c>
      <c r="B2411" s="98" t="s">
        <v>127</v>
      </c>
      <c r="C2411" s="74"/>
      <c r="D2411" s="115">
        <v>131.03</v>
      </c>
      <c r="E2411" s="95" t="s">
        <v>5497</v>
      </c>
      <c r="F2411" s="112">
        <f t="shared" si="170"/>
        <v>157.23599999999999</v>
      </c>
      <c r="G2411" s="80" t="s">
        <v>3333</v>
      </c>
      <c r="H2411" s="325"/>
      <c r="J2411" s="15"/>
      <c r="L2411"/>
      <c r="M2411"/>
      <c r="P2411" s="9">
        <v>22</v>
      </c>
      <c r="V2411" s="39"/>
      <c r="Z2411" s="38"/>
      <c r="AA2411" s="38">
        <v>15</v>
      </c>
      <c r="AB2411" s="30"/>
      <c r="AC2411" s="31"/>
      <c r="AD2411" s="32"/>
      <c r="AE2411" s="32"/>
      <c r="AF2411" s="33"/>
      <c r="AJ2411" s="350"/>
      <c r="AK2411" s="3"/>
      <c r="AL2411" s="3"/>
    </row>
    <row r="2412" spans="1:38" ht="24" customHeight="1" x14ac:dyDescent="0.25">
      <c r="A2412" s="73">
        <v>3705126</v>
      </c>
      <c r="B2412" s="98" t="s">
        <v>6288</v>
      </c>
      <c r="C2412" s="74"/>
      <c r="D2412" s="115">
        <v>173.05</v>
      </c>
      <c r="E2412" s="95" t="s">
        <v>5497</v>
      </c>
      <c r="F2412" s="112">
        <f t="shared" si="170"/>
        <v>207.66</v>
      </c>
      <c r="G2412" s="80" t="s">
        <v>3334</v>
      </c>
      <c r="H2412" s="325"/>
      <c r="J2412" s="15"/>
      <c r="L2412"/>
      <c r="M2412"/>
      <c r="P2412" s="9">
        <v>22</v>
      </c>
      <c r="V2412" s="39"/>
      <c r="Z2412" s="38"/>
      <c r="AA2412" s="38">
        <v>15</v>
      </c>
      <c r="AB2412" s="30"/>
      <c r="AC2412" s="31"/>
      <c r="AD2412" s="32"/>
      <c r="AE2412" s="32"/>
      <c r="AF2412" s="33"/>
      <c r="AJ2412" s="350"/>
      <c r="AK2412" s="3"/>
      <c r="AL2412" s="3"/>
    </row>
    <row r="2413" spans="1:38" ht="24" customHeight="1" x14ac:dyDescent="0.25">
      <c r="A2413" s="73">
        <v>3705127</v>
      </c>
      <c r="B2413" s="98" t="s">
        <v>6289</v>
      </c>
      <c r="C2413" s="74"/>
      <c r="D2413" s="115">
        <v>173.05</v>
      </c>
      <c r="E2413" s="95" t="s">
        <v>5497</v>
      </c>
      <c r="F2413" s="112">
        <f t="shared" si="170"/>
        <v>207.66</v>
      </c>
      <c r="G2413" s="80" t="s">
        <v>3335</v>
      </c>
      <c r="H2413" s="325"/>
      <c r="J2413" s="15"/>
      <c r="L2413"/>
      <c r="M2413"/>
      <c r="P2413" s="9">
        <v>22</v>
      </c>
      <c r="V2413" s="39"/>
      <c r="Z2413" s="38"/>
      <c r="AA2413" s="38">
        <v>15</v>
      </c>
      <c r="AB2413" s="30"/>
      <c r="AC2413" s="31"/>
      <c r="AD2413" s="32"/>
      <c r="AE2413" s="32"/>
      <c r="AF2413" s="33"/>
      <c r="AJ2413" s="350"/>
      <c r="AK2413" s="3"/>
      <c r="AL2413" s="3"/>
    </row>
    <row r="2414" spans="1:38" ht="24" customHeight="1" x14ac:dyDescent="0.25">
      <c r="A2414" s="73">
        <v>3705017</v>
      </c>
      <c r="B2414" s="98" t="s">
        <v>4162</v>
      </c>
      <c r="C2414" s="74"/>
      <c r="D2414" s="115">
        <v>173.05</v>
      </c>
      <c r="E2414" s="95" t="s">
        <v>5497</v>
      </c>
      <c r="F2414" s="112">
        <f t="shared" si="170"/>
        <v>207.66</v>
      </c>
      <c r="G2414" s="80" t="s">
        <v>3335</v>
      </c>
      <c r="H2414" s="325"/>
      <c r="J2414" s="15"/>
      <c r="L2414"/>
      <c r="M2414"/>
      <c r="P2414" s="9">
        <v>22</v>
      </c>
      <c r="V2414" s="39"/>
      <c r="Z2414" s="38"/>
      <c r="AA2414" s="38">
        <v>15</v>
      </c>
      <c r="AB2414" s="30"/>
      <c r="AC2414" s="31"/>
      <c r="AD2414" s="32"/>
      <c r="AE2414" s="32"/>
      <c r="AF2414" s="33"/>
      <c r="AJ2414" s="350"/>
      <c r="AK2414" s="3"/>
      <c r="AL2414" s="3"/>
    </row>
    <row r="2415" spans="1:38" ht="24" customHeight="1" x14ac:dyDescent="0.25">
      <c r="A2415" s="73">
        <v>3705128</v>
      </c>
      <c r="B2415" s="98" t="s">
        <v>6290</v>
      </c>
      <c r="C2415" s="74"/>
      <c r="D2415" s="115">
        <v>173.05</v>
      </c>
      <c r="E2415" s="95" t="s">
        <v>5497</v>
      </c>
      <c r="F2415" s="112">
        <f t="shared" si="170"/>
        <v>207.66</v>
      </c>
      <c r="G2415" s="80" t="s">
        <v>3335</v>
      </c>
      <c r="H2415" s="325"/>
      <c r="J2415" s="15"/>
      <c r="L2415"/>
      <c r="M2415"/>
      <c r="P2415" s="9">
        <v>22</v>
      </c>
      <c r="V2415" s="39"/>
      <c r="Z2415" s="38"/>
      <c r="AA2415" s="38">
        <v>15</v>
      </c>
      <c r="AB2415" s="30"/>
      <c r="AC2415" s="31"/>
      <c r="AD2415" s="32"/>
      <c r="AE2415" s="32"/>
      <c r="AF2415" s="33"/>
      <c r="AJ2415" s="350"/>
      <c r="AK2415" s="3"/>
      <c r="AL2415" s="3"/>
    </row>
    <row r="2416" spans="1:38" ht="24" customHeight="1" x14ac:dyDescent="0.25">
      <c r="A2416" s="73">
        <v>3705129</v>
      </c>
      <c r="B2416" s="98" t="s">
        <v>6273</v>
      </c>
      <c r="C2416" s="74"/>
      <c r="D2416" s="115">
        <v>173.05</v>
      </c>
      <c r="E2416" s="95" t="s">
        <v>5497</v>
      </c>
      <c r="F2416" s="112">
        <f t="shared" si="170"/>
        <v>207.66</v>
      </c>
      <c r="G2416" s="80" t="s">
        <v>3333</v>
      </c>
      <c r="H2416" s="325"/>
      <c r="J2416" s="15"/>
      <c r="L2416"/>
      <c r="M2416"/>
      <c r="P2416" s="9">
        <v>22</v>
      </c>
      <c r="V2416" s="39"/>
      <c r="Z2416" s="38"/>
      <c r="AA2416" s="38">
        <v>15</v>
      </c>
      <c r="AB2416" s="30"/>
      <c r="AC2416" s="31"/>
      <c r="AD2416" s="32"/>
      <c r="AE2416" s="32"/>
      <c r="AF2416" s="33"/>
      <c r="AJ2416" s="350"/>
      <c r="AK2416" s="3"/>
      <c r="AL2416" s="3"/>
    </row>
    <row r="2417" spans="1:38" ht="24" customHeight="1" x14ac:dyDescent="0.25">
      <c r="A2417" s="73">
        <v>3705130</v>
      </c>
      <c r="B2417" s="98" t="s">
        <v>6291</v>
      </c>
      <c r="C2417" s="74"/>
      <c r="D2417" s="115">
        <v>232.67</v>
      </c>
      <c r="E2417" s="95" t="s">
        <v>5497</v>
      </c>
      <c r="F2417" s="112">
        <f t="shared" si="170"/>
        <v>279.20399999999995</v>
      </c>
      <c r="G2417" s="80" t="s">
        <v>3334</v>
      </c>
      <c r="H2417" s="325"/>
      <c r="J2417" s="15"/>
      <c r="L2417"/>
      <c r="M2417"/>
      <c r="P2417" s="9">
        <v>22</v>
      </c>
      <c r="V2417" s="39"/>
      <c r="Z2417" s="38"/>
      <c r="AA2417" s="38">
        <v>15</v>
      </c>
      <c r="AB2417" s="30"/>
      <c r="AC2417" s="31"/>
      <c r="AD2417" s="32"/>
      <c r="AE2417" s="32"/>
      <c r="AF2417" s="33"/>
      <c r="AJ2417" s="350"/>
      <c r="AK2417" s="3"/>
      <c r="AL2417" s="3"/>
    </row>
    <row r="2418" spans="1:38" ht="24" customHeight="1" x14ac:dyDescent="0.25">
      <c r="A2418" s="73">
        <v>3705131</v>
      </c>
      <c r="B2418" s="98" t="s">
        <v>6292</v>
      </c>
      <c r="C2418" s="74"/>
      <c r="D2418" s="115">
        <v>232.67</v>
      </c>
      <c r="E2418" s="95" t="s">
        <v>5497</v>
      </c>
      <c r="F2418" s="112">
        <f t="shared" si="170"/>
        <v>279.20399999999995</v>
      </c>
      <c r="G2418" s="80" t="s">
        <v>3334</v>
      </c>
      <c r="H2418" s="325"/>
      <c r="J2418" s="15"/>
      <c r="L2418"/>
      <c r="M2418"/>
      <c r="P2418" s="9">
        <v>22</v>
      </c>
      <c r="V2418" s="39"/>
      <c r="Z2418" s="38"/>
      <c r="AA2418" s="38">
        <v>15</v>
      </c>
      <c r="AB2418" s="30"/>
      <c r="AC2418" s="31"/>
      <c r="AD2418" s="32"/>
      <c r="AE2418" s="32"/>
      <c r="AF2418" s="33"/>
      <c r="AJ2418" s="350"/>
      <c r="AK2418" s="3"/>
      <c r="AL2418" s="3"/>
    </row>
    <row r="2419" spans="1:38" ht="24" customHeight="1" x14ac:dyDescent="0.25">
      <c r="A2419" s="73">
        <v>3705132</v>
      </c>
      <c r="B2419" s="98" t="s">
        <v>6293</v>
      </c>
      <c r="C2419" s="74"/>
      <c r="D2419" s="115">
        <v>232.67</v>
      </c>
      <c r="E2419" s="95" t="s">
        <v>5497</v>
      </c>
      <c r="F2419" s="112">
        <f t="shared" si="170"/>
        <v>279.20399999999995</v>
      </c>
      <c r="G2419" s="80" t="s">
        <v>3335</v>
      </c>
      <c r="H2419" s="325"/>
      <c r="J2419" s="15"/>
      <c r="L2419"/>
      <c r="M2419"/>
      <c r="P2419" s="9">
        <v>22</v>
      </c>
      <c r="V2419" s="39"/>
      <c r="Z2419" s="38"/>
      <c r="AA2419" s="38">
        <v>15</v>
      </c>
      <c r="AB2419" s="30"/>
      <c r="AC2419" s="31"/>
      <c r="AD2419" s="32"/>
      <c r="AE2419" s="32"/>
      <c r="AF2419" s="33"/>
      <c r="AJ2419" s="350"/>
      <c r="AK2419" s="3"/>
      <c r="AL2419" s="3"/>
    </row>
    <row r="2420" spans="1:38" ht="24" customHeight="1" x14ac:dyDescent="0.25">
      <c r="A2420" s="73">
        <v>3705133</v>
      </c>
      <c r="B2420" s="98" t="s">
        <v>6294</v>
      </c>
      <c r="C2420" s="74"/>
      <c r="D2420" s="115">
        <v>232.67</v>
      </c>
      <c r="E2420" s="95" t="s">
        <v>5497</v>
      </c>
      <c r="F2420" s="112">
        <f t="shared" si="170"/>
        <v>279.20399999999995</v>
      </c>
      <c r="G2420" s="80" t="s">
        <v>3335</v>
      </c>
      <c r="H2420" s="325"/>
      <c r="J2420" s="15"/>
      <c r="L2420"/>
      <c r="M2420"/>
      <c r="P2420" s="9">
        <v>22</v>
      </c>
      <c r="V2420" s="39"/>
      <c r="Z2420" s="38"/>
      <c r="AA2420" s="38">
        <v>15</v>
      </c>
      <c r="AB2420" s="30"/>
      <c r="AC2420" s="31"/>
      <c r="AD2420" s="32"/>
      <c r="AE2420" s="32"/>
      <c r="AF2420" s="33"/>
      <c r="AJ2420" s="350"/>
      <c r="AK2420" s="3"/>
      <c r="AL2420" s="3"/>
    </row>
    <row r="2421" spans="1:38" ht="24" customHeight="1" x14ac:dyDescent="0.25">
      <c r="A2421" s="73">
        <v>3705134</v>
      </c>
      <c r="B2421" s="98" t="s">
        <v>6274</v>
      </c>
      <c r="C2421" s="74"/>
      <c r="D2421" s="115">
        <v>232.67</v>
      </c>
      <c r="E2421" s="95" t="s">
        <v>5497</v>
      </c>
      <c r="F2421" s="112">
        <f t="shared" si="170"/>
        <v>279.20399999999995</v>
      </c>
      <c r="G2421" s="80" t="s">
        <v>3333</v>
      </c>
      <c r="H2421" s="325"/>
      <c r="J2421" s="15"/>
      <c r="L2421"/>
      <c r="M2421"/>
      <c r="P2421" s="9">
        <v>22</v>
      </c>
      <c r="V2421" s="39"/>
      <c r="Z2421" s="38"/>
      <c r="AA2421" s="38">
        <v>15</v>
      </c>
      <c r="AB2421" s="30"/>
      <c r="AC2421" s="31"/>
      <c r="AD2421" s="32"/>
      <c r="AE2421" s="32"/>
      <c r="AF2421" s="33"/>
      <c r="AJ2421" s="350"/>
      <c r="AK2421" s="3"/>
      <c r="AL2421" s="3"/>
    </row>
    <row r="2422" spans="1:38" ht="24" customHeight="1" x14ac:dyDescent="0.25">
      <c r="A2422" s="73">
        <v>3705135</v>
      </c>
      <c r="B2422" s="98" t="s">
        <v>6295</v>
      </c>
      <c r="C2422" s="74"/>
      <c r="D2422" s="115">
        <v>270.38</v>
      </c>
      <c r="E2422" s="95" t="s">
        <v>5497</v>
      </c>
      <c r="F2422" s="112">
        <f t="shared" si="170"/>
        <v>324.45599999999996</v>
      </c>
      <c r="G2422" s="80" t="s">
        <v>3334</v>
      </c>
      <c r="H2422" s="325"/>
      <c r="J2422" s="15"/>
      <c r="L2422"/>
      <c r="M2422"/>
      <c r="P2422" s="9">
        <v>22</v>
      </c>
      <c r="V2422" s="39"/>
      <c r="Z2422" s="38"/>
      <c r="AA2422" s="38">
        <v>15</v>
      </c>
      <c r="AB2422" s="30"/>
      <c r="AC2422" s="31"/>
      <c r="AD2422" s="32"/>
      <c r="AE2422" s="32"/>
      <c r="AF2422" s="33"/>
      <c r="AJ2422" s="350"/>
      <c r="AK2422" s="3"/>
      <c r="AL2422" s="3"/>
    </row>
    <row r="2423" spans="1:38" ht="24" customHeight="1" x14ac:dyDescent="0.25">
      <c r="A2423" s="73">
        <v>3705136</v>
      </c>
      <c r="B2423" s="98" t="s">
        <v>6296</v>
      </c>
      <c r="C2423" s="74"/>
      <c r="D2423" s="115">
        <v>270.38</v>
      </c>
      <c r="E2423" s="95" t="s">
        <v>5497</v>
      </c>
      <c r="F2423" s="112">
        <f t="shared" si="170"/>
        <v>324.45599999999996</v>
      </c>
      <c r="G2423" s="80" t="s">
        <v>3334</v>
      </c>
      <c r="H2423" s="325"/>
      <c r="J2423" s="15"/>
      <c r="L2423"/>
      <c r="M2423"/>
      <c r="P2423" s="9">
        <v>22</v>
      </c>
      <c r="V2423" s="39"/>
      <c r="Z2423" s="38"/>
      <c r="AA2423" s="38">
        <v>15</v>
      </c>
      <c r="AB2423" s="30"/>
      <c r="AC2423" s="31"/>
      <c r="AD2423" s="32"/>
      <c r="AE2423" s="32"/>
      <c r="AF2423" s="33"/>
      <c r="AJ2423" s="350"/>
      <c r="AK2423" s="3"/>
      <c r="AL2423" s="3"/>
    </row>
    <row r="2424" spans="1:38" ht="24" customHeight="1" x14ac:dyDescent="0.25">
      <c r="A2424" s="73">
        <v>3705137</v>
      </c>
      <c r="B2424" s="98" t="s">
        <v>6297</v>
      </c>
      <c r="C2424" s="74"/>
      <c r="D2424" s="115">
        <v>270.38</v>
      </c>
      <c r="E2424" s="95" t="s">
        <v>5497</v>
      </c>
      <c r="F2424" s="112">
        <f t="shared" si="170"/>
        <v>324.45599999999996</v>
      </c>
      <c r="G2424" s="80" t="s">
        <v>3335</v>
      </c>
      <c r="H2424" s="325"/>
      <c r="J2424" s="15"/>
      <c r="L2424"/>
      <c r="M2424"/>
      <c r="P2424" s="9">
        <v>22</v>
      </c>
      <c r="V2424" s="39"/>
      <c r="Z2424" s="38"/>
      <c r="AA2424" s="38">
        <v>15</v>
      </c>
      <c r="AB2424" s="30"/>
      <c r="AC2424" s="31"/>
      <c r="AD2424" s="32"/>
      <c r="AE2424" s="32"/>
      <c r="AF2424" s="33"/>
      <c r="AJ2424" s="350"/>
      <c r="AK2424" s="3"/>
      <c r="AL2424" s="3"/>
    </row>
    <row r="2425" spans="1:38" ht="24" customHeight="1" x14ac:dyDescent="0.25">
      <c r="A2425" s="73">
        <v>3705138</v>
      </c>
      <c r="B2425" s="98" t="s">
        <v>6298</v>
      </c>
      <c r="C2425" s="74"/>
      <c r="D2425" s="115">
        <v>270.38</v>
      </c>
      <c r="E2425" s="95" t="s">
        <v>5497</v>
      </c>
      <c r="F2425" s="112">
        <f t="shared" si="170"/>
        <v>324.45599999999996</v>
      </c>
      <c r="G2425" s="80" t="s">
        <v>3335</v>
      </c>
      <c r="H2425" s="325"/>
      <c r="J2425" s="15"/>
      <c r="L2425"/>
      <c r="M2425"/>
      <c r="P2425" s="9">
        <v>22</v>
      </c>
      <c r="V2425" s="39"/>
      <c r="Z2425" s="38"/>
      <c r="AA2425" s="38">
        <v>15</v>
      </c>
      <c r="AB2425" s="30"/>
      <c r="AC2425" s="31"/>
      <c r="AD2425" s="32"/>
      <c r="AE2425" s="32"/>
      <c r="AF2425" s="33"/>
      <c r="AJ2425" s="350"/>
      <c r="AK2425" s="3"/>
      <c r="AL2425" s="3"/>
    </row>
    <row r="2426" spans="1:38" ht="24" customHeight="1" x14ac:dyDescent="0.25">
      <c r="A2426" s="73">
        <v>3705139</v>
      </c>
      <c r="B2426" s="98" t="s">
        <v>6275</v>
      </c>
      <c r="C2426" s="74"/>
      <c r="D2426" s="115">
        <v>270.38</v>
      </c>
      <c r="E2426" s="95" t="s">
        <v>5497</v>
      </c>
      <c r="F2426" s="112">
        <f t="shared" si="170"/>
        <v>324.45599999999996</v>
      </c>
      <c r="G2426" s="80" t="s">
        <v>3333</v>
      </c>
      <c r="H2426" s="325"/>
      <c r="J2426" s="15"/>
      <c r="L2426"/>
      <c r="M2426"/>
      <c r="P2426" s="9">
        <v>22</v>
      </c>
      <c r="V2426" s="39"/>
      <c r="Z2426" s="38"/>
      <c r="AA2426" s="38">
        <v>15</v>
      </c>
      <c r="AB2426" s="30"/>
      <c r="AC2426" s="31"/>
      <c r="AD2426" s="32"/>
      <c r="AE2426" s="32"/>
      <c r="AF2426" s="33"/>
      <c r="AJ2426" s="350"/>
      <c r="AK2426" s="3"/>
      <c r="AL2426" s="3"/>
    </row>
    <row r="2427" spans="1:38" ht="24" customHeight="1" x14ac:dyDescent="0.25">
      <c r="A2427" s="73">
        <v>3705140</v>
      </c>
      <c r="B2427" s="98" t="s">
        <v>6299</v>
      </c>
      <c r="C2427" s="74"/>
      <c r="D2427" s="115">
        <v>310.39</v>
      </c>
      <c r="E2427" s="95" t="s">
        <v>5497</v>
      </c>
      <c r="F2427" s="112">
        <f t="shared" si="170"/>
        <v>372.46799999999996</v>
      </c>
      <c r="G2427" s="80" t="s">
        <v>3334</v>
      </c>
      <c r="H2427" s="325"/>
      <c r="J2427" s="15"/>
      <c r="L2427"/>
      <c r="M2427"/>
      <c r="P2427" s="9">
        <v>22</v>
      </c>
      <c r="V2427" s="39"/>
      <c r="Z2427" s="38"/>
      <c r="AA2427" s="38">
        <v>15</v>
      </c>
      <c r="AB2427" s="30"/>
      <c r="AC2427" s="31"/>
      <c r="AD2427" s="32"/>
      <c r="AE2427" s="32"/>
      <c r="AF2427" s="33"/>
      <c r="AJ2427" s="350"/>
      <c r="AK2427" s="3"/>
      <c r="AL2427" s="3"/>
    </row>
    <row r="2428" spans="1:38" ht="24" customHeight="1" x14ac:dyDescent="0.25">
      <c r="A2428" s="73">
        <v>3705141</v>
      </c>
      <c r="B2428" s="98" t="s">
        <v>6300</v>
      </c>
      <c r="C2428" s="74"/>
      <c r="D2428" s="115">
        <v>310.39</v>
      </c>
      <c r="E2428" s="95" t="s">
        <v>5497</v>
      </c>
      <c r="F2428" s="112">
        <f t="shared" si="170"/>
        <v>372.46799999999996</v>
      </c>
      <c r="G2428" s="80" t="s">
        <v>3335</v>
      </c>
      <c r="H2428" s="325"/>
      <c r="J2428" s="15"/>
      <c r="L2428"/>
      <c r="M2428"/>
      <c r="P2428" s="9">
        <v>22</v>
      </c>
      <c r="V2428" s="39"/>
      <c r="Z2428" s="38"/>
      <c r="AA2428" s="38">
        <v>15</v>
      </c>
      <c r="AB2428" s="30"/>
      <c r="AC2428" s="31"/>
      <c r="AD2428" s="32"/>
      <c r="AE2428" s="32"/>
      <c r="AF2428" s="33"/>
      <c r="AJ2428" s="350"/>
      <c r="AK2428" s="3"/>
      <c r="AL2428" s="3"/>
    </row>
    <row r="2429" spans="1:38" ht="24" customHeight="1" x14ac:dyDescent="0.25">
      <c r="A2429" s="73">
        <v>3705142</v>
      </c>
      <c r="B2429" s="98" t="s">
        <v>6301</v>
      </c>
      <c r="C2429" s="74"/>
      <c r="D2429" s="115">
        <v>310.39</v>
      </c>
      <c r="E2429" s="95" t="s">
        <v>5497</v>
      </c>
      <c r="F2429" s="112">
        <f t="shared" si="170"/>
        <v>372.46799999999996</v>
      </c>
      <c r="G2429" s="80" t="s">
        <v>3335</v>
      </c>
      <c r="H2429" s="325"/>
      <c r="J2429" s="15"/>
      <c r="L2429"/>
      <c r="M2429"/>
      <c r="P2429" s="9">
        <v>22</v>
      </c>
      <c r="V2429" s="39"/>
      <c r="Z2429" s="38"/>
      <c r="AA2429" s="38">
        <v>15</v>
      </c>
      <c r="AB2429" s="30"/>
      <c r="AC2429" s="31"/>
      <c r="AD2429" s="32"/>
      <c r="AE2429" s="32"/>
      <c r="AF2429" s="33"/>
      <c r="AJ2429" s="350"/>
      <c r="AK2429" s="3"/>
      <c r="AL2429" s="3"/>
    </row>
    <row r="2430" spans="1:38" ht="24" customHeight="1" x14ac:dyDescent="0.25">
      <c r="A2430" s="73">
        <v>3705143</v>
      </c>
      <c r="B2430" s="98" t="s">
        <v>6302</v>
      </c>
      <c r="C2430" s="74"/>
      <c r="D2430" s="115">
        <v>310.39</v>
      </c>
      <c r="E2430" s="95" t="s">
        <v>5497</v>
      </c>
      <c r="F2430" s="112">
        <f t="shared" si="170"/>
        <v>372.46799999999996</v>
      </c>
      <c r="G2430" s="80" t="s">
        <v>3335</v>
      </c>
      <c r="H2430" s="325"/>
      <c r="J2430" s="15"/>
      <c r="L2430"/>
      <c r="M2430"/>
      <c r="P2430" s="9">
        <v>22</v>
      </c>
      <c r="V2430" s="39"/>
      <c r="Z2430" s="38"/>
      <c r="AA2430" s="38">
        <v>15</v>
      </c>
      <c r="AB2430" s="30"/>
      <c r="AC2430" s="31"/>
      <c r="AD2430" s="32"/>
      <c r="AE2430" s="32"/>
      <c r="AF2430" s="33"/>
      <c r="AJ2430" s="350"/>
      <c r="AK2430" s="3"/>
      <c r="AL2430" s="3"/>
    </row>
    <row r="2431" spans="1:38" ht="24" customHeight="1" x14ac:dyDescent="0.25">
      <c r="A2431" s="73">
        <v>3705144</v>
      </c>
      <c r="B2431" s="98" t="s">
        <v>6276</v>
      </c>
      <c r="C2431" s="74"/>
      <c r="D2431" s="115">
        <v>310.39</v>
      </c>
      <c r="E2431" s="95" t="s">
        <v>5497</v>
      </c>
      <c r="F2431" s="112">
        <f t="shared" si="170"/>
        <v>372.46799999999996</v>
      </c>
      <c r="G2431" s="80" t="s">
        <v>3335</v>
      </c>
      <c r="H2431" s="325"/>
      <c r="J2431" s="15"/>
      <c r="L2431"/>
      <c r="M2431"/>
      <c r="P2431" s="9">
        <v>22</v>
      </c>
      <c r="V2431" s="39"/>
      <c r="Z2431" s="38"/>
      <c r="AA2431" s="38">
        <v>15</v>
      </c>
      <c r="AB2431" s="30"/>
      <c r="AC2431" s="31"/>
      <c r="AD2431" s="32"/>
      <c r="AE2431" s="32"/>
      <c r="AF2431" s="33"/>
      <c r="AJ2431" s="350"/>
      <c r="AK2431" s="3"/>
      <c r="AL2431" s="3"/>
    </row>
    <row r="2432" spans="1:38" ht="24" customHeight="1" x14ac:dyDescent="0.25">
      <c r="A2432" s="73">
        <v>3705145</v>
      </c>
      <c r="B2432" s="98" t="s">
        <v>6303</v>
      </c>
      <c r="C2432" s="74"/>
      <c r="D2432" s="115">
        <v>400.63</v>
      </c>
      <c r="E2432" s="95" t="s">
        <v>5497</v>
      </c>
      <c r="F2432" s="112">
        <f t="shared" si="170"/>
        <v>480.75599999999997</v>
      </c>
      <c r="G2432" s="80" t="s">
        <v>3334</v>
      </c>
      <c r="H2432" s="325"/>
      <c r="J2432" s="15"/>
      <c r="L2432"/>
      <c r="M2432"/>
      <c r="P2432" s="9">
        <v>22</v>
      </c>
      <c r="V2432" s="39"/>
      <c r="Z2432" s="38"/>
      <c r="AA2432" s="38">
        <v>15</v>
      </c>
      <c r="AB2432" s="30"/>
      <c r="AC2432" s="31"/>
      <c r="AD2432" s="32"/>
      <c r="AE2432" s="32"/>
      <c r="AF2432" s="33"/>
      <c r="AJ2432" s="350"/>
      <c r="AK2432" s="3"/>
      <c r="AL2432" s="3"/>
    </row>
    <row r="2433" spans="1:38" ht="24" customHeight="1" x14ac:dyDescent="0.25">
      <c r="A2433" s="73">
        <v>3705146</v>
      </c>
      <c r="B2433" s="98" t="s">
        <v>6304</v>
      </c>
      <c r="C2433" s="74"/>
      <c r="D2433" s="115">
        <v>400.63</v>
      </c>
      <c r="E2433" s="95" t="s">
        <v>5497</v>
      </c>
      <c r="F2433" s="112">
        <f t="shared" si="170"/>
        <v>480.75599999999997</v>
      </c>
      <c r="G2433" s="80" t="s">
        <v>3335</v>
      </c>
      <c r="H2433" s="325"/>
      <c r="J2433" s="15"/>
      <c r="L2433"/>
      <c r="M2433"/>
      <c r="P2433" s="9">
        <v>22</v>
      </c>
      <c r="V2433" s="39"/>
      <c r="Z2433" s="38"/>
      <c r="AA2433" s="38">
        <v>15</v>
      </c>
      <c r="AB2433" s="30"/>
      <c r="AC2433" s="31"/>
      <c r="AD2433" s="32"/>
      <c r="AE2433" s="32"/>
      <c r="AF2433" s="33"/>
      <c r="AJ2433" s="350"/>
      <c r="AK2433" s="3"/>
      <c r="AL2433" s="3"/>
    </row>
    <row r="2434" spans="1:38" ht="24" customHeight="1" x14ac:dyDescent="0.25">
      <c r="A2434" s="73">
        <v>3705147</v>
      </c>
      <c r="B2434" s="98" t="s">
        <v>6305</v>
      </c>
      <c r="C2434" s="74"/>
      <c r="D2434" s="115">
        <v>400.63</v>
      </c>
      <c r="E2434" s="95" t="s">
        <v>5497</v>
      </c>
      <c r="F2434" s="112">
        <f t="shared" si="170"/>
        <v>480.75599999999997</v>
      </c>
      <c r="G2434" s="80" t="s">
        <v>3335</v>
      </c>
      <c r="H2434" s="325"/>
      <c r="J2434" s="15"/>
      <c r="L2434"/>
      <c r="M2434"/>
      <c r="P2434" s="9">
        <v>22</v>
      </c>
      <c r="V2434" s="39"/>
      <c r="Z2434" s="38"/>
      <c r="AA2434" s="38">
        <v>15</v>
      </c>
      <c r="AB2434" s="30"/>
      <c r="AC2434" s="31"/>
      <c r="AD2434" s="32"/>
      <c r="AE2434" s="32"/>
      <c r="AF2434" s="33"/>
      <c r="AJ2434" s="350"/>
      <c r="AK2434" s="3"/>
      <c r="AL2434" s="3"/>
    </row>
    <row r="2435" spans="1:38" ht="24" customHeight="1" x14ac:dyDescent="0.25">
      <c r="A2435" s="73">
        <v>3705148</v>
      </c>
      <c r="B2435" s="98" t="s">
        <v>6277</v>
      </c>
      <c r="C2435" s="74"/>
      <c r="D2435" s="115">
        <v>400.63</v>
      </c>
      <c r="E2435" s="95" t="s">
        <v>5497</v>
      </c>
      <c r="F2435" s="112">
        <f t="shared" si="170"/>
        <v>480.75599999999997</v>
      </c>
      <c r="G2435" s="80" t="s">
        <v>3335</v>
      </c>
      <c r="H2435" s="325"/>
      <c r="J2435" s="15"/>
      <c r="L2435"/>
      <c r="M2435"/>
      <c r="P2435" s="9">
        <v>22</v>
      </c>
      <c r="V2435" s="39"/>
      <c r="Z2435" s="38"/>
      <c r="AA2435" s="38">
        <v>15</v>
      </c>
      <c r="AB2435" s="30"/>
      <c r="AC2435" s="31"/>
      <c r="AD2435" s="32"/>
      <c r="AE2435" s="32"/>
      <c r="AF2435" s="33"/>
      <c r="AJ2435" s="350"/>
      <c r="AK2435" s="3"/>
      <c r="AL2435" s="3"/>
    </row>
    <row r="2436" spans="1:38" ht="24" customHeight="1" x14ac:dyDescent="0.25">
      <c r="A2436" s="73">
        <v>3705149</v>
      </c>
      <c r="B2436" s="98" t="s">
        <v>6306</v>
      </c>
      <c r="C2436" s="74"/>
      <c r="D2436" s="115">
        <v>492.18</v>
      </c>
      <c r="E2436" s="95" t="s">
        <v>5497</v>
      </c>
      <c r="F2436" s="112">
        <f t="shared" si="170"/>
        <v>590.61599999999999</v>
      </c>
      <c r="G2436" s="80" t="s">
        <v>3334</v>
      </c>
      <c r="H2436" s="325"/>
      <c r="J2436" s="15"/>
      <c r="L2436"/>
      <c r="M2436"/>
      <c r="P2436" s="9">
        <v>22</v>
      </c>
      <c r="V2436" s="39"/>
      <c r="Z2436" s="38"/>
      <c r="AA2436" s="38">
        <v>15</v>
      </c>
      <c r="AB2436" s="30"/>
      <c r="AC2436" s="31"/>
      <c r="AD2436" s="32"/>
      <c r="AE2436" s="32"/>
      <c r="AF2436" s="33"/>
      <c r="AJ2436" s="350"/>
      <c r="AK2436" s="3"/>
      <c r="AL2436" s="3"/>
    </row>
    <row r="2437" spans="1:38" ht="24" customHeight="1" x14ac:dyDescent="0.25">
      <c r="A2437" s="73">
        <v>3705150</v>
      </c>
      <c r="B2437" s="98" t="s">
        <v>6278</v>
      </c>
      <c r="C2437" s="74"/>
      <c r="D2437" s="115">
        <v>492.18</v>
      </c>
      <c r="E2437" s="95" t="s">
        <v>5497</v>
      </c>
      <c r="F2437" s="112">
        <f t="shared" si="170"/>
        <v>590.61599999999999</v>
      </c>
      <c r="G2437" s="80" t="s">
        <v>3335</v>
      </c>
      <c r="H2437" s="325"/>
      <c r="J2437" s="15"/>
      <c r="L2437"/>
      <c r="M2437"/>
      <c r="P2437" s="9">
        <v>22</v>
      </c>
      <c r="V2437" s="39"/>
      <c r="Z2437" s="38"/>
      <c r="AA2437" s="38">
        <v>15</v>
      </c>
      <c r="AB2437" s="30"/>
      <c r="AC2437" s="31"/>
      <c r="AD2437" s="32"/>
      <c r="AE2437" s="32"/>
      <c r="AF2437" s="33"/>
      <c r="AJ2437" s="350"/>
      <c r="AK2437" s="3"/>
      <c r="AL2437" s="3"/>
    </row>
    <row r="2438" spans="1:38" ht="24" customHeight="1" x14ac:dyDescent="0.25">
      <c r="A2438" s="73">
        <v>3705151</v>
      </c>
      <c r="B2438" s="98" t="s">
        <v>6363</v>
      </c>
      <c r="C2438" s="74"/>
      <c r="D2438" s="115">
        <v>128.63999999999999</v>
      </c>
      <c r="E2438" s="95" t="s">
        <v>5497</v>
      </c>
      <c r="F2438" s="112">
        <f t="shared" si="170"/>
        <v>154.36799999999997</v>
      </c>
      <c r="G2438" s="80" t="s">
        <v>3335</v>
      </c>
      <c r="H2438" s="325"/>
      <c r="J2438" s="15"/>
      <c r="L2438"/>
      <c r="M2438"/>
      <c r="P2438" s="9">
        <v>22</v>
      </c>
      <c r="V2438" s="39"/>
      <c r="Z2438" s="38"/>
      <c r="AA2438" s="38">
        <v>12</v>
      </c>
      <c r="AB2438" s="30"/>
      <c r="AC2438" s="31"/>
      <c r="AD2438" s="32"/>
      <c r="AE2438" s="32"/>
      <c r="AF2438" s="33"/>
      <c r="AJ2438" s="350"/>
      <c r="AK2438" s="3"/>
      <c r="AL2438" s="3"/>
    </row>
    <row r="2439" spans="1:38" ht="24" customHeight="1" x14ac:dyDescent="0.25">
      <c r="A2439" s="73">
        <v>3705152</v>
      </c>
      <c r="B2439" s="98" t="s">
        <v>6364</v>
      </c>
      <c r="C2439" s="74"/>
      <c r="D2439" s="115">
        <v>132.08000000000001</v>
      </c>
      <c r="E2439" s="95" t="s">
        <v>5497</v>
      </c>
      <c r="F2439" s="112">
        <f t="shared" si="170"/>
        <v>158.49600000000001</v>
      </c>
      <c r="G2439" s="80" t="s">
        <v>3335</v>
      </c>
      <c r="H2439" s="325"/>
      <c r="J2439" s="15"/>
      <c r="L2439"/>
      <c r="M2439"/>
      <c r="P2439" s="9">
        <v>22</v>
      </c>
      <c r="V2439" s="39"/>
      <c r="Z2439" s="38"/>
      <c r="AA2439" s="38">
        <v>12</v>
      </c>
      <c r="AB2439" s="30"/>
      <c r="AC2439" s="31"/>
      <c r="AD2439" s="32"/>
      <c r="AE2439" s="32"/>
      <c r="AF2439" s="33"/>
      <c r="AJ2439" s="350"/>
      <c r="AK2439" s="3"/>
      <c r="AL2439" s="3"/>
    </row>
    <row r="2440" spans="1:38" ht="24" customHeight="1" x14ac:dyDescent="0.25">
      <c r="A2440" s="73">
        <v>3705153</v>
      </c>
      <c r="B2440" s="98" t="s">
        <v>6350</v>
      </c>
      <c r="C2440" s="74"/>
      <c r="D2440" s="115">
        <v>143.35</v>
      </c>
      <c r="E2440" s="95" t="s">
        <v>5497</v>
      </c>
      <c r="F2440" s="112">
        <f t="shared" si="170"/>
        <v>172.01999999999998</v>
      </c>
      <c r="G2440" s="80" t="s">
        <v>3334</v>
      </c>
      <c r="H2440" s="325"/>
      <c r="J2440" s="15"/>
      <c r="L2440"/>
      <c r="M2440"/>
      <c r="P2440" s="9">
        <v>22</v>
      </c>
      <c r="V2440" s="39"/>
      <c r="Z2440" s="38"/>
      <c r="AA2440" s="38">
        <v>12</v>
      </c>
      <c r="AB2440" s="30"/>
      <c r="AC2440" s="31"/>
      <c r="AD2440" s="32"/>
      <c r="AE2440" s="32"/>
      <c r="AF2440" s="33"/>
      <c r="AJ2440" s="350"/>
      <c r="AK2440" s="3"/>
      <c r="AL2440" s="3"/>
    </row>
    <row r="2441" spans="1:38" ht="24" customHeight="1" x14ac:dyDescent="0.25">
      <c r="A2441" s="73">
        <v>3705154</v>
      </c>
      <c r="B2441" s="98" t="s">
        <v>6365</v>
      </c>
      <c r="C2441" s="74"/>
      <c r="D2441" s="115">
        <v>143.35</v>
      </c>
      <c r="E2441" s="95" t="s">
        <v>5497</v>
      </c>
      <c r="F2441" s="112">
        <f t="shared" si="170"/>
        <v>172.01999999999998</v>
      </c>
      <c r="G2441" s="80" t="s">
        <v>3335</v>
      </c>
      <c r="H2441" s="325"/>
      <c r="J2441" s="15"/>
      <c r="L2441"/>
      <c r="M2441"/>
      <c r="P2441" s="9">
        <v>22</v>
      </c>
      <c r="V2441" s="39"/>
      <c r="Z2441" s="38"/>
      <c r="AA2441" s="38">
        <v>12</v>
      </c>
      <c r="AB2441" s="30"/>
      <c r="AC2441" s="31"/>
      <c r="AD2441" s="32"/>
      <c r="AE2441" s="32"/>
      <c r="AF2441" s="33"/>
      <c r="AJ2441" s="350"/>
      <c r="AK2441" s="3"/>
      <c r="AL2441" s="3"/>
    </row>
    <row r="2442" spans="1:38" ht="24" customHeight="1" x14ac:dyDescent="0.25">
      <c r="A2442" s="73">
        <v>3705155</v>
      </c>
      <c r="B2442" s="98" t="s">
        <v>6351</v>
      </c>
      <c r="C2442" s="74"/>
      <c r="D2442" s="115">
        <v>152.72</v>
      </c>
      <c r="E2442" s="95" t="s">
        <v>5497</v>
      </c>
      <c r="F2442" s="112">
        <f t="shared" si="170"/>
        <v>183.26399999999998</v>
      </c>
      <c r="G2442" s="80" t="s">
        <v>3334</v>
      </c>
      <c r="H2442" s="325"/>
      <c r="J2442" s="15"/>
      <c r="L2442"/>
      <c r="M2442"/>
      <c r="P2442" s="9">
        <v>22</v>
      </c>
      <c r="V2442" s="39"/>
      <c r="Z2442" s="38"/>
      <c r="AA2442" s="38">
        <v>12</v>
      </c>
      <c r="AB2442" s="30"/>
      <c r="AC2442" s="31"/>
      <c r="AD2442" s="32"/>
      <c r="AE2442" s="32"/>
      <c r="AF2442" s="33"/>
      <c r="AJ2442" s="350"/>
      <c r="AK2442" s="3"/>
      <c r="AL2442" s="3"/>
    </row>
    <row r="2443" spans="1:38" ht="24" customHeight="1" x14ac:dyDescent="0.25">
      <c r="A2443" s="73">
        <v>3705156</v>
      </c>
      <c r="B2443" s="98" t="s">
        <v>6366</v>
      </c>
      <c r="C2443" s="74"/>
      <c r="D2443" s="115">
        <v>152.72</v>
      </c>
      <c r="E2443" s="95" t="s">
        <v>5497</v>
      </c>
      <c r="F2443" s="112">
        <f t="shared" si="170"/>
        <v>183.26399999999998</v>
      </c>
      <c r="G2443" s="80" t="s">
        <v>3335</v>
      </c>
      <c r="H2443" s="325"/>
      <c r="J2443" s="15"/>
      <c r="L2443"/>
      <c r="M2443"/>
      <c r="P2443" s="9">
        <v>22</v>
      </c>
      <c r="V2443" s="39"/>
      <c r="Z2443" s="38"/>
      <c r="AA2443" s="38">
        <v>12</v>
      </c>
      <c r="AB2443" s="30"/>
      <c r="AC2443" s="31"/>
      <c r="AD2443" s="32"/>
      <c r="AE2443" s="32"/>
      <c r="AF2443" s="33"/>
      <c r="AJ2443" s="350"/>
      <c r="AK2443" s="3"/>
      <c r="AL2443" s="3"/>
    </row>
    <row r="2444" spans="1:38" ht="24" customHeight="1" x14ac:dyDescent="0.25">
      <c r="A2444" s="73">
        <v>3705157</v>
      </c>
      <c r="B2444" s="98" t="s">
        <v>6352</v>
      </c>
      <c r="C2444" s="74"/>
      <c r="D2444" s="115">
        <v>219.51</v>
      </c>
      <c r="E2444" s="95" t="s">
        <v>5497</v>
      </c>
      <c r="F2444" s="112">
        <f t="shared" si="170"/>
        <v>263.41199999999998</v>
      </c>
      <c r="G2444" s="80" t="s">
        <v>3334</v>
      </c>
      <c r="H2444" s="325"/>
      <c r="J2444" s="15"/>
      <c r="L2444"/>
      <c r="M2444"/>
      <c r="P2444" s="9">
        <v>22</v>
      </c>
      <c r="V2444" s="39"/>
      <c r="Z2444" s="38"/>
      <c r="AA2444" s="38">
        <v>12</v>
      </c>
      <c r="AB2444" s="30"/>
      <c r="AC2444" s="31"/>
      <c r="AD2444" s="32"/>
      <c r="AE2444" s="32"/>
      <c r="AF2444" s="33"/>
      <c r="AJ2444" s="350"/>
      <c r="AK2444" s="3"/>
      <c r="AL2444" s="3"/>
    </row>
    <row r="2445" spans="1:38" ht="24" customHeight="1" x14ac:dyDescent="0.25">
      <c r="A2445" s="73">
        <v>3705158</v>
      </c>
      <c r="B2445" s="98" t="s">
        <v>6367</v>
      </c>
      <c r="C2445" s="74"/>
      <c r="D2445" s="115">
        <v>219.51</v>
      </c>
      <c r="E2445" s="95" t="s">
        <v>5497</v>
      </c>
      <c r="F2445" s="112">
        <f t="shared" si="170"/>
        <v>263.41199999999998</v>
      </c>
      <c r="G2445" s="80" t="s">
        <v>3335</v>
      </c>
      <c r="H2445" s="325"/>
      <c r="J2445" s="15"/>
      <c r="L2445"/>
      <c r="M2445"/>
      <c r="P2445" s="9">
        <v>22</v>
      </c>
      <c r="V2445" s="39"/>
      <c r="Z2445" s="38"/>
      <c r="AA2445" s="38">
        <v>12</v>
      </c>
      <c r="AB2445" s="30"/>
      <c r="AC2445" s="31"/>
      <c r="AD2445" s="32"/>
      <c r="AE2445" s="32"/>
      <c r="AF2445" s="33"/>
      <c r="AJ2445" s="350"/>
      <c r="AK2445" s="3"/>
      <c r="AL2445" s="3"/>
    </row>
    <row r="2446" spans="1:38" ht="24" customHeight="1" x14ac:dyDescent="0.25">
      <c r="A2446" s="73">
        <v>3705159</v>
      </c>
      <c r="B2446" s="98" t="s">
        <v>6353</v>
      </c>
      <c r="C2446" s="74"/>
      <c r="D2446" s="115">
        <v>258.10000000000002</v>
      </c>
      <c r="E2446" s="95" t="s">
        <v>5497</v>
      </c>
      <c r="F2446" s="112">
        <f t="shared" si="170"/>
        <v>309.72000000000003</v>
      </c>
      <c r="G2446" s="80" t="s">
        <v>3334</v>
      </c>
      <c r="H2446" s="325"/>
      <c r="J2446" s="15"/>
      <c r="L2446"/>
      <c r="M2446"/>
      <c r="P2446" s="9">
        <v>22</v>
      </c>
      <c r="V2446" s="39"/>
      <c r="Z2446" s="38"/>
      <c r="AA2446" s="38">
        <v>12</v>
      </c>
      <c r="AB2446" s="30"/>
      <c r="AC2446" s="31"/>
      <c r="AD2446" s="32"/>
      <c r="AE2446" s="32"/>
      <c r="AF2446" s="33"/>
      <c r="AJ2446" s="350"/>
      <c r="AK2446" s="3"/>
      <c r="AL2446" s="3"/>
    </row>
    <row r="2447" spans="1:38" ht="24" customHeight="1" x14ac:dyDescent="0.25">
      <c r="A2447" s="73">
        <v>3705160</v>
      </c>
      <c r="B2447" s="98" t="s">
        <v>6354</v>
      </c>
      <c r="C2447" s="74"/>
      <c r="D2447" s="115">
        <v>258.10000000000002</v>
      </c>
      <c r="E2447" s="95" t="s">
        <v>5497</v>
      </c>
      <c r="F2447" s="112">
        <f t="shared" si="170"/>
        <v>309.72000000000003</v>
      </c>
      <c r="G2447" s="80" t="s">
        <v>3335</v>
      </c>
      <c r="H2447" s="325"/>
      <c r="J2447" s="15"/>
      <c r="L2447"/>
      <c r="M2447"/>
      <c r="P2447" s="9">
        <v>22</v>
      </c>
      <c r="V2447" s="39"/>
      <c r="Z2447" s="38"/>
      <c r="AA2447" s="38">
        <v>12</v>
      </c>
      <c r="AB2447" s="30"/>
      <c r="AC2447" s="31"/>
      <c r="AD2447" s="32"/>
      <c r="AE2447" s="32"/>
      <c r="AF2447" s="33"/>
      <c r="AJ2447" s="350"/>
      <c r="AK2447" s="3"/>
      <c r="AL2447" s="3"/>
    </row>
    <row r="2448" spans="1:38" ht="24" customHeight="1" x14ac:dyDescent="0.25">
      <c r="A2448" s="73">
        <v>3705161</v>
      </c>
      <c r="B2448" s="98" t="s">
        <v>6368</v>
      </c>
      <c r="C2448" s="74"/>
      <c r="D2448" s="115">
        <v>258.10000000000002</v>
      </c>
      <c r="E2448" s="95" t="s">
        <v>5497</v>
      </c>
      <c r="F2448" s="112">
        <f t="shared" si="170"/>
        <v>309.72000000000003</v>
      </c>
      <c r="G2448" s="80" t="s">
        <v>3335</v>
      </c>
      <c r="H2448" s="325"/>
      <c r="J2448" s="15"/>
      <c r="L2448"/>
      <c r="M2448"/>
      <c r="P2448" s="9">
        <v>22</v>
      </c>
      <c r="V2448" s="39"/>
      <c r="Z2448" s="38"/>
      <c r="AA2448" s="38">
        <v>12</v>
      </c>
      <c r="AB2448" s="30"/>
      <c r="AC2448" s="31"/>
      <c r="AD2448" s="32"/>
      <c r="AE2448" s="32"/>
      <c r="AF2448" s="33"/>
      <c r="AJ2448" s="350"/>
      <c r="AK2448" s="3"/>
      <c r="AL2448" s="3"/>
    </row>
    <row r="2449" spans="1:38" ht="24" customHeight="1" x14ac:dyDescent="0.25">
      <c r="A2449" s="73">
        <v>3705162</v>
      </c>
      <c r="B2449" s="98" t="s">
        <v>6355</v>
      </c>
      <c r="C2449" s="74"/>
      <c r="D2449" s="115">
        <v>312.97000000000003</v>
      </c>
      <c r="E2449" s="95" t="s">
        <v>5497</v>
      </c>
      <c r="F2449" s="112">
        <f t="shared" si="170"/>
        <v>375.56400000000002</v>
      </c>
      <c r="G2449" s="80" t="s">
        <v>3335</v>
      </c>
      <c r="H2449" s="325"/>
      <c r="J2449" s="15"/>
      <c r="L2449"/>
      <c r="M2449"/>
      <c r="P2449" s="9">
        <v>22</v>
      </c>
      <c r="V2449" s="39"/>
      <c r="Z2449" s="38"/>
      <c r="AA2449" s="38">
        <v>12</v>
      </c>
      <c r="AB2449" s="30"/>
      <c r="AC2449" s="31"/>
      <c r="AD2449" s="32"/>
      <c r="AE2449" s="32"/>
      <c r="AF2449" s="33"/>
      <c r="AJ2449" s="350"/>
      <c r="AK2449" s="3"/>
      <c r="AL2449" s="3"/>
    </row>
    <row r="2450" spans="1:38" ht="24" customHeight="1" x14ac:dyDescent="0.25">
      <c r="A2450" s="73">
        <v>3705163</v>
      </c>
      <c r="B2450" s="98" t="s">
        <v>6356</v>
      </c>
      <c r="C2450" s="74"/>
      <c r="D2450" s="115">
        <v>312.97000000000003</v>
      </c>
      <c r="E2450" s="95" t="s">
        <v>5497</v>
      </c>
      <c r="F2450" s="112">
        <f t="shared" si="170"/>
        <v>375.56400000000002</v>
      </c>
      <c r="G2450" s="80" t="s">
        <v>3335</v>
      </c>
      <c r="H2450" s="325"/>
      <c r="J2450" s="15"/>
      <c r="L2450"/>
      <c r="M2450"/>
      <c r="P2450" s="9">
        <v>22</v>
      </c>
      <c r="V2450" s="39"/>
      <c r="Z2450" s="38"/>
      <c r="AA2450" s="38">
        <v>12</v>
      </c>
      <c r="AB2450" s="30"/>
      <c r="AC2450" s="31"/>
      <c r="AD2450" s="32"/>
      <c r="AE2450" s="32"/>
      <c r="AF2450" s="33"/>
      <c r="AJ2450" s="350"/>
      <c r="AK2450" s="3"/>
      <c r="AL2450" s="3"/>
    </row>
    <row r="2451" spans="1:38" ht="24" customHeight="1" x14ac:dyDescent="0.25">
      <c r="A2451" s="73">
        <v>3705164</v>
      </c>
      <c r="B2451" s="98" t="s">
        <v>6369</v>
      </c>
      <c r="C2451" s="74"/>
      <c r="D2451" s="115">
        <v>312.97000000000003</v>
      </c>
      <c r="E2451" s="95" t="s">
        <v>5497</v>
      </c>
      <c r="F2451" s="112">
        <f t="shared" si="170"/>
        <v>375.56400000000002</v>
      </c>
      <c r="G2451" s="80" t="s">
        <v>3335</v>
      </c>
      <c r="H2451" s="325"/>
      <c r="J2451" s="15"/>
      <c r="L2451"/>
      <c r="M2451"/>
      <c r="P2451" s="9">
        <v>22</v>
      </c>
      <c r="V2451" s="39"/>
      <c r="Z2451" s="38"/>
      <c r="AA2451" s="38">
        <v>12</v>
      </c>
      <c r="AB2451" s="30"/>
      <c r="AC2451" s="31"/>
      <c r="AD2451" s="32"/>
      <c r="AE2451" s="32"/>
      <c r="AF2451" s="33"/>
      <c r="AJ2451" s="350"/>
      <c r="AK2451" s="3"/>
      <c r="AL2451" s="3"/>
    </row>
    <row r="2452" spans="1:38" ht="24" customHeight="1" x14ac:dyDescent="0.25">
      <c r="A2452" s="73">
        <v>3705165</v>
      </c>
      <c r="B2452" s="98" t="s">
        <v>6357</v>
      </c>
      <c r="C2452" s="74"/>
      <c r="D2452" s="115">
        <v>366.83</v>
      </c>
      <c r="E2452" s="95" t="s">
        <v>5497</v>
      </c>
      <c r="F2452" s="112">
        <f t="shared" si="170"/>
        <v>440.19599999999997</v>
      </c>
      <c r="G2452" s="80" t="s">
        <v>3335</v>
      </c>
      <c r="H2452" s="325"/>
      <c r="J2452" s="15"/>
      <c r="L2452"/>
      <c r="M2452"/>
      <c r="P2452" s="9">
        <v>22</v>
      </c>
      <c r="V2452" s="39"/>
      <c r="Z2452" s="38"/>
      <c r="AA2452" s="38">
        <v>12</v>
      </c>
      <c r="AB2452" s="30"/>
      <c r="AC2452" s="31"/>
      <c r="AD2452" s="32"/>
      <c r="AE2452" s="32"/>
      <c r="AF2452" s="33"/>
      <c r="AJ2452" s="350"/>
      <c r="AK2452" s="3"/>
      <c r="AL2452" s="3"/>
    </row>
    <row r="2453" spans="1:38" ht="24" customHeight="1" x14ac:dyDescent="0.25">
      <c r="A2453" s="73">
        <v>3705166</v>
      </c>
      <c r="B2453" s="98" t="s">
        <v>6358</v>
      </c>
      <c r="C2453" s="74"/>
      <c r="D2453" s="115">
        <v>366.83</v>
      </c>
      <c r="E2453" s="95" t="s">
        <v>5497</v>
      </c>
      <c r="F2453" s="112">
        <f t="shared" si="170"/>
        <v>440.19599999999997</v>
      </c>
      <c r="G2453" s="80" t="s">
        <v>3335</v>
      </c>
      <c r="H2453" s="325"/>
      <c r="J2453" s="15"/>
      <c r="L2453"/>
      <c r="M2453"/>
      <c r="P2453" s="9">
        <v>22</v>
      </c>
      <c r="V2453" s="39"/>
      <c r="Z2453" s="38"/>
      <c r="AA2453" s="38">
        <v>12</v>
      </c>
      <c r="AB2453" s="30"/>
      <c r="AC2453" s="31"/>
      <c r="AD2453" s="32"/>
      <c r="AE2453" s="32"/>
      <c r="AF2453" s="33"/>
      <c r="AJ2453" s="350"/>
      <c r="AK2453" s="3"/>
      <c r="AL2453" s="3"/>
    </row>
    <row r="2454" spans="1:38" ht="24" customHeight="1" x14ac:dyDescent="0.25">
      <c r="A2454" s="73">
        <v>3705167</v>
      </c>
      <c r="B2454" s="98" t="s">
        <v>6370</v>
      </c>
      <c r="C2454" s="74"/>
      <c r="D2454" s="115">
        <v>366.83</v>
      </c>
      <c r="E2454" s="95" t="s">
        <v>5497</v>
      </c>
      <c r="F2454" s="112">
        <f t="shared" si="170"/>
        <v>440.19599999999997</v>
      </c>
      <c r="G2454" s="80" t="s">
        <v>3335</v>
      </c>
      <c r="H2454" s="325"/>
      <c r="J2454" s="15"/>
      <c r="L2454"/>
      <c r="M2454"/>
      <c r="P2454" s="9">
        <v>22</v>
      </c>
      <c r="V2454" s="39"/>
      <c r="Z2454" s="38"/>
      <c r="AA2454" s="38">
        <v>12</v>
      </c>
      <c r="AB2454" s="30"/>
      <c r="AC2454" s="31"/>
      <c r="AD2454" s="32"/>
      <c r="AE2454" s="32"/>
      <c r="AF2454" s="33"/>
      <c r="AJ2454" s="350"/>
      <c r="AK2454" s="3"/>
      <c r="AL2454" s="3"/>
    </row>
    <row r="2455" spans="1:38" ht="24" customHeight="1" x14ac:dyDescent="0.25">
      <c r="A2455" s="73">
        <v>3705168</v>
      </c>
      <c r="B2455" s="98" t="s">
        <v>6359</v>
      </c>
      <c r="C2455" s="74"/>
      <c r="D2455" s="115">
        <v>425.36</v>
      </c>
      <c r="E2455" s="95" t="s">
        <v>5497</v>
      </c>
      <c r="F2455" s="112">
        <f t="shared" si="170"/>
        <v>510.43200000000002</v>
      </c>
      <c r="G2455" s="80" t="s">
        <v>3334</v>
      </c>
      <c r="H2455" s="325"/>
      <c r="J2455" s="15"/>
      <c r="L2455"/>
      <c r="M2455"/>
      <c r="P2455" s="9">
        <v>22</v>
      </c>
      <c r="V2455" s="39"/>
      <c r="Z2455" s="38"/>
      <c r="AA2455" s="38">
        <v>12</v>
      </c>
      <c r="AB2455" s="30"/>
      <c r="AC2455" s="31"/>
      <c r="AD2455" s="32"/>
      <c r="AE2455" s="32"/>
      <c r="AF2455" s="33"/>
      <c r="AJ2455" s="350"/>
      <c r="AK2455" s="3"/>
      <c r="AL2455" s="3"/>
    </row>
    <row r="2456" spans="1:38" ht="24" customHeight="1" x14ac:dyDescent="0.25">
      <c r="A2456" s="73">
        <v>3705169</v>
      </c>
      <c r="B2456" s="98" t="s">
        <v>6360</v>
      </c>
      <c r="C2456" s="74"/>
      <c r="D2456" s="115">
        <v>425.36</v>
      </c>
      <c r="E2456" s="95" t="s">
        <v>5497</v>
      </c>
      <c r="F2456" s="112">
        <f t="shared" si="170"/>
        <v>510.43200000000002</v>
      </c>
      <c r="G2456" s="80" t="s">
        <v>3334</v>
      </c>
      <c r="H2456" s="325"/>
      <c r="J2456" s="15"/>
      <c r="L2456"/>
      <c r="M2456"/>
      <c r="P2456" s="9">
        <v>22</v>
      </c>
      <c r="V2456" s="39"/>
      <c r="Z2456" s="38"/>
      <c r="AA2456" s="38">
        <v>12</v>
      </c>
      <c r="AB2456" s="30"/>
      <c r="AC2456" s="31"/>
      <c r="AD2456" s="32"/>
      <c r="AE2456" s="32"/>
      <c r="AF2456" s="33"/>
      <c r="AJ2456" s="350"/>
      <c r="AK2456" s="3"/>
      <c r="AL2456" s="3"/>
    </row>
    <row r="2457" spans="1:38" ht="24" customHeight="1" x14ac:dyDescent="0.25">
      <c r="A2457" s="73">
        <v>3705170</v>
      </c>
      <c r="B2457" s="98" t="s">
        <v>6371</v>
      </c>
      <c r="C2457" s="74"/>
      <c r="D2457" s="115">
        <v>425.36</v>
      </c>
      <c r="E2457" s="95" t="s">
        <v>5497</v>
      </c>
      <c r="F2457" s="112">
        <f t="shared" si="170"/>
        <v>510.43200000000002</v>
      </c>
      <c r="G2457" s="80" t="s">
        <v>3335</v>
      </c>
      <c r="H2457" s="325"/>
      <c r="J2457" s="15"/>
      <c r="L2457"/>
      <c r="M2457"/>
      <c r="P2457" s="9">
        <v>22</v>
      </c>
      <c r="V2457" s="39"/>
      <c r="Z2457" s="38"/>
      <c r="AA2457" s="38">
        <v>12</v>
      </c>
      <c r="AB2457" s="30"/>
      <c r="AC2457" s="31"/>
      <c r="AD2457" s="32"/>
      <c r="AE2457" s="32"/>
      <c r="AF2457" s="33"/>
      <c r="AJ2457" s="350"/>
      <c r="AK2457" s="3"/>
      <c r="AL2457" s="3"/>
    </row>
    <row r="2458" spans="1:38" ht="24" customHeight="1" x14ac:dyDescent="0.25">
      <c r="A2458" s="73">
        <v>3705171</v>
      </c>
      <c r="B2458" s="98" t="s">
        <v>6361</v>
      </c>
      <c r="C2458" s="74"/>
      <c r="D2458" s="115">
        <v>569.28</v>
      </c>
      <c r="E2458" s="95" t="s">
        <v>5497</v>
      </c>
      <c r="F2458" s="112">
        <f t="shared" si="170"/>
        <v>683.13599999999997</v>
      </c>
      <c r="G2458" s="80" t="s">
        <v>3334</v>
      </c>
      <c r="H2458" s="325"/>
      <c r="J2458" s="15"/>
      <c r="L2458"/>
      <c r="M2458"/>
      <c r="P2458" s="9">
        <v>22</v>
      </c>
      <c r="V2458" s="39"/>
      <c r="Z2458" s="38"/>
      <c r="AA2458" s="38">
        <v>12</v>
      </c>
      <c r="AB2458" s="30"/>
      <c r="AC2458" s="31"/>
      <c r="AD2458" s="32"/>
      <c r="AE2458" s="32"/>
      <c r="AF2458" s="33"/>
      <c r="AJ2458" s="350"/>
      <c r="AK2458" s="3"/>
      <c r="AL2458" s="3"/>
    </row>
    <row r="2459" spans="1:38" ht="24" customHeight="1" x14ac:dyDescent="0.25">
      <c r="A2459" s="73">
        <v>3705172</v>
      </c>
      <c r="B2459" s="98" t="s">
        <v>6372</v>
      </c>
      <c r="C2459" s="74"/>
      <c r="D2459" s="115">
        <v>569.28</v>
      </c>
      <c r="E2459" s="95" t="s">
        <v>5497</v>
      </c>
      <c r="F2459" s="112">
        <f t="shared" si="170"/>
        <v>683.13599999999997</v>
      </c>
      <c r="G2459" s="80" t="s">
        <v>3335</v>
      </c>
      <c r="H2459" s="325"/>
      <c r="J2459" s="15"/>
      <c r="L2459"/>
      <c r="M2459"/>
      <c r="P2459" s="9">
        <v>22</v>
      </c>
      <c r="V2459" s="39"/>
      <c r="Z2459" s="38"/>
      <c r="AA2459" s="38">
        <v>12</v>
      </c>
      <c r="AB2459" s="30"/>
      <c r="AC2459" s="31"/>
      <c r="AD2459" s="32"/>
      <c r="AE2459" s="32"/>
      <c r="AF2459" s="33"/>
      <c r="AJ2459" s="350"/>
      <c r="AK2459" s="3"/>
      <c r="AL2459" s="3"/>
    </row>
    <row r="2460" spans="1:38" ht="24" customHeight="1" x14ac:dyDescent="0.25">
      <c r="A2460" s="73">
        <v>3705173</v>
      </c>
      <c r="B2460" s="98" t="s">
        <v>6362</v>
      </c>
      <c r="C2460" s="74"/>
      <c r="D2460" s="115">
        <v>629.46</v>
      </c>
      <c r="E2460" s="95" t="s">
        <v>5497</v>
      </c>
      <c r="F2460" s="112">
        <f t="shared" si="170"/>
        <v>755.35199999999998</v>
      </c>
      <c r="G2460" s="80" t="s">
        <v>3334</v>
      </c>
      <c r="H2460" s="325"/>
      <c r="J2460" s="15"/>
      <c r="L2460"/>
      <c r="M2460"/>
      <c r="P2460" s="9">
        <v>22</v>
      </c>
      <c r="V2460" s="39"/>
      <c r="Z2460" s="38"/>
      <c r="AA2460" s="38">
        <v>12</v>
      </c>
      <c r="AB2460" s="30"/>
      <c r="AC2460" s="31"/>
      <c r="AD2460" s="32"/>
      <c r="AE2460" s="32"/>
      <c r="AF2460" s="33"/>
      <c r="AJ2460" s="350"/>
      <c r="AK2460" s="3"/>
      <c r="AL2460" s="3"/>
    </row>
    <row r="2461" spans="1:38" ht="24" customHeight="1" x14ac:dyDescent="0.25">
      <c r="A2461" s="73">
        <v>3705174</v>
      </c>
      <c r="B2461" s="98" t="s">
        <v>6373</v>
      </c>
      <c r="C2461" s="74"/>
      <c r="D2461" s="115">
        <v>629.46</v>
      </c>
      <c r="E2461" s="95" t="s">
        <v>5497</v>
      </c>
      <c r="F2461" s="112">
        <f t="shared" si="170"/>
        <v>755.35199999999998</v>
      </c>
      <c r="G2461" s="80" t="s">
        <v>3335</v>
      </c>
      <c r="H2461" s="325"/>
      <c r="J2461" s="15"/>
      <c r="L2461"/>
      <c r="M2461"/>
      <c r="P2461" s="9">
        <v>22</v>
      </c>
      <c r="V2461" s="39"/>
      <c r="Z2461" s="38"/>
      <c r="AA2461" s="38">
        <v>12</v>
      </c>
      <c r="AB2461" s="30"/>
      <c r="AC2461" s="31"/>
      <c r="AD2461" s="32"/>
      <c r="AE2461" s="32"/>
      <c r="AF2461" s="33"/>
      <c r="AJ2461" s="350"/>
      <c r="AK2461" s="3"/>
      <c r="AL2461" s="3"/>
    </row>
    <row r="2462" spans="1:38" ht="24" customHeight="1" x14ac:dyDescent="0.25">
      <c r="A2462" s="73">
        <v>3705175</v>
      </c>
      <c r="B2462" s="98" t="s">
        <v>6374</v>
      </c>
      <c r="C2462" s="74"/>
      <c r="D2462" s="115">
        <v>825.3</v>
      </c>
      <c r="E2462" s="95" t="s">
        <v>5497</v>
      </c>
      <c r="F2462" s="112">
        <f t="shared" si="170"/>
        <v>990.3599999999999</v>
      </c>
      <c r="G2462" s="80" t="s">
        <v>3335</v>
      </c>
      <c r="H2462" s="325"/>
      <c r="J2462" s="15"/>
      <c r="L2462"/>
      <c r="M2462"/>
      <c r="P2462" s="9">
        <v>22</v>
      </c>
      <c r="V2462" s="39"/>
      <c r="Z2462" s="38"/>
      <c r="AA2462" s="38">
        <v>12</v>
      </c>
      <c r="AB2462" s="30"/>
      <c r="AC2462" s="31"/>
      <c r="AD2462" s="32"/>
      <c r="AE2462" s="32"/>
      <c r="AF2462" s="33"/>
      <c r="AJ2462" s="350"/>
      <c r="AK2462" s="3"/>
      <c r="AL2462" s="3"/>
    </row>
    <row r="2463" spans="1:38" ht="24" customHeight="1" x14ac:dyDescent="0.25">
      <c r="A2463" s="73">
        <v>3705021</v>
      </c>
      <c r="B2463" s="98" t="s">
        <v>5609</v>
      </c>
      <c r="C2463" s="74"/>
      <c r="D2463" s="115">
        <v>191.5</v>
      </c>
      <c r="E2463" s="95" t="s">
        <v>5497</v>
      </c>
      <c r="F2463" s="112">
        <f t="shared" si="170"/>
        <v>229.79999999999998</v>
      </c>
      <c r="G2463" s="80" t="s">
        <v>3333</v>
      </c>
      <c r="H2463" s="325"/>
      <c r="J2463" s="15"/>
      <c r="L2463"/>
      <c r="M2463"/>
      <c r="P2463" s="9">
        <v>22</v>
      </c>
      <c r="V2463" s="39"/>
      <c r="Z2463" s="38"/>
      <c r="AA2463" s="38">
        <v>15</v>
      </c>
      <c r="AB2463" s="30"/>
      <c r="AC2463" s="31"/>
      <c r="AD2463" s="32"/>
      <c r="AE2463" s="32"/>
      <c r="AF2463" s="33"/>
      <c r="AJ2463" s="350"/>
      <c r="AK2463" s="3"/>
      <c r="AL2463" s="3"/>
    </row>
    <row r="2464" spans="1:38" ht="24" customHeight="1" x14ac:dyDescent="0.25">
      <c r="A2464" s="73">
        <v>3705022</v>
      </c>
      <c r="B2464" s="98" t="s">
        <v>5610</v>
      </c>
      <c r="C2464" s="74"/>
      <c r="D2464" s="115">
        <v>218.15</v>
      </c>
      <c r="E2464" s="95" t="s">
        <v>5497</v>
      </c>
      <c r="F2464" s="112">
        <f t="shared" si="170"/>
        <v>261.77999999999997</v>
      </c>
      <c r="G2464" s="80" t="s">
        <v>3333</v>
      </c>
      <c r="H2464" s="325"/>
      <c r="J2464" s="15"/>
      <c r="L2464"/>
      <c r="M2464"/>
      <c r="P2464" s="9">
        <v>22</v>
      </c>
      <c r="V2464" s="39"/>
      <c r="Z2464" s="38"/>
      <c r="AA2464" s="38">
        <v>15</v>
      </c>
      <c r="AB2464" s="30"/>
      <c r="AC2464" s="31"/>
      <c r="AD2464" s="32"/>
      <c r="AE2464" s="32"/>
      <c r="AF2464" s="33"/>
      <c r="AJ2464" s="350"/>
      <c r="AK2464" s="3"/>
      <c r="AL2464" s="3"/>
    </row>
    <row r="2465" spans="1:38" ht="24" customHeight="1" x14ac:dyDescent="0.25">
      <c r="A2465" s="73">
        <v>3705023</v>
      </c>
      <c r="B2465" s="98" t="s">
        <v>5611</v>
      </c>
      <c r="C2465" s="74"/>
      <c r="D2465" s="115">
        <v>258.14</v>
      </c>
      <c r="E2465" s="95" t="s">
        <v>5497</v>
      </c>
      <c r="F2465" s="112">
        <f t="shared" si="170"/>
        <v>309.76799999999997</v>
      </c>
      <c r="G2465" s="80" t="s">
        <v>3333</v>
      </c>
      <c r="H2465" s="325"/>
      <c r="J2465" s="15"/>
      <c r="L2465"/>
      <c r="M2465"/>
      <c r="P2465" s="9">
        <v>22</v>
      </c>
      <c r="V2465" s="39"/>
      <c r="Z2465" s="38"/>
      <c r="AA2465" s="38">
        <v>15</v>
      </c>
      <c r="AB2465" s="30"/>
      <c r="AC2465" s="31"/>
      <c r="AD2465" s="32"/>
      <c r="AE2465" s="32"/>
      <c r="AF2465" s="33"/>
      <c r="AJ2465" s="350"/>
      <c r="AK2465" s="3"/>
      <c r="AL2465" s="3"/>
    </row>
    <row r="2466" spans="1:38" ht="24" customHeight="1" x14ac:dyDescent="0.25">
      <c r="A2466" s="73">
        <v>3705024</v>
      </c>
      <c r="B2466" s="98" t="s">
        <v>5612</v>
      </c>
      <c r="C2466" s="74"/>
      <c r="D2466" s="115">
        <v>283.16000000000003</v>
      </c>
      <c r="E2466" s="95" t="s">
        <v>5497</v>
      </c>
      <c r="F2466" s="112">
        <f t="shared" si="170"/>
        <v>339.79200000000003</v>
      </c>
      <c r="G2466" s="80" t="s">
        <v>3333</v>
      </c>
      <c r="H2466" s="325"/>
      <c r="J2466" s="15"/>
      <c r="L2466"/>
      <c r="M2466"/>
      <c r="P2466" s="9">
        <v>22</v>
      </c>
      <c r="V2466" s="39"/>
      <c r="Z2466" s="38"/>
      <c r="AA2466" s="38">
        <v>15</v>
      </c>
      <c r="AB2466" s="30"/>
      <c r="AC2466" s="31"/>
      <c r="AD2466" s="32"/>
      <c r="AE2466" s="32"/>
      <c r="AF2466" s="33"/>
      <c r="AJ2466" s="350"/>
      <c r="AK2466" s="3"/>
      <c r="AL2466" s="3"/>
    </row>
    <row r="2467" spans="1:38" ht="24" customHeight="1" x14ac:dyDescent="0.25">
      <c r="A2467" s="73">
        <v>3705025</v>
      </c>
      <c r="B2467" s="98" t="s">
        <v>5613</v>
      </c>
      <c r="C2467" s="74"/>
      <c r="D2467" s="115">
        <v>333.05</v>
      </c>
      <c r="E2467" s="95" t="s">
        <v>5497</v>
      </c>
      <c r="F2467" s="112">
        <f t="shared" si="170"/>
        <v>399.66</v>
      </c>
      <c r="G2467" s="80" t="s">
        <v>3333</v>
      </c>
      <c r="H2467" s="325"/>
      <c r="J2467" s="15"/>
      <c r="L2467"/>
      <c r="M2467"/>
      <c r="P2467" s="9">
        <v>22</v>
      </c>
      <c r="V2467" s="39"/>
      <c r="Z2467" s="38"/>
      <c r="AA2467" s="38">
        <v>15</v>
      </c>
      <c r="AB2467" s="30"/>
      <c r="AC2467" s="31"/>
      <c r="AD2467" s="32"/>
      <c r="AE2467" s="32"/>
      <c r="AF2467" s="33"/>
      <c r="AJ2467" s="350"/>
      <c r="AK2467" s="3"/>
      <c r="AL2467" s="3"/>
    </row>
    <row r="2468" spans="1:38" ht="24" customHeight="1" x14ac:dyDescent="0.25">
      <c r="A2468" s="73">
        <v>3705026</v>
      </c>
      <c r="B2468" s="98" t="s">
        <v>5615</v>
      </c>
      <c r="C2468" s="74"/>
      <c r="D2468" s="115">
        <v>478.09</v>
      </c>
      <c r="E2468" s="95" t="s">
        <v>5497</v>
      </c>
      <c r="F2468" s="112">
        <f t="shared" si="170"/>
        <v>573.70799999999997</v>
      </c>
      <c r="G2468" s="80" t="s">
        <v>3333</v>
      </c>
      <c r="H2468" s="325"/>
      <c r="J2468" s="15"/>
      <c r="L2468"/>
      <c r="M2468"/>
      <c r="P2468" s="9">
        <v>22</v>
      </c>
      <c r="V2468" s="39"/>
      <c r="Z2468" s="38"/>
      <c r="AA2468" s="38">
        <v>15</v>
      </c>
      <c r="AB2468" s="30"/>
      <c r="AC2468" s="31"/>
      <c r="AD2468" s="32"/>
      <c r="AE2468" s="32"/>
      <c r="AF2468" s="33"/>
      <c r="AJ2468" s="350"/>
      <c r="AK2468" s="3"/>
      <c r="AL2468" s="3"/>
    </row>
    <row r="2469" spans="1:38" ht="24" customHeight="1" x14ac:dyDescent="0.25">
      <c r="A2469" s="73">
        <v>3705027</v>
      </c>
      <c r="B2469" s="98" t="s">
        <v>5614</v>
      </c>
      <c r="C2469" s="74"/>
      <c r="D2469" s="115">
        <v>613.69000000000005</v>
      </c>
      <c r="E2469" s="95" t="s">
        <v>5497</v>
      </c>
      <c r="F2469" s="112">
        <f t="shared" si="170"/>
        <v>736.428</v>
      </c>
      <c r="G2469" s="80" t="s">
        <v>3333</v>
      </c>
      <c r="H2469" s="325"/>
      <c r="J2469" s="15"/>
      <c r="L2469"/>
      <c r="M2469"/>
      <c r="P2469" s="9">
        <v>22</v>
      </c>
      <c r="V2469" s="39"/>
      <c r="Z2469" s="38"/>
      <c r="AA2469" s="38">
        <v>15</v>
      </c>
      <c r="AB2469" s="30"/>
      <c r="AC2469" s="31"/>
      <c r="AD2469" s="32"/>
      <c r="AE2469" s="32"/>
      <c r="AF2469" s="33"/>
      <c r="AJ2469" s="350"/>
      <c r="AK2469" s="3"/>
      <c r="AL2469" s="3"/>
    </row>
    <row r="2470" spans="1:38" ht="24" customHeight="1" x14ac:dyDescent="0.25">
      <c r="A2470" s="73">
        <v>3705019</v>
      </c>
      <c r="B2470" s="98" t="s">
        <v>128</v>
      </c>
      <c r="C2470" s="74"/>
      <c r="D2470" s="115">
        <v>723.14</v>
      </c>
      <c r="E2470" s="95" t="s">
        <v>5497</v>
      </c>
      <c r="F2470" s="112">
        <f t="shared" si="170"/>
        <v>867.76799999999992</v>
      </c>
      <c r="G2470" s="80" t="s">
        <v>3333</v>
      </c>
      <c r="H2470" s="325"/>
      <c r="J2470" s="15"/>
      <c r="L2470"/>
      <c r="M2470"/>
      <c r="P2470" s="9">
        <v>22</v>
      </c>
      <c r="V2470" s="39"/>
      <c r="Z2470" s="38"/>
      <c r="AA2470" s="38">
        <v>15</v>
      </c>
      <c r="AB2470" s="30"/>
      <c r="AC2470" s="31"/>
      <c r="AD2470" s="32"/>
      <c r="AE2470" s="32"/>
      <c r="AF2470" s="33"/>
      <c r="AJ2470" s="350"/>
      <c r="AK2470" s="3"/>
      <c r="AL2470" s="3"/>
    </row>
    <row r="2471" spans="1:38" ht="24" customHeight="1" x14ac:dyDescent="0.25">
      <c r="A2471" s="73">
        <v>3705020</v>
      </c>
      <c r="B2471" s="98" t="s">
        <v>129</v>
      </c>
      <c r="C2471" s="74"/>
      <c r="D2471" s="115">
        <v>1150.3399999999999</v>
      </c>
      <c r="E2471" s="95" t="s">
        <v>5497</v>
      </c>
      <c r="F2471" s="112">
        <f t="shared" ref="F2471:F2617" si="175">D2471*1.2</f>
        <v>1380.4079999999999</v>
      </c>
      <c r="G2471" s="80" t="s">
        <v>3333</v>
      </c>
      <c r="H2471" s="325"/>
      <c r="I2471" s="380" t="s">
        <v>8503</v>
      </c>
      <c r="J2471" s="15"/>
      <c r="L2471"/>
      <c r="M2471"/>
      <c r="P2471" s="9">
        <v>22</v>
      </c>
      <c r="V2471" s="39"/>
      <c r="Z2471" s="38"/>
      <c r="AA2471" s="38">
        <v>15</v>
      </c>
      <c r="AB2471" s="30"/>
      <c r="AC2471" s="31"/>
      <c r="AD2471" s="32"/>
      <c r="AE2471" s="32"/>
      <c r="AF2471" s="33"/>
      <c r="AJ2471" s="350"/>
      <c r="AK2471" s="3"/>
      <c r="AL2471" s="3"/>
    </row>
    <row r="2472" spans="1:38" ht="24" customHeight="1" x14ac:dyDescent="0.25">
      <c r="A2472" s="73">
        <v>3706001</v>
      </c>
      <c r="B2472" s="98" t="s">
        <v>130</v>
      </c>
      <c r="C2472" s="74"/>
      <c r="D2472" s="115">
        <v>166.43</v>
      </c>
      <c r="E2472" s="95" t="s">
        <v>5497</v>
      </c>
      <c r="F2472" s="112">
        <f t="shared" si="175"/>
        <v>199.71600000000001</v>
      </c>
      <c r="G2472" s="80" t="s">
        <v>3333</v>
      </c>
      <c r="H2472" s="325"/>
      <c r="I2472" s="381"/>
      <c r="J2472" s="15"/>
      <c r="L2472"/>
      <c r="M2472"/>
      <c r="P2472" s="9">
        <v>22</v>
      </c>
      <c r="V2472" s="39"/>
      <c r="Z2472" s="38"/>
      <c r="AA2472" s="38">
        <v>15</v>
      </c>
      <c r="AB2472" s="30"/>
      <c r="AC2472" s="31"/>
      <c r="AD2472" s="32"/>
      <c r="AE2472" s="32"/>
      <c r="AF2472" s="33"/>
      <c r="AJ2472" s="350"/>
      <c r="AK2472" s="3"/>
      <c r="AL2472" s="3"/>
    </row>
    <row r="2473" spans="1:38" ht="24" customHeight="1" x14ac:dyDescent="0.25">
      <c r="A2473" s="271">
        <v>3706002</v>
      </c>
      <c r="B2473" s="100" t="s">
        <v>131</v>
      </c>
      <c r="C2473" s="85"/>
      <c r="D2473" s="115">
        <v>213.1</v>
      </c>
      <c r="E2473" s="291" t="s">
        <v>5497</v>
      </c>
      <c r="F2473" s="292">
        <f t="shared" si="175"/>
        <v>255.71999999999997</v>
      </c>
      <c r="G2473" s="87" t="s">
        <v>3333</v>
      </c>
      <c r="H2473" s="325"/>
      <c r="J2473" s="15"/>
      <c r="L2473"/>
      <c r="M2473"/>
      <c r="P2473" s="9">
        <v>22</v>
      </c>
      <c r="V2473" s="39"/>
      <c r="Z2473" s="38"/>
      <c r="AA2473" s="38">
        <v>15.001008132266946</v>
      </c>
      <c r="AB2473" s="30"/>
      <c r="AC2473" s="31"/>
      <c r="AD2473" s="32"/>
      <c r="AE2473" s="32"/>
      <c r="AF2473" s="33"/>
      <c r="AJ2473" s="350"/>
      <c r="AK2473" s="3"/>
      <c r="AL2473" s="3"/>
    </row>
    <row r="2474" spans="1:38" ht="60" customHeight="1" x14ac:dyDescent="0.25">
      <c r="A2474" s="269">
        <v>71</v>
      </c>
      <c r="B2474" s="284" t="s">
        <v>7980</v>
      </c>
      <c r="C2474" s="267"/>
      <c r="D2474" s="115"/>
      <c r="E2474" s="267"/>
      <c r="F2474" s="298"/>
      <c r="G2474" s="189"/>
      <c r="H2474" s="325"/>
      <c r="J2474" s="72"/>
      <c r="K2474" s="72"/>
      <c r="L2474"/>
      <c r="M2474"/>
      <c r="P2474" s="9">
        <v>23</v>
      </c>
      <c r="R2474" s="36"/>
      <c r="V2474" s="37"/>
      <c r="Z2474" s="38"/>
      <c r="AA2474" s="38"/>
      <c r="AB2474" s="30"/>
      <c r="AC2474" s="31"/>
      <c r="AD2474" s="32"/>
      <c r="AE2474" s="32"/>
      <c r="AF2474" s="33"/>
      <c r="AJ2474" s="350"/>
      <c r="AK2474" s="3"/>
      <c r="AL2474" s="3"/>
    </row>
    <row r="2475" spans="1:38" ht="24" customHeight="1" x14ac:dyDescent="0.25">
      <c r="A2475" s="76">
        <v>3704003</v>
      </c>
      <c r="B2475" s="270" t="s">
        <v>132</v>
      </c>
      <c r="C2475" s="77"/>
      <c r="D2475" s="115">
        <v>58.75</v>
      </c>
      <c r="E2475" s="287" t="s">
        <v>5497</v>
      </c>
      <c r="F2475" s="112">
        <f t="shared" si="175"/>
        <v>70.5</v>
      </c>
      <c r="G2475" s="79" t="s">
        <v>3333</v>
      </c>
      <c r="H2475" s="325"/>
      <c r="I2475" s="326" t="s">
        <v>4950</v>
      </c>
      <c r="J2475" s="15"/>
      <c r="L2475"/>
      <c r="M2475"/>
      <c r="P2475" s="9">
        <v>23</v>
      </c>
      <c r="V2475" s="39"/>
      <c r="Z2475" s="38"/>
      <c r="AA2475" s="38">
        <v>14.992686494392998</v>
      </c>
      <c r="AB2475" s="30"/>
      <c r="AC2475" s="31"/>
      <c r="AD2475" s="32"/>
      <c r="AE2475" s="32"/>
      <c r="AF2475" s="33"/>
      <c r="AJ2475" s="350"/>
      <c r="AK2475" s="3"/>
      <c r="AL2475" s="3"/>
    </row>
    <row r="2476" spans="1:38" ht="24" customHeight="1" x14ac:dyDescent="0.25">
      <c r="A2476" s="73">
        <v>3704004</v>
      </c>
      <c r="B2476" s="98" t="s">
        <v>133</v>
      </c>
      <c r="C2476" s="74"/>
      <c r="D2476" s="115">
        <v>60.31</v>
      </c>
      <c r="E2476" s="95" t="s">
        <v>5497</v>
      </c>
      <c r="F2476" s="112">
        <f t="shared" si="175"/>
        <v>72.372</v>
      </c>
      <c r="G2476" s="80" t="s">
        <v>3333</v>
      </c>
      <c r="H2476" s="325"/>
      <c r="I2476" s="380" t="s">
        <v>8504</v>
      </c>
      <c r="J2476" s="15"/>
      <c r="L2476"/>
      <c r="M2476"/>
      <c r="P2476" s="9">
        <v>23</v>
      </c>
      <c r="V2476" s="39"/>
      <c r="Z2476" s="38"/>
      <c r="AA2476" s="38">
        <v>14.992686494392998</v>
      </c>
      <c r="AB2476" s="30"/>
      <c r="AC2476" s="31"/>
      <c r="AD2476" s="32"/>
      <c r="AE2476" s="32"/>
      <c r="AF2476" s="33"/>
      <c r="AJ2476" s="350"/>
      <c r="AK2476" s="3"/>
      <c r="AL2476" s="3"/>
    </row>
    <row r="2477" spans="1:38" ht="24" customHeight="1" x14ac:dyDescent="0.25">
      <c r="A2477" s="73">
        <v>3704010</v>
      </c>
      <c r="B2477" s="98" t="s">
        <v>6402</v>
      </c>
      <c r="C2477" s="74"/>
      <c r="D2477" s="115">
        <v>60.49</v>
      </c>
      <c r="E2477" s="95" t="s">
        <v>5497</v>
      </c>
      <c r="F2477" s="112">
        <f t="shared" si="175"/>
        <v>72.587999999999994</v>
      </c>
      <c r="G2477" s="80" t="s">
        <v>3334</v>
      </c>
      <c r="H2477" s="325"/>
      <c r="I2477" s="381"/>
      <c r="J2477" s="15"/>
      <c r="L2477"/>
      <c r="M2477"/>
      <c r="P2477" s="9">
        <v>23</v>
      </c>
      <c r="V2477" s="39"/>
      <c r="Z2477" s="38"/>
      <c r="AA2477" s="38">
        <v>14.992686494392998</v>
      </c>
      <c r="AB2477" s="30"/>
      <c r="AC2477" s="31"/>
      <c r="AD2477" s="32"/>
      <c r="AE2477" s="32"/>
      <c r="AF2477" s="33"/>
      <c r="AJ2477" s="350"/>
      <c r="AK2477" s="3"/>
      <c r="AL2477" s="3"/>
    </row>
    <row r="2478" spans="1:38" ht="24" customHeight="1" x14ac:dyDescent="0.25">
      <c r="A2478" s="73">
        <v>3704005</v>
      </c>
      <c r="B2478" s="98" t="s">
        <v>134</v>
      </c>
      <c r="C2478" s="74"/>
      <c r="D2478" s="115">
        <v>60.49</v>
      </c>
      <c r="E2478" s="95" t="s">
        <v>5497</v>
      </c>
      <c r="F2478" s="112">
        <f t="shared" si="175"/>
        <v>72.587999999999994</v>
      </c>
      <c r="G2478" s="80" t="s">
        <v>3333</v>
      </c>
      <c r="H2478" s="325"/>
      <c r="J2478" s="15"/>
      <c r="L2478"/>
      <c r="M2478"/>
      <c r="P2478" s="9">
        <v>23</v>
      </c>
      <c r="V2478" s="39"/>
      <c r="Z2478" s="38"/>
      <c r="AA2478" s="38">
        <v>14.992686494392998</v>
      </c>
      <c r="AB2478" s="30"/>
      <c r="AC2478" s="31"/>
      <c r="AD2478" s="32"/>
      <c r="AE2478" s="32"/>
      <c r="AF2478" s="33"/>
      <c r="AJ2478" s="350"/>
      <c r="AK2478" s="3"/>
      <c r="AL2478" s="3"/>
    </row>
    <row r="2479" spans="1:38" ht="24" customHeight="1" x14ac:dyDescent="0.25">
      <c r="A2479" s="73">
        <v>3704011</v>
      </c>
      <c r="B2479" s="98" t="s">
        <v>6403</v>
      </c>
      <c r="C2479" s="74"/>
      <c r="D2479" s="115">
        <v>67.28</v>
      </c>
      <c r="E2479" s="95" t="s">
        <v>5497</v>
      </c>
      <c r="F2479" s="112">
        <f t="shared" si="175"/>
        <v>80.736000000000004</v>
      </c>
      <c r="G2479" s="80" t="s">
        <v>3334</v>
      </c>
      <c r="H2479" s="325"/>
      <c r="J2479" s="15"/>
      <c r="L2479"/>
      <c r="M2479"/>
      <c r="P2479" s="9">
        <v>23</v>
      </c>
      <c r="V2479" s="39"/>
      <c r="Z2479" s="38"/>
      <c r="AA2479" s="38">
        <v>14.992686494392998</v>
      </c>
      <c r="AB2479" s="30"/>
      <c r="AC2479" s="31"/>
      <c r="AD2479" s="32"/>
      <c r="AE2479" s="32"/>
      <c r="AF2479" s="33"/>
      <c r="AJ2479" s="350"/>
      <c r="AK2479" s="3"/>
      <c r="AL2479" s="3"/>
    </row>
    <row r="2480" spans="1:38" ht="24" customHeight="1" x14ac:dyDescent="0.25">
      <c r="A2480" s="73">
        <v>3704012</v>
      </c>
      <c r="B2480" s="98" t="s">
        <v>6404</v>
      </c>
      <c r="C2480" s="74"/>
      <c r="D2480" s="115">
        <v>67.28</v>
      </c>
      <c r="E2480" s="95" t="s">
        <v>5497</v>
      </c>
      <c r="F2480" s="112">
        <f t="shared" si="175"/>
        <v>80.736000000000004</v>
      </c>
      <c r="G2480" s="80" t="s">
        <v>3335</v>
      </c>
      <c r="H2480" s="325"/>
      <c r="J2480" s="15"/>
      <c r="L2480"/>
      <c r="M2480"/>
      <c r="P2480" s="9">
        <v>23</v>
      </c>
      <c r="V2480" s="39"/>
      <c r="Z2480" s="38"/>
      <c r="AA2480" s="38">
        <v>14.992686494392998</v>
      </c>
      <c r="AB2480" s="30"/>
      <c r="AC2480" s="31"/>
      <c r="AD2480" s="32"/>
      <c r="AE2480" s="32"/>
      <c r="AF2480" s="33"/>
      <c r="AJ2480" s="350"/>
      <c r="AK2480" s="3"/>
      <c r="AL2480" s="3"/>
    </row>
    <row r="2481" spans="1:38" ht="24" customHeight="1" x14ac:dyDescent="0.25">
      <c r="A2481" s="73">
        <v>3704006</v>
      </c>
      <c r="B2481" s="98" t="s">
        <v>135</v>
      </c>
      <c r="C2481" s="74"/>
      <c r="D2481" s="115">
        <v>67.28</v>
      </c>
      <c r="E2481" s="95" t="s">
        <v>5497</v>
      </c>
      <c r="F2481" s="112">
        <f t="shared" si="175"/>
        <v>80.736000000000004</v>
      </c>
      <c r="G2481" s="80" t="s">
        <v>3333</v>
      </c>
      <c r="H2481" s="325"/>
      <c r="I2481" s="365" t="s">
        <v>5890</v>
      </c>
      <c r="J2481" s="15"/>
      <c r="L2481"/>
      <c r="M2481"/>
      <c r="P2481" s="9">
        <v>23</v>
      </c>
      <c r="V2481" s="39"/>
      <c r="Z2481" s="38"/>
      <c r="AA2481" s="38">
        <v>14.992686494392998</v>
      </c>
      <c r="AB2481" s="30"/>
      <c r="AC2481" s="31"/>
      <c r="AD2481" s="32"/>
      <c r="AE2481" s="32"/>
      <c r="AF2481" s="33"/>
      <c r="AJ2481" s="350"/>
      <c r="AK2481" s="3"/>
      <c r="AL2481" s="3"/>
    </row>
    <row r="2482" spans="1:38" ht="24" customHeight="1" x14ac:dyDescent="0.25">
      <c r="A2482" s="73">
        <v>3704013</v>
      </c>
      <c r="B2482" s="98" t="s">
        <v>6405</v>
      </c>
      <c r="C2482" s="74"/>
      <c r="D2482" s="115">
        <v>83.98</v>
      </c>
      <c r="E2482" s="95" t="s">
        <v>5497</v>
      </c>
      <c r="F2482" s="112">
        <f t="shared" si="175"/>
        <v>100.776</v>
      </c>
      <c r="G2482" s="80" t="s">
        <v>3334</v>
      </c>
      <c r="H2482" s="325"/>
      <c r="I2482" s="365"/>
      <c r="J2482" s="15"/>
      <c r="L2482"/>
      <c r="M2482"/>
      <c r="P2482" s="9">
        <v>23</v>
      </c>
      <c r="V2482" s="39"/>
      <c r="Z2482" s="38"/>
      <c r="AA2482" s="38">
        <v>14.992686494392998</v>
      </c>
      <c r="AB2482" s="30"/>
      <c r="AC2482" s="31"/>
      <c r="AD2482" s="32"/>
      <c r="AE2482" s="32"/>
      <c r="AF2482" s="33"/>
      <c r="AJ2482" s="350"/>
      <c r="AK2482" s="3"/>
      <c r="AL2482" s="3"/>
    </row>
    <row r="2483" spans="1:38" ht="24" customHeight="1" x14ac:dyDescent="0.25">
      <c r="A2483" s="73">
        <v>3704014</v>
      </c>
      <c r="B2483" s="98" t="s">
        <v>6406</v>
      </c>
      <c r="C2483" s="74"/>
      <c r="D2483" s="115">
        <v>83.98</v>
      </c>
      <c r="E2483" s="95" t="s">
        <v>5497</v>
      </c>
      <c r="F2483" s="112">
        <f t="shared" si="175"/>
        <v>100.776</v>
      </c>
      <c r="G2483" s="80" t="s">
        <v>3335</v>
      </c>
      <c r="H2483" s="325"/>
      <c r="I2483" s="365"/>
      <c r="J2483" s="15"/>
      <c r="L2483"/>
      <c r="M2483"/>
      <c r="P2483" s="9">
        <v>23</v>
      </c>
      <c r="V2483" s="39"/>
      <c r="Z2483" s="38"/>
      <c r="AA2483" s="38">
        <v>14.992686494392998</v>
      </c>
      <c r="AB2483" s="30"/>
      <c r="AC2483" s="31"/>
      <c r="AD2483" s="32"/>
      <c r="AE2483" s="32"/>
      <c r="AF2483" s="33"/>
      <c r="AJ2483" s="350"/>
      <c r="AK2483" s="3"/>
      <c r="AL2483" s="3"/>
    </row>
    <row r="2484" spans="1:38" ht="24" customHeight="1" x14ac:dyDescent="0.25">
      <c r="A2484" s="73">
        <v>3704007</v>
      </c>
      <c r="B2484" s="98" t="s">
        <v>136</v>
      </c>
      <c r="C2484" s="74"/>
      <c r="D2484" s="115">
        <v>83.98</v>
      </c>
      <c r="E2484" s="95" t="s">
        <v>5497</v>
      </c>
      <c r="F2484" s="112">
        <f t="shared" si="175"/>
        <v>100.776</v>
      </c>
      <c r="G2484" s="80" t="s">
        <v>3333</v>
      </c>
      <c r="H2484" s="325"/>
      <c r="I2484" s="365"/>
      <c r="J2484" s="15"/>
      <c r="L2484"/>
      <c r="M2484"/>
      <c r="P2484" s="9">
        <v>23</v>
      </c>
      <c r="V2484" s="39"/>
      <c r="Z2484" s="38"/>
      <c r="AA2484" s="38">
        <v>14.992686494392998</v>
      </c>
      <c r="AB2484" s="30"/>
      <c r="AC2484" s="31"/>
      <c r="AD2484" s="32"/>
      <c r="AE2484" s="32"/>
      <c r="AF2484" s="33"/>
      <c r="AJ2484" s="350"/>
      <c r="AK2484" s="3"/>
      <c r="AL2484" s="3"/>
    </row>
    <row r="2485" spans="1:38" ht="24" customHeight="1" x14ac:dyDescent="0.25">
      <c r="A2485" s="73">
        <v>3704015</v>
      </c>
      <c r="B2485" s="98" t="s">
        <v>6407</v>
      </c>
      <c r="C2485" s="74"/>
      <c r="D2485" s="115">
        <v>98.45</v>
      </c>
      <c r="E2485" s="95" t="s">
        <v>5497</v>
      </c>
      <c r="F2485" s="112">
        <f t="shared" si="175"/>
        <v>118.14</v>
      </c>
      <c r="G2485" s="80" t="s">
        <v>3334</v>
      </c>
      <c r="H2485" s="325"/>
      <c r="J2485" s="15"/>
      <c r="L2485"/>
      <c r="M2485"/>
      <c r="P2485" s="9">
        <v>23</v>
      </c>
      <c r="V2485" s="39"/>
      <c r="Z2485" s="38"/>
      <c r="AA2485" s="38">
        <v>14.992686494392998</v>
      </c>
      <c r="AB2485" s="30"/>
      <c r="AC2485" s="31"/>
      <c r="AD2485" s="32"/>
      <c r="AE2485" s="32"/>
      <c r="AF2485" s="33"/>
      <c r="AJ2485" s="350"/>
      <c r="AK2485" s="3"/>
      <c r="AL2485" s="3"/>
    </row>
    <row r="2486" spans="1:38" ht="24" customHeight="1" x14ac:dyDescent="0.25">
      <c r="A2486" s="73">
        <v>3704016</v>
      </c>
      <c r="B2486" s="98" t="s">
        <v>6408</v>
      </c>
      <c r="C2486" s="74"/>
      <c r="D2486" s="115">
        <v>98.45</v>
      </c>
      <c r="E2486" s="95" t="s">
        <v>5497</v>
      </c>
      <c r="F2486" s="112">
        <f t="shared" si="175"/>
        <v>118.14</v>
      </c>
      <c r="G2486" s="80" t="s">
        <v>3335</v>
      </c>
      <c r="H2486" s="325"/>
      <c r="J2486" s="15"/>
      <c r="L2486"/>
      <c r="M2486"/>
      <c r="P2486" s="9">
        <v>23</v>
      </c>
      <c r="V2486" s="39"/>
      <c r="Z2486" s="38"/>
      <c r="AA2486" s="38">
        <v>14.992686494392998</v>
      </c>
      <c r="AB2486" s="30"/>
      <c r="AC2486" s="31"/>
      <c r="AD2486" s="32"/>
      <c r="AE2486" s="32"/>
      <c r="AF2486" s="33"/>
      <c r="AJ2486" s="350"/>
      <c r="AK2486" s="3"/>
      <c r="AL2486" s="3"/>
    </row>
    <row r="2487" spans="1:38" ht="24" customHeight="1" x14ac:dyDescent="0.25">
      <c r="A2487" s="73">
        <v>3704008</v>
      </c>
      <c r="B2487" s="98" t="s">
        <v>137</v>
      </c>
      <c r="C2487" s="74"/>
      <c r="D2487" s="115">
        <v>98.45</v>
      </c>
      <c r="E2487" s="95" t="s">
        <v>5497</v>
      </c>
      <c r="F2487" s="112">
        <f t="shared" si="175"/>
        <v>118.14</v>
      </c>
      <c r="G2487" s="80" t="s">
        <v>3333</v>
      </c>
      <c r="H2487" s="325"/>
      <c r="J2487" s="15"/>
      <c r="L2487"/>
      <c r="M2487"/>
      <c r="P2487" s="9">
        <v>23</v>
      </c>
      <c r="V2487" s="39"/>
      <c r="Z2487" s="38"/>
      <c r="AA2487" s="38">
        <v>14.992686494392998</v>
      </c>
      <c r="AB2487" s="30"/>
      <c r="AC2487" s="31"/>
      <c r="AD2487" s="32"/>
      <c r="AE2487" s="32"/>
      <c r="AF2487" s="33"/>
      <c r="AJ2487" s="350"/>
      <c r="AK2487" s="3"/>
      <c r="AL2487" s="3"/>
    </row>
    <row r="2488" spans="1:38" ht="24" customHeight="1" x14ac:dyDescent="0.25">
      <c r="A2488" s="73">
        <v>3704017</v>
      </c>
      <c r="B2488" s="98" t="s">
        <v>6409</v>
      </c>
      <c r="C2488" s="74"/>
      <c r="D2488" s="115">
        <v>128.79</v>
      </c>
      <c r="E2488" s="95" t="s">
        <v>5497</v>
      </c>
      <c r="F2488" s="112">
        <f t="shared" si="175"/>
        <v>154.54799999999997</v>
      </c>
      <c r="G2488" s="80" t="s">
        <v>3334</v>
      </c>
      <c r="H2488" s="325"/>
      <c r="J2488" s="15"/>
      <c r="L2488"/>
      <c r="M2488"/>
      <c r="P2488" s="9">
        <v>23</v>
      </c>
      <c r="V2488" s="39"/>
      <c r="Z2488" s="38"/>
      <c r="AA2488" s="38">
        <v>14.992686494392998</v>
      </c>
      <c r="AB2488" s="30"/>
      <c r="AC2488" s="31"/>
      <c r="AD2488" s="32"/>
      <c r="AE2488" s="32"/>
      <c r="AF2488" s="33"/>
      <c r="AJ2488" s="350"/>
      <c r="AK2488" s="3"/>
      <c r="AL2488" s="3"/>
    </row>
    <row r="2489" spans="1:38" ht="24" customHeight="1" x14ac:dyDescent="0.25">
      <c r="A2489" s="73">
        <v>3704018</v>
      </c>
      <c r="B2489" s="98" t="s">
        <v>6410</v>
      </c>
      <c r="C2489" s="74"/>
      <c r="D2489" s="115">
        <v>128.79</v>
      </c>
      <c r="E2489" s="95" t="s">
        <v>5497</v>
      </c>
      <c r="F2489" s="112">
        <f t="shared" si="175"/>
        <v>154.54799999999997</v>
      </c>
      <c r="G2489" s="80" t="s">
        <v>3335</v>
      </c>
      <c r="H2489" s="325"/>
      <c r="J2489" s="15"/>
      <c r="L2489"/>
      <c r="M2489"/>
      <c r="P2489" s="9">
        <v>23</v>
      </c>
      <c r="V2489" s="39"/>
      <c r="Z2489" s="38"/>
      <c r="AA2489" s="38">
        <v>14.992686494392998</v>
      </c>
      <c r="AB2489" s="30"/>
      <c r="AC2489" s="31"/>
      <c r="AD2489" s="32"/>
      <c r="AE2489" s="32"/>
      <c r="AF2489" s="33"/>
      <c r="AJ2489" s="350"/>
      <c r="AK2489" s="3"/>
      <c r="AL2489" s="3"/>
    </row>
    <row r="2490" spans="1:38" ht="24" customHeight="1" x14ac:dyDescent="0.25">
      <c r="A2490" s="73">
        <v>3704019</v>
      </c>
      <c r="B2490" s="98" t="s">
        <v>6411</v>
      </c>
      <c r="C2490" s="74"/>
      <c r="D2490" s="115">
        <v>128.79</v>
      </c>
      <c r="E2490" s="95" t="s">
        <v>5497</v>
      </c>
      <c r="F2490" s="112">
        <f t="shared" si="175"/>
        <v>154.54799999999997</v>
      </c>
      <c r="G2490" s="80" t="s">
        <v>3335</v>
      </c>
      <c r="H2490" s="325"/>
      <c r="J2490" s="15"/>
      <c r="L2490"/>
      <c r="M2490"/>
      <c r="P2490" s="9">
        <v>23</v>
      </c>
      <c r="V2490" s="39"/>
      <c r="Z2490" s="38"/>
      <c r="AA2490" s="38">
        <v>14.992686494392998</v>
      </c>
      <c r="AB2490" s="30"/>
      <c r="AC2490" s="31"/>
      <c r="AD2490" s="32"/>
      <c r="AE2490" s="32"/>
      <c r="AF2490" s="33"/>
      <c r="AJ2490" s="350"/>
      <c r="AK2490" s="3"/>
      <c r="AL2490" s="3"/>
    </row>
    <row r="2491" spans="1:38" ht="24" customHeight="1" x14ac:dyDescent="0.25">
      <c r="A2491" s="73">
        <v>3704020</v>
      </c>
      <c r="B2491" s="98" t="s">
        <v>6412</v>
      </c>
      <c r="C2491" s="74"/>
      <c r="D2491" s="115">
        <v>128.79</v>
      </c>
      <c r="E2491" s="95" t="s">
        <v>5497</v>
      </c>
      <c r="F2491" s="112">
        <f t="shared" si="175"/>
        <v>154.54799999999997</v>
      </c>
      <c r="G2491" s="80" t="s">
        <v>3335</v>
      </c>
      <c r="H2491" s="325"/>
      <c r="J2491" s="15"/>
      <c r="L2491"/>
      <c r="M2491"/>
      <c r="P2491" s="9">
        <v>23</v>
      </c>
      <c r="V2491" s="39"/>
      <c r="Z2491" s="38"/>
      <c r="AA2491" s="38">
        <v>14.992686494392998</v>
      </c>
      <c r="AB2491" s="30"/>
      <c r="AC2491" s="31"/>
      <c r="AD2491" s="32"/>
      <c r="AE2491" s="32"/>
      <c r="AF2491" s="33"/>
      <c r="AJ2491" s="350"/>
      <c r="AK2491" s="3"/>
      <c r="AL2491" s="3"/>
    </row>
    <row r="2492" spans="1:38" ht="24" customHeight="1" x14ac:dyDescent="0.25">
      <c r="A2492" s="73">
        <v>3704009</v>
      </c>
      <c r="B2492" s="98" t="s">
        <v>138</v>
      </c>
      <c r="C2492" s="74"/>
      <c r="D2492" s="115">
        <v>128.79</v>
      </c>
      <c r="E2492" s="95" t="s">
        <v>5497</v>
      </c>
      <c r="F2492" s="112">
        <f t="shared" si="175"/>
        <v>154.54799999999997</v>
      </c>
      <c r="G2492" s="80" t="s">
        <v>3333</v>
      </c>
      <c r="H2492" s="325"/>
      <c r="J2492" s="15"/>
      <c r="L2492"/>
      <c r="M2492"/>
      <c r="P2492" s="9">
        <v>23</v>
      </c>
      <c r="V2492" s="39"/>
      <c r="Z2492" s="38"/>
      <c r="AA2492" s="38">
        <v>14.992686494392998</v>
      </c>
      <c r="AB2492" s="30"/>
      <c r="AC2492" s="31"/>
      <c r="AD2492" s="32"/>
      <c r="AE2492" s="32"/>
      <c r="AF2492" s="33"/>
      <c r="AJ2492" s="350"/>
      <c r="AK2492" s="3"/>
      <c r="AL2492" s="3"/>
    </row>
    <row r="2493" spans="1:38" ht="24" customHeight="1" x14ac:dyDescent="0.25">
      <c r="A2493" s="73">
        <v>3704021</v>
      </c>
      <c r="B2493" s="98" t="s">
        <v>6413</v>
      </c>
      <c r="C2493" s="74"/>
      <c r="D2493" s="115">
        <v>141.15</v>
      </c>
      <c r="E2493" s="95" t="s">
        <v>5497</v>
      </c>
      <c r="F2493" s="112">
        <f t="shared" si="175"/>
        <v>169.38</v>
      </c>
      <c r="G2493" s="80" t="s">
        <v>3334</v>
      </c>
      <c r="H2493" s="325"/>
      <c r="J2493" s="15"/>
      <c r="L2493"/>
      <c r="M2493"/>
      <c r="P2493" s="9">
        <v>23</v>
      </c>
      <c r="V2493" s="39"/>
      <c r="Z2493" s="38"/>
      <c r="AA2493" s="38">
        <v>14.992686494392998</v>
      </c>
      <c r="AB2493" s="30"/>
      <c r="AC2493" s="31"/>
      <c r="AD2493" s="32"/>
      <c r="AE2493" s="32"/>
      <c r="AF2493" s="33"/>
      <c r="AJ2493" s="350"/>
      <c r="AK2493" s="3"/>
      <c r="AL2493" s="3"/>
    </row>
    <row r="2494" spans="1:38" ht="24" customHeight="1" x14ac:dyDescent="0.25">
      <c r="A2494" s="73">
        <v>3704022</v>
      </c>
      <c r="B2494" s="98" t="s">
        <v>6414</v>
      </c>
      <c r="C2494" s="74"/>
      <c r="D2494" s="115">
        <v>141.15</v>
      </c>
      <c r="E2494" s="95" t="s">
        <v>5497</v>
      </c>
      <c r="F2494" s="112">
        <f t="shared" si="175"/>
        <v>169.38</v>
      </c>
      <c r="G2494" s="80" t="s">
        <v>3335</v>
      </c>
      <c r="H2494" s="325"/>
      <c r="J2494" s="15"/>
      <c r="L2494"/>
      <c r="M2494"/>
      <c r="P2494" s="9">
        <v>23</v>
      </c>
      <c r="V2494" s="39"/>
      <c r="Z2494" s="38"/>
      <c r="AA2494" s="38">
        <v>14.992686494392998</v>
      </c>
      <c r="AB2494" s="30"/>
      <c r="AC2494" s="31"/>
      <c r="AD2494" s="32"/>
      <c r="AE2494" s="32"/>
      <c r="AF2494" s="33"/>
      <c r="AJ2494" s="350"/>
      <c r="AK2494" s="3"/>
      <c r="AL2494" s="3"/>
    </row>
    <row r="2495" spans="1:38" ht="24" customHeight="1" x14ac:dyDescent="0.25">
      <c r="A2495" s="73">
        <v>3704023</v>
      </c>
      <c r="B2495" s="98" t="s">
        <v>6415</v>
      </c>
      <c r="C2495" s="74"/>
      <c r="D2495" s="115">
        <v>141.15</v>
      </c>
      <c r="E2495" s="95" t="s">
        <v>5497</v>
      </c>
      <c r="F2495" s="112">
        <f t="shared" si="175"/>
        <v>169.38</v>
      </c>
      <c r="G2495" s="80" t="s">
        <v>3335</v>
      </c>
      <c r="H2495" s="325"/>
      <c r="J2495" s="15"/>
      <c r="L2495"/>
      <c r="M2495"/>
      <c r="P2495" s="9">
        <v>23</v>
      </c>
      <c r="V2495" s="39"/>
      <c r="Z2495" s="38"/>
      <c r="AA2495" s="38">
        <v>14.992686494392998</v>
      </c>
      <c r="AB2495" s="30"/>
      <c r="AC2495" s="31"/>
      <c r="AD2495" s="32"/>
      <c r="AE2495" s="32"/>
      <c r="AF2495" s="33"/>
      <c r="AJ2495" s="350"/>
      <c r="AK2495" s="3"/>
      <c r="AL2495" s="3"/>
    </row>
    <row r="2496" spans="1:38" ht="24" customHeight="1" x14ac:dyDescent="0.25">
      <c r="A2496" s="73">
        <v>3704024</v>
      </c>
      <c r="B2496" s="98" t="s">
        <v>6375</v>
      </c>
      <c r="C2496" s="74"/>
      <c r="D2496" s="115">
        <v>141.15</v>
      </c>
      <c r="E2496" s="95" t="s">
        <v>5497</v>
      </c>
      <c r="F2496" s="112">
        <f t="shared" si="175"/>
        <v>169.38</v>
      </c>
      <c r="G2496" s="80" t="s">
        <v>3333</v>
      </c>
      <c r="H2496" s="325"/>
      <c r="J2496" s="15"/>
      <c r="L2496"/>
      <c r="M2496"/>
      <c r="P2496" s="9">
        <v>23</v>
      </c>
      <c r="V2496" s="39"/>
      <c r="Z2496" s="38"/>
      <c r="AA2496" s="38">
        <v>14.992686494392998</v>
      </c>
      <c r="AB2496" s="30"/>
      <c r="AC2496" s="31"/>
      <c r="AD2496" s="32"/>
      <c r="AE2496" s="32"/>
      <c r="AF2496" s="33"/>
      <c r="AJ2496" s="350"/>
      <c r="AK2496" s="3"/>
      <c r="AL2496" s="3"/>
    </row>
    <row r="2497" spans="1:38" ht="24" customHeight="1" x14ac:dyDescent="0.25">
      <c r="A2497" s="73">
        <v>3704025</v>
      </c>
      <c r="B2497" s="98" t="s">
        <v>6416</v>
      </c>
      <c r="C2497" s="74"/>
      <c r="D2497" s="115">
        <v>224.35</v>
      </c>
      <c r="E2497" s="95" t="s">
        <v>5497</v>
      </c>
      <c r="F2497" s="112">
        <f t="shared" si="175"/>
        <v>269.21999999999997</v>
      </c>
      <c r="G2497" s="80" t="s">
        <v>3334</v>
      </c>
      <c r="H2497" s="325"/>
      <c r="J2497" s="15"/>
      <c r="L2497"/>
      <c r="M2497"/>
      <c r="P2497" s="9">
        <v>23</v>
      </c>
      <c r="V2497" s="39"/>
      <c r="Z2497" s="38"/>
      <c r="AA2497" s="38">
        <v>14.992686494392998</v>
      </c>
      <c r="AB2497" s="30"/>
      <c r="AC2497" s="31"/>
      <c r="AD2497" s="32"/>
      <c r="AE2497" s="32"/>
      <c r="AF2497" s="33"/>
      <c r="AJ2497" s="350"/>
      <c r="AK2497" s="3"/>
      <c r="AL2497" s="3"/>
    </row>
    <row r="2498" spans="1:38" ht="24" customHeight="1" x14ac:dyDescent="0.25">
      <c r="A2498" s="73">
        <v>3704026</v>
      </c>
      <c r="B2498" s="98" t="s">
        <v>6417</v>
      </c>
      <c r="C2498" s="74"/>
      <c r="D2498" s="115">
        <v>224.35</v>
      </c>
      <c r="E2498" s="95" t="s">
        <v>5497</v>
      </c>
      <c r="F2498" s="112">
        <f t="shared" si="175"/>
        <v>269.21999999999997</v>
      </c>
      <c r="G2498" s="80" t="s">
        <v>3335</v>
      </c>
      <c r="H2498" s="325"/>
      <c r="J2498" s="15"/>
      <c r="L2498"/>
      <c r="M2498"/>
      <c r="P2498" s="9">
        <v>23</v>
      </c>
      <c r="V2498" s="39"/>
      <c r="Z2498" s="38"/>
      <c r="AA2498" s="38">
        <v>14.992686494392998</v>
      </c>
      <c r="AB2498" s="30"/>
      <c r="AC2498" s="31"/>
      <c r="AD2498" s="32"/>
      <c r="AE2498" s="32"/>
      <c r="AF2498" s="33"/>
      <c r="AJ2498" s="350"/>
      <c r="AK2498" s="3"/>
      <c r="AL2498" s="3"/>
    </row>
    <row r="2499" spans="1:38" ht="24" customHeight="1" x14ac:dyDescent="0.25">
      <c r="A2499" s="73">
        <v>3704027</v>
      </c>
      <c r="B2499" s="98" t="s">
        <v>6418</v>
      </c>
      <c r="C2499" s="74"/>
      <c r="D2499" s="115">
        <v>224.35</v>
      </c>
      <c r="E2499" s="95" t="s">
        <v>5497</v>
      </c>
      <c r="F2499" s="112">
        <f t="shared" si="175"/>
        <v>269.21999999999997</v>
      </c>
      <c r="G2499" s="80" t="s">
        <v>3335</v>
      </c>
      <c r="H2499" s="325"/>
      <c r="J2499" s="15"/>
      <c r="L2499"/>
      <c r="M2499"/>
      <c r="P2499" s="9">
        <v>23</v>
      </c>
      <c r="V2499" s="39"/>
      <c r="Z2499" s="38"/>
      <c r="AA2499" s="38">
        <v>14.992686494392998</v>
      </c>
      <c r="AB2499" s="30"/>
      <c r="AC2499" s="31"/>
      <c r="AD2499" s="32"/>
      <c r="AE2499" s="32"/>
      <c r="AF2499" s="33"/>
      <c r="AJ2499" s="350"/>
      <c r="AK2499" s="3"/>
      <c r="AL2499" s="3"/>
    </row>
    <row r="2500" spans="1:38" ht="24" customHeight="1" x14ac:dyDescent="0.25">
      <c r="A2500" s="73">
        <v>3704028</v>
      </c>
      <c r="B2500" s="98" t="s">
        <v>6376</v>
      </c>
      <c r="C2500" s="74"/>
      <c r="D2500" s="115">
        <v>224.35</v>
      </c>
      <c r="E2500" s="95" t="s">
        <v>5497</v>
      </c>
      <c r="F2500" s="112">
        <f t="shared" si="175"/>
        <v>269.21999999999997</v>
      </c>
      <c r="G2500" s="80" t="s">
        <v>3333</v>
      </c>
      <c r="H2500" s="325"/>
      <c r="J2500" s="15"/>
      <c r="L2500"/>
      <c r="M2500"/>
      <c r="P2500" s="9">
        <v>23</v>
      </c>
      <c r="V2500" s="39"/>
      <c r="Z2500" s="38"/>
      <c r="AA2500" s="38">
        <v>14.992686494392998</v>
      </c>
      <c r="AB2500" s="30"/>
      <c r="AC2500" s="31"/>
      <c r="AD2500" s="32"/>
      <c r="AE2500" s="32"/>
      <c r="AF2500" s="33"/>
      <c r="AJ2500" s="350"/>
      <c r="AK2500" s="3"/>
      <c r="AL2500" s="3"/>
    </row>
    <row r="2501" spans="1:38" ht="24" customHeight="1" x14ac:dyDescent="0.25">
      <c r="A2501" s="73">
        <v>3704029</v>
      </c>
      <c r="B2501" s="98" t="s">
        <v>6419</v>
      </c>
      <c r="C2501" s="74"/>
      <c r="D2501" s="115">
        <v>235.81</v>
      </c>
      <c r="E2501" s="95" t="s">
        <v>5497</v>
      </c>
      <c r="F2501" s="112">
        <f t="shared" si="175"/>
        <v>282.97199999999998</v>
      </c>
      <c r="G2501" s="80" t="s">
        <v>3334</v>
      </c>
      <c r="H2501" s="325"/>
      <c r="J2501" s="15"/>
      <c r="L2501"/>
      <c r="M2501"/>
      <c r="P2501" s="9">
        <v>23</v>
      </c>
      <c r="V2501" s="39"/>
      <c r="Z2501" s="38"/>
      <c r="AA2501" s="38">
        <v>14.992686494392998</v>
      </c>
      <c r="AB2501" s="30"/>
      <c r="AC2501" s="31"/>
      <c r="AD2501" s="32"/>
      <c r="AE2501" s="32"/>
      <c r="AF2501" s="33"/>
      <c r="AJ2501" s="350"/>
      <c r="AK2501" s="3"/>
      <c r="AL2501" s="3"/>
    </row>
    <row r="2502" spans="1:38" ht="24" customHeight="1" x14ac:dyDescent="0.25">
      <c r="A2502" s="73">
        <v>3704030</v>
      </c>
      <c r="B2502" s="98" t="s">
        <v>6420</v>
      </c>
      <c r="C2502" s="74"/>
      <c r="D2502" s="115">
        <v>235.81</v>
      </c>
      <c r="E2502" s="95" t="s">
        <v>5497</v>
      </c>
      <c r="F2502" s="112">
        <f t="shared" si="175"/>
        <v>282.97199999999998</v>
      </c>
      <c r="G2502" s="80" t="s">
        <v>3335</v>
      </c>
      <c r="H2502" s="325"/>
      <c r="J2502" s="15"/>
      <c r="L2502"/>
      <c r="M2502"/>
      <c r="P2502" s="9">
        <v>23</v>
      </c>
      <c r="V2502" s="39"/>
      <c r="Z2502" s="38"/>
      <c r="AA2502" s="38">
        <v>14.992686494392998</v>
      </c>
      <c r="AB2502" s="30"/>
      <c r="AC2502" s="31"/>
      <c r="AD2502" s="32"/>
      <c r="AE2502" s="32"/>
      <c r="AF2502" s="33"/>
      <c r="AJ2502" s="350"/>
      <c r="AK2502" s="3"/>
      <c r="AL2502" s="3"/>
    </row>
    <row r="2503" spans="1:38" ht="24" customHeight="1" x14ac:dyDescent="0.25">
      <c r="A2503" s="73">
        <v>3704031</v>
      </c>
      <c r="B2503" s="98" t="s">
        <v>6421</v>
      </c>
      <c r="C2503" s="74"/>
      <c r="D2503" s="115">
        <v>235.81</v>
      </c>
      <c r="E2503" s="95" t="s">
        <v>5497</v>
      </c>
      <c r="F2503" s="112">
        <f t="shared" si="175"/>
        <v>282.97199999999998</v>
      </c>
      <c r="G2503" s="80" t="s">
        <v>3335</v>
      </c>
      <c r="H2503" s="325"/>
      <c r="J2503" s="15"/>
      <c r="L2503"/>
      <c r="M2503"/>
      <c r="P2503" s="9">
        <v>23</v>
      </c>
      <c r="V2503" s="39"/>
      <c r="Z2503" s="38"/>
      <c r="AA2503" s="38">
        <v>14.992686494392998</v>
      </c>
      <c r="AB2503" s="30"/>
      <c r="AC2503" s="31"/>
      <c r="AD2503" s="32"/>
      <c r="AE2503" s="32"/>
      <c r="AF2503" s="33"/>
      <c r="AJ2503" s="350"/>
      <c r="AK2503" s="3"/>
      <c r="AL2503" s="3"/>
    </row>
    <row r="2504" spans="1:38" ht="24" customHeight="1" x14ac:dyDescent="0.25">
      <c r="A2504" s="73">
        <v>3704032</v>
      </c>
      <c r="B2504" s="98" t="s">
        <v>6377</v>
      </c>
      <c r="C2504" s="74"/>
      <c r="D2504" s="115">
        <v>235.81</v>
      </c>
      <c r="E2504" s="95" t="s">
        <v>5497</v>
      </c>
      <c r="F2504" s="112">
        <f t="shared" si="175"/>
        <v>282.97199999999998</v>
      </c>
      <c r="G2504" s="80" t="s">
        <v>3335</v>
      </c>
      <c r="H2504" s="325"/>
      <c r="J2504" s="15"/>
      <c r="L2504"/>
      <c r="M2504"/>
      <c r="P2504" s="9">
        <v>23</v>
      </c>
      <c r="V2504" s="39"/>
      <c r="Z2504" s="38"/>
      <c r="AA2504" s="38">
        <v>14.992686494392998</v>
      </c>
      <c r="AB2504" s="30"/>
      <c r="AC2504" s="31"/>
      <c r="AD2504" s="32"/>
      <c r="AE2504" s="32"/>
      <c r="AF2504" s="33"/>
      <c r="AJ2504" s="350"/>
      <c r="AK2504" s="3"/>
      <c r="AL2504" s="3"/>
    </row>
    <row r="2505" spans="1:38" ht="24" customHeight="1" x14ac:dyDescent="0.25">
      <c r="A2505" s="73">
        <v>3704033</v>
      </c>
      <c r="B2505" s="98" t="s">
        <v>6422</v>
      </c>
      <c r="C2505" s="74"/>
      <c r="D2505" s="115">
        <v>243.27</v>
      </c>
      <c r="E2505" s="95" t="s">
        <v>5497</v>
      </c>
      <c r="F2505" s="112">
        <f t="shared" si="175"/>
        <v>291.92399999999998</v>
      </c>
      <c r="G2505" s="80" t="s">
        <v>3334</v>
      </c>
      <c r="H2505" s="325"/>
      <c r="J2505" s="15"/>
      <c r="L2505"/>
      <c r="M2505"/>
      <c r="P2505" s="9">
        <v>23</v>
      </c>
      <c r="V2505" s="39"/>
      <c r="Z2505" s="38"/>
      <c r="AA2505" s="38">
        <v>14.992686494392998</v>
      </c>
      <c r="AB2505" s="30"/>
      <c r="AC2505" s="31"/>
      <c r="AD2505" s="32"/>
      <c r="AE2505" s="32"/>
      <c r="AF2505" s="33"/>
      <c r="AJ2505" s="350"/>
      <c r="AK2505" s="3"/>
      <c r="AL2505" s="3"/>
    </row>
    <row r="2506" spans="1:38" ht="24" customHeight="1" x14ac:dyDescent="0.25">
      <c r="A2506" s="73">
        <v>3704034</v>
      </c>
      <c r="B2506" s="98" t="s">
        <v>6423</v>
      </c>
      <c r="C2506" s="74"/>
      <c r="D2506" s="115">
        <v>243.27</v>
      </c>
      <c r="E2506" s="95" t="s">
        <v>5497</v>
      </c>
      <c r="F2506" s="112">
        <f t="shared" si="175"/>
        <v>291.92399999999998</v>
      </c>
      <c r="G2506" s="80" t="s">
        <v>3335</v>
      </c>
      <c r="H2506" s="325"/>
      <c r="J2506" s="15"/>
      <c r="L2506"/>
      <c r="M2506"/>
      <c r="P2506" s="9">
        <v>23</v>
      </c>
      <c r="V2506" s="39"/>
      <c r="Z2506" s="38"/>
      <c r="AA2506" s="38">
        <v>14.992686494392998</v>
      </c>
      <c r="AB2506" s="30"/>
      <c r="AC2506" s="31"/>
      <c r="AD2506" s="32"/>
      <c r="AE2506" s="32"/>
      <c r="AF2506" s="33"/>
      <c r="AJ2506" s="350"/>
      <c r="AK2506" s="3"/>
      <c r="AL2506" s="3"/>
    </row>
    <row r="2507" spans="1:38" ht="24" customHeight="1" x14ac:dyDescent="0.25">
      <c r="A2507" s="73">
        <v>3704035</v>
      </c>
      <c r="B2507" s="98" t="s">
        <v>6424</v>
      </c>
      <c r="C2507" s="74"/>
      <c r="D2507" s="115">
        <v>243.27</v>
      </c>
      <c r="E2507" s="95" t="s">
        <v>5497</v>
      </c>
      <c r="F2507" s="112">
        <f t="shared" si="175"/>
        <v>291.92399999999998</v>
      </c>
      <c r="G2507" s="80" t="s">
        <v>3335</v>
      </c>
      <c r="H2507" s="325"/>
      <c r="J2507" s="15"/>
      <c r="L2507"/>
      <c r="M2507"/>
      <c r="P2507" s="9">
        <v>23</v>
      </c>
      <c r="V2507" s="39"/>
      <c r="Z2507" s="38"/>
      <c r="AA2507" s="38">
        <v>14.992686494392998</v>
      </c>
      <c r="AB2507" s="30"/>
      <c r="AC2507" s="31"/>
      <c r="AD2507" s="32"/>
      <c r="AE2507" s="32"/>
      <c r="AF2507" s="33"/>
      <c r="AJ2507" s="350"/>
      <c r="AK2507" s="3"/>
      <c r="AL2507" s="3"/>
    </row>
    <row r="2508" spans="1:38" ht="24" customHeight="1" x14ac:dyDescent="0.25">
      <c r="A2508" s="73">
        <v>3704036</v>
      </c>
      <c r="B2508" s="98" t="s">
        <v>6378</v>
      </c>
      <c r="C2508" s="74"/>
      <c r="D2508" s="115">
        <v>243.27</v>
      </c>
      <c r="E2508" s="95" t="s">
        <v>5497</v>
      </c>
      <c r="F2508" s="112">
        <f t="shared" si="175"/>
        <v>291.92399999999998</v>
      </c>
      <c r="G2508" s="80" t="s">
        <v>3335</v>
      </c>
      <c r="H2508" s="325"/>
      <c r="J2508" s="15"/>
      <c r="L2508"/>
      <c r="M2508"/>
      <c r="P2508" s="9">
        <v>23</v>
      </c>
      <c r="V2508" s="39"/>
      <c r="Z2508" s="38"/>
      <c r="AA2508" s="38">
        <v>14.992686494392998</v>
      </c>
      <c r="AB2508" s="30"/>
      <c r="AC2508" s="31"/>
      <c r="AD2508" s="32"/>
      <c r="AE2508" s="32"/>
      <c r="AF2508" s="33"/>
      <c r="AJ2508" s="350"/>
      <c r="AK2508" s="3"/>
      <c r="AL2508" s="3"/>
    </row>
    <row r="2509" spans="1:38" ht="24" customHeight="1" x14ac:dyDescent="0.25">
      <c r="A2509" s="73">
        <v>3704037</v>
      </c>
      <c r="B2509" s="98" t="s">
        <v>6425</v>
      </c>
      <c r="C2509" s="74"/>
      <c r="D2509" s="115">
        <v>291.64</v>
      </c>
      <c r="E2509" s="95" t="s">
        <v>5497</v>
      </c>
      <c r="F2509" s="112">
        <f t="shared" si="175"/>
        <v>349.96799999999996</v>
      </c>
      <c r="G2509" s="80" t="s">
        <v>3335</v>
      </c>
      <c r="H2509" s="325"/>
      <c r="J2509" s="15"/>
      <c r="L2509"/>
      <c r="M2509"/>
      <c r="P2509" s="9">
        <v>23</v>
      </c>
      <c r="V2509" s="39"/>
      <c r="Z2509" s="38"/>
      <c r="AA2509" s="38">
        <v>14.992686494392998</v>
      </c>
      <c r="AB2509" s="30"/>
      <c r="AC2509" s="31"/>
      <c r="AD2509" s="32"/>
      <c r="AE2509" s="32"/>
      <c r="AF2509" s="33"/>
      <c r="AJ2509" s="350"/>
      <c r="AK2509" s="3"/>
      <c r="AL2509" s="3"/>
    </row>
    <row r="2510" spans="1:38" ht="24" customHeight="1" x14ac:dyDescent="0.25">
      <c r="A2510" s="73">
        <v>3704038</v>
      </c>
      <c r="B2510" s="98" t="s">
        <v>6379</v>
      </c>
      <c r="C2510" s="74"/>
      <c r="D2510" s="115">
        <v>291.64</v>
      </c>
      <c r="E2510" s="95" t="s">
        <v>5497</v>
      </c>
      <c r="F2510" s="112">
        <f t="shared" si="175"/>
        <v>349.96799999999996</v>
      </c>
      <c r="G2510" s="80" t="s">
        <v>3335</v>
      </c>
      <c r="H2510" s="325"/>
      <c r="J2510" s="15"/>
      <c r="L2510"/>
      <c r="M2510"/>
      <c r="P2510" s="9">
        <v>23</v>
      </c>
      <c r="V2510" s="39"/>
      <c r="Z2510" s="38"/>
      <c r="AA2510" s="38">
        <v>14.992686494392998</v>
      </c>
      <c r="AB2510" s="30"/>
      <c r="AC2510" s="31"/>
      <c r="AD2510" s="32"/>
      <c r="AE2510" s="32"/>
      <c r="AF2510" s="33"/>
      <c r="AJ2510" s="350"/>
      <c r="AK2510" s="3"/>
      <c r="AL2510" s="3"/>
    </row>
    <row r="2511" spans="1:38" ht="24" customHeight="1" x14ac:dyDescent="0.25">
      <c r="A2511" s="73">
        <v>3704039</v>
      </c>
      <c r="B2511" s="98" t="s">
        <v>6380</v>
      </c>
      <c r="C2511" s="74"/>
      <c r="D2511" s="115">
        <v>137.52000000000001</v>
      </c>
      <c r="E2511" s="95" t="s">
        <v>5497</v>
      </c>
      <c r="F2511" s="112">
        <f t="shared" si="175"/>
        <v>165.024</v>
      </c>
      <c r="G2511" s="80" t="s">
        <v>3333</v>
      </c>
      <c r="H2511" s="325"/>
      <c r="J2511" s="15"/>
      <c r="L2511"/>
      <c r="M2511"/>
      <c r="P2511" s="9">
        <v>23</v>
      </c>
      <c r="V2511" s="39"/>
      <c r="Z2511" s="38"/>
      <c r="AA2511" s="38">
        <v>12</v>
      </c>
      <c r="AB2511" s="30"/>
      <c r="AC2511" s="31"/>
      <c r="AD2511" s="32"/>
      <c r="AE2511" s="32"/>
      <c r="AF2511" s="33"/>
      <c r="AJ2511" s="350"/>
      <c r="AK2511" s="3"/>
      <c r="AL2511" s="3"/>
    </row>
    <row r="2512" spans="1:38" ht="24" customHeight="1" x14ac:dyDescent="0.25">
      <c r="A2512" s="73">
        <v>3704040</v>
      </c>
      <c r="B2512" s="98" t="s">
        <v>6381</v>
      </c>
      <c r="C2512" s="74"/>
      <c r="D2512" s="115">
        <v>137.52000000000001</v>
      </c>
      <c r="E2512" s="95" t="s">
        <v>5497</v>
      </c>
      <c r="F2512" s="112">
        <f t="shared" si="175"/>
        <v>165.024</v>
      </c>
      <c r="G2512" s="80" t="s">
        <v>3333</v>
      </c>
      <c r="H2512" s="325"/>
      <c r="J2512" s="15"/>
      <c r="L2512"/>
      <c r="M2512"/>
      <c r="P2512" s="9">
        <v>23</v>
      </c>
      <c r="V2512" s="39"/>
      <c r="Z2512" s="38"/>
      <c r="AA2512" s="38">
        <v>12</v>
      </c>
      <c r="AB2512" s="30"/>
      <c r="AC2512" s="31"/>
      <c r="AD2512" s="32"/>
      <c r="AE2512" s="32"/>
      <c r="AF2512" s="33"/>
      <c r="AJ2512" s="350"/>
      <c r="AK2512" s="3"/>
      <c r="AL2512" s="3"/>
    </row>
    <row r="2513" spans="1:38" ht="24" customHeight="1" x14ac:dyDescent="0.25">
      <c r="A2513" s="73">
        <v>3704041</v>
      </c>
      <c r="B2513" s="98" t="s">
        <v>6426</v>
      </c>
      <c r="C2513" s="74"/>
      <c r="D2513" s="115">
        <v>144.19</v>
      </c>
      <c r="E2513" s="95" t="s">
        <v>5497</v>
      </c>
      <c r="F2513" s="112">
        <f t="shared" si="175"/>
        <v>173.02799999999999</v>
      </c>
      <c r="G2513" s="80" t="s">
        <v>3334</v>
      </c>
      <c r="H2513" s="325"/>
      <c r="J2513" s="15"/>
      <c r="L2513"/>
      <c r="M2513"/>
      <c r="P2513" s="9">
        <v>23</v>
      </c>
      <c r="V2513" s="39"/>
      <c r="Z2513" s="38"/>
      <c r="AA2513" s="38">
        <v>12</v>
      </c>
      <c r="AB2513" s="30"/>
      <c r="AC2513" s="31"/>
      <c r="AD2513" s="32"/>
      <c r="AE2513" s="32"/>
      <c r="AF2513" s="33"/>
      <c r="AJ2513" s="350"/>
      <c r="AK2513" s="3"/>
      <c r="AL2513" s="3"/>
    </row>
    <row r="2514" spans="1:38" ht="24" customHeight="1" x14ac:dyDescent="0.25">
      <c r="A2514" s="73">
        <v>3704042</v>
      </c>
      <c r="B2514" s="98" t="s">
        <v>6382</v>
      </c>
      <c r="C2514" s="74"/>
      <c r="D2514" s="115">
        <v>144.19</v>
      </c>
      <c r="E2514" s="95" t="s">
        <v>5497</v>
      </c>
      <c r="F2514" s="112">
        <f t="shared" si="175"/>
        <v>173.02799999999999</v>
      </c>
      <c r="G2514" s="80" t="s">
        <v>3333</v>
      </c>
      <c r="H2514" s="325"/>
      <c r="J2514" s="15"/>
      <c r="L2514"/>
      <c r="M2514"/>
      <c r="P2514" s="9">
        <v>23</v>
      </c>
      <c r="V2514" s="39"/>
      <c r="Z2514" s="38"/>
      <c r="AA2514" s="38">
        <v>12</v>
      </c>
      <c r="AB2514" s="30"/>
      <c r="AC2514" s="31"/>
      <c r="AD2514" s="32"/>
      <c r="AE2514" s="32"/>
      <c r="AF2514" s="33"/>
      <c r="AJ2514" s="350"/>
      <c r="AK2514" s="3"/>
      <c r="AL2514" s="3"/>
    </row>
    <row r="2515" spans="1:38" ht="24" customHeight="1" x14ac:dyDescent="0.25">
      <c r="A2515" s="73">
        <v>3704043</v>
      </c>
      <c r="B2515" s="98" t="s">
        <v>6427</v>
      </c>
      <c r="C2515" s="74"/>
      <c r="D2515" s="115">
        <v>144.19</v>
      </c>
      <c r="E2515" s="95" t="s">
        <v>5497</v>
      </c>
      <c r="F2515" s="112">
        <f t="shared" si="175"/>
        <v>173.02799999999999</v>
      </c>
      <c r="G2515" s="80" t="s">
        <v>3334</v>
      </c>
      <c r="H2515" s="325"/>
      <c r="J2515" s="15"/>
      <c r="L2515"/>
      <c r="M2515"/>
      <c r="P2515" s="9">
        <v>23</v>
      </c>
      <c r="V2515" s="39"/>
      <c r="Z2515" s="38"/>
      <c r="AA2515" s="38">
        <v>12</v>
      </c>
      <c r="AB2515" s="30"/>
      <c r="AC2515" s="31"/>
      <c r="AD2515" s="32"/>
      <c r="AE2515" s="32"/>
      <c r="AF2515" s="33"/>
      <c r="AJ2515" s="350"/>
      <c r="AK2515" s="3"/>
      <c r="AL2515" s="3"/>
    </row>
    <row r="2516" spans="1:38" ht="24" customHeight="1" x14ac:dyDescent="0.25">
      <c r="A2516" s="73">
        <v>3704044</v>
      </c>
      <c r="B2516" s="98" t="s">
        <v>6428</v>
      </c>
      <c r="C2516" s="74"/>
      <c r="D2516" s="115">
        <v>144.19</v>
      </c>
      <c r="E2516" s="95" t="s">
        <v>5497</v>
      </c>
      <c r="F2516" s="112">
        <f t="shared" si="175"/>
        <v>173.02799999999999</v>
      </c>
      <c r="G2516" s="80" t="s">
        <v>3335</v>
      </c>
      <c r="H2516" s="325"/>
      <c r="J2516" s="15"/>
      <c r="L2516"/>
      <c r="M2516"/>
      <c r="P2516" s="9">
        <v>23</v>
      </c>
      <c r="V2516" s="39"/>
      <c r="Z2516" s="38"/>
      <c r="AA2516" s="38">
        <v>12</v>
      </c>
      <c r="AB2516" s="30"/>
      <c r="AC2516" s="31"/>
      <c r="AD2516" s="32"/>
      <c r="AE2516" s="32"/>
      <c r="AF2516" s="33"/>
      <c r="AJ2516" s="350"/>
      <c r="AK2516" s="3"/>
      <c r="AL2516" s="3"/>
    </row>
    <row r="2517" spans="1:38" ht="24" customHeight="1" x14ac:dyDescent="0.25">
      <c r="A2517" s="73">
        <v>3704045</v>
      </c>
      <c r="B2517" s="98" t="s">
        <v>6383</v>
      </c>
      <c r="C2517" s="74"/>
      <c r="D2517" s="115">
        <v>144.19</v>
      </c>
      <c r="E2517" s="95" t="s">
        <v>5497</v>
      </c>
      <c r="F2517" s="112">
        <f t="shared" si="175"/>
        <v>173.02799999999999</v>
      </c>
      <c r="G2517" s="80" t="s">
        <v>3333</v>
      </c>
      <c r="H2517" s="325"/>
      <c r="J2517" s="15"/>
      <c r="L2517"/>
      <c r="M2517"/>
      <c r="P2517" s="9">
        <v>23</v>
      </c>
      <c r="V2517" s="39"/>
      <c r="Z2517" s="38"/>
      <c r="AA2517" s="38">
        <v>12</v>
      </c>
      <c r="AB2517" s="30"/>
      <c r="AC2517" s="31"/>
      <c r="AD2517" s="32"/>
      <c r="AE2517" s="32"/>
      <c r="AF2517" s="33"/>
      <c r="AJ2517" s="350"/>
      <c r="AK2517" s="3"/>
      <c r="AL2517" s="3"/>
    </row>
    <row r="2518" spans="1:38" ht="24" customHeight="1" x14ac:dyDescent="0.25">
      <c r="A2518" s="73">
        <v>3704046</v>
      </c>
      <c r="B2518" s="98" t="s">
        <v>6429</v>
      </c>
      <c r="C2518" s="74"/>
      <c r="D2518" s="115">
        <v>204.19</v>
      </c>
      <c r="E2518" s="95" t="s">
        <v>5497</v>
      </c>
      <c r="F2518" s="112">
        <f t="shared" si="175"/>
        <v>245.02799999999999</v>
      </c>
      <c r="G2518" s="80" t="s">
        <v>3334</v>
      </c>
      <c r="H2518" s="325"/>
      <c r="J2518" s="15"/>
      <c r="L2518"/>
      <c r="M2518"/>
      <c r="P2518" s="9">
        <v>23</v>
      </c>
      <c r="V2518" s="39"/>
      <c r="Z2518" s="38"/>
      <c r="AA2518" s="38">
        <v>12</v>
      </c>
      <c r="AB2518" s="30"/>
      <c r="AC2518" s="31"/>
      <c r="AD2518" s="32"/>
      <c r="AE2518" s="32"/>
      <c r="AF2518" s="33"/>
      <c r="AJ2518" s="350"/>
      <c r="AK2518" s="3"/>
      <c r="AL2518" s="3"/>
    </row>
    <row r="2519" spans="1:38" ht="24" customHeight="1" x14ac:dyDescent="0.25">
      <c r="A2519" s="73">
        <v>3704047</v>
      </c>
      <c r="B2519" s="98" t="s">
        <v>6430</v>
      </c>
      <c r="C2519" s="74"/>
      <c r="D2519" s="115">
        <v>204.19</v>
      </c>
      <c r="E2519" s="95" t="s">
        <v>5497</v>
      </c>
      <c r="F2519" s="112">
        <f t="shared" si="175"/>
        <v>245.02799999999999</v>
      </c>
      <c r="G2519" s="80" t="s">
        <v>3335</v>
      </c>
      <c r="H2519" s="325"/>
      <c r="J2519" s="15"/>
      <c r="L2519"/>
      <c r="M2519"/>
      <c r="P2519" s="9">
        <v>23</v>
      </c>
      <c r="V2519" s="39"/>
      <c r="Z2519" s="38"/>
      <c r="AA2519" s="38">
        <v>12</v>
      </c>
      <c r="AB2519" s="30"/>
      <c r="AC2519" s="31"/>
      <c r="AD2519" s="32"/>
      <c r="AE2519" s="32"/>
      <c r="AF2519" s="33"/>
      <c r="AJ2519" s="350"/>
      <c r="AK2519" s="3"/>
      <c r="AL2519" s="3"/>
    </row>
    <row r="2520" spans="1:38" ht="24" customHeight="1" x14ac:dyDescent="0.25">
      <c r="A2520" s="73">
        <v>3704048</v>
      </c>
      <c r="B2520" s="98" t="s">
        <v>6384</v>
      </c>
      <c r="C2520" s="74"/>
      <c r="D2520" s="115">
        <v>204.19</v>
      </c>
      <c r="E2520" s="95" t="s">
        <v>5497</v>
      </c>
      <c r="F2520" s="112">
        <f t="shared" si="175"/>
        <v>245.02799999999999</v>
      </c>
      <c r="G2520" s="80" t="s">
        <v>3333</v>
      </c>
      <c r="H2520" s="325"/>
      <c r="J2520" s="15"/>
      <c r="L2520"/>
      <c r="M2520"/>
      <c r="P2520" s="9">
        <v>23</v>
      </c>
      <c r="V2520" s="39"/>
      <c r="Z2520" s="38"/>
      <c r="AA2520" s="38">
        <v>12</v>
      </c>
      <c r="AB2520" s="30"/>
      <c r="AC2520" s="31"/>
      <c r="AD2520" s="32"/>
      <c r="AE2520" s="32"/>
      <c r="AF2520" s="33"/>
      <c r="AJ2520" s="350"/>
      <c r="AK2520" s="3"/>
      <c r="AL2520" s="3"/>
    </row>
    <row r="2521" spans="1:38" ht="24" customHeight="1" x14ac:dyDescent="0.25">
      <c r="A2521" s="73">
        <v>3704049</v>
      </c>
      <c r="B2521" s="98" t="s">
        <v>6431</v>
      </c>
      <c r="C2521" s="74"/>
      <c r="D2521" s="115">
        <v>345.98</v>
      </c>
      <c r="E2521" s="95" t="s">
        <v>5497</v>
      </c>
      <c r="F2521" s="112">
        <f t="shared" si="175"/>
        <v>415.17599999999999</v>
      </c>
      <c r="G2521" s="80" t="s">
        <v>3334</v>
      </c>
      <c r="H2521" s="325"/>
      <c r="J2521" s="15"/>
      <c r="L2521"/>
      <c r="M2521"/>
      <c r="P2521" s="9">
        <v>23</v>
      </c>
      <c r="V2521" s="39"/>
      <c r="Z2521" s="38"/>
      <c r="AA2521" s="38">
        <v>12</v>
      </c>
      <c r="AB2521" s="30"/>
      <c r="AC2521" s="31"/>
      <c r="AD2521" s="32"/>
      <c r="AE2521" s="32"/>
      <c r="AF2521" s="33"/>
      <c r="AJ2521" s="350"/>
      <c r="AK2521" s="3"/>
      <c r="AL2521" s="3"/>
    </row>
    <row r="2522" spans="1:38" ht="24" customHeight="1" x14ac:dyDescent="0.25">
      <c r="A2522" s="73">
        <v>3704050</v>
      </c>
      <c r="B2522" s="98" t="s">
        <v>6432</v>
      </c>
      <c r="C2522" s="74"/>
      <c r="D2522" s="115">
        <v>345.98</v>
      </c>
      <c r="E2522" s="95" t="s">
        <v>5497</v>
      </c>
      <c r="F2522" s="112">
        <f t="shared" si="175"/>
        <v>415.17599999999999</v>
      </c>
      <c r="G2522" s="80" t="s">
        <v>3335</v>
      </c>
      <c r="H2522" s="325"/>
      <c r="J2522" s="15"/>
      <c r="L2522"/>
      <c r="M2522"/>
      <c r="P2522" s="9">
        <v>23</v>
      </c>
      <c r="V2522" s="39"/>
      <c r="Z2522" s="38"/>
      <c r="AA2522" s="38">
        <v>12</v>
      </c>
      <c r="AB2522" s="30"/>
      <c r="AC2522" s="31"/>
      <c r="AD2522" s="32"/>
      <c r="AE2522" s="32"/>
      <c r="AF2522" s="33"/>
      <c r="AJ2522" s="350"/>
      <c r="AK2522" s="3"/>
      <c r="AL2522" s="3"/>
    </row>
    <row r="2523" spans="1:38" ht="24" customHeight="1" x14ac:dyDescent="0.25">
      <c r="A2523" s="73">
        <v>3704051</v>
      </c>
      <c r="B2523" s="98" t="s">
        <v>6385</v>
      </c>
      <c r="C2523" s="74"/>
      <c r="D2523" s="115">
        <v>345.98</v>
      </c>
      <c r="E2523" s="95" t="s">
        <v>5497</v>
      </c>
      <c r="F2523" s="112">
        <f t="shared" si="175"/>
        <v>415.17599999999999</v>
      </c>
      <c r="G2523" s="80" t="s">
        <v>3333</v>
      </c>
      <c r="H2523" s="325"/>
      <c r="J2523" s="15"/>
      <c r="L2523"/>
      <c r="M2523"/>
      <c r="P2523" s="9">
        <v>23</v>
      </c>
      <c r="V2523" s="39"/>
      <c r="Z2523" s="38"/>
      <c r="AA2523" s="38">
        <v>12</v>
      </c>
      <c r="AB2523" s="30"/>
      <c r="AC2523" s="31"/>
      <c r="AD2523" s="32"/>
      <c r="AE2523" s="32"/>
      <c r="AF2523" s="33"/>
      <c r="AJ2523" s="350"/>
      <c r="AK2523" s="3"/>
      <c r="AL2523" s="3"/>
    </row>
    <row r="2524" spans="1:38" ht="24" customHeight="1" x14ac:dyDescent="0.25">
      <c r="A2524" s="73">
        <v>3704052</v>
      </c>
      <c r="B2524" s="98" t="s">
        <v>6433</v>
      </c>
      <c r="C2524" s="74"/>
      <c r="D2524" s="115">
        <v>277.81</v>
      </c>
      <c r="E2524" s="95" t="s">
        <v>5497</v>
      </c>
      <c r="F2524" s="112">
        <f t="shared" si="175"/>
        <v>333.37200000000001</v>
      </c>
      <c r="G2524" s="80" t="s">
        <v>3334</v>
      </c>
      <c r="H2524" s="325"/>
      <c r="J2524" s="15"/>
      <c r="L2524"/>
      <c r="M2524"/>
      <c r="P2524" s="9">
        <v>23</v>
      </c>
      <c r="V2524" s="39"/>
      <c r="Z2524" s="38"/>
      <c r="AA2524" s="38">
        <v>12</v>
      </c>
      <c r="AB2524" s="30"/>
      <c r="AC2524" s="31"/>
      <c r="AD2524" s="32"/>
      <c r="AE2524" s="32"/>
      <c r="AF2524" s="33"/>
      <c r="AJ2524" s="350"/>
      <c r="AK2524" s="3"/>
      <c r="AL2524" s="3"/>
    </row>
    <row r="2525" spans="1:38" ht="24" customHeight="1" x14ac:dyDescent="0.25">
      <c r="A2525" s="73">
        <v>3704053</v>
      </c>
      <c r="B2525" s="98" t="s">
        <v>6434</v>
      </c>
      <c r="C2525" s="74"/>
      <c r="D2525" s="115">
        <v>527.02</v>
      </c>
      <c r="E2525" s="95" t="s">
        <v>5497</v>
      </c>
      <c r="F2525" s="112">
        <f t="shared" si="175"/>
        <v>632.42399999999998</v>
      </c>
      <c r="G2525" s="80" t="s">
        <v>3335</v>
      </c>
      <c r="H2525" s="325"/>
      <c r="J2525" s="15"/>
      <c r="L2525"/>
      <c r="M2525"/>
      <c r="P2525" s="9">
        <v>23</v>
      </c>
      <c r="V2525" s="39"/>
      <c r="Z2525" s="38"/>
      <c r="AA2525" s="38">
        <v>12</v>
      </c>
      <c r="AB2525" s="30"/>
      <c r="AC2525" s="31"/>
      <c r="AD2525" s="32"/>
      <c r="AE2525" s="32"/>
      <c r="AF2525" s="33"/>
      <c r="AJ2525" s="350"/>
      <c r="AK2525" s="3"/>
      <c r="AL2525" s="3"/>
    </row>
    <row r="2526" spans="1:38" ht="24" customHeight="1" x14ac:dyDescent="0.25">
      <c r="A2526" s="73">
        <v>3704054</v>
      </c>
      <c r="B2526" s="98" t="s">
        <v>6435</v>
      </c>
      <c r="C2526" s="74"/>
      <c r="D2526" s="115">
        <v>527.02</v>
      </c>
      <c r="E2526" s="95" t="s">
        <v>5497</v>
      </c>
      <c r="F2526" s="112">
        <f t="shared" si="175"/>
        <v>632.42399999999998</v>
      </c>
      <c r="G2526" s="80" t="s">
        <v>3335</v>
      </c>
      <c r="H2526" s="325"/>
      <c r="J2526" s="15"/>
      <c r="L2526"/>
      <c r="M2526"/>
      <c r="P2526" s="9">
        <v>23</v>
      </c>
      <c r="V2526" s="39"/>
      <c r="Z2526" s="38"/>
      <c r="AA2526" s="38">
        <v>12</v>
      </c>
      <c r="AB2526" s="30"/>
      <c r="AC2526" s="31"/>
      <c r="AD2526" s="32"/>
      <c r="AE2526" s="32"/>
      <c r="AF2526" s="33"/>
      <c r="AJ2526" s="350"/>
      <c r="AK2526" s="3"/>
      <c r="AL2526" s="3"/>
    </row>
    <row r="2527" spans="1:38" ht="24" customHeight="1" x14ac:dyDescent="0.25">
      <c r="A2527" s="73">
        <v>3704055</v>
      </c>
      <c r="B2527" s="98" t="s">
        <v>6436</v>
      </c>
      <c r="C2527" s="74"/>
      <c r="D2527" s="115">
        <v>527.02</v>
      </c>
      <c r="E2527" s="95" t="s">
        <v>5497</v>
      </c>
      <c r="F2527" s="112">
        <f t="shared" si="175"/>
        <v>632.42399999999998</v>
      </c>
      <c r="G2527" s="80" t="s">
        <v>3335</v>
      </c>
      <c r="H2527" s="325"/>
      <c r="J2527" s="15"/>
      <c r="L2527"/>
      <c r="M2527"/>
      <c r="P2527" s="9">
        <v>23</v>
      </c>
      <c r="V2527" s="39"/>
      <c r="Z2527" s="38"/>
      <c r="AA2527" s="38">
        <v>12</v>
      </c>
      <c r="AB2527" s="30"/>
      <c r="AC2527" s="31"/>
      <c r="AD2527" s="32"/>
      <c r="AE2527" s="32"/>
      <c r="AF2527" s="33"/>
      <c r="AJ2527" s="350"/>
      <c r="AK2527" s="3"/>
      <c r="AL2527" s="3"/>
    </row>
    <row r="2528" spans="1:38" ht="24" customHeight="1" x14ac:dyDescent="0.25">
      <c r="A2528" s="73">
        <v>3704056</v>
      </c>
      <c r="B2528" s="98" t="s">
        <v>6386</v>
      </c>
      <c r="C2528" s="74"/>
      <c r="D2528" s="115">
        <v>527.02</v>
      </c>
      <c r="E2528" s="95" t="s">
        <v>5497</v>
      </c>
      <c r="F2528" s="112">
        <f t="shared" si="175"/>
        <v>632.42399999999998</v>
      </c>
      <c r="G2528" s="80" t="s">
        <v>3333</v>
      </c>
      <c r="H2528" s="325"/>
      <c r="J2528" s="15"/>
      <c r="L2528"/>
      <c r="M2528"/>
      <c r="P2528" s="9">
        <v>23</v>
      </c>
      <c r="V2528" s="39"/>
      <c r="Z2528" s="38"/>
      <c r="AA2528" s="38">
        <v>12</v>
      </c>
      <c r="AB2528" s="30"/>
      <c r="AC2528" s="31"/>
      <c r="AD2528" s="32"/>
      <c r="AE2528" s="32"/>
      <c r="AF2528" s="33"/>
      <c r="AJ2528" s="350"/>
      <c r="AK2528" s="3"/>
      <c r="AL2528" s="3"/>
    </row>
    <row r="2529" spans="1:38" ht="24" customHeight="1" x14ac:dyDescent="0.25">
      <c r="A2529" s="73">
        <v>3704057</v>
      </c>
      <c r="B2529" s="98" t="s">
        <v>6437</v>
      </c>
      <c r="C2529" s="74"/>
      <c r="D2529" s="115">
        <v>524.57000000000005</v>
      </c>
      <c r="E2529" s="95" t="s">
        <v>5497</v>
      </c>
      <c r="F2529" s="112">
        <f t="shared" si="175"/>
        <v>629.48400000000004</v>
      </c>
      <c r="G2529" s="80" t="s">
        <v>3334</v>
      </c>
      <c r="H2529" s="325"/>
      <c r="J2529" s="15"/>
      <c r="L2529"/>
      <c r="M2529"/>
      <c r="P2529" s="9">
        <v>23</v>
      </c>
      <c r="V2529" s="39"/>
      <c r="Z2529" s="38"/>
      <c r="AA2529" s="38">
        <v>12</v>
      </c>
      <c r="AB2529" s="30"/>
      <c r="AC2529" s="31"/>
      <c r="AD2529" s="32"/>
      <c r="AE2529" s="32"/>
      <c r="AF2529" s="33"/>
      <c r="AJ2529" s="350"/>
      <c r="AK2529" s="3"/>
      <c r="AL2529" s="3"/>
    </row>
    <row r="2530" spans="1:38" ht="24" customHeight="1" x14ac:dyDescent="0.25">
      <c r="A2530" s="73">
        <v>3704058</v>
      </c>
      <c r="B2530" s="98" t="s">
        <v>6438</v>
      </c>
      <c r="C2530" s="74"/>
      <c r="D2530" s="115">
        <v>524.57000000000005</v>
      </c>
      <c r="E2530" s="95" t="s">
        <v>5497</v>
      </c>
      <c r="F2530" s="112">
        <f t="shared" si="175"/>
        <v>629.48400000000004</v>
      </c>
      <c r="G2530" s="80" t="s">
        <v>3335</v>
      </c>
      <c r="H2530" s="325"/>
      <c r="J2530" s="15"/>
      <c r="L2530"/>
      <c r="M2530"/>
      <c r="P2530" s="9">
        <v>23</v>
      </c>
      <c r="V2530" s="39"/>
      <c r="Z2530" s="38"/>
      <c r="AA2530" s="38">
        <v>12</v>
      </c>
      <c r="AB2530" s="30"/>
      <c r="AC2530" s="31"/>
      <c r="AD2530" s="32"/>
      <c r="AE2530" s="32"/>
      <c r="AF2530" s="33"/>
      <c r="AJ2530" s="350"/>
      <c r="AK2530" s="3"/>
      <c r="AL2530" s="3"/>
    </row>
    <row r="2531" spans="1:38" ht="24" customHeight="1" x14ac:dyDescent="0.25">
      <c r="A2531" s="73">
        <v>3704059</v>
      </c>
      <c r="B2531" s="98" t="s">
        <v>6439</v>
      </c>
      <c r="C2531" s="74"/>
      <c r="D2531" s="115">
        <v>524.57000000000005</v>
      </c>
      <c r="E2531" s="95" t="s">
        <v>5497</v>
      </c>
      <c r="F2531" s="112">
        <f t="shared" si="175"/>
        <v>629.48400000000004</v>
      </c>
      <c r="G2531" s="80" t="s">
        <v>3335</v>
      </c>
      <c r="H2531" s="325"/>
      <c r="J2531" s="15"/>
      <c r="L2531"/>
      <c r="M2531"/>
      <c r="P2531" s="9">
        <v>23</v>
      </c>
      <c r="V2531" s="39"/>
      <c r="Z2531" s="38"/>
      <c r="AA2531" s="38">
        <v>12</v>
      </c>
      <c r="AB2531" s="30"/>
      <c r="AC2531" s="31"/>
      <c r="AD2531" s="32"/>
      <c r="AE2531" s="32"/>
      <c r="AF2531" s="33"/>
      <c r="AJ2531" s="350"/>
      <c r="AK2531" s="3"/>
      <c r="AL2531" s="3"/>
    </row>
    <row r="2532" spans="1:38" ht="24" customHeight="1" x14ac:dyDescent="0.25">
      <c r="A2532" s="73">
        <v>3704060</v>
      </c>
      <c r="B2532" s="98" t="s">
        <v>6387</v>
      </c>
      <c r="C2532" s="74"/>
      <c r="D2532" s="115">
        <v>524.57000000000005</v>
      </c>
      <c r="E2532" s="95" t="s">
        <v>5497</v>
      </c>
      <c r="F2532" s="112">
        <f t="shared" si="175"/>
        <v>629.48400000000004</v>
      </c>
      <c r="G2532" s="80" t="s">
        <v>3333</v>
      </c>
      <c r="H2532" s="325"/>
      <c r="J2532" s="15"/>
      <c r="L2532"/>
      <c r="M2532"/>
      <c r="P2532" s="9">
        <v>23</v>
      </c>
      <c r="V2532" s="39"/>
      <c r="Z2532" s="38"/>
      <c r="AA2532" s="38">
        <v>12</v>
      </c>
      <c r="AB2532" s="30"/>
      <c r="AC2532" s="31"/>
      <c r="AD2532" s="32"/>
      <c r="AE2532" s="32"/>
      <c r="AF2532" s="33"/>
      <c r="AJ2532" s="350"/>
      <c r="AK2532" s="3"/>
      <c r="AL2532" s="3"/>
    </row>
    <row r="2533" spans="1:38" ht="24" customHeight="1" x14ac:dyDescent="0.25">
      <c r="A2533" s="73">
        <v>3704061</v>
      </c>
      <c r="B2533" s="98" t="s">
        <v>6440</v>
      </c>
      <c r="C2533" s="74"/>
      <c r="D2533" s="115">
        <v>899.49</v>
      </c>
      <c r="E2533" s="95" t="s">
        <v>5497</v>
      </c>
      <c r="F2533" s="112">
        <f t="shared" si="175"/>
        <v>1079.3879999999999</v>
      </c>
      <c r="G2533" s="80" t="s">
        <v>3334</v>
      </c>
      <c r="H2533" s="325"/>
      <c r="J2533" s="15"/>
      <c r="L2533"/>
      <c r="M2533"/>
      <c r="P2533" s="9">
        <v>23</v>
      </c>
      <c r="V2533" s="39"/>
      <c r="Z2533" s="38"/>
      <c r="AA2533" s="38">
        <v>12</v>
      </c>
      <c r="AB2533" s="30"/>
      <c r="AC2533" s="31"/>
      <c r="AD2533" s="32"/>
      <c r="AE2533" s="32"/>
      <c r="AF2533" s="33"/>
      <c r="AJ2533" s="350"/>
      <c r="AK2533" s="3"/>
      <c r="AL2533" s="3"/>
    </row>
    <row r="2534" spans="1:38" ht="24" customHeight="1" x14ac:dyDescent="0.25">
      <c r="A2534" s="73">
        <v>3704062</v>
      </c>
      <c r="B2534" s="98" t="s">
        <v>6441</v>
      </c>
      <c r="C2534" s="74"/>
      <c r="D2534" s="115">
        <v>631.41999999999996</v>
      </c>
      <c r="E2534" s="95" t="s">
        <v>5497</v>
      </c>
      <c r="F2534" s="112">
        <f t="shared" si="175"/>
        <v>757.70399999999995</v>
      </c>
      <c r="G2534" s="80" t="s">
        <v>3335</v>
      </c>
      <c r="H2534" s="325"/>
      <c r="J2534" s="15"/>
      <c r="L2534"/>
      <c r="M2534"/>
      <c r="P2534" s="9">
        <v>23</v>
      </c>
      <c r="V2534" s="39"/>
      <c r="Z2534" s="38"/>
      <c r="AA2534" s="38">
        <v>12</v>
      </c>
      <c r="AB2534" s="30"/>
      <c r="AC2534" s="31"/>
      <c r="AD2534" s="32"/>
      <c r="AE2534" s="32"/>
      <c r="AF2534" s="33"/>
      <c r="AJ2534" s="350"/>
      <c r="AK2534" s="3"/>
      <c r="AL2534" s="3"/>
    </row>
    <row r="2535" spans="1:38" ht="24" customHeight="1" x14ac:dyDescent="0.25">
      <c r="A2535" s="73">
        <v>3704063</v>
      </c>
      <c r="B2535" s="98" t="s">
        <v>6442</v>
      </c>
      <c r="C2535" s="74"/>
      <c r="D2535" s="115">
        <v>899.49</v>
      </c>
      <c r="E2535" s="95" t="s">
        <v>5497</v>
      </c>
      <c r="F2535" s="112">
        <f t="shared" si="175"/>
        <v>1079.3879999999999</v>
      </c>
      <c r="G2535" s="80" t="s">
        <v>3335</v>
      </c>
      <c r="H2535" s="325"/>
      <c r="J2535" s="15"/>
      <c r="L2535"/>
      <c r="M2535"/>
      <c r="P2535" s="9">
        <v>23</v>
      </c>
      <c r="V2535" s="39"/>
      <c r="Z2535" s="38"/>
      <c r="AA2535" s="38">
        <v>12</v>
      </c>
      <c r="AB2535" s="30"/>
      <c r="AC2535" s="31"/>
      <c r="AD2535" s="32"/>
      <c r="AE2535" s="32"/>
      <c r="AF2535" s="33"/>
      <c r="AJ2535" s="350"/>
      <c r="AK2535" s="3"/>
      <c r="AL2535" s="3"/>
    </row>
    <row r="2536" spans="1:38" ht="24" customHeight="1" x14ac:dyDescent="0.25">
      <c r="A2536" s="73">
        <v>3704064</v>
      </c>
      <c r="B2536" s="98" t="s">
        <v>6388</v>
      </c>
      <c r="C2536" s="74"/>
      <c r="D2536" s="115">
        <v>899.49</v>
      </c>
      <c r="E2536" s="95" t="s">
        <v>5497</v>
      </c>
      <c r="F2536" s="112">
        <f t="shared" si="175"/>
        <v>1079.3879999999999</v>
      </c>
      <c r="G2536" s="80" t="s">
        <v>3333</v>
      </c>
      <c r="H2536" s="325"/>
      <c r="J2536" s="15"/>
      <c r="L2536"/>
      <c r="M2536"/>
      <c r="P2536" s="9">
        <v>23</v>
      </c>
      <c r="V2536" s="39"/>
      <c r="Z2536" s="38"/>
      <c r="AA2536" s="38">
        <v>12</v>
      </c>
      <c r="AB2536" s="30"/>
      <c r="AC2536" s="31"/>
      <c r="AD2536" s="32"/>
      <c r="AE2536" s="32"/>
      <c r="AF2536" s="33"/>
      <c r="AJ2536" s="350"/>
      <c r="AK2536" s="3"/>
      <c r="AL2536" s="3"/>
    </row>
    <row r="2537" spans="1:38" ht="24" customHeight="1" x14ac:dyDescent="0.25">
      <c r="A2537" s="73">
        <v>3704065</v>
      </c>
      <c r="B2537" s="98" t="s">
        <v>6443</v>
      </c>
      <c r="C2537" s="74"/>
      <c r="D2537" s="115">
        <v>915.12</v>
      </c>
      <c r="E2537" s="95" t="s">
        <v>5497</v>
      </c>
      <c r="F2537" s="112">
        <f t="shared" si="175"/>
        <v>1098.144</v>
      </c>
      <c r="G2537" s="80" t="s">
        <v>3334</v>
      </c>
      <c r="H2537" s="325"/>
      <c r="J2537" s="15"/>
      <c r="L2537"/>
      <c r="M2537"/>
      <c r="P2537" s="9">
        <v>23</v>
      </c>
      <c r="V2537" s="39"/>
      <c r="Z2537" s="38"/>
      <c r="AA2537" s="38">
        <v>12</v>
      </c>
      <c r="AB2537" s="30"/>
      <c r="AC2537" s="31"/>
      <c r="AD2537" s="32"/>
      <c r="AE2537" s="32"/>
      <c r="AF2537" s="33"/>
      <c r="AJ2537" s="350"/>
      <c r="AK2537" s="3"/>
      <c r="AL2537" s="3"/>
    </row>
    <row r="2538" spans="1:38" ht="24" customHeight="1" x14ac:dyDescent="0.25">
      <c r="A2538" s="73">
        <v>3704066</v>
      </c>
      <c r="B2538" s="98" t="s">
        <v>6444</v>
      </c>
      <c r="C2538" s="74"/>
      <c r="D2538" s="115">
        <v>915.12</v>
      </c>
      <c r="E2538" s="95" t="s">
        <v>5497</v>
      </c>
      <c r="F2538" s="112">
        <f t="shared" si="175"/>
        <v>1098.144</v>
      </c>
      <c r="G2538" s="80" t="s">
        <v>3335</v>
      </c>
      <c r="H2538" s="325"/>
      <c r="J2538" s="15"/>
      <c r="L2538"/>
      <c r="M2538"/>
      <c r="P2538" s="9">
        <v>23</v>
      </c>
      <c r="V2538" s="39"/>
      <c r="Z2538" s="38"/>
      <c r="AA2538" s="38">
        <v>12</v>
      </c>
      <c r="AB2538" s="30"/>
      <c r="AC2538" s="31"/>
      <c r="AD2538" s="32"/>
      <c r="AE2538" s="32"/>
      <c r="AF2538" s="33"/>
      <c r="AJ2538" s="350"/>
      <c r="AK2538" s="3"/>
      <c r="AL2538" s="3"/>
    </row>
    <row r="2539" spans="1:38" ht="24" customHeight="1" x14ac:dyDescent="0.25">
      <c r="A2539" s="73">
        <v>3704067</v>
      </c>
      <c r="B2539" s="98" t="s">
        <v>6445</v>
      </c>
      <c r="C2539" s="74"/>
      <c r="D2539" s="115">
        <v>915.12</v>
      </c>
      <c r="E2539" s="95" t="s">
        <v>5497</v>
      </c>
      <c r="F2539" s="112">
        <f t="shared" si="175"/>
        <v>1098.144</v>
      </c>
      <c r="G2539" s="80" t="s">
        <v>3335</v>
      </c>
      <c r="H2539" s="325"/>
      <c r="J2539" s="15"/>
      <c r="L2539"/>
      <c r="M2539"/>
      <c r="P2539" s="9">
        <v>23</v>
      </c>
      <c r="V2539" s="39"/>
      <c r="Z2539" s="38"/>
      <c r="AA2539" s="38">
        <v>12</v>
      </c>
      <c r="AB2539" s="30"/>
      <c r="AC2539" s="31"/>
      <c r="AD2539" s="32"/>
      <c r="AE2539" s="32"/>
      <c r="AF2539" s="33"/>
      <c r="AJ2539" s="350"/>
      <c r="AK2539" s="3"/>
      <c r="AL2539" s="3"/>
    </row>
    <row r="2540" spans="1:38" ht="24" customHeight="1" x14ac:dyDescent="0.25">
      <c r="A2540" s="73">
        <v>3704068</v>
      </c>
      <c r="B2540" s="98" t="s">
        <v>6389</v>
      </c>
      <c r="C2540" s="74"/>
      <c r="D2540" s="115">
        <v>915.12</v>
      </c>
      <c r="E2540" s="95" t="s">
        <v>5497</v>
      </c>
      <c r="F2540" s="112">
        <f t="shared" si="175"/>
        <v>1098.144</v>
      </c>
      <c r="G2540" s="80" t="s">
        <v>3335</v>
      </c>
      <c r="H2540" s="325"/>
      <c r="J2540" s="15"/>
      <c r="L2540"/>
      <c r="M2540"/>
      <c r="P2540" s="9">
        <v>23</v>
      </c>
      <c r="V2540" s="39"/>
      <c r="Z2540" s="38"/>
      <c r="AA2540" s="38">
        <v>12</v>
      </c>
      <c r="AB2540" s="30"/>
      <c r="AC2540" s="31"/>
      <c r="AD2540" s="32"/>
      <c r="AE2540" s="32"/>
      <c r="AF2540" s="33"/>
      <c r="AJ2540" s="350"/>
      <c r="AK2540" s="3"/>
      <c r="AL2540" s="3"/>
    </row>
    <row r="2541" spans="1:38" ht="24" customHeight="1" x14ac:dyDescent="0.25">
      <c r="A2541" s="73">
        <v>3704069</v>
      </c>
      <c r="B2541" s="98" t="s">
        <v>6446</v>
      </c>
      <c r="C2541" s="74"/>
      <c r="D2541" s="115">
        <v>779.59</v>
      </c>
      <c r="E2541" s="95" t="s">
        <v>5497</v>
      </c>
      <c r="F2541" s="112">
        <f t="shared" si="175"/>
        <v>935.50800000000004</v>
      </c>
      <c r="G2541" s="80" t="s">
        <v>3334</v>
      </c>
      <c r="H2541" s="325"/>
      <c r="J2541" s="15"/>
      <c r="L2541"/>
      <c r="M2541"/>
      <c r="P2541" s="9">
        <v>23</v>
      </c>
      <c r="V2541" s="39"/>
      <c r="Z2541" s="38"/>
      <c r="AA2541" s="38">
        <v>12</v>
      </c>
      <c r="AB2541" s="30"/>
      <c r="AC2541" s="31"/>
      <c r="AD2541" s="32"/>
      <c r="AE2541" s="32"/>
      <c r="AF2541" s="33"/>
      <c r="AJ2541" s="350"/>
      <c r="AK2541" s="3"/>
      <c r="AL2541" s="3"/>
    </row>
    <row r="2542" spans="1:38" ht="24" customHeight="1" x14ac:dyDescent="0.25">
      <c r="A2542" s="73">
        <v>3704070</v>
      </c>
      <c r="B2542" s="98" t="s">
        <v>6447</v>
      </c>
      <c r="C2542" s="74"/>
      <c r="D2542" s="115">
        <v>915.12</v>
      </c>
      <c r="E2542" s="95" t="s">
        <v>5497</v>
      </c>
      <c r="F2542" s="112">
        <f t="shared" si="175"/>
        <v>1098.144</v>
      </c>
      <c r="G2542" s="80" t="s">
        <v>3334</v>
      </c>
      <c r="H2542" s="325"/>
      <c r="J2542" s="15"/>
      <c r="L2542"/>
      <c r="M2542"/>
      <c r="P2542" s="9">
        <v>23</v>
      </c>
      <c r="V2542" s="39"/>
      <c r="Z2542" s="38"/>
      <c r="AA2542" s="38">
        <v>12</v>
      </c>
      <c r="AB2542" s="30"/>
      <c r="AC2542" s="31"/>
      <c r="AD2542" s="32"/>
      <c r="AE2542" s="32"/>
      <c r="AF2542" s="33"/>
      <c r="AJ2542" s="350"/>
      <c r="AK2542" s="3"/>
      <c r="AL2542" s="3"/>
    </row>
    <row r="2543" spans="1:38" ht="24" customHeight="1" x14ac:dyDescent="0.25">
      <c r="A2543" s="73">
        <v>3704071</v>
      </c>
      <c r="B2543" s="98" t="s">
        <v>6448</v>
      </c>
      <c r="C2543" s="74"/>
      <c r="D2543" s="115">
        <v>915.12</v>
      </c>
      <c r="E2543" s="95" t="s">
        <v>5497</v>
      </c>
      <c r="F2543" s="112">
        <f t="shared" si="175"/>
        <v>1098.144</v>
      </c>
      <c r="G2543" s="80" t="s">
        <v>3335</v>
      </c>
      <c r="H2543" s="325"/>
      <c r="J2543" s="15"/>
      <c r="L2543"/>
      <c r="M2543"/>
      <c r="P2543" s="9">
        <v>23</v>
      </c>
      <c r="V2543" s="39"/>
      <c r="Z2543" s="38"/>
      <c r="AA2543" s="38">
        <v>12</v>
      </c>
      <c r="AB2543" s="30"/>
      <c r="AC2543" s="31"/>
      <c r="AD2543" s="32"/>
      <c r="AE2543" s="32"/>
      <c r="AF2543" s="33"/>
      <c r="AJ2543" s="350"/>
      <c r="AK2543" s="3"/>
      <c r="AL2543" s="3"/>
    </row>
    <row r="2544" spans="1:38" ht="24" customHeight="1" x14ac:dyDescent="0.25">
      <c r="A2544" s="73">
        <v>3704072</v>
      </c>
      <c r="B2544" s="98" t="s">
        <v>6390</v>
      </c>
      <c r="C2544" s="74"/>
      <c r="D2544" s="115">
        <v>915.12</v>
      </c>
      <c r="E2544" s="95" t="s">
        <v>5497</v>
      </c>
      <c r="F2544" s="112">
        <f t="shared" si="175"/>
        <v>1098.144</v>
      </c>
      <c r="G2544" s="80" t="s">
        <v>3335</v>
      </c>
      <c r="H2544" s="325"/>
      <c r="J2544" s="15"/>
      <c r="L2544"/>
      <c r="M2544"/>
      <c r="P2544" s="9">
        <v>23</v>
      </c>
      <c r="V2544" s="39"/>
      <c r="Z2544" s="38"/>
      <c r="AA2544" s="38">
        <v>12</v>
      </c>
      <c r="AB2544" s="30"/>
      <c r="AC2544" s="31"/>
      <c r="AD2544" s="32"/>
      <c r="AE2544" s="32"/>
      <c r="AF2544" s="33"/>
      <c r="AJ2544" s="350"/>
      <c r="AK2544" s="3"/>
      <c r="AL2544" s="3"/>
    </row>
    <row r="2545" spans="1:38" ht="24" customHeight="1" x14ac:dyDescent="0.25">
      <c r="A2545" s="73">
        <v>3704073</v>
      </c>
      <c r="B2545" s="98" t="s">
        <v>6449</v>
      </c>
      <c r="C2545" s="74"/>
      <c r="D2545" s="115">
        <v>1496.72</v>
      </c>
      <c r="E2545" s="95" t="s">
        <v>5497</v>
      </c>
      <c r="F2545" s="112">
        <f t="shared" si="175"/>
        <v>1796.0640000000001</v>
      </c>
      <c r="G2545" s="80" t="s">
        <v>3334</v>
      </c>
      <c r="H2545" s="325"/>
      <c r="J2545" s="15"/>
      <c r="L2545"/>
      <c r="M2545"/>
      <c r="P2545" s="9">
        <v>23</v>
      </c>
      <c r="V2545" s="39"/>
      <c r="Z2545" s="38"/>
      <c r="AA2545" s="38">
        <v>12</v>
      </c>
      <c r="AB2545" s="30"/>
      <c r="AC2545" s="31"/>
      <c r="AD2545" s="32"/>
      <c r="AE2545" s="32"/>
      <c r="AF2545" s="33"/>
      <c r="AJ2545" s="350"/>
      <c r="AK2545" s="3"/>
      <c r="AL2545" s="3"/>
    </row>
    <row r="2546" spans="1:38" ht="24" customHeight="1" x14ac:dyDescent="0.25">
      <c r="A2546" s="73">
        <v>3704074</v>
      </c>
      <c r="B2546" s="98" t="s">
        <v>6391</v>
      </c>
      <c r="C2546" s="74"/>
      <c r="D2546" s="115">
        <v>1496.72</v>
      </c>
      <c r="E2546" s="95" t="s">
        <v>5497</v>
      </c>
      <c r="F2546" s="112">
        <f t="shared" si="175"/>
        <v>1796.0640000000001</v>
      </c>
      <c r="G2546" s="80" t="s">
        <v>3335</v>
      </c>
      <c r="H2546" s="325"/>
      <c r="J2546" s="15"/>
      <c r="L2546"/>
      <c r="M2546"/>
      <c r="P2546" s="9">
        <v>23</v>
      </c>
      <c r="V2546" s="39"/>
      <c r="Z2546" s="38"/>
      <c r="AA2546" s="38">
        <v>12</v>
      </c>
      <c r="AB2546" s="30"/>
      <c r="AC2546" s="31"/>
      <c r="AD2546" s="32"/>
      <c r="AE2546" s="32"/>
      <c r="AF2546" s="33"/>
      <c r="AJ2546" s="350"/>
      <c r="AK2546" s="3"/>
      <c r="AL2546" s="3"/>
    </row>
    <row r="2547" spans="1:38" ht="24" customHeight="1" x14ac:dyDescent="0.25">
      <c r="A2547" s="73">
        <v>3704075</v>
      </c>
      <c r="B2547" s="98" t="s">
        <v>6392</v>
      </c>
      <c r="C2547" s="74"/>
      <c r="D2547" s="115">
        <v>73.08</v>
      </c>
      <c r="E2547" s="95" t="s">
        <v>5497</v>
      </c>
      <c r="F2547" s="112">
        <f t="shared" si="175"/>
        <v>87.695999999999998</v>
      </c>
      <c r="G2547" s="80" t="s">
        <v>3335</v>
      </c>
      <c r="H2547" s="325"/>
      <c r="J2547" s="15"/>
      <c r="L2547"/>
      <c r="M2547"/>
      <c r="P2547" s="9">
        <v>23</v>
      </c>
      <c r="V2547" s="39"/>
      <c r="Z2547" s="38"/>
      <c r="AA2547" s="38">
        <v>12</v>
      </c>
      <c r="AB2547" s="30"/>
      <c r="AC2547" s="31"/>
      <c r="AD2547" s="32"/>
      <c r="AE2547" s="32"/>
      <c r="AF2547" s="33"/>
      <c r="AJ2547" s="350"/>
      <c r="AK2547" s="3"/>
      <c r="AL2547" s="3"/>
    </row>
    <row r="2548" spans="1:38" ht="24" customHeight="1" x14ac:dyDescent="0.25">
      <c r="A2548" s="73">
        <v>3704076</v>
      </c>
      <c r="B2548" s="98" t="s">
        <v>6393</v>
      </c>
      <c r="C2548" s="74"/>
      <c r="D2548" s="115">
        <v>78.41</v>
      </c>
      <c r="E2548" s="95" t="s">
        <v>5497</v>
      </c>
      <c r="F2548" s="112">
        <f t="shared" si="175"/>
        <v>94.091999999999999</v>
      </c>
      <c r="G2548" s="80" t="s">
        <v>3335</v>
      </c>
      <c r="H2548" s="325"/>
      <c r="J2548" s="15"/>
      <c r="L2548"/>
      <c r="M2548"/>
      <c r="P2548" s="9">
        <v>23</v>
      </c>
      <c r="V2548" s="39"/>
      <c r="Z2548" s="38"/>
      <c r="AA2548" s="38">
        <v>12</v>
      </c>
      <c r="AB2548" s="30"/>
      <c r="AC2548" s="31"/>
      <c r="AD2548" s="32"/>
      <c r="AE2548" s="32"/>
      <c r="AF2548" s="33"/>
      <c r="AJ2548" s="350"/>
      <c r="AK2548" s="3"/>
      <c r="AL2548" s="3"/>
    </row>
    <row r="2549" spans="1:38" ht="24" customHeight="1" x14ac:dyDescent="0.25">
      <c r="A2549" s="73">
        <v>3704077</v>
      </c>
      <c r="B2549" s="98" t="s">
        <v>6394</v>
      </c>
      <c r="C2549" s="74"/>
      <c r="D2549" s="115">
        <v>89.75</v>
      </c>
      <c r="E2549" s="95" t="s">
        <v>5497</v>
      </c>
      <c r="F2549" s="112">
        <f t="shared" si="175"/>
        <v>107.7</v>
      </c>
      <c r="G2549" s="80" t="s">
        <v>3335</v>
      </c>
      <c r="H2549" s="325"/>
      <c r="J2549" s="15"/>
      <c r="L2549"/>
      <c r="M2549"/>
      <c r="P2549" s="9">
        <v>23</v>
      </c>
      <c r="V2549" s="39"/>
      <c r="Z2549" s="38"/>
      <c r="AA2549" s="38">
        <v>12</v>
      </c>
      <c r="AB2549" s="30"/>
      <c r="AC2549" s="31"/>
      <c r="AD2549" s="32"/>
      <c r="AE2549" s="32"/>
      <c r="AF2549" s="33"/>
      <c r="AJ2549" s="350"/>
      <c r="AK2549" s="3"/>
      <c r="AL2549" s="3"/>
    </row>
    <row r="2550" spans="1:38" ht="24" customHeight="1" x14ac:dyDescent="0.25">
      <c r="A2550" s="73">
        <v>3704078</v>
      </c>
      <c r="B2550" s="98" t="s">
        <v>6450</v>
      </c>
      <c r="C2550" s="74"/>
      <c r="D2550" s="115">
        <v>99.41</v>
      </c>
      <c r="E2550" s="95" t="s">
        <v>5497</v>
      </c>
      <c r="F2550" s="112">
        <f t="shared" si="175"/>
        <v>119.29199999999999</v>
      </c>
      <c r="G2550" s="80" t="s">
        <v>3334</v>
      </c>
      <c r="H2550" s="325"/>
      <c r="J2550" s="15"/>
      <c r="L2550"/>
      <c r="M2550"/>
      <c r="P2550" s="9">
        <v>23</v>
      </c>
      <c r="V2550" s="39"/>
      <c r="Z2550" s="38"/>
      <c r="AA2550" s="38">
        <v>12</v>
      </c>
      <c r="AB2550" s="30"/>
      <c r="AC2550" s="31"/>
      <c r="AD2550" s="32"/>
      <c r="AE2550" s="32"/>
      <c r="AF2550" s="33"/>
      <c r="AJ2550" s="350"/>
      <c r="AK2550" s="3"/>
      <c r="AL2550" s="3"/>
    </row>
    <row r="2551" spans="1:38" ht="24" customHeight="1" x14ac:dyDescent="0.25">
      <c r="A2551" s="73">
        <v>3704079</v>
      </c>
      <c r="B2551" s="98" t="s">
        <v>6395</v>
      </c>
      <c r="C2551" s="74"/>
      <c r="D2551" s="115">
        <v>99.41</v>
      </c>
      <c r="E2551" s="95" t="s">
        <v>5497</v>
      </c>
      <c r="F2551" s="112">
        <f t="shared" si="175"/>
        <v>119.29199999999999</v>
      </c>
      <c r="G2551" s="80" t="s">
        <v>3335</v>
      </c>
      <c r="H2551" s="325"/>
      <c r="J2551" s="15"/>
      <c r="L2551"/>
      <c r="M2551"/>
      <c r="P2551" s="9">
        <v>23</v>
      </c>
      <c r="V2551" s="39"/>
      <c r="Z2551" s="38"/>
      <c r="AA2551" s="38">
        <v>12</v>
      </c>
      <c r="AB2551" s="30"/>
      <c r="AC2551" s="31"/>
      <c r="AD2551" s="32"/>
      <c r="AE2551" s="32"/>
      <c r="AF2551" s="33"/>
      <c r="AJ2551" s="350"/>
      <c r="AK2551" s="3"/>
      <c r="AL2551" s="3"/>
    </row>
    <row r="2552" spans="1:38" ht="24" customHeight="1" x14ac:dyDescent="0.25">
      <c r="A2552" s="73">
        <v>3704080</v>
      </c>
      <c r="B2552" s="98" t="s">
        <v>6451</v>
      </c>
      <c r="C2552" s="74"/>
      <c r="D2552" s="115">
        <v>119.05</v>
      </c>
      <c r="E2552" s="95" t="s">
        <v>5497</v>
      </c>
      <c r="F2552" s="112">
        <f t="shared" si="175"/>
        <v>142.85999999999999</v>
      </c>
      <c r="G2552" s="80" t="s">
        <v>3334</v>
      </c>
      <c r="H2552" s="325"/>
      <c r="J2552" s="15"/>
      <c r="L2552"/>
      <c r="M2552"/>
      <c r="P2552" s="9">
        <v>23</v>
      </c>
      <c r="V2552" s="39"/>
      <c r="Z2552" s="38"/>
      <c r="AA2552" s="38">
        <v>12</v>
      </c>
      <c r="AB2552" s="30"/>
      <c r="AC2552" s="31"/>
      <c r="AD2552" s="32"/>
      <c r="AE2552" s="32"/>
      <c r="AF2552" s="33"/>
      <c r="AJ2552" s="350"/>
      <c r="AK2552" s="3"/>
      <c r="AL2552" s="3"/>
    </row>
    <row r="2553" spans="1:38" ht="24" customHeight="1" x14ac:dyDescent="0.25">
      <c r="A2553" s="73">
        <v>3704081</v>
      </c>
      <c r="B2553" s="98" t="s">
        <v>6452</v>
      </c>
      <c r="C2553" s="74"/>
      <c r="D2553" s="115">
        <v>119.05</v>
      </c>
      <c r="E2553" s="95" t="s">
        <v>5497</v>
      </c>
      <c r="F2553" s="112">
        <f t="shared" si="175"/>
        <v>142.85999999999999</v>
      </c>
      <c r="G2553" s="80" t="s">
        <v>3334</v>
      </c>
      <c r="H2553" s="325"/>
      <c r="J2553" s="15"/>
      <c r="L2553"/>
      <c r="M2553"/>
      <c r="P2553" s="9">
        <v>23</v>
      </c>
      <c r="V2553" s="39"/>
      <c r="Z2553" s="38"/>
      <c r="AA2553" s="38">
        <v>12</v>
      </c>
      <c r="AB2553" s="30"/>
      <c r="AC2553" s="31"/>
      <c r="AD2553" s="32"/>
      <c r="AE2553" s="32"/>
      <c r="AF2553" s="33"/>
      <c r="AJ2553" s="350"/>
      <c r="AK2553" s="3"/>
      <c r="AL2553" s="3"/>
    </row>
    <row r="2554" spans="1:38" ht="24" customHeight="1" x14ac:dyDescent="0.25">
      <c r="A2554" s="73">
        <v>3704082</v>
      </c>
      <c r="B2554" s="98" t="s">
        <v>6396</v>
      </c>
      <c r="C2554" s="74"/>
      <c r="D2554" s="115">
        <v>119.05</v>
      </c>
      <c r="E2554" s="95" t="s">
        <v>5497</v>
      </c>
      <c r="F2554" s="112">
        <f t="shared" si="175"/>
        <v>142.85999999999999</v>
      </c>
      <c r="G2554" s="80" t="s">
        <v>3335</v>
      </c>
      <c r="H2554" s="325"/>
      <c r="J2554" s="15"/>
      <c r="L2554"/>
      <c r="M2554"/>
      <c r="P2554" s="9">
        <v>23</v>
      </c>
      <c r="V2554" s="39"/>
      <c r="Z2554" s="38"/>
      <c r="AA2554" s="38">
        <v>12</v>
      </c>
      <c r="AB2554" s="30"/>
      <c r="AC2554" s="31"/>
      <c r="AD2554" s="32"/>
      <c r="AE2554" s="32"/>
      <c r="AF2554" s="33"/>
      <c r="AJ2554" s="350"/>
      <c r="AK2554" s="3"/>
      <c r="AL2554" s="3"/>
    </row>
    <row r="2555" spans="1:38" ht="24" customHeight="1" x14ac:dyDescent="0.25">
      <c r="A2555" s="73">
        <v>3704083</v>
      </c>
      <c r="B2555" s="98" t="s">
        <v>6453</v>
      </c>
      <c r="C2555" s="74"/>
      <c r="D2555" s="115">
        <v>152.02000000000001</v>
      </c>
      <c r="E2555" s="95" t="s">
        <v>5497</v>
      </c>
      <c r="F2555" s="112">
        <f t="shared" si="175"/>
        <v>182.42400000000001</v>
      </c>
      <c r="G2555" s="80" t="s">
        <v>3334</v>
      </c>
      <c r="H2555" s="325"/>
      <c r="J2555" s="15"/>
      <c r="L2555"/>
      <c r="M2555"/>
      <c r="P2555" s="9">
        <v>23</v>
      </c>
      <c r="V2555" s="39"/>
      <c r="Z2555" s="38"/>
      <c r="AA2555" s="38">
        <v>12</v>
      </c>
      <c r="AB2555" s="30"/>
      <c r="AC2555" s="31"/>
      <c r="AD2555" s="32"/>
      <c r="AE2555" s="32"/>
      <c r="AF2555" s="33"/>
      <c r="AJ2555" s="350"/>
      <c r="AK2555" s="3"/>
      <c r="AL2555" s="3"/>
    </row>
    <row r="2556" spans="1:38" ht="24" customHeight="1" x14ac:dyDescent="0.25">
      <c r="A2556" s="73">
        <v>3704084</v>
      </c>
      <c r="B2556" s="98" t="s">
        <v>6454</v>
      </c>
      <c r="C2556" s="74"/>
      <c r="D2556" s="115">
        <v>152.02000000000001</v>
      </c>
      <c r="E2556" s="95" t="s">
        <v>5497</v>
      </c>
      <c r="F2556" s="112">
        <f t="shared" si="175"/>
        <v>182.42400000000001</v>
      </c>
      <c r="G2556" s="80" t="s">
        <v>3334</v>
      </c>
      <c r="H2556" s="325"/>
      <c r="J2556" s="15"/>
      <c r="L2556"/>
      <c r="M2556"/>
      <c r="P2556" s="9">
        <v>23</v>
      </c>
      <c r="V2556" s="39"/>
      <c r="Z2556" s="38"/>
      <c r="AA2556" s="38">
        <v>12</v>
      </c>
      <c r="AB2556" s="30"/>
      <c r="AC2556" s="31"/>
      <c r="AD2556" s="32"/>
      <c r="AE2556" s="32"/>
      <c r="AF2556" s="33"/>
      <c r="AJ2556" s="350"/>
      <c r="AK2556" s="3"/>
      <c r="AL2556" s="3"/>
    </row>
    <row r="2557" spans="1:38" ht="24" customHeight="1" x14ac:dyDescent="0.25">
      <c r="A2557" s="73">
        <v>3704085</v>
      </c>
      <c r="B2557" s="98" t="s">
        <v>6397</v>
      </c>
      <c r="C2557" s="74"/>
      <c r="D2557" s="115">
        <v>152.02000000000001</v>
      </c>
      <c r="E2557" s="95" t="s">
        <v>5497</v>
      </c>
      <c r="F2557" s="112">
        <f t="shared" si="175"/>
        <v>182.42400000000001</v>
      </c>
      <c r="G2557" s="80" t="s">
        <v>3335</v>
      </c>
      <c r="H2557" s="325"/>
      <c r="J2557" s="15"/>
      <c r="L2557"/>
      <c r="M2557"/>
      <c r="P2557" s="9">
        <v>23</v>
      </c>
      <c r="V2557" s="39"/>
      <c r="Z2557" s="38"/>
      <c r="AA2557" s="38">
        <v>12</v>
      </c>
      <c r="AB2557" s="30"/>
      <c r="AC2557" s="31"/>
      <c r="AD2557" s="32"/>
      <c r="AE2557" s="32"/>
      <c r="AF2557" s="33"/>
      <c r="AJ2557" s="350"/>
      <c r="AK2557" s="3"/>
      <c r="AL2557" s="3"/>
    </row>
    <row r="2558" spans="1:38" ht="24" customHeight="1" x14ac:dyDescent="0.25">
      <c r="A2558" s="73">
        <v>3704086</v>
      </c>
      <c r="B2558" s="98" t="s">
        <v>6455</v>
      </c>
      <c r="C2558" s="74"/>
      <c r="D2558" s="115">
        <v>174.96</v>
      </c>
      <c r="E2558" s="95" t="s">
        <v>5497</v>
      </c>
      <c r="F2558" s="112">
        <f t="shared" si="175"/>
        <v>209.952</v>
      </c>
      <c r="G2558" s="80" t="s">
        <v>3334</v>
      </c>
      <c r="H2558" s="325"/>
      <c r="J2558" s="15"/>
      <c r="L2558"/>
      <c r="M2558"/>
      <c r="P2558" s="9">
        <v>23</v>
      </c>
      <c r="V2558" s="39"/>
      <c r="Z2558" s="38"/>
      <c r="AA2558" s="38">
        <v>12</v>
      </c>
      <c r="AB2558" s="30"/>
      <c r="AC2558" s="31"/>
      <c r="AD2558" s="32"/>
      <c r="AE2558" s="32"/>
      <c r="AF2558" s="33"/>
      <c r="AJ2558" s="350"/>
      <c r="AK2558" s="3"/>
      <c r="AL2558" s="3"/>
    </row>
    <row r="2559" spans="1:38" ht="24" customHeight="1" x14ac:dyDescent="0.25">
      <c r="A2559" s="73">
        <v>3704087</v>
      </c>
      <c r="B2559" s="98" t="s">
        <v>6456</v>
      </c>
      <c r="C2559" s="74"/>
      <c r="D2559" s="115">
        <v>174.96</v>
      </c>
      <c r="E2559" s="95" t="s">
        <v>5497</v>
      </c>
      <c r="F2559" s="112">
        <f t="shared" si="175"/>
        <v>209.952</v>
      </c>
      <c r="G2559" s="80" t="s">
        <v>3334</v>
      </c>
      <c r="H2559" s="325"/>
      <c r="J2559" s="15"/>
      <c r="L2559"/>
      <c r="M2559"/>
      <c r="P2559" s="9">
        <v>23</v>
      </c>
      <c r="V2559" s="39"/>
      <c r="Z2559" s="38"/>
      <c r="AA2559" s="38">
        <v>12</v>
      </c>
      <c r="AB2559" s="30"/>
      <c r="AC2559" s="31"/>
      <c r="AD2559" s="32"/>
      <c r="AE2559" s="32"/>
      <c r="AF2559" s="33"/>
      <c r="AJ2559" s="350"/>
      <c r="AK2559" s="3"/>
      <c r="AL2559" s="3"/>
    </row>
    <row r="2560" spans="1:38" ht="24" customHeight="1" x14ac:dyDescent="0.25">
      <c r="A2560" s="73">
        <v>3704088</v>
      </c>
      <c r="B2560" s="98" t="s">
        <v>6398</v>
      </c>
      <c r="C2560" s="74"/>
      <c r="D2560" s="115">
        <v>174.96</v>
      </c>
      <c r="E2560" s="95" t="s">
        <v>5497</v>
      </c>
      <c r="F2560" s="112">
        <f t="shared" si="175"/>
        <v>209.952</v>
      </c>
      <c r="G2560" s="80" t="s">
        <v>3335</v>
      </c>
      <c r="H2560" s="325"/>
      <c r="J2560" s="15"/>
      <c r="L2560"/>
      <c r="M2560"/>
      <c r="P2560" s="9">
        <v>23</v>
      </c>
      <c r="V2560" s="39"/>
      <c r="Z2560" s="38"/>
      <c r="AA2560" s="38">
        <v>12</v>
      </c>
      <c r="AB2560" s="30"/>
      <c r="AC2560" s="31"/>
      <c r="AD2560" s="32"/>
      <c r="AE2560" s="32"/>
      <c r="AF2560" s="33"/>
      <c r="AJ2560" s="350"/>
      <c r="AK2560" s="3"/>
      <c r="AL2560" s="3"/>
    </row>
    <row r="2561" spans="1:38" ht="24" customHeight="1" x14ac:dyDescent="0.25">
      <c r="A2561" s="73">
        <v>3704089</v>
      </c>
      <c r="B2561" s="98" t="s">
        <v>6457</v>
      </c>
      <c r="C2561" s="74"/>
      <c r="D2561" s="115">
        <v>253.54</v>
      </c>
      <c r="E2561" s="95" t="s">
        <v>5497</v>
      </c>
      <c r="F2561" s="112">
        <f t="shared" si="175"/>
        <v>304.24799999999999</v>
      </c>
      <c r="G2561" s="80" t="s">
        <v>3334</v>
      </c>
      <c r="H2561" s="325"/>
      <c r="J2561" s="15"/>
      <c r="L2561"/>
      <c r="M2561"/>
      <c r="P2561" s="9">
        <v>23</v>
      </c>
      <c r="V2561" s="39"/>
      <c r="Z2561" s="38"/>
      <c r="AA2561" s="38">
        <v>12</v>
      </c>
      <c r="AB2561" s="30"/>
      <c r="AC2561" s="31"/>
      <c r="AD2561" s="32"/>
      <c r="AE2561" s="32"/>
      <c r="AF2561" s="33"/>
      <c r="AJ2561" s="350"/>
      <c r="AK2561" s="3"/>
      <c r="AL2561" s="3"/>
    </row>
    <row r="2562" spans="1:38" ht="24" customHeight="1" x14ac:dyDescent="0.25">
      <c r="A2562" s="73">
        <v>3704090</v>
      </c>
      <c r="B2562" s="98" t="s">
        <v>6458</v>
      </c>
      <c r="C2562" s="74"/>
      <c r="D2562" s="115">
        <v>253.54</v>
      </c>
      <c r="E2562" s="95" t="s">
        <v>5497</v>
      </c>
      <c r="F2562" s="112">
        <f t="shared" si="175"/>
        <v>304.24799999999999</v>
      </c>
      <c r="G2562" s="80" t="s">
        <v>3335</v>
      </c>
      <c r="H2562" s="325"/>
      <c r="J2562" s="15"/>
      <c r="L2562"/>
      <c r="M2562"/>
      <c r="P2562" s="9">
        <v>23</v>
      </c>
      <c r="V2562" s="39"/>
      <c r="Z2562" s="38"/>
      <c r="AA2562" s="38">
        <v>12</v>
      </c>
      <c r="AB2562" s="30"/>
      <c r="AC2562" s="31"/>
      <c r="AD2562" s="32"/>
      <c r="AE2562" s="32"/>
      <c r="AF2562" s="33"/>
      <c r="AJ2562" s="350"/>
      <c r="AK2562" s="3"/>
      <c r="AL2562" s="3"/>
    </row>
    <row r="2563" spans="1:38" ht="24" customHeight="1" x14ac:dyDescent="0.25">
      <c r="A2563" s="73">
        <v>3704091</v>
      </c>
      <c r="B2563" s="98" t="s">
        <v>6459</v>
      </c>
      <c r="C2563" s="74"/>
      <c r="D2563" s="115">
        <v>261.94</v>
      </c>
      <c r="E2563" s="95" t="s">
        <v>5497</v>
      </c>
      <c r="F2563" s="112">
        <f t="shared" si="175"/>
        <v>314.32799999999997</v>
      </c>
      <c r="G2563" s="80" t="s">
        <v>3334</v>
      </c>
      <c r="H2563" s="325"/>
      <c r="J2563" s="15"/>
      <c r="L2563"/>
      <c r="M2563"/>
      <c r="P2563" s="9">
        <v>23</v>
      </c>
      <c r="V2563" s="39"/>
      <c r="Z2563" s="38"/>
      <c r="AA2563" s="38">
        <v>12</v>
      </c>
      <c r="AB2563" s="30"/>
      <c r="AC2563" s="31"/>
      <c r="AD2563" s="32"/>
      <c r="AE2563" s="32"/>
      <c r="AF2563" s="33"/>
      <c r="AJ2563" s="350"/>
      <c r="AK2563" s="3"/>
      <c r="AL2563" s="3"/>
    </row>
    <row r="2564" spans="1:38" ht="24" customHeight="1" x14ac:dyDescent="0.25">
      <c r="A2564" s="73">
        <v>3704092</v>
      </c>
      <c r="B2564" s="98" t="s">
        <v>6399</v>
      </c>
      <c r="C2564" s="74"/>
      <c r="D2564" s="115">
        <v>261.94</v>
      </c>
      <c r="E2564" s="95" t="s">
        <v>5497</v>
      </c>
      <c r="F2564" s="112">
        <f t="shared" si="175"/>
        <v>314.32799999999997</v>
      </c>
      <c r="G2564" s="80" t="s">
        <v>3335</v>
      </c>
      <c r="H2564" s="325"/>
      <c r="J2564" s="15"/>
      <c r="L2564"/>
      <c r="M2564"/>
      <c r="P2564" s="9">
        <v>23</v>
      </c>
      <c r="V2564" s="39"/>
      <c r="Z2564" s="38"/>
      <c r="AA2564" s="38">
        <v>12</v>
      </c>
      <c r="AB2564" s="30"/>
      <c r="AC2564" s="31"/>
      <c r="AD2564" s="32"/>
      <c r="AE2564" s="32"/>
      <c r="AF2564" s="33"/>
      <c r="AJ2564" s="350"/>
      <c r="AK2564" s="3"/>
      <c r="AL2564" s="3"/>
    </row>
    <row r="2565" spans="1:38" ht="24" customHeight="1" x14ac:dyDescent="0.25">
      <c r="A2565" s="73">
        <v>3704093</v>
      </c>
      <c r="B2565" s="98" t="s">
        <v>6460</v>
      </c>
      <c r="C2565" s="74"/>
      <c r="D2565" s="115">
        <v>290.04000000000002</v>
      </c>
      <c r="E2565" s="95" t="s">
        <v>5497</v>
      </c>
      <c r="F2565" s="112">
        <f t="shared" si="175"/>
        <v>348.048</v>
      </c>
      <c r="G2565" s="80" t="s">
        <v>3334</v>
      </c>
      <c r="H2565" s="325"/>
      <c r="J2565" s="15"/>
      <c r="L2565"/>
      <c r="M2565"/>
      <c r="P2565" s="9">
        <v>23</v>
      </c>
      <c r="V2565" s="39"/>
      <c r="Z2565" s="38"/>
      <c r="AA2565" s="38">
        <v>12</v>
      </c>
      <c r="AB2565" s="30"/>
      <c r="AC2565" s="31"/>
      <c r="AD2565" s="32"/>
      <c r="AE2565" s="32"/>
      <c r="AF2565" s="33"/>
      <c r="AJ2565" s="350"/>
      <c r="AK2565" s="3"/>
      <c r="AL2565" s="3"/>
    </row>
    <row r="2566" spans="1:38" ht="24" customHeight="1" x14ac:dyDescent="0.25">
      <c r="A2566" s="73">
        <v>3704094</v>
      </c>
      <c r="B2566" s="98" t="s">
        <v>6461</v>
      </c>
      <c r="C2566" s="74"/>
      <c r="D2566" s="115">
        <v>290.04000000000002</v>
      </c>
      <c r="E2566" s="95" t="s">
        <v>5497</v>
      </c>
      <c r="F2566" s="112">
        <f t="shared" si="175"/>
        <v>348.048</v>
      </c>
      <c r="G2566" s="80" t="s">
        <v>3334</v>
      </c>
      <c r="H2566" s="325"/>
      <c r="J2566" s="15"/>
      <c r="L2566"/>
      <c r="M2566"/>
      <c r="P2566" s="9">
        <v>23</v>
      </c>
      <c r="V2566" s="39"/>
      <c r="Z2566" s="38"/>
      <c r="AA2566" s="38">
        <v>12</v>
      </c>
      <c r="AB2566" s="30"/>
      <c r="AC2566" s="31"/>
      <c r="AD2566" s="32"/>
      <c r="AE2566" s="32"/>
      <c r="AF2566" s="33"/>
      <c r="AJ2566" s="350"/>
      <c r="AK2566" s="3"/>
      <c r="AL2566" s="3"/>
    </row>
    <row r="2567" spans="1:38" ht="24" customHeight="1" x14ac:dyDescent="0.25">
      <c r="A2567" s="73">
        <v>3704095</v>
      </c>
      <c r="B2567" s="98" t="s">
        <v>6400</v>
      </c>
      <c r="C2567" s="74"/>
      <c r="D2567" s="115">
        <v>290.04000000000002</v>
      </c>
      <c r="E2567" s="95" t="s">
        <v>5497</v>
      </c>
      <c r="F2567" s="112">
        <f t="shared" si="175"/>
        <v>348.048</v>
      </c>
      <c r="G2567" s="80" t="s">
        <v>3335</v>
      </c>
      <c r="H2567" s="325"/>
      <c r="J2567" s="15"/>
      <c r="L2567"/>
      <c r="M2567"/>
      <c r="P2567" s="9">
        <v>23</v>
      </c>
      <c r="V2567" s="39"/>
      <c r="Z2567" s="38"/>
      <c r="AA2567" s="38">
        <v>12</v>
      </c>
      <c r="AB2567" s="30"/>
      <c r="AC2567" s="31"/>
      <c r="AD2567" s="32"/>
      <c r="AE2567" s="32"/>
      <c r="AF2567" s="33"/>
      <c r="AJ2567" s="350"/>
      <c r="AK2567" s="3"/>
      <c r="AL2567" s="3"/>
    </row>
    <row r="2568" spans="1:38" ht="24" customHeight="1" x14ac:dyDescent="0.25">
      <c r="A2568" s="73">
        <v>3704096</v>
      </c>
      <c r="B2568" s="98" t="s">
        <v>6462</v>
      </c>
      <c r="C2568" s="74"/>
      <c r="D2568" s="115">
        <v>349.88</v>
      </c>
      <c r="E2568" s="95" t="s">
        <v>5497</v>
      </c>
      <c r="F2568" s="112">
        <f t="shared" si="175"/>
        <v>419.85599999999999</v>
      </c>
      <c r="G2568" s="80" t="s">
        <v>3334</v>
      </c>
      <c r="H2568" s="325"/>
      <c r="J2568" s="15"/>
      <c r="L2568"/>
      <c r="M2568"/>
      <c r="P2568" s="9">
        <v>23</v>
      </c>
      <c r="V2568" s="39"/>
      <c r="Z2568" s="38"/>
      <c r="AA2568" s="38">
        <v>12</v>
      </c>
      <c r="AB2568" s="30"/>
      <c r="AC2568" s="31"/>
      <c r="AD2568" s="32"/>
      <c r="AE2568" s="32"/>
      <c r="AF2568" s="33"/>
      <c r="AJ2568" s="350"/>
      <c r="AK2568" s="3"/>
      <c r="AL2568" s="3"/>
    </row>
    <row r="2569" spans="1:38" ht="24" customHeight="1" x14ac:dyDescent="0.25">
      <c r="A2569" s="73">
        <v>3704097</v>
      </c>
      <c r="B2569" s="98" t="s">
        <v>6401</v>
      </c>
      <c r="C2569" s="74"/>
      <c r="D2569" s="115">
        <v>349.88</v>
      </c>
      <c r="E2569" s="95" t="s">
        <v>5497</v>
      </c>
      <c r="F2569" s="112">
        <f t="shared" si="175"/>
        <v>419.85599999999999</v>
      </c>
      <c r="G2569" s="80" t="s">
        <v>3335</v>
      </c>
      <c r="H2569" s="325"/>
      <c r="J2569" s="15"/>
      <c r="L2569"/>
      <c r="M2569"/>
      <c r="P2569" s="9">
        <v>23</v>
      </c>
      <c r="V2569" s="39"/>
      <c r="Z2569" s="38"/>
      <c r="AA2569" s="38">
        <v>12</v>
      </c>
      <c r="AB2569" s="30"/>
      <c r="AC2569" s="31"/>
      <c r="AD2569" s="32"/>
      <c r="AE2569" s="32"/>
      <c r="AF2569" s="33"/>
      <c r="AJ2569" s="350"/>
      <c r="AK2569" s="3"/>
      <c r="AL2569" s="3"/>
    </row>
    <row r="2570" spans="1:38" ht="24" customHeight="1" x14ac:dyDescent="0.25">
      <c r="A2570" s="73">
        <v>3704001</v>
      </c>
      <c r="B2570" s="98" t="s">
        <v>139</v>
      </c>
      <c r="C2570" s="74"/>
      <c r="D2570" s="115">
        <v>259.37</v>
      </c>
      <c r="E2570" s="95" t="s">
        <v>5497</v>
      </c>
      <c r="F2570" s="112">
        <f t="shared" si="175"/>
        <v>311.24399999999997</v>
      </c>
      <c r="G2570" s="80" t="s">
        <v>3333</v>
      </c>
      <c r="H2570" s="325"/>
      <c r="I2570" s="380" t="s">
        <v>8505</v>
      </c>
      <c r="J2570" s="15"/>
      <c r="L2570"/>
      <c r="M2570"/>
      <c r="P2570" s="9">
        <v>23</v>
      </c>
      <c r="V2570" s="39"/>
      <c r="Z2570" s="38"/>
      <c r="AA2570" s="38">
        <v>14.992686494392998</v>
      </c>
      <c r="AB2570" s="30"/>
      <c r="AC2570" s="31"/>
      <c r="AD2570" s="32"/>
      <c r="AE2570" s="32"/>
      <c r="AF2570" s="33"/>
      <c r="AJ2570" s="350"/>
      <c r="AK2570" s="3"/>
      <c r="AL2570" s="3"/>
    </row>
    <row r="2571" spans="1:38" ht="24" customHeight="1" x14ac:dyDescent="0.25">
      <c r="A2571" s="73">
        <v>3704002</v>
      </c>
      <c r="B2571" s="98" t="s">
        <v>140</v>
      </c>
      <c r="C2571" s="74"/>
      <c r="D2571" s="115">
        <v>362.49</v>
      </c>
      <c r="E2571" s="95" t="s">
        <v>5497</v>
      </c>
      <c r="F2571" s="112">
        <f t="shared" si="175"/>
        <v>434.988</v>
      </c>
      <c r="G2571" s="80" t="s">
        <v>3333</v>
      </c>
      <c r="H2571" s="325"/>
      <c r="I2571" s="381"/>
      <c r="J2571" s="15"/>
      <c r="L2571"/>
      <c r="M2571"/>
      <c r="P2571" s="9">
        <v>23</v>
      </c>
      <c r="V2571" s="39"/>
      <c r="Z2571" s="38"/>
      <c r="AA2571" s="38">
        <v>14.992686494392998</v>
      </c>
      <c r="AB2571" s="30"/>
      <c r="AC2571" s="31"/>
      <c r="AD2571" s="32"/>
      <c r="AE2571" s="32"/>
      <c r="AF2571" s="33"/>
      <c r="AJ2571" s="350"/>
      <c r="AK2571" s="3"/>
      <c r="AL2571" s="3"/>
    </row>
    <row r="2572" spans="1:38" ht="24" customHeight="1" x14ac:dyDescent="0.25">
      <c r="A2572" s="73">
        <v>3706003</v>
      </c>
      <c r="B2572" s="98" t="s">
        <v>141</v>
      </c>
      <c r="C2572" s="74"/>
      <c r="D2572" s="115">
        <v>301.16000000000003</v>
      </c>
      <c r="E2572" s="95" t="s">
        <v>5497</v>
      </c>
      <c r="F2572" s="112">
        <f t="shared" si="175"/>
        <v>361.392</v>
      </c>
      <c r="G2572" s="80" t="s">
        <v>3333</v>
      </c>
      <c r="H2572" s="325"/>
      <c r="J2572" s="15"/>
      <c r="L2572"/>
      <c r="M2572"/>
      <c r="P2572" s="9">
        <v>23</v>
      </c>
      <c r="V2572" s="39"/>
      <c r="Z2572" s="38"/>
      <c r="AA2572" s="38">
        <v>14.992686494392998</v>
      </c>
      <c r="AB2572" s="30"/>
      <c r="AC2572" s="31"/>
      <c r="AD2572" s="32"/>
      <c r="AE2572" s="32"/>
      <c r="AF2572" s="33"/>
      <c r="AJ2572" s="350"/>
      <c r="AK2572" s="3"/>
      <c r="AL2572" s="3"/>
    </row>
    <row r="2573" spans="1:38" ht="24" customHeight="1" x14ac:dyDescent="0.25">
      <c r="A2573" s="73">
        <v>3706004</v>
      </c>
      <c r="B2573" s="98" t="s">
        <v>142</v>
      </c>
      <c r="C2573" s="74"/>
      <c r="D2573" s="115">
        <v>334.5</v>
      </c>
      <c r="E2573" s="95" t="s">
        <v>5497</v>
      </c>
      <c r="F2573" s="112">
        <f t="shared" si="175"/>
        <v>401.4</v>
      </c>
      <c r="G2573" s="80" t="s">
        <v>3333</v>
      </c>
      <c r="H2573" s="325"/>
      <c r="I2573" s="380" t="s">
        <v>8506</v>
      </c>
      <c r="J2573" s="15"/>
      <c r="L2573"/>
      <c r="M2573"/>
      <c r="P2573" s="9">
        <v>23</v>
      </c>
      <c r="V2573" s="39"/>
      <c r="Z2573" s="38"/>
      <c r="AA2573" s="38">
        <v>14.992686494392998</v>
      </c>
      <c r="AB2573" s="30"/>
      <c r="AC2573" s="31"/>
      <c r="AD2573" s="32"/>
      <c r="AE2573" s="32"/>
      <c r="AF2573" s="33"/>
      <c r="AJ2573" s="350"/>
      <c r="AK2573" s="3"/>
      <c r="AL2573" s="3"/>
    </row>
    <row r="2574" spans="1:38" ht="24" customHeight="1" x14ac:dyDescent="0.25">
      <c r="A2574" s="73">
        <v>3706005</v>
      </c>
      <c r="B2574" s="98" t="s">
        <v>143</v>
      </c>
      <c r="C2574" s="74"/>
      <c r="D2574" s="115">
        <v>399.64</v>
      </c>
      <c r="E2574" s="95" t="s">
        <v>5497</v>
      </c>
      <c r="F2574" s="112">
        <f t="shared" si="175"/>
        <v>479.56799999999998</v>
      </c>
      <c r="G2574" s="80" t="s">
        <v>3335</v>
      </c>
      <c r="H2574" s="325"/>
      <c r="I2574" s="381"/>
      <c r="L2574"/>
      <c r="M2574"/>
      <c r="P2574" s="9">
        <v>23</v>
      </c>
      <c r="V2574" s="39"/>
      <c r="Z2574" s="38"/>
      <c r="AA2574" s="38">
        <v>14.992686494392998</v>
      </c>
      <c r="AB2574" s="30"/>
      <c r="AC2574" s="31"/>
      <c r="AD2574" s="32"/>
      <c r="AE2574" s="32"/>
      <c r="AF2574" s="33"/>
      <c r="AJ2574" s="350"/>
      <c r="AK2574" s="3"/>
      <c r="AL2574" s="3"/>
    </row>
    <row r="2575" spans="1:38" ht="24" customHeight="1" x14ac:dyDescent="0.25">
      <c r="A2575" s="73">
        <v>3606007</v>
      </c>
      <c r="B2575" s="98" t="s">
        <v>4476</v>
      </c>
      <c r="C2575" s="74"/>
      <c r="D2575" s="115">
        <v>165.94</v>
      </c>
      <c r="E2575" s="95" t="s">
        <v>5497</v>
      </c>
      <c r="F2575" s="112">
        <f t="shared" si="175"/>
        <v>199.12799999999999</v>
      </c>
      <c r="G2575" s="80" t="s">
        <v>3335</v>
      </c>
      <c r="H2575" s="325"/>
      <c r="L2575"/>
      <c r="M2575"/>
      <c r="P2575" s="9">
        <v>23</v>
      </c>
      <c r="V2575" s="39"/>
      <c r="Z2575" s="38"/>
      <c r="AA2575" s="38">
        <v>15.00143348623854</v>
      </c>
      <c r="AB2575" s="30"/>
      <c r="AC2575" s="31"/>
      <c r="AD2575" s="32"/>
      <c r="AE2575" s="32"/>
      <c r="AF2575" s="33"/>
      <c r="AJ2575" s="350"/>
      <c r="AK2575" s="3"/>
      <c r="AL2575" s="3"/>
    </row>
    <row r="2576" spans="1:38" ht="24" customHeight="1" x14ac:dyDescent="0.25">
      <c r="A2576" s="73">
        <v>3706008</v>
      </c>
      <c r="B2576" s="98" t="s">
        <v>4477</v>
      </c>
      <c r="C2576" s="74"/>
      <c r="D2576" s="115">
        <v>270.77</v>
      </c>
      <c r="E2576" s="95" t="s">
        <v>5497</v>
      </c>
      <c r="F2576" s="112">
        <f t="shared" si="175"/>
        <v>324.92399999999998</v>
      </c>
      <c r="G2576" s="80" t="s">
        <v>3335</v>
      </c>
      <c r="H2576" s="325"/>
      <c r="L2576"/>
      <c r="M2576"/>
      <c r="P2576" s="9">
        <v>23</v>
      </c>
      <c r="V2576" s="39"/>
      <c r="Z2576" s="38"/>
      <c r="AA2576" s="38">
        <v>15.00143348623854</v>
      </c>
      <c r="AB2576" s="30"/>
      <c r="AC2576" s="31"/>
      <c r="AD2576" s="32"/>
      <c r="AE2576" s="32"/>
      <c r="AF2576" s="33"/>
      <c r="AJ2576" s="350"/>
      <c r="AK2576" s="3"/>
      <c r="AL2576" s="3"/>
    </row>
    <row r="2577" spans="1:38" ht="24" customHeight="1" x14ac:dyDescent="0.25">
      <c r="A2577" s="271">
        <v>3706009</v>
      </c>
      <c r="B2577" s="100" t="s">
        <v>4478</v>
      </c>
      <c r="C2577" s="85"/>
      <c r="D2577" s="115">
        <v>478.18</v>
      </c>
      <c r="E2577" s="291" t="s">
        <v>5497</v>
      </c>
      <c r="F2577" s="292">
        <f t="shared" si="175"/>
        <v>573.81600000000003</v>
      </c>
      <c r="G2577" s="87" t="s">
        <v>3335</v>
      </c>
      <c r="H2577" s="325"/>
      <c r="L2577"/>
      <c r="M2577"/>
      <c r="P2577" s="9">
        <v>23</v>
      </c>
      <c r="V2577" s="39"/>
      <c r="Z2577" s="38"/>
      <c r="AA2577" s="38">
        <v>15.00143348623854</v>
      </c>
      <c r="AB2577" s="30"/>
      <c r="AC2577" s="31"/>
      <c r="AD2577" s="32"/>
      <c r="AE2577" s="32"/>
      <c r="AF2577" s="33"/>
      <c r="AJ2577" s="350"/>
      <c r="AK2577" s="3"/>
      <c r="AL2577" s="3"/>
    </row>
    <row r="2578" spans="1:38" ht="75" customHeight="1" x14ac:dyDescent="0.25">
      <c r="A2578" s="269">
        <v>72</v>
      </c>
      <c r="B2578" s="284" t="s">
        <v>7981</v>
      </c>
      <c r="C2578" s="267"/>
      <c r="D2578" s="115"/>
      <c r="E2578" s="267"/>
      <c r="F2578" s="298"/>
      <c r="G2578" s="189"/>
      <c r="H2578" s="358"/>
      <c r="J2578" s="72"/>
      <c r="K2578" s="72"/>
      <c r="L2578"/>
      <c r="M2578"/>
      <c r="P2578" s="9">
        <v>24</v>
      </c>
      <c r="R2578" s="36"/>
      <c r="V2578" s="37"/>
      <c r="Z2578" s="38"/>
      <c r="AA2578" s="38"/>
      <c r="AB2578" s="30"/>
      <c r="AC2578" s="31"/>
      <c r="AD2578" s="32"/>
      <c r="AE2578" s="32"/>
      <c r="AF2578" s="33"/>
      <c r="AJ2578" s="350"/>
      <c r="AK2578" s="3"/>
      <c r="AL2578" s="3"/>
    </row>
    <row r="2579" spans="1:38" ht="24" customHeight="1" x14ac:dyDescent="0.25">
      <c r="A2579" s="277">
        <v>3706006</v>
      </c>
      <c r="B2579" s="282" t="s">
        <v>144</v>
      </c>
      <c r="C2579" s="289"/>
      <c r="D2579" s="115">
        <v>85.81</v>
      </c>
      <c r="E2579" s="294" t="s">
        <v>5497</v>
      </c>
      <c r="F2579" s="292">
        <f t="shared" si="175"/>
        <v>102.97199999999999</v>
      </c>
      <c r="G2579" s="163" t="s">
        <v>3333</v>
      </c>
      <c r="H2579" s="358"/>
      <c r="J2579" s="72"/>
      <c r="L2579"/>
      <c r="M2579"/>
      <c r="P2579" s="9">
        <v>24</v>
      </c>
      <c r="V2579" s="39"/>
      <c r="Z2579" s="38"/>
      <c r="AA2579" s="38">
        <v>15.005842096478048</v>
      </c>
      <c r="AB2579" s="30"/>
      <c r="AC2579" s="31"/>
      <c r="AD2579" s="32"/>
      <c r="AE2579" s="32"/>
      <c r="AF2579" s="33"/>
      <c r="AJ2579" s="350"/>
      <c r="AK2579" s="3"/>
      <c r="AL2579" s="3"/>
    </row>
    <row r="2580" spans="1:38" ht="75" customHeight="1" x14ac:dyDescent="0.25">
      <c r="A2580" s="269">
        <v>73</v>
      </c>
      <c r="B2580" s="284" t="s">
        <v>7982</v>
      </c>
      <c r="C2580" s="267"/>
      <c r="D2580" s="115"/>
      <c r="E2580" s="267"/>
      <c r="F2580" s="298"/>
      <c r="G2580" s="189"/>
      <c r="H2580" s="358"/>
      <c r="J2580" s="72"/>
      <c r="K2580" s="72"/>
      <c r="L2580"/>
      <c r="M2580"/>
      <c r="P2580" s="9">
        <v>30</v>
      </c>
      <c r="R2580" s="36"/>
      <c r="V2580" s="37"/>
      <c r="Z2580" s="38"/>
      <c r="AA2580" s="38"/>
      <c r="AB2580" s="30"/>
      <c r="AC2580" s="31"/>
      <c r="AD2580" s="32"/>
      <c r="AE2580" s="32"/>
      <c r="AF2580" s="33"/>
      <c r="AJ2580" s="350"/>
      <c r="AK2580" s="3"/>
      <c r="AL2580" s="3"/>
    </row>
    <row r="2581" spans="1:38" ht="12" customHeight="1" x14ac:dyDescent="0.25">
      <c r="A2581" s="76">
        <v>5602001</v>
      </c>
      <c r="B2581" s="270" t="s">
        <v>243</v>
      </c>
      <c r="C2581" s="77"/>
      <c r="D2581" s="115">
        <v>52.46</v>
      </c>
      <c r="E2581" s="78" t="s">
        <v>6463</v>
      </c>
      <c r="F2581" s="112">
        <f t="shared" si="175"/>
        <v>62.951999999999998</v>
      </c>
      <c r="G2581" s="79" t="s">
        <v>3334</v>
      </c>
      <c r="H2581" s="358"/>
      <c r="I2581" s="326" t="s">
        <v>4950</v>
      </c>
      <c r="L2581"/>
      <c r="M2581"/>
      <c r="P2581" s="9">
        <v>30</v>
      </c>
      <c r="V2581" s="39"/>
      <c r="Z2581" s="38"/>
      <c r="AA2581" s="38">
        <v>20.010920010920017</v>
      </c>
      <c r="AB2581" s="30"/>
      <c r="AC2581" s="31"/>
      <c r="AD2581" s="32"/>
      <c r="AE2581" s="32"/>
      <c r="AF2581" s="33"/>
      <c r="AJ2581" s="350">
        <v>1601001</v>
      </c>
      <c r="AK2581" s="3"/>
      <c r="AL2581" s="3"/>
    </row>
    <row r="2582" spans="1:38" ht="12" customHeight="1" x14ac:dyDescent="0.25">
      <c r="A2582" s="73">
        <v>1603001</v>
      </c>
      <c r="B2582" s="98" t="s">
        <v>5572</v>
      </c>
      <c r="C2582" s="74"/>
      <c r="D2582" s="115">
        <v>33.72</v>
      </c>
      <c r="E2582" s="75" t="s">
        <v>6463</v>
      </c>
      <c r="F2582" s="309">
        <f t="shared" si="175"/>
        <v>40.463999999999999</v>
      </c>
      <c r="G2582" s="80" t="s">
        <v>3334</v>
      </c>
      <c r="H2582" s="358"/>
      <c r="L2582"/>
      <c r="M2582"/>
      <c r="P2582" s="9">
        <v>30</v>
      </c>
      <c r="V2582" s="39"/>
      <c r="Z2582" s="38"/>
      <c r="AA2582" s="38">
        <v>0</v>
      </c>
      <c r="AB2582" s="30"/>
      <c r="AC2582" s="31"/>
      <c r="AD2582" s="32"/>
      <c r="AE2582" s="32"/>
      <c r="AF2582" s="33"/>
      <c r="AJ2582" s="350"/>
      <c r="AK2582" s="3"/>
      <c r="AL2582" s="3"/>
    </row>
    <row r="2583" spans="1:38" ht="12" customHeight="1" x14ac:dyDescent="0.25">
      <c r="A2583" s="73">
        <v>5602002</v>
      </c>
      <c r="B2583" s="98" t="s">
        <v>244</v>
      </c>
      <c r="C2583" s="74"/>
      <c r="D2583" s="115">
        <v>52.46</v>
      </c>
      <c r="E2583" s="75" t="s">
        <v>6463</v>
      </c>
      <c r="F2583" s="112">
        <f t="shared" si="175"/>
        <v>62.951999999999998</v>
      </c>
      <c r="G2583" s="80" t="s">
        <v>3335</v>
      </c>
      <c r="H2583" s="358"/>
      <c r="I2583" s="406" t="s">
        <v>8496</v>
      </c>
      <c r="L2583"/>
      <c r="M2583"/>
      <c r="P2583" s="9">
        <v>30</v>
      </c>
      <c r="V2583" s="39"/>
      <c r="Z2583" s="38"/>
      <c r="AA2583" s="38">
        <v>20.010920010920017</v>
      </c>
      <c r="AB2583" s="30"/>
      <c r="AC2583" s="31"/>
      <c r="AD2583" s="32"/>
      <c r="AE2583" s="32"/>
      <c r="AF2583" s="33"/>
      <c r="AJ2583" s="350">
        <v>1601002</v>
      </c>
      <c r="AK2583" s="3"/>
      <c r="AL2583" s="3"/>
    </row>
    <row r="2584" spans="1:38" ht="12" customHeight="1" x14ac:dyDescent="0.25">
      <c r="A2584" s="73">
        <v>5602003</v>
      </c>
      <c r="B2584" s="98" t="s">
        <v>245</v>
      </c>
      <c r="C2584" s="74"/>
      <c r="D2584" s="115">
        <v>60</v>
      </c>
      <c r="E2584" s="75" t="s">
        <v>6463</v>
      </c>
      <c r="F2584" s="112">
        <f t="shared" si="175"/>
        <v>72</v>
      </c>
      <c r="G2584" s="80" t="s">
        <v>3335</v>
      </c>
      <c r="H2584" s="358"/>
      <c r="I2584" s="407"/>
      <c r="L2584"/>
      <c r="M2584"/>
      <c r="P2584" s="9">
        <v>30</v>
      </c>
      <c r="V2584" s="39"/>
      <c r="Z2584" s="38"/>
      <c r="AA2584" s="38">
        <v>20.00477440916687</v>
      </c>
      <c r="AB2584" s="30"/>
      <c r="AC2584" s="31"/>
      <c r="AD2584" s="32"/>
      <c r="AE2584" s="32"/>
      <c r="AF2584" s="33"/>
      <c r="AJ2584" s="350">
        <v>1601003</v>
      </c>
      <c r="AK2584" s="3"/>
      <c r="AL2584" s="3"/>
    </row>
    <row r="2585" spans="1:38" ht="12" customHeight="1" x14ac:dyDescent="0.25">
      <c r="A2585" s="73">
        <v>1603003</v>
      </c>
      <c r="B2585" s="98" t="s">
        <v>5573</v>
      </c>
      <c r="C2585" s="74"/>
      <c r="D2585" s="115">
        <v>66.680000000000007</v>
      </c>
      <c r="E2585" s="75" t="s">
        <v>6464</v>
      </c>
      <c r="F2585" s="112">
        <f t="shared" si="175"/>
        <v>80.016000000000005</v>
      </c>
      <c r="G2585" s="80" t="s">
        <v>3335</v>
      </c>
      <c r="H2585" s="358"/>
      <c r="I2585" s="408"/>
      <c r="L2585"/>
      <c r="M2585"/>
      <c r="P2585" s="9">
        <v>30</v>
      </c>
      <c r="V2585" s="39"/>
      <c r="Z2585" s="38"/>
      <c r="AA2585" s="38">
        <v>20</v>
      </c>
      <c r="AB2585" s="30"/>
      <c r="AC2585" s="31"/>
      <c r="AD2585" s="32"/>
      <c r="AE2585" s="32"/>
      <c r="AF2585" s="33"/>
      <c r="AJ2585" s="350"/>
      <c r="AK2585" s="3"/>
      <c r="AL2585" s="3"/>
    </row>
    <row r="2586" spans="1:38" ht="12" customHeight="1" x14ac:dyDescent="0.25">
      <c r="A2586" s="73">
        <v>5602004</v>
      </c>
      <c r="B2586" s="98" t="s">
        <v>246</v>
      </c>
      <c r="C2586" s="74"/>
      <c r="D2586" s="115">
        <v>82.89</v>
      </c>
      <c r="E2586" s="75" t="s">
        <v>1</v>
      </c>
      <c r="F2586" s="112">
        <f t="shared" si="175"/>
        <v>99.468000000000004</v>
      </c>
      <c r="G2586" s="80" t="s">
        <v>3334</v>
      </c>
      <c r="H2586" s="358"/>
      <c r="I2586" s="2" t="s">
        <v>7202</v>
      </c>
      <c r="L2586"/>
      <c r="M2586"/>
      <c r="P2586" s="9">
        <v>30</v>
      </c>
      <c r="V2586" s="39"/>
      <c r="Z2586" s="38"/>
      <c r="AA2586" s="38">
        <v>19.993087955762917</v>
      </c>
      <c r="AB2586" s="30"/>
      <c r="AC2586" s="31"/>
      <c r="AD2586" s="32"/>
      <c r="AE2586" s="32"/>
      <c r="AF2586" s="33"/>
      <c r="AJ2586" s="350">
        <v>1601004</v>
      </c>
      <c r="AK2586" s="3"/>
      <c r="AL2586" s="3"/>
    </row>
    <row r="2587" spans="1:38" ht="12" customHeight="1" x14ac:dyDescent="0.25">
      <c r="A2587" s="73">
        <v>1603004</v>
      </c>
      <c r="B2587" s="98" t="s">
        <v>5574</v>
      </c>
      <c r="C2587" s="74"/>
      <c r="D2587" s="115">
        <v>38.630000000000003</v>
      </c>
      <c r="E2587" s="75" t="s">
        <v>6463</v>
      </c>
      <c r="F2587" s="309">
        <f t="shared" si="175"/>
        <v>46.356000000000002</v>
      </c>
      <c r="G2587" s="80" t="s">
        <v>3334</v>
      </c>
      <c r="H2587" s="358"/>
      <c r="L2587"/>
      <c r="M2587"/>
      <c r="P2587" s="9">
        <v>30</v>
      </c>
      <c r="V2587" s="39"/>
      <c r="Z2587" s="38"/>
      <c r="AA2587" s="38">
        <v>0</v>
      </c>
      <c r="AB2587" s="30"/>
      <c r="AC2587" s="31"/>
      <c r="AD2587" s="32"/>
      <c r="AE2587" s="32"/>
      <c r="AF2587" s="33"/>
      <c r="AJ2587" s="350"/>
      <c r="AK2587" s="3"/>
      <c r="AL2587" s="3"/>
    </row>
    <row r="2588" spans="1:38" ht="12" customHeight="1" x14ac:dyDescent="0.25">
      <c r="A2588" s="73">
        <v>5602005</v>
      </c>
      <c r="B2588" s="98" t="s">
        <v>247</v>
      </c>
      <c r="C2588" s="74"/>
      <c r="D2588" s="115">
        <v>52.46</v>
      </c>
      <c r="E2588" s="75" t="s">
        <v>6463</v>
      </c>
      <c r="F2588" s="112">
        <f t="shared" si="175"/>
        <v>62.951999999999998</v>
      </c>
      <c r="G2588" s="80" t="s">
        <v>3333</v>
      </c>
      <c r="H2588" s="358"/>
      <c r="I2588" s="365" t="s">
        <v>4967</v>
      </c>
      <c r="L2588"/>
      <c r="M2588"/>
      <c r="P2588" s="9">
        <v>30</v>
      </c>
      <c r="V2588" s="39"/>
      <c r="Z2588" s="38"/>
      <c r="AA2588" s="38">
        <v>20.010920010920017</v>
      </c>
      <c r="AB2588" s="30"/>
      <c r="AC2588" s="31"/>
      <c r="AD2588" s="32"/>
      <c r="AE2588" s="32"/>
      <c r="AF2588" s="33"/>
      <c r="AJ2588" s="350">
        <v>1601005</v>
      </c>
      <c r="AK2588" s="3"/>
      <c r="AL2588" s="3"/>
    </row>
    <row r="2589" spans="1:38" ht="12" customHeight="1" x14ac:dyDescent="0.25">
      <c r="A2589" s="73">
        <v>5602006</v>
      </c>
      <c r="B2589" s="98" t="s">
        <v>248</v>
      </c>
      <c r="C2589" s="74"/>
      <c r="D2589" s="115">
        <v>64.12</v>
      </c>
      <c r="E2589" s="75" t="s">
        <v>6463</v>
      </c>
      <c r="F2589" s="112">
        <f t="shared" si="175"/>
        <v>76.944000000000003</v>
      </c>
      <c r="G2589" s="80" t="s">
        <v>3333</v>
      </c>
      <c r="H2589" s="358"/>
      <c r="I2589" s="365"/>
      <c r="L2589"/>
      <c r="M2589"/>
      <c r="P2589" s="9">
        <v>30</v>
      </c>
      <c r="V2589" s="39"/>
      <c r="Z2589" s="38"/>
      <c r="AA2589" s="38">
        <v>19.9910654456109</v>
      </c>
      <c r="AB2589" s="30"/>
      <c r="AC2589" s="31"/>
      <c r="AD2589" s="32"/>
      <c r="AE2589" s="32"/>
      <c r="AF2589" s="33"/>
      <c r="AJ2589" s="350">
        <v>1601006</v>
      </c>
      <c r="AK2589" s="3"/>
      <c r="AL2589" s="3"/>
    </row>
    <row r="2590" spans="1:38" ht="12" customHeight="1" x14ac:dyDescent="0.25">
      <c r="A2590" s="73">
        <v>5602007</v>
      </c>
      <c r="B2590" s="98" t="s">
        <v>249</v>
      </c>
      <c r="C2590" s="74"/>
      <c r="D2590" s="115">
        <v>83.1</v>
      </c>
      <c r="E2590" s="75" t="s">
        <v>6463</v>
      </c>
      <c r="F2590" s="112">
        <f t="shared" si="175"/>
        <v>99.719999999999985</v>
      </c>
      <c r="G2590" s="80" t="s">
        <v>3333</v>
      </c>
      <c r="H2590" s="358"/>
      <c r="I2590" s="365"/>
      <c r="L2590"/>
      <c r="M2590"/>
      <c r="P2590" s="9">
        <v>30</v>
      </c>
      <c r="V2590" s="39"/>
      <c r="Z2590" s="38"/>
      <c r="AA2590" s="38">
        <v>19.993105825577388</v>
      </c>
      <c r="AB2590" s="30"/>
      <c r="AC2590" s="31"/>
      <c r="AD2590" s="32"/>
      <c r="AE2590" s="32"/>
      <c r="AF2590" s="33"/>
      <c r="AJ2590" s="350">
        <v>1601007</v>
      </c>
      <c r="AK2590" s="3"/>
      <c r="AL2590" s="3"/>
    </row>
    <row r="2591" spans="1:38" ht="12" customHeight="1" x14ac:dyDescent="0.25">
      <c r="A2591" s="73">
        <v>5602008</v>
      </c>
      <c r="B2591" s="98" t="s">
        <v>250</v>
      </c>
      <c r="C2591" s="74"/>
      <c r="D2591" s="115">
        <v>93.19</v>
      </c>
      <c r="E2591" s="75" t="s">
        <v>6463</v>
      </c>
      <c r="F2591" s="112">
        <f t="shared" si="175"/>
        <v>111.82799999999999</v>
      </c>
      <c r="G2591" s="80" t="s">
        <v>3333</v>
      </c>
      <c r="H2591" s="358"/>
      <c r="I2591" s="365"/>
      <c r="L2591"/>
      <c r="M2591"/>
      <c r="P2591" s="9">
        <v>30</v>
      </c>
      <c r="V2591" s="39"/>
      <c r="Z2591" s="38"/>
      <c r="AA2591" s="38">
        <v>19.996925914540427</v>
      </c>
      <c r="AB2591" s="30"/>
      <c r="AC2591" s="31"/>
      <c r="AD2591" s="32"/>
      <c r="AE2591" s="32"/>
      <c r="AF2591" s="33"/>
      <c r="AJ2591" s="350">
        <v>1601008</v>
      </c>
      <c r="AK2591" s="3"/>
      <c r="AL2591" s="3"/>
    </row>
    <row r="2592" spans="1:38" ht="12" customHeight="1" x14ac:dyDescent="0.25">
      <c r="A2592" s="73">
        <v>5602009</v>
      </c>
      <c r="B2592" s="98" t="s">
        <v>251</v>
      </c>
      <c r="C2592" s="74"/>
      <c r="D2592" s="115">
        <v>57.02</v>
      </c>
      <c r="E2592" s="75"/>
      <c r="F2592" s="112">
        <f t="shared" si="175"/>
        <v>68.424000000000007</v>
      </c>
      <c r="G2592" s="80" t="s">
        <v>3334</v>
      </c>
      <c r="H2592" s="358"/>
      <c r="L2592"/>
      <c r="M2592"/>
      <c r="P2592" s="9">
        <v>30</v>
      </c>
      <c r="V2592" s="39"/>
      <c r="Z2592" s="38"/>
      <c r="AA2592" s="38">
        <v>19.994976136649086</v>
      </c>
      <c r="AB2592" s="30"/>
      <c r="AC2592" s="31"/>
      <c r="AD2592" s="32"/>
      <c r="AE2592" s="32"/>
      <c r="AF2592" s="33"/>
      <c r="AJ2592" s="350">
        <v>1601009</v>
      </c>
      <c r="AK2592" s="3"/>
      <c r="AL2592" s="3"/>
    </row>
    <row r="2593" spans="1:38" ht="12" customHeight="1" x14ac:dyDescent="0.25">
      <c r="A2593" s="73">
        <v>1603009</v>
      </c>
      <c r="B2593" s="98" t="s">
        <v>5575</v>
      </c>
      <c r="C2593" s="74"/>
      <c r="D2593" s="115">
        <v>71.930000000000007</v>
      </c>
      <c r="E2593" s="75"/>
      <c r="F2593" s="112">
        <f t="shared" si="175"/>
        <v>86.316000000000003</v>
      </c>
      <c r="G2593" s="80" t="s">
        <v>3334</v>
      </c>
      <c r="H2593" s="358"/>
      <c r="I2593" s="406" t="s">
        <v>8507</v>
      </c>
      <c r="L2593"/>
      <c r="M2593"/>
      <c r="P2593" s="9">
        <v>30</v>
      </c>
      <c r="V2593" s="39"/>
      <c r="Z2593" s="38"/>
      <c r="AA2593" s="38">
        <v>19.992035045798488</v>
      </c>
      <c r="AB2593" s="30"/>
      <c r="AC2593" s="31"/>
      <c r="AD2593" s="32"/>
      <c r="AE2593" s="32"/>
      <c r="AF2593" s="33"/>
      <c r="AJ2593" s="350"/>
      <c r="AK2593" s="3"/>
      <c r="AL2593" s="3"/>
    </row>
    <row r="2594" spans="1:38" ht="12" customHeight="1" x14ac:dyDescent="0.25">
      <c r="A2594" s="73">
        <v>5602010</v>
      </c>
      <c r="B2594" s="98" t="s">
        <v>252</v>
      </c>
      <c r="C2594" s="74"/>
      <c r="D2594" s="115">
        <v>66.790000000000006</v>
      </c>
      <c r="E2594" s="75" t="s">
        <v>6463</v>
      </c>
      <c r="F2594" s="112">
        <f t="shared" si="175"/>
        <v>80.14800000000001</v>
      </c>
      <c r="G2594" s="80" t="s">
        <v>3334</v>
      </c>
      <c r="H2594" s="358"/>
      <c r="I2594" s="407"/>
      <c r="L2594"/>
      <c r="M2594"/>
      <c r="P2594" s="9">
        <v>30</v>
      </c>
      <c r="V2594" s="39"/>
      <c r="Z2594" s="38"/>
      <c r="AA2594" s="38">
        <v>20.004288164665525</v>
      </c>
      <c r="AB2594" s="30"/>
      <c r="AC2594" s="31"/>
      <c r="AD2594" s="32"/>
      <c r="AE2594" s="32"/>
      <c r="AF2594" s="33"/>
      <c r="AJ2594" s="350">
        <v>1601010</v>
      </c>
      <c r="AK2594" s="3"/>
      <c r="AL2594" s="3"/>
    </row>
    <row r="2595" spans="1:38" ht="12" customHeight="1" x14ac:dyDescent="0.25">
      <c r="A2595" s="73">
        <v>1603010</v>
      </c>
      <c r="B2595" s="98" t="s">
        <v>5576</v>
      </c>
      <c r="C2595" s="74"/>
      <c r="D2595" s="115">
        <v>47.7</v>
      </c>
      <c r="E2595" s="75" t="s">
        <v>1</v>
      </c>
      <c r="F2595" s="309">
        <f t="shared" si="175"/>
        <v>57.24</v>
      </c>
      <c r="G2595" s="80" t="s">
        <v>3334</v>
      </c>
      <c r="H2595" s="358"/>
      <c r="I2595" s="408"/>
      <c r="L2595"/>
      <c r="M2595"/>
      <c r="P2595" s="9">
        <v>30</v>
      </c>
      <c r="V2595" s="39"/>
      <c r="Z2595" s="38"/>
      <c r="AA2595" s="38">
        <v>0</v>
      </c>
      <c r="AB2595" s="30"/>
      <c r="AC2595" s="31"/>
      <c r="AD2595" s="32"/>
      <c r="AE2595" s="32"/>
      <c r="AF2595" s="33"/>
      <c r="AJ2595" s="350"/>
      <c r="AK2595" s="3"/>
      <c r="AL2595" s="3"/>
    </row>
    <row r="2596" spans="1:38" ht="12" customHeight="1" x14ac:dyDescent="0.25">
      <c r="A2596" s="73">
        <v>5602011</v>
      </c>
      <c r="B2596" s="98" t="s">
        <v>253</v>
      </c>
      <c r="C2596" s="74"/>
      <c r="D2596" s="115">
        <v>84.9</v>
      </c>
      <c r="E2596" s="75" t="s">
        <v>6463</v>
      </c>
      <c r="F2596" s="112">
        <f t="shared" si="175"/>
        <v>101.88000000000001</v>
      </c>
      <c r="G2596" s="80" t="s">
        <v>3334</v>
      </c>
      <c r="H2596" s="358"/>
      <c r="I2596" s="326" t="s">
        <v>4968</v>
      </c>
      <c r="L2596"/>
      <c r="M2596"/>
      <c r="P2596" s="9">
        <v>30</v>
      </c>
      <c r="V2596" s="39"/>
      <c r="Z2596" s="38"/>
      <c r="AA2596" s="38">
        <v>20.006747638326587</v>
      </c>
      <c r="AB2596" s="30"/>
      <c r="AC2596" s="31"/>
      <c r="AD2596" s="32"/>
      <c r="AE2596" s="32"/>
      <c r="AF2596" s="33"/>
      <c r="AJ2596" s="350">
        <v>1601011</v>
      </c>
      <c r="AK2596" s="3"/>
      <c r="AL2596" s="3"/>
    </row>
    <row r="2597" spans="1:38" ht="12" customHeight="1" x14ac:dyDescent="0.25">
      <c r="A2597" s="73">
        <v>1603011</v>
      </c>
      <c r="B2597" s="98" t="s">
        <v>5577</v>
      </c>
      <c r="C2597" s="74"/>
      <c r="D2597" s="115">
        <v>60.03</v>
      </c>
      <c r="E2597" s="75" t="s">
        <v>6463</v>
      </c>
      <c r="F2597" s="309">
        <f t="shared" si="175"/>
        <v>72.036000000000001</v>
      </c>
      <c r="G2597" s="80" t="s">
        <v>3334</v>
      </c>
      <c r="H2597" s="358"/>
      <c r="L2597"/>
      <c r="M2597"/>
      <c r="P2597" s="9">
        <v>30</v>
      </c>
      <c r="V2597" s="39"/>
      <c r="Z2597" s="38"/>
      <c r="AA2597" s="38">
        <v>0</v>
      </c>
      <c r="AB2597" s="30"/>
      <c r="AC2597" s="31"/>
      <c r="AD2597" s="32"/>
      <c r="AE2597" s="32"/>
      <c r="AF2597" s="33"/>
      <c r="AJ2597" s="350"/>
      <c r="AK2597" s="3"/>
      <c r="AL2597" s="3"/>
    </row>
    <row r="2598" spans="1:38" ht="12" customHeight="1" x14ac:dyDescent="0.25">
      <c r="A2598" s="73">
        <v>5602012</v>
      </c>
      <c r="B2598" s="98" t="s">
        <v>254</v>
      </c>
      <c r="C2598" s="74"/>
      <c r="D2598" s="115">
        <v>58.03</v>
      </c>
      <c r="E2598" s="75" t="s">
        <v>6464</v>
      </c>
      <c r="F2598" s="112">
        <f t="shared" si="175"/>
        <v>69.635999999999996</v>
      </c>
      <c r="G2598" s="80" t="s">
        <v>3333</v>
      </c>
      <c r="H2598" s="358"/>
      <c r="I2598" s="380" t="s">
        <v>8508</v>
      </c>
      <c r="L2598"/>
      <c r="M2598"/>
      <c r="P2598" s="9">
        <v>30</v>
      </c>
      <c r="V2598" s="39"/>
      <c r="Z2598" s="38"/>
      <c r="AA2598" s="38">
        <v>19.990128331688055</v>
      </c>
      <c r="AB2598" s="30"/>
      <c r="AC2598" s="31"/>
      <c r="AD2598" s="32"/>
      <c r="AE2598" s="32"/>
      <c r="AF2598" s="33"/>
      <c r="AJ2598" s="350">
        <v>1601012</v>
      </c>
      <c r="AK2598" s="3"/>
      <c r="AL2598" s="3"/>
    </row>
    <row r="2599" spans="1:38" ht="12" customHeight="1" x14ac:dyDescent="0.25">
      <c r="A2599" s="73">
        <v>1603012</v>
      </c>
      <c r="B2599" s="98" t="s">
        <v>5578</v>
      </c>
      <c r="C2599" s="74"/>
      <c r="D2599" s="115">
        <v>66.42</v>
      </c>
      <c r="E2599" s="75" t="s">
        <v>6463</v>
      </c>
      <c r="F2599" s="112">
        <f t="shared" si="175"/>
        <v>79.703999999999994</v>
      </c>
      <c r="G2599" s="80" t="s">
        <v>3333</v>
      </c>
      <c r="H2599" s="358"/>
      <c r="I2599" s="381"/>
      <c r="J2599" s="15"/>
      <c r="L2599"/>
      <c r="M2599"/>
      <c r="P2599" s="9">
        <v>30</v>
      </c>
      <c r="V2599" s="39"/>
      <c r="Z2599" s="38"/>
      <c r="AA2599" s="38">
        <v>20.00862440707202</v>
      </c>
      <c r="AB2599" s="30"/>
      <c r="AC2599" s="31"/>
      <c r="AD2599" s="32"/>
      <c r="AE2599" s="32"/>
      <c r="AF2599" s="33"/>
      <c r="AJ2599" s="350"/>
      <c r="AK2599" s="3"/>
      <c r="AL2599" s="3"/>
    </row>
    <row r="2600" spans="1:38" ht="12" customHeight="1" x14ac:dyDescent="0.25">
      <c r="A2600" s="73">
        <v>5602013</v>
      </c>
      <c r="B2600" s="98" t="s">
        <v>255</v>
      </c>
      <c r="C2600" s="74"/>
      <c r="D2600" s="115">
        <v>67.040000000000006</v>
      </c>
      <c r="E2600" s="75" t="s">
        <v>6463</v>
      </c>
      <c r="F2600" s="112">
        <f t="shared" si="175"/>
        <v>80.448000000000008</v>
      </c>
      <c r="G2600" s="80" t="s">
        <v>3333</v>
      </c>
      <c r="H2600" s="358"/>
      <c r="L2600"/>
      <c r="M2600"/>
      <c r="P2600" s="9">
        <v>30</v>
      </c>
      <c r="V2600" s="39"/>
      <c r="Z2600" s="38"/>
      <c r="AA2600" s="38">
        <v>19.995727408673361</v>
      </c>
      <c r="AB2600" s="30"/>
      <c r="AC2600" s="31"/>
      <c r="AD2600" s="32"/>
      <c r="AE2600" s="32"/>
      <c r="AF2600" s="33"/>
      <c r="AJ2600" s="350">
        <v>1601013</v>
      </c>
      <c r="AK2600" s="3"/>
      <c r="AL2600" s="3"/>
    </row>
    <row r="2601" spans="1:38" ht="12" customHeight="1" x14ac:dyDescent="0.25">
      <c r="A2601" s="73">
        <v>1603013</v>
      </c>
      <c r="B2601" s="98" t="s">
        <v>5579</v>
      </c>
      <c r="C2601" s="74"/>
      <c r="D2601" s="115">
        <v>71.400000000000006</v>
      </c>
      <c r="E2601" s="75" t="s">
        <v>6464</v>
      </c>
      <c r="F2601" s="112">
        <f t="shared" si="175"/>
        <v>85.68</v>
      </c>
      <c r="G2601" s="80" t="s">
        <v>3333</v>
      </c>
      <c r="H2601" s="358"/>
      <c r="J2601" s="15"/>
      <c r="L2601"/>
      <c r="M2601"/>
      <c r="P2601" s="9">
        <v>30</v>
      </c>
      <c r="V2601" s="39"/>
      <c r="Z2601" s="38"/>
      <c r="AA2601" s="38">
        <v>20</v>
      </c>
      <c r="AB2601" s="30"/>
      <c r="AC2601" s="31"/>
      <c r="AD2601" s="32"/>
      <c r="AE2601" s="32"/>
      <c r="AF2601" s="33"/>
      <c r="AJ2601" s="350"/>
      <c r="AK2601" s="3"/>
      <c r="AL2601" s="3"/>
    </row>
    <row r="2602" spans="1:38" ht="12" customHeight="1" x14ac:dyDescent="0.25">
      <c r="A2602" s="73">
        <v>5602014</v>
      </c>
      <c r="B2602" s="98" t="s">
        <v>256</v>
      </c>
      <c r="C2602" s="74"/>
      <c r="D2602" s="115">
        <v>85.1</v>
      </c>
      <c r="E2602" s="75" t="s">
        <v>6463</v>
      </c>
      <c r="F2602" s="112">
        <f t="shared" si="175"/>
        <v>102.11999999999999</v>
      </c>
      <c r="G2602" s="80" t="s">
        <v>3333</v>
      </c>
      <c r="H2602" s="358"/>
      <c r="L2602"/>
      <c r="M2602"/>
      <c r="P2602" s="9">
        <v>30</v>
      </c>
      <c r="V2602" s="39"/>
      <c r="Z2602" s="38"/>
      <c r="AA2602" s="38">
        <v>19.993268259845166</v>
      </c>
      <c r="AB2602" s="30"/>
      <c r="AC2602" s="31"/>
      <c r="AD2602" s="32"/>
      <c r="AE2602" s="32"/>
      <c r="AF2602" s="33"/>
      <c r="AJ2602" s="350">
        <v>1601014</v>
      </c>
      <c r="AK2602" s="3"/>
      <c r="AL2602" s="3"/>
    </row>
    <row r="2603" spans="1:38" ht="12" customHeight="1" x14ac:dyDescent="0.25">
      <c r="A2603" s="73">
        <v>5602015</v>
      </c>
      <c r="B2603" s="98" t="s">
        <v>257</v>
      </c>
      <c r="C2603" s="74"/>
      <c r="D2603" s="115">
        <v>94.42</v>
      </c>
      <c r="E2603" s="75" t="s">
        <v>6463</v>
      </c>
      <c r="F2603" s="112">
        <f t="shared" si="175"/>
        <v>113.304</v>
      </c>
      <c r="G2603" s="80" t="s">
        <v>3335</v>
      </c>
      <c r="H2603" s="358"/>
      <c r="I2603" s="380" t="s">
        <v>8509</v>
      </c>
      <c r="L2603"/>
      <c r="M2603"/>
      <c r="P2603" s="9">
        <v>30</v>
      </c>
      <c r="V2603" s="39"/>
      <c r="Z2603" s="38"/>
      <c r="AA2603" s="38">
        <v>20.006067040800858</v>
      </c>
      <c r="AB2603" s="30"/>
      <c r="AC2603" s="31"/>
      <c r="AD2603" s="32"/>
      <c r="AE2603" s="32"/>
      <c r="AF2603" s="33"/>
      <c r="AJ2603" s="350">
        <v>1601015</v>
      </c>
      <c r="AK2603" s="3"/>
      <c r="AL2603" s="3"/>
    </row>
    <row r="2604" spans="1:38" ht="12" customHeight="1" x14ac:dyDescent="0.25">
      <c r="A2604" s="73">
        <v>1603015</v>
      </c>
      <c r="B2604" s="98" t="s">
        <v>5580</v>
      </c>
      <c r="C2604" s="74"/>
      <c r="D2604" s="115">
        <v>118.39</v>
      </c>
      <c r="E2604" s="75" t="s">
        <v>6464</v>
      </c>
      <c r="F2604" s="112">
        <f t="shared" si="175"/>
        <v>142.06799999999998</v>
      </c>
      <c r="G2604" s="80" t="s">
        <v>3335</v>
      </c>
      <c r="H2604" s="358"/>
      <c r="I2604" s="381"/>
      <c r="L2604"/>
      <c r="M2604"/>
      <c r="P2604" s="9">
        <v>30</v>
      </c>
      <c r="V2604" s="39"/>
      <c r="Z2604" s="38"/>
      <c r="AA2604" s="38">
        <v>19.997580450036295</v>
      </c>
      <c r="AB2604" s="30"/>
      <c r="AC2604" s="31"/>
      <c r="AD2604" s="32"/>
      <c r="AE2604" s="32"/>
      <c r="AF2604" s="33"/>
      <c r="AJ2604" s="350"/>
      <c r="AK2604" s="3"/>
      <c r="AL2604" s="3"/>
    </row>
    <row r="2605" spans="1:38" ht="12" customHeight="1" x14ac:dyDescent="0.25">
      <c r="A2605" s="73">
        <v>5602016</v>
      </c>
      <c r="B2605" s="98" t="s">
        <v>258</v>
      </c>
      <c r="C2605" s="74"/>
      <c r="D2605" s="115">
        <v>102.95</v>
      </c>
      <c r="E2605" s="75"/>
      <c r="F2605" s="112">
        <f t="shared" si="175"/>
        <v>123.53999999999999</v>
      </c>
      <c r="G2605" s="80" t="s">
        <v>3335</v>
      </c>
      <c r="H2605" s="358"/>
      <c r="L2605"/>
      <c r="M2605"/>
      <c r="P2605" s="9">
        <v>30</v>
      </c>
      <c r="V2605" s="39"/>
      <c r="Z2605" s="38"/>
      <c r="AA2605" s="38">
        <v>20.005564830272675</v>
      </c>
      <c r="AB2605" s="30"/>
      <c r="AC2605" s="31"/>
      <c r="AD2605" s="32"/>
      <c r="AE2605" s="32"/>
      <c r="AF2605" s="33"/>
      <c r="AJ2605" s="350">
        <v>1601016</v>
      </c>
      <c r="AK2605" s="3"/>
      <c r="AL2605" s="3"/>
    </row>
    <row r="2606" spans="1:38" ht="12" customHeight="1" x14ac:dyDescent="0.25">
      <c r="A2606" s="73">
        <v>5602017</v>
      </c>
      <c r="B2606" s="98" t="s">
        <v>259</v>
      </c>
      <c r="C2606" s="74"/>
      <c r="D2606" s="115">
        <v>162.53</v>
      </c>
      <c r="E2606" s="75" t="s">
        <v>6463</v>
      </c>
      <c r="F2606" s="112">
        <f t="shared" si="175"/>
        <v>195.036</v>
      </c>
      <c r="G2606" s="80" t="s">
        <v>3334</v>
      </c>
      <c r="H2606" s="358"/>
      <c r="L2606"/>
      <c r="M2606"/>
      <c r="P2606" s="9">
        <v>30</v>
      </c>
      <c r="V2606" s="39"/>
      <c r="Z2606" s="38"/>
      <c r="AA2606" s="38">
        <v>20.00352485019387</v>
      </c>
      <c r="AB2606" s="30"/>
      <c r="AC2606" s="31"/>
      <c r="AD2606" s="32"/>
      <c r="AE2606" s="32"/>
      <c r="AF2606" s="33"/>
      <c r="AJ2606" s="350">
        <v>1601017</v>
      </c>
      <c r="AK2606" s="3"/>
      <c r="AL2606" s="3"/>
    </row>
    <row r="2607" spans="1:38" ht="12" customHeight="1" x14ac:dyDescent="0.25">
      <c r="A2607" s="73">
        <v>1603017</v>
      </c>
      <c r="B2607" s="98" t="s">
        <v>5581</v>
      </c>
      <c r="C2607" s="74"/>
      <c r="D2607" s="115">
        <v>154.09</v>
      </c>
      <c r="E2607" s="75" t="s">
        <v>6464</v>
      </c>
      <c r="F2607" s="112">
        <f t="shared" si="175"/>
        <v>184.90799999999999</v>
      </c>
      <c r="G2607" s="80" t="s">
        <v>3334</v>
      </c>
      <c r="H2607" s="358"/>
      <c r="L2607"/>
      <c r="M2607"/>
      <c r="P2607" s="9">
        <v>30</v>
      </c>
      <c r="V2607" s="39"/>
      <c r="Z2607" s="38"/>
      <c r="AA2607" s="38">
        <v>5.0004647272051272</v>
      </c>
      <c r="AB2607" s="30"/>
      <c r="AC2607" s="31"/>
      <c r="AD2607" s="32"/>
      <c r="AE2607" s="32"/>
      <c r="AF2607" s="33"/>
      <c r="AJ2607" s="350"/>
      <c r="AK2607" s="3"/>
      <c r="AL2607" s="3"/>
    </row>
    <row r="2608" spans="1:38" ht="12" customHeight="1" x14ac:dyDescent="0.25">
      <c r="A2608" s="73">
        <v>5602018</v>
      </c>
      <c r="B2608" s="98" t="s">
        <v>260</v>
      </c>
      <c r="C2608" s="74"/>
      <c r="D2608" s="115">
        <v>174.13</v>
      </c>
      <c r="E2608" s="75" t="s">
        <v>6463</v>
      </c>
      <c r="F2608" s="112">
        <f t="shared" si="175"/>
        <v>208.95599999999999</v>
      </c>
      <c r="G2608" s="80" t="s">
        <v>3334</v>
      </c>
      <c r="H2608" s="358"/>
      <c r="I2608" s="380" t="s">
        <v>8510</v>
      </c>
      <c r="L2608"/>
      <c r="M2608"/>
      <c r="P2608" s="9">
        <v>30</v>
      </c>
      <c r="V2608" s="39"/>
      <c r="Z2608" s="38"/>
      <c r="AA2608" s="38">
        <v>20.00329001480506</v>
      </c>
      <c r="AB2608" s="30"/>
      <c r="AC2608" s="31"/>
      <c r="AD2608" s="32"/>
      <c r="AE2608" s="32"/>
      <c r="AF2608" s="33"/>
      <c r="AJ2608" s="350">
        <v>1601018</v>
      </c>
      <c r="AK2608" s="3"/>
      <c r="AL2608" s="3"/>
    </row>
    <row r="2609" spans="1:38" ht="12" customHeight="1" x14ac:dyDescent="0.25">
      <c r="A2609" s="73">
        <v>5602019</v>
      </c>
      <c r="B2609" s="98" t="s">
        <v>261</v>
      </c>
      <c r="C2609" s="74"/>
      <c r="D2609" s="115">
        <v>254.85</v>
      </c>
      <c r="E2609" s="75" t="s">
        <v>6463</v>
      </c>
      <c r="F2609" s="112">
        <f t="shared" si="175"/>
        <v>305.82</v>
      </c>
      <c r="G2609" s="80" t="s">
        <v>3334</v>
      </c>
      <c r="H2609" s="358"/>
      <c r="I2609" s="381"/>
      <c r="L2609"/>
      <c r="M2609"/>
      <c r="P2609" s="9">
        <v>30</v>
      </c>
      <c r="V2609" s="39"/>
      <c r="Z2609" s="38"/>
      <c r="AA2609" s="38">
        <v>20.001123974373385</v>
      </c>
      <c r="AB2609" s="30"/>
      <c r="AC2609" s="31"/>
      <c r="AD2609" s="32"/>
      <c r="AE2609" s="32"/>
      <c r="AF2609" s="33"/>
      <c r="AJ2609" s="350">
        <v>1601019</v>
      </c>
      <c r="AK2609" s="3"/>
      <c r="AL2609" s="3"/>
    </row>
    <row r="2610" spans="1:38" ht="12" customHeight="1" x14ac:dyDescent="0.25">
      <c r="A2610" s="73">
        <v>1603019</v>
      </c>
      <c r="B2610" s="98" t="s">
        <v>5582</v>
      </c>
      <c r="C2610" s="74"/>
      <c r="D2610" s="115">
        <v>230.13</v>
      </c>
      <c r="E2610" s="75"/>
      <c r="F2610" s="112">
        <f t="shared" si="175"/>
        <v>276.15600000000001</v>
      </c>
      <c r="G2610" s="80" t="s">
        <v>3334</v>
      </c>
      <c r="H2610" s="358"/>
      <c r="L2610"/>
      <c r="M2610"/>
      <c r="P2610" s="9">
        <v>30</v>
      </c>
      <c r="V2610" s="39"/>
      <c r="Z2610" s="38"/>
      <c r="AA2610" s="38">
        <v>4.9975105800348558</v>
      </c>
      <c r="AB2610" s="30"/>
      <c r="AC2610" s="31"/>
      <c r="AD2610" s="32"/>
      <c r="AE2610" s="32"/>
      <c r="AF2610" s="33"/>
      <c r="AJ2610" s="350"/>
      <c r="AK2610" s="3"/>
      <c r="AL2610" s="3"/>
    </row>
    <row r="2611" spans="1:38" ht="12" customHeight="1" x14ac:dyDescent="0.25">
      <c r="A2611" s="73">
        <v>5602020</v>
      </c>
      <c r="B2611" s="98" t="s">
        <v>262</v>
      </c>
      <c r="C2611" s="74"/>
      <c r="D2611" s="115">
        <v>38.67</v>
      </c>
      <c r="E2611" s="75" t="s">
        <v>6464</v>
      </c>
      <c r="F2611" s="112">
        <f t="shared" si="175"/>
        <v>46.404000000000003</v>
      </c>
      <c r="G2611" s="80" t="s">
        <v>3334</v>
      </c>
      <c r="H2611" s="358"/>
      <c r="L2611"/>
      <c r="M2611"/>
      <c r="P2611" s="9">
        <v>30</v>
      </c>
      <c r="V2611" s="39"/>
      <c r="Z2611" s="38"/>
      <c r="AA2611" s="38">
        <v>0</v>
      </c>
      <c r="AB2611" s="30"/>
      <c r="AC2611" s="31"/>
      <c r="AD2611" s="32"/>
      <c r="AE2611" s="32"/>
      <c r="AF2611" s="33"/>
      <c r="AJ2611" s="350">
        <v>1601020</v>
      </c>
      <c r="AK2611" s="3"/>
      <c r="AL2611" s="3"/>
    </row>
    <row r="2612" spans="1:38" ht="12" customHeight="1" x14ac:dyDescent="0.25">
      <c r="A2612" s="73">
        <v>1603020</v>
      </c>
      <c r="B2612" s="98" t="s">
        <v>5583</v>
      </c>
      <c r="C2612" s="74"/>
      <c r="D2612" s="115">
        <v>39.06</v>
      </c>
      <c r="E2612" s="75"/>
      <c r="F2612" s="309">
        <f t="shared" si="175"/>
        <v>46.872</v>
      </c>
      <c r="G2612" s="80" t="s">
        <v>3334</v>
      </c>
      <c r="H2612" s="358"/>
      <c r="L2612"/>
      <c r="M2612"/>
      <c r="P2612" s="9">
        <v>30</v>
      </c>
      <c r="V2612" s="39"/>
      <c r="Z2612" s="38"/>
      <c r="AA2612" s="38">
        <v>0</v>
      </c>
      <c r="AB2612" s="30"/>
      <c r="AC2612" s="31"/>
      <c r="AD2612" s="32"/>
      <c r="AE2612" s="32"/>
      <c r="AF2612" s="33"/>
      <c r="AJ2612" s="350"/>
      <c r="AK2612" s="3"/>
      <c r="AL2612" s="3"/>
    </row>
    <row r="2613" spans="1:38" ht="12" customHeight="1" x14ac:dyDescent="0.25">
      <c r="A2613" s="73">
        <v>5602021</v>
      </c>
      <c r="B2613" s="98" t="s">
        <v>263</v>
      </c>
      <c r="C2613" s="74"/>
      <c r="D2613" s="115">
        <v>62.06</v>
      </c>
      <c r="E2613" s="75" t="s">
        <v>6463</v>
      </c>
      <c r="F2613" s="112">
        <f t="shared" si="175"/>
        <v>74.471999999999994</v>
      </c>
      <c r="G2613" s="80" t="s">
        <v>3335</v>
      </c>
      <c r="H2613" s="358"/>
      <c r="I2613" s="360" t="s">
        <v>8190</v>
      </c>
      <c r="L2613"/>
      <c r="M2613"/>
      <c r="P2613" s="9">
        <v>30</v>
      </c>
      <c r="V2613" s="39"/>
      <c r="Z2613" s="38"/>
      <c r="AA2613" s="38">
        <v>20.009231479344578</v>
      </c>
      <c r="AB2613" s="30"/>
      <c r="AC2613" s="31"/>
      <c r="AD2613" s="32"/>
      <c r="AE2613" s="32"/>
      <c r="AF2613" s="33"/>
      <c r="AJ2613" s="350">
        <v>1601021</v>
      </c>
      <c r="AK2613" s="3"/>
      <c r="AL2613" s="3"/>
    </row>
    <row r="2614" spans="1:38" ht="12" customHeight="1" x14ac:dyDescent="0.25">
      <c r="A2614" s="73">
        <v>1603021</v>
      </c>
      <c r="B2614" s="98" t="s">
        <v>5525</v>
      </c>
      <c r="C2614" s="74"/>
      <c r="D2614" s="115">
        <v>71.14</v>
      </c>
      <c r="E2614" s="75"/>
      <c r="F2614" s="112">
        <f t="shared" si="175"/>
        <v>85.367999999999995</v>
      </c>
      <c r="G2614" s="80" t="s">
        <v>3335</v>
      </c>
      <c r="H2614" s="358"/>
      <c r="I2614" s="367"/>
      <c r="L2614"/>
      <c r="M2614"/>
      <c r="P2614" s="9">
        <v>30</v>
      </c>
      <c r="V2614" s="39"/>
      <c r="Z2614" s="38"/>
      <c r="AA2614" s="38">
        <v>19.991946849204751</v>
      </c>
      <c r="AB2614" s="30"/>
      <c r="AC2614" s="31"/>
      <c r="AD2614" s="32"/>
      <c r="AE2614" s="32"/>
      <c r="AF2614" s="33"/>
      <c r="AJ2614" s="350"/>
      <c r="AK2614" s="3"/>
      <c r="AL2614" s="3"/>
    </row>
    <row r="2615" spans="1:38" ht="12" customHeight="1" x14ac:dyDescent="0.25">
      <c r="A2615" s="73">
        <v>5602022</v>
      </c>
      <c r="B2615" s="98" t="s">
        <v>264</v>
      </c>
      <c r="C2615" s="74"/>
      <c r="D2615" s="115">
        <v>73.31</v>
      </c>
      <c r="E2615" s="75" t="s">
        <v>6463</v>
      </c>
      <c r="F2615" s="112">
        <f t="shared" si="175"/>
        <v>87.971999999999994</v>
      </c>
      <c r="G2615" s="80" t="s">
        <v>3333</v>
      </c>
      <c r="H2615" s="358"/>
      <c r="I2615" s="361"/>
      <c r="L2615"/>
      <c r="M2615"/>
      <c r="P2615" s="9">
        <v>30</v>
      </c>
      <c r="V2615" s="39"/>
      <c r="Z2615" s="38"/>
      <c r="AA2615" s="38">
        <v>20.00390701308848</v>
      </c>
      <c r="AB2615" s="30"/>
      <c r="AC2615" s="31"/>
      <c r="AD2615" s="32"/>
      <c r="AE2615" s="32"/>
      <c r="AF2615" s="33"/>
      <c r="AJ2615" s="350">
        <v>1601022</v>
      </c>
      <c r="AK2615" s="3"/>
      <c r="AL2615" s="3"/>
    </row>
    <row r="2616" spans="1:38" ht="12" customHeight="1" x14ac:dyDescent="0.25">
      <c r="A2616" s="73">
        <v>1603022</v>
      </c>
      <c r="B2616" s="98" t="s">
        <v>5526</v>
      </c>
      <c r="C2616" s="74"/>
      <c r="D2616" s="115">
        <v>83.92</v>
      </c>
      <c r="E2616" s="75"/>
      <c r="F2616" s="112">
        <f t="shared" si="175"/>
        <v>100.70399999999999</v>
      </c>
      <c r="G2616" s="80" t="s">
        <v>3333</v>
      </c>
      <c r="H2616" s="358"/>
      <c r="J2616" s="15"/>
      <c r="L2616"/>
      <c r="M2616"/>
      <c r="P2616" s="9">
        <v>30</v>
      </c>
      <c r="V2616" s="39"/>
      <c r="Z2616" s="38"/>
      <c r="AA2616" s="38">
        <v>20.003413551800648</v>
      </c>
      <c r="AB2616" s="30"/>
      <c r="AC2616" s="31"/>
      <c r="AD2616" s="32"/>
      <c r="AE2616" s="32"/>
      <c r="AF2616" s="33"/>
      <c r="AJ2616" s="350"/>
      <c r="AK2616" s="3"/>
      <c r="AL2616" s="3"/>
    </row>
    <row r="2617" spans="1:38" ht="12" customHeight="1" x14ac:dyDescent="0.25">
      <c r="A2617" s="73">
        <v>5602023</v>
      </c>
      <c r="B2617" s="98" t="s">
        <v>265</v>
      </c>
      <c r="C2617" s="74"/>
      <c r="D2617" s="115">
        <v>85.95</v>
      </c>
      <c r="E2617" s="75" t="s">
        <v>6463</v>
      </c>
      <c r="F2617" s="112">
        <f t="shared" si="175"/>
        <v>103.14</v>
      </c>
      <c r="G2617" s="80" t="s">
        <v>3333</v>
      </c>
      <c r="H2617" s="358"/>
      <c r="L2617"/>
      <c r="M2617"/>
      <c r="P2617" s="9">
        <v>30</v>
      </c>
      <c r="V2617" s="39"/>
      <c r="Z2617" s="38"/>
      <c r="AA2617" s="38">
        <v>19.993335554815062</v>
      </c>
      <c r="AB2617" s="30"/>
      <c r="AC2617" s="31"/>
      <c r="AD2617" s="32"/>
      <c r="AE2617" s="32"/>
      <c r="AF2617" s="33"/>
      <c r="AJ2617" s="350">
        <v>1601023</v>
      </c>
      <c r="AK2617" s="3"/>
      <c r="AL2617" s="3"/>
    </row>
    <row r="2618" spans="1:38" ht="12" customHeight="1" x14ac:dyDescent="0.25">
      <c r="A2618" s="73">
        <v>5602024</v>
      </c>
      <c r="B2618" s="98" t="s">
        <v>266</v>
      </c>
      <c r="C2618" s="74"/>
      <c r="D2618" s="115">
        <v>97.39</v>
      </c>
      <c r="E2618" s="75" t="s">
        <v>6463</v>
      </c>
      <c r="F2618" s="112">
        <f t="shared" ref="F2618:F2687" si="176">D2618*1.2</f>
        <v>116.86799999999999</v>
      </c>
      <c r="G2618" s="80" t="s">
        <v>3333</v>
      </c>
      <c r="H2618" s="358"/>
      <c r="I2618" s="360" t="s">
        <v>8191</v>
      </c>
      <c r="L2618"/>
      <c r="M2618"/>
      <c r="P2618" s="9">
        <v>30</v>
      </c>
      <c r="V2618" s="39"/>
      <c r="Z2618" s="38"/>
      <c r="AA2618" s="38">
        <v>20</v>
      </c>
      <c r="AB2618" s="30"/>
      <c r="AC2618" s="31"/>
      <c r="AD2618" s="32"/>
      <c r="AE2618" s="32"/>
      <c r="AF2618" s="33"/>
      <c r="AJ2618" s="350">
        <v>1601024</v>
      </c>
      <c r="AK2618" s="3"/>
      <c r="AL2618" s="3"/>
    </row>
    <row r="2619" spans="1:38" ht="12" customHeight="1" x14ac:dyDescent="0.25">
      <c r="A2619" s="73">
        <v>1603024</v>
      </c>
      <c r="B2619" s="98" t="s">
        <v>5527</v>
      </c>
      <c r="C2619" s="74"/>
      <c r="D2619" s="115">
        <v>121.19</v>
      </c>
      <c r="E2619" s="75" t="s">
        <v>6464</v>
      </c>
      <c r="F2619" s="112">
        <f t="shared" si="176"/>
        <v>145.428</v>
      </c>
      <c r="G2619" s="80" t="s">
        <v>3333</v>
      </c>
      <c r="H2619" s="358"/>
      <c r="I2619" s="367"/>
      <c r="J2619" s="15"/>
      <c r="L2619"/>
      <c r="M2619"/>
      <c r="P2619" s="9">
        <v>30</v>
      </c>
      <c r="V2619" s="39"/>
      <c r="Z2619" s="38"/>
      <c r="AA2619" s="38">
        <v>19.995272985109906</v>
      </c>
      <c r="AB2619" s="30"/>
      <c r="AC2619" s="31"/>
      <c r="AD2619" s="32"/>
      <c r="AE2619" s="32"/>
      <c r="AF2619" s="33"/>
      <c r="AJ2619" s="350"/>
      <c r="AK2619" s="3"/>
      <c r="AL2619" s="3"/>
    </row>
    <row r="2620" spans="1:38" ht="12" customHeight="1" x14ac:dyDescent="0.25">
      <c r="A2620" s="73">
        <v>5602025</v>
      </c>
      <c r="B2620" s="98" t="s">
        <v>267</v>
      </c>
      <c r="C2620" s="74"/>
      <c r="D2620" s="115">
        <v>121.63</v>
      </c>
      <c r="E2620" s="75" t="s">
        <v>6463</v>
      </c>
      <c r="F2620" s="112">
        <f t="shared" si="176"/>
        <v>145.95599999999999</v>
      </c>
      <c r="G2620" s="80" t="s">
        <v>3333</v>
      </c>
      <c r="H2620" s="358"/>
      <c r="I2620" s="361"/>
      <c r="L2620"/>
      <c r="M2620"/>
      <c r="P2620" s="9">
        <v>30</v>
      </c>
      <c r="V2620" s="39"/>
      <c r="Z2620" s="38"/>
      <c r="AA2620" s="38">
        <v>20.004709760979637</v>
      </c>
      <c r="AB2620" s="30"/>
      <c r="AC2620" s="31"/>
      <c r="AD2620" s="32"/>
      <c r="AE2620" s="32"/>
      <c r="AF2620" s="33"/>
      <c r="AJ2620" s="350">
        <v>1601025</v>
      </c>
      <c r="AK2620" s="3"/>
      <c r="AL2620" s="3"/>
    </row>
    <row r="2621" spans="1:38" ht="12" customHeight="1" x14ac:dyDescent="0.25">
      <c r="A2621" s="73">
        <v>5403043</v>
      </c>
      <c r="B2621" s="98" t="s">
        <v>6970</v>
      </c>
      <c r="C2621" s="74"/>
      <c r="D2621" s="115">
        <v>357.35</v>
      </c>
      <c r="E2621" s="75" t="s">
        <v>6463</v>
      </c>
      <c r="F2621" s="112">
        <f t="shared" si="176"/>
        <v>428.82</v>
      </c>
      <c r="G2621" s="80" t="s">
        <v>3334</v>
      </c>
      <c r="H2621" s="358"/>
      <c r="L2621"/>
      <c r="M2621"/>
      <c r="P2621" s="9">
        <v>30</v>
      </c>
      <c r="V2621" s="39"/>
      <c r="Z2621" s="38"/>
      <c r="AA2621" s="38">
        <v>15.000906008128183</v>
      </c>
      <c r="AB2621" s="30"/>
      <c r="AC2621" s="31"/>
      <c r="AD2621" s="32"/>
      <c r="AE2621" s="32"/>
      <c r="AF2621" s="33"/>
      <c r="AJ2621" s="350">
        <v>1602008</v>
      </c>
      <c r="AK2621" s="3"/>
      <c r="AL2621" s="3"/>
    </row>
    <row r="2622" spans="1:38" ht="12" customHeight="1" x14ac:dyDescent="0.25">
      <c r="A2622" s="73">
        <v>5602026</v>
      </c>
      <c r="B2622" s="98" t="s">
        <v>268</v>
      </c>
      <c r="C2622" s="74"/>
      <c r="D2622" s="115">
        <v>166.22</v>
      </c>
      <c r="E2622" s="75" t="s">
        <v>6463</v>
      </c>
      <c r="F2622" s="112">
        <f t="shared" si="176"/>
        <v>199.464</v>
      </c>
      <c r="G2622" s="80" t="s">
        <v>3334</v>
      </c>
      <c r="H2622" s="358"/>
      <c r="L2622"/>
      <c r="M2622"/>
      <c r="P2622" s="9">
        <v>30</v>
      </c>
      <c r="V2622" s="39"/>
      <c r="Z2622" s="38"/>
      <c r="AA2622" s="38">
        <v>20</v>
      </c>
      <c r="AB2622" s="30"/>
      <c r="AC2622" s="31"/>
      <c r="AD2622" s="32"/>
      <c r="AE2622" s="32"/>
      <c r="AF2622" s="33"/>
      <c r="AJ2622" s="350">
        <v>1601026</v>
      </c>
      <c r="AK2622" s="3"/>
      <c r="AL2622" s="3"/>
    </row>
    <row r="2623" spans="1:38" ht="12" customHeight="1" x14ac:dyDescent="0.25">
      <c r="A2623" s="73">
        <v>5602027</v>
      </c>
      <c r="B2623" s="98" t="s">
        <v>269</v>
      </c>
      <c r="C2623" s="74"/>
      <c r="D2623" s="115">
        <v>194.82</v>
      </c>
      <c r="E2623" s="75" t="s">
        <v>6463</v>
      </c>
      <c r="F2623" s="112">
        <f t="shared" si="176"/>
        <v>233.78399999999999</v>
      </c>
      <c r="G2623" s="80" t="s">
        <v>3334</v>
      </c>
      <c r="H2623" s="358"/>
      <c r="I2623" s="326" t="s">
        <v>4969</v>
      </c>
      <c r="L2623"/>
      <c r="M2623"/>
      <c r="P2623" s="9">
        <v>30</v>
      </c>
      <c r="V2623" s="39"/>
      <c r="Z2623" s="38"/>
      <c r="AA2623" s="38">
        <v>20.002940527824748</v>
      </c>
      <c r="AB2623" s="30"/>
      <c r="AC2623" s="31"/>
      <c r="AD2623" s="32"/>
      <c r="AE2623" s="32"/>
      <c r="AF2623" s="33"/>
      <c r="AJ2623" s="350">
        <v>1601027</v>
      </c>
      <c r="AK2623" s="3"/>
      <c r="AL2623" s="3"/>
    </row>
    <row r="2624" spans="1:38" ht="12" customHeight="1" x14ac:dyDescent="0.25">
      <c r="A2624" s="73">
        <v>5403044</v>
      </c>
      <c r="B2624" s="98" t="s">
        <v>6969</v>
      </c>
      <c r="C2624" s="74"/>
      <c r="D2624" s="115">
        <v>487.12</v>
      </c>
      <c r="E2624" s="75" t="s">
        <v>6463</v>
      </c>
      <c r="F2624" s="112">
        <f>D2624*1.2</f>
        <v>584.54399999999998</v>
      </c>
      <c r="G2624" s="80" t="s">
        <v>3334</v>
      </c>
      <c r="H2624" s="358"/>
      <c r="I2624" s="347"/>
      <c r="L2624"/>
      <c r="M2624"/>
      <c r="P2624" s="9">
        <v>30</v>
      </c>
      <c r="V2624" s="39"/>
      <c r="Z2624" s="38"/>
      <c r="AA2624" s="38">
        <v>15.000876560765136</v>
      </c>
      <c r="AB2624" s="30"/>
      <c r="AC2624" s="31"/>
      <c r="AD2624" s="32"/>
      <c r="AE2624" s="32"/>
      <c r="AF2624" s="33"/>
      <c r="AJ2624" s="350">
        <v>1602009</v>
      </c>
      <c r="AK2624" s="3"/>
      <c r="AL2624" s="3"/>
    </row>
    <row r="2625" spans="1:38" ht="12" customHeight="1" x14ac:dyDescent="0.25">
      <c r="A2625" s="73">
        <v>5602028</v>
      </c>
      <c r="B2625" s="98" t="s">
        <v>270</v>
      </c>
      <c r="C2625" s="74"/>
      <c r="D2625" s="115">
        <v>331.05</v>
      </c>
      <c r="E2625" s="75" t="s">
        <v>6463</v>
      </c>
      <c r="F2625" s="112">
        <f t="shared" si="176"/>
        <v>397.26</v>
      </c>
      <c r="G2625" s="80" t="s">
        <v>3334</v>
      </c>
      <c r="H2625" s="358"/>
      <c r="I2625" s="380" t="s">
        <v>8391</v>
      </c>
      <c r="L2625"/>
      <c r="M2625"/>
      <c r="P2625" s="9">
        <v>30</v>
      </c>
      <c r="V2625" s="39"/>
      <c r="Z2625" s="38"/>
      <c r="AA2625" s="38">
        <v>20</v>
      </c>
      <c r="AB2625" s="30"/>
      <c r="AC2625" s="31"/>
      <c r="AD2625" s="32"/>
      <c r="AE2625" s="32"/>
      <c r="AF2625" s="33"/>
      <c r="AJ2625" s="350">
        <v>1601028</v>
      </c>
      <c r="AK2625" s="3"/>
      <c r="AL2625" s="3"/>
    </row>
    <row r="2626" spans="1:38" ht="12" customHeight="1" x14ac:dyDescent="0.25">
      <c r="A2626" s="73">
        <v>5602029</v>
      </c>
      <c r="B2626" s="98" t="s">
        <v>271</v>
      </c>
      <c r="C2626" s="74"/>
      <c r="D2626" s="115">
        <v>451.94</v>
      </c>
      <c r="E2626" s="75" t="s">
        <v>6463</v>
      </c>
      <c r="F2626" s="112">
        <f t="shared" si="176"/>
        <v>542.32799999999997</v>
      </c>
      <c r="G2626" s="80" t="s">
        <v>3334</v>
      </c>
      <c r="H2626" s="358"/>
      <c r="I2626" s="381"/>
      <c r="L2626"/>
      <c r="M2626"/>
      <c r="P2626" s="9">
        <v>30</v>
      </c>
      <c r="V2626" s="39"/>
      <c r="Z2626" s="38"/>
      <c r="AA2626" s="38">
        <v>20</v>
      </c>
      <c r="AB2626" s="30"/>
      <c r="AC2626" s="31"/>
      <c r="AD2626" s="32"/>
      <c r="AE2626" s="32"/>
      <c r="AF2626" s="33"/>
      <c r="AJ2626" s="350">
        <v>1601029</v>
      </c>
      <c r="AK2626" s="3"/>
      <c r="AL2626" s="3"/>
    </row>
    <row r="2627" spans="1:38" ht="12" customHeight="1" x14ac:dyDescent="0.25">
      <c r="A2627" s="73">
        <v>1603029</v>
      </c>
      <c r="B2627" s="98" t="s">
        <v>5528</v>
      </c>
      <c r="C2627" s="74"/>
      <c r="D2627" s="115">
        <v>469.3</v>
      </c>
      <c r="E2627" s="75" t="s">
        <v>1</v>
      </c>
      <c r="F2627" s="112">
        <f t="shared" si="176"/>
        <v>563.16</v>
      </c>
      <c r="G2627" s="80" t="s">
        <v>3334</v>
      </c>
      <c r="H2627" s="358"/>
      <c r="L2627"/>
      <c r="M2627"/>
      <c r="P2627" s="9">
        <v>30</v>
      </c>
      <c r="V2627" s="39"/>
      <c r="Z2627" s="38"/>
      <c r="AA2627" s="38">
        <v>19.99877925962096</v>
      </c>
      <c r="AB2627" s="30"/>
      <c r="AC2627" s="31"/>
      <c r="AD2627" s="32"/>
      <c r="AE2627" s="32"/>
      <c r="AF2627" s="33"/>
      <c r="AJ2627" s="350"/>
      <c r="AK2627" s="3"/>
      <c r="AL2627" s="3"/>
    </row>
    <row r="2628" spans="1:38" ht="12" customHeight="1" x14ac:dyDescent="0.25">
      <c r="A2628" s="73">
        <v>5402030</v>
      </c>
      <c r="B2628" s="98" t="s">
        <v>272</v>
      </c>
      <c r="C2628" s="74"/>
      <c r="D2628" s="115">
        <v>546.49</v>
      </c>
      <c r="E2628" s="75" t="s">
        <v>6463</v>
      </c>
      <c r="F2628" s="112">
        <f t="shared" si="176"/>
        <v>655.78800000000001</v>
      </c>
      <c r="G2628" s="80" t="s">
        <v>3334</v>
      </c>
      <c r="H2628" s="358"/>
      <c r="L2628"/>
      <c r="M2628"/>
      <c r="P2628" s="9">
        <v>30</v>
      </c>
      <c r="V2628" s="39"/>
      <c r="Z2628" s="38"/>
      <c r="AA2628" s="38">
        <v>19.998951699557097</v>
      </c>
      <c r="AB2628" s="30"/>
      <c r="AC2628" s="31"/>
      <c r="AD2628" s="32"/>
      <c r="AE2628" s="32"/>
      <c r="AF2628" s="33"/>
      <c r="AJ2628" s="350">
        <v>1601030</v>
      </c>
      <c r="AK2628" s="3"/>
      <c r="AL2628" s="3"/>
    </row>
    <row r="2629" spans="1:38" ht="12" customHeight="1" x14ac:dyDescent="0.25">
      <c r="A2629" s="73">
        <v>1603030</v>
      </c>
      <c r="B2629" s="98" t="s">
        <v>5529</v>
      </c>
      <c r="C2629" s="74"/>
      <c r="D2629" s="115">
        <v>584.49</v>
      </c>
      <c r="E2629" s="75"/>
      <c r="F2629" s="112">
        <f t="shared" si="176"/>
        <v>701.38800000000003</v>
      </c>
      <c r="G2629" s="80" t="s">
        <v>3334</v>
      </c>
      <c r="H2629" s="358"/>
      <c r="L2629"/>
      <c r="M2629"/>
      <c r="P2629" s="9">
        <v>30</v>
      </c>
      <c r="V2629" s="39"/>
      <c r="Z2629" s="38"/>
      <c r="AA2629" s="38">
        <v>19.99950993604665</v>
      </c>
      <c r="AB2629" s="30"/>
      <c r="AC2629" s="31"/>
      <c r="AD2629" s="32"/>
      <c r="AE2629" s="32"/>
      <c r="AF2629" s="33"/>
      <c r="AJ2629" s="350"/>
      <c r="AK2629" s="3"/>
      <c r="AL2629" s="3"/>
    </row>
    <row r="2630" spans="1:38" ht="12" customHeight="1" x14ac:dyDescent="0.25">
      <c r="A2630" s="73">
        <v>5602031</v>
      </c>
      <c r="B2630" s="98" t="s">
        <v>273</v>
      </c>
      <c r="C2630" s="74"/>
      <c r="D2630" s="115">
        <v>38.67</v>
      </c>
      <c r="E2630" s="75" t="s">
        <v>6464</v>
      </c>
      <c r="F2630" s="112">
        <f t="shared" si="176"/>
        <v>46.404000000000003</v>
      </c>
      <c r="G2630" s="80" t="s">
        <v>3334</v>
      </c>
      <c r="H2630" s="358"/>
      <c r="L2630"/>
      <c r="M2630"/>
      <c r="P2630" s="9">
        <v>30</v>
      </c>
      <c r="V2630" s="39"/>
      <c r="Z2630" s="38"/>
      <c r="AA2630" s="38">
        <v>0</v>
      </c>
      <c r="AB2630" s="30"/>
      <c r="AC2630" s="31"/>
      <c r="AD2630" s="32"/>
      <c r="AE2630" s="32"/>
      <c r="AF2630" s="33"/>
      <c r="AJ2630" s="350">
        <v>1601031</v>
      </c>
      <c r="AK2630" s="3"/>
      <c r="AL2630" s="3"/>
    </row>
    <row r="2631" spans="1:38" ht="12" customHeight="1" x14ac:dyDescent="0.25">
      <c r="A2631" s="73">
        <v>1603031</v>
      </c>
      <c r="B2631" s="98" t="s">
        <v>5530</v>
      </c>
      <c r="C2631" s="74"/>
      <c r="D2631" s="115">
        <v>42.92</v>
      </c>
      <c r="E2631" s="75" t="s">
        <v>6463</v>
      </c>
      <c r="F2631" s="309">
        <f t="shared" si="176"/>
        <v>51.503999999999998</v>
      </c>
      <c r="G2631" s="80" t="s">
        <v>3334</v>
      </c>
      <c r="H2631" s="358"/>
      <c r="L2631"/>
      <c r="M2631"/>
      <c r="P2631" s="9">
        <v>30</v>
      </c>
      <c r="V2631" s="39"/>
      <c r="Z2631" s="38"/>
      <c r="AA2631" s="38">
        <v>0</v>
      </c>
      <c r="AB2631" s="30"/>
      <c r="AC2631" s="31"/>
      <c r="AD2631" s="32"/>
      <c r="AE2631" s="32"/>
      <c r="AF2631" s="33"/>
      <c r="AJ2631" s="350"/>
      <c r="AK2631" s="3"/>
      <c r="AL2631" s="3"/>
    </row>
    <row r="2632" spans="1:38" ht="12" customHeight="1" x14ac:dyDescent="0.25">
      <c r="A2632" s="73">
        <v>5602032</v>
      </c>
      <c r="B2632" s="98" t="s">
        <v>274</v>
      </c>
      <c r="C2632" s="74"/>
      <c r="D2632" s="115">
        <v>60.97</v>
      </c>
      <c r="E2632" s="75" t="s">
        <v>6464</v>
      </c>
      <c r="F2632" s="112">
        <f t="shared" si="176"/>
        <v>73.164000000000001</v>
      </c>
      <c r="G2632" s="80" t="s">
        <v>3334</v>
      </c>
      <c r="H2632" s="358"/>
      <c r="I2632" s="360" t="s">
        <v>8210</v>
      </c>
      <c r="L2632"/>
      <c r="M2632"/>
      <c r="P2632" s="9">
        <v>30</v>
      </c>
      <c r="V2632" s="39"/>
      <c r="Z2632" s="38"/>
      <c r="AA2632" s="38">
        <v>0</v>
      </c>
      <c r="AB2632" s="30"/>
      <c r="AC2632" s="31"/>
      <c r="AD2632" s="32"/>
      <c r="AE2632" s="32"/>
      <c r="AF2632" s="33"/>
      <c r="AJ2632" s="350">
        <v>1601032</v>
      </c>
      <c r="AK2632" s="3"/>
      <c r="AL2632" s="3"/>
    </row>
    <row r="2633" spans="1:38" ht="12" customHeight="1" x14ac:dyDescent="0.25">
      <c r="A2633" s="73">
        <v>1603032</v>
      </c>
      <c r="B2633" s="98" t="s">
        <v>5531</v>
      </c>
      <c r="C2633" s="74"/>
      <c r="D2633" s="115">
        <v>58.41</v>
      </c>
      <c r="E2633" s="75" t="s">
        <v>6464</v>
      </c>
      <c r="F2633" s="309">
        <f t="shared" si="176"/>
        <v>70.091999999999999</v>
      </c>
      <c r="G2633" s="80" t="s">
        <v>3334</v>
      </c>
      <c r="H2633" s="358"/>
      <c r="I2633" s="367"/>
      <c r="L2633"/>
      <c r="M2633"/>
      <c r="P2633" s="9">
        <v>30</v>
      </c>
      <c r="V2633" s="39"/>
      <c r="Z2633" s="38"/>
      <c r="AA2633" s="38">
        <v>0</v>
      </c>
      <c r="AB2633" s="30"/>
      <c r="AC2633" s="31"/>
      <c r="AD2633" s="32"/>
      <c r="AE2633" s="32"/>
      <c r="AF2633" s="33"/>
      <c r="AJ2633" s="350"/>
      <c r="AK2633" s="3"/>
      <c r="AL2633" s="3"/>
    </row>
    <row r="2634" spans="1:38" ht="12" customHeight="1" x14ac:dyDescent="0.25">
      <c r="A2634" s="73">
        <v>5602033</v>
      </c>
      <c r="B2634" s="98" t="s">
        <v>275</v>
      </c>
      <c r="C2634" s="74"/>
      <c r="D2634" s="115">
        <v>80.239999999999995</v>
      </c>
      <c r="E2634" s="75" t="s">
        <v>6463</v>
      </c>
      <c r="F2634" s="112">
        <f t="shared" si="176"/>
        <v>96.287999999999997</v>
      </c>
      <c r="G2634" s="80" t="s">
        <v>3333</v>
      </c>
      <c r="H2634" s="358"/>
      <c r="I2634" s="361"/>
      <c r="L2634"/>
      <c r="M2634"/>
      <c r="P2634" s="9">
        <v>30</v>
      </c>
      <c r="V2634" s="39"/>
      <c r="Z2634" s="38"/>
      <c r="AA2634" s="38">
        <v>20.007139032661073</v>
      </c>
      <c r="AB2634" s="30"/>
      <c r="AC2634" s="31"/>
      <c r="AD2634" s="32"/>
      <c r="AE2634" s="32"/>
      <c r="AF2634" s="33"/>
      <c r="AJ2634" s="350">
        <v>1601033</v>
      </c>
      <c r="AK2634" s="3"/>
      <c r="AL2634" s="3"/>
    </row>
    <row r="2635" spans="1:38" ht="12" customHeight="1" x14ac:dyDescent="0.25">
      <c r="A2635" s="73">
        <v>5602034</v>
      </c>
      <c r="B2635" s="98" t="s">
        <v>276</v>
      </c>
      <c r="C2635" s="74"/>
      <c r="D2635" s="115">
        <v>98.05</v>
      </c>
      <c r="E2635" s="75" t="s">
        <v>6463</v>
      </c>
      <c r="F2635" s="112">
        <f t="shared" si="176"/>
        <v>117.66</v>
      </c>
      <c r="G2635" s="80" t="s">
        <v>3333</v>
      </c>
      <c r="H2635" s="358"/>
      <c r="L2635"/>
      <c r="M2635"/>
      <c r="P2635" s="9">
        <v>30</v>
      </c>
      <c r="V2635" s="39"/>
      <c r="Z2635" s="38"/>
      <c r="AA2635" s="38">
        <v>19.997078586035627</v>
      </c>
      <c r="AB2635" s="30"/>
      <c r="AC2635" s="31"/>
      <c r="AD2635" s="32"/>
      <c r="AE2635" s="32"/>
      <c r="AF2635" s="33"/>
      <c r="AJ2635" s="350">
        <v>1601034</v>
      </c>
      <c r="AK2635" s="3"/>
      <c r="AL2635" s="3"/>
    </row>
    <row r="2636" spans="1:38" ht="12" customHeight="1" x14ac:dyDescent="0.25">
      <c r="A2636" s="73">
        <v>1603034</v>
      </c>
      <c r="B2636" s="98" t="s">
        <v>5532</v>
      </c>
      <c r="C2636" s="74"/>
      <c r="D2636" s="115">
        <v>117.6</v>
      </c>
      <c r="E2636" s="75"/>
      <c r="F2636" s="112">
        <f t="shared" si="176"/>
        <v>141.11999999999998</v>
      </c>
      <c r="G2636" s="80" t="s">
        <v>3333</v>
      </c>
      <c r="H2636" s="358"/>
      <c r="J2636" s="15"/>
      <c r="L2636"/>
      <c r="M2636"/>
      <c r="P2636" s="9">
        <v>30</v>
      </c>
      <c r="V2636" s="39"/>
      <c r="Z2636" s="38"/>
      <c r="AA2636" s="38">
        <v>19.997564243088533</v>
      </c>
      <c r="AB2636" s="30"/>
      <c r="AC2636" s="31"/>
      <c r="AD2636" s="32"/>
      <c r="AE2636" s="32"/>
      <c r="AF2636" s="33"/>
      <c r="AJ2636" s="350"/>
      <c r="AK2636" s="3"/>
      <c r="AL2636" s="3"/>
    </row>
    <row r="2637" spans="1:38" ht="12" customHeight="1" x14ac:dyDescent="0.25">
      <c r="A2637" s="73">
        <v>5602035</v>
      </c>
      <c r="B2637" s="98" t="s">
        <v>277</v>
      </c>
      <c r="C2637" s="74"/>
      <c r="D2637" s="115">
        <v>132.5</v>
      </c>
      <c r="E2637" s="75" t="s">
        <v>6463</v>
      </c>
      <c r="F2637" s="112">
        <f t="shared" si="176"/>
        <v>159</v>
      </c>
      <c r="G2637" s="80" t="s">
        <v>3333</v>
      </c>
      <c r="H2637" s="358"/>
      <c r="I2637" s="360" t="s">
        <v>8195</v>
      </c>
      <c r="L2637"/>
      <c r="M2637"/>
      <c r="P2637" s="9">
        <v>30</v>
      </c>
      <c r="V2637" s="39"/>
      <c r="Z2637" s="38"/>
      <c r="AA2637" s="38">
        <v>19.995676610462596</v>
      </c>
      <c r="AB2637" s="30"/>
      <c r="AC2637" s="31"/>
      <c r="AD2637" s="32"/>
      <c r="AE2637" s="32"/>
      <c r="AF2637" s="33"/>
      <c r="AJ2637" s="350">
        <v>1601035</v>
      </c>
      <c r="AK2637" s="3"/>
      <c r="AL2637" s="3"/>
    </row>
    <row r="2638" spans="1:38" ht="12" customHeight="1" x14ac:dyDescent="0.25">
      <c r="A2638" s="73">
        <v>5602036</v>
      </c>
      <c r="B2638" s="98" t="s">
        <v>278</v>
      </c>
      <c r="C2638" s="74"/>
      <c r="D2638" s="115">
        <v>140.13999999999999</v>
      </c>
      <c r="E2638" s="75" t="s">
        <v>6464</v>
      </c>
      <c r="F2638" s="112">
        <f t="shared" si="176"/>
        <v>168.16799999999998</v>
      </c>
      <c r="G2638" s="80" t="s">
        <v>3333</v>
      </c>
      <c r="H2638" s="358"/>
      <c r="I2638" s="367"/>
      <c r="L2638"/>
      <c r="M2638"/>
      <c r="P2638" s="9">
        <v>30</v>
      </c>
      <c r="V2638" s="39"/>
      <c r="Z2638" s="38"/>
      <c r="AA2638" s="38">
        <v>20</v>
      </c>
      <c r="AB2638" s="30"/>
      <c r="AC2638" s="31"/>
      <c r="AD2638" s="32"/>
      <c r="AE2638" s="32"/>
      <c r="AF2638" s="33"/>
      <c r="AJ2638" s="350">
        <v>1601036</v>
      </c>
      <c r="AK2638" s="3"/>
      <c r="AL2638" s="3"/>
    </row>
    <row r="2639" spans="1:38" ht="12" customHeight="1" x14ac:dyDescent="0.25">
      <c r="A2639" s="73">
        <v>5403045</v>
      </c>
      <c r="B2639" s="98" t="s">
        <v>6968</v>
      </c>
      <c r="C2639" s="74"/>
      <c r="D2639" s="115">
        <v>369.25</v>
      </c>
      <c r="E2639" s="75" t="s">
        <v>6463</v>
      </c>
      <c r="F2639" s="112">
        <f t="shared" si="176"/>
        <v>443.09999999999997</v>
      </c>
      <c r="G2639" s="80" t="s">
        <v>3334</v>
      </c>
      <c r="H2639" s="358"/>
      <c r="I2639" s="361"/>
      <c r="L2639"/>
      <c r="M2639"/>
      <c r="P2639" s="9">
        <v>30</v>
      </c>
      <c r="V2639" s="39"/>
      <c r="Z2639" s="38"/>
      <c r="AA2639" s="38">
        <v>14.999500919733634</v>
      </c>
      <c r="AB2639" s="30"/>
      <c r="AC2639" s="31"/>
      <c r="AD2639" s="32"/>
      <c r="AE2639" s="32"/>
      <c r="AF2639" s="33"/>
      <c r="AJ2639" s="350">
        <v>1602010</v>
      </c>
      <c r="AK2639" s="3"/>
      <c r="AL2639" s="3"/>
    </row>
    <row r="2640" spans="1:38" ht="12" customHeight="1" x14ac:dyDescent="0.25">
      <c r="A2640" s="73">
        <v>5403051</v>
      </c>
      <c r="B2640" s="98" t="s">
        <v>7791</v>
      </c>
      <c r="C2640" s="74"/>
      <c r="D2640" s="115">
        <v>378</v>
      </c>
      <c r="E2640" s="75" t="s">
        <v>6463</v>
      </c>
      <c r="F2640" s="112">
        <f t="shared" si="176"/>
        <v>453.59999999999997</v>
      </c>
      <c r="G2640" s="80" t="s">
        <v>3334</v>
      </c>
      <c r="H2640" s="358"/>
      <c r="I2640" s="347"/>
      <c r="L2640"/>
      <c r="M2640"/>
      <c r="P2640" s="9">
        <v>30</v>
      </c>
      <c r="V2640" s="39"/>
      <c r="Z2640" s="38"/>
      <c r="AA2640" s="38">
        <v>14.999500919733634</v>
      </c>
      <c r="AB2640" s="30"/>
      <c r="AC2640" s="31"/>
      <c r="AD2640" s="32"/>
      <c r="AE2640" s="32"/>
      <c r="AF2640" s="33"/>
      <c r="AJ2640" s="350"/>
      <c r="AK2640" s="3"/>
      <c r="AL2640" s="3"/>
    </row>
    <row r="2641" spans="1:38" ht="12" customHeight="1" x14ac:dyDescent="0.25">
      <c r="A2641" s="73">
        <v>5602037</v>
      </c>
      <c r="B2641" s="98" t="s">
        <v>279</v>
      </c>
      <c r="C2641" s="74"/>
      <c r="D2641" s="115">
        <v>189.56</v>
      </c>
      <c r="E2641" s="75" t="s">
        <v>6464</v>
      </c>
      <c r="F2641" s="112">
        <f t="shared" si="176"/>
        <v>227.47200000000001</v>
      </c>
      <c r="G2641" s="80" t="s">
        <v>3335</v>
      </c>
      <c r="H2641" s="358"/>
      <c r="L2641"/>
      <c r="M2641"/>
      <c r="P2641" s="9">
        <v>30</v>
      </c>
      <c r="V2641" s="39"/>
      <c r="Z2641" s="38"/>
      <c r="AA2641" s="38">
        <v>20</v>
      </c>
      <c r="AB2641" s="30"/>
      <c r="AC2641" s="31"/>
      <c r="AD2641" s="32"/>
      <c r="AE2641" s="32"/>
      <c r="AF2641" s="33"/>
      <c r="AJ2641" s="350">
        <v>1601037</v>
      </c>
      <c r="AK2641" s="3"/>
      <c r="AL2641" s="3"/>
    </row>
    <row r="2642" spans="1:38" ht="12" customHeight="1" x14ac:dyDescent="0.25">
      <c r="A2642" s="73">
        <v>1603037</v>
      </c>
      <c r="B2642" s="98" t="s">
        <v>5533</v>
      </c>
      <c r="C2642" s="74"/>
      <c r="D2642" s="115">
        <v>196.83</v>
      </c>
      <c r="E2642" s="75" t="s">
        <v>6463</v>
      </c>
      <c r="F2642" s="112">
        <f t="shared" si="176"/>
        <v>236.196</v>
      </c>
      <c r="G2642" s="80" t="s">
        <v>3335</v>
      </c>
      <c r="H2642" s="358"/>
      <c r="I2642" s="360" t="s">
        <v>8196</v>
      </c>
      <c r="L2642"/>
      <c r="M2642"/>
      <c r="P2642" s="9">
        <v>30</v>
      </c>
      <c r="V2642" s="39"/>
      <c r="Z2642" s="38"/>
      <c r="AA2642" s="38">
        <v>20.001455180442377</v>
      </c>
      <c r="AB2642" s="30"/>
      <c r="AC2642" s="31"/>
      <c r="AD2642" s="32"/>
      <c r="AE2642" s="32"/>
      <c r="AF2642" s="33"/>
      <c r="AJ2642" s="350"/>
      <c r="AK2642" s="3"/>
      <c r="AL2642" s="3"/>
    </row>
    <row r="2643" spans="1:38" ht="12" customHeight="1" x14ac:dyDescent="0.25">
      <c r="A2643" s="73">
        <v>5602038</v>
      </c>
      <c r="B2643" s="98" t="s">
        <v>280</v>
      </c>
      <c r="C2643" s="74"/>
      <c r="D2643" s="115">
        <v>220.7</v>
      </c>
      <c r="E2643" s="75" t="s">
        <v>6463</v>
      </c>
      <c r="F2643" s="112">
        <f t="shared" si="176"/>
        <v>264.83999999999997</v>
      </c>
      <c r="G2643" s="80" t="s">
        <v>3334</v>
      </c>
      <c r="H2643" s="358"/>
      <c r="I2643" s="367"/>
      <c r="L2643"/>
      <c r="M2643"/>
      <c r="P2643" s="9">
        <v>30</v>
      </c>
      <c r="V2643" s="39"/>
      <c r="Z2643" s="38"/>
      <c r="AA2643" s="38">
        <v>20</v>
      </c>
      <c r="AB2643" s="30"/>
      <c r="AC2643" s="31"/>
      <c r="AD2643" s="32"/>
      <c r="AE2643" s="32"/>
      <c r="AF2643" s="33"/>
      <c r="AJ2643" s="350">
        <v>1601038</v>
      </c>
      <c r="AK2643" s="3"/>
      <c r="AL2643" s="3"/>
    </row>
    <row r="2644" spans="1:38" ht="12" customHeight="1" x14ac:dyDescent="0.25">
      <c r="A2644" s="73">
        <v>5403046</v>
      </c>
      <c r="B2644" s="98" t="s">
        <v>6967</v>
      </c>
      <c r="C2644" s="74"/>
      <c r="D2644" s="115">
        <v>525.79</v>
      </c>
      <c r="E2644" s="75" t="s">
        <v>6463</v>
      </c>
      <c r="F2644" s="112">
        <f>D2644*1.2</f>
        <v>630.94799999999998</v>
      </c>
      <c r="G2644" s="80" t="s">
        <v>3334</v>
      </c>
      <c r="H2644" s="358"/>
      <c r="I2644" s="361"/>
      <c r="L2644"/>
      <c r="M2644"/>
      <c r="P2644" s="9">
        <v>30</v>
      </c>
      <c r="V2644" s="39"/>
      <c r="Z2644" s="38"/>
      <c r="AA2644" s="38">
        <v>14.999883468897849</v>
      </c>
      <c r="AB2644" s="30"/>
      <c r="AC2644" s="31"/>
      <c r="AD2644" s="32"/>
      <c r="AE2644" s="32"/>
      <c r="AF2644" s="33"/>
      <c r="AJ2644" s="350">
        <v>1602011</v>
      </c>
      <c r="AK2644" s="3"/>
      <c r="AL2644" s="3"/>
    </row>
    <row r="2645" spans="1:38" ht="12" customHeight="1" x14ac:dyDescent="0.25">
      <c r="A2645" s="73">
        <v>5602039</v>
      </c>
      <c r="B2645" s="98" t="s">
        <v>281</v>
      </c>
      <c r="C2645" s="74"/>
      <c r="D2645" s="115">
        <v>338.39</v>
      </c>
      <c r="E2645" s="75" t="s">
        <v>1</v>
      </c>
      <c r="F2645" s="112">
        <f t="shared" si="176"/>
        <v>406.06799999999998</v>
      </c>
      <c r="G2645" s="80" t="s">
        <v>3334</v>
      </c>
      <c r="H2645" s="358"/>
      <c r="L2645"/>
      <c r="M2645"/>
      <c r="P2645" s="9">
        <v>30</v>
      </c>
      <c r="V2645" s="39"/>
      <c r="Z2645" s="38"/>
      <c r="AA2645" s="38">
        <v>19.998307021627795</v>
      </c>
      <c r="AB2645" s="30"/>
      <c r="AC2645" s="31"/>
      <c r="AD2645" s="32"/>
      <c r="AE2645" s="32"/>
      <c r="AF2645" s="33"/>
      <c r="AJ2645" s="350">
        <v>1601039</v>
      </c>
      <c r="AK2645" s="3"/>
      <c r="AL2645" s="3"/>
    </row>
    <row r="2646" spans="1:38" ht="12" customHeight="1" x14ac:dyDescent="0.25">
      <c r="A2646" s="73">
        <v>5403047</v>
      </c>
      <c r="B2646" s="98" t="s">
        <v>6966</v>
      </c>
      <c r="C2646" s="74"/>
      <c r="D2646" s="115">
        <v>604.79999999999995</v>
      </c>
      <c r="E2646" s="75" t="s">
        <v>6463</v>
      </c>
      <c r="F2646" s="112">
        <f>D2646*1.2</f>
        <v>725.75999999999988</v>
      </c>
      <c r="G2646" s="80" t="s">
        <v>3334</v>
      </c>
      <c r="H2646" s="358"/>
      <c r="L2646"/>
      <c r="M2646"/>
      <c r="P2646" s="9">
        <v>30</v>
      </c>
      <c r="V2646" s="39"/>
      <c r="Z2646" s="38"/>
      <c r="AA2646" s="38">
        <v>15.000906008128183</v>
      </c>
      <c r="AB2646" s="30"/>
      <c r="AC2646" s="31"/>
      <c r="AD2646" s="32"/>
      <c r="AE2646" s="32"/>
      <c r="AF2646" s="33"/>
      <c r="AJ2646" s="350">
        <v>1602008</v>
      </c>
      <c r="AK2646" s="3"/>
      <c r="AL2646" s="3"/>
    </row>
    <row r="2647" spans="1:38" ht="12" customHeight="1" x14ac:dyDescent="0.25">
      <c r="A2647" s="73">
        <v>5602040</v>
      </c>
      <c r="B2647" s="98" t="s">
        <v>282</v>
      </c>
      <c r="C2647" s="74"/>
      <c r="D2647" s="115">
        <v>465.05</v>
      </c>
      <c r="E2647" s="75" t="s">
        <v>6463</v>
      </c>
      <c r="F2647" s="112">
        <f t="shared" si="176"/>
        <v>558.05999999999995</v>
      </c>
      <c r="G2647" s="80" t="s">
        <v>3334</v>
      </c>
      <c r="H2647" s="358"/>
      <c r="I2647" s="360" t="s">
        <v>8211</v>
      </c>
      <c r="L2647"/>
      <c r="M2647"/>
      <c r="P2647" s="9">
        <v>30</v>
      </c>
      <c r="V2647" s="39"/>
      <c r="Z2647" s="38"/>
      <c r="AA2647" s="38">
        <v>19.999384065781769</v>
      </c>
      <c r="AB2647" s="30"/>
      <c r="AC2647" s="31"/>
      <c r="AD2647" s="32"/>
      <c r="AE2647" s="32"/>
      <c r="AF2647" s="33"/>
      <c r="AJ2647" s="350">
        <v>1601040</v>
      </c>
      <c r="AK2647" s="3"/>
      <c r="AL2647" s="3"/>
    </row>
    <row r="2648" spans="1:38" ht="12" customHeight="1" x14ac:dyDescent="0.25">
      <c r="A2648" s="73">
        <v>5403052</v>
      </c>
      <c r="B2648" s="98" t="s">
        <v>7792</v>
      </c>
      <c r="C2648" s="74"/>
      <c r="D2648" s="115">
        <v>687.86</v>
      </c>
      <c r="E2648" s="75" t="s">
        <v>6463</v>
      </c>
      <c r="F2648" s="112">
        <f t="shared" si="176"/>
        <v>825.43200000000002</v>
      </c>
      <c r="G2648" s="80" t="s">
        <v>3334</v>
      </c>
      <c r="H2648" s="358"/>
      <c r="I2648" s="367"/>
      <c r="L2648"/>
      <c r="M2648"/>
      <c r="P2648" s="9">
        <v>30</v>
      </c>
      <c r="V2648" s="39"/>
      <c r="Z2648" s="38"/>
      <c r="AA2648" s="38">
        <v>15.000906008128183</v>
      </c>
      <c r="AB2648" s="30"/>
      <c r="AC2648" s="31"/>
      <c r="AD2648" s="32"/>
      <c r="AE2648" s="32"/>
      <c r="AF2648" s="33"/>
      <c r="AJ2648" s="350"/>
      <c r="AK2648" s="3"/>
      <c r="AL2648" s="3"/>
    </row>
    <row r="2649" spans="1:38" ht="12" customHeight="1" x14ac:dyDescent="0.25">
      <c r="A2649" s="73">
        <v>5402041</v>
      </c>
      <c r="B2649" s="98" t="s">
        <v>283</v>
      </c>
      <c r="C2649" s="74"/>
      <c r="D2649" s="115">
        <v>593.79</v>
      </c>
      <c r="E2649" s="75" t="s">
        <v>6463</v>
      </c>
      <c r="F2649" s="112">
        <f t="shared" si="176"/>
        <v>712.54799999999989</v>
      </c>
      <c r="G2649" s="80" t="s">
        <v>3334</v>
      </c>
      <c r="H2649" s="358"/>
      <c r="I2649" s="361"/>
      <c r="L2649"/>
      <c r="M2649"/>
      <c r="P2649" s="9">
        <v>30</v>
      </c>
      <c r="V2649" s="39"/>
      <c r="Z2649" s="38"/>
      <c r="AA2649" s="38">
        <v>20</v>
      </c>
      <c r="AB2649" s="30"/>
      <c r="AC2649" s="31"/>
      <c r="AD2649" s="32"/>
      <c r="AE2649" s="32"/>
      <c r="AF2649" s="33"/>
      <c r="AJ2649" s="350">
        <v>1601041</v>
      </c>
      <c r="AK2649" s="3"/>
      <c r="AL2649" s="3"/>
    </row>
    <row r="2650" spans="1:38" ht="12" customHeight="1" x14ac:dyDescent="0.25">
      <c r="A2650" s="73">
        <v>5602042</v>
      </c>
      <c r="B2650" s="98" t="s">
        <v>284</v>
      </c>
      <c r="C2650" s="74"/>
      <c r="D2650" s="115">
        <v>66.69</v>
      </c>
      <c r="E2650" s="75"/>
      <c r="F2650" s="112">
        <f t="shared" si="176"/>
        <v>80.027999999999992</v>
      </c>
      <c r="G2650" s="80" t="s">
        <v>3334</v>
      </c>
      <c r="H2650" s="358"/>
      <c r="I2650" s="326"/>
      <c r="L2650"/>
      <c r="M2650"/>
      <c r="P2650" s="9">
        <v>30</v>
      </c>
      <c r="V2650" s="39"/>
      <c r="Z2650" s="38"/>
      <c r="AA2650" s="38">
        <v>0</v>
      </c>
      <c r="AB2650" s="30"/>
      <c r="AC2650" s="31"/>
      <c r="AD2650" s="32"/>
      <c r="AE2650" s="32"/>
      <c r="AF2650" s="33"/>
      <c r="AJ2650" s="350">
        <v>1601042</v>
      </c>
      <c r="AK2650" s="3"/>
      <c r="AL2650" s="3"/>
    </row>
    <row r="2651" spans="1:38" ht="12" customHeight="1" x14ac:dyDescent="0.25">
      <c r="A2651" s="73">
        <v>1603042</v>
      </c>
      <c r="B2651" s="98" t="s">
        <v>5534</v>
      </c>
      <c r="C2651" s="74"/>
      <c r="D2651" s="115">
        <v>50.83</v>
      </c>
      <c r="E2651" s="75" t="s">
        <v>6463</v>
      </c>
      <c r="F2651" s="309">
        <f t="shared" si="176"/>
        <v>60.995999999999995</v>
      </c>
      <c r="G2651" s="80" t="s">
        <v>3334</v>
      </c>
      <c r="H2651" s="358"/>
      <c r="L2651"/>
      <c r="M2651"/>
      <c r="P2651" s="9">
        <v>30</v>
      </c>
      <c r="V2651" s="39"/>
      <c r="Z2651" s="38"/>
      <c r="AA2651" s="38">
        <v>0</v>
      </c>
      <c r="AB2651" s="30"/>
      <c r="AC2651" s="31"/>
      <c r="AD2651" s="32"/>
      <c r="AE2651" s="32"/>
      <c r="AF2651" s="33"/>
      <c r="AJ2651" s="350"/>
      <c r="AK2651" s="3"/>
      <c r="AL2651" s="3"/>
    </row>
    <row r="2652" spans="1:38" ht="12" customHeight="1" x14ac:dyDescent="0.25">
      <c r="A2652" s="73">
        <v>5602043</v>
      </c>
      <c r="B2652" s="98" t="s">
        <v>285</v>
      </c>
      <c r="C2652" s="74"/>
      <c r="D2652" s="115">
        <v>90.84</v>
      </c>
      <c r="E2652" s="75"/>
      <c r="F2652" s="112">
        <f t="shared" si="176"/>
        <v>109.008</v>
      </c>
      <c r="G2652" s="80" t="s">
        <v>3334</v>
      </c>
      <c r="H2652" s="358"/>
      <c r="I2652" s="360" t="s">
        <v>8197</v>
      </c>
      <c r="L2652"/>
      <c r="M2652"/>
      <c r="P2652" s="9">
        <v>30</v>
      </c>
      <c r="V2652" s="39"/>
      <c r="Z2652" s="38"/>
      <c r="AA2652" s="38">
        <v>0</v>
      </c>
      <c r="AB2652" s="30"/>
      <c r="AC2652" s="31"/>
      <c r="AD2652" s="32"/>
      <c r="AE2652" s="32"/>
      <c r="AF2652" s="33"/>
      <c r="AJ2652" s="350">
        <v>1601043</v>
      </c>
      <c r="AK2652" s="3"/>
      <c r="AL2652" s="3"/>
    </row>
    <row r="2653" spans="1:38" ht="12" customHeight="1" x14ac:dyDescent="0.25">
      <c r="A2653" s="73">
        <v>1603043</v>
      </c>
      <c r="B2653" s="98" t="s">
        <v>5535</v>
      </c>
      <c r="C2653" s="74"/>
      <c r="D2653" s="115">
        <v>86.18</v>
      </c>
      <c r="E2653" s="75" t="s">
        <v>6464</v>
      </c>
      <c r="F2653" s="112">
        <f t="shared" si="176"/>
        <v>103.41600000000001</v>
      </c>
      <c r="G2653" s="80" t="s">
        <v>3334</v>
      </c>
      <c r="H2653" s="358"/>
      <c r="I2653" s="367"/>
      <c r="L2653"/>
      <c r="M2653"/>
      <c r="P2653" s="9">
        <v>30</v>
      </c>
      <c r="V2653" s="39"/>
      <c r="Z2653" s="38"/>
      <c r="AA2653" s="38">
        <v>0</v>
      </c>
      <c r="AB2653" s="30"/>
      <c r="AC2653" s="31"/>
      <c r="AD2653" s="32"/>
      <c r="AE2653" s="32"/>
      <c r="AF2653" s="33"/>
      <c r="AJ2653" s="350"/>
      <c r="AK2653" s="3"/>
      <c r="AL2653" s="3"/>
    </row>
    <row r="2654" spans="1:38" ht="12" customHeight="1" x14ac:dyDescent="0.25">
      <c r="A2654" s="73">
        <v>5602044</v>
      </c>
      <c r="B2654" s="98" t="s">
        <v>286</v>
      </c>
      <c r="C2654" s="74"/>
      <c r="D2654" s="115">
        <v>148.97999999999999</v>
      </c>
      <c r="E2654" s="75" t="s">
        <v>6464</v>
      </c>
      <c r="F2654" s="112">
        <f t="shared" si="176"/>
        <v>178.77599999999998</v>
      </c>
      <c r="G2654" s="80" t="s">
        <v>3335</v>
      </c>
      <c r="H2654" s="358"/>
      <c r="I2654" s="361"/>
      <c r="L2654"/>
      <c r="M2654"/>
      <c r="P2654" s="9">
        <v>30</v>
      </c>
      <c r="V2654" s="39"/>
      <c r="Z2654" s="38"/>
      <c r="AA2654" s="38">
        <v>20.00384504469865</v>
      </c>
      <c r="AB2654" s="30"/>
      <c r="AC2654" s="31"/>
      <c r="AD2654" s="32"/>
      <c r="AE2654" s="32"/>
      <c r="AF2654" s="33"/>
      <c r="AJ2654" s="350">
        <v>1601044</v>
      </c>
      <c r="AK2654" s="3"/>
      <c r="AL2654" s="3"/>
    </row>
    <row r="2655" spans="1:38" ht="12" customHeight="1" x14ac:dyDescent="0.25">
      <c r="A2655" s="73">
        <v>5602045</v>
      </c>
      <c r="B2655" s="98" t="s">
        <v>287</v>
      </c>
      <c r="C2655" s="74"/>
      <c r="D2655" s="115">
        <v>170.66</v>
      </c>
      <c r="E2655" s="75" t="s">
        <v>1</v>
      </c>
      <c r="F2655" s="112">
        <f t="shared" si="176"/>
        <v>204.792</v>
      </c>
      <c r="G2655" s="80" t="s">
        <v>3334</v>
      </c>
      <c r="H2655" s="358"/>
      <c r="I2655" s="365" t="s">
        <v>5016</v>
      </c>
      <c r="L2655"/>
      <c r="M2655"/>
      <c r="P2655" s="9">
        <v>30</v>
      </c>
      <c r="V2655" s="39"/>
      <c r="Z2655" s="38"/>
      <c r="AA2655" s="38">
        <v>20</v>
      </c>
      <c r="AB2655" s="30"/>
      <c r="AC2655" s="31"/>
      <c r="AD2655" s="32"/>
      <c r="AE2655" s="32"/>
      <c r="AF2655" s="33"/>
      <c r="AJ2655" s="350">
        <v>1601045</v>
      </c>
      <c r="AK2655" s="3"/>
      <c r="AL2655" s="3"/>
    </row>
    <row r="2656" spans="1:38" ht="12" customHeight="1" x14ac:dyDescent="0.25">
      <c r="A2656" s="73">
        <v>5602046</v>
      </c>
      <c r="B2656" s="98" t="s">
        <v>288</v>
      </c>
      <c r="C2656" s="74"/>
      <c r="D2656" s="115">
        <v>195.14</v>
      </c>
      <c r="E2656" s="75" t="s">
        <v>6463</v>
      </c>
      <c r="F2656" s="112">
        <f t="shared" si="176"/>
        <v>234.16799999999998</v>
      </c>
      <c r="G2656" s="80" t="s">
        <v>3334</v>
      </c>
      <c r="H2656" s="358"/>
      <c r="I2656" s="365"/>
      <c r="L2656"/>
      <c r="M2656"/>
      <c r="P2656" s="9">
        <v>30</v>
      </c>
      <c r="V2656" s="39"/>
      <c r="Z2656" s="38"/>
      <c r="AA2656" s="38">
        <v>20</v>
      </c>
      <c r="AB2656" s="30"/>
      <c r="AC2656" s="31"/>
      <c r="AD2656" s="32"/>
      <c r="AE2656" s="32"/>
      <c r="AF2656" s="33"/>
      <c r="AJ2656" s="350">
        <v>1601046</v>
      </c>
      <c r="AK2656" s="3"/>
      <c r="AL2656" s="3"/>
    </row>
    <row r="2657" spans="1:38" ht="12" customHeight="1" x14ac:dyDescent="0.25">
      <c r="A2657" s="73">
        <v>5403048</v>
      </c>
      <c r="B2657" s="98" t="s">
        <v>6965</v>
      </c>
      <c r="C2657" s="74"/>
      <c r="D2657" s="115">
        <v>404.51</v>
      </c>
      <c r="E2657" s="75" t="s">
        <v>6463</v>
      </c>
      <c r="F2657" s="112">
        <f t="shared" si="176"/>
        <v>485.41199999999998</v>
      </c>
      <c r="G2657" s="80" t="s">
        <v>3334</v>
      </c>
      <c r="H2657" s="358"/>
      <c r="I2657" s="365"/>
      <c r="L2657"/>
      <c r="M2657"/>
      <c r="P2657" s="9">
        <v>30</v>
      </c>
      <c r="V2657" s="39"/>
      <c r="Z2657" s="38"/>
      <c r="AA2657" s="38">
        <v>15.000876560765136</v>
      </c>
      <c r="AB2657" s="30"/>
      <c r="AC2657" s="31"/>
      <c r="AD2657" s="32"/>
      <c r="AE2657" s="32"/>
      <c r="AF2657" s="33"/>
      <c r="AJ2657" s="350">
        <v>1602009</v>
      </c>
      <c r="AK2657" s="3"/>
      <c r="AL2657" s="3"/>
    </row>
    <row r="2658" spans="1:38" ht="12" customHeight="1" x14ac:dyDescent="0.25">
      <c r="A2658" s="73">
        <v>5602047</v>
      </c>
      <c r="B2658" s="98" t="s">
        <v>289</v>
      </c>
      <c r="C2658" s="74"/>
      <c r="D2658" s="115">
        <v>223.8</v>
      </c>
      <c r="E2658" s="75" t="s">
        <v>6463</v>
      </c>
      <c r="F2658" s="112">
        <f t="shared" si="176"/>
        <v>268.56</v>
      </c>
      <c r="G2658" s="80" t="s">
        <v>3335</v>
      </c>
      <c r="H2658" s="358"/>
      <c r="I2658" s="365"/>
      <c r="L2658"/>
      <c r="M2658"/>
      <c r="P2658" s="9">
        <v>30</v>
      </c>
      <c r="V2658" s="39"/>
      <c r="Z2658" s="38"/>
      <c r="AA2658" s="38">
        <v>19.998720081914755</v>
      </c>
      <c r="AB2658" s="30"/>
      <c r="AC2658" s="31"/>
      <c r="AD2658" s="32"/>
      <c r="AE2658" s="32"/>
      <c r="AF2658" s="33"/>
      <c r="AJ2658" s="350">
        <v>1601047</v>
      </c>
      <c r="AK2658" s="3"/>
      <c r="AL2658" s="3"/>
    </row>
    <row r="2659" spans="1:38" ht="12" customHeight="1" x14ac:dyDescent="0.25">
      <c r="A2659" s="73">
        <v>5602048</v>
      </c>
      <c r="B2659" s="98" t="s">
        <v>290</v>
      </c>
      <c r="C2659" s="74"/>
      <c r="D2659" s="115">
        <v>257.48</v>
      </c>
      <c r="E2659" s="75" t="s">
        <v>6463</v>
      </c>
      <c r="F2659" s="112">
        <f t="shared" si="176"/>
        <v>308.976</v>
      </c>
      <c r="G2659" s="80" t="s">
        <v>3335</v>
      </c>
      <c r="H2659" s="358"/>
      <c r="I2659" s="365"/>
      <c r="L2659"/>
      <c r="M2659"/>
      <c r="P2659" s="9">
        <v>30</v>
      </c>
      <c r="V2659" s="39"/>
      <c r="Z2659" s="38"/>
      <c r="AA2659" s="38">
        <v>20.002224941595287</v>
      </c>
      <c r="AB2659" s="30"/>
      <c r="AC2659" s="31"/>
      <c r="AD2659" s="32"/>
      <c r="AE2659" s="32"/>
      <c r="AF2659" s="33"/>
      <c r="AJ2659" s="350">
        <v>1601048</v>
      </c>
      <c r="AK2659" s="3"/>
      <c r="AL2659" s="3"/>
    </row>
    <row r="2660" spans="1:38" ht="12" customHeight="1" x14ac:dyDescent="0.25">
      <c r="A2660" s="73">
        <v>5403049</v>
      </c>
      <c r="B2660" s="98" t="s">
        <v>6964</v>
      </c>
      <c r="C2660" s="74"/>
      <c r="D2660" s="115">
        <v>538.83000000000004</v>
      </c>
      <c r="E2660" s="75" t="s">
        <v>6463</v>
      </c>
      <c r="F2660" s="112">
        <f>D2660*1.2</f>
        <v>646.596</v>
      </c>
      <c r="G2660" s="80" t="s">
        <v>3334</v>
      </c>
      <c r="H2660" s="358"/>
      <c r="I2660" s="365"/>
      <c r="L2660"/>
      <c r="M2660"/>
      <c r="P2660" s="9">
        <v>30</v>
      </c>
      <c r="V2660" s="39"/>
      <c r="Z2660" s="38"/>
      <c r="AA2660" s="38">
        <v>14.999500919733634</v>
      </c>
      <c r="AB2660" s="30"/>
      <c r="AC2660" s="31"/>
      <c r="AD2660" s="32"/>
      <c r="AE2660" s="32"/>
      <c r="AF2660" s="33"/>
      <c r="AJ2660" s="350">
        <v>1602010</v>
      </c>
      <c r="AK2660" s="3"/>
      <c r="AL2660" s="3"/>
    </row>
    <row r="2661" spans="1:38" ht="12" customHeight="1" x14ac:dyDescent="0.25">
      <c r="A2661" s="73">
        <v>5602049</v>
      </c>
      <c r="B2661" s="98" t="s">
        <v>291</v>
      </c>
      <c r="C2661" s="74"/>
      <c r="D2661" s="115">
        <v>380.96</v>
      </c>
      <c r="E2661" s="75" t="s">
        <v>6463</v>
      </c>
      <c r="F2661" s="112">
        <f t="shared" si="176"/>
        <v>457.15199999999999</v>
      </c>
      <c r="G2661" s="80" t="s">
        <v>3335</v>
      </c>
      <c r="H2661" s="358"/>
      <c r="L2661"/>
      <c r="M2661"/>
      <c r="P2661" s="9">
        <v>30</v>
      </c>
      <c r="V2661" s="39"/>
      <c r="Z2661" s="38"/>
      <c r="AA2661" s="38">
        <v>20</v>
      </c>
      <c r="AB2661" s="30"/>
      <c r="AC2661" s="31"/>
      <c r="AD2661" s="32"/>
      <c r="AE2661" s="32"/>
      <c r="AF2661" s="33"/>
      <c r="AJ2661" s="350">
        <v>1601049</v>
      </c>
      <c r="AK2661" s="3"/>
      <c r="AL2661" s="3"/>
    </row>
    <row r="2662" spans="1:38" ht="12" customHeight="1" x14ac:dyDescent="0.25">
      <c r="A2662" s="73">
        <v>5602050</v>
      </c>
      <c r="B2662" s="98" t="s">
        <v>292</v>
      </c>
      <c r="C2662" s="74"/>
      <c r="D2662" s="115">
        <v>514.96</v>
      </c>
      <c r="E2662" s="75" t="s">
        <v>6463</v>
      </c>
      <c r="F2662" s="112">
        <f t="shared" si="176"/>
        <v>617.952</v>
      </c>
      <c r="G2662" s="80" t="s">
        <v>3334</v>
      </c>
      <c r="H2662" s="358"/>
      <c r="L2662"/>
      <c r="M2662"/>
      <c r="P2662" s="9">
        <v>30</v>
      </c>
      <c r="V2662" s="39"/>
      <c r="Z2662" s="38"/>
      <c r="AA2662" s="38">
        <v>19.999443764601196</v>
      </c>
      <c r="AB2662" s="30"/>
      <c r="AC2662" s="31"/>
      <c r="AD2662" s="32"/>
      <c r="AE2662" s="32"/>
      <c r="AF2662" s="33"/>
      <c r="AJ2662" s="350">
        <v>1601050</v>
      </c>
      <c r="AK2662" s="3"/>
      <c r="AL2662" s="3"/>
    </row>
    <row r="2663" spans="1:38" ht="12" customHeight="1" x14ac:dyDescent="0.25">
      <c r="A2663" s="73">
        <v>1603050</v>
      </c>
      <c r="B2663" s="98" t="s">
        <v>5536</v>
      </c>
      <c r="C2663" s="74"/>
      <c r="D2663" s="115">
        <v>534.75</v>
      </c>
      <c r="E2663" s="75" t="s">
        <v>6464</v>
      </c>
      <c r="F2663" s="112">
        <f t="shared" si="176"/>
        <v>641.69999999999993</v>
      </c>
      <c r="G2663" s="80" t="s">
        <v>3334</v>
      </c>
      <c r="H2663" s="358"/>
      <c r="I2663" s="360" t="s">
        <v>8209</v>
      </c>
      <c r="L2663"/>
      <c r="M2663"/>
      <c r="P2663" s="9">
        <v>30</v>
      </c>
      <c r="V2663" s="39"/>
      <c r="Z2663" s="38"/>
      <c r="AA2663" s="38">
        <v>20.001071294659596</v>
      </c>
      <c r="AB2663" s="30"/>
      <c r="AC2663" s="31"/>
      <c r="AD2663" s="32"/>
      <c r="AE2663" s="32"/>
      <c r="AF2663" s="33"/>
      <c r="AJ2663" s="350"/>
      <c r="AK2663" s="3"/>
      <c r="AL2663" s="3"/>
    </row>
    <row r="2664" spans="1:38" ht="12" customHeight="1" x14ac:dyDescent="0.25">
      <c r="A2664" s="73">
        <v>5402051</v>
      </c>
      <c r="B2664" s="98" t="s">
        <v>293</v>
      </c>
      <c r="C2664" s="74"/>
      <c r="D2664" s="115">
        <v>643.71</v>
      </c>
      <c r="E2664" s="75" t="s">
        <v>6463</v>
      </c>
      <c r="F2664" s="112">
        <f t="shared" si="176"/>
        <v>772.452</v>
      </c>
      <c r="G2664" s="80" t="s">
        <v>3334</v>
      </c>
      <c r="H2664" s="358"/>
      <c r="I2664" s="367"/>
      <c r="L2664"/>
      <c r="M2664"/>
      <c r="P2664" s="9">
        <v>30</v>
      </c>
      <c r="V2664" s="39"/>
      <c r="Z2664" s="38"/>
      <c r="AA2664" s="38">
        <v>20</v>
      </c>
      <c r="AB2664" s="30"/>
      <c r="AC2664" s="31"/>
      <c r="AD2664" s="32"/>
      <c r="AE2664" s="32"/>
      <c r="AF2664" s="33"/>
      <c r="AJ2664" s="350">
        <v>1601051</v>
      </c>
      <c r="AK2664" s="3"/>
      <c r="AL2664" s="3"/>
    </row>
    <row r="2665" spans="1:38" ht="12" customHeight="1" x14ac:dyDescent="0.25">
      <c r="A2665" s="73">
        <v>5602052</v>
      </c>
      <c r="B2665" s="98" t="s">
        <v>294</v>
      </c>
      <c r="C2665" s="74"/>
      <c r="D2665" s="115">
        <v>131.88999999999999</v>
      </c>
      <c r="E2665" s="75" t="s">
        <v>6463</v>
      </c>
      <c r="F2665" s="112">
        <f t="shared" si="176"/>
        <v>158.26799999999997</v>
      </c>
      <c r="G2665" s="80" t="s">
        <v>3334</v>
      </c>
      <c r="H2665" s="358"/>
      <c r="I2665" s="361"/>
      <c r="L2665"/>
      <c r="M2665"/>
      <c r="P2665" s="9">
        <v>30</v>
      </c>
      <c r="V2665" s="39"/>
      <c r="Z2665" s="38"/>
      <c r="AA2665" s="38">
        <v>20.002171788467805</v>
      </c>
      <c r="AB2665" s="30"/>
      <c r="AC2665" s="31"/>
      <c r="AD2665" s="32"/>
      <c r="AE2665" s="32"/>
      <c r="AF2665" s="33"/>
      <c r="AJ2665" s="350">
        <v>1601052</v>
      </c>
      <c r="AK2665" s="3"/>
      <c r="AL2665" s="3"/>
    </row>
    <row r="2666" spans="1:38" ht="12" customHeight="1" x14ac:dyDescent="0.25">
      <c r="A2666" s="73">
        <v>1603052</v>
      </c>
      <c r="B2666" s="98" t="s">
        <v>5537</v>
      </c>
      <c r="C2666" s="74"/>
      <c r="D2666" s="115">
        <v>165.38</v>
      </c>
      <c r="E2666" s="75" t="s">
        <v>1</v>
      </c>
      <c r="F2666" s="112">
        <f t="shared" si="176"/>
        <v>198.45599999999999</v>
      </c>
      <c r="G2666" s="80" t="s">
        <v>3334</v>
      </c>
      <c r="H2666" s="358"/>
      <c r="L2666"/>
      <c r="M2666"/>
      <c r="P2666" s="9">
        <v>30</v>
      </c>
      <c r="V2666" s="39"/>
      <c r="Z2666" s="38"/>
      <c r="AA2666" s="38">
        <v>19.996535896769728</v>
      </c>
      <c r="AB2666" s="30"/>
      <c r="AC2666" s="31"/>
      <c r="AD2666" s="32"/>
      <c r="AE2666" s="32"/>
      <c r="AF2666" s="33"/>
      <c r="AJ2666" s="350"/>
      <c r="AK2666" s="3"/>
      <c r="AL2666" s="3"/>
    </row>
    <row r="2667" spans="1:38" ht="12" customHeight="1" x14ac:dyDescent="0.25">
      <c r="A2667" s="73">
        <v>5602053</v>
      </c>
      <c r="B2667" s="98" t="s">
        <v>295</v>
      </c>
      <c r="C2667" s="74"/>
      <c r="D2667" s="115">
        <v>149.47</v>
      </c>
      <c r="E2667" s="75" t="s">
        <v>6463</v>
      </c>
      <c r="F2667" s="112">
        <f t="shared" si="176"/>
        <v>179.364</v>
      </c>
      <c r="G2667" s="80" t="s">
        <v>3335</v>
      </c>
      <c r="H2667" s="358"/>
      <c r="L2667"/>
      <c r="M2667"/>
      <c r="P2667" s="9">
        <v>30</v>
      </c>
      <c r="V2667" s="39"/>
      <c r="Z2667" s="38"/>
      <c r="AA2667" s="38">
        <v>19.99808355691836</v>
      </c>
      <c r="AB2667" s="30"/>
      <c r="AC2667" s="31"/>
      <c r="AD2667" s="32"/>
      <c r="AE2667" s="32"/>
      <c r="AF2667" s="33"/>
      <c r="AJ2667" s="350">
        <v>1601053</v>
      </c>
      <c r="AK2667" s="3"/>
      <c r="AL2667" s="3"/>
    </row>
    <row r="2668" spans="1:38" ht="12" customHeight="1" x14ac:dyDescent="0.25">
      <c r="A2668" s="73">
        <v>5602054</v>
      </c>
      <c r="B2668" s="98" t="s">
        <v>296</v>
      </c>
      <c r="C2668" s="74"/>
      <c r="D2668" s="115">
        <v>169.51</v>
      </c>
      <c r="E2668" s="75" t="s">
        <v>6464</v>
      </c>
      <c r="F2668" s="112">
        <f t="shared" si="176"/>
        <v>203.41199999999998</v>
      </c>
      <c r="G2668" s="80" t="s">
        <v>3334</v>
      </c>
      <c r="H2668" s="358"/>
      <c r="L2668"/>
      <c r="M2668"/>
      <c r="P2668" s="9">
        <v>30</v>
      </c>
      <c r="V2668" s="39"/>
      <c r="Z2668" s="38"/>
      <c r="AA2668" s="38">
        <v>20</v>
      </c>
      <c r="AB2668" s="30"/>
      <c r="AC2668" s="31"/>
      <c r="AD2668" s="32"/>
      <c r="AE2668" s="32"/>
      <c r="AF2668" s="33"/>
      <c r="AJ2668" s="350">
        <v>1601054</v>
      </c>
      <c r="AK2668" s="3"/>
      <c r="AL2668" s="3"/>
    </row>
    <row r="2669" spans="1:38" ht="12" customHeight="1" x14ac:dyDescent="0.25">
      <c r="A2669" s="73">
        <v>1603054</v>
      </c>
      <c r="B2669" s="98" t="s">
        <v>5538</v>
      </c>
      <c r="C2669" s="74"/>
      <c r="D2669" s="115">
        <v>226</v>
      </c>
      <c r="E2669" s="75" t="s">
        <v>6464</v>
      </c>
      <c r="F2669" s="112">
        <f t="shared" si="176"/>
        <v>271.2</v>
      </c>
      <c r="G2669" s="80" t="s">
        <v>3334</v>
      </c>
      <c r="H2669" s="358"/>
      <c r="L2669"/>
      <c r="M2669"/>
      <c r="P2669" s="9">
        <v>30</v>
      </c>
      <c r="V2669" s="39"/>
      <c r="Z2669" s="38"/>
      <c r="AA2669" s="38">
        <v>20</v>
      </c>
      <c r="AB2669" s="30"/>
      <c r="AC2669" s="31"/>
      <c r="AD2669" s="32"/>
      <c r="AE2669" s="32"/>
      <c r="AF2669" s="33"/>
      <c r="AJ2669" s="350"/>
      <c r="AK2669" s="3"/>
      <c r="AL2669" s="3"/>
    </row>
    <row r="2670" spans="1:38" ht="12" customHeight="1" x14ac:dyDescent="0.25">
      <c r="A2670" s="73">
        <v>5602055</v>
      </c>
      <c r="B2670" s="98" t="s">
        <v>297</v>
      </c>
      <c r="C2670" s="74"/>
      <c r="D2670" s="115">
        <v>225.34</v>
      </c>
      <c r="E2670" s="75" t="s">
        <v>6463</v>
      </c>
      <c r="F2670" s="112">
        <f t="shared" si="176"/>
        <v>270.40800000000002</v>
      </c>
      <c r="G2670" s="80" t="s">
        <v>3334</v>
      </c>
      <c r="H2670" s="358"/>
      <c r="L2670"/>
      <c r="M2670"/>
      <c r="P2670" s="9">
        <v>30</v>
      </c>
      <c r="V2670" s="39"/>
      <c r="Z2670" s="38"/>
      <c r="AA2670" s="38">
        <v>20.001271132579134</v>
      </c>
      <c r="AB2670" s="30"/>
      <c r="AC2670" s="31"/>
      <c r="AD2670" s="32"/>
      <c r="AE2670" s="32"/>
      <c r="AF2670" s="33"/>
      <c r="AJ2670" s="350">
        <v>1601055</v>
      </c>
      <c r="AK2670" s="3"/>
      <c r="AL2670" s="3"/>
    </row>
    <row r="2671" spans="1:38" ht="12" customHeight="1" x14ac:dyDescent="0.25">
      <c r="A2671" s="73">
        <v>1603055</v>
      </c>
      <c r="B2671" s="98" t="s">
        <v>6958</v>
      </c>
      <c r="C2671" s="74"/>
      <c r="D2671" s="115">
        <v>269.12</v>
      </c>
      <c r="E2671" s="75" t="s">
        <v>6464</v>
      </c>
      <c r="F2671" s="112">
        <f t="shared" si="176"/>
        <v>322.94400000000002</v>
      </c>
      <c r="G2671" s="80" t="s">
        <v>3334</v>
      </c>
      <c r="H2671" s="358"/>
      <c r="L2671"/>
      <c r="M2671"/>
      <c r="P2671" s="9">
        <v>30</v>
      </c>
      <c r="V2671" s="39"/>
      <c r="Z2671" s="38"/>
      <c r="AA2671" s="38">
        <v>20</v>
      </c>
      <c r="AB2671" s="30"/>
      <c r="AC2671" s="31"/>
      <c r="AD2671" s="32"/>
      <c r="AE2671" s="32"/>
      <c r="AF2671" s="33"/>
      <c r="AJ2671" s="350"/>
      <c r="AK2671" s="3"/>
      <c r="AL2671" s="3"/>
    </row>
    <row r="2672" spans="1:38" ht="12" customHeight="1" x14ac:dyDescent="0.25">
      <c r="A2672" s="73">
        <v>5403050</v>
      </c>
      <c r="B2672" s="98" t="s">
        <v>6963</v>
      </c>
      <c r="C2672" s="74"/>
      <c r="D2672" s="115">
        <v>455.18</v>
      </c>
      <c r="E2672" s="75" t="s">
        <v>6463</v>
      </c>
      <c r="F2672" s="112">
        <f t="shared" si="176"/>
        <v>546.21600000000001</v>
      </c>
      <c r="G2672" s="80" t="s">
        <v>3334</v>
      </c>
      <c r="H2672" s="358"/>
      <c r="I2672" s="347"/>
      <c r="L2672"/>
      <c r="M2672"/>
      <c r="P2672" s="9">
        <v>30</v>
      </c>
      <c r="V2672" s="39"/>
      <c r="Z2672" s="38"/>
      <c r="AA2672" s="38">
        <v>14.999883468897849</v>
      </c>
      <c r="AB2672" s="30"/>
      <c r="AC2672" s="31"/>
      <c r="AD2672" s="32"/>
      <c r="AE2672" s="32"/>
      <c r="AF2672" s="33"/>
      <c r="AJ2672" s="350">
        <v>1602011</v>
      </c>
      <c r="AK2672" s="3"/>
      <c r="AL2672" s="3"/>
    </row>
    <row r="2673" spans="1:38" ht="12" customHeight="1" x14ac:dyDescent="0.25">
      <c r="A2673" s="73">
        <v>5602056</v>
      </c>
      <c r="B2673" s="98" t="s">
        <v>298</v>
      </c>
      <c r="C2673" s="74"/>
      <c r="D2673" s="115">
        <v>258.88</v>
      </c>
      <c r="E2673" s="75" t="s">
        <v>6463</v>
      </c>
      <c r="F2673" s="112">
        <f t="shared" si="176"/>
        <v>310.65600000000001</v>
      </c>
      <c r="G2673" s="80" t="s">
        <v>3334</v>
      </c>
      <c r="H2673" s="358"/>
      <c r="L2673"/>
      <c r="M2673"/>
      <c r="P2673" s="9">
        <v>30</v>
      </c>
      <c r="V2673" s="39"/>
      <c r="Z2673" s="38"/>
      <c r="AA2673" s="38">
        <v>20</v>
      </c>
      <c r="AB2673" s="30"/>
      <c r="AC2673" s="31"/>
      <c r="AD2673" s="32"/>
      <c r="AE2673" s="32"/>
      <c r="AF2673" s="33"/>
      <c r="AJ2673" s="350">
        <v>1601056</v>
      </c>
      <c r="AK2673" s="3"/>
      <c r="AL2673" s="3"/>
    </row>
    <row r="2674" spans="1:38" ht="12" customHeight="1" x14ac:dyDescent="0.25">
      <c r="A2674" s="73">
        <v>1603056</v>
      </c>
      <c r="B2674" s="98" t="s">
        <v>5539</v>
      </c>
      <c r="C2674" s="74"/>
      <c r="D2674" s="115">
        <v>324.58999999999997</v>
      </c>
      <c r="E2674" s="75" t="s">
        <v>6464</v>
      </c>
      <c r="F2674" s="112">
        <f t="shared" si="176"/>
        <v>389.50799999999998</v>
      </c>
      <c r="G2674" s="80" t="s">
        <v>3334</v>
      </c>
      <c r="H2674" s="358"/>
      <c r="L2674"/>
      <c r="M2674"/>
      <c r="P2674" s="9">
        <v>30</v>
      </c>
      <c r="V2674" s="39"/>
      <c r="Z2674" s="38"/>
      <c r="AA2674" s="38">
        <v>20.000882456759612</v>
      </c>
      <c r="AB2674" s="30"/>
      <c r="AC2674" s="31"/>
      <c r="AD2674" s="32"/>
      <c r="AE2674" s="32"/>
      <c r="AF2674" s="33"/>
      <c r="AJ2674" s="350"/>
      <c r="AK2674" s="3"/>
      <c r="AL2674" s="3"/>
    </row>
    <row r="2675" spans="1:38" ht="12" customHeight="1" x14ac:dyDescent="0.25">
      <c r="A2675" s="73">
        <v>5602057</v>
      </c>
      <c r="B2675" s="98" t="s">
        <v>299</v>
      </c>
      <c r="C2675" s="74"/>
      <c r="D2675" s="115">
        <v>274.41000000000003</v>
      </c>
      <c r="E2675" s="75" t="s">
        <v>6463</v>
      </c>
      <c r="F2675" s="112">
        <f t="shared" si="176"/>
        <v>329.29200000000003</v>
      </c>
      <c r="G2675" s="80" t="s">
        <v>3335</v>
      </c>
      <c r="H2675" s="358"/>
      <c r="L2675"/>
      <c r="M2675"/>
      <c r="P2675" s="9">
        <v>30</v>
      </c>
      <c r="V2675" s="39"/>
      <c r="Z2675" s="38"/>
      <c r="AA2675" s="38">
        <v>20</v>
      </c>
      <c r="AB2675" s="30"/>
      <c r="AC2675" s="31"/>
      <c r="AD2675" s="32"/>
      <c r="AE2675" s="32"/>
      <c r="AF2675" s="33"/>
      <c r="AJ2675" s="350">
        <v>1601057</v>
      </c>
      <c r="AK2675" s="3"/>
      <c r="AL2675" s="3"/>
    </row>
    <row r="2676" spans="1:38" ht="12" customHeight="1" x14ac:dyDescent="0.25">
      <c r="A2676" s="73">
        <v>5602058</v>
      </c>
      <c r="B2676" s="98" t="s">
        <v>300</v>
      </c>
      <c r="C2676" s="74"/>
      <c r="D2676" s="115">
        <v>388.99</v>
      </c>
      <c r="E2676" s="75" t="s">
        <v>6463</v>
      </c>
      <c r="F2676" s="112">
        <f t="shared" si="176"/>
        <v>466.78800000000001</v>
      </c>
      <c r="G2676" s="80" t="s">
        <v>3335</v>
      </c>
      <c r="H2676" s="358"/>
      <c r="L2676"/>
      <c r="M2676"/>
      <c r="P2676" s="9">
        <v>30</v>
      </c>
      <c r="V2676" s="39"/>
      <c r="Z2676" s="38"/>
      <c r="AA2676" s="38">
        <v>19.999263650086519</v>
      </c>
      <c r="AB2676" s="30"/>
      <c r="AC2676" s="31"/>
      <c r="AD2676" s="32"/>
      <c r="AE2676" s="32"/>
      <c r="AF2676" s="33"/>
      <c r="AJ2676" s="350">
        <v>1601058</v>
      </c>
      <c r="AK2676" s="3"/>
      <c r="AL2676" s="3"/>
    </row>
    <row r="2677" spans="1:38" ht="12" customHeight="1" x14ac:dyDescent="0.25">
      <c r="A2677" s="73">
        <v>5602059</v>
      </c>
      <c r="B2677" s="98" t="s">
        <v>301</v>
      </c>
      <c r="C2677" s="74"/>
      <c r="D2677" s="115">
        <v>521.47</v>
      </c>
      <c r="E2677" s="75" t="s">
        <v>6463</v>
      </c>
      <c r="F2677" s="112">
        <f t="shared" si="176"/>
        <v>625.76400000000001</v>
      </c>
      <c r="G2677" s="80" t="s">
        <v>3335</v>
      </c>
      <c r="H2677" s="358"/>
      <c r="L2677"/>
      <c r="M2677"/>
      <c r="P2677" s="9">
        <v>30</v>
      </c>
      <c r="V2677" s="39"/>
      <c r="Z2677" s="38"/>
      <c r="AA2677" s="38">
        <v>19.999450715443132</v>
      </c>
      <c r="AB2677" s="30"/>
      <c r="AC2677" s="31"/>
      <c r="AD2677" s="32"/>
      <c r="AE2677" s="32"/>
      <c r="AF2677" s="33"/>
      <c r="AJ2677" s="350">
        <v>1601059</v>
      </c>
      <c r="AK2677" s="3"/>
      <c r="AL2677" s="3"/>
    </row>
    <row r="2678" spans="1:38" ht="12" customHeight="1" x14ac:dyDescent="0.25">
      <c r="A2678" s="73">
        <v>1603059</v>
      </c>
      <c r="B2678" s="98" t="s">
        <v>5540</v>
      </c>
      <c r="C2678" s="74"/>
      <c r="D2678" s="115">
        <v>595.67999999999995</v>
      </c>
      <c r="E2678" s="75" t="s">
        <v>6463</v>
      </c>
      <c r="F2678" s="112">
        <f t="shared" si="176"/>
        <v>714.81599999999992</v>
      </c>
      <c r="G2678" s="80" t="s">
        <v>3335</v>
      </c>
      <c r="H2678" s="358"/>
      <c r="L2678"/>
      <c r="M2678"/>
      <c r="P2678" s="9">
        <v>30</v>
      </c>
      <c r="V2678" s="39"/>
      <c r="Z2678" s="38"/>
      <c r="AA2678" s="38">
        <v>19.999038276591662</v>
      </c>
      <c r="AB2678" s="30"/>
      <c r="AC2678" s="31"/>
      <c r="AD2678" s="32"/>
      <c r="AE2678" s="32"/>
      <c r="AF2678" s="33"/>
      <c r="AJ2678" s="350"/>
      <c r="AK2678" s="3"/>
      <c r="AL2678" s="3"/>
    </row>
    <row r="2679" spans="1:38" ht="12" customHeight="1" x14ac:dyDescent="0.25">
      <c r="A2679" s="73">
        <v>5402060</v>
      </c>
      <c r="B2679" s="98" t="s">
        <v>302</v>
      </c>
      <c r="C2679" s="74"/>
      <c r="D2679" s="115">
        <v>669.97</v>
      </c>
      <c r="E2679" s="75" t="s">
        <v>6463</v>
      </c>
      <c r="F2679" s="112">
        <f t="shared" si="176"/>
        <v>803.96400000000006</v>
      </c>
      <c r="G2679" s="80" t="s">
        <v>3335</v>
      </c>
      <c r="H2679" s="358"/>
      <c r="L2679"/>
      <c r="M2679"/>
      <c r="P2679" s="9">
        <v>30</v>
      </c>
      <c r="V2679" s="39"/>
      <c r="Z2679" s="38"/>
      <c r="AA2679" s="38">
        <v>20.000427542273243</v>
      </c>
      <c r="AB2679" s="30"/>
      <c r="AC2679" s="31"/>
      <c r="AD2679" s="32"/>
      <c r="AE2679" s="32"/>
      <c r="AF2679" s="33"/>
      <c r="AJ2679" s="350">
        <v>1601060</v>
      </c>
      <c r="AK2679" s="3"/>
      <c r="AL2679" s="3"/>
    </row>
    <row r="2680" spans="1:38" ht="12" customHeight="1" x14ac:dyDescent="0.25">
      <c r="A2680" s="73">
        <v>5403001</v>
      </c>
      <c r="B2680" s="98" t="s">
        <v>5847</v>
      </c>
      <c r="C2680" s="74"/>
      <c r="D2680" s="115">
        <v>478.26</v>
      </c>
      <c r="E2680" s="75" t="s">
        <v>1</v>
      </c>
      <c r="F2680" s="112">
        <f t="shared" si="176"/>
        <v>573.91199999999992</v>
      </c>
      <c r="G2680" s="80" t="s">
        <v>3334</v>
      </c>
      <c r="H2680" s="358"/>
      <c r="I2680" s="326" t="s">
        <v>4968</v>
      </c>
      <c r="L2680"/>
      <c r="M2680"/>
      <c r="P2680" s="9">
        <v>30</v>
      </c>
      <c r="V2680" s="39"/>
      <c r="Z2680" s="38"/>
      <c r="AA2680" s="38">
        <v>14.999700545008068</v>
      </c>
      <c r="AB2680" s="30"/>
      <c r="AC2680" s="31"/>
      <c r="AD2680" s="32"/>
      <c r="AE2680" s="32"/>
      <c r="AF2680" s="33"/>
      <c r="AJ2680" s="350">
        <v>1602001</v>
      </c>
      <c r="AK2680" s="3"/>
      <c r="AL2680" s="3"/>
    </row>
    <row r="2681" spans="1:38" ht="12" customHeight="1" x14ac:dyDescent="0.25">
      <c r="A2681" s="73">
        <v>5403002</v>
      </c>
      <c r="B2681" s="98" t="s">
        <v>5848</v>
      </c>
      <c r="C2681" s="74"/>
      <c r="D2681" s="115">
        <v>646.52</v>
      </c>
      <c r="E2681" s="75" t="s">
        <v>6463</v>
      </c>
      <c r="F2681" s="112">
        <f t="shared" si="176"/>
        <v>775.82399999999996</v>
      </c>
      <c r="G2681" s="80" t="s">
        <v>3334</v>
      </c>
      <c r="H2681" s="358"/>
      <c r="I2681" s="360" t="s">
        <v>8192</v>
      </c>
      <c r="L2681"/>
      <c r="M2681"/>
      <c r="P2681" s="9">
        <v>30</v>
      </c>
      <c r="V2681" s="39"/>
      <c r="Z2681" s="38"/>
      <c r="AA2681" s="38">
        <v>14.999335430419563</v>
      </c>
      <c r="AB2681" s="30"/>
      <c r="AC2681" s="31"/>
      <c r="AD2681" s="32"/>
      <c r="AE2681" s="32"/>
      <c r="AF2681" s="33"/>
      <c r="AJ2681" s="350">
        <v>1602002</v>
      </c>
      <c r="AK2681" s="3"/>
      <c r="AL2681" s="3"/>
    </row>
    <row r="2682" spans="1:38" ht="12" customHeight="1" x14ac:dyDescent="0.25">
      <c r="A2682" s="73">
        <v>5403003</v>
      </c>
      <c r="B2682" s="98" t="s">
        <v>5849</v>
      </c>
      <c r="C2682" s="74"/>
      <c r="D2682" s="115">
        <v>844.12</v>
      </c>
      <c r="E2682" s="75" t="s">
        <v>6463</v>
      </c>
      <c r="F2682" s="112">
        <f t="shared" si="176"/>
        <v>1012.944</v>
      </c>
      <c r="G2682" s="80" t="s">
        <v>3334</v>
      </c>
      <c r="H2682" s="358"/>
      <c r="I2682" s="361"/>
      <c r="L2682"/>
      <c r="M2682"/>
      <c r="P2682" s="9">
        <v>30</v>
      </c>
      <c r="V2682" s="39"/>
      <c r="Z2682" s="38"/>
      <c r="AA2682" s="38">
        <v>15.000509009467578</v>
      </c>
      <c r="AB2682" s="30"/>
      <c r="AC2682" s="31"/>
      <c r="AD2682" s="32"/>
      <c r="AE2682" s="32"/>
      <c r="AF2682" s="33"/>
      <c r="AJ2682" s="350">
        <v>1602003</v>
      </c>
      <c r="AK2682" s="3"/>
      <c r="AL2682" s="3"/>
    </row>
    <row r="2683" spans="1:38" ht="12" customHeight="1" x14ac:dyDescent="0.25">
      <c r="A2683" s="73">
        <v>5403004</v>
      </c>
      <c r="B2683" s="98" t="s">
        <v>5850</v>
      </c>
      <c r="C2683" s="74"/>
      <c r="D2683" s="115">
        <v>1173.1099999999999</v>
      </c>
      <c r="E2683" s="75" t="s">
        <v>6463</v>
      </c>
      <c r="F2683" s="112">
        <f t="shared" si="176"/>
        <v>1407.7319999999997</v>
      </c>
      <c r="G2683" s="80" t="s">
        <v>3334</v>
      </c>
      <c r="H2683" s="358"/>
      <c r="L2683"/>
      <c r="M2683"/>
      <c r="P2683" s="9">
        <v>30</v>
      </c>
      <c r="V2683" s="39"/>
      <c r="Z2683" s="38"/>
      <c r="AA2683" s="38">
        <v>14.999389573922599</v>
      </c>
      <c r="AB2683" s="30"/>
      <c r="AC2683" s="31"/>
      <c r="AD2683" s="32"/>
      <c r="AE2683" s="32"/>
      <c r="AF2683" s="33"/>
      <c r="AJ2683" s="350">
        <v>1602004</v>
      </c>
      <c r="AK2683" s="3"/>
      <c r="AL2683" s="3"/>
    </row>
    <row r="2684" spans="1:38" ht="12" customHeight="1" x14ac:dyDescent="0.25">
      <c r="A2684" s="73">
        <v>5602061</v>
      </c>
      <c r="B2684" s="98" t="s">
        <v>303</v>
      </c>
      <c r="C2684" s="74"/>
      <c r="D2684" s="115">
        <v>178.17</v>
      </c>
      <c r="E2684" s="75" t="s">
        <v>6463</v>
      </c>
      <c r="F2684" s="112">
        <f t="shared" si="176"/>
        <v>213.80399999999997</v>
      </c>
      <c r="G2684" s="80" t="s">
        <v>3334</v>
      </c>
      <c r="H2684" s="358"/>
      <c r="L2684"/>
      <c r="M2684"/>
      <c r="P2684" s="9">
        <v>30</v>
      </c>
      <c r="V2684" s="39"/>
      <c r="Z2684" s="38"/>
      <c r="AA2684" s="38">
        <v>19.99839241218551</v>
      </c>
      <c r="AB2684" s="30"/>
      <c r="AC2684" s="31"/>
      <c r="AD2684" s="32"/>
      <c r="AE2684" s="32"/>
      <c r="AF2684" s="33"/>
      <c r="AJ2684" s="350">
        <v>1601061</v>
      </c>
      <c r="AK2684" s="3"/>
      <c r="AL2684" s="3"/>
    </row>
    <row r="2685" spans="1:38" ht="12" customHeight="1" x14ac:dyDescent="0.25">
      <c r="A2685" s="73">
        <v>1603061</v>
      </c>
      <c r="B2685" s="98" t="s">
        <v>5541</v>
      </c>
      <c r="C2685" s="74"/>
      <c r="D2685" s="115">
        <v>147.54</v>
      </c>
      <c r="E2685" s="75" t="s">
        <v>6463</v>
      </c>
      <c r="F2685" s="309">
        <f t="shared" si="176"/>
        <v>177.04799999999997</v>
      </c>
      <c r="G2685" s="80" t="s">
        <v>3334</v>
      </c>
      <c r="H2685" s="358"/>
      <c r="L2685"/>
      <c r="M2685"/>
      <c r="P2685" s="9">
        <v>30</v>
      </c>
      <c r="V2685" s="39"/>
      <c r="Z2685" s="38"/>
      <c r="AA2685" s="38">
        <v>0</v>
      </c>
      <c r="AB2685" s="30"/>
      <c r="AC2685" s="31"/>
      <c r="AD2685" s="32"/>
      <c r="AE2685" s="32"/>
      <c r="AF2685" s="33"/>
      <c r="AJ2685" s="350"/>
      <c r="AK2685" s="3"/>
      <c r="AL2685" s="3"/>
    </row>
    <row r="2686" spans="1:38" ht="12" customHeight="1" x14ac:dyDescent="0.25">
      <c r="A2686" s="73">
        <v>5602062</v>
      </c>
      <c r="B2686" s="98" t="s">
        <v>304</v>
      </c>
      <c r="C2686" s="74"/>
      <c r="D2686" s="115">
        <v>216.23</v>
      </c>
      <c r="E2686" s="75" t="s">
        <v>6463</v>
      </c>
      <c r="F2686" s="112">
        <f t="shared" si="176"/>
        <v>259.476</v>
      </c>
      <c r="G2686" s="80" t="s">
        <v>3334</v>
      </c>
      <c r="H2686" s="358"/>
      <c r="L2686"/>
      <c r="M2686"/>
      <c r="P2686" s="9">
        <v>30</v>
      </c>
      <c r="V2686" s="39"/>
      <c r="Z2686" s="38"/>
      <c r="AA2686" s="38">
        <v>19.997350466980194</v>
      </c>
      <c r="AB2686" s="30"/>
      <c r="AC2686" s="31"/>
      <c r="AD2686" s="32"/>
      <c r="AE2686" s="32"/>
      <c r="AF2686" s="33"/>
      <c r="AJ2686" s="350">
        <v>1601062</v>
      </c>
      <c r="AK2686" s="3"/>
      <c r="AL2686" s="3"/>
    </row>
    <row r="2687" spans="1:38" ht="12" customHeight="1" x14ac:dyDescent="0.25">
      <c r="A2687" s="73">
        <v>1603062</v>
      </c>
      <c r="B2687" s="98" t="s">
        <v>5542</v>
      </c>
      <c r="C2687" s="74"/>
      <c r="D2687" s="115">
        <v>166.78</v>
      </c>
      <c r="E2687" s="75" t="s">
        <v>6463</v>
      </c>
      <c r="F2687" s="309">
        <f t="shared" si="176"/>
        <v>200.136</v>
      </c>
      <c r="G2687" s="80" t="s">
        <v>3334</v>
      </c>
      <c r="H2687" s="358"/>
      <c r="L2687"/>
      <c r="M2687"/>
      <c r="P2687" s="9">
        <v>30</v>
      </c>
      <c r="V2687" s="39"/>
      <c r="Z2687" s="38"/>
      <c r="AA2687" s="38">
        <v>0</v>
      </c>
      <c r="AB2687" s="30"/>
      <c r="AC2687" s="31"/>
      <c r="AD2687" s="32"/>
      <c r="AE2687" s="32"/>
      <c r="AF2687" s="33"/>
      <c r="AJ2687" s="350"/>
      <c r="AK2687" s="3"/>
      <c r="AL2687" s="3"/>
    </row>
    <row r="2688" spans="1:38" ht="12" customHeight="1" x14ac:dyDescent="0.25">
      <c r="A2688" s="73">
        <v>5602063</v>
      </c>
      <c r="B2688" s="98" t="s">
        <v>305</v>
      </c>
      <c r="C2688" s="74"/>
      <c r="D2688" s="115">
        <v>235.14</v>
      </c>
      <c r="E2688" s="75" t="s">
        <v>6463</v>
      </c>
      <c r="F2688" s="112">
        <f t="shared" ref="F2688:F2764" si="177">D2688*1.2</f>
        <v>282.16799999999995</v>
      </c>
      <c r="G2688" s="80" t="s">
        <v>3334</v>
      </c>
      <c r="H2688" s="358"/>
      <c r="L2688"/>
      <c r="M2688"/>
      <c r="P2688" s="9">
        <v>30</v>
      </c>
      <c r="V2688" s="39"/>
      <c r="Z2688" s="38"/>
      <c r="AA2688" s="38">
        <v>20.002436350347182</v>
      </c>
      <c r="AB2688" s="30"/>
      <c r="AC2688" s="31"/>
      <c r="AD2688" s="32"/>
      <c r="AE2688" s="32"/>
      <c r="AF2688" s="33"/>
      <c r="AJ2688" s="350">
        <v>1601063</v>
      </c>
      <c r="AK2688" s="3"/>
      <c r="AL2688" s="3"/>
    </row>
    <row r="2689" spans="1:38" ht="12" customHeight="1" x14ac:dyDescent="0.25">
      <c r="A2689" s="73">
        <v>5602064</v>
      </c>
      <c r="B2689" s="98" t="s">
        <v>306</v>
      </c>
      <c r="C2689" s="74"/>
      <c r="D2689" s="115">
        <v>326.8</v>
      </c>
      <c r="E2689" s="75" t="s">
        <v>6463</v>
      </c>
      <c r="F2689" s="112">
        <f t="shared" si="177"/>
        <v>392.16</v>
      </c>
      <c r="G2689" s="80" t="s">
        <v>3334</v>
      </c>
      <c r="H2689" s="358"/>
      <c r="L2689"/>
      <c r="M2689"/>
      <c r="P2689" s="9">
        <v>30</v>
      </c>
      <c r="V2689" s="39"/>
      <c r="Z2689" s="38"/>
      <c r="AA2689" s="38">
        <v>20.00175300201596</v>
      </c>
      <c r="AB2689" s="30"/>
      <c r="AC2689" s="31"/>
      <c r="AD2689" s="32"/>
      <c r="AE2689" s="32"/>
      <c r="AF2689" s="33"/>
      <c r="AJ2689" s="350">
        <v>1601064</v>
      </c>
      <c r="AK2689" s="3"/>
      <c r="AL2689" s="3"/>
    </row>
    <row r="2690" spans="1:38" ht="12" customHeight="1" x14ac:dyDescent="0.25">
      <c r="A2690" s="73">
        <v>1603064</v>
      </c>
      <c r="B2690" s="98" t="s">
        <v>5543</v>
      </c>
      <c r="C2690" s="74"/>
      <c r="D2690" s="115">
        <v>224.78</v>
      </c>
      <c r="E2690" s="75" t="s">
        <v>6463</v>
      </c>
      <c r="F2690" s="309">
        <f t="shared" si="177"/>
        <v>269.73599999999999</v>
      </c>
      <c r="G2690" s="80" t="s">
        <v>3334</v>
      </c>
      <c r="H2690" s="358"/>
      <c r="L2690"/>
      <c r="M2690"/>
      <c r="P2690" s="9">
        <v>30</v>
      </c>
      <c r="V2690" s="39"/>
      <c r="Z2690" s="38"/>
      <c r="AA2690" s="38">
        <v>0</v>
      </c>
      <c r="AB2690" s="30"/>
      <c r="AC2690" s="31"/>
      <c r="AD2690" s="32"/>
      <c r="AE2690" s="32"/>
      <c r="AF2690" s="33"/>
      <c r="AJ2690" s="350"/>
      <c r="AK2690" s="3"/>
      <c r="AL2690" s="3"/>
    </row>
    <row r="2691" spans="1:38" ht="12" customHeight="1" x14ac:dyDescent="0.25">
      <c r="A2691" s="73">
        <v>5403034</v>
      </c>
      <c r="B2691" s="98" t="s">
        <v>6962</v>
      </c>
      <c r="C2691" s="74"/>
      <c r="D2691" s="115">
        <v>563.35</v>
      </c>
      <c r="E2691" s="75" t="s">
        <v>6463</v>
      </c>
      <c r="F2691" s="112">
        <f t="shared" si="177"/>
        <v>676.02</v>
      </c>
      <c r="G2691" s="80" t="s">
        <v>3334</v>
      </c>
      <c r="H2691" s="358"/>
      <c r="L2691"/>
      <c r="M2691"/>
      <c r="P2691" s="9">
        <v>30</v>
      </c>
      <c r="V2691" s="39"/>
      <c r="Z2691" s="38"/>
      <c r="AA2691" s="38">
        <v>15.000394539572326</v>
      </c>
      <c r="AB2691" s="30"/>
      <c r="AC2691" s="31"/>
      <c r="AD2691" s="32"/>
      <c r="AE2691" s="32"/>
      <c r="AF2691" s="33"/>
      <c r="AJ2691" s="350">
        <v>1602005</v>
      </c>
      <c r="AK2691" s="3"/>
      <c r="AL2691" s="3"/>
    </row>
    <row r="2692" spans="1:38" ht="12" customHeight="1" x14ac:dyDescent="0.25">
      <c r="A2692" s="73">
        <v>5602065</v>
      </c>
      <c r="B2692" s="98" t="s">
        <v>307</v>
      </c>
      <c r="C2692" s="74"/>
      <c r="D2692" s="115">
        <v>346.11</v>
      </c>
      <c r="E2692" s="75" t="s">
        <v>6464</v>
      </c>
      <c r="F2692" s="112">
        <f t="shared" si="177"/>
        <v>415.33199999999999</v>
      </c>
      <c r="G2692" s="80" t="s">
        <v>3335</v>
      </c>
      <c r="H2692" s="358"/>
      <c r="L2692"/>
      <c r="M2692"/>
      <c r="P2692" s="9">
        <v>30</v>
      </c>
      <c r="V2692" s="39"/>
      <c r="Z2692" s="38"/>
      <c r="AA2692" s="38">
        <v>19.999172390962514</v>
      </c>
      <c r="AB2692" s="30"/>
      <c r="AC2692" s="31"/>
      <c r="AD2692" s="32"/>
      <c r="AE2692" s="32"/>
      <c r="AF2692" s="33"/>
      <c r="AJ2692" s="350">
        <v>1601065</v>
      </c>
      <c r="AK2692" s="3"/>
      <c r="AL2692" s="3"/>
    </row>
    <row r="2693" spans="1:38" ht="12" customHeight="1" x14ac:dyDescent="0.25">
      <c r="A2693" s="73">
        <v>1603065</v>
      </c>
      <c r="B2693" s="98" t="s">
        <v>5544</v>
      </c>
      <c r="C2693" s="74"/>
      <c r="D2693" s="115">
        <v>238.05</v>
      </c>
      <c r="E2693" s="75" t="s">
        <v>6463</v>
      </c>
      <c r="F2693" s="309">
        <f t="shared" si="177"/>
        <v>285.66000000000003</v>
      </c>
      <c r="G2693" s="80" t="s">
        <v>3335</v>
      </c>
      <c r="H2693" s="358"/>
      <c r="L2693"/>
      <c r="M2693"/>
      <c r="P2693" s="9">
        <v>30</v>
      </c>
      <c r="V2693" s="39"/>
      <c r="Z2693" s="38"/>
      <c r="AA2693" s="38">
        <v>0</v>
      </c>
      <c r="AB2693" s="30"/>
      <c r="AC2693" s="31"/>
      <c r="AD2693" s="32"/>
      <c r="AE2693" s="32"/>
      <c r="AF2693" s="33"/>
      <c r="AJ2693" s="350"/>
      <c r="AK2693" s="3"/>
      <c r="AL2693" s="3"/>
    </row>
    <row r="2694" spans="1:38" ht="12" customHeight="1" x14ac:dyDescent="0.25">
      <c r="A2694" s="73">
        <v>5403053</v>
      </c>
      <c r="B2694" s="98" t="s">
        <v>7793</v>
      </c>
      <c r="C2694" s="74"/>
      <c r="D2694" s="115">
        <v>632.41999999999996</v>
      </c>
      <c r="E2694" s="75" t="s">
        <v>6463</v>
      </c>
      <c r="F2694" s="112">
        <f t="shared" si="177"/>
        <v>758.90399999999988</v>
      </c>
      <c r="G2694" s="80" t="s">
        <v>3334</v>
      </c>
      <c r="H2694" s="358"/>
      <c r="L2694"/>
      <c r="M2694"/>
      <c r="P2694" s="9">
        <v>30</v>
      </c>
      <c r="V2694" s="39"/>
      <c r="Z2694" s="38"/>
      <c r="AA2694" s="38">
        <v>15.000394539572326</v>
      </c>
      <c r="AB2694" s="30"/>
      <c r="AC2694" s="31"/>
      <c r="AD2694" s="32"/>
      <c r="AE2694" s="32"/>
      <c r="AF2694" s="33"/>
      <c r="AJ2694" s="350"/>
      <c r="AK2694" s="3"/>
      <c r="AL2694" s="3"/>
    </row>
    <row r="2695" spans="1:38" ht="12" customHeight="1" x14ac:dyDescent="0.25">
      <c r="A2695" s="73">
        <v>5602066</v>
      </c>
      <c r="B2695" s="98" t="s">
        <v>308</v>
      </c>
      <c r="C2695" s="74"/>
      <c r="D2695" s="115">
        <v>452.75</v>
      </c>
      <c r="E2695" s="75" t="s">
        <v>6463</v>
      </c>
      <c r="F2695" s="112">
        <f t="shared" si="177"/>
        <v>543.29999999999995</v>
      </c>
      <c r="G2695" s="80" t="s">
        <v>3335</v>
      </c>
      <c r="H2695" s="358"/>
      <c r="L2695"/>
      <c r="M2695"/>
      <c r="P2695" s="9">
        <v>30</v>
      </c>
      <c r="V2695" s="39"/>
      <c r="Z2695" s="38"/>
      <c r="AA2695" s="38">
        <v>19.99873465772491</v>
      </c>
      <c r="AB2695" s="30"/>
      <c r="AC2695" s="31"/>
      <c r="AD2695" s="32"/>
      <c r="AE2695" s="32"/>
      <c r="AF2695" s="33"/>
      <c r="AJ2695" s="350">
        <v>1601066</v>
      </c>
      <c r="AK2695" s="3"/>
      <c r="AL2695" s="3"/>
    </row>
    <row r="2696" spans="1:38" ht="12" customHeight="1" x14ac:dyDescent="0.25">
      <c r="A2696" s="73">
        <v>5602067</v>
      </c>
      <c r="B2696" s="98" t="s">
        <v>309</v>
      </c>
      <c r="C2696" s="74"/>
      <c r="D2696" s="115">
        <v>601.15</v>
      </c>
      <c r="E2696" s="75" t="s">
        <v>6463</v>
      </c>
      <c r="F2696" s="112">
        <f t="shared" si="177"/>
        <v>721.38</v>
      </c>
      <c r="G2696" s="80" t="s">
        <v>3335</v>
      </c>
      <c r="H2696" s="358"/>
      <c r="L2696"/>
      <c r="M2696"/>
      <c r="P2696" s="9">
        <v>30</v>
      </c>
      <c r="V2696" s="39"/>
      <c r="Z2696" s="38"/>
      <c r="AA2696" s="38">
        <v>20.000476485443372</v>
      </c>
      <c r="AB2696" s="30"/>
      <c r="AC2696" s="31"/>
      <c r="AD2696" s="32"/>
      <c r="AE2696" s="32"/>
      <c r="AF2696" s="33"/>
      <c r="AJ2696" s="350">
        <v>1601067</v>
      </c>
      <c r="AK2696" s="3"/>
      <c r="AL2696" s="3"/>
    </row>
    <row r="2697" spans="1:38" ht="12" customHeight="1" x14ac:dyDescent="0.25">
      <c r="A2697" s="73">
        <v>1603067</v>
      </c>
      <c r="B2697" s="98" t="s">
        <v>5545</v>
      </c>
      <c r="C2697" s="74"/>
      <c r="D2697" s="115">
        <v>425.9</v>
      </c>
      <c r="E2697" s="75" t="s">
        <v>6463</v>
      </c>
      <c r="F2697" s="309">
        <f t="shared" si="177"/>
        <v>511.07999999999993</v>
      </c>
      <c r="G2697" s="80" t="s">
        <v>3335</v>
      </c>
      <c r="H2697" s="358"/>
      <c r="L2697"/>
      <c r="M2697"/>
      <c r="P2697" s="9">
        <v>30</v>
      </c>
      <c r="V2697" s="39"/>
      <c r="Z2697" s="38"/>
      <c r="AA2697" s="38">
        <v>0</v>
      </c>
      <c r="AB2697" s="30"/>
      <c r="AC2697" s="31"/>
      <c r="AD2697" s="32"/>
      <c r="AE2697" s="32"/>
      <c r="AF2697" s="33"/>
      <c r="AJ2697" s="350"/>
      <c r="AK2697" s="3"/>
      <c r="AL2697" s="3"/>
    </row>
    <row r="2698" spans="1:38" ht="12" customHeight="1" x14ac:dyDescent="0.25">
      <c r="A2698" s="73">
        <v>5402068</v>
      </c>
      <c r="B2698" s="98" t="s">
        <v>310</v>
      </c>
      <c r="C2698" s="74"/>
      <c r="D2698" s="115">
        <v>823.69</v>
      </c>
      <c r="E2698" s="75" t="s">
        <v>6463</v>
      </c>
      <c r="F2698" s="112">
        <f t="shared" si="177"/>
        <v>988.428</v>
      </c>
      <c r="G2698" s="80" t="s">
        <v>3335</v>
      </c>
      <c r="H2698" s="358"/>
      <c r="L2698"/>
      <c r="M2698"/>
      <c r="P2698" s="9">
        <v>30</v>
      </c>
      <c r="V2698" s="39"/>
      <c r="Z2698" s="38"/>
      <c r="AA2698" s="38">
        <v>20.000695494931577</v>
      </c>
      <c r="AB2698" s="30"/>
      <c r="AC2698" s="31"/>
      <c r="AD2698" s="32"/>
      <c r="AE2698" s="32"/>
      <c r="AF2698" s="33"/>
      <c r="AJ2698" s="350">
        <v>1601068</v>
      </c>
      <c r="AK2698" s="3"/>
      <c r="AL2698" s="3"/>
    </row>
    <row r="2699" spans="1:38" ht="12" customHeight="1" x14ac:dyDescent="0.25">
      <c r="A2699" s="73">
        <v>5403005</v>
      </c>
      <c r="B2699" s="98" t="s">
        <v>5851</v>
      </c>
      <c r="C2699" s="74"/>
      <c r="D2699" s="115">
        <v>726.01</v>
      </c>
      <c r="E2699" s="75" t="s">
        <v>6463</v>
      </c>
      <c r="F2699" s="112">
        <f t="shared" si="177"/>
        <v>871.21199999999999</v>
      </c>
      <c r="G2699" s="80" t="s">
        <v>3334</v>
      </c>
      <c r="H2699" s="358"/>
      <c r="I2699" s="360" t="s">
        <v>8212</v>
      </c>
      <c r="L2699"/>
      <c r="M2699"/>
      <c r="P2699" s="9">
        <v>30</v>
      </c>
      <c r="V2699" s="39"/>
      <c r="Z2699" s="38"/>
      <c r="AA2699" s="38">
        <v>15.000394539572326</v>
      </c>
      <c r="AB2699" s="30"/>
      <c r="AC2699" s="31"/>
      <c r="AD2699" s="32"/>
      <c r="AE2699" s="32"/>
      <c r="AF2699" s="33"/>
      <c r="AJ2699" s="350">
        <v>1602005</v>
      </c>
      <c r="AK2699" s="3"/>
      <c r="AL2699" s="3"/>
    </row>
    <row r="2700" spans="1:38" ht="12" customHeight="1" x14ac:dyDescent="0.25">
      <c r="A2700" s="73">
        <v>5403006</v>
      </c>
      <c r="B2700" s="98" t="s">
        <v>5852</v>
      </c>
      <c r="C2700" s="74"/>
      <c r="D2700" s="115">
        <v>937.42</v>
      </c>
      <c r="E2700" s="75" t="s">
        <v>6463</v>
      </c>
      <c r="F2700" s="112">
        <f t="shared" si="177"/>
        <v>1124.904</v>
      </c>
      <c r="G2700" s="80" t="s">
        <v>3334</v>
      </c>
      <c r="H2700" s="358"/>
      <c r="I2700" s="361"/>
      <c r="L2700"/>
      <c r="M2700"/>
      <c r="P2700" s="9">
        <v>30</v>
      </c>
      <c r="V2700" s="39"/>
      <c r="Z2700" s="38"/>
      <c r="AA2700" s="38">
        <v>15.000076390692556</v>
      </c>
      <c r="AB2700" s="30"/>
      <c r="AC2700" s="31"/>
      <c r="AD2700" s="32"/>
      <c r="AE2700" s="32"/>
      <c r="AF2700" s="33"/>
      <c r="AJ2700" s="350">
        <v>1602006</v>
      </c>
      <c r="AK2700" s="3"/>
      <c r="AL2700" s="3"/>
    </row>
    <row r="2701" spans="1:38" ht="12" customHeight="1" x14ac:dyDescent="0.25">
      <c r="A2701" s="73">
        <v>5403007</v>
      </c>
      <c r="B2701" s="98" t="s">
        <v>5853</v>
      </c>
      <c r="C2701" s="74"/>
      <c r="D2701" s="115">
        <v>1222.8900000000001</v>
      </c>
      <c r="E2701" s="75" t="s">
        <v>6464</v>
      </c>
      <c r="F2701" s="112">
        <f t="shared" si="177"/>
        <v>1467.4680000000001</v>
      </c>
      <c r="G2701" s="80" t="s">
        <v>3334</v>
      </c>
      <c r="H2701" s="358"/>
      <c r="L2701"/>
      <c r="M2701"/>
      <c r="P2701" s="9">
        <v>30</v>
      </c>
      <c r="V2701" s="39"/>
      <c r="Z2701" s="38"/>
      <c r="AA2701" s="38">
        <v>15.00029279147391</v>
      </c>
      <c r="AB2701" s="30"/>
      <c r="AC2701" s="31"/>
      <c r="AD2701" s="32"/>
      <c r="AE2701" s="32"/>
      <c r="AF2701" s="33"/>
      <c r="AJ2701" s="350">
        <v>1602007</v>
      </c>
      <c r="AK2701" s="3"/>
      <c r="AL2701" s="3"/>
    </row>
    <row r="2702" spans="1:38" ht="12" customHeight="1" x14ac:dyDescent="0.25">
      <c r="A2702" s="73">
        <v>5602069</v>
      </c>
      <c r="B2702" s="98" t="s">
        <v>311</v>
      </c>
      <c r="C2702" s="74"/>
      <c r="D2702" s="115">
        <v>217.21</v>
      </c>
      <c r="E2702" s="75" t="s">
        <v>6463</v>
      </c>
      <c r="F2702" s="112">
        <f t="shared" si="177"/>
        <v>260.65199999999999</v>
      </c>
      <c r="G2702" s="80" t="s">
        <v>3334</v>
      </c>
      <c r="H2702" s="358"/>
      <c r="L2702"/>
      <c r="M2702"/>
      <c r="P2702" s="9">
        <v>30</v>
      </c>
      <c r="V2702" s="39"/>
      <c r="Z2702" s="38"/>
      <c r="AA2702" s="38">
        <v>19.998681260714761</v>
      </c>
      <c r="AB2702" s="30"/>
      <c r="AC2702" s="31"/>
      <c r="AD2702" s="32"/>
      <c r="AE2702" s="32"/>
      <c r="AF2702" s="33"/>
      <c r="AJ2702" s="350">
        <v>1601069</v>
      </c>
      <c r="AK2702" s="3"/>
      <c r="AL2702" s="3"/>
    </row>
    <row r="2703" spans="1:38" ht="12" customHeight="1" x14ac:dyDescent="0.25">
      <c r="A2703" s="73">
        <v>1603069</v>
      </c>
      <c r="B2703" s="98" t="s">
        <v>5546</v>
      </c>
      <c r="C2703" s="74"/>
      <c r="D2703" s="115">
        <v>302.60000000000002</v>
      </c>
      <c r="E2703" s="75" t="s">
        <v>6464</v>
      </c>
      <c r="F2703" s="112">
        <f t="shared" si="177"/>
        <v>363.12</v>
      </c>
      <c r="G2703" s="80" t="s">
        <v>3334</v>
      </c>
      <c r="H2703" s="358"/>
      <c r="L2703"/>
      <c r="M2703"/>
      <c r="P2703" s="9">
        <v>30</v>
      </c>
      <c r="V2703" s="39"/>
      <c r="Z2703" s="38"/>
      <c r="AA2703" s="38">
        <v>20.0018932222643</v>
      </c>
      <c r="AB2703" s="30"/>
      <c r="AC2703" s="31"/>
      <c r="AD2703" s="32"/>
      <c r="AE2703" s="32"/>
      <c r="AF2703" s="33"/>
      <c r="AJ2703" s="350"/>
      <c r="AK2703" s="3"/>
      <c r="AL2703" s="3"/>
    </row>
    <row r="2704" spans="1:38" ht="12" customHeight="1" x14ac:dyDescent="0.25">
      <c r="A2704" s="73">
        <v>5602070</v>
      </c>
      <c r="B2704" s="98" t="s">
        <v>312</v>
      </c>
      <c r="C2704" s="74"/>
      <c r="D2704" s="115">
        <v>246.79</v>
      </c>
      <c r="E2704" s="75" t="s">
        <v>6463</v>
      </c>
      <c r="F2704" s="112">
        <f t="shared" si="177"/>
        <v>296.14799999999997</v>
      </c>
      <c r="G2704" s="80" t="s">
        <v>3334</v>
      </c>
      <c r="H2704" s="358"/>
      <c r="L2704"/>
      <c r="M2704"/>
      <c r="P2704" s="9">
        <v>30</v>
      </c>
      <c r="V2704" s="39"/>
      <c r="Z2704" s="38"/>
      <c r="AA2704" s="38">
        <v>19.997678737233045</v>
      </c>
      <c r="AB2704" s="30"/>
      <c r="AC2704" s="31"/>
      <c r="AD2704" s="32"/>
      <c r="AE2704" s="32"/>
      <c r="AF2704" s="33"/>
      <c r="AJ2704" s="350">
        <v>1601070</v>
      </c>
      <c r="AK2704" s="3"/>
      <c r="AL2704" s="3"/>
    </row>
    <row r="2705" spans="1:38" ht="12" customHeight="1" x14ac:dyDescent="0.25">
      <c r="A2705" s="73">
        <v>1603070</v>
      </c>
      <c r="B2705" s="98" t="s">
        <v>5547</v>
      </c>
      <c r="C2705" s="74"/>
      <c r="D2705" s="115">
        <v>322.92</v>
      </c>
      <c r="E2705" s="75" t="s">
        <v>6463</v>
      </c>
      <c r="F2705" s="112">
        <f t="shared" si="177"/>
        <v>387.50400000000002</v>
      </c>
      <c r="G2705" s="80" t="s">
        <v>3334</v>
      </c>
      <c r="H2705" s="358"/>
      <c r="L2705"/>
      <c r="M2705"/>
      <c r="P2705" s="9">
        <v>30</v>
      </c>
      <c r="V2705" s="39"/>
      <c r="Z2705" s="38"/>
      <c r="AA2705" s="38">
        <v>19.998225928061387</v>
      </c>
      <c r="AB2705" s="30"/>
      <c r="AC2705" s="31"/>
      <c r="AD2705" s="32"/>
      <c r="AE2705" s="32"/>
      <c r="AF2705" s="33"/>
      <c r="AJ2705" s="350"/>
      <c r="AK2705" s="3"/>
      <c r="AL2705" s="3"/>
    </row>
    <row r="2706" spans="1:38" ht="12" customHeight="1" x14ac:dyDescent="0.25">
      <c r="A2706" s="73">
        <v>5602071</v>
      </c>
      <c r="B2706" s="98" t="s">
        <v>313</v>
      </c>
      <c r="C2706" s="74"/>
      <c r="D2706" s="115">
        <v>272.32</v>
      </c>
      <c r="E2706" s="75" t="s">
        <v>6463</v>
      </c>
      <c r="F2706" s="112">
        <f t="shared" si="177"/>
        <v>326.78399999999999</v>
      </c>
      <c r="G2706" s="80" t="s">
        <v>3334</v>
      </c>
      <c r="H2706" s="358"/>
      <c r="L2706"/>
      <c r="M2706"/>
      <c r="P2706" s="9">
        <v>30</v>
      </c>
      <c r="V2706" s="39"/>
      <c r="Z2706" s="38"/>
      <c r="AA2706" s="38">
        <v>20.001051856526757</v>
      </c>
      <c r="AB2706" s="30"/>
      <c r="AC2706" s="31"/>
      <c r="AD2706" s="32"/>
      <c r="AE2706" s="32"/>
      <c r="AF2706" s="33"/>
      <c r="AJ2706" s="350">
        <v>1601071</v>
      </c>
      <c r="AK2706" s="3"/>
      <c r="AL2706" s="3"/>
    </row>
    <row r="2707" spans="1:38" ht="12" customHeight="1" x14ac:dyDescent="0.25">
      <c r="A2707" s="73">
        <v>5602072</v>
      </c>
      <c r="B2707" s="98" t="s">
        <v>314</v>
      </c>
      <c r="C2707" s="74"/>
      <c r="D2707" s="115">
        <v>330.69</v>
      </c>
      <c r="E2707" s="75" t="s">
        <v>6463</v>
      </c>
      <c r="F2707" s="112">
        <f t="shared" si="177"/>
        <v>396.82799999999997</v>
      </c>
      <c r="G2707" s="80" t="s">
        <v>3334</v>
      </c>
      <c r="H2707" s="358"/>
      <c r="L2707"/>
      <c r="M2707"/>
      <c r="P2707" s="9">
        <v>30</v>
      </c>
      <c r="V2707" s="39"/>
      <c r="Z2707" s="38"/>
      <c r="AA2707" s="38">
        <v>20.000866213348345</v>
      </c>
      <c r="AB2707" s="30"/>
      <c r="AC2707" s="31"/>
      <c r="AD2707" s="32"/>
      <c r="AE2707" s="32"/>
      <c r="AF2707" s="33"/>
      <c r="AJ2707" s="350">
        <v>1601072</v>
      </c>
      <c r="AK2707" s="3"/>
      <c r="AL2707" s="3"/>
    </row>
    <row r="2708" spans="1:38" ht="12" customHeight="1" x14ac:dyDescent="0.25">
      <c r="A2708" s="73">
        <v>1603072</v>
      </c>
      <c r="B2708" s="98" t="s">
        <v>5548</v>
      </c>
      <c r="C2708" s="74"/>
      <c r="D2708" s="115">
        <v>440.93</v>
      </c>
      <c r="E2708" s="75" t="s">
        <v>6464</v>
      </c>
      <c r="F2708" s="112">
        <f t="shared" si="177"/>
        <v>529.11599999999999</v>
      </c>
      <c r="G2708" s="80" t="s">
        <v>3334</v>
      </c>
      <c r="H2708" s="358"/>
      <c r="L2708"/>
      <c r="M2708"/>
      <c r="P2708" s="9">
        <v>30</v>
      </c>
      <c r="V2708" s="39"/>
      <c r="Z2708" s="38"/>
      <c r="AA2708" s="38">
        <v>19.999350354057043</v>
      </c>
      <c r="AB2708" s="30"/>
      <c r="AC2708" s="31"/>
      <c r="AD2708" s="32"/>
      <c r="AE2708" s="32"/>
      <c r="AF2708" s="33"/>
      <c r="AJ2708" s="350"/>
      <c r="AK2708" s="3"/>
      <c r="AL2708" s="3"/>
    </row>
    <row r="2709" spans="1:38" ht="12" customHeight="1" x14ac:dyDescent="0.25">
      <c r="A2709" s="73">
        <v>5602073</v>
      </c>
      <c r="B2709" s="98" t="s">
        <v>315</v>
      </c>
      <c r="C2709" s="74"/>
      <c r="D2709" s="115">
        <v>383.93</v>
      </c>
      <c r="E2709" s="75" t="s">
        <v>6463</v>
      </c>
      <c r="F2709" s="112">
        <f t="shared" si="177"/>
        <v>460.71600000000001</v>
      </c>
      <c r="G2709" s="80" t="s">
        <v>3334</v>
      </c>
      <c r="H2709" s="358"/>
      <c r="L2709"/>
      <c r="M2709"/>
      <c r="P2709" s="9">
        <v>30</v>
      </c>
      <c r="V2709" s="39"/>
      <c r="Z2709" s="38"/>
      <c r="AA2709" s="38">
        <v>19.998507852426599</v>
      </c>
      <c r="AB2709" s="30"/>
      <c r="AC2709" s="31"/>
      <c r="AD2709" s="32"/>
      <c r="AE2709" s="32"/>
      <c r="AF2709" s="33"/>
      <c r="AJ2709" s="350">
        <v>1601073</v>
      </c>
      <c r="AK2709" s="3"/>
      <c r="AL2709" s="3"/>
    </row>
    <row r="2710" spans="1:38" ht="12" customHeight="1" x14ac:dyDescent="0.25">
      <c r="A2710" s="73">
        <v>1603073</v>
      </c>
      <c r="B2710" s="98" t="s">
        <v>5549</v>
      </c>
      <c r="C2710" s="74"/>
      <c r="D2710" s="115">
        <v>504.33</v>
      </c>
      <c r="E2710" s="75" t="s">
        <v>1</v>
      </c>
      <c r="F2710" s="112">
        <f t="shared" si="177"/>
        <v>605.19599999999991</v>
      </c>
      <c r="G2710" s="80" t="s">
        <v>3334</v>
      </c>
      <c r="H2710" s="358"/>
      <c r="L2710"/>
      <c r="M2710"/>
      <c r="P2710" s="9">
        <v>30</v>
      </c>
      <c r="V2710" s="39"/>
      <c r="Z2710" s="38"/>
      <c r="AA2710" s="38">
        <v>20.000567955926627</v>
      </c>
      <c r="AB2710" s="30"/>
      <c r="AC2710" s="31"/>
      <c r="AD2710" s="32"/>
      <c r="AE2710" s="32"/>
      <c r="AF2710" s="33"/>
      <c r="AJ2710" s="350"/>
      <c r="AK2710" s="3"/>
      <c r="AL2710" s="3"/>
    </row>
    <row r="2711" spans="1:38" ht="12" customHeight="1" x14ac:dyDescent="0.25">
      <c r="A2711" s="73">
        <v>5602074</v>
      </c>
      <c r="B2711" s="98" t="s">
        <v>316</v>
      </c>
      <c r="C2711" s="74"/>
      <c r="D2711" s="115">
        <v>390.02</v>
      </c>
      <c r="E2711" s="75" t="s">
        <v>6463</v>
      </c>
      <c r="F2711" s="112">
        <f t="shared" si="177"/>
        <v>468.02399999999994</v>
      </c>
      <c r="G2711" s="80" t="s">
        <v>3334</v>
      </c>
      <c r="H2711" s="358"/>
      <c r="L2711"/>
      <c r="M2711"/>
      <c r="P2711" s="9">
        <v>30</v>
      </c>
      <c r="V2711" s="39"/>
      <c r="Z2711" s="38"/>
      <c r="AA2711" s="38">
        <v>20.001468806227734</v>
      </c>
      <c r="AB2711" s="30"/>
      <c r="AC2711" s="31"/>
      <c r="AD2711" s="32"/>
      <c r="AE2711" s="32"/>
      <c r="AF2711" s="33"/>
      <c r="AJ2711" s="350">
        <v>1601074</v>
      </c>
      <c r="AK2711" s="3"/>
      <c r="AL2711" s="3"/>
    </row>
    <row r="2712" spans="1:38" ht="12" customHeight="1" x14ac:dyDescent="0.25">
      <c r="A2712" s="73">
        <v>1603074</v>
      </c>
      <c r="B2712" s="98" t="s">
        <v>5550</v>
      </c>
      <c r="C2712" s="74"/>
      <c r="D2712" s="115">
        <v>510.33</v>
      </c>
      <c r="E2712" s="75" t="s">
        <v>6463</v>
      </c>
      <c r="F2712" s="112">
        <f t="shared" si="177"/>
        <v>612.39599999999996</v>
      </c>
      <c r="G2712" s="80" t="s">
        <v>3334</v>
      </c>
      <c r="H2712" s="358"/>
      <c r="L2712"/>
      <c r="M2712"/>
      <c r="P2712" s="9">
        <v>30</v>
      </c>
      <c r="V2712" s="39"/>
      <c r="Z2712" s="38"/>
      <c r="AA2712" s="38">
        <v>20.001122554935023</v>
      </c>
      <c r="AB2712" s="30"/>
      <c r="AC2712" s="31"/>
      <c r="AD2712" s="32"/>
      <c r="AE2712" s="32"/>
      <c r="AF2712" s="33"/>
      <c r="AJ2712" s="350"/>
      <c r="AK2712" s="3"/>
      <c r="AL2712" s="3"/>
    </row>
    <row r="2713" spans="1:38" ht="12" customHeight="1" x14ac:dyDescent="0.25">
      <c r="A2713" s="73">
        <v>5602075</v>
      </c>
      <c r="B2713" s="98" t="s">
        <v>317</v>
      </c>
      <c r="C2713" s="74"/>
      <c r="D2713" s="115">
        <v>501.7</v>
      </c>
      <c r="E2713" s="75" t="s">
        <v>6463</v>
      </c>
      <c r="F2713" s="112">
        <f t="shared" si="177"/>
        <v>602.04</v>
      </c>
      <c r="G2713" s="80" t="s">
        <v>3335</v>
      </c>
      <c r="H2713" s="358"/>
      <c r="L2713"/>
      <c r="M2713"/>
      <c r="P2713" s="9">
        <v>30</v>
      </c>
      <c r="V2713" s="39"/>
      <c r="Z2713" s="38"/>
      <c r="AA2713" s="38">
        <v>20</v>
      </c>
      <c r="AB2713" s="30"/>
      <c r="AC2713" s="31"/>
      <c r="AD2713" s="32"/>
      <c r="AE2713" s="32"/>
      <c r="AF2713" s="33"/>
      <c r="AJ2713" s="350">
        <v>1601075</v>
      </c>
      <c r="AK2713" s="3"/>
      <c r="AL2713" s="3"/>
    </row>
    <row r="2714" spans="1:38" ht="12" customHeight="1" x14ac:dyDescent="0.25">
      <c r="A2714" s="73">
        <v>5602076</v>
      </c>
      <c r="B2714" s="98" t="s">
        <v>318</v>
      </c>
      <c r="C2714" s="74"/>
      <c r="D2714" s="115">
        <v>679.7</v>
      </c>
      <c r="E2714" s="75" t="s">
        <v>6463</v>
      </c>
      <c r="F2714" s="112">
        <f t="shared" si="177"/>
        <v>815.64</v>
      </c>
      <c r="G2714" s="80" t="s">
        <v>3335</v>
      </c>
      <c r="H2714" s="358"/>
      <c r="L2714"/>
      <c r="M2714"/>
      <c r="P2714" s="9">
        <v>30</v>
      </c>
      <c r="V2714" s="39"/>
      <c r="Z2714" s="38"/>
      <c r="AA2714" s="38">
        <v>20.000842850520456</v>
      </c>
      <c r="AB2714" s="30"/>
      <c r="AC2714" s="31"/>
      <c r="AD2714" s="32"/>
      <c r="AE2714" s="32"/>
      <c r="AF2714" s="33"/>
      <c r="AJ2714" s="350">
        <v>1601076</v>
      </c>
      <c r="AK2714" s="3"/>
      <c r="AL2714" s="3"/>
    </row>
    <row r="2715" spans="1:38" ht="12" customHeight="1" x14ac:dyDescent="0.25">
      <c r="A2715" s="73">
        <v>1603076</v>
      </c>
      <c r="B2715" s="98" t="s">
        <v>5551</v>
      </c>
      <c r="C2715" s="74"/>
      <c r="D2715" s="115">
        <v>853.73</v>
      </c>
      <c r="E2715" s="75" t="s">
        <v>6463</v>
      </c>
      <c r="F2715" s="112">
        <f t="shared" si="177"/>
        <v>1024.4759999999999</v>
      </c>
      <c r="G2715" s="80" t="s">
        <v>3335</v>
      </c>
      <c r="H2715" s="358"/>
      <c r="L2715"/>
      <c r="M2715"/>
      <c r="P2715" s="9">
        <v>30</v>
      </c>
      <c r="V2715" s="39"/>
      <c r="Z2715" s="38"/>
      <c r="AA2715" s="38">
        <v>20</v>
      </c>
      <c r="AB2715" s="30"/>
      <c r="AC2715" s="31"/>
      <c r="AD2715" s="32"/>
      <c r="AE2715" s="32"/>
      <c r="AF2715" s="33"/>
      <c r="AJ2715" s="350"/>
      <c r="AK2715" s="3"/>
      <c r="AL2715" s="3"/>
    </row>
    <row r="2716" spans="1:38" ht="12" customHeight="1" x14ac:dyDescent="0.25">
      <c r="A2716" s="73">
        <v>5402077</v>
      </c>
      <c r="B2716" s="98" t="s">
        <v>319</v>
      </c>
      <c r="C2716" s="74"/>
      <c r="D2716" s="115">
        <v>924.82</v>
      </c>
      <c r="E2716" s="75" t="s">
        <v>6463</v>
      </c>
      <c r="F2716" s="112">
        <f t="shared" si="177"/>
        <v>1109.7840000000001</v>
      </c>
      <c r="G2716" s="80" t="s">
        <v>3335</v>
      </c>
      <c r="H2716" s="358"/>
      <c r="L2716"/>
      <c r="M2716"/>
      <c r="P2716" s="9">
        <v>30</v>
      </c>
      <c r="V2716" s="39"/>
      <c r="Z2716" s="38"/>
      <c r="AA2716" s="38">
        <v>20.00030972217921</v>
      </c>
      <c r="AB2716" s="30"/>
      <c r="AC2716" s="31"/>
      <c r="AD2716" s="32"/>
      <c r="AE2716" s="32"/>
      <c r="AF2716" s="33"/>
      <c r="AJ2716" s="350">
        <v>1601077</v>
      </c>
      <c r="AK2716" s="3"/>
      <c r="AL2716" s="3"/>
    </row>
    <row r="2717" spans="1:38" ht="12" customHeight="1" x14ac:dyDescent="0.25">
      <c r="A2717" s="73">
        <v>1603077</v>
      </c>
      <c r="B2717" s="98" t="s">
        <v>5552</v>
      </c>
      <c r="C2717" s="74"/>
      <c r="D2717" s="115">
        <v>1056.4100000000001</v>
      </c>
      <c r="E2717" s="75" t="s">
        <v>6464</v>
      </c>
      <c r="F2717" s="112">
        <f t="shared" si="177"/>
        <v>1267.692</v>
      </c>
      <c r="G2717" s="80" t="s">
        <v>3335</v>
      </c>
      <c r="H2717" s="358"/>
      <c r="L2717"/>
      <c r="M2717"/>
      <c r="P2717" s="9">
        <v>30</v>
      </c>
      <c r="V2717" s="39"/>
      <c r="Z2717" s="38"/>
      <c r="AA2717" s="38">
        <v>19.999728854001432</v>
      </c>
      <c r="AB2717" s="30"/>
      <c r="AC2717" s="31"/>
      <c r="AD2717" s="32"/>
      <c r="AE2717" s="32"/>
      <c r="AF2717" s="33"/>
      <c r="AJ2717" s="350"/>
      <c r="AK2717" s="3"/>
      <c r="AL2717" s="3"/>
    </row>
    <row r="2718" spans="1:38" ht="12" customHeight="1" x14ac:dyDescent="0.25">
      <c r="A2718" s="73">
        <v>5403008</v>
      </c>
      <c r="B2718" s="98" t="s">
        <v>5854</v>
      </c>
      <c r="C2718" s="74"/>
      <c r="D2718" s="115">
        <v>553.28</v>
      </c>
      <c r="E2718" s="75" t="s">
        <v>6463</v>
      </c>
      <c r="F2718" s="112">
        <f t="shared" si="177"/>
        <v>663.93599999999992</v>
      </c>
      <c r="G2718" s="80" t="s">
        <v>3334</v>
      </c>
      <c r="H2718" s="358"/>
      <c r="L2718"/>
      <c r="M2718"/>
      <c r="P2718" s="9">
        <v>30</v>
      </c>
      <c r="V2718" s="39"/>
      <c r="Z2718" s="38"/>
      <c r="AA2718" s="38">
        <v>15.000906008128183</v>
      </c>
      <c r="AB2718" s="30"/>
      <c r="AC2718" s="31"/>
      <c r="AD2718" s="32"/>
      <c r="AE2718" s="32"/>
      <c r="AF2718" s="33"/>
      <c r="AJ2718" s="350">
        <v>1602008</v>
      </c>
      <c r="AK2718" s="3"/>
      <c r="AL2718" s="3"/>
    </row>
    <row r="2719" spans="1:38" ht="12" customHeight="1" x14ac:dyDescent="0.25">
      <c r="A2719" s="73">
        <v>5403009</v>
      </c>
      <c r="B2719" s="98" t="s">
        <v>5855</v>
      </c>
      <c r="C2719" s="74"/>
      <c r="D2719" s="115">
        <v>735.25</v>
      </c>
      <c r="E2719" s="75" t="s">
        <v>6463</v>
      </c>
      <c r="F2719" s="112">
        <f t="shared" si="177"/>
        <v>882.3</v>
      </c>
      <c r="G2719" s="80" t="s">
        <v>3334</v>
      </c>
      <c r="H2719" s="358"/>
      <c r="L2719"/>
      <c r="M2719"/>
      <c r="P2719" s="9">
        <v>30</v>
      </c>
      <c r="V2719" s="39"/>
      <c r="Z2719" s="38"/>
      <c r="AA2719" s="38">
        <v>15.000876560765136</v>
      </c>
      <c r="AB2719" s="30"/>
      <c r="AC2719" s="31"/>
      <c r="AD2719" s="32"/>
      <c r="AE2719" s="32"/>
      <c r="AF2719" s="33"/>
      <c r="AJ2719" s="350">
        <v>1602009</v>
      </c>
      <c r="AK2719" s="3"/>
      <c r="AL2719" s="3"/>
    </row>
    <row r="2720" spans="1:38" ht="12" customHeight="1" x14ac:dyDescent="0.25">
      <c r="A2720" s="73">
        <v>5403010</v>
      </c>
      <c r="B2720" s="98" t="s">
        <v>5856</v>
      </c>
      <c r="C2720" s="74"/>
      <c r="D2720" s="115">
        <v>1004.39</v>
      </c>
      <c r="E2720" s="75" t="s">
        <v>6463</v>
      </c>
      <c r="F2720" s="112">
        <f t="shared" si="177"/>
        <v>1205.268</v>
      </c>
      <c r="G2720" s="80" t="s">
        <v>3334</v>
      </c>
      <c r="H2720" s="358"/>
      <c r="L2720"/>
      <c r="M2720"/>
      <c r="P2720" s="9">
        <v>30</v>
      </c>
      <c r="V2720" s="39"/>
      <c r="Z2720" s="38"/>
      <c r="AA2720" s="38">
        <v>14.999500919733634</v>
      </c>
      <c r="AB2720" s="30"/>
      <c r="AC2720" s="31"/>
      <c r="AD2720" s="32"/>
      <c r="AE2720" s="32"/>
      <c r="AF2720" s="33"/>
      <c r="AJ2720" s="350">
        <v>1602010</v>
      </c>
      <c r="AK2720" s="3"/>
      <c r="AL2720" s="3"/>
    </row>
    <row r="2721" spans="1:38" ht="12" customHeight="1" x14ac:dyDescent="0.25">
      <c r="A2721" s="73">
        <v>5403011</v>
      </c>
      <c r="B2721" s="98" t="s">
        <v>5857</v>
      </c>
      <c r="C2721" s="74"/>
      <c r="D2721" s="115">
        <v>1229.03</v>
      </c>
      <c r="E2721" s="75" t="s">
        <v>6463</v>
      </c>
      <c r="F2721" s="112">
        <f t="shared" si="177"/>
        <v>1474.836</v>
      </c>
      <c r="G2721" s="80" t="s">
        <v>3334</v>
      </c>
      <c r="H2721" s="358"/>
      <c r="L2721"/>
      <c r="M2721"/>
      <c r="P2721" s="9">
        <v>30</v>
      </c>
      <c r="V2721" s="39"/>
      <c r="Z2721" s="38"/>
      <c r="AA2721" s="38">
        <v>14.999883468897849</v>
      </c>
      <c r="AB2721" s="30"/>
      <c r="AC2721" s="31"/>
      <c r="AD2721" s="32"/>
      <c r="AE2721" s="32"/>
      <c r="AF2721" s="33"/>
      <c r="AJ2721" s="350">
        <v>1602011</v>
      </c>
      <c r="AK2721" s="3"/>
      <c r="AL2721" s="3"/>
    </row>
    <row r="2722" spans="1:38" ht="12" customHeight="1" x14ac:dyDescent="0.25">
      <c r="A2722" s="73">
        <v>5602078</v>
      </c>
      <c r="B2722" s="98" t="s">
        <v>320</v>
      </c>
      <c r="C2722" s="74"/>
      <c r="D2722" s="115">
        <v>256.17</v>
      </c>
      <c r="E2722" s="75" t="s">
        <v>1</v>
      </c>
      <c r="F2722" s="112">
        <f t="shared" si="177"/>
        <v>307.404</v>
      </c>
      <c r="G2722" s="80" t="s">
        <v>3334</v>
      </c>
      <c r="H2722" s="358"/>
      <c r="L2722"/>
      <c r="M2722"/>
      <c r="P2722" s="9">
        <v>30</v>
      </c>
      <c r="V2722" s="39"/>
      <c r="Z2722" s="38"/>
      <c r="AA2722" s="38">
        <v>19.99888180699989</v>
      </c>
      <c r="AB2722" s="30"/>
      <c r="AC2722" s="31"/>
      <c r="AD2722" s="32"/>
      <c r="AE2722" s="32"/>
      <c r="AF2722" s="33"/>
      <c r="AJ2722" s="350">
        <v>1601078</v>
      </c>
      <c r="AK2722" s="3"/>
      <c r="AL2722" s="3"/>
    </row>
    <row r="2723" spans="1:38" ht="12" customHeight="1" x14ac:dyDescent="0.25">
      <c r="A2723" s="73">
        <v>1603078</v>
      </c>
      <c r="B2723" s="98" t="s">
        <v>5553</v>
      </c>
      <c r="C2723" s="74"/>
      <c r="D2723" s="115">
        <v>185.26</v>
      </c>
      <c r="E2723" s="75" t="s">
        <v>6463</v>
      </c>
      <c r="F2723" s="309">
        <f t="shared" si="177"/>
        <v>222.31199999999998</v>
      </c>
      <c r="G2723" s="80" t="s">
        <v>3334</v>
      </c>
      <c r="H2723" s="358"/>
      <c r="L2723"/>
      <c r="M2723"/>
      <c r="P2723" s="9">
        <v>30</v>
      </c>
      <c r="V2723" s="39"/>
      <c r="Z2723" s="38"/>
      <c r="AA2723" s="38">
        <v>0</v>
      </c>
      <c r="AB2723" s="30"/>
      <c r="AC2723" s="31"/>
      <c r="AD2723" s="32"/>
      <c r="AE2723" s="32"/>
      <c r="AF2723" s="33"/>
      <c r="AJ2723" s="350"/>
      <c r="AK2723" s="3"/>
      <c r="AL2723" s="3"/>
    </row>
    <row r="2724" spans="1:38" ht="12" customHeight="1" x14ac:dyDescent="0.25">
      <c r="A2724" s="73">
        <v>5602079</v>
      </c>
      <c r="B2724" s="98" t="s">
        <v>321</v>
      </c>
      <c r="C2724" s="74"/>
      <c r="D2724" s="115">
        <v>311.58</v>
      </c>
      <c r="E2724" s="75" t="s">
        <v>1</v>
      </c>
      <c r="F2724" s="112">
        <f t="shared" si="177"/>
        <v>373.89599999999996</v>
      </c>
      <c r="G2724" s="80" t="s">
        <v>3334</v>
      </c>
      <c r="H2724" s="358"/>
      <c r="L2724"/>
      <c r="M2724"/>
      <c r="P2724" s="9">
        <v>30</v>
      </c>
      <c r="V2724" s="39"/>
      <c r="Z2724" s="38"/>
      <c r="AA2724" s="38">
        <v>20</v>
      </c>
      <c r="AB2724" s="30"/>
      <c r="AC2724" s="31"/>
      <c r="AD2724" s="32"/>
      <c r="AE2724" s="32"/>
      <c r="AF2724" s="33"/>
      <c r="AJ2724" s="350">
        <v>1601079</v>
      </c>
      <c r="AK2724" s="3"/>
      <c r="AL2724" s="3"/>
    </row>
    <row r="2725" spans="1:38" ht="12" customHeight="1" x14ac:dyDescent="0.25">
      <c r="A2725" s="73">
        <v>1603079</v>
      </c>
      <c r="B2725" s="98" t="s">
        <v>5554</v>
      </c>
      <c r="C2725" s="74"/>
      <c r="D2725" s="115">
        <v>241.84</v>
      </c>
      <c r="E2725" s="75" t="s">
        <v>6463</v>
      </c>
      <c r="F2725" s="309">
        <f t="shared" si="177"/>
        <v>290.20799999999997</v>
      </c>
      <c r="G2725" s="80" t="s">
        <v>3334</v>
      </c>
      <c r="H2725" s="358"/>
      <c r="L2725"/>
      <c r="M2725"/>
      <c r="P2725" s="9">
        <v>30</v>
      </c>
      <c r="V2725" s="39"/>
      <c r="Z2725" s="38"/>
      <c r="AA2725" s="38">
        <v>0</v>
      </c>
      <c r="AB2725" s="30"/>
      <c r="AC2725" s="31"/>
      <c r="AD2725" s="32"/>
      <c r="AE2725" s="32"/>
      <c r="AF2725" s="33"/>
      <c r="AJ2725" s="350"/>
      <c r="AK2725" s="3"/>
      <c r="AL2725" s="3"/>
    </row>
    <row r="2726" spans="1:38" ht="12" customHeight="1" x14ac:dyDescent="0.25">
      <c r="A2726" s="73">
        <v>5602080</v>
      </c>
      <c r="B2726" s="98" t="s">
        <v>322</v>
      </c>
      <c r="C2726" s="74"/>
      <c r="D2726" s="115">
        <v>365.12</v>
      </c>
      <c r="E2726" s="75" t="s">
        <v>6463</v>
      </c>
      <c r="F2726" s="112">
        <f t="shared" si="177"/>
        <v>438.14400000000001</v>
      </c>
      <c r="G2726" s="80" t="s">
        <v>3334</v>
      </c>
      <c r="H2726" s="358"/>
      <c r="L2726"/>
      <c r="M2726"/>
      <c r="P2726" s="9">
        <v>30</v>
      </c>
      <c r="V2726" s="39"/>
      <c r="Z2726" s="38"/>
      <c r="AA2726" s="38">
        <v>20.000784498313323</v>
      </c>
      <c r="AB2726" s="30"/>
      <c r="AC2726" s="31"/>
      <c r="AD2726" s="32"/>
      <c r="AE2726" s="32"/>
      <c r="AF2726" s="33"/>
      <c r="AJ2726" s="350">
        <v>1601080</v>
      </c>
      <c r="AK2726" s="3"/>
      <c r="AL2726" s="3"/>
    </row>
    <row r="2727" spans="1:38" ht="12" customHeight="1" x14ac:dyDescent="0.25">
      <c r="A2727" s="73">
        <v>1603080</v>
      </c>
      <c r="B2727" s="98" t="s">
        <v>5555</v>
      </c>
      <c r="C2727" s="74"/>
      <c r="D2727" s="115">
        <v>269.93</v>
      </c>
      <c r="E2727" s="75" t="s">
        <v>6463</v>
      </c>
      <c r="F2727" s="309">
        <f t="shared" si="177"/>
        <v>323.916</v>
      </c>
      <c r="G2727" s="80" t="s">
        <v>3334</v>
      </c>
      <c r="H2727" s="358"/>
      <c r="L2727"/>
      <c r="M2727"/>
      <c r="P2727" s="9">
        <v>30</v>
      </c>
      <c r="V2727" s="39"/>
      <c r="Z2727" s="38"/>
      <c r="AA2727" s="38">
        <v>0</v>
      </c>
      <c r="AB2727" s="30"/>
      <c r="AC2727" s="31"/>
      <c r="AD2727" s="32"/>
      <c r="AE2727" s="32"/>
      <c r="AF2727" s="33"/>
      <c r="AJ2727" s="350"/>
      <c r="AK2727" s="3"/>
      <c r="AL2727" s="3"/>
    </row>
    <row r="2728" spans="1:38" ht="12" customHeight="1" x14ac:dyDescent="0.25">
      <c r="A2728" s="73">
        <v>5602081</v>
      </c>
      <c r="B2728" s="98" t="s">
        <v>323</v>
      </c>
      <c r="C2728" s="74"/>
      <c r="D2728" s="115">
        <v>430.54</v>
      </c>
      <c r="E2728" s="75" t="s">
        <v>6463</v>
      </c>
      <c r="F2728" s="112">
        <f t="shared" si="177"/>
        <v>516.64800000000002</v>
      </c>
      <c r="G2728" s="80" t="s">
        <v>3334</v>
      </c>
      <c r="H2728" s="358"/>
      <c r="L2728"/>
      <c r="M2728"/>
      <c r="P2728" s="9">
        <v>30</v>
      </c>
      <c r="V2728" s="39"/>
      <c r="Z2728" s="38"/>
      <c r="AA2728" s="38">
        <v>19.998669416539158</v>
      </c>
      <c r="AB2728" s="30"/>
      <c r="AC2728" s="31"/>
      <c r="AD2728" s="32"/>
      <c r="AE2728" s="32"/>
      <c r="AF2728" s="33"/>
      <c r="AJ2728" s="350">
        <v>1601081</v>
      </c>
      <c r="AK2728" s="3"/>
      <c r="AL2728" s="3"/>
    </row>
    <row r="2729" spans="1:38" ht="12" customHeight="1" x14ac:dyDescent="0.25">
      <c r="A2729" s="73">
        <v>1603081</v>
      </c>
      <c r="B2729" s="98" t="s">
        <v>5556</v>
      </c>
      <c r="C2729" s="74"/>
      <c r="D2729" s="115">
        <v>447.09</v>
      </c>
      <c r="E2729" s="75" t="s">
        <v>6463</v>
      </c>
      <c r="F2729" s="112">
        <f t="shared" si="177"/>
        <v>536.50799999999992</v>
      </c>
      <c r="G2729" s="80" t="s">
        <v>3334</v>
      </c>
      <c r="H2729" s="358"/>
      <c r="L2729"/>
      <c r="M2729"/>
      <c r="P2729" s="9">
        <v>30</v>
      </c>
      <c r="V2729" s="39"/>
      <c r="Z2729" s="38"/>
      <c r="AA2729" s="38">
        <v>5.0004805074158298</v>
      </c>
      <c r="AB2729" s="30"/>
      <c r="AC2729" s="31"/>
      <c r="AD2729" s="32"/>
      <c r="AE2729" s="32"/>
      <c r="AF2729" s="33"/>
      <c r="AJ2729" s="350"/>
      <c r="AK2729" s="3"/>
      <c r="AL2729" s="3"/>
    </row>
    <row r="2730" spans="1:38" ht="12" customHeight="1" x14ac:dyDescent="0.25">
      <c r="A2730" s="73">
        <v>5403035</v>
      </c>
      <c r="B2730" s="98" t="s">
        <v>6961</v>
      </c>
      <c r="C2730" s="74"/>
      <c r="D2730" s="115">
        <v>653.85</v>
      </c>
      <c r="E2730" s="75" t="s">
        <v>1</v>
      </c>
      <c r="F2730" s="112">
        <f t="shared" si="177"/>
        <v>784.62</v>
      </c>
      <c r="G2730" s="80" t="s">
        <v>3334</v>
      </c>
      <c r="H2730" s="358"/>
      <c r="L2730"/>
      <c r="M2730"/>
      <c r="P2730" s="9">
        <v>30</v>
      </c>
      <c r="V2730" s="39"/>
      <c r="Z2730" s="38"/>
      <c r="AA2730" s="38">
        <v>15</v>
      </c>
      <c r="AB2730" s="30"/>
      <c r="AC2730" s="31"/>
      <c r="AD2730" s="32"/>
      <c r="AE2730" s="32"/>
      <c r="AF2730" s="33"/>
      <c r="AJ2730" s="350">
        <v>1602012</v>
      </c>
      <c r="AK2730" s="3"/>
      <c r="AL2730" s="3"/>
    </row>
    <row r="2731" spans="1:38" ht="12" customHeight="1" x14ac:dyDescent="0.25">
      <c r="A2731" s="73">
        <v>5602082</v>
      </c>
      <c r="B2731" s="98" t="s">
        <v>324</v>
      </c>
      <c r="C2731" s="74"/>
      <c r="D2731" s="115">
        <v>515.6</v>
      </c>
      <c r="E2731" s="75" t="s">
        <v>6463</v>
      </c>
      <c r="F2731" s="112">
        <f t="shared" si="177"/>
        <v>618.72</v>
      </c>
      <c r="G2731" s="80" t="s">
        <v>3334</v>
      </c>
      <c r="H2731" s="358"/>
      <c r="L2731"/>
      <c r="M2731"/>
      <c r="P2731" s="9">
        <v>30</v>
      </c>
      <c r="V2731" s="39"/>
      <c r="Z2731" s="38"/>
      <c r="AA2731" s="38">
        <v>19.999444459876116</v>
      </c>
      <c r="AB2731" s="30"/>
      <c r="AC2731" s="31"/>
      <c r="AD2731" s="32"/>
      <c r="AE2731" s="32"/>
      <c r="AF2731" s="33"/>
      <c r="AJ2731" s="350">
        <v>1601082</v>
      </c>
      <c r="AK2731" s="3"/>
      <c r="AL2731" s="3"/>
    </row>
    <row r="2732" spans="1:38" ht="12" customHeight="1" x14ac:dyDescent="0.25">
      <c r="A2732" s="73">
        <v>1603082</v>
      </c>
      <c r="B2732" s="98" t="s">
        <v>5557</v>
      </c>
      <c r="C2732" s="74"/>
      <c r="D2732" s="115">
        <v>364.59</v>
      </c>
      <c r="E2732" s="75" t="s">
        <v>6463</v>
      </c>
      <c r="F2732" s="309">
        <f t="shared" si="177"/>
        <v>437.50799999999998</v>
      </c>
      <c r="G2732" s="80" t="s">
        <v>3334</v>
      </c>
      <c r="H2732" s="358"/>
      <c r="L2732"/>
      <c r="M2732"/>
      <c r="P2732" s="9">
        <v>30</v>
      </c>
      <c r="V2732" s="39"/>
      <c r="Z2732" s="38"/>
      <c r="AA2732" s="38">
        <v>0</v>
      </c>
      <c r="AB2732" s="30"/>
      <c r="AC2732" s="31"/>
      <c r="AD2732" s="32"/>
      <c r="AE2732" s="32"/>
      <c r="AF2732" s="33"/>
      <c r="AJ2732" s="350"/>
      <c r="AK2732" s="3"/>
      <c r="AL2732" s="3"/>
    </row>
    <row r="2733" spans="1:38" ht="12" customHeight="1" x14ac:dyDescent="0.25">
      <c r="A2733" s="73">
        <v>5602083</v>
      </c>
      <c r="B2733" s="98" t="s">
        <v>325</v>
      </c>
      <c r="C2733" s="74"/>
      <c r="D2733" s="115">
        <v>598.98</v>
      </c>
      <c r="E2733" s="75" t="s">
        <v>6463</v>
      </c>
      <c r="F2733" s="112">
        <f t="shared" si="177"/>
        <v>718.77599999999995</v>
      </c>
      <c r="G2733" s="80" t="s">
        <v>3334</v>
      </c>
      <c r="H2733" s="358"/>
      <c r="I2733" s="360" t="s">
        <v>8194</v>
      </c>
      <c r="L2733"/>
      <c r="M2733"/>
      <c r="P2733" s="9">
        <v>30</v>
      </c>
      <c r="V2733" s="39"/>
      <c r="Z2733" s="38"/>
      <c r="AA2733" s="38">
        <v>20.000956411543896</v>
      </c>
      <c r="AB2733" s="30"/>
      <c r="AC2733" s="31"/>
      <c r="AD2733" s="32"/>
      <c r="AE2733" s="32"/>
      <c r="AF2733" s="33"/>
      <c r="AJ2733" s="350">
        <v>1601083</v>
      </c>
      <c r="AK2733" s="3"/>
      <c r="AL2733" s="3"/>
    </row>
    <row r="2734" spans="1:38" ht="12" customHeight="1" x14ac:dyDescent="0.25">
      <c r="A2734" s="73">
        <v>1603083</v>
      </c>
      <c r="B2734" s="98" t="s">
        <v>5558</v>
      </c>
      <c r="C2734" s="74"/>
      <c r="D2734" s="115">
        <v>442.82</v>
      </c>
      <c r="E2734" s="75" t="s">
        <v>6463</v>
      </c>
      <c r="F2734" s="309">
        <f t="shared" si="177"/>
        <v>531.38400000000001</v>
      </c>
      <c r="G2734" s="80" t="s">
        <v>3334</v>
      </c>
      <c r="H2734" s="358"/>
      <c r="I2734" s="367"/>
      <c r="L2734"/>
      <c r="M2734"/>
      <c r="P2734" s="9">
        <v>30</v>
      </c>
      <c r="V2734" s="39"/>
      <c r="Z2734" s="38"/>
      <c r="AA2734" s="38">
        <v>0</v>
      </c>
      <c r="AB2734" s="30"/>
      <c r="AC2734" s="31"/>
      <c r="AD2734" s="32"/>
      <c r="AE2734" s="32"/>
      <c r="AF2734" s="33"/>
      <c r="AJ2734" s="350"/>
      <c r="AK2734" s="3"/>
      <c r="AL2734" s="3"/>
    </row>
    <row r="2735" spans="1:38" ht="12" customHeight="1" x14ac:dyDescent="0.25">
      <c r="A2735" s="73">
        <v>5602084</v>
      </c>
      <c r="B2735" s="98" t="s">
        <v>326</v>
      </c>
      <c r="C2735" s="74"/>
      <c r="D2735" s="115">
        <v>842.22</v>
      </c>
      <c r="E2735" s="75" t="s">
        <v>1</v>
      </c>
      <c r="F2735" s="112">
        <f t="shared" si="177"/>
        <v>1010.664</v>
      </c>
      <c r="G2735" s="80" t="s">
        <v>3335</v>
      </c>
      <c r="H2735" s="358"/>
      <c r="I2735" s="371"/>
      <c r="L2735"/>
      <c r="M2735"/>
      <c r="P2735" s="9">
        <v>30</v>
      </c>
      <c r="V2735" s="39"/>
      <c r="Z2735" s="38"/>
      <c r="AA2735" s="38">
        <v>20</v>
      </c>
      <c r="AB2735" s="30"/>
      <c r="AC2735" s="31"/>
      <c r="AD2735" s="32"/>
      <c r="AE2735" s="32"/>
      <c r="AF2735" s="33"/>
      <c r="AJ2735" s="350">
        <v>1601084</v>
      </c>
      <c r="AK2735" s="3"/>
      <c r="AL2735" s="3"/>
    </row>
    <row r="2736" spans="1:38" ht="12" customHeight="1" x14ac:dyDescent="0.25">
      <c r="A2736" s="73">
        <v>1603084</v>
      </c>
      <c r="B2736" s="98" t="s">
        <v>5559</v>
      </c>
      <c r="C2736" s="74"/>
      <c r="D2736" s="115">
        <v>625.33000000000004</v>
      </c>
      <c r="E2736" s="75" t="s">
        <v>6463</v>
      </c>
      <c r="F2736" s="309">
        <f t="shared" si="177"/>
        <v>750.39600000000007</v>
      </c>
      <c r="G2736" s="80" t="s">
        <v>3335</v>
      </c>
      <c r="H2736" s="358"/>
      <c r="L2736"/>
      <c r="M2736"/>
      <c r="P2736" s="9">
        <v>30</v>
      </c>
      <c r="V2736" s="39"/>
      <c r="Z2736" s="38"/>
      <c r="AA2736" s="38">
        <v>0</v>
      </c>
      <c r="AB2736" s="30"/>
      <c r="AC2736" s="31"/>
      <c r="AD2736" s="32"/>
      <c r="AE2736" s="32"/>
      <c r="AF2736" s="33"/>
      <c r="AJ2736" s="350"/>
      <c r="AK2736" s="3"/>
      <c r="AL2736" s="3"/>
    </row>
    <row r="2737" spans="1:38" ht="12" customHeight="1" x14ac:dyDescent="0.25">
      <c r="A2737" s="73">
        <v>5402085</v>
      </c>
      <c r="B2737" s="98" t="s">
        <v>327</v>
      </c>
      <c r="C2737" s="74"/>
      <c r="D2737" s="115">
        <v>1054.8900000000001</v>
      </c>
      <c r="E2737" s="75" t="s">
        <v>6463</v>
      </c>
      <c r="F2737" s="112">
        <f t="shared" si="177"/>
        <v>1265.8680000000002</v>
      </c>
      <c r="G2737" s="80" t="s">
        <v>3335</v>
      </c>
      <c r="H2737" s="358"/>
      <c r="L2737"/>
      <c r="M2737"/>
      <c r="P2737" s="9">
        <v>30</v>
      </c>
      <c r="V2737" s="39"/>
      <c r="Z2737" s="38"/>
      <c r="AA2737" s="38">
        <v>20</v>
      </c>
      <c r="AB2737" s="30"/>
      <c r="AC2737" s="31"/>
      <c r="AD2737" s="32"/>
      <c r="AE2737" s="32"/>
      <c r="AF2737" s="33"/>
      <c r="AJ2737" s="350">
        <v>1601085</v>
      </c>
      <c r="AK2737" s="3"/>
      <c r="AL2737" s="3"/>
    </row>
    <row r="2738" spans="1:38" ht="12" customHeight="1" x14ac:dyDescent="0.25">
      <c r="A2738" s="73">
        <v>5403012</v>
      </c>
      <c r="B2738" s="98" t="s">
        <v>5858</v>
      </c>
      <c r="C2738" s="74"/>
      <c r="D2738" s="115">
        <v>868.77</v>
      </c>
      <c r="E2738" s="75" t="s">
        <v>6463</v>
      </c>
      <c r="F2738" s="112">
        <f t="shared" si="177"/>
        <v>1042.5239999999999</v>
      </c>
      <c r="G2738" s="80" t="s">
        <v>3334</v>
      </c>
      <c r="H2738" s="358"/>
      <c r="L2738"/>
      <c r="M2738"/>
      <c r="P2738" s="9">
        <v>30</v>
      </c>
      <c r="V2738" s="39"/>
      <c r="Z2738" s="38"/>
      <c r="AA2738" s="38">
        <v>15</v>
      </c>
      <c r="AB2738" s="30"/>
      <c r="AC2738" s="31"/>
      <c r="AD2738" s="32"/>
      <c r="AE2738" s="32"/>
      <c r="AF2738" s="33"/>
      <c r="AJ2738" s="350">
        <v>1602012</v>
      </c>
      <c r="AK2738" s="3"/>
      <c r="AL2738" s="3"/>
    </row>
    <row r="2739" spans="1:38" ht="12" customHeight="1" x14ac:dyDescent="0.25">
      <c r="A2739" s="73">
        <v>5403013</v>
      </c>
      <c r="B2739" s="98" t="s">
        <v>5859</v>
      </c>
      <c r="C2739" s="74"/>
      <c r="D2739" s="115">
        <v>1180.71</v>
      </c>
      <c r="E2739" s="75" t="s">
        <v>6463</v>
      </c>
      <c r="F2739" s="112">
        <f t="shared" si="177"/>
        <v>1416.8520000000001</v>
      </c>
      <c r="G2739" s="80" t="s">
        <v>3334</v>
      </c>
      <c r="H2739" s="358"/>
      <c r="I2739" s="360" t="s">
        <v>8193</v>
      </c>
      <c r="L2739"/>
      <c r="M2739"/>
      <c r="P2739" s="9">
        <v>30</v>
      </c>
      <c r="V2739" s="39"/>
      <c r="Z2739" s="38"/>
      <c r="AA2739" s="38">
        <v>14.999818051697574</v>
      </c>
      <c r="AB2739" s="30"/>
      <c r="AC2739" s="31"/>
      <c r="AD2739" s="32"/>
      <c r="AE2739" s="32"/>
      <c r="AF2739" s="33"/>
      <c r="AJ2739" s="350">
        <v>1602013</v>
      </c>
      <c r="AK2739" s="3"/>
      <c r="AL2739" s="3"/>
    </row>
    <row r="2740" spans="1:38" ht="12" customHeight="1" x14ac:dyDescent="0.25">
      <c r="A2740" s="73">
        <v>5403014</v>
      </c>
      <c r="B2740" s="98" t="s">
        <v>5860</v>
      </c>
      <c r="C2740" s="74"/>
      <c r="D2740" s="115">
        <v>1518.08</v>
      </c>
      <c r="E2740" s="75" t="s">
        <v>6463</v>
      </c>
      <c r="F2740" s="112">
        <f t="shared" si="177"/>
        <v>1821.6959999999999</v>
      </c>
      <c r="G2740" s="80" t="s">
        <v>3334</v>
      </c>
      <c r="H2740" s="358"/>
      <c r="I2740" s="367"/>
      <c r="L2740"/>
      <c r="M2740"/>
      <c r="P2740" s="9">
        <v>30</v>
      </c>
      <c r="V2740" s="39"/>
      <c r="Z2740" s="38"/>
      <c r="AA2740" s="38">
        <v>14.999622627268963</v>
      </c>
      <c r="AB2740" s="30"/>
      <c r="AC2740" s="31"/>
      <c r="AD2740" s="32"/>
      <c r="AE2740" s="32"/>
      <c r="AF2740" s="33"/>
      <c r="AJ2740" s="350">
        <v>1602014</v>
      </c>
      <c r="AK2740" s="3"/>
      <c r="AL2740" s="3"/>
    </row>
    <row r="2741" spans="1:38" ht="12" customHeight="1" x14ac:dyDescent="0.25">
      <c r="A2741" s="73">
        <v>5602086</v>
      </c>
      <c r="B2741" s="98" t="s">
        <v>328</v>
      </c>
      <c r="C2741" s="74"/>
      <c r="D2741" s="115">
        <v>404.32</v>
      </c>
      <c r="E2741" s="75" t="s">
        <v>6463</v>
      </c>
      <c r="F2741" s="112">
        <f t="shared" si="177"/>
        <v>485.18399999999997</v>
      </c>
      <c r="G2741" s="80" t="s">
        <v>3334</v>
      </c>
      <c r="H2741" s="358"/>
      <c r="I2741" s="371"/>
      <c r="L2741"/>
      <c r="M2741"/>
      <c r="P2741" s="9">
        <v>30</v>
      </c>
      <c r="V2741" s="39"/>
      <c r="Z2741" s="38"/>
      <c r="AA2741" s="38">
        <v>19.999291558924583</v>
      </c>
      <c r="AB2741" s="30"/>
      <c r="AC2741" s="31"/>
      <c r="AD2741" s="32"/>
      <c r="AE2741" s="32"/>
      <c r="AF2741" s="33"/>
      <c r="AJ2741" s="350">
        <v>1601086</v>
      </c>
      <c r="AK2741" s="3"/>
      <c r="AL2741" s="3"/>
    </row>
    <row r="2742" spans="1:38" ht="12" customHeight="1" x14ac:dyDescent="0.25">
      <c r="A2742" s="73">
        <v>1603086</v>
      </c>
      <c r="B2742" s="98" t="s">
        <v>5560</v>
      </c>
      <c r="C2742" s="74"/>
      <c r="D2742" s="115">
        <v>255.86</v>
      </c>
      <c r="E2742" s="75" t="s">
        <v>6463</v>
      </c>
      <c r="F2742" s="112">
        <f t="shared" si="177"/>
        <v>307.03199999999998</v>
      </c>
      <c r="G2742" s="80" t="s">
        <v>3334</v>
      </c>
      <c r="H2742" s="358"/>
      <c r="I2742" s="360" t="s">
        <v>8195</v>
      </c>
      <c r="L2742"/>
      <c r="M2742"/>
      <c r="P2742" s="9">
        <v>30</v>
      </c>
      <c r="V2742" s="39"/>
      <c r="Z2742" s="38"/>
      <c r="AA2742" s="38">
        <v>0</v>
      </c>
      <c r="AB2742" s="30"/>
      <c r="AC2742" s="31"/>
      <c r="AD2742" s="32"/>
      <c r="AE2742" s="32"/>
      <c r="AF2742" s="33"/>
      <c r="AJ2742" s="350"/>
      <c r="AK2742" s="3"/>
      <c r="AL2742" s="3"/>
    </row>
    <row r="2743" spans="1:38" ht="12" customHeight="1" x14ac:dyDescent="0.25">
      <c r="A2743" s="73">
        <v>5602087</v>
      </c>
      <c r="B2743" s="98" t="s">
        <v>329</v>
      </c>
      <c r="C2743" s="74"/>
      <c r="D2743" s="115">
        <v>472.83</v>
      </c>
      <c r="E2743" s="75" t="s">
        <v>6464</v>
      </c>
      <c r="F2743" s="112">
        <f t="shared" si="177"/>
        <v>567.39599999999996</v>
      </c>
      <c r="G2743" s="80" t="s">
        <v>3334</v>
      </c>
      <c r="H2743" s="358"/>
      <c r="I2743" s="367"/>
      <c r="L2743"/>
      <c r="M2743"/>
      <c r="P2743" s="9">
        <v>30</v>
      </c>
      <c r="V2743" s="39"/>
      <c r="Z2743" s="38"/>
      <c r="AA2743" s="38">
        <v>20.000605803598475</v>
      </c>
      <c r="AB2743" s="30"/>
      <c r="AC2743" s="31"/>
      <c r="AD2743" s="32"/>
      <c r="AE2743" s="32"/>
      <c r="AF2743" s="33"/>
      <c r="AJ2743" s="350">
        <v>1601087</v>
      </c>
      <c r="AK2743" s="3"/>
      <c r="AL2743" s="3"/>
    </row>
    <row r="2744" spans="1:38" ht="12" customHeight="1" x14ac:dyDescent="0.25">
      <c r="A2744" s="73">
        <v>1603087</v>
      </c>
      <c r="B2744" s="98" t="s">
        <v>5561</v>
      </c>
      <c r="C2744" s="74"/>
      <c r="D2744" s="115">
        <v>205.95</v>
      </c>
      <c r="E2744" s="75" t="s">
        <v>6463</v>
      </c>
      <c r="F2744" s="309">
        <f t="shared" si="177"/>
        <v>247.14</v>
      </c>
      <c r="G2744" s="80" t="s">
        <v>3334</v>
      </c>
      <c r="H2744" s="358"/>
      <c r="I2744" s="371"/>
      <c r="L2744"/>
      <c r="M2744"/>
      <c r="P2744" s="9">
        <v>30</v>
      </c>
      <c r="V2744" s="39"/>
      <c r="Z2744" s="38"/>
      <c r="AA2744" s="38">
        <v>0</v>
      </c>
      <c r="AB2744" s="30"/>
      <c r="AC2744" s="31"/>
      <c r="AD2744" s="32"/>
      <c r="AE2744" s="32"/>
      <c r="AF2744" s="33"/>
      <c r="AJ2744" s="350"/>
      <c r="AK2744" s="3"/>
      <c r="AL2744" s="3"/>
    </row>
    <row r="2745" spans="1:38" ht="12" customHeight="1" x14ac:dyDescent="0.25">
      <c r="A2745" s="73">
        <v>5602088</v>
      </c>
      <c r="B2745" s="98" t="s">
        <v>330</v>
      </c>
      <c r="C2745" s="74"/>
      <c r="D2745" s="115">
        <v>523.77</v>
      </c>
      <c r="E2745" s="75" t="s">
        <v>6463</v>
      </c>
      <c r="F2745" s="112">
        <f t="shared" si="177"/>
        <v>628.524</v>
      </c>
      <c r="G2745" s="80" t="s">
        <v>3334</v>
      </c>
      <c r="H2745" s="358"/>
      <c r="I2745" s="360" t="s">
        <v>8196</v>
      </c>
      <c r="L2745"/>
      <c r="M2745"/>
      <c r="P2745" s="9">
        <v>30</v>
      </c>
      <c r="V2745" s="39"/>
      <c r="Z2745" s="38"/>
      <c r="AA2745" s="38">
        <v>19.999453118591234</v>
      </c>
      <c r="AB2745" s="30"/>
      <c r="AC2745" s="31"/>
      <c r="AD2745" s="32"/>
      <c r="AE2745" s="32"/>
      <c r="AF2745" s="33"/>
      <c r="AJ2745" s="350">
        <v>1601088</v>
      </c>
      <c r="AK2745" s="3"/>
      <c r="AL2745" s="3"/>
    </row>
    <row r="2746" spans="1:38" ht="12" customHeight="1" x14ac:dyDescent="0.25">
      <c r="A2746" s="73">
        <v>1603088</v>
      </c>
      <c r="B2746" s="98" t="s">
        <v>5562</v>
      </c>
      <c r="C2746" s="74"/>
      <c r="D2746" s="115">
        <v>331.44</v>
      </c>
      <c r="E2746" s="75" t="s">
        <v>6463</v>
      </c>
      <c r="F2746" s="309">
        <f t="shared" si="177"/>
        <v>397.72800000000001</v>
      </c>
      <c r="G2746" s="80" t="s">
        <v>3334</v>
      </c>
      <c r="H2746" s="358"/>
      <c r="I2746" s="367"/>
      <c r="L2746"/>
      <c r="M2746"/>
      <c r="P2746" s="9">
        <v>30</v>
      </c>
      <c r="V2746" s="39"/>
      <c r="Z2746" s="38"/>
      <c r="AA2746" s="38">
        <v>0</v>
      </c>
      <c r="AB2746" s="30"/>
      <c r="AC2746" s="31"/>
      <c r="AD2746" s="32"/>
      <c r="AE2746" s="32"/>
      <c r="AF2746" s="33"/>
      <c r="AJ2746" s="350"/>
      <c r="AK2746" s="3"/>
      <c r="AL2746" s="3"/>
    </row>
    <row r="2747" spans="1:38" ht="12" customHeight="1" x14ac:dyDescent="0.25">
      <c r="A2747" s="73">
        <v>5602089</v>
      </c>
      <c r="B2747" s="98" t="s">
        <v>331</v>
      </c>
      <c r="C2747" s="74"/>
      <c r="D2747" s="115">
        <v>600.91999999999996</v>
      </c>
      <c r="E2747" s="75" t="s">
        <v>6463</v>
      </c>
      <c r="F2747" s="112">
        <f t="shared" si="177"/>
        <v>721.10399999999993</v>
      </c>
      <c r="G2747" s="80" t="s">
        <v>3334</v>
      </c>
      <c r="H2747" s="358"/>
      <c r="I2747" s="371"/>
      <c r="L2747"/>
      <c r="M2747"/>
      <c r="P2747" s="9">
        <v>30</v>
      </c>
      <c r="V2747" s="39"/>
      <c r="Z2747" s="38"/>
      <c r="AA2747" s="38">
        <v>19.99904664299163</v>
      </c>
      <c r="AB2747" s="30"/>
      <c r="AC2747" s="31"/>
      <c r="AD2747" s="32"/>
      <c r="AE2747" s="32"/>
      <c r="AF2747" s="33"/>
      <c r="AJ2747" s="350">
        <v>1601089</v>
      </c>
      <c r="AK2747" s="3"/>
      <c r="AL2747" s="3"/>
    </row>
    <row r="2748" spans="1:38" ht="12" customHeight="1" x14ac:dyDescent="0.25">
      <c r="A2748" s="73">
        <v>1603089</v>
      </c>
      <c r="B2748" s="98" t="s">
        <v>5563</v>
      </c>
      <c r="C2748" s="74"/>
      <c r="D2748" s="115">
        <v>376.2</v>
      </c>
      <c r="E2748" s="75" t="s">
        <v>6463</v>
      </c>
      <c r="F2748" s="309">
        <f t="shared" si="177"/>
        <v>451.44</v>
      </c>
      <c r="G2748" s="80" t="s">
        <v>3334</v>
      </c>
      <c r="H2748" s="358"/>
      <c r="L2748"/>
      <c r="M2748"/>
      <c r="P2748" s="9">
        <v>30</v>
      </c>
      <c r="V2748" s="39"/>
      <c r="Z2748" s="38"/>
      <c r="AA2748" s="38">
        <v>0</v>
      </c>
      <c r="AB2748" s="30"/>
      <c r="AC2748" s="31"/>
      <c r="AD2748" s="32"/>
      <c r="AE2748" s="32"/>
      <c r="AF2748" s="33"/>
      <c r="AJ2748" s="350"/>
      <c r="AK2748" s="3"/>
      <c r="AL2748" s="3"/>
    </row>
    <row r="2749" spans="1:38" ht="12" customHeight="1" x14ac:dyDescent="0.25">
      <c r="A2749" s="73">
        <v>5602090</v>
      </c>
      <c r="B2749" s="98" t="s">
        <v>332</v>
      </c>
      <c r="C2749" s="74"/>
      <c r="D2749" s="115">
        <v>706.16</v>
      </c>
      <c r="E2749" s="75" t="s">
        <v>6463</v>
      </c>
      <c r="F2749" s="112">
        <f t="shared" si="177"/>
        <v>847.39199999999994</v>
      </c>
      <c r="G2749" s="80" t="s">
        <v>3334</v>
      </c>
      <c r="H2749" s="358"/>
      <c r="L2749"/>
      <c r="M2749"/>
      <c r="P2749" s="9">
        <v>30</v>
      </c>
      <c r="V2749" s="39"/>
      <c r="Z2749" s="38"/>
      <c r="AA2749" s="38">
        <v>20</v>
      </c>
      <c r="AB2749" s="30"/>
      <c r="AC2749" s="31"/>
      <c r="AD2749" s="32"/>
      <c r="AE2749" s="32"/>
      <c r="AF2749" s="33"/>
      <c r="AJ2749" s="350">
        <v>1601090</v>
      </c>
      <c r="AK2749" s="3"/>
      <c r="AL2749" s="3"/>
    </row>
    <row r="2750" spans="1:38" ht="12" customHeight="1" x14ac:dyDescent="0.25">
      <c r="A2750" s="73">
        <v>1603090</v>
      </c>
      <c r="B2750" s="98" t="s">
        <v>5564</v>
      </c>
      <c r="C2750" s="74"/>
      <c r="D2750" s="115">
        <v>453.93</v>
      </c>
      <c r="E2750" s="75" t="s">
        <v>6463</v>
      </c>
      <c r="F2750" s="309">
        <f t="shared" si="177"/>
        <v>544.71600000000001</v>
      </c>
      <c r="G2750" s="80" t="s">
        <v>3334</v>
      </c>
      <c r="H2750" s="358"/>
      <c r="L2750"/>
      <c r="M2750"/>
      <c r="P2750" s="9">
        <v>30</v>
      </c>
      <c r="V2750" s="39"/>
      <c r="Z2750" s="38"/>
      <c r="AA2750" s="38">
        <v>0</v>
      </c>
      <c r="AB2750" s="30"/>
      <c r="AC2750" s="31"/>
      <c r="AD2750" s="32"/>
      <c r="AE2750" s="32"/>
      <c r="AF2750" s="33"/>
      <c r="AJ2750" s="350"/>
      <c r="AK2750" s="3"/>
      <c r="AL2750" s="3"/>
    </row>
    <row r="2751" spans="1:38" ht="12" customHeight="1" x14ac:dyDescent="0.25">
      <c r="A2751" s="73">
        <v>5602091</v>
      </c>
      <c r="B2751" s="98" t="s">
        <v>333</v>
      </c>
      <c r="C2751" s="74"/>
      <c r="D2751" s="115">
        <v>335.97</v>
      </c>
      <c r="E2751" s="75" t="s">
        <v>6463</v>
      </c>
      <c r="F2751" s="112">
        <f t="shared" si="177"/>
        <v>403.16400000000004</v>
      </c>
      <c r="G2751" s="80" t="s">
        <v>3334</v>
      </c>
      <c r="H2751" s="358"/>
      <c r="I2751" s="360" t="s">
        <v>8211</v>
      </c>
      <c r="L2751"/>
      <c r="M2751"/>
      <c r="P2751" s="9">
        <v>30</v>
      </c>
      <c r="V2751" s="39"/>
      <c r="Z2751" s="38"/>
      <c r="AA2751" s="38">
        <v>20.001705175206752</v>
      </c>
      <c r="AB2751" s="30"/>
      <c r="AC2751" s="31"/>
      <c r="AD2751" s="32"/>
      <c r="AE2751" s="32"/>
      <c r="AF2751" s="33"/>
      <c r="AJ2751" s="350">
        <v>1601091</v>
      </c>
      <c r="AK2751" s="3"/>
      <c r="AL2751" s="3"/>
    </row>
    <row r="2752" spans="1:38" ht="12" customHeight="1" x14ac:dyDescent="0.25">
      <c r="A2752" s="73">
        <v>1603091</v>
      </c>
      <c r="B2752" s="98" t="s">
        <v>5565</v>
      </c>
      <c r="C2752" s="74"/>
      <c r="D2752" s="115">
        <v>185.03</v>
      </c>
      <c r="E2752" s="75" t="s">
        <v>6463</v>
      </c>
      <c r="F2752" s="309">
        <f t="shared" si="177"/>
        <v>222.036</v>
      </c>
      <c r="G2752" s="80" t="s">
        <v>3334</v>
      </c>
      <c r="H2752" s="358"/>
      <c r="I2752" s="367"/>
      <c r="L2752"/>
      <c r="M2752"/>
      <c r="P2752" s="9">
        <v>30</v>
      </c>
      <c r="V2752" s="39"/>
      <c r="Z2752" s="38"/>
      <c r="AA2752" s="38">
        <v>0</v>
      </c>
      <c r="AB2752" s="30"/>
      <c r="AC2752" s="31"/>
      <c r="AD2752" s="32"/>
      <c r="AE2752" s="32"/>
      <c r="AF2752" s="33"/>
      <c r="AJ2752" s="350"/>
      <c r="AK2752" s="3"/>
      <c r="AL2752" s="3"/>
    </row>
    <row r="2753" spans="1:38" ht="12" customHeight="1" x14ac:dyDescent="0.25">
      <c r="A2753" s="73">
        <v>5602092</v>
      </c>
      <c r="B2753" s="98" t="s">
        <v>334</v>
      </c>
      <c r="C2753" s="74"/>
      <c r="D2753" s="115">
        <v>420.89</v>
      </c>
      <c r="E2753" s="75" t="s">
        <v>6463</v>
      </c>
      <c r="F2753" s="112">
        <f t="shared" si="177"/>
        <v>505.06799999999998</v>
      </c>
      <c r="G2753" s="80" t="s">
        <v>3334</v>
      </c>
      <c r="H2753" s="358"/>
      <c r="I2753" s="371"/>
      <c r="L2753"/>
      <c r="M2753"/>
      <c r="P2753" s="9">
        <v>30</v>
      </c>
      <c r="V2753" s="39"/>
      <c r="Z2753" s="38"/>
      <c r="AA2753" s="38">
        <v>20.001361099768616</v>
      </c>
      <c r="AB2753" s="30"/>
      <c r="AC2753" s="31"/>
      <c r="AD2753" s="32"/>
      <c r="AE2753" s="32"/>
      <c r="AF2753" s="33"/>
      <c r="AJ2753" s="350">
        <v>1601092</v>
      </c>
      <c r="AK2753" s="3"/>
      <c r="AL2753" s="3"/>
    </row>
    <row r="2754" spans="1:38" ht="12" customHeight="1" x14ac:dyDescent="0.25">
      <c r="A2754" s="73">
        <v>1603092</v>
      </c>
      <c r="B2754" s="98" t="s">
        <v>5566</v>
      </c>
      <c r="C2754" s="74"/>
      <c r="D2754" s="115">
        <v>267.41000000000003</v>
      </c>
      <c r="E2754" s="75" t="s">
        <v>6463</v>
      </c>
      <c r="F2754" s="112">
        <f t="shared" si="177"/>
        <v>320.892</v>
      </c>
      <c r="G2754" s="80" t="s">
        <v>3334</v>
      </c>
      <c r="H2754" s="358"/>
      <c r="L2754"/>
      <c r="M2754"/>
      <c r="P2754" s="9">
        <v>30</v>
      </c>
      <c r="V2754" s="39"/>
      <c r="Z2754" s="38"/>
      <c r="AA2754" s="38">
        <v>0</v>
      </c>
      <c r="AB2754" s="30"/>
      <c r="AC2754" s="31"/>
      <c r="AD2754" s="32"/>
      <c r="AE2754" s="32"/>
      <c r="AF2754" s="33"/>
      <c r="AJ2754" s="350"/>
      <c r="AK2754" s="3"/>
      <c r="AL2754" s="3"/>
    </row>
    <row r="2755" spans="1:38" ht="12" customHeight="1" x14ac:dyDescent="0.25">
      <c r="A2755" s="73">
        <v>5602093</v>
      </c>
      <c r="B2755" s="98" t="s">
        <v>335</v>
      </c>
      <c r="C2755" s="74"/>
      <c r="D2755" s="115">
        <v>473.87</v>
      </c>
      <c r="E2755" s="75" t="s">
        <v>6463</v>
      </c>
      <c r="F2755" s="112">
        <f t="shared" si="177"/>
        <v>568.64400000000001</v>
      </c>
      <c r="G2755" s="80" t="s">
        <v>3334</v>
      </c>
      <c r="H2755" s="358"/>
      <c r="L2755"/>
      <c r="M2755"/>
      <c r="P2755" s="9">
        <v>30</v>
      </c>
      <c r="V2755" s="39"/>
      <c r="Z2755" s="38"/>
      <c r="AA2755" s="38">
        <v>19.999395514719225</v>
      </c>
      <c r="AB2755" s="30"/>
      <c r="AC2755" s="31"/>
      <c r="AD2755" s="32"/>
      <c r="AE2755" s="32"/>
      <c r="AF2755" s="33"/>
      <c r="AJ2755" s="350">
        <v>1601093</v>
      </c>
      <c r="AK2755" s="3"/>
      <c r="AL2755" s="3"/>
    </row>
    <row r="2756" spans="1:38" ht="12" customHeight="1" x14ac:dyDescent="0.25">
      <c r="A2756" s="73">
        <v>1603093</v>
      </c>
      <c r="B2756" s="98" t="s">
        <v>5567</v>
      </c>
      <c r="C2756" s="74"/>
      <c r="D2756" s="115">
        <v>350.29</v>
      </c>
      <c r="E2756" s="75" t="s">
        <v>6463</v>
      </c>
      <c r="F2756" s="309">
        <f t="shared" si="177"/>
        <v>420.34800000000001</v>
      </c>
      <c r="G2756" s="80" t="s">
        <v>3334</v>
      </c>
      <c r="H2756" s="358"/>
      <c r="L2756"/>
      <c r="M2756"/>
      <c r="P2756" s="9">
        <v>30</v>
      </c>
      <c r="V2756" s="39"/>
      <c r="Z2756" s="38"/>
      <c r="AA2756" s="38">
        <v>0</v>
      </c>
      <c r="AB2756" s="30"/>
      <c r="AC2756" s="31"/>
      <c r="AD2756" s="32"/>
      <c r="AE2756" s="32"/>
      <c r="AF2756" s="33"/>
      <c r="AJ2756" s="350"/>
      <c r="AK2756" s="3"/>
      <c r="AL2756" s="3"/>
    </row>
    <row r="2757" spans="1:38" ht="12" customHeight="1" x14ac:dyDescent="0.25">
      <c r="A2757" s="73">
        <v>5602094</v>
      </c>
      <c r="B2757" s="98" t="s">
        <v>336</v>
      </c>
      <c r="C2757" s="74"/>
      <c r="D2757" s="115">
        <v>540.1</v>
      </c>
      <c r="E2757" s="75" t="s">
        <v>6463</v>
      </c>
      <c r="F2757" s="112">
        <f t="shared" si="177"/>
        <v>648.12</v>
      </c>
      <c r="G2757" s="80" t="s">
        <v>3334</v>
      </c>
      <c r="H2757" s="358"/>
      <c r="L2757"/>
      <c r="M2757"/>
      <c r="P2757" s="9">
        <v>30</v>
      </c>
      <c r="V2757" s="39"/>
      <c r="Z2757" s="38"/>
      <c r="AA2757" s="38">
        <v>19.999469650765036</v>
      </c>
      <c r="AB2757" s="30"/>
      <c r="AC2757" s="31"/>
      <c r="AD2757" s="32"/>
      <c r="AE2757" s="32"/>
      <c r="AF2757" s="33"/>
      <c r="AJ2757" s="350">
        <v>1601094</v>
      </c>
      <c r="AK2757" s="3"/>
      <c r="AL2757" s="3"/>
    </row>
    <row r="2758" spans="1:38" ht="12" customHeight="1" x14ac:dyDescent="0.25">
      <c r="A2758" s="73">
        <v>1603094</v>
      </c>
      <c r="B2758" s="98" t="s">
        <v>5568</v>
      </c>
      <c r="C2758" s="74"/>
      <c r="D2758" s="115">
        <v>371.5</v>
      </c>
      <c r="E2758" s="75" t="s">
        <v>6463</v>
      </c>
      <c r="F2758" s="309">
        <f t="shared" si="177"/>
        <v>445.8</v>
      </c>
      <c r="G2758" s="80" t="s">
        <v>3334</v>
      </c>
      <c r="H2758" s="358"/>
      <c r="L2758"/>
      <c r="M2758"/>
      <c r="P2758" s="9">
        <v>30</v>
      </c>
      <c r="V2758" s="39"/>
      <c r="Z2758" s="38"/>
      <c r="AA2758" s="38">
        <v>0</v>
      </c>
      <c r="AB2758" s="30"/>
      <c r="AC2758" s="31"/>
      <c r="AD2758" s="32"/>
      <c r="AE2758" s="32"/>
      <c r="AF2758" s="33"/>
      <c r="AJ2758" s="350"/>
      <c r="AK2758" s="3"/>
      <c r="AL2758" s="3"/>
    </row>
    <row r="2759" spans="1:38" ht="12" customHeight="1" x14ac:dyDescent="0.25">
      <c r="A2759" s="73">
        <v>5403036</v>
      </c>
      <c r="B2759" s="98" t="s">
        <v>6960</v>
      </c>
      <c r="C2759" s="74"/>
      <c r="D2759" s="115">
        <v>823.38</v>
      </c>
      <c r="E2759" s="75" t="s">
        <v>6463</v>
      </c>
      <c r="F2759" s="112">
        <f t="shared" si="177"/>
        <v>988.05599999999993</v>
      </c>
      <c r="G2759" s="80" t="s">
        <v>3334</v>
      </c>
      <c r="H2759" s="358"/>
      <c r="L2759"/>
      <c r="M2759"/>
      <c r="P2759" s="9">
        <v>30</v>
      </c>
      <c r="V2759" s="39"/>
      <c r="Z2759" s="38"/>
      <c r="AA2759" s="38">
        <v>14.999532141854587</v>
      </c>
      <c r="AB2759" s="30"/>
      <c r="AC2759" s="31"/>
      <c r="AD2759" s="32"/>
      <c r="AE2759" s="32"/>
      <c r="AF2759" s="33"/>
      <c r="AJ2759" s="350">
        <v>1602015</v>
      </c>
      <c r="AK2759" s="3"/>
      <c r="AL2759" s="3"/>
    </row>
    <row r="2760" spans="1:38" ht="12" customHeight="1" x14ac:dyDescent="0.25">
      <c r="A2760" s="73">
        <v>5602095</v>
      </c>
      <c r="B2760" s="98" t="s">
        <v>337</v>
      </c>
      <c r="C2760" s="74"/>
      <c r="D2760" s="115">
        <v>640.92999999999995</v>
      </c>
      <c r="E2760" s="75" t="s">
        <v>6463</v>
      </c>
      <c r="F2760" s="112">
        <f t="shared" si="177"/>
        <v>769.11599999999987</v>
      </c>
      <c r="G2760" s="80" t="s">
        <v>3334</v>
      </c>
      <c r="H2760" s="358"/>
      <c r="L2760"/>
      <c r="M2760"/>
      <c r="P2760" s="9">
        <v>30</v>
      </c>
      <c r="V2760" s="39"/>
      <c r="Z2760" s="38"/>
      <c r="AA2760" s="38">
        <v>19.999106185198428</v>
      </c>
      <c r="AB2760" s="30"/>
      <c r="AC2760" s="31"/>
      <c r="AD2760" s="32"/>
      <c r="AE2760" s="32"/>
      <c r="AF2760" s="33"/>
      <c r="AJ2760" s="350">
        <v>1601095</v>
      </c>
      <c r="AK2760" s="3"/>
      <c r="AL2760" s="3"/>
    </row>
    <row r="2761" spans="1:38" ht="12" customHeight="1" x14ac:dyDescent="0.25">
      <c r="A2761" s="73">
        <v>1603095</v>
      </c>
      <c r="B2761" s="98" t="s">
        <v>5569</v>
      </c>
      <c r="C2761" s="74"/>
      <c r="D2761" s="115">
        <v>453.22</v>
      </c>
      <c r="E2761" s="75" t="s">
        <v>6463</v>
      </c>
      <c r="F2761" s="309">
        <f t="shared" si="177"/>
        <v>543.86400000000003</v>
      </c>
      <c r="G2761" s="80" t="s">
        <v>3334</v>
      </c>
      <c r="H2761" s="358"/>
      <c r="L2761"/>
      <c r="M2761"/>
      <c r="P2761" s="9">
        <v>30</v>
      </c>
      <c r="V2761" s="39"/>
      <c r="Z2761" s="38"/>
      <c r="AA2761" s="38">
        <v>0</v>
      </c>
      <c r="AB2761" s="30"/>
      <c r="AC2761" s="31"/>
      <c r="AD2761" s="32"/>
      <c r="AE2761" s="32"/>
      <c r="AF2761" s="33"/>
      <c r="AJ2761" s="350"/>
      <c r="AK2761" s="3"/>
      <c r="AL2761" s="3"/>
    </row>
    <row r="2762" spans="1:38" ht="12" customHeight="1" x14ac:dyDescent="0.25">
      <c r="A2762" s="73">
        <v>5403054</v>
      </c>
      <c r="B2762" s="98" t="s">
        <v>7794</v>
      </c>
      <c r="C2762" s="74"/>
      <c r="D2762" s="115">
        <v>917.03</v>
      </c>
      <c r="E2762" s="75" t="s">
        <v>1</v>
      </c>
      <c r="F2762" s="112">
        <f t="shared" si="177"/>
        <v>1100.4359999999999</v>
      </c>
      <c r="G2762" s="80" t="s">
        <v>3334</v>
      </c>
      <c r="H2762" s="358"/>
      <c r="L2762"/>
      <c r="M2762"/>
      <c r="P2762" s="9">
        <v>30</v>
      </c>
      <c r="V2762" s="39"/>
      <c r="Z2762" s="38"/>
      <c r="AA2762" s="38">
        <v>14.999532141854587</v>
      </c>
      <c r="AB2762" s="30"/>
      <c r="AC2762" s="31"/>
      <c r="AD2762" s="32"/>
      <c r="AE2762" s="32"/>
      <c r="AF2762" s="33"/>
      <c r="AJ2762" s="350"/>
      <c r="AK2762" s="3"/>
      <c r="AL2762" s="3"/>
    </row>
    <row r="2763" spans="1:38" ht="12" customHeight="1" x14ac:dyDescent="0.25">
      <c r="A2763" s="73">
        <v>5602096</v>
      </c>
      <c r="B2763" s="98" t="s">
        <v>338</v>
      </c>
      <c r="C2763" s="74"/>
      <c r="D2763" s="115">
        <v>807.72</v>
      </c>
      <c r="E2763" s="75" t="s">
        <v>6463</v>
      </c>
      <c r="F2763" s="112">
        <f t="shared" si="177"/>
        <v>969.26400000000001</v>
      </c>
      <c r="G2763" s="80" t="s">
        <v>3334</v>
      </c>
      <c r="H2763" s="358"/>
      <c r="L2763"/>
      <c r="M2763"/>
      <c r="P2763" s="9">
        <v>30</v>
      </c>
      <c r="V2763" s="39"/>
      <c r="Z2763" s="38"/>
      <c r="AA2763" s="38">
        <v>19.999290742415383</v>
      </c>
      <c r="AB2763" s="30"/>
      <c r="AC2763" s="31"/>
      <c r="AD2763" s="32"/>
      <c r="AE2763" s="32"/>
      <c r="AF2763" s="33"/>
      <c r="AJ2763" s="350">
        <v>1601096</v>
      </c>
      <c r="AK2763" s="3"/>
      <c r="AL2763" s="3"/>
    </row>
    <row r="2764" spans="1:38" ht="12" customHeight="1" x14ac:dyDescent="0.25">
      <c r="A2764" s="73">
        <v>1603096</v>
      </c>
      <c r="B2764" s="98" t="s">
        <v>5570</v>
      </c>
      <c r="C2764" s="74"/>
      <c r="D2764" s="115">
        <v>922.65</v>
      </c>
      <c r="E2764" s="75" t="s">
        <v>6464</v>
      </c>
      <c r="F2764" s="112">
        <f t="shared" si="177"/>
        <v>1107.1799999999998</v>
      </c>
      <c r="G2764" s="80" t="s">
        <v>3334</v>
      </c>
      <c r="H2764" s="358"/>
      <c r="L2764"/>
      <c r="M2764"/>
      <c r="P2764" s="9">
        <v>30</v>
      </c>
      <c r="V2764" s="39"/>
      <c r="Z2764" s="38"/>
      <c r="AA2764" s="38">
        <v>19.999379094098288</v>
      </c>
      <c r="AB2764" s="30"/>
      <c r="AC2764" s="31"/>
      <c r="AD2764" s="32"/>
      <c r="AE2764" s="32"/>
      <c r="AF2764" s="33"/>
      <c r="AJ2764" s="350"/>
      <c r="AK2764" s="3"/>
      <c r="AL2764" s="3"/>
    </row>
    <row r="2765" spans="1:38" ht="12" customHeight="1" x14ac:dyDescent="0.25">
      <c r="A2765" s="73">
        <v>5602097</v>
      </c>
      <c r="B2765" s="98" t="s">
        <v>339</v>
      </c>
      <c r="C2765" s="74"/>
      <c r="D2765" s="115">
        <v>966.88</v>
      </c>
      <c r="E2765" s="75" t="s">
        <v>6463</v>
      </c>
      <c r="F2765" s="112">
        <f t="shared" ref="F2765:F2864" si="178">D2765*1.2</f>
        <v>1160.2559999999999</v>
      </c>
      <c r="G2765" s="80" t="s">
        <v>3335</v>
      </c>
      <c r="H2765" s="358"/>
      <c r="L2765"/>
      <c r="M2765"/>
      <c r="P2765" s="9">
        <v>30</v>
      </c>
      <c r="V2765" s="39"/>
      <c r="Z2765" s="38"/>
      <c r="AA2765" s="38">
        <v>19.999999999999986</v>
      </c>
      <c r="AB2765" s="30"/>
      <c r="AC2765" s="31"/>
      <c r="AD2765" s="32"/>
      <c r="AE2765" s="32"/>
      <c r="AF2765" s="33"/>
      <c r="AJ2765" s="350">
        <v>1601097</v>
      </c>
      <c r="AK2765" s="3"/>
      <c r="AL2765" s="3"/>
    </row>
    <row r="2766" spans="1:38" ht="12" customHeight="1" x14ac:dyDescent="0.25">
      <c r="A2766" s="73">
        <v>1603097</v>
      </c>
      <c r="B2766" s="98" t="s">
        <v>5571</v>
      </c>
      <c r="C2766" s="74"/>
      <c r="D2766" s="115">
        <v>714.78</v>
      </c>
      <c r="E2766" s="75" t="s">
        <v>6463</v>
      </c>
      <c r="F2766" s="309">
        <f t="shared" si="178"/>
        <v>857.73599999999999</v>
      </c>
      <c r="G2766" s="80" t="s">
        <v>3335</v>
      </c>
      <c r="H2766" s="358"/>
      <c r="L2766"/>
      <c r="M2766"/>
      <c r="P2766" s="9">
        <v>30</v>
      </c>
      <c r="V2766" s="39"/>
      <c r="Z2766" s="38"/>
      <c r="AA2766" s="38">
        <v>0</v>
      </c>
      <c r="AB2766" s="30"/>
      <c r="AC2766" s="31"/>
      <c r="AD2766" s="32"/>
      <c r="AE2766" s="32"/>
      <c r="AF2766" s="33"/>
      <c r="AJ2766" s="350"/>
      <c r="AK2766" s="3"/>
      <c r="AL2766" s="3"/>
    </row>
    <row r="2767" spans="1:38" ht="12" customHeight="1" x14ac:dyDescent="0.25">
      <c r="A2767" s="73">
        <v>5402098</v>
      </c>
      <c r="B2767" s="98" t="s">
        <v>340</v>
      </c>
      <c r="C2767" s="74"/>
      <c r="D2767" s="115">
        <v>1406.32</v>
      </c>
      <c r="E2767" s="75" t="s">
        <v>6463</v>
      </c>
      <c r="F2767" s="112">
        <f t="shared" si="178"/>
        <v>1687.5839999999998</v>
      </c>
      <c r="G2767" s="80" t="s">
        <v>3335</v>
      </c>
      <c r="H2767" s="358"/>
      <c r="L2767"/>
      <c r="M2767"/>
      <c r="P2767" s="9">
        <v>30</v>
      </c>
      <c r="V2767" s="39"/>
      <c r="Z2767" s="38"/>
      <c r="AA2767" s="38">
        <v>20.000407361013515</v>
      </c>
      <c r="AB2767" s="30"/>
      <c r="AC2767" s="31"/>
      <c r="AD2767" s="32"/>
      <c r="AE2767" s="32"/>
      <c r="AF2767" s="33"/>
      <c r="AJ2767" s="350">
        <v>1601098</v>
      </c>
      <c r="AK2767" s="3"/>
      <c r="AL2767" s="3"/>
    </row>
    <row r="2768" spans="1:38" ht="12" customHeight="1" x14ac:dyDescent="0.25">
      <c r="A2768" s="73">
        <v>5403015</v>
      </c>
      <c r="B2768" s="98" t="s">
        <v>5861</v>
      </c>
      <c r="C2768" s="74"/>
      <c r="D2768" s="115">
        <v>1071.42</v>
      </c>
      <c r="E2768" s="75" t="s">
        <v>6463</v>
      </c>
      <c r="F2768" s="112">
        <f t="shared" si="178"/>
        <v>1285.704</v>
      </c>
      <c r="G2768" s="80" t="s">
        <v>3334</v>
      </c>
      <c r="H2768" s="358"/>
      <c r="L2768"/>
      <c r="M2768"/>
      <c r="P2768" s="9">
        <v>30</v>
      </c>
      <c r="V2768" s="39"/>
      <c r="Z2768" s="38"/>
      <c r="AA2768" s="38">
        <v>14.999532141854587</v>
      </c>
      <c r="AB2768" s="30"/>
      <c r="AC2768" s="31"/>
      <c r="AD2768" s="32"/>
      <c r="AE2768" s="32"/>
      <c r="AF2768" s="33"/>
      <c r="AJ2768" s="350">
        <v>1602015</v>
      </c>
      <c r="AK2768" s="3"/>
      <c r="AL2768" s="3"/>
    </row>
    <row r="2769" spans="1:38" ht="12" customHeight="1" x14ac:dyDescent="0.25">
      <c r="A2769" s="73">
        <v>5403016</v>
      </c>
      <c r="B2769" s="98" t="s">
        <v>5862</v>
      </c>
      <c r="C2769" s="74"/>
      <c r="D2769" s="115">
        <v>1477.08</v>
      </c>
      <c r="E2769" s="75" t="s">
        <v>6463</v>
      </c>
      <c r="F2769" s="112">
        <f t="shared" si="178"/>
        <v>1772.4959999999999</v>
      </c>
      <c r="G2769" s="80" t="s">
        <v>3334</v>
      </c>
      <c r="H2769" s="358"/>
      <c r="L2769"/>
      <c r="M2769"/>
      <c r="P2769" s="9">
        <v>30</v>
      </c>
      <c r="V2769" s="39"/>
      <c r="Z2769" s="38"/>
      <c r="AA2769" s="38">
        <v>14.999903038765098</v>
      </c>
      <c r="AB2769" s="30"/>
      <c r="AC2769" s="31"/>
      <c r="AD2769" s="32"/>
      <c r="AE2769" s="32"/>
      <c r="AF2769" s="33"/>
      <c r="AJ2769" s="350">
        <v>1602016</v>
      </c>
      <c r="AK2769" s="3"/>
      <c r="AL2769" s="3"/>
    </row>
    <row r="2770" spans="1:38" ht="12" customHeight="1" x14ac:dyDescent="0.25">
      <c r="A2770" s="73">
        <v>5403017</v>
      </c>
      <c r="B2770" s="98" t="s">
        <v>5863</v>
      </c>
      <c r="C2770" s="74"/>
      <c r="D2770" s="115">
        <v>1734.41</v>
      </c>
      <c r="E2770" s="75" t="s">
        <v>6463</v>
      </c>
      <c r="F2770" s="112">
        <f t="shared" si="178"/>
        <v>2081.2919999999999</v>
      </c>
      <c r="G2770" s="80" t="s">
        <v>3334</v>
      </c>
      <c r="H2770" s="358"/>
      <c r="L2770"/>
      <c r="M2770"/>
      <c r="P2770" s="9">
        <v>30</v>
      </c>
      <c r="V2770" s="39"/>
      <c r="Z2770" s="38"/>
      <c r="AA2770" s="38">
        <v>14.999876136448094</v>
      </c>
      <c r="AB2770" s="30"/>
      <c r="AC2770" s="31"/>
      <c r="AD2770" s="32"/>
      <c r="AE2770" s="32"/>
      <c r="AF2770" s="33"/>
      <c r="AJ2770" s="350">
        <v>1602017</v>
      </c>
      <c r="AK2770" s="3"/>
      <c r="AL2770" s="3"/>
    </row>
    <row r="2771" spans="1:38" ht="12" customHeight="1" x14ac:dyDescent="0.25">
      <c r="A2771" s="73">
        <v>5403037</v>
      </c>
      <c r="B2771" s="98" t="s">
        <v>6959</v>
      </c>
      <c r="C2771" s="74"/>
      <c r="D2771" s="115">
        <v>982.75</v>
      </c>
      <c r="E2771" s="75" t="s">
        <v>1</v>
      </c>
      <c r="F2771" s="112">
        <f t="shared" si="178"/>
        <v>1179.3</v>
      </c>
      <c r="G2771" s="80" t="s">
        <v>3334</v>
      </c>
      <c r="H2771" s="358"/>
      <c r="L2771"/>
      <c r="M2771"/>
      <c r="P2771" s="9">
        <v>30</v>
      </c>
      <c r="V2771" s="39"/>
      <c r="Z2771" s="38"/>
      <c r="AA2771" s="38">
        <v>15.000181161608239</v>
      </c>
      <c r="AB2771" s="30"/>
      <c r="AC2771" s="31"/>
      <c r="AD2771" s="32"/>
      <c r="AE2771" s="32"/>
      <c r="AF2771" s="33"/>
      <c r="AJ2771" s="350">
        <v>1602018</v>
      </c>
      <c r="AK2771" s="3"/>
      <c r="AL2771" s="3"/>
    </row>
    <row r="2772" spans="1:38" ht="12" customHeight="1" x14ac:dyDescent="0.25">
      <c r="A2772" s="73">
        <v>5403018</v>
      </c>
      <c r="B2772" s="98" t="s">
        <v>5864</v>
      </c>
      <c r="C2772" s="74"/>
      <c r="D2772" s="115">
        <v>1185.8499999999999</v>
      </c>
      <c r="E2772" s="75" t="s">
        <v>6463</v>
      </c>
      <c r="F2772" s="112">
        <f t="shared" si="178"/>
        <v>1423.0199999999998</v>
      </c>
      <c r="G2772" s="80" t="s">
        <v>3334</v>
      </c>
      <c r="H2772" s="358"/>
      <c r="L2772"/>
      <c r="M2772"/>
      <c r="P2772" s="9">
        <v>30</v>
      </c>
      <c r="V2772" s="39"/>
      <c r="Z2772" s="38"/>
      <c r="AA2772" s="38">
        <v>15.000181161608239</v>
      </c>
      <c r="AB2772" s="30"/>
      <c r="AC2772" s="31"/>
      <c r="AD2772" s="32"/>
      <c r="AE2772" s="32"/>
      <c r="AF2772" s="33"/>
      <c r="AJ2772" s="350">
        <v>1602018</v>
      </c>
      <c r="AK2772" s="3"/>
      <c r="AL2772" s="3"/>
    </row>
    <row r="2773" spans="1:38" ht="12" customHeight="1" x14ac:dyDescent="0.25">
      <c r="A2773" s="73">
        <v>5403019</v>
      </c>
      <c r="B2773" s="98" t="s">
        <v>5865</v>
      </c>
      <c r="C2773" s="74"/>
      <c r="D2773" s="115">
        <v>1556.74</v>
      </c>
      <c r="E2773" s="75"/>
      <c r="F2773" s="112">
        <f t="shared" si="178"/>
        <v>1868.088</v>
      </c>
      <c r="G2773" s="80" t="s">
        <v>3334</v>
      </c>
      <c r="H2773" s="358"/>
      <c r="L2773"/>
      <c r="M2773"/>
      <c r="P2773" s="9">
        <v>30</v>
      </c>
      <c r="V2773" s="39"/>
      <c r="Z2773" s="38"/>
      <c r="AA2773" s="38">
        <v>14.999769998619996</v>
      </c>
      <c r="AB2773" s="30"/>
      <c r="AC2773" s="31"/>
      <c r="AD2773" s="32"/>
      <c r="AE2773" s="32"/>
      <c r="AF2773" s="33"/>
      <c r="AJ2773" s="350">
        <v>1602019</v>
      </c>
      <c r="AK2773" s="3"/>
      <c r="AL2773" s="3"/>
    </row>
    <row r="2774" spans="1:38" ht="12" customHeight="1" x14ac:dyDescent="0.25">
      <c r="A2774" s="73">
        <v>5403020</v>
      </c>
      <c r="B2774" s="98" t="s">
        <v>5866</v>
      </c>
      <c r="C2774" s="74"/>
      <c r="D2774" s="115">
        <v>2212.8000000000002</v>
      </c>
      <c r="E2774" s="75" t="s">
        <v>1</v>
      </c>
      <c r="F2774" s="112">
        <f t="shared" si="178"/>
        <v>2655.36</v>
      </c>
      <c r="G2774" s="80" t="s">
        <v>3334</v>
      </c>
      <c r="H2774" s="358"/>
      <c r="I2774" s="360" t="s">
        <v>8190</v>
      </c>
      <c r="L2774"/>
      <c r="M2774"/>
      <c r="P2774" s="9">
        <v>30</v>
      </c>
      <c r="V2774" s="39"/>
      <c r="Z2774" s="38"/>
      <c r="AA2774" s="38">
        <v>15.000258892973648</v>
      </c>
      <c r="AB2774" s="30"/>
      <c r="AC2774" s="31"/>
      <c r="AD2774" s="32"/>
      <c r="AE2774" s="32"/>
      <c r="AF2774" s="33"/>
      <c r="AJ2774" s="350">
        <v>1602020</v>
      </c>
      <c r="AK2774" s="3"/>
      <c r="AL2774" s="3"/>
    </row>
    <row r="2775" spans="1:38" ht="12" customHeight="1" x14ac:dyDescent="0.25">
      <c r="A2775" s="73">
        <v>5403038</v>
      </c>
      <c r="B2775" s="98" t="s">
        <v>6971</v>
      </c>
      <c r="C2775" s="74"/>
      <c r="D2775" s="115">
        <v>1066.19</v>
      </c>
      <c r="E2775" s="75"/>
      <c r="F2775" s="112">
        <f t="shared" si="178"/>
        <v>1279.4280000000001</v>
      </c>
      <c r="G2775" s="80" t="s">
        <v>3334</v>
      </c>
      <c r="H2775" s="358"/>
      <c r="I2775" s="367"/>
      <c r="L2775"/>
      <c r="M2775"/>
      <c r="P2775" s="9">
        <v>30</v>
      </c>
      <c r="V2775" s="39"/>
      <c r="Z2775" s="38"/>
      <c r="AA2775" s="38">
        <v>15.000099082496092</v>
      </c>
      <c r="AB2775" s="30"/>
      <c r="AC2775" s="31"/>
      <c r="AD2775" s="32"/>
      <c r="AE2775" s="32"/>
      <c r="AF2775" s="33"/>
      <c r="AJ2775" s="350">
        <v>1602031</v>
      </c>
      <c r="AK2775" s="3"/>
      <c r="AL2775" s="3"/>
    </row>
    <row r="2776" spans="1:38" ht="12" customHeight="1" x14ac:dyDescent="0.25">
      <c r="A2776" s="73">
        <v>5403055</v>
      </c>
      <c r="B2776" s="98" t="s">
        <v>7795</v>
      </c>
      <c r="C2776" s="74"/>
      <c r="D2776" s="115">
        <v>1174.43</v>
      </c>
      <c r="E2776" s="75" t="s">
        <v>1</v>
      </c>
      <c r="F2776" s="112">
        <f t="shared" si="178"/>
        <v>1409.316</v>
      </c>
      <c r="G2776" s="80" t="s">
        <v>3334</v>
      </c>
      <c r="H2776" s="358"/>
      <c r="I2776" s="367"/>
      <c r="L2776"/>
      <c r="M2776"/>
      <c r="P2776" s="9">
        <v>30</v>
      </c>
      <c r="V2776" s="39"/>
      <c r="Z2776" s="38"/>
      <c r="AA2776" s="38">
        <v>15.000099082496092</v>
      </c>
      <c r="AB2776" s="30"/>
      <c r="AC2776" s="31"/>
      <c r="AD2776" s="32"/>
      <c r="AE2776" s="32"/>
      <c r="AF2776" s="33"/>
      <c r="AJ2776" s="350"/>
      <c r="AK2776" s="3"/>
      <c r="AL2776" s="3"/>
    </row>
    <row r="2777" spans="1:38" ht="12" customHeight="1" x14ac:dyDescent="0.25">
      <c r="A2777" s="73">
        <v>5403021</v>
      </c>
      <c r="B2777" s="98" t="s">
        <v>5867</v>
      </c>
      <c r="C2777" s="74"/>
      <c r="D2777" s="115">
        <v>1445.47</v>
      </c>
      <c r="E2777" s="75"/>
      <c r="F2777" s="112">
        <f t="shared" si="178"/>
        <v>1734.5640000000001</v>
      </c>
      <c r="G2777" s="80" t="s">
        <v>3334</v>
      </c>
      <c r="H2777" s="358"/>
      <c r="I2777" s="361"/>
      <c r="L2777"/>
      <c r="M2777"/>
      <c r="P2777" s="9">
        <v>30</v>
      </c>
      <c r="V2777" s="39"/>
      <c r="Z2777" s="38"/>
      <c r="AA2777" s="38">
        <v>15.000099082496092</v>
      </c>
      <c r="AB2777" s="30"/>
      <c r="AC2777" s="31"/>
      <c r="AD2777" s="32"/>
      <c r="AE2777" s="32"/>
      <c r="AF2777" s="33"/>
      <c r="AJ2777" s="350">
        <v>1602031</v>
      </c>
      <c r="AK2777" s="3"/>
      <c r="AL2777" s="3"/>
    </row>
    <row r="2778" spans="1:38" ht="12" customHeight="1" x14ac:dyDescent="0.25">
      <c r="A2778" s="73">
        <v>5403022</v>
      </c>
      <c r="B2778" s="98" t="s">
        <v>5868</v>
      </c>
      <c r="C2778" s="74"/>
      <c r="D2778" s="115">
        <v>2007.74</v>
      </c>
      <c r="E2778" s="75" t="s">
        <v>1</v>
      </c>
      <c r="F2778" s="112">
        <f t="shared" si="178"/>
        <v>2409.288</v>
      </c>
      <c r="G2778" s="80" t="s">
        <v>3334</v>
      </c>
      <c r="H2778" s="358"/>
      <c r="L2778"/>
      <c r="M2778"/>
      <c r="P2778" s="9">
        <v>30</v>
      </c>
      <c r="V2778" s="39"/>
      <c r="Z2778" s="38"/>
      <c r="AA2778" s="38">
        <v>15.000178335770585</v>
      </c>
      <c r="AB2778" s="30"/>
      <c r="AC2778" s="31"/>
      <c r="AD2778" s="32"/>
      <c r="AE2778" s="32"/>
      <c r="AF2778" s="33"/>
      <c r="AJ2778" s="350">
        <v>1602032</v>
      </c>
      <c r="AK2778" s="3"/>
      <c r="AL2778" s="3"/>
    </row>
    <row r="2779" spans="1:38" ht="12" customHeight="1" x14ac:dyDescent="0.25">
      <c r="A2779" s="73">
        <v>5403023</v>
      </c>
      <c r="B2779" s="98" t="s">
        <v>5869</v>
      </c>
      <c r="C2779" s="74"/>
      <c r="D2779" s="115">
        <v>2440.4699999999998</v>
      </c>
      <c r="E2779" s="75" t="s">
        <v>6463</v>
      </c>
      <c r="F2779" s="112">
        <f t="shared" si="178"/>
        <v>2928.5639999999999</v>
      </c>
      <c r="G2779" s="80" t="s">
        <v>3334</v>
      </c>
      <c r="H2779" s="358"/>
      <c r="I2779" s="360" t="s">
        <v>8191</v>
      </c>
      <c r="L2779"/>
      <c r="M2779"/>
      <c r="P2779" s="9">
        <v>30</v>
      </c>
      <c r="V2779" s="39"/>
      <c r="Z2779" s="38"/>
      <c r="AA2779" s="38">
        <v>15</v>
      </c>
      <c r="AB2779" s="30"/>
      <c r="AC2779" s="31"/>
      <c r="AD2779" s="32"/>
      <c r="AE2779" s="32"/>
      <c r="AF2779" s="33"/>
      <c r="AJ2779" s="350">
        <v>1602033</v>
      </c>
      <c r="AK2779" s="3"/>
      <c r="AL2779" s="3"/>
    </row>
    <row r="2780" spans="1:38" ht="12" customHeight="1" x14ac:dyDescent="0.25">
      <c r="A2780" s="73">
        <v>5403039</v>
      </c>
      <c r="B2780" s="98" t="s">
        <v>6972</v>
      </c>
      <c r="C2780" s="74"/>
      <c r="D2780" s="115">
        <v>1206.27</v>
      </c>
      <c r="E2780" s="75" t="s">
        <v>1</v>
      </c>
      <c r="F2780" s="112">
        <f t="shared" si="178"/>
        <v>1447.5239999999999</v>
      </c>
      <c r="G2780" s="80" t="s">
        <v>3334</v>
      </c>
      <c r="H2780" s="358"/>
      <c r="I2780" s="367"/>
      <c r="L2780"/>
      <c r="M2780"/>
      <c r="P2780" s="9">
        <v>30</v>
      </c>
      <c r="V2780" s="39"/>
      <c r="Z2780" s="38"/>
      <c r="AA2780" s="38">
        <v>14.999954548346921</v>
      </c>
      <c r="AB2780" s="30"/>
      <c r="AC2780" s="31"/>
      <c r="AD2780" s="32"/>
      <c r="AE2780" s="32"/>
      <c r="AF2780" s="33"/>
      <c r="AJ2780" s="350">
        <v>1602021</v>
      </c>
      <c r="AK2780" s="3"/>
      <c r="AL2780" s="3"/>
    </row>
    <row r="2781" spans="1:38" ht="12" customHeight="1" x14ac:dyDescent="0.25">
      <c r="A2781" s="73">
        <v>5403056</v>
      </c>
      <c r="B2781" s="98" t="s">
        <v>7796</v>
      </c>
      <c r="C2781" s="74"/>
      <c r="D2781" s="115">
        <v>1428.48</v>
      </c>
      <c r="E2781" s="75" t="s">
        <v>1</v>
      </c>
      <c r="F2781" s="112">
        <f t="shared" si="178"/>
        <v>1714.1759999999999</v>
      </c>
      <c r="G2781" s="80" t="s">
        <v>3334</v>
      </c>
      <c r="H2781" s="358"/>
      <c r="I2781" s="367"/>
      <c r="L2781"/>
      <c r="M2781"/>
      <c r="P2781" s="9">
        <v>30</v>
      </c>
      <c r="V2781" s="39"/>
      <c r="Z2781" s="38"/>
      <c r="AA2781" s="38">
        <v>14.999954548346921</v>
      </c>
      <c r="AB2781" s="30"/>
      <c r="AC2781" s="31"/>
      <c r="AD2781" s="32"/>
      <c r="AE2781" s="32"/>
      <c r="AF2781" s="33"/>
      <c r="AJ2781" s="350"/>
      <c r="AK2781" s="3"/>
      <c r="AL2781" s="3"/>
    </row>
    <row r="2782" spans="1:38" ht="12" customHeight="1" x14ac:dyDescent="0.25">
      <c r="A2782" s="73">
        <v>5403024</v>
      </c>
      <c r="B2782" s="98" t="s">
        <v>5870</v>
      </c>
      <c r="C2782" s="74"/>
      <c r="D2782" s="115">
        <v>1575.53</v>
      </c>
      <c r="E2782" s="75" t="s">
        <v>6463</v>
      </c>
      <c r="F2782" s="112">
        <f t="shared" si="178"/>
        <v>1890.636</v>
      </c>
      <c r="G2782" s="80" t="s">
        <v>3334</v>
      </c>
      <c r="H2782" s="358"/>
      <c r="I2782" s="361"/>
      <c r="L2782"/>
      <c r="M2782"/>
      <c r="P2782" s="9">
        <v>30</v>
      </c>
      <c r="V2782" s="39"/>
      <c r="Z2782" s="38"/>
      <c r="AA2782" s="38">
        <v>14.999954548346921</v>
      </c>
      <c r="AB2782" s="30"/>
      <c r="AC2782" s="31"/>
      <c r="AD2782" s="32"/>
      <c r="AE2782" s="32"/>
      <c r="AF2782" s="33"/>
      <c r="AJ2782" s="350">
        <v>1602021</v>
      </c>
      <c r="AK2782" s="3"/>
      <c r="AL2782" s="3"/>
    </row>
    <row r="2783" spans="1:38" ht="12" customHeight="1" x14ac:dyDescent="0.25">
      <c r="A2783" s="73">
        <v>5403025</v>
      </c>
      <c r="B2783" s="98" t="s">
        <v>5871</v>
      </c>
      <c r="C2783" s="74"/>
      <c r="D2783" s="115">
        <v>2071.56</v>
      </c>
      <c r="E2783" s="75" t="s">
        <v>6463</v>
      </c>
      <c r="F2783" s="112">
        <f t="shared" si="178"/>
        <v>2485.8719999999998</v>
      </c>
      <c r="G2783" s="80" t="s">
        <v>3334</v>
      </c>
      <c r="H2783" s="358"/>
      <c r="L2783"/>
      <c r="M2783"/>
      <c r="P2783" s="9">
        <v>30</v>
      </c>
      <c r="V2783" s="39"/>
      <c r="Z2783" s="38"/>
      <c r="AA2783" s="38">
        <v>14.999792591363516</v>
      </c>
      <c r="AB2783" s="30"/>
      <c r="AC2783" s="31"/>
      <c r="AD2783" s="32"/>
      <c r="AE2783" s="32"/>
      <c r="AF2783" s="33"/>
      <c r="AJ2783" s="350">
        <v>1602022</v>
      </c>
      <c r="AK2783" s="3"/>
      <c r="AL2783" s="3"/>
    </row>
    <row r="2784" spans="1:38" ht="12" customHeight="1" x14ac:dyDescent="0.25">
      <c r="A2784" s="73">
        <v>5403026</v>
      </c>
      <c r="B2784" s="98" t="s">
        <v>5872</v>
      </c>
      <c r="C2784" s="74"/>
      <c r="D2784" s="115">
        <v>2612.64</v>
      </c>
      <c r="E2784" s="75" t="s">
        <v>1</v>
      </c>
      <c r="F2784" s="112">
        <f t="shared" si="178"/>
        <v>3135.1679999999997</v>
      </c>
      <c r="G2784" s="80" t="s">
        <v>3334</v>
      </c>
      <c r="H2784" s="358"/>
      <c r="I2784" s="360" t="s">
        <v>8197</v>
      </c>
      <c r="L2784"/>
      <c r="M2784"/>
      <c r="P2784" s="9">
        <v>30</v>
      </c>
      <c r="V2784" s="39"/>
      <c r="Z2784" s="38"/>
      <c r="AA2784" s="38">
        <v>14.999835546151232</v>
      </c>
      <c r="AB2784" s="30"/>
      <c r="AC2784" s="31"/>
      <c r="AD2784" s="32"/>
      <c r="AE2784" s="32"/>
      <c r="AF2784" s="33"/>
      <c r="AJ2784" s="350">
        <v>1602023</v>
      </c>
      <c r="AK2784" s="3"/>
      <c r="AL2784" s="3"/>
    </row>
    <row r="2785" spans="1:38" ht="12" customHeight="1" x14ac:dyDescent="0.25">
      <c r="A2785" s="73">
        <v>5403040</v>
      </c>
      <c r="B2785" s="98" t="s">
        <v>6973</v>
      </c>
      <c r="C2785" s="74"/>
      <c r="D2785" s="115">
        <v>1470.26</v>
      </c>
      <c r="E2785" s="75" t="s">
        <v>6463</v>
      </c>
      <c r="F2785" s="112">
        <f t="shared" si="178"/>
        <v>1764.3119999999999</v>
      </c>
      <c r="G2785" s="80" t="s">
        <v>3334</v>
      </c>
      <c r="H2785" s="358"/>
      <c r="I2785" s="367"/>
      <c r="L2785"/>
      <c r="M2785"/>
      <c r="P2785" s="9">
        <v>30</v>
      </c>
      <c r="V2785" s="39"/>
      <c r="Z2785" s="38"/>
      <c r="AA2785" s="38">
        <v>14.999691729091523</v>
      </c>
      <c r="AB2785" s="30"/>
      <c r="AC2785" s="31"/>
      <c r="AD2785" s="32"/>
      <c r="AE2785" s="32"/>
      <c r="AF2785" s="33"/>
      <c r="AJ2785" s="350">
        <v>1602024</v>
      </c>
      <c r="AK2785" s="3"/>
      <c r="AL2785" s="3"/>
    </row>
    <row r="2786" spans="1:38" ht="12" customHeight="1" x14ac:dyDescent="0.25">
      <c r="A2786" s="73">
        <v>5403057</v>
      </c>
      <c r="B2786" s="98" t="s">
        <v>7797</v>
      </c>
      <c r="C2786" s="74"/>
      <c r="D2786" s="115">
        <v>1573.59</v>
      </c>
      <c r="E2786" s="75" t="s">
        <v>1</v>
      </c>
      <c r="F2786" s="112">
        <f t="shared" si="178"/>
        <v>1888.3079999999998</v>
      </c>
      <c r="G2786" s="80" t="s">
        <v>3334</v>
      </c>
      <c r="H2786" s="358"/>
      <c r="I2786" s="367"/>
      <c r="L2786"/>
      <c r="M2786"/>
      <c r="P2786" s="9">
        <v>30</v>
      </c>
      <c r="V2786" s="39"/>
      <c r="Z2786" s="38"/>
      <c r="AA2786" s="38">
        <v>14.999691729091523</v>
      </c>
      <c r="AB2786" s="30"/>
      <c r="AC2786" s="31"/>
      <c r="AD2786" s="32"/>
      <c r="AE2786" s="32"/>
      <c r="AF2786" s="33"/>
      <c r="AJ2786" s="350"/>
      <c r="AK2786" s="3"/>
      <c r="AL2786" s="3"/>
    </row>
    <row r="2787" spans="1:38" ht="12" customHeight="1" x14ac:dyDescent="0.25">
      <c r="A2787" s="73">
        <v>5403027</v>
      </c>
      <c r="B2787" s="98" t="s">
        <v>5873</v>
      </c>
      <c r="C2787" s="74"/>
      <c r="D2787" s="115">
        <v>1858.37</v>
      </c>
      <c r="E2787" s="75" t="s">
        <v>6463</v>
      </c>
      <c r="F2787" s="112">
        <f t="shared" si="178"/>
        <v>2230.0439999999999</v>
      </c>
      <c r="G2787" s="80" t="s">
        <v>3334</v>
      </c>
      <c r="H2787" s="358"/>
      <c r="I2787" s="361"/>
      <c r="L2787"/>
      <c r="M2787"/>
      <c r="P2787" s="9">
        <v>30</v>
      </c>
      <c r="V2787" s="39"/>
      <c r="Z2787" s="38"/>
      <c r="AA2787" s="38">
        <v>14.999691729091523</v>
      </c>
      <c r="AB2787" s="30"/>
      <c r="AC2787" s="31"/>
      <c r="AD2787" s="32"/>
      <c r="AE2787" s="32"/>
      <c r="AF2787" s="33"/>
      <c r="AJ2787" s="350">
        <v>1602024</v>
      </c>
      <c r="AK2787" s="3"/>
      <c r="AL2787" s="3"/>
    </row>
    <row r="2788" spans="1:38" ht="12" customHeight="1" x14ac:dyDescent="0.25">
      <c r="A2788" s="73">
        <v>5403028</v>
      </c>
      <c r="B2788" s="98" t="s">
        <v>5874</v>
      </c>
      <c r="C2788" s="74"/>
      <c r="D2788" s="115">
        <v>2333.7399999999998</v>
      </c>
      <c r="E2788" s="75" t="s">
        <v>6463</v>
      </c>
      <c r="F2788" s="112">
        <f t="shared" si="178"/>
        <v>2800.4879999999998</v>
      </c>
      <c r="G2788" s="80" t="s">
        <v>3334</v>
      </c>
      <c r="H2788" s="358"/>
      <c r="I2788" s="366" t="s">
        <v>5016</v>
      </c>
      <c r="L2788"/>
      <c r="M2788"/>
      <c r="P2788" s="9">
        <v>30</v>
      </c>
      <c r="V2788" s="39"/>
      <c r="Z2788" s="38"/>
      <c r="AA2788" s="38">
        <v>14.999877261457641</v>
      </c>
      <c r="AB2788" s="30"/>
      <c r="AC2788" s="31"/>
      <c r="AD2788" s="32"/>
      <c r="AE2788" s="32"/>
      <c r="AF2788" s="33"/>
      <c r="AJ2788" s="350">
        <v>1602025</v>
      </c>
      <c r="AK2788" s="3"/>
      <c r="AL2788" s="3"/>
    </row>
    <row r="2789" spans="1:38" ht="12" customHeight="1" x14ac:dyDescent="0.25">
      <c r="A2789" s="73">
        <v>5403029</v>
      </c>
      <c r="B2789" s="98" t="s">
        <v>5875</v>
      </c>
      <c r="C2789" s="74"/>
      <c r="D2789" s="115">
        <v>2795.22</v>
      </c>
      <c r="E2789" s="75" t="s">
        <v>6463</v>
      </c>
      <c r="F2789" s="112">
        <f t="shared" si="178"/>
        <v>3354.2639999999997</v>
      </c>
      <c r="G2789" s="80" t="s">
        <v>3334</v>
      </c>
      <c r="H2789" s="358"/>
      <c r="I2789" s="365"/>
      <c r="L2789"/>
      <c r="M2789"/>
      <c r="P2789" s="9">
        <v>30</v>
      </c>
      <c r="V2789" s="39"/>
      <c r="Z2789" s="38"/>
      <c r="AA2789" s="38">
        <v>14.99982066824137</v>
      </c>
      <c r="AB2789" s="30"/>
      <c r="AC2789" s="31"/>
      <c r="AD2789" s="32"/>
      <c r="AE2789" s="32"/>
      <c r="AF2789" s="33"/>
      <c r="AJ2789" s="350">
        <v>1602026</v>
      </c>
      <c r="AK2789" s="3"/>
      <c r="AL2789" s="3"/>
    </row>
    <row r="2790" spans="1:38" ht="12" customHeight="1" x14ac:dyDescent="0.25">
      <c r="A2790" s="73">
        <v>5403041</v>
      </c>
      <c r="B2790" s="98" t="s">
        <v>6974</v>
      </c>
      <c r="C2790" s="74"/>
      <c r="D2790" s="115">
        <v>1610.18</v>
      </c>
      <c r="E2790" s="75" t="s">
        <v>6464</v>
      </c>
      <c r="F2790" s="112">
        <f t="shared" si="178"/>
        <v>1932.2159999999999</v>
      </c>
      <c r="G2790" s="80" t="s">
        <v>3334</v>
      </c>
      <c r="H2790" s="358"/>
      <c r="I2790" s="365"/>
      <c r="L2790"/>
      <c r="M2790"/>
      <c r="P2790" s="9">
        <v>30</v>
      </c>
      <c r="V2790" s="39"/>
      <c r="Z2790" s="38"/>
      <c r="AA2790" s="38">
        <v>15.000050672423058</v>
      </c>
      <c r="AB2790" s="30"/>
      <c r="AC2790" s="31"/>
      <c r="AD2790" s="32"/>
      <c r="AE2790" s="32"/>
      <c r="AF2790" s="33"/>
      <c r="AJ2790" s="350">
        <v>1602027</v>
      </c>
      <c r="AK2790" s="3"/>
      <c r="AL2790" s="3"/>
    </row>
    <row r="2791" spans="1:38" ht="12" customHeight="1" x14ac:dyDescent="0.25">
      <c r="A2791" s="73">
        <v>5403058</v>
      </c>
      <c r="B2791" s="98" t="s">
        <v>7798</v>
      </c>
      <c r="C2791" s="74"/>
      <c r="D2791" s="115">
        <v>1767.15</v>
      </c>
      <c r="E2791" s="75" t="s">
        <v>1</v>
      </c>
      <c r="F2791" s="112">
        <f t="shared" si="178"/>
        <v>2120.58</v>
      </c>
      <c r="G2791" s="80" t="s">
        <v>3334</v>
      </c>
      <c r="H2791" s="358"/>
      <c r="I2791" s="365"/>
      <c r="L2791"/>
      <c r="M2791"/>
      <c r="P2791" s="9">
        <v>30</v>
      </c>
      <c r="V2791" s="39"/>
      <c r="Z2791" s="38"/>
      <c r="AA2791" s="38">
        <v>15.000050672423058</v>
      </c>
      <c r="AB2791" s="30"/>
      <c r="AC2791" s="31"/>
      <c r="AD2791" s="32"/>
      <c r="AE2791" s="32"/>
      <c r="AF2791" s="33"/>
      <c r="AJ2791" s="350"/>
      <c r="AK2791" s="3"/>
      <c r="AL2791" s="3"/>
    </row>
    <row r="2792" spans="1:38" ht="12" customHeight="1" x14ac:dyDescent="0.25">
      <c r="A2792" s="73">
        <v>5403059</v>
      </c>
      <c r="B2792" s="98" t="s">
        <v>7799</v>
      </c>
      <c r="C2792" s="74"/>
      <c r="D2792" s="115">
        <v>2039.42</v>
      </c>
      <c r="E2792" s="75" t="s">
        <v>6463</v>
      </c>
      <c r="F2792" s="112">
        <f t="shared" si="178"/>
        <v>2447.3040000000001</v>
      </c>
      <c r="G2792" s="80" t="s">
        <v>3334</v>
      </c>
      <c r="H2792" s="358"/>
      <c r="I2792" s="365"/>
      <c r="L2792"/>
      <c r="M2792"/>
      <c r="P2792" s="9">
        <v>30</v>
      </c>
      <c r="V2792" s="39"/>
      <c r="Z2792" s="38"/>
      <c r="AA2792" s="38">
        <v>15.000050672423058</v>
      </c>
      <c r="AB2792" s="30"/>
      <c r="AC2792" s="31"/>
      <c r="AD2792" s="32"/>
      <c r="AE2792" s="32"/>
      <c r="AF2792" s="33"/>
      <c r="AJ2792" s="350"/>
      <c r="AK2792" s="3"/>
      <c r="AL2792" s="3"/>
    </row>
    <row r="2793" spans="1:38" ht="12" customHeight="1" x14ac:dyDescent="0.25">
      <c r="A2793" s="73">
        <v>5403030</v>
      </c>
      <c r="B2793" s="98" t="s">
        <v>5876</v>
      </c>
      <c r="C2793" s="74"/>
      <c r="D2793" s="115">
        <v>2826.39</v>
      </c>
      <c r="E2793" s="75" t="s">
        <v>6463</v>
      </c>
      <c r="F2793" s="112">
        <f t="shared" si="178"/>
        <v>3391.6679999999997</v>
      </c>
      <c r="G2793" s="80" t="s">
        <v>3334</v>
      </c>
      <c r="H2793" s="358"/>
      <c r="I2793" s="365"/>
      <c r="L2793"/>
      <c r="M2793"/>
      <c r="P2793" s="9">
        <v>30</v>
      </c>
      <c r="V2793" s="39"/>
      <c r="Z2793" s="38"/>
      <c r="AA2793" s="38">
        <v>15.000050672423058</v>
      </c>
      <c r="AB2793" s="30"/>
      <c r="AC2793" s="31"/>
      <c r="AD2793" s="32"/>
      <c r="AE2793" s="32"/>
      <c r="AF2793" s="33"/>
      <c r="AJ2793" s="350">
        <v>1602027</v>
      </c>
      <c r="AK2793" s="3"/>
      <c r="AL2793" s="3"/>
    </row>
    <row r="2794" spans="1:38" ht="12" customHeight="1" x14ac:dyDescent="0.25">
      <c r="A2794" s="73">
        <v>5403031</v>
      </c>
      <c r="B2794" s="98" t="s">
        <v>5877</v>
      </c>
      <c r="C2794" s="74"/>
      <c r="D2794" s="115">
        <v>4107.6000000000004</v>
      </c>
      <c r="E2794" s="75" t="s">
        <v>6463</v>
      </c>
      <c r="F2794" s="112">
        <f t="shared" si="178"/>
        <v>4929.12</v>
      </c>
      <c r="G2794" s="80" t="s">
        <v>3334</v>
      </c>
      <c r="H2794" s="358"/>
      <c r="I2794" s="365"/>
      <c r="L2794"/>
      <c r="M2794"/>
      <c r="P2794" s="9">
        <v>30</v>
      </c>
      <c r="V2794" s="39"/>
      <c r="Z2794" s="38"/>
      <c r="AA2794" s="38">
        <v>14.999877950545553</v>
      </c>
      <c r="AB2794" s="30"/>
      <c r="AC2794" s="31"/>
      <c r="AD2794" s="32"/>
      <c r="AE2794" s="32"/>
      <c r="AF2794" s="33"/>
      <c r="AJ2794" s="350">
        <v>1602028</v>
      </c>
      <c r="AK2794" s="3"/>
      <c r="AL2794" s="3"/>
    </row>
    <row r="2795" spans="1:38" ht="12" customHeight="1" x14ac:dyDescent="0.25">
      <c r="A2795" s="73">
        <v>5403062</v>
      </c>
      <c r="B2795" s="98" t="s">
        <v>7801</v>
      </c>
      <c r="C2795" s="74"/>
      <c r="D2795" s="115">
        <v>2257.5</v>
      </c>
      <c r="E2795" s="75" t="s">
        <v>1</v>
      </c>
      <c r="F2795" s="112">
        <f t="shared" si="178"/>
        <v>2709</v>
      </c>
      <c r="G2795" s="80" t="s">
        <v>3334</v>
      </c>
      <c r="H2795" s="358"/>
      <c r="I2795" s="365"/>
      <c r="L2795"/>
      <c r="M2795"/>
      <c r="P2795" s="9">
        <v>30</v>
      </c>
      <c r="V2795" s="39"/>
      <c r="Z2795" s="38"/>
      <c r="AA2795" s="38">
        <v>14.999877950545553</v>
      </c>
      <c r="AB2795" s="30"/>
      <c r="AC2795" s="31"/>
      <c r="AD2795" s="32"/>
      <c r="AE2795" s="32"/>
      <c r="AF2795" s="33"/>
      <c r="AJ2795" s="350"/>
      <c r="AK2795" s="3"/>
      <c r="AL2795" s="3"/>
    </row>
    <row r="2796" spans="1:38" ht="12" customHeight="1" x14ac:dyDescent="0.25">
      <c r="A2796" s="73">
        <v>5403063</v>
      </c>
      <c r="B2796" s="98" t="s">
        <v>7802</v>
      </c>
      <c r="C2796" s="74"/>
      <c r="D2796" s="115">
        <v>2893.8</v>
      </c>
      <c r="E2796" s="75" t="s">
        <v>1</v>
      </c>
      <c r="F2796" s="112">
        <f t="shared" si="178"/>
        <v>3472.56</v>
      </c>
      <c r="G2796" s="80" t="s">
        <v>3334</v>
      </c>
      <c r="H2796" s="358"/>
      <c r="I2796" s="365"/>
      <c r="L2796"/>
      <c r="M2796"/>
      <c r="P2796" s="9">
        <v>30</v>
      </c>
      <c r="V2796" s="39"/>
      <c r="Z2796" s="38"/>
      <c r="AA2796" s="38">
        <v>14.999877950545553</v>
      </c>
      <c r="AB2796" s="30"/>
      <c r="AC2796" s="31"/>
      <c r="AD2796" s="32"/>
      <c r="AE2796" s="32"/>
      <c r="AF2796" s="33"/>
      <c r="AJ2796" s="350"/>
      <c r="AK2796" s="3"/>
      <c r="AL2796" s="3"/>
    </row>
    <row r="2797" spans="1:38" ht="12" customHeight="1" x14ac:dyDescent="0.25">
      <c r="A2797" s="73">
        <v>5403064</v>
      </c>
      <c r="B2797" s="98" t="s">
        <v>7803</v>
      </c>
      <c r="C2797" s="74"/>
      <c r="D2797" s="115">
        <v>3610.95</v>
      </c>
      <c r="E2797" s="75" t="s">
        <v>1</v>
      </c>
      <c r="F2797" s="112">
        <f t="shared" si="178"/>
        <v>4333.1399999999994</v>
      </c>
      <c r="G2797" s="80" t="s">
        <v>3334</v>
      </c>
      <c r="H2797" s="358"/>
      <c r="I2797" s="365"/>
      <c r="L2797"/>
      <c r="M2797"/>
      <c r="P2797" s="9">
        <v>30</v>
      </c>
      <c r="V2797" s="39"/>
      <c r="Z2797" s="38"/>
      <c r="AA2797" s="38">
        <v>14.999877950545553</v>
      </c>
      <c r="AB2797" s="30"/>
      <c r="AC2797" s="31"/>
      <c r="AD2797" s="32"/>
      <c r="AE2797" s="32"/>
      <c r="AF2797" s="33"/>
      <c r="AJ2797" s="350"/>
      <c r="AK2797" s="3"/>
      <c r="AL2797" s="3"/>
    </row>
    <row r="2798" spans="1:38" ht="12" customHeight="1" x14ac:dyDescent="0.25">
      <c r="A2798" s="73">
        <v>5403065</v>
      </c>
      <c r="B2798" s="98" t="s">
        <v>7800</v>
      </c>
      <c r="C2798" s="74"/>
      <c r="D2798" s="115">
        <v>5124</v>
      </c>
      <c r="E2798" s="75" t="s">
        <v>1</v>
      </c>
      <c r="F2798" s="112">
        <f t="shared" si="178"/>
        <v>6148.8</v>
      </c>
      <c r="G2798" s="80" t="s">
        <v>3334</v>
      </c>
      <c r="H2798" s="358"/>
      <c r="I2798" s="365"/>
      <c r="L2798"/>
      <c r="M2798"/>
      <c r="P2798" s="9">
        <v>30</v>
      </c>
      <c r="V2798" s="39"/>
      <c r="Z2798" s="38"/>
      <c r="AA2798" s="38">
        <v>14.999877950545553</v>
      </c>
      <c r="AB2798" s="30"/>
      <c r="AC2798" s="31"/>
      <c r="AD2798" s="32"/>
      <c r="AE2798" s="32"/>
      <c r="AF2798" s="33"/>
      <c r="AJ2798" s="350"/>
      <c r="AK2798" s="3"/>
      <c r="AL2798" s="3"/>
    </row>
    <row r="2799" spans="1:38" ht="12" customHeight="1" x14ac:dyDescent="0.25">
      <c r="A2799" s="73">
        <v>5403042</v>
      </c>
      <c r="B2799" s="98" t="s">
        <v>6975</v>
      </c>
      <c r="C2799" s="74"/>
      <c r="D2799" s="115">
        <v>3001.43</v>
      </c>
      <c r="E2799" s="75" t="s">
        <v>1</v>
      </c>
      <c r="F2799" s="112">
        <f t="shared" si="178"/>
        <v>3601.7159999999999</v>
      </c>
      <c r="G2799" s="80" t="s">
        <v>3334</v>
      </c>
      <c r="H2799" s="358"/>
      <c r="I2799" s="365"/>
      <c r="L2799"/>
      <c r="M2799"/>
      <c r="P2799" s="9">
        <v>30</v>
      </c>
      <c r="V2799" s="39"/>
      <c r="Z2799" s="38"/>
      <c r="AA2799" s="38">
        <v>15.000053308882329</v>
      </c>
      <c r="AB2799" s="30"/>
      <c r="AC2799" s="31"/>
      <c r="AD2799" s="32"/>
      <c r="AE2799" s="32"/>
      <c r="AF2799" s="33"/>
      <c r="AJ2799" s="350">
        <v>1602029</v>
      </c>
      <c r="AK2799" s="3"/>
      <c r="AL2799" s="3"/>
    </row>
    <row r="2800" spans="1:38" ht="12" customHeight="1" x14ac:dyDescent="0.25">
      <c r="A2800" s="73">
        <v>5403060</v>
      </c>
      <c r="B2800" s="98" t="s">
        <v>7804</v>
      </c>
      <c r="C2800" s="74"/>
      <c r="D2800" s="115">
        <v>3158.4</v>
      </c>
      <c r="E2800" s="75" t="s">
        <v>1</v>
      </c>
      <c r="F2800" s="112">
        <f t="shared" si="178"/>
        <v>3790.08</v>
      </c>
      <c r="G2800" s="80" t="s">
        <v>3334</v>
      </c>
      <c r="H2800" s="358"/>
      <c r="I2800" s="365"/>
      <c r="L2800"/>
      <c r="M2800"/>
      <c r="P2800" s="9">
        <v>30</v>
      </c>
      <c r="V2800" s="39"/>
      <c r="Z2800" s="38"/>
      <c r="AA2800" s="38">
        <v>15.000053308882329</v>
      </c>
      <c r="AB2800" s="30"/>
      <c r="AC2800" s="31"/>
      <c r="AD2800" s="32"/>
      <c r="AE2800" s="32"/>
      <c r="AF2800" s="33"/>
      <c r="AJ2800" s="350"/>
      <c r="AK2800" s="3"/>
      <c r="AL2800" s="3"/>
    </row>
    <row r="2801" spans="1:38" ht="12" customHeight="1" x14ac:dyDescent="0.25">
      <c r="A2801" s="73">
        <v>5403061</v>
      </c>
      <c r="B2801" s="98" t="s">
        <v>7805</v>
      </c>
      <c r="C2801" s="74"/>
      <c r="D2801" s="115">
        <v>3553.2</v>
      </c>
      <c r="E2801" s="75" t="s">
        <v>6463</v>
      </c>
      <c r="F2801" s="112">
        <f t="shared" si="178"/>
        <v>4263.8399999999992</v>
      </c>
      <c r="G2801" s="80" t="s">
        <v>3334</v>
      </c>
      <c r="H2801" s="358"/>
      <c r="I2801" s="365"/>
      <c r="L2801"/>
      <c r="M2801"/>
      <c r="P2801" s="9">
        <v>30</v>
      </c>
      <c r="V2801" s="39"/>
      <c r="Z2801" s="38"/>
      <c r="AA2801" s="38">
        <v>15.000053308882329</v>
      </c>
      <c r="AB2801" s="30"/>
      <c r="AC2801" s="31"/>
      <c r="AD2801" s="32"/>
      <c r="AE2801" s="32"/>
      <c r="AF2801" s="33"/>
      <c r="AJ2801" s="350"/>
      <c r="AK2801" s="3"/>
      <c r="AL2801" s="3"/>
    </row>
    <row r="2802" spans="1:38" ht="12" customHeight="1" x14ac:dyDescent="0.25">
      <c r="A2802" s="73">
        <v>5403032</v>
      </c>
      <c r="B2802" s="98" t="s">
        <v>5878</v>
      </c>
      <c r="C2802" s="74"/>
      <c r="D2802" s="115">
        <v>4029.91</v>
      </c>
      <c r="E2802" s="75" t="s">
        <v>6463</v>
      </c>
      <c r="F2802" s="112">
        <f t="shared" si="178"/>
        <v>4835.8919999999998</v>
      </c>
      <c r="G2802" s="80" t="s">
        <v>3334</v>
      </c>
      <c r="H2802" s="358"/>
      <c r="I2802" s="365"/>
      <c r="L2802"/>
      <c r="M2802"/>
      <c r="P2802" s="9">
        <v>30</v>
      </c>
      <c r="V2802" s="39"/>
      <c r="Z2802" s="38"/>
      <c r="AA2802" s="38">
        <v>15.000053308882329</v>
      </c>
      <c r="AB2802" s="30"/>
      <c r="AC2802" s="31"/>
      <c r="AD2802" s="32"/>
      <c r="AE2802" s="32"/>
      <c r="AF2802" s="33"/>
      <c r="AJ2802" s="350">
        <v>1602029</v>
      </c>
      <c r="AK2802" s="3"/>
      <c r="AL2802" s="3"/>
    </row>
    <row r="2803" spans="1:38" ht="12" customHeight="1" x14ac:dyDescent="0.25">
      <c r="A2803" s="271">
        <v>5403033</v>
      </c>
      <c r="B2803" s="100" t="s">
        <v>5879</v>
      </c>
      <c r="C2803" s="85"/>
      <c r="D2803" s="115">
        <v>5355</v>
      </c>
      <c r="E2803" s="86" t="s">
        <v>6463</v>
      </c>
      <c r="F2803" s="292">
        <f t="shared" si="178"/>
        <v>6426</v>
      </c>
      <c r="G2803" s="87" t="s">
        <v>3334</v>
      </c>
      <c r="H2803" s="358"/>
      <c r="I2803" s="365"/>
      <c r="L2803"/>
      <c r="M2803"/>
      <c r="P2803" s="9">
        <v>30</v>
      </c>
      <c r="V2803" s="39"/>
      <c r="Z2803" s="38"/>
      <c r="AA2803" s="38">
        <v>14.999924255048413</v>
      </c>
      <c r="AB2803" s="30"/>
      <c r="AC2803" s="31"/>
      <c r="AD2803" s="32"/>
      <c r="AE2803" s="32"/>
      <c r="AF2803" s="33"/>
      <c r="AJ2803" s="350">
        <v>1602030</v>
      </c>
      <c r="AK2803" s="3"/>
      <c r="AL2803" s="3"/>
    </row>
    <row r="2804" spans="1:38" ht="75" customHeight="1" x14ac:dyDescent="0.25">
      <c r="A2804" s="269">
        <v>74</v>
      </c>
      <c r="B2804" s="284" t="s">
        <v>7983</v>
      </c>
      <c r="C2804" s="267"/>
      <c r="D2804" s="115"/>
      <c r="E2804" s="267"/>
      <c r="F2804" s="298"/>
      <c r="G2804" s="189"/>
      <c r="H2804" s="358"/>
      <c r="I2804" s="331"/>
      <c r="J2804" s="72"/>
      <c r="K2804" s="72"/>
      <c r="L2804"/>
      <c r="M2804"/>
      <c r="P2804" s="9">
        <v>180</v>
      </c>
      <c r="R2804" s="36"/>
      <c r="V2804" s="37"/>
      <c r="Z2804" s="38"/>
      <c r="AA2804" s="38"/>
      <c r="AB2804" s="30"/>
      <c r="AC2804" s="31"/>
      <c r="AD2804" s="32"/>
      <c r="AE2804" s="32"/>
      <c r="AF2804" s="33"/>
      <c r="AJ2804" s="350"/>
      <c r="AK2804" s="3"/>
      <c r="AL2804" s="3"/>
    </row>
    <row r="2805" spans="1:38" ht="12" customHeight="1" x14ac:dyDescent="0.25">
      <c r="A2805" s="76">
        <v>5404001</v>
      </c>
      <c r="B2805" s="270" t="s">
        <v>145</v>
      </c>
      <c r="C2805" s="77"/>
      <c r="D2805" s="115">
        <v>62.55</v>
      </c>
      <c r="E2805" s="78" t="s">
        <v>1</v>
      </c>
      <c r="F2805" s="112">
        <f t="shared" si="178"/>
        <v>75.059999999999988</v>
      </c>
      <c r="G2805" s="79" t="s">
        <v>3334</v>
      </c>
      <c r="H2805" s="358"/>
      <c r="I2805" s="326" t="s">
        <v>4950</v>
      </c>
      <c r="L2805"/>
      <c r="M2805"/>
      <c r="P2805" s="9">
        <v>180</v>
      </c>
      <c r="V2805" s="39"/>
      <c r="Z2805" s="38"/>
      <c r="AA2805" s="38">
        <v>19.990840393863067</v>
      </c>
      <c r="AB2805" s="30"/>
      <c r="AC2805" s="31"/>
      <c r="AD2805" s="32"/>
      <c r="AE2805" s="32"/>
      <c r="AF2805" s="33"/>
      <c r="AJ2805" s="350">
        <v>1604001</v>
      </c>
      <c r="AK2805" s="3"/>
      <c r="AL2805" s="3"/>
    </row>
    <row r="2806" spans="1:38" ht="12" customHeight="1" x14ac:dyDescent="0.25">
      <c r="A2806" s="73">
        <v>5404002</v>
      </c>
      <c r="B2806" s="98" t="s">
        <v>146</v>
      </c>
      <c r="C2806" s="74"/>
      <c r="D2806" s="115">
        <v>62.55</v>
      </c>
      <c r="E2806" s="75" t="s">
        <v>6463</v>
      </c>
      <c r="F2806" s="112">
        <f t="shared" si="178"/>
        <v>75.059999999999988</v>
      </c>
      <c r="G2806" s="80" t="s">
        <v>3335</v>
      </c>
      <c r="H2806" s="358"/>
      <c r="I2806" s="360" t="s">
        <v>8198</v>
      </c>
      <c r="L2806"/>
      <c r="M2806"/>
      <c r="P2806" s="9">
        <v>180</v>
      </c>
      <c r="V2806" s="39"/>
      <c r="Z2806" s="38"/>
      <c r="AA2806" s="38">
        <v>19.990840393863067</v>
      </c>
      <c r="AB2806" s="30"/>
      <c r="AC2806" s="31"/>
      <c r="AD2806" s="32"/>
      <c r="AE2806" s="32"/>
      <c r="AF2806" s="33"/>
      <c r="AJ2806" s="350">
        <v>1604002</v>
      </c>
      <c r="AK2806" s="3"/>
      <c r="AL2806" s="3"/>
    </row>
    <row r="2807" spans="1:38" ht="12" customHeight="1" x14ac:dyDescent="0.25">
      <c r="A2807" s="73">
        <v>5404003</v>
      </c>
      <c r="B2807" s="98" t="s">
        <v>147</v>
      </c>
      <c r="C2807" s="74"/>
      <c r="D2807" s="115">
        <v>71.510000000000005</v>
      </c>
      <c r="E2807" s="75" t="s">
        <v>6463</v>
      </c>
      <c r="F2807" s="112">
        <f t="shared" si="178"/>
        <v>85.811999999999998</v>
      </c>
      <c r="G2807" s="80" t="s">
        <v>3335</v>
      </c>
      <c r="H2807" s="358"/>
      <c r="I2807" s="361"/>
      <c r="L2807"/>
      <c r="M2807"/>
      <c r="P2807" s="9">
        <v>180</v>
      </c>
      <c r="V2807" s="39"/>
      <c r="Z2807" s="38"/>
      <c r="AA2807" s="38">
        <v>20.008011215701984</v>
      </c>
      <c r="AB2807" s="30"/>
      <c r="AC2807" s="31"/>
      <c r="AD2807" s="32"/>
      <c r="AE2807" s="32"/>
      <c r="AF2807" s="33"/>
      <c r="AJ2807" s="350">
        <v>1604003</v>
      </c>
      <c r="AK2807" s="3"/>
      <c r="AL2807" s="3"/>
    </row>
    <row r="2808" spans="1:38" ht="12" customHeight="1" x14ac:dyDescent="0.25">
      <c r="A2808" s="73">
        <v>5404004</v>
      </c>
      <c r="B2808" s="98" t="s">
        <v>148</v>
      </c>
      <c r="C2808" s="74"/>
      <c r="D2808" s="115">
        <v>86.95</v>
      </c>
      <c r="E2808" s="75" t="s">
        <v>6463</v>
      </c>
      <c r="F2808" s="112">
        <f t="shared" si="178"/>
        <v>104.34</v>
      </c>
      <c r="G2808" s="80" t="s">
        <v>3334</v>
      </c>
      <c r="H2808" s="358"/>
      <c r="L2808"/>
      <c r="M2808"/>
      <c r="P2808" s="9">
        <v>180</v>
      </c>
      <c r="V2808" s="39"/>
      <c r="Z2808" s="38"/>
      <c r="AA2808" s="38">
        <v>19.996705649810579</v>
      </c>
      <c r="AB2808" s="30"/>
      <c r="AC2808" s="31"/>
      <c r="AD2808" s="32"/>
      <c r="AE2808" s="32"/>
      <c r="AF2808" s="33"/>
      <c r="AJ2808" s="350">
        <v>1604004</v>
      </c>
      <c r="AK2808" s="3"/>
      <c r="AL2808" s="3"/>
    </row>
    <row r="2809" spans="1:38" ht="12" customHeight="1" x14ac:dyDescent="0.25">
      <c r="A2809" s="73">
        <v>5404005</v>
      </c>
      <c r="B2809" s="98" t="s">
        <v>149</v>
      </c>
      <c r="C2809" s="74"/>
      <c r="D2809" s="115">
        <v>62.55</v>
      </c>
      <c r="E2809" s="75" t="s">
        <v>6463</v>
      </c>
      <c r="F2809" s="112">
        <f t="shared" si="178"/>
        <v>75.059999999999988</v>
      </c>
      <c r="G2809" s="80" t="s">
        <v>3333</v>
      </c>
      <c r="H2809" s="358"/>
      <c r="I2809" s="365" t="s">
        <v>4967</v>
      </c>
      <c r="J2809" s="15"/>
      <c r="L2809"/>
      <c r="M2809"/>
      <c r="P2809" s="9">
        <v>180</v>
      </c>
      <c r="V2809" s="39"/>
      <c r="Z2809" s="38"/>
      <c r="AA2809" s="38">
        <v>19.990840393863067</v>
      </c>
      <c r="AB2809" s="30"/>
      <c r="AC2809" s="31"/>
      <c r="AD2809" s="32"/>
      <c r="AE2809" s="32"/>
      <c r="AF2809" s="33"/>
      <c r="AJ2809" s="350">
        <v>1604005</v>
      </c>
      <c r="AK2809" s="3"/>
      <c r="AL2809" s="3"/>
    </row>
    <row r="2810" spans="1:38" ht="12" customHeight="1" x14ac:dyDescent="0.25">
      <c r="A2810" s="73">
        <v>5404006</v>
      </c>
      <c r="B2810" s="98" t="s">
        <v>150</v>
      </c>
      <c r="C2810" s="74"/>
      <c r="D2810" s="115">
        <v>73.23</v>
      </c>
      <c r="E2810" s="75" t="s">
        <v>6463</v>
      </c>
      <c r="F2810" s="112">
        <f t="shared" si="178"/>
        <v>87.876000000000005</v>
      </c>
      <c r="G2810" s="80" t="s">
        <v>3333</v>
      </c>
      <c r="H2810" s="358"/>
      <c r="I2810" s="365"/>
      <c r="J2810" s="15"/>
      <c r="L2810"/>
      <c r="M2810"/>
      <c r="P2810" s="9">
        <v>180</v>
      </c>
      <c r="V2810" s="39"/>
      <c r="Z2810" s="38"/>
      <c r="AA2810" s="38">
        <v>20.007823195775472</v>
      </c>
      <c r="AB2810" s="30"/>
      <c r="AC2810" s="31"/>
      <c r="AD2810" s="32"/>
      <c r="AE2810" s="32"/>
      <c r="AF2810" s="33"/>
      <c r="AJ2810" s="350">
        <v>1604006</v>
      </c>
      <c r="AK2810" s="3"/>
      <c r="AL2810" s="3"/>
    </row>
    <row r="2811" spans="1:38" ht="12" customHeight="1" x14ac:dyDescent="0.25">
      <c r="A2811" s="73">
        <v>5404007</v>
      </c>
      <c r="B2811" s="98" t="s">
        <v>151</v>
      </c>
      <c r="C2811" s="74"/>
      <c r="D2811" s="115">
        <v>99.06</v>
      </c>
      <c r="E2811" s="75" t="s">
        <v>6463</v>
      </c>
      <c r="F2811" s="112">
        <f t="shared" si="178"/>
        <v>118.872</v>
      </c>
      <c r="G2811" s="80" t="s">
        <v>3333</v>
      </c>
      <c r="H2811" s="358"/>
      <c r="I2811" s="365"/>
      <c r="J2811" s="15"/>
      <c r="L2811"/>
      <c r="M2811"/>
      <c r="P2811" s="9">
        <v>180</v>
      </c>
      <c r="V2811" s="39"/>
      <c r="Z2811" s="38"/>
      <c r="AA2811" s="38">
        <v>19.997108155002891</v>
      </c>
      <c r="AB2811" s="30"/>
      <c r="AC2811" s="31"/>
      <c r="AD2811" s="32"/>
      <c r="AE2811" s="32"/>
      <c r="AF2811" s="33"/>
      <c r="AJ2811" s="350">
        <v>1604007</v>
      </c>
      <c r="AK2811" s="3"/>
      <c r="AL2811" s="3"/>
    </row>
    <row r="2812" spans="1:38" ht="12" customHeight="1" x14ac:dyDescent="0.25">
      <c r="A2812" s="73">
        <v>5404008</v>
      </c>
      <c r="B2812" s="98" t="s">
        <v>152</v>
      </c>
      <c r="C2812" s="74"/>
      <c r="D2812" s="115">
        <v>111.04</v>
      </c>
      <c r="E2812" s="75" t="s">
        <v>6463</v>
      </c>
      <c r="F2812" s="112">
        <f t="shared" si="178"/>
        <v>133.24799999999999</v>
      </c>
      <c r="G2812" s="80" t="s">
        <v>3333</v>
      </c>
      <c r="H2812" s="358"/>
      <c r="I2812" s="365"/>
      <c r="J2812" s="15"/>
      <c r="L2812"/>
      <c r="M2812"/>
      <c r="P2812" s="9">
        <v>180</v>
      </c>
      <c r="V2812" s="39"/>
      <c r="Z2812" s="38"/>
      <c r="AA2812" s="38">
        <v>20.005159293176831</v>
      </c>
      <c r="AB2812" s="30"/>
      <c r="AC2812" s="31"/>
      <c r="AD2812" s="32"/>
      <c r="AE2812" s="32"/>
      <c r="AF2812" s="33"/>
      <c r="AJ2812" s="350">
        <v>1604008</v>
      </c>
      <c r="AK2812" s="3"/>
      <c r="AL2812" s="3"/>
    </row>
    <row r="2813" spans="1:38" ht="12" customHeight="1" x14ac:dyDescent="0.25">
      <c r="A2813" s="73">
        <v>5404009</v>
      </c>
      <c r="B2813" s="98" t="s">
        <v>153</v>
      </c>
      <c r="C2813" s="74"/>
      <c r="D2813" s="115">
        <v>36.69</v>
      </c>
      <c r="E2813" s="75" t="s">
        <v>6464</v>
      </c>
      <c r="F2813" s="112">
        <f t="shared" si="178"/>
        <v>44.027999999999999</v>
      </c>
      <c r="G2813" s="80" t="s">
        <v>3334</v>
      </c>
      <c r="H2813" s="358"/>
      <c r="I2813" s="360" t="s">
        <v>8195</v>
      </c>
      <c r="L2813"/>
      <c r="M2813"/>
      <c r="P2813" s="9">
        <v>180</v>
      </c>
      <c r="V2813" s="39"/>
      <c r="Z2813" s="38"/>
      <c r="AA2813" s="38">
        <v>4.9960967993754934</v>
      </c>
      <c r="AB2813" s="30"/>
      <c r="AC2813" s="31"/>
      <c r="AD2813" s="32"/>
      <c r="AE2813" s="32"/>
      <c r="AF2813" s="33"/>
      <c r="AJ2813" s="350">
        <v>1604009</v>
      </c>
      <c r="AK2813" s="3"/>
      <c r="AL2813" s="3"/>
    </row>
    <row r="2814" spans="1:38" ht="12" customHeight="1" x14ac:dyDescent="0.25">
      <c r="A2814" s="73">
        <v>5404010</v>
      </c>
      <c r="B2814" s="98" t="s">
        <v>154</v>
      </c>
      <c r="C2814" s="74"/>
      <c r="D2814" s="115">
        <v>67.13</v>
      </c>
      <c r="E2814" s="75"/>
      <c r="F2814" s="112">
        <f t="shared" si="178"/>
        <v>80.555999999999997</v>
      </c>
      <c r="G2814" s="80" t="s">
        <v>3334</v>
      </c>
      <c r="H2814" s="358"/>
      <c r="I2814" s="361"/>
      <c r="L2814"/>
      <c r="M2814"/>
      <c r="P2814" s="9">
        <v>180</v>
      </c>
      <c r="V2814" s="39"/>
      <c r="Z2814" s="38"/>
      <c r="AA2814" s="38">
        <v>4.9925325368039211</v>
      </c>
      <c r="AB2814" s="30"/>
      <c r="AC2814" s="31"/>
      <c r="AD2814" s="32"/>
      <c r="AE2814" s="32"/>
      <c r="AF2814" s="33"/>
      <c r="AJ2814" s="350">
        <v>1604010</v>
      </c>
      <c r="AK2814" s="3"/>
      <c r="AL2814" s="3"/>
    </row>
    <row r="2815" spans="1:38" ht="12" customHeight="1" x14ac:dyDescent="0.25">
      <c r="A2815" s="73">
        <v>5404011</v>
      </c>
      <c r="B2815" s="98" t="s">
        <v>155</v>
      </c>
      <c r="C2815" s="74"/>
      <c r="D2815" s="115">
        <v>84.33</v>
      </c>
      <c r="E2815" s="75" t="s">
        <v>1</v>
      </c>
      <c r="F2815" s="112">
        <f t="shared" si="178"/>
        <v>101.196</v>
      </c>
      <c r="G2815" s="80" t="s">
        <v>3334</v>
      </c>
      <c r="H2815" s="358"/>
      <c r="I2815" s="326" t="s">
        <v>4968</v>
      </c>
      <c r="L2815"/>
      <c r="M2815"/>
      <c r="P2815" s="9">
        <v>180</v>
      </c>
      <c r="V2815" s="39"/>
      <c r="Z2815" s="38"/>
      <c r="AA2815" s="38">
        <v>4.9932065217391397</v>
      </c>
      <c r="AB2815" s="30"/>
      <c r="AC2815" s="31"/>
      <c r="AD2815" s="32"/>
      <c r="AE2815" s="32"/>
      <c r="AF2815" s="33"/>
      <c r="AJ2815" s="350">
        <v>1604011</v>
      </c>
      <c r="AK2815" s="3"/>
      <c r="AL2815" s="3"/>
    </row>
    <row r="2816" spans="1:38" ht="12" customHeight="1" x14ac:dyDescent="0.25">
      <c r="A2816" s="73">
        <v>5404012</v>
      </c>
      <c r="B2816" s="98" t="s">
        <v>156</v>
      </c>
      <c r="C2816" s="74"/>
      <c r="D2816" s="115">
        <v>66.31</v>
      </c>
      <c r="E2816" s="75" t="s">
        <v>6463</v>
      </c>
      <c r="F2816" s="112">
        <f t="shared" si="178"/>
        <v>79.572000000000003</v>
      </c>
      <c r="G2816" s="80" t="s">
        <v>3333</v>
      </c>
      <c r="H2816" s="358"/>
      <c r="I2816" s="360" t="s">
        <v>8199</v>
      </c>
      <c r="J2816" s="15"/>
      <c r="L2816"/>
      <c r="M2816"/>
      <c r="P2816" s="9">
        <v>180</v>
      </c>
      <c r="V2816" s="39"/>
      <c r="Z2816" s="38"/>
      <c r="AA2816" s="38">
        <v>20</v>
      </c>
      <c r="AB2816" s="30"/>
      <c r="AC2816" s="31"/>
      <c r="AD2816" s="32"/>
      <c r="AE2816" s="32"/>
      <c r="AF2816" s="33"/>
      <c r="AJ2816" s="350">
        <v>1604012</v>
      </c>
      <c r="AK2816" s="3"/>
      <c r="AL2816" s="3"/>
    </row>
    <row r="2817" spans="1:38" ht="12" customHeight="1" x14ac:dyDescent="0.25">
      <c r="A2817" s="73">
        <v>5404013</v>
      </c>
      <c r="B2817" s="98" t="s">
        <v>157</v>
      </c>
      <c r="C2817" s="74"/>
      <c r="D2817" s="115">
        <v>84.24</v>
      </c>
      <c r="E2817" s="75" t="s">
        <v>6463</v>
      </c>
      <c r="F2817" s="112">
        <f t="shared" si="178"/>
        <v>101.08799999999999</v>
      </c>
      <c r="G2817" s="80" t="s">
        <v>3333</v>
      </c>
      <c r="H2817" s="358"/>
      <c r="I2817" s="361"/>
      <c r="J2817" s="15"/>
      <c r="L2817"/>
      <c r="M2817"/>
      <c r="P2817" s="9">
        <v>180</v>
      </c>
      <c r="V2817" s="39"/>
      <c r="Z2817" s="38"/>
      <c r="AA2817" s="38">
        <v>19.993199591975525</v>
      </c>
      <c r="AB2817" s="30"/>
      <c r="AC2817" s="31"/>
      <c r="AD2817" s="32"/>
      <c r="AE2817" s="32"/>
      <c r="AF2817" s="33"/>
      <c r="AJ2817" s="350">
        <v>1604013</v>
      </c>
      <c r="AK2817" s="3"/>
      <c r="AL2817" s="3"/>
    </row>
    <row r="2818" spans="1:38" ht="12" customHeight="1" x14ac:dyDescent="0.25">
      <c r="A2818" s="73">
        <v>5404014</v>
      </c>
      <c r="B2818" s="98" t="s">
        <v>158</v>
      </c>
      <c r="C2818" s="74"/>
      <c r="D2818" s="115">
        <v>101.43</v>
      </c>
      <c r="E2818" s="75" t="s">
        <v>6463</v>
      </c>
      <c r="F2818" s="112">
        <f t="shared" si="178"/>
        <v>121.71600000000001</v>
      </c>
      <c r="G2818" s="80" t="s">
        <v>3333</v>
      </c>
      <c r="H2818" s="358"/>
      <c r="J2818" s="15"/>
      <c r="L2818"/>
      <c r="M2818"/>
      <c r="P2818" s="9">
        <v>180</v>
      </c>
      <c r="V2818" s="39"/>
      <c r="Z2818" s="38"/>
      <c r="AA2818" s="38">
        <v>19.994351878000558</v>
      </c>
      <c r="AB2818" s="30"/>
      <c r="AC2818" s="31"/>
      <c r="AD2818" s="32"/>
      <c r="AE2818" s="32"/>
      <c r="AF2818" s="33"/>
      <c r="AJ2818" s="350">
        <v>1604014</v>
      </c>
      <c r="AK2818" s="3"/>
      <c r="AL2818" s="3"/>
    </row>
    <row r="2819" spans="1:38" ht="12" customHeight="1" x14ac:dyDescent="0.25">
      <c r="A2819" s="73">
        <v>5404015</v>
      </c>
      <c r="B2819" s="98" t="s">
        <v>159</v>
      </c>
      <c r="C2819" s="74"/>
      <c r="D2819" s="115">
        <v>118.16</v>
      </c>
      <c r="E2819" s="75" t="s">
        <v>6463</v>
      </c>
      <c r="F2819" s="112">
        <f t="shared" si="178"/>
        <v>141.792</v>
      </c>
      <c r="G2819" s="80" t="s">
        <v>3335</v>
      </c>
      <c r="H2819" s="358"/>
      <c r="I2819" s="360" t="s">
        <v>8200</v>
      </c>
      <c r="L2819"/>
      <c r="M2819"/>
      <c r="P2819" s="9">
        <v>180</v>
      </c>
      <c r="V2819" s="39"/>
      <c r="Z2819" s="38"/>
      <c r="AA2819" s="38">
        <v>20</v>
      </c>
      <c r="AB2819" s="30"/>
      <c r="AC2819" s="31"/>
      <c r="AD2819" s="32"/>
      <c r="AE2819" s="32"/>
      <c r="AF2819" s="33"/>
      <c r="AJ2819" s="350">
        <v>1604015</v>
      </c>
      <c r="AK2819" s="3"/>
      <c r="AL2819" s="3"/>
    </row>
    <row r="2820" spans="1:38" ht="12" customHeight="1" x14ac:dyDescent="0.25">
      <c r="A2820" s="73">
        <v>5404016</v>
      </c>
      <c r="B2820" s="98" t="s">
        <v>160</v>
      </c>
      <c r="C2820" s="74"/>
      <c r="D2820" s="115">
        <v>134.97</v>
      </c>
      <c r="E2820" s="75" t="s">
        <v>6463</v>
      </c>
      <c r="F2820" s="112">
        <f t="shared" si="178"/>
        <v>161.964</v>
      </c>
      <c r="G2820" s="80" t="s">
        <v>3335</v>
      </c>
      <c r="H2820" s="358"/>
      <c r="I2820" s="361"/>
      <c r="L2820"/>
      <c r="M2820"/>
      <c r="P2820" s="9">
        <v>180</v>
      </c>
      <c r="V2820" s="39"/>
      <c r="Z2820" s="38"/>
      <c r="AA2820" s="38">
        <v>20.002122241086582</v>
      </c>
      <c r="AB2820" s="30"/>
      <c r="AC2820" s="31"/>
      <c r="AD2820" s="32"/>
      <c r="AE2820" s="32"/>
      <c r="AF2820" s="33"/>
      <c r="AJ2820" s="350">
        <v>1604016</v>
      </c>
      <c r="AK2820" s="3"/>
      <c r="AL2820" s="3"/>
    </row>
    <row r="2821" spans="1:38" ht="12" customHeight="1" x14ac:dyDescent="0.25">
      <c r="A2821" s="73">
        <v>5404017</v>
      </c>
      <c r="B2821" s="98" t="s">
        <v>161</v>
      </c>
      <c r="C2821" s="74"/>
      <c r="D2821" s="115">
        <v>193.73</v>
      </c>
      <c r="E2821" s="75" t="s">
        <v>6463</v>
      </c>
      <c r="F2821" s="112">
        <f t="shared" si="178"/>
        <v>232.47599999999997</v>
      </c>
      <c r="G2821" s="80" t="s">
        <v>3334</v>
      </c>
      <c r="H2821" s="358"/>
      <c r="L2821"/>
      <c r="M2821"/>
      <c r="P2821" s="9">
        <v>180</v>
      </c>
      <c r="V2821" s="39"/>
      <c r="Z2821" s="38"/>
      <c r="AA2821" s="38">
        <v>19.998521366257577</v>
      </c>
      <c r="AB2821" s="30"/>
      <c r="AC2821" s="31"/>
      <c r="AD2821" s="32"/>
      <c r="AE2821" s="32"/>
      <c r="AF2821" s="33"/>
      <c r="AJ2821" s="350">
        <v>1604017</v>
      </c>
      <c r="AK2821" s="3"/>
      <c r="AL2821" s="3"/>
    </row>
    <row r="2822" spans="1:38" ht="12" customHeight="1" x14ac:dyDescent="0.25">
      <c r="A2822" s="73">
        <v>5404018</v>
      </c>
      <c r="B2822" s="98" t="s">
        <v>162</v>
      </c>
      <c r="C2822" s="74"/>
      <c r="D2822" s="115">
        <v>207.54</v>
      </c>
      <c r="E2822" s="75" t="s">
        <v>6463</v>
      </c>
      <c r="F2822" s="112">
        <f t="shared" si="178"/>
        <v>249.04799999999997</v>
      </c>
      <c r="G2822" s="80" t="s">
        <v>3334</v>
      </c>
      <c r="H2822" s="358"/>
      <c r="I2822" s="360" t="s">
        <v>8201</v>
      </c>
      <c r="L2822"/>
      <c r="M2822"/>
      <c r="P2822" s="9">
        <v>180</v>
      </c>
      <c r="V2822" s="39"/>
      <c r="Z2822" s="38"/>
      <c r="AA2822" s="38">
        <v>19.998619832999793</v>
      </c>
      <c r="AB2822" s="30"/>
      <c r="AC2822" s="31"/>
      <c r="AD2822" s="32"/>
      <c r="AE2822" s="32"/>
      <c r="AF2822" s="33"/>
      <c r="AJ2822" s="350">
        <v>1604018</v>
      </c>
      <c r="AK2822" s="3"/>
      <c r="AL2822" s="3"/>
    </row>
    <row r="2823" spans="1:38" ht="12" customHeight="1" x14ac:dyDescent="0.25">
      <c r="A2823" s="73">
        <v>5404019</v>
      </c>
      <c r="B2823" s="98" t="s">
        <v>163</v>
      </c>
      <c r="C2823" s="74"/>
      <c r="D2823" s="115">
        <v>253.14</v>
      </c>
      <c r="E2823" s="75"/>
      <c r="F2823" s="112">
        <f t="shared" si="178"/>
        <v>303.76799999999997</v>
      </c>
      <c r="G2823" s="80" t="s">
        <v>3334</v>
      </c>
      <c r="H2823" s="358"/>
      <c r="I2823" s="361"/>
      <c r="L2823"/>
      <c r="M2823"/>
      <c r="P2823" s="9">
        <v>180</v>
      </c>
      <c r="V2823" s="39"/>
      <c r="Z2823" s="38"/>
      <c r="AA2823" s="38">
        <v>20</v>
      </c>
      <c r="AB2823" s="30"/>
      <c r="AC2823" s="31"/>
      <c r="AD2823" s="32"/>
      <c r="AE2823" s="32"/>
      <c r="AF2823" s="33"/>
      <c r="AJ2823" s="350">
        <v>1604019</v>
      </c>
      <c r="AK2823" s="3"/>
      <c r="AL2823" s="3"/>
    </row>
    <row r="2824" spans="1:38" ht="12" customHeight="1" x14ac:dyDescent="0.25">
      <c r="A2824" s="73">
        <v>5404020</v>
      </c>
      <c r="B2824" s="98" t="s">
        <v>164</v>
      </c>
      <c r="C2824" s="74"/>
      <c r="D2824" s="115">
        <v>69.41</v>
      </c>
      <c r="E2824" s="75"/>
      <c r="F2824" s="112">
        <f t="shared" si="178"/>
        <v>83.291999999999987</v>
      </c>
      <c r="G2824" s="80" t="s">
        <v>3334</v>
      </c>
      <c r="H2824" s="358"/>
      <c r="L2824"/>
      <c r="M2824"/>
      <c r="P2824" s="9">
        <v>180</v>
      </c>
      <c r="V2824" s="39"/>
      <c r="Z2824" s="38"/>
      <c r="AA2824" s="38">
        <v>0</v>
      </c>
      <c r="AB2824" s="30"/>
      <c r="AC2824" s="31"/>
      <c r="AD2824" s="32"/>
      <c r="AE2824" s="32"/>
      <c r="AF2824" s="33"/>
      <c r="AJ2824" s="350">
        <v>1604020</v>
      </c>
      <c r="AK2824" s="3"/>
      <c r="AL2824" s="3"/>
    </row>
    <row r="2825" spans="1:38" ht="12" customHeight="1" x14ac:dyDescent="0.25">
      <c r="A2825" s="73">
        <v>5404021</v>
      </c>
      <c r="B2825" s="98" t="s">
        <v>165</v>
      </c>
      <c r="C2825" s="74"/>
      <c r="D2825" s="115">
        <v>65.209999999999994</v>
      </c>
      <c r="E2825" s="75" t="s">
        <v>6463</v>
      </c>
      <c r="F2825" s="112">
        <f t="shared" si="178"/>
        <v>78.251999999999995</v>
      </c>
      <c r="G2825" s="80" t="s">
        <v>3335</v>
      </c>
      <c r="H2825" s="358"/>
      <c r="I2825" s="360" t="s">
        <v>8190</v>
      </c>
      <c r="L2825"/>
      <c r="M2825"/>
      <c r="P2825" s="9">
        <v>180</v>
      </c>
      <c r="V2825" s="39"/>
      <c r="Z2825" s="38"/>
      <c r="AA2825" s="38">
        <v>0</v>
      </c>
      <c r="AB2825" s="30"/>
      <c r="AC2825" s="31"/>
      <c r="AD2825" s="32"/>
      <c r="AE2825" s="32"/>
      <c r="AF2825" s="33"/>
      <c r="AJ2825" s="350">
        <v>1604021</v>
      </c>
      <c r="AK2825" s="3"/>
      <c r="AL2825" s="3"/>
    </row>
    <row r="2826" spans="1:38" ht="12" customHeight="1" x14ac:dyDescent="0.25">
      <c r="A2826" s="73">
        <v>5404022</v>
      </c>
      <c r="B2826" s="98" t="s">
        <v>166</v>
      </c>
      <c r="C2826" s="74"/>
      <c r="D2826" s="115">
        <v>101.62</v>
      </c>
      <c r="E2826" s="75" t="s">
        <v>6463</v>
      </c>
      <c r="F2826" s="112">
        <f t="shared" si="178"/>
        <v>121.944</v>
      </c>
      <c r="G2826" s="80" t="s">
        <v>3333</v>
      </c>
      <c r="H2826" s="358"/>
      <c r="I2826" s="361"/>
      <c r="J2826" s="15"/>
      <c r="L2826"/>
      <c r="M2826"/>
      <c r="P2826" s="9">
        <v>180</v>
      </c>
      <c r="V2826" s="39"/>
      <c r="Z2826" s="38"/>
      <c r="AA2826" s="38">
        <v>20</v>
      </c>
      <c r="AB2826" s="30"/>
      <c r="AC2826" s="31"/>
      <c r="AD2826" s="32"/>
      <c r="AE2826" s="32"/>
      <c r="AF2826" s="33"/>
      <c r="AJ2826" s="350">
        <v>1604022</v>
      </c>
      <c r="AK2826" s="3"/>
      <c r="AL2826" s="3"/>
    </row>
    <row r="2827" spans="1:38" ht="12" customHeight="1" x14ac:dyDescent="0.25">
      <c r="A2827" s="73">
        <v>5404023</v>
      </c>
      <c r="B2827" s="98" t="s">
        <v>167</v>
      </c>
      <c r="C2827" s="74"/>
      <c r="D2827" s="115">
        <v>111.01</v>
      </c>
      <c r="E2827" s="75" t="s">
        <v>6463</v>
      </c>
      <c r="F2827" s="112">
        <f t="shared" si="178"/>
        <v>133.21199999999999</v>
      </c>
      <c r="G2827" s="80" t="s">
        <v>3333</v>
      </c>
      <c r="H2827" s="358"/>
      <c r="J2827" s="15"/>
      <c r="L2827"/>
      <c r="M2827"/>
      <c r="P2827" s="9">
        <v>180</v>
      </c>
      <c r="V2827" s="39"/>
      <c r="Z2827" s="38"/>
      <c r="AA2827" s="38">
        <v>19.997419687782227</v>
      </c>
      <c r="AB2827" s="30"/>
      <c r="AC2827" s="31"/>
      <c r="AD2827" s="32"/>
      <c r="AE2827" s="32"/>
      <c r="AF2827" s="33"/>
      <c r="AJ2827" s="350">
        <v>1604023</v>
      </c>
      <c r="AK2827" s="3"/>
      <c r="AL2827" s="3"/>
    </row>
    <row r="2828" spans="1:38" ht="12" customHeight="1" x14ac:dyDescent="0.25">
      <c r="A2828" s="73">
        <v>5404024</v>
      </c>
      <c r="B2828" s="98" t="s">
        <v>168</v>
      </c>
      <c r="C2828" s="74"/>
      <c r="D2828" s="115">
        <v>125.75</v>
      </c>
      <c r="E2828" s="75" t="s">
        <v>6463</v>
      </c>
      <c r="F2828" s="112">
        <f t="shared" si="178"/>
        <v>150.9</v>
      </c>
      <c r="G2828" s="80" t="s">
        <v>3333</v>
      </c>
      <c r="H2828" s="358"/>
      <c r="I2828" s="365" t="s">
        <v>4971</v>
      </c>
      <c r="J2828" s="15"/>
      <c r="L2828"/>
      <c r="M2828"/>
      <c r="P2828" s="9">
        <v>180</v>
      </c>
      <c r="V2828" s="39"/>
      <c r="Z2828" s="38"/>
      <c r="AA2828" s="38">
        <v>20.000000000000014</v>
      </c>
      <c r="AB2828" s="30"/>
      <c r="AC2828" s="31"/>
      <c r="AD2828" s="32"/>
      <c r="AE2828" s="32"/>
      <c r="AF2828" s="33"/>
      <c r="AJ2828" s="350">
        <v>1604024</v>
      </c>
      <c r="AK2828" s="3"/>
      <c r="AL2828" s="3"/>
    </row>
    <row r="2829" spans="1:38" ht="12" customHeight="1" x14ac:dyDescent="0.25">
      <c r="A2829" s="73">
        <v>5404025</v>
      </c>
      <c r="B2829" s="98" t="s">
        <v>169</v>
      </c>
      <c r="C2829" s="74"/>
      <c r="D2829" s="115">
        <v>144.97</v>
      </c>
      <c r="E2829" s="75" t="s">
        <v>6463</v>
      </c>
      <c r="F2829" s="112">
        <f t="shared" si="178"/>
        <v>173.964</v>
      </c>
      <c r="G2829" s="80" t="s">
        <v>3333</v>
      </c>
      <c r="H2829" s="358"/>
      <c r="I2829" s="365"/>
      <c r="J2829" s="15"/>
      <c r="L2829"/>
      <c r="M2829"/>
      <c r="P2829" s="9">
        <v>180</v>
      </c>
      <c r="V2829" s="39"/>
      <c r="Z2829" s="38"/>
      <c r="AA2829" s="38">
        <v>20.003951397806972</v>
      </c>
      <c r="AB2829" s="30"/>
      <c r="AC2829" s="31"/>
      <c r="AD2829" s="32"/>
      <c r="AE2829" s="32"/>
      <c r="AF2829" s="33"/>
      <c r="AJ2829" s="350">
        <v>1604025</v>
      </c>
      <c r="AK2829" s="3"/>
      <c r="AL2829" s="3"/>
    </row>
    <row r="2830" spans="1:38" ht="12" customHeight="1" x14ac:dyDescent="0.25">
      <c r="A2830" s="73">
        <v>5404026</v>
      </c>
      <c r="B2830" s="98" t="s">
        <v>170</v>
      </c>
      <c r="C2830" s="74"/>
      <c r="D2830" s="115">
        <v>198.1</v>
      </c>
      <c r="E2830" s="75" t="s">
        <v>6463</v>
      </c>
      <c r="F2830" s="112">
        <f t="shared" si="178"/>
        <v>237.71999999999997</v>
      </c>
      <c r="G2830" s="80" t="s">
        <v>3334</v>
      </c>
      <c r="H2830" s="358"/>
      <c r="I2830" s="365"/>
      <c r="L2830"/>
      <c r="M2830"/>
      <c r="P2830" s="9">
        <v>180</v>
      </c>
      <c r="V2830" s="39"/>
      <c r="Z2830" s="38"/>
      <c r="AA2830" s="38">
        <v>19.997108155002891</v>
      </c>
      <c r="AB2830" s="30"/>
      <c r="AC2830" s="31"/>
      <c r="AD2830" s="32"/>
      <c r="AE2830" s="32"/>
      <c r="AF2830" s="33"/>
      <c r="AJ2830" s="350">
        <v>1604026</v>
      </c>
      <c r="AK2830" s="3"/>
      <c r="AL2830" s="3"/>
    </row>
    <row r="2831" spans="1:38" ht="12" customHeight="1" x14ac:dyDescent="0.25">
      <c r="A2831" s="73">
        <v>5404027</v>
      </c>
      <c r="B2831" s="98" t="s">
        <v>171</v>
      </c>
      <c r="C2831" s="74"/>
      <c r="D2831" s="115">
        <v>232.2</v>
      </c>
      <c r="E2831" s="75" t="s">
        <v>6463</v>
      </c>
      <c r="F2831" s="112">
        <f t="shared" si="178"/>
        <v>278.64</v>
      </c>
      <c r="G2831" s="80" t="s">
        <v>3334</v>
      </c>
      <c r="H2831" s="358"/>
      <c r="I2831" s="365"/>
      <c r="L2831"/>
      <c r="M2831"/>
      <c r="P2831" s="9">
        <v>180</v>
      </c>
      <c r="V2831" s="39"/>
      <c r="Z2831" s="38"/>
      <c r="AA2831" s="38">
        <v>20.00246715598594</v>
      </c>
      <c r="AB2831" s="30"/>
      <c r="AC2831" s="31"/>
      <c r="AD2831" s="32"/>
      <c r="AE2831" s="32"/>
      <c r="AF2831" s="33"/>
      <c r="AJ2831" s="350">
        <v>1604027</v>
      </c>
      <c r="AK2831" s="3"/>
      <c r="AL2831" s="3"/>
    </row>
    <row r="2832" spans="1:38" ht="12" customHeight="1" x14ac:dyDescent="0.25">
      <c r="A2832" s="73">
        <v>5404028</v>
      </c>
      <c r="B2832" s="98" t="s">
        <v>172</v>
      </c>
      <c r="C2832" s="74"/>
      <c r="D2832" s="115">
        <v>285.10000000000002</v>
      </c>
      <c r="E2832" s="75" t="s">
        <v>6463</v>
      </c>
      <c r="F2832" s="112">
        <f t="shared" si="178"/>
        <v>342.12</v>
      </c>
      <c r="G2832" s="80" t="s">
        <v>3334</v>
      </c>
      <c r="H2832" s="358"/>
      <c r="I2832" s="365"/>
      <c r="L2832"/>
      <c r="M2832"/>
      <c r="P2832" s="9">
        <v>180</v>
      </c>
      <c r="V2832" s="39"/>
      <c r="Z2832" s="38"/>
      <c r="AA2832" s="38">
        <v>19.99899527780569</v>
      </c>
      <c r="AB2832" s="30"/>
      <c r="AC2832" s="31"/>
      <c r="AD2832" s="32"/>
      <c r="AE2832" s="32"/>
      <c r="AF2832" s="33"/>
      <c r="AJ2832" s="350">
        <v>1604028</v>
      </c>
      <c r="AK2832" s="3"/>
      <c r="AL2832" s="3"/>
    </row>
    <row r="2833" spans="1:38" ht="12" customHeight="1" x14ac:dyDescent="0.25">
      <c r="A2833" s="73">
        <v>5404029</v>
      </c>
      <c r="B2833" s="98" t="s">
        <v>173</v>
      </c>
      <c r="C2833" s="74"/>
      <c r="D2833" s="115">
        <v>366.3</v>
      </c>
      <c r="E2833" s="75" t="s">
        <v>6463</v>
      </c>
      <c r="F2833" s="112">
        <f t="shared" si="178"/>
        <v>439.56</v>
      </c>
      <c r="G2833" s="80" t="s">
        <v>3334</v>
      </c>
      <c r="H2833" s="358"/>
      <c r="I2833" s="365"/>
      <c r="L2833"/>
      <c r="M2833"/>
      <c r="P2833" s="9">
        <v>180</v>
      </c>
      <c r="V2833" s="39"/>
      <c r="Z2833" s="38"/>
      <c r="AA2833" s="38">
        <v>19.999218016890836</v>
      </c>
      <c r="AB2833" s="30"/>
      <c r="AC2833" s="31"/>
      <c r="AD2833" s="32"/>
      <c r="AE2833" s="32"/>
      <c r="AF2833" s="33"/>
      <c r="AJ2833" s="350">
        <v>1604029</v>
      </c>
      <c r="AK2833" s="3"/>
      <c r="AL2833" s="3"/>
    </row>
    <row r="2834" spans="1:38" ht="12" customHeight="1" x14ac:dyDescent="0.25">
      <c r="A2834" s="73">
        <v>5404030</v>
      </c>
      <c r="B2834" s="98" t="s">
        <v>174</v>
      </c>
      <c r="C2834" s="74"/>
      <c r="D2834" s="115">
        <v>498.29</v>
      </c>
      <c r="E2834" s="75" t="s">
        <v>6463</v>
      </c>
      <c r="F2834" s="112">
        <f t="shared" si="178"/>
        <v>597.94799999999998</v>
      </c>
      <c r="G2834" s="80" t="s">
        <v>3334</v>
      </c>
      <c r="H2834" s="358"/>
      <c r="I2834" s="365"/>
      <c r="L2834"/>
      <c r="M2834"/>
      <c r="P2834" s="9">
        <v>180</v>
      </c>
      <c r="V2834" s="39"/>
      <c r="Z2834" s="38"/>
      <c r="AA2834" s="38">
        <v>19.998850310416202</v>
      </c>
      <c r="AB2834" s="30"/>
      <c r="AC2834" s="31"/>
      <c r="AD2834" s="32"/>
      <c r="AE2834" s="32"/>
      <c r="AF2834" s="33"/>
      <c r="AJ2834" s="350">
        <v>1604030</v>
      </c>
      <c r="AK2834" s="3"/>
      <c r="AL2834" s="3"/>
    </row>
    <row r="2835" spans="1:38" ht="12" customHeight="1" x14ac:dyDescent="0.25">
      <c r="A2835" s="73">
        <v>5404031</v>
      </c>
      <c r="B2835" s="98" t="s">
        <v>175</v>
      </c>
      <c r="C2835" s="74"/>
      <c r="D2835" s="115">
        <v>79.17</v>
      </c>
      <c r="E2835" s="75"/>
      <c r="F2835" s="112">
        <f t="shared" si="178"/>
        <v>95.004000000000005</v>
      </c>
      <c r="G2835" s="80" t="s">
        <v>3334</v>
      </c>
      <c r="H2835" s="358"/>
      <c r="I2835" s="365"/>
      <c r="L2835"/>
      <c r="M2835"/>
      <c r="P2835" s="9">
        <v>180</v>
      </c>
      <c r="V2835" s="39"/>
      <c r="Z2835" s="38"/>
      <c r="AA2835" s="38">
        <v>0</v>
      </c>
      <c r="AB2835" s="30"/>
      <c r="AC2835" s="31"/>
      <c r="AD2835" s="32"/>
      <c r="AE2835" s="32"/>
      <c r="AF2835" s="33"/>
      <c r="AJ2835" s="350">
        <v>1604031</v>
      </c>
      <c r="AK2835" s="3"/>
      <c r="AL2835" s="3"/>
    </row>
    <row r="2836" spans="1:38" ht="12" customHeight="1" x14ac:dyDescent="0.25">
      <c r="A2836" s="73">
        <v>5404032</v>
      </c>
      <c r="B2836" s="98" t="s">
        <v>176</v>
      </c>
      <c r="C2836" s="74"/>
      <c r="D2836" s="115">
        <v>103.79</v>
      </c>
      <c r="E2836" s="75"/>
      <c r="F2836" s="112">
        <f t="shared" si="178"/>
        <v>124.548</v>
      </c>
      <c r="G2836" s="80" t="s">
        <v>3334</v>
      </c>
      <c r="H2836" s="358"/>
      <c r="I2836" s="326"/>
      <c r="L2836"/>
      <c r="M2836"/>
      <c r="P2836" s="9">
        <v>180</v>
      </c>
      <c r="V2836" s="39"/>
      <c r="Z2836" s="38"/>
      <c r="AA2836" s="38">
        <v>0</v>
      </c>
      <c r="AB2836" s="30"/>
      <c r="AC2836" s="31"/>
      <c r="AD2836" s="32"/>
      <c r="AE2836" s="32"/>
      <c r="AF2836" s="33"/>
      <c r="AJ2836" s="350">
        <v>1604032</v>
      </c>
      <c r="AK2836" s="3"/>
      <c r="AL2836" s="3"/>
    </row>
    <row r="2837" spans="1:38" ht="12" customHeight="1" x14ac:dyDescent="0.25">
      <c r="A2837" s="73">
        <v>5404033</v>
      </c>
      <c r="B2837" s="98" t="s">
        <v>177</v>
      </c>
      <c r="C2837" s="74"/>
      <c r="D2837" s="115">
        <v>110</v>
      </c>
      <c r="E2837" s="75" t="s">
        <v>6463</v>
      </c>
      <c r="F2837" s="112">
        <f t="shared" si="178"/>
        <v>132</v>
      </c>
      <c r="G2837" s="80" t="s">
        <v>3333</v>
      </c>
      <c r="H2837" s="358"/>
      <c r="J2837" s="15"/>
      <c r="L2837"/>
      <c r="M2837"/>
      <c r="P2837" s="9">
        <v>180</v>
      </c>
      <c r="V2837" s="39"/>
      <c r="Z2837" s="38"/>
      <c r="AA2837" s="38">
        <v>20</v>
      </c>
      <c r="AB2837" s="30"/>
      <c r="AC2837" s="31"/>
      <c r="AD2837" s="32"/>
      <c r="AE2837" s="32"/>
      <c r="AF2837" s="33"/>
      <c r="AJ2837" s="350">
        <v>1604033</v>
      </c>
      <c r="AK2837" s="3"/>
      <c r="AL2837" s="3"/>
    </row>
    <row r="2838" spans="1:38" ht="12" customHeight="1" x14ac:dyDescent="0.25">
      <c r="A2838" s="73">
        <v>5404034</v>
      </c>
      <c r="B2838" s="98" t="s">
        <v>178</v>
      </c>
      <c r="C2838" s="74"/>
      <c r="D2838" s="115">
        <v>128.56</v>
      </c>
      <c r="E2838" s="75" t="s">
        <v>6463</v>
      </c>
      <c r="F2838" s="112">
        <f t="shared" si="178"/>
        <v>154.27199999999999</v>
      </c>
      <c r="G2838" s="80" t="s">
        <v>3333</v>
      </c>
      <c r="H2838" s="358"/>
      <c r="I2838" s="326" t="s">
        <v>4970</v>
      </c>
      <c r="J2838" s="15"/>
      <c r="L2838"/>
      <c r="M2838"/>
      <c r="P2838" s="9">
        <v>180</v>
      </c>
      <c r="V2838" s="39"/>
      <c r="Z2838" s="38"/>
      <c r="AA2838" s="38">
        <v>19.997771836007132</v>
      </c>
      <c r="AB2838" s="30"/>
      <c r="AC2838" s="31"/>
      <c r="AD2838" s="32"/>
      <c r="AE2838" s="32"/>
      <c r="AF2838" s="33"/>
      <c r="AJ2838" s="350">
        <v>1604034</v>
      </c>
      <c r="AK2838" s="3"/>
      <c r="AL2838" s="3"/>
    </row>
    <row r="2839" spans="1:38" ht="12" customHeight="1" x14ac:dyDescent="0.25">
      <c r="A2839" s="73">
        <v>5404035</v>
      </c>
      <c r="B2839" s="98" t="s">
        <v>179</v>
      </c>
      <c r="C2839" s="74"/>
      <c r="D2839" s="115">
        <v>142.13</v>
      </c>
      <c r="E2839" s="75" t="s">
        <v>6463</v>
      </c>
      <c r="F2839" s="112">
        <f t="shared" si="178"/>
        <v>170.55599999999998</v>
      </c>
      <c r="G2839" s="80" t="s">
        <v>3333</v>
      </c>
      <c r="H2839" s="358"/>
      <c r="I2839" s="360" t="s">
        <v>8202</v>
      </c>
      <c r="J2839" s="15"/>
      <c r="L2839"/>
      <c r="M2839"/>
      <c r="P2839" s="9">
        <v>180</v>
      </c>
      <c r="V2839" s="39"/>
      <c r="Z2839" s="38"/>
      <c r="AA2839" s="38">
        <v>20.002015316404666</v>
      </c>
      <c r="AB2839" s="30"/>
      <c r="AC2839" s="31"/>
      <c r="AD2839" s="32"/>
      <c r="AE2839" s="32"/>
      <c r="AF2839" s="33"/>
      <c r="AJ2839" s="350">
        <v>1604035</v>
      </c>
      <c r="AK2839" s="3"/>
      <c r="AL2839" s="3"/>
    </row>
    <row r="2840" spans="1:38" ht="12" customHeight="1" x14ac:dyDescent="0.25">
      <c r="A2840" s="73">
        <v>5404036</v>
      </c>
      <c r="B2840" s="98" t="s">
        <v>180</v>
      </c>
      <c r="C2840" s="74"/>
      <c r="D2840" s="115">
        <v>167.03</v>
      </c>
      <c r="E2840" s="75" t="s">
        <v>6463</v>
      </c>
      <c r="F2840" s="112">
        <f t="shared" si="178"/>
        <v>200.43600000000001</v>
      </c>
      <c r="G2840" s="80" t="s">
        <v>3333</v>
      </c>
      <c r="H2840" s="358"/>
      <c r="I2840" s="361"/>
      <c r="J2840" s="15"/>
      <c r="L2840"/>
      <c r="M2840"/>
      <c r="P2840" s="9">
        <v>180</v>
      </c>
      <c r="V2840" s="39"/>
      <c r="Z2840" s="38"/>
      <c r="AA2840" s="38">
        <v>20.003429649318349</v>
      </c>
      <c r="AB2840" s="30"/>
      <c r="AC2840" s="31"/>
      <c r="AD2840" s="32"/>
      <c r="AE2840" s="32"/>
      <c r="AF2840" s="33"/>
      <c r="AJ2840" s="350">
        <v>1604036</v>
      </c>
      <c r="AK2840" s="3"/>
      <c r="AL2840" s="3"/>
    </row>
    <row r="2841" spans="1:38" ht="12" customHeight="1" x14ac:dyDescent="0.25">
      <c r="A2841" s="73">
        <v>5404037</v>
      </c>
      <c r="B2841" s="98" t="s">
        <v>181</v>
      </c>
      <c r="C2841" s="74"/>
      <c r="D2841" s="115">
        <v>203.33</v>
      </c>
      <c r="E2841" s="75" t="s">
        <v>6463</v>
      </c>
      <c r="F2841" s="112">
        <f t="shared" si="178"/>
        <v>243.99600000000001</v>
      </c>
      <c r="G2841" s="80" t="s">
        <v>3335</v>
      </c>
      <c r="H2841" s="358"/>
      <c r="L2841"/>
      <c r="M2841"/>
      <c r="P2841" s="9">
        <v>180</v>
      </c>
      <c r="V2841" s="39"/>
      <c r="Z2841" s="38"/>
      <c r="AA2841" s="38">
        <v>19.997182503345783</v>
      </c>
      <c r="AB2841" s="30"/>
      <c r="AC2841" s="31"/>
      <c r="AD2841" s="32"/>
      <c r="AE2841" s="32"/>
      <c r="AF2841" s="33"/>
      <c r="AJ2841" s="350">
        <v>1604037</v>
      </c>
      <c r="AK2841" s="3"/>
      <c r="AL2841" s="3"/>
    </row>
    <row r="2842" spans="1:38" ht="12" customHeight="1" x14ac:dyDescent="0.25">
      <c r="A2842" s="73">
        <v>5404038</v>
      </c>
      <c r="B2842" s="98" t="s">
        <v>182</v>
      </c>
      <c r="C2842" s="74"/>
      <c r="D2842" s="115">
        <v>231.47</v>
      </c>
      <c r="E2842" s="75" t="s">
        <v>6463</v>
      </c>
      <c r="F2842" s="112">
        <f t="shared" si="178"/>
        <v>277.76400000000001</v>
      </c>
      <c r="G2842" s="80" t="s">
        <v>3334</v>
      </c>
      <c r="H2842" s="358"/>
      <c r="I2842" s="360" t="s">
        <v>8203</v>
      </c>
      <c r="L2842"/>
      <c r="M2842"/>
      <c r="P2842" s="9">
        <v>180</v>
      </c>
      <c r="V2842" s="39"/>
      <c r="Z2842" s="38"/>
      <c r="AA2842" s="38">
        <v>19.997525058779843</v>
      </c>
      <c r="AB2842" s="30"/>
      <c r="AC2842" s="31"/>
      <c r="AD2842" s="32"/>
      <c r="AE2842" s="32"/>
      <c r="AF2842" s="33"/>
      <c r="AJ2842" s="350">
        <v>1604038</v>
      </c>
      <c r="AK2842" s="3"/>
      <c r="AL2842" s="3"/>
    </row>
    <row r="2843" spans="1:38" ht="12" customHeight="1" x14ac:dyDescent="0.25">
      <c r="A2843" s="73">
        <v>5404039</v>
      </c>
      <c r="B2843" s="98" t="s">
        <v>183</v>
      </c>
      <c r="C2843" s="74"/>
      <c r="D2843" s="115">
        <v>302.48</v>
      </c>
      <c r="E2843" s="75" t="s">
        <v>6463</v>
      </c>
      <c r="F2843" s="112">
        <f t="shared" si="178"/>
        <v>362.976</v>
      </c>
      <c r="G2843" s="80" t="s">
        <v>3334</v>
      </c>
      <c r="H2843" s="358"/>
      <c r="I2843" s="361"/>
      <c r="L2843"/>
      <c r="M2843"/>
      <c r="P2843" s="9">
        <v>180</v>
      </c>
      <c r="V2843" s="39"/>
      <c r="Z2843" s="38"/>
      <c r="AA2843" s="38">
        <v>20</v>
      </c>
      <c r="AB2843" s="30"/>
      <c r="AC2843" s="31"/>
      <c r="AD2843" s="32"/>
      <c r="AE2843" s="32"/>
      <c r="AF2843" s="33"/>
      <c r="AJ2843" s="350">
        <v>1604039</v>
      </c>
      <c r="AK2843" s="3"/>
      <c r="AL2843" s="3"/>
    </row>
    <row r="2844" spans="1:38" ht="12" customHeight="1" x14ac:dyDescent="0.25">
      <c r="A2844" s="73">
        <v>5404040</v>
      </c>
      <c r="B2844" s="98" t="s">
        <v>184</v>
      </c>
      <c r="C2844" s="74"/>
      <c r="D2844" s="115">
        <v>368.62</v>
      </c>
      <c r="E2844" s="75" t="s">
        <v>6463</v>
      </c>
      <c r="F2844" s="112">
        <f t="shared" si="178"/>
        <v>442.34399999999999</v>
      </c>
      <c r="G2844" s="80" t="s">
        <v>3334</v>
      </c>
      <c r="H2844" s="358"/>
      <c r="L2844"/>
      <c r="M2844"/>
      <c r="P2844" s="9">
        <v>180</v>
      </c>
      <c r="V2844" s="39"/>
      <c r="Z2844" s="38"/>
      <c r="AA2844" s="38">
        <v>20.001554122309429</v>
      </c>
      <c r="AB2844" s="30"/>
      <c r="AC2844" s="31"/>
      <c r="AD2844" s="32"/>
      <c r="AE2844" s="32"/>
      <c r="AF2844" s="33"/>
      <c r="AJ2844" s="350">
        <v>1604040</v>
      </c>
      <c r="AK2844" s="3"/>
      <c r="AL2844" s="3"/>
    </row>
    <row r="2845" spans="1:38" ht="12" customHeight="1" x14ac:dyDescent="0.25">
      <c r="A2845" s="73">
        <v>5404041</v>
      </c>
      <c r="B2845" s="98" t="s">
        <v>185</v>
      </c>
      <c r="C2845" s="74"/>
      <c r="D2845" s="115">
        <v>504.26</v>
      </c>
      <c r="E2845" s="75" t="s">
        <v>6463</v>
      </c>
      <c r="F2845" s="112">
        <f t="shared" si="178"/>
        <v>605.11199999999997</v>
      </c>
      <c r="G2845" s="80" t="s">
        <v>3334</v>
      </c>
      <c r="H2845" s="358"/>
      <c r="I2845" s="360" t="s">
        <v>8204</v>
      </c>
      <c r="L2845"/>
      <c r="M2845"/>
      <c r="P2845" s="9">
        <v>180</v>
      </c>
      <c r="V2845" s="39"/>
      <c r="Z2845" s="38"/>
      <c r="AA2845" s="38">
        <v>20.000568036581555</v>
      </c>
      <c r="AB2845" s="30"/>
      <c r="AC2845" s="31"/>
      <c r="AD2845" s="32"/>
      <c r="AE2845" s="32"/>
      <c r="AF2845" s="33"/>
      <c r="AJ2845" s="350">
        <v>1604041</v>
      </c>
      <c r="AK2845" s="3"/>
      <c r="AL2845" s="3"/>
    </row>
    <row r="2846" spans="1:38" ht="12" customHeight="1" x14ac:dyDescent="0.25">
      <c r="A2846" s="73">
        <v>5404042</v>
      </c>
      <c r="B2846" s="98" t="s">
        <v>186</v>
      </c>
      <c r="C2846" s="74"/>
      <c r="D2846" s="115">
        <v>61.89</v>
      </c>
      <c r="E2846" s="75" t="s">
        <v>6464</v>
      </c>
      <c r="F2846" s="112">
        <f t="shared" si="178"/>
        <v>74.268000000000001</v>
      </c>
      <c r="G2846" s="80" t="s">
        <v>3334</v>
      </c>
      <c r="H2846" s="358"/>
      <c r="I2846" s="361"/>
      <c r="L2846"/>
      <c r="M2846"/>
      <c r="P2846" s="9">
        <v>180</v>
      </c>
      <c r="V2846" s="39"/>
      <c r="Z2846" s="38"/>
      <c r="AA2846" s="38">
        <v>0</v>
      </c>
      <c r="AB2846" s="30"/>
      <c r="AC2846" s="31"/>
      <c r="AD2846" s="32"/>
      <c r="AE2846" s="32"/>
      <c r="AF2846" s="33"/>
      <c r="AJ2846" s="350">
        <v>1604042</v>
      </c>
      <c r="AK2846" s="3"/>
      <c r="AL2846" s="3"/>
    </row>
    <row r="2847" spans="1:38" ht="12" customHeight="1" x14ac:dyDescent="0.25">
      <c r="A2847" s="73">
        <v>5404043</v>
      </c>
      <c r="B2847" s="98" t="s">
        <v>187</v>
      </c>
      <c r="C2847" s="74"/>
      <c r="D2847" s="115">
        <v>135.80000000000001</v>
      </c>
      <c r="E2847" s="75"/>
      <c r="F2847" s="112">
        <f t="shared" si="178"/>
        <v>162.96</v>
      </c>
      <c r="G2847" s="80" t="s">
        <v>3334</v>
      </c>
      <c r="H2847" s="358"/>
      <c r="I2847" s="22"/>
      <c r="L2847"/>
      <c r="M2847"/>
      <c r="P2847" s="9">
        <v>180</v>
      </c>
      <c r="V2847" s="39"/>
      <c r="Z2847" s="38"/>
      <c r="AA2847" s="38">
        <v>0</v>
      </c>
      <c r="AB2847" s="30"/>
      <c r="AC2847" s="31"/>
      <c r="AD2847" s="32"/>
      <c r="AE2847" s="32"/>
      <c r="AF2847" s="33"/>
      <c r="AJ2847" s="350">
        <v>1604043</v>
      </c>
      <c r="AK2847" s="3"/>
      <c r="AL2847" s="3"/>
    </row>
    <row r="2848" spans="1:38" ht="12" customHeight="1" x14ac:dyDescent="0.25">
      <c r="A2848" s="73">
        <v>5404044</v>
      </c>
      <c r="B2848" s="98" t="s">
        <v>188</v>
      </c>
      <c r="C2848" s="74"/>
      <c r="D2848" s="115">
        <v>177.02</v>
      </c>
      <c r="E2848" s="75" t="s">
        <v>6463</v>
      </c>
      <c r="F2848" s="112">
        <f t="shared" si="178"/>
        <v>212.42400000000001</v>
      </c>
      <c r="G2848" s="80" t="s">
        <v>3335</v>
      </c>
      <c r="H2848" s="358"/>
      <c r="I2848" s="360" t="s">
        <v>8205</v>
      </c>
      <c r="L2848"/>
      <c r="M2848"/>
      <c r="P2848" s="9">
        <v>180</v>
      </c>
      <c r="V2848" s="39"/>
      <c r="Z2848" s="38"/>
      <c r="AA2848" s="38">
        <v>20</v>
      </c>
      <c r="AB2848" s="30"/>
      <c r="AC2848" s="31"/>
      <c r="AD2848" s="32"/>
      <c r="AE2848" s="32"/>
      <c r="AF2848" s="33"/>
      <c r="AJ2848" s="350">
        <v>1604044</v>
      </c>
      <c r="AK2848" s="3"/>
      <c r="AL2848" s="3"/>
    </row>
    <row r="2849" spans="1:38" ht="12" customHeight="1" x14ac:dyDescent="0.25">
      <c r="A2849" s="73">
        <v>5404045</v>
      </c>
      <c r="B2849" s="98" t="s">
        <v>189</v>
      </c>
      <c r="C2849" s="74"/>
      <c r="D2849" s="115">
        <v>202.74</v>
      </c>
      <c r="E2849" s="75" t="s">
        <v>6463</v>
      </c>
      <c r="F2849" s="112">
        <f t="shared" si="178"/>
        <v>243.28800000000001</v>
      </c>
      <c r="G2849" s="80" t="s">
        <v>3334</v>
      </c>
      <c r="H2849" s="358"/>
      <c r="I2849" s="361"/>
      <c r="L2849"/>
      <c r="M2849"/>
      <c r="P2849" s="9">
        <v>180</v>
      </c>
      <c r="V2849" s="39"/>
      <c r="Z2849" s="38"/>
      <c r="AA2849" s="38">
        <v>19.998587171517386</v>
      </c>
      <c r="AB2849" s="30"/>
      <c r="AC2849" s="31"/>
      <c r="AD2849" s="32"/>
      <c r="AE2849" s="32"/>
      <c r="AF2849" s="33"/>
      <c r="AJ2849" s="350">
        <v>1604045</v>
      </c>
      <c r="AK2849" s="3"/>
      <c r="AL2849" s="3"/>
    </row>
    <row r="2850" spans="1:38" ht="12" customHeight="1" x14ac:dyDescent="0.25">
      <c r="A2850" s="73">
        <v>5404046</v>
      </c>
      <c r="B2850" s="98" t="s">
        <v>190</v>
      </c>
      <c r="C2850" s="74"/>
      <c r="D2850" s="115">
        <v>231.82</v>
      </c>
      <c r="E2850" s="75" t="s">
        <v>6463</v>
      </c>
      <c r="F2850" s="112">
        <f t="shared" si="178"/>
        <v>278.18399999999997</v>
      </c>
      <c r="G2850" s="80" t="s">
        <v>3334</v>
      </c>
      <c r="H2850" s="358"/>
      <c r="I2850" s="326"/>
      <c r="L2850"/>
      <c r="M2850"/>
      <c r="P2850" s="9">
        <v>180</v>
      </c>
      <c r="V2850" s="39"/>
      <c r="Z2850" s="38"/>
      <c r="AA2850" s="38">
        <v>19.998764364265426</v>
      </c>
      <c r="AB2850" s="30"/>
      <c r="AC2850" s="31"/>
      <c r="AD2850" s="32"/>
      <c r="AE2850" s="32"/>
      <c r="AF2850" s="33"/>
      <c r="AJ2850" s="350">
        <v>1604046</v>
      </c>
      <c r="AK2850" s="3"/>
      <c r="AL2850" s="3"/>
    </row>
    <row r="2851" spans="1:38" ht="12" customHeight="1" x14ac:dyDescent="0.25">
      <c r="A2851" s="73">
        <v>5404047</v>
      </c>
      <c r="B2851" s="98" t="s">
        <v>191</v>
      </c>
      <c r="C2851" s="74"/>
      <c r="D2851" s="115">
        <v>240.07</v>
      </c>
      <c r="E2851" s="75" t="s">
        <v>6464</v>
      </c>
      <c r="F2851" s="112">
        <f t="shared" si="178"/>
        <v>288.084</v>
      </c>
      <c r="G2851" s="80" t="s">
        <v>3335</v>
      </c>
      <c r="H2851" s="358"/>
      <c r="I2851" s="360" t="s">
        <v>8206</v>
      </c>
      <c r="L2851"/>
      <c r="M2851"/>
      <c r="P2851" s="9">
        <v>180</v>
      </c>
      <c r="V2851" s="39"/>
      <c r="Z2851" s="38"/>
      <c r="AA2851" s="38">
        <v>20.002386207719383</v>
      </c>
      <c r="AB2851" s="30"/>
      <c r="AC2851" s="31"/>
      <c r="AD2851" s="32"/>
      <c r="AE2851" s="32"/>
      <c r="AF2851" s="33"/>
      <c r="AJ2851" s="350">
        <v>1604047</v>
      </c>
      <c r="AK2851" s="3"/>
      <c r="AL2851" s="3"/>
    </row>
    <row r="2852" spans="1:38" ht="12" customHeight="1" x14ac:dyDescent="0.25">
      <c r="A2852" s="73">
        <v>5404048</v>
      </c>
      <c r="B2852" s="98" t="s">
        <v>192</v>
      </c>
      <c r="C2852" s="74"/>
      <c r="D2852" s="115">
        <v>260.85000000000002</v>
      </c>
      <c r="E2852" s="75" t="s">
        <v>6464</v>
      </c>
      <c r="F2852" s="112">
        <f t="shared" si="178"/>
        <v>313.02000000000004</v>
      </c>
      <c r="G2852" s="80" t="s">
        <v>3335</v>
      </c>
      <c r="H2852" s="358"/>
      <c r="I2852" s="361"/>
      <c r="L2852"/>
      <c r="M2852"/>
      <c r="P2852" s="9">
        <v>180</v>
      </c>
      <c r="V2852" s="39"/>
      <c r="Z2852" s="38"/>
      <c r="AA2852" s="38">
        <v>20.0010980564401</v>
      </c>
      <c r="AB2852" s="30"/>
      <c r="AC2852" s="31"/>
      <c r="AD2852" s="32"/>
      <c r="AE2852" s="32"/>
      <c r="AF2852" s="33"/>
      <c r="AJ2852" s="350">
        <v>1604048</v>
      </c>
      <c r="AK2852" s="3"/>
      <c r="AL2852" s="3"/>
    </row>
    <row r="2853" spans="1:38" ht="12" customHeight="1" x14ac:dyDescent="0.25">
      <c r="A2853" s="73">
        <v>5404049</v>
      </c>
      <c r="B2853" s="98" t="s">
        <v>193</v>
      </c>
      <c r="C2853" s="74"/>
      <c r="D2853" s="115">
        <v>363.26</v>
      </c>
      <c r="E2853" s="75" t="s">
        <v>6464</v>
      </c>
      <c r="F2853" s="112">
        <f t="shared" si="178"/>
        <v>435.91199999999998</v>
      </c>
      <c r="G2853" s="80" t="s">
        <v>3335</v>
      </c>
      <c r="H2853" s="358"/>
      <c r="I2853" s="97"/>
      <c r="L2853"/>
      <c r="M2853"/>
      <c r="P2853" s="9">
        <v>180</v>
      </c>
      <c r="V2853" s="39"/>
      <c r="Z2853" s="38"/>
      <c r="AA2853" s="38">
        <v>20.000788519161006</v>
      </c>
      <c r="AB2853" s="30"/>
      <c r="AC2853" s="31"/>
      <c r="AD2853" s="32"/>
      <c r="AE2853" s="32"/>
      <c r="AF2853" s="33"/>
      <c r="AJ2853" s="350">
        <v>1604049</v>
      </c>
      <c r="AK2853" s="3"/>
      <c r="AL2853" s="3"/>
    </row>
    <row r="2854" spans="1:38" ht="12" customHeight="1" x14ac:dyDescent="0.25">
      <c r="A2854" s="73">
        <v>5404050</v>
      </c>
      <c r="B2854" s="98" t="s">
        <v>194</v>
      </c>
      <c r="C2854" s="74"/>
      <c r="D2854" s="115">
        <v>460.35</v>
      </c>
      <c r="E2854" s="75" t="s">
        <v>6463</v>
      </c>
      <c r="F2854" s="112">
        <f t="shared" si="178"/>
        <v>552.41999999999996</v>
      </c>
      <c r="G2854" s="80" t="s">
        <v>3334</v>
      </c>
      <c r="H2854" s="358"/>
      <c r="I2854" s="326" t="s">
        <v>4969</v>
      </c>
      <c r="L2854"/>
      <c r="M2854"/>
      <c r="P2854" s="9">
        <v>180</v>
      </c>
      <c r="V2854" s="39"/>
      <c r="Z2854" s="38"/>
      <c r="AA2854" s="38">
        <v>20.001244438913602</v>
      </c>
      <c r="AB2854" s="30"/>
      <c r="AC2854" s="31"/>
      <c r="AD2854" s="32"/>
      <c r="AE2854" s="32"/>
      <c r="AF2854" s="33"/>
      <c r="AJ2854" s="350">
        <v>1604050</v>
      </c>
      <c r="AK2854" s="3"/>
      <c r="AL2854" s="3"/>
    </row>
    <row r="2855" spans="1:38" ht="12" customHeight="1" x14ac:dyDescent="0.25">
      <c r="A2855" s="73">
        <v>5404051</v>
      </c>
      <c r="B2855" s="98" t="s">
        <v>195</v>
      </c>
      <c r="C2855" s="74"/>
      <c r="D2855" s="115">
        <v>613.79999999999995</v>
      </c>
      <c r="E2855" s="75" t="s">
        <v>1</v>
      </c>
      <c r="F2855" s="112">
        <f t="shared" si="178"/>
        <v>736.56</v>
      </c>
      <c r="G2855" s="80" t="s">
        <v>3334</v>
      </c>
      <c r="H2855" s="358"/>
      <c r="I2855" s="360" t="s">
        <v>8207</v>
      </c>
      <c r="L2855"/>
      <c r="M2855"/>
      <c r="P2855" s="9">
        <v>180</v>
      </c>
      <c r="V2855" s="39"/>
      <c r="Z2855" s="38"/>
      <c r="AA2855" s="38">
        <v>19.999066663555539</v>
      </c>
      <c r="AB2855" s="30"/>
      <c r="AC2855" s="31"/>
      <c r="AD2855" s="32"/>
      <c r="AE2855" s="32"/>
      <c r="AF2855" s="33"/>
      <c r="AJ2855" s="350">
        <v>1604051</v>
      </c>
      <c r="AK2855" s="3"/>
      <c r="AL2855" s="3"/>
    </row>
    <row r="2856" spans="1:38" ht="12" customHeight="1" x14ac:dyDescent="0.25">
      <c r="A2856" s="73">
        <v>5404052</v>
      </c>
      <c r="B2856" s="98" t="s">
        <v>196</v>
      </c>
      <c r="C2856" s="74"/>
      <c r="D2856" s="115">
        <v>182.78</v>
      </c>
      <c r="E2856" s="75" t="s">
        <v>6463</v>
      </c>
      <c r="F2856" s="112">
        <f t="shared" si="178"/>
        <v>219.33599999999998</v>
      </c>
      <c r="G2856" s="80" t="s">
        <v>3334</v>
      </c>
      <c r="H2856" s="358"/>
      <c r="I2856" s="361"/>
      <c r="L2856"/>
      <c r="M2856"/>
      <c r="P2856" s="9">
        <v>180</v>
      </c>
      <c r="V2856" s="39"/>
      <c r="Z2856" s="38"/>
      <c r="AA2856" s="38">
        <v>20.003134059390419</v>
      </c>
      <c r="AB2856" s="30"/>
      <c r="AC2856" s="31"/>
      <c r="AD2856" s="32"/>
      <c r="AE2856" s="32"/>
      <c r="AF2856" s="33"/>
      <c r="AJ2856" s="350">
        <v>1604052</v>
      </c>
      <c r="AK2856" s="3"/>
      <c r="AL2856" s="3"/>
    </row>
    <row r="2857" spans="1:38" ht="12" customHeight="1" x14ac:dyDescent="0.25">
      <c r="A2857" s="73">
        <v>5404053</v>
      </c>
      <c r="B2857" s="98" t="s">
        <v>197</v>
      </c>
      <c r="C2857" s="74"/>
      <c r="D2857" s="115">
        <v>216.14</v>
      </c>
      <c r="E2857" s="75" t="s">
        <v>6463</v>
      </c>
      <c r="F2857" s="112">
        <f t="shared" si="178"/>
        <v>259.36799999999999</v>
      </c>
      <c r="G2857" s="80" t="s">
        <v>3335</v>
      </c>
      <c r="H2857" s="358"/>
      <c r="I2857" s="97"/>
      <c r="L2857"/>
      <c r="M2857"/>
      <c r="P2857" s="9">
        <v>180</v>
      </c>
      <c r="V2857" s="39"/>
      <c r="Z2857" s="38"/>
      <c r="AA2857" s="38">
        <v>19.997349589186314</v>
      </c>
      <c r="AB2857" s="30"/>
      <c r="AC2857" s="31"/>
      <c r="AD2857" s="32"/>
      <c r="AE2857" s="32"/>
      <c r="AF2857" s="33"/>
      <c r="AJ2857" s="350">
        <v>1604053</v>
      </c>
      <c r="AK2857" s="3"/>
      <c r="AL2857" s="3"/>
    </row>
    <row r="2858" spans="1:38" ht="12" customHeight="1" x14ac:dyDescent="0.25">
      <c r="A2858" s="73">
        <v>5404054</v>
      </c>
      <c r="B2858" s="98" t="s">
        <v>198</v>
      </c>
      <c r="C2858" s="74"/>
      <c r="D2858" s="115">
        <v>251.72</v>
      </c>
      <c r="E2858" s="75" t="s">
        <v>6463</v>
      </c>
      <c r="F2858" s="112">
        <f t="shared" si="178"/>
        <v>302.06399999999996</v>
      </c>
      <c r="G2858" s="80" t="s">
        <v>3334</v>
      </c>
      <c r="H2858" s="358"/>
      <c r="I2858" s="360" t="s">
        <v>8208</v>
      </c>
      <c r="L2858"/>
      <c r="M2858"/>
      <c r="P2858" s="9">
        <v>180</v>
      </c>
      <c r="V2858" s="39"/>
      <c r="Z2858" s="38"/>
      <c r="AA2858" s="38">
        <v>20</v>
      </c>
      <c r="AB2858" s="30"/>
      <c r="AC2858" s="31"/>
      <c r="AD2858" s="32"/>
      <c r="AE2858" s="32"/>
      <c r="AF2858" s="33"/>
      <c r="AJ2858" s="350">
        <v>1604054</v>
      </c>
      <c r="AK2858" s="3"/>
      <c r="AL2858" s="3"/>
    </row>
    <row r="2859" spans="1:38" ht="12" customHeight="1" x14ac:dyDescent="0.25">
      <c r="A2859" s="73">
        <v>5404055</v>
      </c>
      <c r="B2859" s="98" t="s">
        <v>199</v>
      </c>
      <c r="C2859" s="74"/>
      <c r="D2859" s="115">
        <v>268.61</v>
      </c>
      <c r="E2859" s="75" t="s">
        <v>6463</v>
      </c>
      <c r="F2859" s="112">
        <f t="shared" si="178"/>
        <v>322.33199999999999</v>
      </c>
      <c r="G2859" s="80" t="s">
        <v>3334</v>
      </c>
      <c r="H2859" s="358"/>
      <c r="I2859" s="361"/>
      <c r="L2859"/>
      <c r="M2859"/>
      <c r="P2859" s="9">
        <v>180</v>
      </c>
      <c r="V2859" s="39"/>
      <c r="Z2859" s="38"/>
      <c r="AA2859" s="38">
        <v>20</v>
      </c>
      <c r="AB2859" s="30"/>
      <c r="AC2859" s="31"/>
      <c r="AD2859" s="32"/>
      <c r="AE2859" s="32"/>
      <c r="AF2859" s="33"/>
      <c r="AJ2859" s="350">
        <v>1604055</v>
      </c>
      <c r="AK2859" s="3"/>
      <c r="AL2859" s="3"/>
    </row>
    <row r="2860" spans="1:38" ht="12" customHeight="1" x14ac:dyDescent="0.25">
      <c r="A2860" s="73">
        <v>5404056</v>
      </c>
      <c r="B2860" s="98" t="s">
        <v>200</v>
      </c>
      <c r="C2860" s="74"/>
      <c r="D2860" s="115">
        <v>308.55</v>
      </c>
      <c r="E2860" s="75" t="s">
        <v>6464</v>
      </c>
      <c r="F2860" s="112">
        <f t="shared" si="178"/>
        <v>370.26</v>
      </c>
      <c r="G2860" s="80" t="s">
        <v>3334</v>
      </c>
      <c r="H2860" s="358"/>
      <c r="L2860"/>
      <c r="M2860"/>
      <c r="P2860" s="9">
        <v>180</v>
      </c>
      <c r="V2860" s="39"/>
      <c r="Z2860" s="38"/>
      <c r="AA2860" s="38">
        <v>20.000928332714437</v>
      </c>
      <c r="AB2860" s="30"/>
      <c r="AC2860" s="31"/>
      <c r="AD2860" s="32"/>
      <c r="AE2860" s="32"/>
      <c r="AF2860" s="33"/>
      <c r="AJ2860" s="350">
        <v>1604056</v>
      </c>
      <c r="AK2860" s="3"/>
      <c r="AL2860" s="3"/>
    </row>
    <row r="2861" spans="1:38" ht="12" customHeight="1" x14ac:dyDescent="0.25">
      <c r="A2861" s="73">
        <v>5404057</v>
      </c>
      <c r="B2861" s="98" t="s">
        <v>201</v>
      </c>
      <c r="C2861" s="74"/>
      <c r="D2861" s="115">
        <v>327.08</v>
      </c>
      <c r="E2861" s="75" t="s">
        <v>6464</v>
      </c>
      <c r="F2861" s="112">
        <f t="shared" si="178"/>
        <v>392.49599999999998</v>
      </c>
      <c r="G2861" s="80" t="s">
        <v>3335</v>
      </c>
      <c r="H2861" s="358"/>
      <c r="L2861"/>
      <c r="M2861"/>
      <c r="P2861" s="9">
        <v>180</v>
      </c>
      <c r="V2861" s="39"/>
      <c r="Z2861" s="38"/>
      <c r="AA2861" s="38">
        <v>19.998248456452245</v>
      </c>
      <c r="AB2861" s="30"/>
      <c r="AC2861" s="31"/>
      <c r="AD2861" s="32"/>
      <c r="AE2861" s="32"/>
      <c r="AF2861" s="33"/>
      <c r="AJ2861" s="350">
        <v>1604057</v>
      </c>
      <c r="AK2861" s="3"/>
      <c r="AL2861" s="3"/>
    </row>
    <row r="2862" spans="1:38" ht="12" customHeight="1" x14ac:dyDescent="0.25">
      <c r="A2862" s="73">
        <v>5404058</v>
      </c>
      <c r="B2862" s="98" t="s">
        <v>202</v>
      </c>
      <c r="C2862" s="74"/>
      <c r="D2862" s="115">
        <v>440.48</v>
      </c>
      <c r="E2862" s="75" t="s">
        <v>1</v>
      </c>
      <c r="F2862" s="112">
        <f t="shared" si="178"/>
        <v>528.57600000000002</v>
      </c>
      <c r="G2862" s="80" t="s">
        <v>3335</v>
      </c>
      <c r="H2862" s="358"/>
      <c r="L2862"/>
      <c r="M2862"/>
      <c r="P2862" s="9">
        <v>180</v>
      </c>
      <c r="V2862" s="39"/>
      <c r="Z2862" s="38"/>
      <c r="AA2862" s="38">
        <v>20</v>
      </c>
      <c r="AB2862" s="30"/>
      <c r="AC2862" s="31"/>
      <c r="AD2862" s="32"/>
      <c r="AE2862" s="32"/>
      <c r="AF2862" s="33"/>
      <c r="AJ2862" s="350">
        <v>1604058</v>
      </c>
      <c r="AK2862" s="3"/>
      <c r="AL2862" s="3"/>
    </row>
    <row r="2863" spans="1:38" ht="12" customHeight="1" x14ac:dyDescent="0.25">
      <c r="A2863" s="73">
        <v>5404059</v>
      </c>
      <c r="B2863" s="98" t="s">
        <v>203</v>
      </c>
      <c r="C2863" s="74"/>
      <c r="D2863" s="115">
        <v>528.34</v>
      </c>
      <c r="E2863" s="75" t="s">
        <v>6463</v>
      </c>
      <c r="F2863" s="112">
        <f t="shared" si="178"/>
        <v>634.00800000000004</v>
      </c>
      <c r="G2863" s="80" t="s">
        <v>3335</v>
      </c>
      <c r="H2863" s="358"/>
      <c r="I2863" s="326"/>
      <c r="L2863"/>
      <c r="M2863"/>
      <c r="P2863" s="9">
        <v>180</v>
      </c>
      <c r="V2863" s="39"/>
      <c r="Z2863" s="38"/>
      <c r="AA2863" s="38">
        <v>20</v>
      </c>
      <c r="AB2863" s="30"/>
      <c r="AC2863" s="31"/>
      <c r="AD2863" s="32"/>
      <c r="AE2863" s="32"/>
      <c r="AF2863" s="33"/>
      <c r="AJ2863" s="350">
        <v>1604059</v>
      </c>
      <c r="AK2863" s="3"/>
      <c r="AL2863" s="3"/>
    </row>
    <row r="2864" spans="1:38" ht="12" customHeight="1" x14ac:dyDescent="0.25">
      <c r="A2864" s="73">
        <v>5404060</v>
      </c>
      <c r="B2864" s="98" t="s">
        <v>204</v>
      </c>
      <c r="C2864" s="74"/>
      <c r="D2864" s="115">
        <v>678.76</v>
      </c>
      <c r="E2864" s="75" t="s">
        <v>6463</v>
      </c>
      <c r="F2864" s="112">
        <f t="shared" si="178"/>
        <v>814.51199999999994</v>
      </c>
      <c r="G2864" s="80" t="s">
        <v>3335</v>
      </c>
      <c r="H2864" s="358"/>
      <c r="L2864"/>
      <c r="M2864"/>
      <c r="P2864" s="9">
        <v>180</v>
      </c>
      <c r="V2864" s="39"/>
      <c r="Z2864" s="38"/>
      <c r="AA2864" s="38">
        <v>20.000844006498852</v>
      </c>
      <c r="AB2864" s="30"/>
      <c r="AC2864" s="31"/>
      <c r="AD2864" s="32"/>
      <c r="AE2864" s="32"/>
      <c r="AF2864" s="33"/>
      <c r="AJ2864" s="350">
        <v>1604060</v>
      </c>
      <c r="AK2864" s="3"/>
      <c r="AL2864" s="3"/>
    </row>
    <row r="2865" spans="1:38" ht="12" customHeight="1" x14ac:dyDescent="0.25">
      <c r="A2865" s="73">
        <v>5404061</v>
      </c>
      <c r="B2865" s="98" t="s">
        <v>205</v>
      </c>
      <c r="C2865" s="74"/>
      <c r="D2865" s="115">
        <v>127.44</v>
      </c>
      <c r="E2865" s="75" t="s">
        <v>6464</v>
      </c>
      <c r="F2865" s="112">
        <f t="shared" ref="F2865:F2928" si="179">D2865*1.2</f>
        <v>152.928</v>
      </c>
      <c r="G2865" s="80" t="s">
        <v>3334</v>
      </c>
      <c r="H2865" s="358"/>
      <c r="L2865"/>
      <c r="M2865"/>
      <c r="P2865" s="9">
        <v>180</v>
      </c>
      <c r="V2865" s="39"/>
      <c r="Z2865" s="38"/>
      <c r="AA2865" s="38">
        <v>5.001123848055741</v>
      </c>
      <c r="AB2865" s="30"/>
      <c r="AC2865" s="31"/>
      <c r="AD2865" s="32"/>
      <c r="AE2865" s="32"/>
      <c r="AF2865" s="33"/>
      <c r="AJ2865" s="350">
        <v>1604061</v>
      </c>
      <c r="AK2865" s="3"/>
      <c r="AL2865" s="3"/>
    </row>
    <row r="2866" spans="1:38" ht="12" customHeight="1" x14ac:dyDescent="0.25">
      <c r="A2866" s="73">
        <v>5404062</v>
      </c>
      <c r="B2866" s="98" t="s">
        <v>206</v>
      </c>
      <c r="C2866" s="74"/>
      <c r="D2866" s="115">
        <v>214.77</v>
      </c>
      <c r="E2866" s="75" t="s">
        <v>1</v>
      </c>
      <c r="F2866" s="112">
        <f t="shared" si="179"/>
        <v>257.72399999999999</v>
      </c>
      <c r="G2866" s="80" t="s">
        <v>3334</v>
      </c>
      <c r="H2866" s="358"/>
      <c r="L2866"/>
      <c r="M2866"/>
      <c r="P2866" s="9">
        <v>180</v>
      </c>
      <c r="V2866" s="39"/>
      <c r="Z2866" s="38"/>
      <c r="AA2866" s="38">
        <v>5.0016672224074767</v>
      </c>
      <c r="AB2866" s="30"/>
      <c r="AC2866" s="31"/>
      <c r="AD2866" s="32"/>
      <c r="AE2866" s="32"/>
      <c r="AF2866" s="33"/>
      <c r="AJ2866" s="350">
        <v>1604062</v>
      </c>
      <c r="AK2866" s="3"/>
      <c r="AL2866" s="3"/>
    </row>
    <row r="2867" spans="1:38" ht="12" customHeight="1" x14ac:dyDescent="0.25">
      <c r="A2867" s="73">
        <v>5404063</v>
      </c>
      <c r="B2867" s="98" t="s">
        <v>207</v>
      </c>
      <c r="C2867" s="74"/>
      <c r="D2867" s="115">
        <v>305.52999999999997</v>
      </c>
      <c r="E2867" s="75" t="s">
        <v>6463</v>
      </c>
      <c r="F2867" s="112">
        <f t="shared" si="179"/>
        <v>366.63599999999997</v>
      </c>
      <c r="G2867" s="80" t="s">
        <v>3334</v>
      </c>
      <c r="H2867" s="358"/>
      <c r="I2867" s="360" t="s">
        <v>8197</v>
      </c>
      <c r="L2867"/>
      <c r="M2867"/>
      <c r="P2867" s="9">
        <v>180</v>
      </c>
      <c r="V2867" s="39"/>
      <c r="Z2867" s="38"/>
      <c r="AA2867" s="38">
        <v>20.001875029297338</v>
      </c>
      <c r="AB2867" s="30"/>
      <c r="AC2867" s="31"/>
      <c r="AD2867" s="32"/>
      <c r="AE2867" s="32"/>
      <c r="AF2867" s="33"/>
      <c r="AJ2867" s="350">
        <v>1604063</v>
      </c>
      <c r="AK2867" s="3"/>
      <c r="AL2867" s="3"/>
    </row>
    <row r="2868" spans="1:38" ht="12" customHeight="1" x14ac:dyDescent="0.25">
      <c r="A2868" s="73">
        <v>5404064</v>
      </c>
      <c r="B2868" s="98" t="s">
        <v>208</v>
      </c>
      <c r="C2868" s="74"/>
      <c r="D2868" s="115">
        <v>357</v>
      </c>
      <c r="E2868" s="75" t="s">
        <v>6463</v>
      </c>
      <c r="F2868" s="112">
        <f t="shared" si="179"/>
        <v>428.4</v>
      </c>
      <c r="G2868" s="80" t="s">
        <v>3334</v>
      </c>
      <c r="H2868" s="358"/>
      <c r="I2868" s="361"/>
      <c r="L2868"/>
      <c r="M2868"/>
      <c r="P2868" s="9">
        <v>180</v>
      </c>
      <c r="V2868" s="39"/>
      <c r="Z2868" s="38"/>
      <c r="AA2868" s="38">
        <v>20.001246960533692</v>
      </c>
      <c r="AB2868" s="30"/>
      <c r="AC2868" s="31"/>
      <c r="AD2868" s="32"/>
      <c r="AE2868" s="32"/>
      <c r="AF2868" s="33"/>
      <c r="AJ2868" s="350">
        <v>1604064</v>
      </c>
      <c r="AK2868" s="3"/>
      <c r="AL2868" s="3"/>
    </row>
    <row r="2869" spans="1:38" ht="12" customHeight="1" x14ac:dyDescent="0.25">
      <c r="A2869" s="73">
        <v>5404065</v>
      </c>
      <c r="B2869" s="98" t="s">
        <v>209</v>
      </c>
      <c r="C2869" s="74"/>
      <c r="D2869" s="115">
        <v>412.52</v>
      </c>
      <c r="E2869" s="75" t="s">
        <v>6464</v>
      </c>
      <c r="F2869" s="112">
        <f t="shared" si="179"/>
        <v>495.02399999999994</v>
      </c>
      <c r="G2869" s="80" t="s">
        <v>3335</v>
      </c>
      <c r="H2869" s="358"/>
      <c r="I2869" s="365" t="s">
        <v>5016</v>
      </c>
      <c r="L2869"/>
      <c r="M2869"/>
      <c r="P2869" s="9">
        <v>180</v>
      </c>
      <c r="V2869" s="39"/>
      <c r="Z2869" s="38"/>
      <c r="AA2869" s="38">
        <v>20.000694348007229</v>
      </c>
      <c r="AB2869" s="30"/>
      <c r="AC2869" s="31"/>
      <c r="AD2869" s="32"/>
      <c r="AE2869" s="32"/>
      <c r="AF2869" s="33"/>
      <c r="AJ2869" s="350">
        <v>1604065</v>
      </c>
      <c r="AK2869" s="3"/>
      <c r="AL2869" s="3"/>
    </row>
    <row r="2870" spans="1:38" ht="12" customHeight="1" x14ac:dyDescent="0.25">
      <c r="A2870" s="73">
        <v>5404066</v>
      </c>
      <c r="B2870" s="98" t="s">
        <v>210</v>
      </c>
      <c r="C2870" s="74"/>
      <c r="D2870" s="115">
        <v>474.92</v>
      </c>
      <c r="E2870" s="75" t="s">
        <v>1</v>
      </c>
      <c r="F2870" s="112">
        <f t="shared" si="179"/>
        <v>569.904</v>
      </c>
      <c r="G2870" s="80" t="s">
        <v>3335</v>
      </c>
      <c r="H2870" s="358"/>
      <c r="I2870" s="365"/>
      <c r="L2870"/>
      <c r="M2870"/>
      <c r="P2870" s="9">
        <v>180</v>
      </c>
      <c r="V2870" s="39"/>
      <c r="Z2870" s="38"/>
      <c r="AA2870" s="38">
        <v>20.000000000000014</v>
      </c>
      <c r="AB2870" s="30"/>
      <c r="AC2870" s="31"/>
      <c r="AD2870" s="32"/>
      <c r="AE2870" s="32"/>
      <c r="AF2870" s="33"/>
      <c r="AJ2870" s="350">
        <v>1604066</v>
      </c>
      <c r="AK2870" s="3"/>
      <c r="AL2870" s="3"/>
    </row>
    <row r="2871" spans="1:38" ht="12" customHeight="1" x14ac:dyDescent="0.25">
      <c r="A2871" s="73">
        <v>5404067</v>
      </c>
      <c r="B2871" s="98" t="s">
        <v>211</v>
      </c>
      <c r="C2871" s="74"/>
      <c r="D2871" s="115">
        <v>446.64</v>
      </c>
      <c r="E2871" s="75" t="s">
        <v>6463</v>
      </c>
      <c r="F2871" s="112">
        <f t="shared" si="179"/>
        <v>535.96799999999996</v>
      </c>
      <c r="G2871" s="80" t="s">
        <v>3335</v>
      </c>
      <c r="H2871" s="358"/>
      <c r="I2871" s="365"/>
      <c r="L2871"/>
      <c r="M2871"/>
      <c r="P2871" s="9">
        <v>180</v>
      </c>
      <c r="V2871" s="39"/>
      <c r="Z2871" s="38"/>
      <c r="AA2871" s="38">
        <v>0</v>
      </c>
      <c r="AB2871" s="30"/>
      <c r="AC2871" s="31"/>
      <c r="AD2871" s="32"/>
      <c r="AE2871" s="32"/>
      <c r="AF2871" s="33"/>
      <c r="AJ2871" s="350">
        <v>1604067</v>
      </c>
      <c r="AK2871" s="3"/>
      <c r="AL2871" s="3"/>
    </row>
    <row r="2872" spans="1:38" ht="12" customHeight="1" x14ac:dyDescent="0.25">
      <c r="A2872" s="73">
        <v>5404068</v>
      </c>
      <c r="B2872" s="98" t="s">
        <v>212</v>
      </c>
      <c r="C2872" s="74"/>
      <c r="D2872" s="115">
        <v>834.51</v>
      </c>
      <c r="E2872" s="75" t="s">
        <v>1</v>
      </c>
      <c r="F2872" s="112">
        <f t="shared" si="179"/>
        <v>1001.4119999999999</v>
      </c>
      <c r="G2872" s="80" t="s">
        <v>3335</v>
      </c>
      <c r="H2872" s="358"/>
      <c r="I2872" s="365"/>
      <c r="L2872"/>
      <c r="M2872"/>
      <c r="P2872" s="9">
        <v>180</v>
      </c>
      <c r="V2872" s="39"/>
      <c r="Z2872" s="38"/>
      <c r="AA2872" s="38">
        <v>19.99931350507147</v>
      </c>
      <c r="AB2872" s="30"/>
      <c r="AC2872" s="31"/>
      <c r="AD2872" s="32"/>
      <c r="AE2872" s="32"/>
      <c r="AF2872" s="33"/>
      <c r="AJ2872" s="350">
        <v>1604068</v>
      </c>
      <c r="AK2872" s="3"/>
      <c r="AL2872" s="3"/>
    </row>
    <row r="2873" spans="1:38" ht="12" customHeight="1" x14ac:dyDescent="0.25">
      <c r="A2873" s="73">
        <v>5404069</v>
      </c>
      <c r="B2873" s="98" t="s">
        <v>213</v>
      </c>
      <c r="C2873" s="74"/>
      <c r="D2873" s="115">
        <v>347.32</v>
      </c>
      <c r="E2873" s="75" t="s">
        <v>6463</v>
      </c>
      <c r="F2873" s="112">
        <f t="shared" si="179"/>
        <v>416.78399999999999</v>
      </c>
      <c r="G2873" s="80" t="s">
        <v>3334</v>
      </c>
      <c r="H2873" s="358"/>
      <c r="I2873" s="365"/>
      <c r="L2873"/>
      <c r="M2873"/>
      <c r="P2873" s="9">
        <v>180</v>
      </c>
      <c r="V2873" s="39"/>
      <c r="Z2873" s="38"/>
      <c r="AA2873" s="38">
        <v>19.999175291740542</v>
      </c>
      <c r="AB2873" s="30"/>
      <c r="AC2873" s="31"/>
      <c r="AD2873" s="32"/>
      <c r="AE2873" s="32"/>
      <c r="AF2873" s="33"/>
      <c r="AJ2873" s="350">
        <v>1604069</v>
      </c>
      <c r="AK2873" s="3"/>
      <c r="AL2873" s="3"/>
    </row>
    <row r="2874" spans="1:38" ht="12" customHeight="1" x14ac:dyDescent="0.25">
      <c r="A2874" s="73">
        <v>5404070</v>
      </c>
      <c r="B2874" s="98" t="s">
        <v>214</v>
      </c>
      <c r="C2874" s="74"/>
      <c r="D2874" s="115">
        <v>281.89</v>
      </c>
      <c r="E2874" s="75" t="s">
        <v>1</v>
      </c>
      <c r="F2874" s="112">
        <f t="shared" si="179"/>
        <v>338.26799999999997</v>
      </c>
      <c r="G2874" s="80" t="s">
        <v>3334</v>
      </c>
      <c r="H2874" s="358"/>
      <c r="I2874" s="365"/>
      <c r="L2874"/>
      <c r="M2874"/>
      <c r="P2874" s="9">
        <v>180</v>
      </c>
      <c r="V2874" s="39"/>
      <c r="Z2874" s="38"/>
      <c r="AA2874" s="38">
        <v>4.999237921048632</v>
      </c>
      <c r="AB2874" s="30"/>
      <c r="AC2874" s="31"/>
      <c r="AD2874" s="32"/>
      <c r="AE2874" s="32"/>
      <c r="AF2874" s="33"/>
      <c r="AJ2874" s="350">
        <v>1604070</v>
      </c>
      <c r="AK2874" s="3"/>
      <c r="AL2874" s="3"/>
    </row>
    <row r="2875" spans="1:38" ht="12" customHeight="1" x14ac:dyDescent="0.25">
      <c r="A2875" s="73">
        <v>5404071</v>
      </c>
      <c r="B2875" s="98" t="s">
        <v>215</v>
      </c>
      <c r="C2875" s="74"/>
      <c r="D2875" s="115">
        <v>393.83</v>
      </c>
      <c r="E2875" s="75" t="s">
        <v>6463</v>
      </c>
      <c r="F2875" s="112">
        <f t="shared" si="179"/>
        <v>472.59599999999995</v>
      </c>
      <c r="G2875" s="80" t="s">
        <v>3334</v>
      </c>
      <c r="H2875" s="358"/>
      <c r="I2875" s="360" t="s">
        <v>8209</v>
      </c>
      <c r="L2875"/>
      <c r="M2875"/>
      <c r="P2875" s="9">
        <v>180</v>
      </c>
      <c r="V2875" s="39"/>
      <c r="Z2875" s="38"/>
      <c r="AA2875" s="38">
        <v>20.001454651247371</v>
      </c>
      <c r="AB2875" s="30"/>
      <c r="AC2875" s="31"/>
      <c r="AD2875" s="32"/>
      <c r="AE2875" s="32"/>
      <c r="AF2875" s="33"/>
      <c r="AJ2875" s="350">
        <v>1604071</v>
      </c>
      <c r="AK2875" s="3"/>
      <c r="AL2875" s="3"/>
    </row>
    <row r="2876" spans="1:38" ht="12" customHeight="1" x14ac:dyDescent="0.25">
      <c r="A2876" s="73">
        <v>5404072</v>
      </c>
      <c r="B2876" s="98" t="s">
        <v>216</v>
      </c>
      <c r="C2876" s="74"/>
      <c r="D2876" s="115">
        <v>426.99</v>
      </c>
      <c r="E2876" s="75" t="s">
        <v>6463</v>
      </c>
      <c r="F2876" s="112">
        <f t="shared" si="179"/>
        <v>512.38800000000003</v>
      </c>
      <c r="G2876" s="80" t="s">
        <v>3334</v>
      </c>
      <c r="H2876" s="358"/>
      <c r="I2876" s="361"/>
      <c r="L2876"/>
      <c r="M2876"/>
      <c r="P2876" s="9">
        <v>180</v>
      </c>
      <c r="V2876" s="39"/>
      <c r="Z2876" s="38"/>
      <c r="AA2876" s="38">
        <v>20.000670825786543</v>
      </c>
      <c r="AB2876" s="30"/>
      <c r="AC2876" s="31"/>
      <c r="AD2876" s="32"/>
      <c r="AE2876" s="32"/>
      <c r="AF2876" s="33"/>
      <c r="AJ2876" s="350">
        <v>1604072</v>
      </c>
      <c r="AK2876" s="3"/>
      <c r="AL2876" s="3"/>
    </row>
    <row r="2877" spans="1:38" ht="12" customHeight="1" x14ac:dyDescent="0.25">
      <c r="A2877" s="73">
        <v>5404073</v>
      </c>
      <c r="B2877" s="98" t="s">
        <v>217</v>
      </c>
      <c r="C2877" s="74"/>
      <c r="D2877" s="115">
        <v>381.36</v>
      </c>
      <c r="E2877" s="75" t="s">
        <v>6463</v>
      </c>
      <c r="F2877" s="112">
        <f t="shared" si="179"/>
        <v>457.63200000000001</v>
      </c>
      <c r="G2877" s="80" t="s">
        <v>3334</v>
      </c>
      <c r="H2877" s="358"/>
      <c r="L2877"/>
      <c r="M2877"/>
      <c r="P2877" s="9">
        <v>180</v>
      </c>
      <c r="V2877" s="39"/>
      <c r="Z2877" s="38"/>
      <c r="AA2877" s="38">
        <v>4.9986855447478007</v>
      </c>
      <c r="AB2877" s="30"/>
      <c r="AC2877" s="31"/>
      <c r="AD2877" s="32"/>
      <c r="AE2877" s="32"/>
      <c r="AF2877" s="33"/>
      <c r="AJ2877" s="350">
        <v>1604073</v>
      </c>
      <c r="AK2877" s="3"/>
      <c r="AL2877" s="3"/>
    </row>
    <row r="2878" spans="1:38" ht="12" customHeight="1" x14ac:dyDescent="0.25">
      <c r="A2878" s="73">
        <v>5404074</v>
      </c>
      <c r="B2878" s="98" t="s">
        <v>218</v>
      </c>
      <c r="C2878" s="74"/>
      <c r="D2878" s="115">
        <v>503.64</v>
      </c>
      <c r="E2878" s="75" t="s">
        <v>6463</v>
      </c>
      <c r="F2878" s="112">
        <f t="shared" si="179"/>
        <v>604.36799999999994</v>
      </c>
      <c r="G2878" s="80" t="s">
        <v>3334</v>
      </c>
      <c r="H2878" s="358"/>
      <c r="I2878" s="360" t="s">
        <v>8194</v>
      </c>
      <c r="L2878"/>
      <c r="M2878"/>
      <c r="P2878" s="9">
        <v>180</v>
      </c>
      <c r="V2878" s="39"/>
      <c r="Z2878" s="38"/>
      <c r="AA2878" s="38">
        <v>20</v>
      </c>
      <c r="AB2878" s="30"/>
      <c r="AC2878" s="31"/>
      <c r="AD2878" s="32"/>
      <c r="AE2878" s="32"/>
      <c r="AF2878" s="33"/>
      <c r="AJ2878" s="350">
        <v>1604074</v>
      </c>
      <c r="AK2878" s="3"/>
      <c r="AL2878" s="3"/>
    </row>
    <row r="2879" spans="1:38" ht="12" customHeight="1" x14ac:dyDescent="0.25">
      <c r="A2879" s="73">
        <v>5404075</v>
      </c>
      <c r="B2879" s="98" t="s">
        <v>219</v>
      </c>
      <c r="C2879" s="74"/>
      <c r="D2879" s="115">
        <v>680.2</v>
      </c>
      <c r="E2879" s="75" t="s">
        <v>6463</v>
      </c>
      <c r="F2879" s="112">
        <f t="shared" si="179"/>
        <v>816.24</v>
      </c>
      <c r="G2879" s="80" t="s">
        <v>3335</v>
      </c>
      <c r="H2879" s="358"/>
      <c r="I2879" s="361"/>
      <c r="L2879"/>
      <c r="M2879"/>
      <c r="P2879" s="9">
        <v>180</v>
      </c>
      <c r="V2879" s="39"/>
      <c r="Z2879" s="38"/>
      <c r="AA2879" s="38">
        <v>20.000421105823889</v>
      </c>
      <c r="AB2879" s="30"/>
      <c r="AC2879" s="31"/>
      <c r="AD2879" s="32"/>
      <c r="AE2879" s="32"/>
      <c r="AF2879" s="33"/>
      <c r="AJ2879" s="350">
        <v>1604075</v>
      </c>
      <c r="AK2879" s="3"/>
      <c r="AL2879" s="3"/>
    </row>
    <row r="2880" spans="1:38" ht="12" customHeight="1" x14ac:dyDescent="0.25">
      <c r="A2880" s="73">
        <v>5404076</v>
      </c>
      <c r="B2880" s="98" t="s">
        <v>220</v>
      </c>
      <c r="C2880" s="74"/>
      <c r="D2880" s="115">
        <v>675.11</v>
      </c>
      <c r="E2880" s="75" t="s">
        <v>6463</v>
      </c>
      <c r="F2880" s="112">
        <f t="shared" si="179"/>
        <v>810.13199999999995</v>
      </c>
      <c r="G2880" s="80" t="s">
        <v>3335</v>
      </c>
      <c r="H2880" s="358"/>
      <c r="L2880"/>
      <c r="M2880"/>
      <c r="P2880" s="9">
        <v>180</v>
      </c>
      <c r="V2880" s="39"/>
      <c r="Z2880" s="38"/>
      <c r="AA2880" s="38">
        <v>20.00084857227715</v>
      </c>
      <c r="AB2880" s="30"/>
      <c r="AC2880" s="31"/>
      <c r="AD2880" s="32"/>
      <c r="AE2880" s="32"/>
      <c r="AF2880" s="33"/>
      <c r="AJ2880" s="350">
        <v>1604076</v>
      </c>
      <c r="AK2880" s="3"/>
      <c r="AL2880" s="3"/>
    </row>
    <row r="2881" spans="1:38" ht="12" customHeight="1" x14ac:dyDescent="0.25">
      <c r="A2881" s="73">
        <v>5404077</v>
      </c>
      <c r="B2881" s="98" t="s">
        <v>221</v>
      </c>
      <c r="C2881" s="74"/>
      <c r="D2881" s="115">
        <v>1047.23</v>
      </c>
      <c r="E2881" s="75" t="s">
        <v>6464</v>
      </c>
      <c r="F2881" s="112">
        <f t="shared" si="179"/>
        <v>1256.6759999999999</v>
      </c>
      <c r="G2881" s="80" t="s">
        <v>3335</v>
      </c>
      <c r="H2881" s="358"/>
      <c r="I2881" s="360" t="s">
        <v>8195</v>
      </c>
      <c r="L2881"/>
      <c r="M2881"/>
      <c r="P2881" s="9">
        <v>180</v>
      </c>
      <c r="V2881" s="39"/>
      <c r="Z2881" s="38"/>
      <c r="AA2881" s="38">
        <v>20</v>
      </c>
      <c r="AB2881" s="30"/>
      <c r="AC2881" s="31"/>
      <c r="AD2881" s="32"/>
      <c r="AE2881" s="32"/>
      <c r="AF2881" s="33"/>
      <c r="AJ2881" s="350">
        <v>1604077</v>
      </c>
      <c r="AK2881" s="3"/>
      <c r="AL2881" s="3"/>
    </row>
    <row r="2882" spans="1:38" ht="12" customHeight="1" x14ac:dyDescent="0.25">
      <c r="A2882" s="73">
        <v>5404078</v>
      </c>
      <c r="B2882" s="98" t="s">
        <v>222</v>
      </c>
      <c r="C2882" s="74"/>
      <c r="D2882" s="115">
        <v>350.09</v>
      </c>
      <c r="E2882" s="75" t="s">
        <v>6463</v>
      </c>
      <c r="F2882" s="112">
        <f t="shared" si="179"/>
        <v>420.10799999999995</v>
      </c>
      <c r="G2882" s="80" t="s">
        <v>3334</v>
      </c>
      <c r="H2882" s="358"/>
      <c r="I2882" s="361"/>
      <c r="L2882"/>
      <c r="M2882"/>
      <c r="P2882" s="9">
        <v>180</v>
      </c>
      <c r="V2882" s="39"/>
      <c r="Z2882" s="38"/>
      <c r="AA2882" s="38">
        <v>5.0024244383384513</v>
      </c>
      <c r="AB2882" s="30"/>
      <c r="AC2882" s="31"/>
      <c r="AD2882" s="32"/>
      <c r="AE2882" s="32"/>
      <c r="AF2882" s="33"/>
      <c r="AJ2882" s="350">
        <v>1604078</v>
      </c>
      <c r="AK2882" s="3"/>
      <c r="AL2882" s="3"/>
    </row>
    <row r="2883" spans="1:38" ht="12" customHeight="1" x14ac:dyDescent="0.25">
      <c r="A2883" s="73">
        <v>5404079</v>
      </c>
      <c r="B2883" s="98" t="s">
        <v>223</v>
      </c>
      <c r="C2883" s="74"/>
      <c r="D2883" s="115">
        <v>389.9</v>
      </c>
      <c r="E2883" s="75" t="s">
        <v>6463</v>
      </c>
      <c r="F2883" s="112">
        <f t="shared" si="179"/>
        <v>467.87999999999994</v>
      </c>
      <c r="G2883" s="80" t="s">
        <v>3334</v>
      </c>
      <c r="H2883" s="358"/>
      <c r="L2883"/>
      <c r="M2883"/>
      <c r="P2883" s="9">
        <v>180</v>
      </c>
      <c r="V2883" s="39"/>
      <c r="Z2883" s="38"/>
      <c r="AA2883" s="38">
        <v>20.000734645900678</v>
      </c>
      <c r="AB2883" s="30"/>
      <c r="AC2883" s="31"/>
      <c r="AD2883" s="32"/>
      <c r="AE2883" s="32"/>
      <c r="AF2883" s="33"/>
      <c r="AJ2883" s="350">
        <v>1604079</v>
      </c>
      <c r="AK2883" s="3"/>
      <c r="AL2883" s="3"/>
    </row>
    <row r="2884" spans="1:38" ht="12" customHeight="1" x14ac:dyDescent="0.25">
      <c r="A2884" s="73">
        <v>5404080</v>
      </c>
      <c r="B2884" s="98" t="s">
        <v>224</v>
      </c>
      <c r="C2884" s="74"/>
      <c r="D2884" s="115">
        <v>435.21</v>
      </c>
      <c r="E2884" s="75" t="s">
        <v>6463</v>
      </c>
      <c r="F2884" s="112">
        <f t="shared" si="179"/>
        <v>522.25199999999995</v>
      </c>
      <c r="G2884" s="80" t="s">
        <v>3334</v>
      </c>
      <c r="H2884" s="358"/>
      <c r="I2884" s="360" t="s">
        <v>8196</v>
      </c>
      <c r="L2884"/>
      <c r="M2884"/>
      <c r="P2884" s="9">
        <v>180</v>
      </c>
      <c r="V2884" s="39"/>
      <c r="Z2884" s="38"/>
      <c r="AA2884" s="38">
        <v>20.001316309069367</v>
      </c>
      <c r="AB2884" s="30"/>
      <c r="AC2884" s="31"/>
      <c r="AD2884" s="32"/>
      <c r="AE2884" s="32"/>
      <c r="AF2884" s="33"/>
      <c r="AJ2884" s="350">
        <v>1604080</v>
      </c>
      <c r="AK2884" s="3"/>
      <c r="AL2884" s="3"/>
    </row>
    <row r="2885" spans="1:38" ht="12" customHeight="1" x14ac:dyDescent="0.25">
      <c r="A2885" s="73">
        <v>5404081</v>
      </c>
      <c r="B2885" s="98" t="s">
        <v>225</v>
      </c>
      <c r="C2885" s="74"/>
      <c r="D2885" s="115">
        <v>449.03</v>
      </c>
      <c r="E2885" s="75" t="s">
        <v>6464</v>
      </c>
      <c r="F2885" s="112">
        <f t="shared" si="179"/>
        <v>538.8359999999999</v>
      </c>
      <c r="G2885" s="80" t="s">
        <v>3334</v>
      </c>
      <c r="H2885" s="358"/>
      <c r="I2885" s="361"/>
      <c r="L2885"/>
      <c r="M2885"/>
      <c r="P2885" s="9">
        <v>180</v>
      </c>
      <c r="V2885" s="39"/>
      <c r="Z2885" s="38"/>
      <c r="AA2885" s="38">
        <v>0</v>
      </c>
      <c r="AB2885" s="30"/>
      <c r="AC2885" s="31"/>
      <c r="AD2885" s="32"/>
      <c r="AE2885" s="32"/>
      <c r="AF2885" s="33"/>
      <c r="AJ2885" s="350">
        <v>1604081</v>
      </c>
      <c r="AK2885" s="3"/>
      <c r="AL2885" s="3"/>
    </row>
    <row r="2886" spans="1:38" ht="12" customHeight="1" x14ac:dyDescent="0.25">
      <c r="A2886" s="73">
        <v>5404082</v>
      </c>
      <c r="B2886" s="98" t="s">
        <v>226</v>
      </c>
      <c r="C2886" s="74"/>
      <c r="D2886" s="115">
        <v>553.12</v>
      </c>
      <c r="E2886" s="75" t="s">
        <v>6463</v>
      </c>
      <c r="F2886" s="112">
        <f t="shared" si="179"/>
        <v>663.74400000000003</v>
      </c>
      <c r="G2886" s="80" t="s">
        <v>3334</v>
      </c>
      <c r="H2886" s="358"/>
      <c r="L2886"/>
      <c r="M2886"/>
      <c r="P2886" s="9">
        <v>180</v>
      </c>
      <c r="V2886" s="39"/>
      <c r="Z2886" s="38"/>
      <c r="AA2886" s="38">
        <v>20</v>
      </c>
      <c r="AB2886" s="30"/>
      <c r="AC2886" s="31"/>
      <c r="AD2886" s="32"/>
      <c r="AE2886" s="32"/>
      <c r="AF2886" s="33"/>
      <c r="AJ2886" s="350">
        <v>1604082</v>
      </c>
      <c r="AK2886" s="3"/>
      <c r="AL2886" s="3"/>
    </row>
    <row r="2887" spans="1:38" ht="12" customHeight="1" x14ac:dyDescent="0.25">
      <c r="A2887" s="73">
        <v>5404083</v>
      </c>
      <c r="B2887" s="98" t="s">
        <v>227</v>
      </c>
      <c r="C2887" s="74"/>
      <c r="D2887" s="115">
        <v>713.98</v>
      </c>
      <c r="E2887" s="75" t="s">
        <v>1</v>
      </c>
      <c r="F2887" s="112">
        <f t="shared" si="179"/>
        <v>856.77599999999995</v>
      </c>
      <c r="G2887" s="80" t="s">
        <v>3334</v>
      </c>
      <c r="H2887" s="358"/>
      <c r="I2887" s="360" t="s">
        <v>8210</v>
      </c>
      <c r="L2887"/>
      <c r="M2887"/>
      <c r="P2887" s="9">
        <v>180</v>
      </c>
      <c r="V2887" s="39"/>
      <c r="Z2887" s="38"/>
      <c r="AA2887" s="38">
        <v>19.999197624969909</v>
      </c>
      <c r="AB2887" s="30"/>
      <c r="AC2887" s="31"/>
      <c r="AD2887" s="32"/>
      <c r="AE2887" s="32"/>
      <c r="AF2887" s="33"/>
      <c r="AJ2887" s="350">
        <v>1604083</v>
      </c>
      <c r="AK2887" s="3"/>
      <c r="AL2887" s="3"/>
    </row>
    <row r="2888" spans="1:38" ht="12" customHeight="1" x14ac:dyDescent="0.25">
      <c r="A2888" s="73">
        <v>5404084</v>
      </c>
      <c r="B2888" s="98" t="s">
        <v>228</v>
      </c>
      <c r="C2888" s="74"/>
      <c r="D2888" s="115">
        <v>1003.85</v>
      </c>
      <c r="E2888" s="75" t="s">
        <v>6463</v>
      </c>
      <c r="F2888" s="112">
        <f t="shared" si="179"/>
        <v>1204.6199999999999</v>
      </c>
      <c r="G2888" s="80" t="s">
        <v>3335</v>
      </c>
      <c r="H2888" s="358"/>
      <c r="I2888" s="361"/>
      <c r="L2888"/>
      <c r="M2888"/>
      <c r="P2888" s="9">
        <v>180</v>
      </c>
      <c r="V2888" s="39"/>
      <c r="Z2888" s="38"/>
      <c r="AA2888" s="38">
        <v>19.999429321463211</v>
      </c>
      <c r="AB2888" s="30"/>
      <c r="AC2888" s="31"/>
      <c r="AD2888" s="32"/>
      <c r="AE2888" s="32"/>
      <c r="AF2888" s="33"/>
      <c r="AJ2888" s="350">
        <v>1604084</v>
      </c>
      <c r="AK2888" s="3"/>
      <c r="AL2888" s="3"/>
    </row>
    <row r="2889" spans="1:38" ht="12" customHeight="1" x14ac:dyDescent="0.25">
      <c r="A2889" s="73">
        <v>5404085</v>
      </c>
      <c r="B2889" s="98" t="s">
        <v>229</v>
      </c>
      <c r="C2889" s="74"/>
      <c r="D2889" s="115">
        <v>1257.3499999999999</v>
      </c>
      <c r="E2889" s="75" t="s">
        <v>6463</v>
      </c>
      <c r="F2889" s="112">
        <f t="shared" si="179"/>
        <v>1508.82</v>
      </c>
      <c r="G2889" s="80" t="s">
        <v>3335</v>
      </c>
      <c r="H2889" s="358"/>
      <c r="L2889"/>
      <c r="M2889"/>
      <c r="P2889" s="9">
        <v>180</v>
      </c>
      <c r="V2889" s="39"/>
      <c r="Z2889" s="38"/>
      <c r="AA2889" s="38">
        <v>19.999544377619827</v>
      </c>
      <c r="AB2889" s="30"/>
      <c r="AC2889" s="31"/>
      <c r="AD2889" s="32"/>
      <c r="AE2889" s="32"/>
      <c r="AF2889" s="33"/>
      <c r="AJ2889" s="350">
        <v>1604085</v>
      </c>
      <c r="AK2889" s="3"/>
      <c r="AL2889" s="3"/>
    </row>
    <row r="2890" spans="1:38" ht="12" customHeight="1" x14ac:dyDescent="0.25">
      <c r="A2890" s="73">
        <v>5404086</v>
      </c>
      <c r="B2890" s="98" t="s">
        <v>230</v>
      </c>
      <c r="C2890" s="74"/>
      <c r="D2890" s="115">
        <v>522.08000000000004</v>
      </c>
      <c r="E2890" s="75" t="s">
        <v>6463</v>
      </c>
      <c r="F2890" s="112">
        <f t="shared" si="179"/>
        <v>626.49599999999998</v>
      </c>
      <c r="G2890" s="80" t="s">
        <v>3334</v>
      </c>
      <c r="H2890" s="358"/>
      <c r="I2890" s="360" t="s">
        <v>8211</v>
      </c>
      <c r="L2890"/>
      <c r="M2890"/>
      <c r="P2890" s="9">
        <v>180</v>
      </c>
      <c r="V2890" s="39"/>
      <c r="Z2890" s="38"/>
      <c r="AA2890" s="38">
        <v>20.001097303376952</v>
      </c>
      <c r="AB2890" s="30"/>
      <c r="AC2890" s="31"/>
      <c r="AD2890" s="32"/>
      <c r="AE2890" s="32"/>
      <c r="AF2890" s="33"/>
      <c r="AJ2890" s="350">
        <v>1604086</v>
      </c>
      <c r="AK2890" s="3"/>
      <c r="AL2890" s="3"/>
    </row>
    <row r="2891" spans="1:38" ht="12" customHeight="1" x14ac:dyDescent="0.25">
      <c r="A2891" s="73">
        <v>5404087</v>
      </c>
      <c r="B2891" s="98" t="s">
        <v>231</v>
      </c>
      <c r="C2891" s="74"/>
      <c r="D2891" s="115">
        <v>563.57000000000005</v>
      </c>
      <c r="E2891" s="75" t="s">
        <v>6463</v>
      </c>
      <c r="F2891" s="112">
        <f t="shared" si="179"/>
        <v>676.28399999999999</v>
      </c>
      <c r="G2891" s="80" t="s">
        <v>3334</v>
      </c>
      <c r="H2891" s="358"/>
      <c r="I2891" s="361"/>
      <c r="L2891"/>
      <c r="M2891"/>
      <c r="P2891" s="9">
        <v>180</v>
      </c>
      <c r="V2891" s="39"/>
      <c r="Z2891" s="38"/>
      <c r="AA2891" s="38">
        <v>20</v>
      </c>
      <c r="AB2891" s="30"/>
      <c r="AC2891" s="31"/>
      <c r="AD2891" s="32"/>
      <c r="AE2891" s="32"/>
      <c r="AF2891" s="33"/>
      <c r="AJ2891" s="350">
        <v>1604087</v>
      </c>
      <c r="AK2891" s="3"/>
      <c r="AL2891" s="3"/>
    </row>
    <row r="2892" spans="1:38" ht="12" customHeight="1" x14ac:dyDescent="0.25">
      <c r="A2892" s="73">
        <v>5404088</v>
      </c>
      <c r="B2892" s="98" t="s">
        <v>232</v>
      </c>
      <c r="C2892" s="74"/>
      <c r="D2892" s="115">
        <v>632.49</v>
      </c>
      <c r="E2892" s="75" t="s">
        <v>6463</v>
      </c>
      <c r="F2892" s="112">
        <f t="shared" si="179"/>
        <v>758.98799999999994</v>
      </c>
      <c r="G2892" s="80" t="s">
        <v>3334</v>
      </c>
      <c r="H2892" s="358"/>
      <c r="L2892"/>
      <c r="M2892"/>
      <c r="P2892" s="9">
        <v>180</v>
      </c>
      <c r="V2892" s="39"/>
      <c r="Z2892" s="38"/>
      <c r="AA2892" s="38">
        <v>19.999094243920112</v>
      </c>
      <c r="AB2892" s="30"/>
      <c r="AC2892" s="31"/>
      <c r="AD2892" s="32"/>
      <c r="AE2892" s="32"/>
      <c r="AF2892" s="33"/>
      <c r="AJ2892" s="350">
        <v>1604088</v>
      </c>
      <c r="AK2892" s="3"/>
      <c r="AL2892" s="3"/>
    </row>
    <row r="2893" spans="1:38" ht="12" customHeight="1" x14ac:dyDescent="0.25">
      <c r="A2893" s="73">
        <v>5404089</v>
      </c>
      <c r="B2893" s="98" t="s">
        <v>233</v>
      </c>
      <c r="C2893" s="74"/>
      <c r="D2893" s="115">
        <v>716.25</v>
      </c>
      <c r="E2893" s="75" t="s">
        <v>6463</v>
      </c>
      <c r="F2893" s="112">
        <f t="shared" si="179"/>
        <v>859.5</v>
      </c>
      <c r="G2893" s="80" t="s">
        <v>3334</v>
      </c>
      <c r="H2893" s="358"/>
      <c r="I2893" s="360" t="s">
        <v>8206</v>
      </c>
      <c r="L2893"/>
      <c r="M2893"/>
      <c r="P2893" s="9">
        <v>180</v>
      </c>
      <c r="V2893" s="39"/>
      <c r="Z2893" s="38"/>
      <c r="AA2893" s="38">
        <v>20</v>
      </c>
      <c r="AB2893" s="30"/>
      <c r="AC2893" s="31"/>
      <c r="AD2893" s="32"/>
      <c r="AE2893" s="32"/>
      <c r="AF2893" s="33"/>
      <c r="AJ2893" s="350">
        <v>1604089</v>
      </c>
      <c r="AK2893" s="3"/>
      <c r="AL2893" s="3"/>
    </row>
    <row r="2894" spans="1:38" ht="12" customHeight="1" x14ac:dyDescent="0.25">
      <c r="A2894" s="73">
        <v>5404090</v>
      </c>
      <c r="B2894" s="98" t="s">
        <v>234</v>
      </c>
      <c r="C2894" s="74"/>
      <c r="D2894" s="115">
        <v>757.5</v>
      </c>
      <c r="E2894" s="75" t="s">
        <v>6463</v>
      </c>
      <c r="F2894" s="112">
        <f t="shared" si="179"/>
        <v>909</v>
      </c>
      <c r="G2894" s="80" t="s">
        <v>3334</v>
      </c>
      <c r="H2894" s="358"/>
      <c r="I2894" s="361"/>
      <c r="L2894"/>
      <c r="M2894"/>
      <c r="P2894" s="9">
        <v>180</v>
      </c>
      <c r="V2894" s="39"/>
      <c r="Z2894" s="38"/>
      <c r="AA2894" s="38">
        <v>19.999621863833156</v>
      </c>
      <c r="AB2894" s="30"/>
      <c r="AC2894" s="31"/>
      <c r="AD2894" s="32"/>
      <c r="AE2894" s="32"/>
      <c r="AF2894" s="33"/>
      <c r="AJ2894" s="350">
        <v>1604090</v>
      </c>
      <c r="AK2894" s="3"/>
      <c r="AL2894" s="3"/>
    </row>
    <row r="2895" spans="1:38" ht="12" customHeight="1" x14ac:dyDescent="0.25">
      <c r="A2895" s="73">
        <v>5404091</v>
      </c>
      <c r="B2895" s="98" t="s">
        <v>235</v>
      </c>
      <c r="C2895" s="74"/>
      <c r="D2895" s="115">
        <v>319.8</v>
      </c>
      <c r="E2895" s="75" t="s">
        <v>6464</v>
      </c>
      <c r="F2895" s="112">
        <f t="shared" si="179"/>
        <v>383.76</v>
      </c>
      <c r="G2895" s="80" t="s">
        <v>3334</v>
      </c>
      <c r="H2895" s="358"/>
      <c r="L2895"/>
      <c r="M2895"/>
      <c r="P2895" s="9">
        <v>180</v>
      </c>
      <c r="V2895" s="39"/>
      <c r="Z2895" s="38"/>
      <c r="AA2895" s="38">
        <v>4.9979846835953197</v>
      </c>
      <c r="AB2895" s="30"/>
      <c r="AC2895" s="31"/>
      <c r="AD2895" s="32"/>
      <c r="AE2895" s="32"/>
      <c r="AF2895" s="33"/>
      <c r="AJ2895" s="350">
        <v>1604091</v>
      </c>
      <c r="AK2895" s="3"/>
      <c r="AL2895" s="3"/>
    </row>
    <row r="2896" spans="1:38" ht="12" customHeight="1" x14ac:dyDescent="0.25">
      <c r="A2896" s="73">
        <v>5404092</v>
      </c>
      <c r="B2896" s="98" t="s">
        <v>236</v>
      </c>
      <c r="C2896" s="74"/>
      <c r="D2896" s="115">
        <v>489.15</v>
      </c>
      <c r="E2896" s="75" t="s">
        <v>6463</v>
      </c>
      <c r="F2896" s="112">
        <f t="shared" si="179"/>
        <v>586.9799999999999</v>
      </c>
      <c r="G2896" s="80" t="s">
        <v>3334</v>
      </c>
      <c r="H2896" s="358"/>
      <c r="L2896"/>
      <c r="M2896"/>
      <c r="P2896" s="9">
        <v>180</v>
      </c>
      <c r="V2896" s="39"/>
      <c r="Z2896" s="38"/>
      <c r="AA2896" s="38">
        <v>20.000585582947835</v>
      </c>
      <c r="AB2896" s="30"/>
      <c r="AC2896" s="31"/>
      <c r="AD2896" s="32"/>
      <c r="AE2896" s="32"/>
      <c r="AF2896" s="33"/>
      <c r="AJ2896" s="350">
        <v>1604092</v>
      </c>
      <c r="AK2896" s="3"/>
      <c r="AL2896" s="3"/>
    </row>
    <row r="2897" spans="1:38" ht="12" customHeight="1" x14ac:dyDescent="0.25">
      <c r="A2897" s="73">
        <v>5404093</v>
      </c>
      <c r="B2897" s="98" t="s">
        <v>237</v>
      </c>
      <c r="C2897" s="74"/>
      <c r="D2897" s="115">
        <v>470.66</v>
      </c>
      <c r="E2897" s="75"/>
      <c r="F2897" s="112">
        <f t="shared" si="179"/>
        <v>564.79200000000003</v>
      </c>
      <c r="G2897" s="80" t="s">
        <v>3334</v>
      </c>
      <c r="H2897" s="358"/>
      <c r="L2897"/>
      <c r="M2897"/>
      <c r="P2897" s="9">
        <v>180</v>
      </c>
      <c r="V2897" s="39"/>
      <c r="Z2897" s="38"/>
      <c r="AA2897" s="38">
        <v>4.999543559626332</v>
      </c>
      <c r="AB2897" s="30"/>
      <c r="AC2897" s="31"/>
      <c r="AD2897" s="32"/>
      <c r="AE2897" s="32"/>
      <c r="AF2897" s="33"/>
      <c r="AJ2897" s="350">
        <v>1604093</v>
      </c>
      <c r="AK2897" s="3"/>
      <c r="AL2897" s="3"/>
    </row>
    <row r="2898" spans="1:38" ht="12" customHeight="1" x14ac:dyDescent="0.25">
      <c r="A2898" s="73">
        <v>5404094</v>
      </c>
      <c r="B2898" s="98" t="s">
        <v>238</v>
      </c>
      <c r="C2898" s="74"/>
      <c r="D2898" s="115">
        <v>697.39</v>
      </c>
      <c r="E2898" s="75" t="s">
        <v>6463</v>
      </c>
      <c r="F2898" s="112">
        <f t="shared" si="179"/>
        <v>836.86799999999994</v>
      </c>
      <c r="G2898" s="80" t="s">
        <v>3334</v>
      </c>
      <c r="H2898" s="358"/>
      <c r="L2898"/>
      <c r="M2898"/>
      <c r="P2898" s="9">
        <v>180</v>
      </c>
      <c r="V2898" s="39"/>
      <c r="Z2898" s="38"/>
      <c r="AA2898" s="38">
        <v>20.000410728221141</v>
      </c>
      <c r="AB2898" s="30"/>
      <c r="AC2898" s="31"/>
      <c r="AD2898" s="32"/>
      <c r="AE2898" s="32"/>
      <c r="AF2898" s="33"/>
      <c r="AJ2898" s="350">
        <v>1604094</v>
      </c>
      <c r="AK2898" s="3"/>
      <c r="AL2898" s="3"/>
    </row>
    <row r="2899" spans="1:38" ht="12" customHeight="1" x14ac:dyDescent="0.25">
      <c r="A2899" s="73">
        <v>5404095</v>
      </c>
      <c r="B2899" s="98" t="s">
        <v>239</v>
      </c>
      <c r="C2899" s="74"/>
      <c r="D2899" s="115">
        <v>725.75</v>
      </c>
      <c r="E2899" s="75" t="s">
        <v>1</v>
      </c>
      <c r="F2899" s="112">
        <f t="shared" si="179"/>
        <v>870.9</v>
      </c>
      <c r="G2899" s="80" t="s">
        <v>3334</v>
      </c>
      <c r="H2899" s="358"/>
      <c r="L2899"/>
      <c r="M2899"/>
      <c r="P2899" s="9">
        <v>180</v>
      </c>
      <c r="V2899" s="39"/>
      <c r="Z2899" s="38"/>
      <c r="AA2899" s="38">
        <v>20.000394679717417</v>
      </c>
      <c r="AB2899" s="30"/>
      <c r="AC2899" s="31"/>
      <c r="AD2899" s="32"/>
      <c r="AE2899" s="32"/>
      <c r="AF2899" s="33"/>
      <c r="AJ2899" s="350">
        <v>1604095</v>
      </c>
      <c r="AK2899" s="3"/>
      <c r="AL2899" s="3"/>
    </row>
    <row r="2900" spans="1:38" ht="12" customHeight="1" x14ac:dyDescent="0.25">
      <c r="A2900" s="73">
        <v>5404096</v>
      </c>
      <c r="B2900" s="98" t="s">
        <v>240</v>
      </c>
      <c r="C2900" s="74"/>
      <c r="D2900" s="115">
        <v>866.48</v>
      </c>
      <c r="E2900" s="75" t="s">
        <v>6464</v>
      </c>
      <c r="F2900" s="112">
        <f t="shared" si="179"/>
        <v>1039.7760000000001</v>
      </c>
      <c r="G2900" s="80" t="s">
        <v>3334</v>
      </c>
      <c r="H2900" s="358"/>
      <c r="L2900"/>
      <c r="M2900"/>
      <c r="P2900" s="9">
        <v>180</v>
      </c>
      <c r="V2900" s="39"/>
      <c r="Z2900" s="38"/>
      <c r="AA2900" s="38">
        <v>20</v>
      </c>
      <c r="AB2900" s="30"/>
      <c r="AC2900" s="31"/>
      <c r="AD2900" s="32"/>
      <c r="AE2900" s="32"/>
      <c r="AF2900" s="33"/>
      <c r="AJ2900" s="350">
        <v>1604096</v>
      </c>
      <c r="AK2900" s="3"/>
      <c r="AL2900" s="3"/>
    </row>
    <row r="2901" spans="1:38" ht="12" customHeight="1" x14ac:dyDescent="0.25">
      <c r="A2901" s="73">
        <v>5404097</v>
      </c>
      <c r="B2901" s="98" t="s">
        <v>241</v>
      </c>
      <c r="C2901" s="74"/>
      <c r="D2901" s="115">
        <v>1248.49</v>
      </c>
      <c r="E2901" s="75" t="s">
        <v>6463</v>
      </c>
      <c r="F2901" s="112">
        <f t="shared" si="179"/>
        <v>1498.1879999999999</v>
      </c>
      <c r="G2901" s="80" t="s">
        <v>3335</v>
      </c>
      <c r="H2901" s="358"/>
      <c r="L2901"/>
      <c r="M2901"/>
      <c r="P2901" s="9">
        <v>180</v>
      </c>
      <c r="V2901" s="39"/>
      <c r="Z2901" s="38"/>
      <c r="AA2901" s="38">
        <v>20.00045885767382</v>
      </c>
      <c r="AB2901" s="30"/>
      <c r="AC2901" s="31"/>
      <c r="AD2901" s="32"/>
      <c r="AE2901" s="32"/>
      <c r="AF2901" s="33"/>
      <c r="AJ2901" s="350">
        <v>1604097</v>
      </c>
      <c r="AK2901" s="3"/>
      <c r="AL2901" s="3"/>
    </row>
    <row r="2902" spans="1:38" ht="12" customHeight="1" x14ac:dyDescent="0.25">
      <c r="A2902" s="271">
        <v>5404098</v>
      </c>
      <c r="B2902" s="100" t="s">
        <v>242</v>
      </c>
      <c r="C2902" s="85"/>
      <c r="D2902" s="115">
        <v>1012.7</v>
      </c>
      <c r="E2902" s="86" t="s">
        <v>6463</v>
      </c>
      <c r="F2902" s="292">
        <f t="shared" si="179"/>
        <v>1215.24</v>
      </c>
      <c r="G2902" s="87" t="s">
        <v>3335</v>
      </c>
      <c r="H2902" s="358"/>
      <c r="L2902"/>
      <c r="M2902"/>
      <c r="P2902" s="9">
        <v>180</v>
      </c>
      <c r="V2902" s="39"/>
      <c r="Z2902" s="38"/>
      <c r="AA2902" s="38">
        <v>20.000000000000014</v>
      </c>
      <c r="AB2902" s="30"/>
      <c r="AC2902" s="31"/>
      <c r="AD2902" s="32"/>
      <c r="AE2902" s="32"/>
      <c r="AF2902" s="33"/>
      <c r="AJ2902" s="350">
        <v>1604098</v>
      </c>
      <c r="AK2902" s="3"/>
      <c r="AL2902" s="3"/>
    </row>
    <row r="2903" spans="1:38" ht="75" customHeight="1" x14ac:dyDescent="0.25">
      <c r="A2903" s="269">
        <v>75</v>
      </c>
      <c r="B2903" s="284" t="s">
        <v>7984</v>
      </c>
      <c r="C2903" s="267"/>
      <c r="D2903" s="115"/>
      <c r="E2903" s="267"/>
      <c r="F2903" s="298"/>
      <c r="G2903" s="189"/>
      <c r="H2903" s="358"/>
      <c r="I2903" s="331"/>
      <c r="J2903" s="72"/>
      <c r="K2903" s="72"/>
      <c r="L2903"/>
      <c r="M2903"/>
      <c r="P2903" s="9">
        <v>28</v>
      </c>
      <c r="R2903" s="36"/>
      <c r="V2903" s="37"/>
      <c r="Z2903" s="38"/>
      <c r="AA2903" s="38"/>
      <c r="AB2903" s="30"/>
      <c r="AC2903" s="31"/>
      <c r="AD2903" s="32"/>
      <c r="AE2903" s="32"/>
      <c r="AF2903" s="33"/>
      <c r="AJ2903" s="350"/>
      <c r="AK2903" s="3"/>
      <c r="AL2903" s="3"/>
    </row>
    <row r="2904" spans="1:38" ht="12" customHeight="1" x14ac:dyDescent="0.25">
      <c r="A2904" s="76">
        <v>5407001</v>
      </c>
      <c r="B2904" s="270" t="s">
        <v>5584</v>
      </c>
      <c r="C2904" s="77"/>
      <c r="D2904" s="115">
        <v>68.81</v>
      </c>
      <c r="E2904" s="78" t="s">
        <v>1</v>
      </c>
      <c r="F2904" s="112">
        <f t="shared" si="179"/>
        <v>82.572000000000003</v>
      </c>
      <c r="G2904" s="79" t="s">
        <v>3335</v>
      </c>
      <c r="H2904" s="358"/>
      <c r="L2904"/>
      <c r="M2904"/>
      <c r="P2904" s="9">
        <v>28</v>
      </c>
      <c r="V2904" s="39"/>
      <c r="Z2904" s="38"/>
      <c r="AA2904" s="38">
        <v>15</v>
      </c>
      <c r="AB2904" s="30"/>
      <c r="AC2904" s="31"/>
      <c r="AD2904" s="32"/>
      <c r="AE2904" s="32"/>
      <c r="AF2904" s="33"/>
      <c r="AJ2904" s="350"/>
      <c r="AK2904" s="3"/>
      <c r="AL2904" s="3"/>
    </row>
    <row r="2905" spans="1:38" ht="12" customHeight="1" x14ac:dyDescent="0.25">
      <c r="A2905" s="73">
        <v>5407003</v>
      </c>
      <c r="B2905" s="98" t="s">
        <v>5585</v>
      </c>
      <c r="C2905" s="74"/>
      <c r="D2905" s="115">
        <v>68.81</v>
      </c>
      <c r="E2905" s="75" t="s">
        <v>6463</v>
      </c>
      <c r="F2905" s="112">
        <f t="shared" si="179"/>
        <v>82.572000000000003</v>
      </c>
      <c r="G2905" s="80" t="s">
        <v>3333</v>
      </c>
      <c r="H2905" s="358"/>
      <c r="I2905" s="360" t="s">
        <v>8206</v>
      </c>
      <c r="J2905" s="15"/>
      <c r="L2905"/>
      <c r="M2905"/>
      <c r="P2905" s="9">
        <v>28</v>
      </c>
      <c r="V2905" s="39"/>
      <c r="Z2905" s="38"/>
      <c r="AA2905" s="38">
        <v>15</v>
      </c>
      <c r="AB2905" s="30"/>
      <c r="AC2905" s="31"/>
      <c r="AD2905" s="32"/>
      <c r="AE2905" s="32"/>
      <c r="AF2905" s="33"/>
      <c r="AJ2905" s="350"/>
      <c r="AK2905" s="3"/>
      <c r="AL2905" s="3"/>
    </row>
    <row r="2906" spans="1:38" ht="12" customHeight="1" x14ac:dyDescent="0.25">
      <c r="A2906" s="73">
        <v>5407004</v>
      </c>
      <c r="B2906" s="98" t="s">
        <v>5586</v>
      </c>
      <c r="C2906" s="74"/>
      <c r="D2906" s="115">
        <v>80.56</v>
      </c>
      <c r="E2906" s="75" t="s">
        <v>6463</v>
      </c>
      <c r="F2906" s="112">
        <f t="shared" si="179"/>
        <v>96.671999999999997</v>
      </c>
      <c r="G2906" s="80" t="s">
        <v>3333</v>
      </c>
      <c r="H2906" s="358"/>
      <c r="I2906" s="361"/>
      <c r="J2906" s="15"/>
      <c r="L2906"/>
      <c r="M2906"/>
      <c r="P2906" s="9">
        <v>28</v>
      </c>
      <c r="V2906" s="39"/>
      <c r="Z2906" s="38"/>
      <c r="AA2906" s="38">
        <v>15</v>
      </c>
      <c r="AB2906" s="30"/>
      <c r="AC2906" s="31"/>
      <c r="AD2906" s="32"/>
      <c r="AE2906" s="32"/>
      <c r="AF2906" s="33"/>
      <c r="AJ2906" s="350"/>
      <c r="AK2906" s="3"/>
      <c r="AL2906" s="3"/>
    </row>
    <row r="2907" spans="1:38" ht="12" customHeight="1" x14ac:dyDescent="0.25">
      <c r="A2907" s="73">
        <v>5407005</v>
      </c>
      <c r="B2907" s="98" t="s">
        <v>5587</v>
      </c>
      <c r="C2907" s="74"/>
      <c r="D2907" s="115">
        <v>108.97</v>
      </c>
      <c r="E2907" s="75" t="s">
        <v>6463</v>
      </c>
      <c r="F2907" s="112">
        <f t="shared" si="179"/>
        <v>130.76399999999998</v>
      </c>
      <c r="G2907" s="80" t="s">
        <v>3333</v>
      </c>
      <c r="H2907" s="358"/>
      <c r="J2907" s="15"/>
      <c r="L2907"/>
      <c r="M2907"/>
      <c r="P2907" s="9">
        <v>28</v>
      </c>
      <c r="V2907" s="39"/>
      <c r="Z2907" s="38"/>
      <c r="AA2907" s="38">
        <v>15</v>
      </c>
      <c r="AB2907" s="30"/>
      <c r="AC2907" s="31"/>
      <c r="AD2907" s="32"/>
      <c r="AE2907" s="32"/>
      <c r="AF2907" s="33"/>
      <c r="AJ2907" s="350"/>
      <c r="AK2907" s="3"/>
      <c r="AL2907" s="3"/>
    </row>
    <row r="2908" spans="1:38" ht="12" customHeight="1" x14ac:dyDescent="0.25">
      <c r="A2908" s="73">
        <v>5407006</v>
      </c>
      <c r="B2908" s="98" t="s">
        <v>5588</v>
      </c>
      <c r="C2908" s="74"/>
      <c r="D2908" s="115">
        <v>122.14</v>
      </c>
      <c r="E2908" s="75"/>
      <c r="F2908" s="112">
        <f t="shared" si="179"/>
        <v>146.56799999999998</v>
      </c>
      <c r="G2908" s="80" t="s">
        <v>3333</v>
      </c>
      <c r="H2908" s="358"/>
      <c r="I2908" s="360" t="s">
        <v>8193</v>
      </c>
      <c r="J2908" s="15"/>
      <c r="L2908"/>
      <c r="M2908"/>
      <c r="P2908" s="9">
        <v>28</v>
      </c>
      <c r="V2908" s="39"/>
      <c r="Z2908" s="38"/>
      <c r="AA2908" s="38">
        <v>15</v>
      </c>
      <c r="AB2908" s="30"/>
      <c r="AC2908" s="31"/>
      <c r="AD2908" s="32"/>
      <c r="AE2908" s="32"/>
      <c r="AF2908" s="33"/>
      <c r="AJ2908" s="350"/>
      <c r="AK2908" s="3"/>
      <c r="AL2908" s="3"/>
    </row>
    <row r="2909" spans="1:38" ht="12" customHeight="1" x14ac:dyDescent="0.25">
      <c r="A2909" s="73">
        <v>5407007</v>
      </c>
      <c r="B2909" s="98" t="s">
        <v>5589</v>
      </c>
      <c r="C2909" s="74"/>
      <c r="D2909" s="115">
        <v>92.66</v>
      </c>
      <c r="E2909" s="75" t="s">
        <v>6463</v>
      </c>
      <c r="F2909" s="112">
        <f t="shared" si="179"/>
        <v>111.19199999999999</v>
      </c>
      <c r="G2909" s="80" t="s">
        <v>3333</v>
      </c>
      <c r="H2909" s="358"/>
      <c r="I2909" s="361"/>
      <c r="J2909" s="15"/>
      <c r="L2909"/>
      <c r="M2909"/>
      <c r="P2909" s="9">
        <v>28</v>
      </c>
      <c r="V2909" s="39"/>
      <c r="Z2909" s="38"/>
      <c r="AA2909" s="38">
        <v>15</v>
      </c>
      <c r="AB2909" s="30"/>
      <c r="AC2909" s="31"/>
      <c r="AD2909" s="32"/>
      <c r="AE2909" s="32"/>
      <c r="AF2909" s="33"/>
      <c r="AJ2909" s="350"/>
      <c r="AK2909" s="3"/>
      <c r="AL2909" s="3"/>
    </row>
    <row r="2910" spans="1:38" ht="12" customHeight="1" x14ac:dyDescent="0.25">
      <c r="A2910" s="73">
        <v>5407008</v>
      </c>
      <c r="B2910" s="98" t="s">
        <v>5590</v>
      </c>
      <c r="C2910" s="74"/>
      <c r="D2910" s="115">
        <v>111.57</v>
      </c>
      <c r="E2910" s="75" t="s">
        <v>1</v>
      </c>
      <c r="F2910" s="112">
        <f t="shared" si="179"/>
        <v>133.88399999999999</v>
      </c>
      <c r="G2910" s="80" t="s">
        <v>3333</v>
      </c>
      <c r="H2910" s="358"/>
      <c r="J2910" s="15"/>
      <c r="L2910"/>
      <c r="M2910"/>
      <c r="P2910" s="9">
        <v>28</v>
      </c>
      <c r="V2910" s="39"/>
      <c r="Z2910" s="38"/>
      <c r="AA2910" s="38">
        <v>15</v>
      </c>
      <c r="AB2910" s="30"/>
      <c r="AC2910" s="31"/>
      <c r="AD2910" s="32"/>
      <c r="AE2910" s="32"/>
      <c r="AF2910" s="33"/>
      <c r="AJ2910" s="350"/>
      <c r="AK2910" s="3"/>
      <c r="AL2910" s="3"/>
    </row>
    <row r="2911" spans="1:38" ht="12" customHeight="1" x14ac:dyDescent="0.25">
      <c r="A2911" s="73">
        <v>5407009</v>
      </c>
      <c r="B2911" s="98" t="s">
        <v>5591</v>
      </c>
      <c r="C2911" s="74"/>
      <c r="D2911" s="115">
        <v>129.97999999999999</v>
      </c>
      <c r="E2911" s="75" t="s">
        <v>6464</v>
      </c>
      <c r="F2911" s="112">
        <f t="shared" si="179"/>
        <v>155.97599999999997</v>
      </c>
      <c r="G2911" s="80" t="s">
        <v>3335</v>
      </c>
      <c r="H2911" s="358"/>
      <c r="I2911" s="360" t="s">
        <v>8195</v>
      </c>
      <c r="L2911"/>
      <c r="M2911"/>
      <c r="P2911" s="9">
        <v>28</v>
      </c>
      <c r="V2911" s="39"/>
      <c r="Z2911" s="38"/>
      <c r="AA2911" s="38">
        <v>15</v>
      </c>
      <c r="AB2911" s="30"/>
      <c r="AC2911" s="31"/>
      <c r="AD2911" s="32"/>
      <c r="AE2911" s="32"/>
      <c r="AF2911" s="33"/>
      <c r="AJ2911" s="350"/>
      <c r="AK2911" s="3"/>
      <c r="AL2911" s="3"/>
    </row>
    <row r="2912" spans="1:38" ht="12" customHeight="1" x14ac:dyDescent="0.25">
      <c r="A2912" s="73">
        <v>5407015</v>
      </c>
      <c r="B2912" s="98" t="s">
        <v>5592</v>
      </c>
      <c r="C2912" s="74"/>
      <c r="D2912" s="115">
        <v>116.87</v>
      </c>
      <c r="E2912" s="75" t="s">
        <v>6463</v>
      </c>
      <c r="F2912" s="112">
        <f t="shared" si="179"/>
        <v>140.244</v>
      </c>
      <c r="G2912" s="80" t="s">
        <v>3333</v>
      </c>
      <c r="H2912" s="358"/>
      <c r="I2912" s="361"/>
      <c r="J2912" s="15"/>
      <c r="L2912"/>
      <c r="M2912"/>
      <c r="P2912" s="9">
        <v>28</v>
      </c>
      <c r="V2912" s="39"/>
      <c r="Z2912" s="38"/>
      <c r="AA2912" s="38">
        <v>15</v>
      </c>
      <c r="AB2912" s="30"/>
      <c r="AC2912" s="31"/>
      <c r="AD2912" s="32"/>
      <c r="AE2912" s="32"/>
      <c r="AF2912" s="33"/>
      <c r="AJ2912" s="350"/>
      <c r="AK2912" s="3"/>
      <c r="AL2912" s="3"/>
    </row>
    <row r="2913" spans="1:38" ht="12" customHeight="1" x14ac:dyDescent="0.25">
      <c r="A2913" s="73">
        <v>5407016</v>
      </c>
      <c r="B2913" s="98" t="s">
        <v>5593</v>
      </c>
      <c r="C2913" s="74"/>
      <c r="D2913" s="115">
        <v>127.66</v>
      </c>
      <c r="E2913" s="75" t="s">
        <v>6463</v>
      </c>
      <c r="F2913" s="112">
        <f t="shared" si="179"/>
        <v>153.19199999999998</v>
      </c>
      <c r="G2913" s="80" t="s">
        <v>3333</v>
      </c>
      <c r="H2913" s="358"/>
      <c r="J2913" s="15"/>
      <c r="L2913"/>
      <c r="M2913"/>
      <c r="P2913" s="9">
        <v>28</v>
      </c>
      <c r="V2913" s="39"/>
      <c r="Z2913" s="38"/>
      <c r="AA2913" s="38">
        <v>15</v>
      </c>
      <c r="AB2913" s="30"/>
      <c r="AC2913" s="31"/>
      <c r="AD2913" s="32"/>
      <c r="AE2913" s="32"/>
      <c r="AF2913" s="33"/>
      <c r="AJ2913" s="350"/>
      <c r="AK2913" s="3"/>
      <c r="AL2913" s="3"/>
    </row>
    <row r="2914" spans="1:38" ht="12" customHeight="1" x14ac:dyDescent="0.25">
      <c r="A2914" s="73">
        <v>5407017</v>
      </c>
      <c r="B2914" s="98" t="s">
        <v>5594</v>
      </c>
      <c r="C2914" s="74"/>
      <c r="D2914" s="115">
        <v>144.62</v>
      </c>
      <c r="E2914" s="75" t="s">
        <v>1</v>
      </c>
      <c r="F2914" s="112">
        <f t="shared" si="179"/>
        <v>173.54400000000001</v>
      </c>
      <c r="G2914" s="80" t="s">
        <v>3333</v>
      </c>
      <c r="H2914" s="358"/>
      <c r="I2914" s="360" t="s">
        <v>8194</v>
      </c>
      <c r="J2914" s="15"/>
      <c r="L2914"/>
      <c r="M2914"/>
      <c r="P2914" s="9">
        <v>28</v>
      </c>
      <c r="V2914" s="39"/>
      <c r="Z2914" s="38"/>
      <c r="AA2914" s="38">
        <v>15</v>
      </c>
      <c r="AB2914" s="30"/>
      <c r="AC2914" s="31"/>
      <c r="AD2914" s="32"/>
      <c r="AE2914" s="32"/>
      <c r="AF2914" s="33"/>
      <c r="AJ2914" s="350"/>
      <c r="AK2914" s="3"/>
      <c r="AL2914" s="3"/>
    </row>
    <row r="2915" spans="1:38" ht="12" customHeight="1" x14ac:dyDescent="0.25">
      <c r="A2915" s="73">
        <v>5407018</v>
      </c>
      <c r="B2915" s="98" t="s">
        <v>5595</v>
      </c>
      <c r="C2915" s="74"/>
      <c r="D2915" s="115">
        <v>166.72</v>
      </c>
      <c r="E2915" s="75" t="s">
        <v>1</v>
      </c>
      <c r="F2915" s="112">
        <f t="shared" si="179"/>
        <v>200.06399999999999</v>
      </c>
      <c r="G2915" s="80" t="s">
        <v>3333</v>
      </c>
      <c r="H2915" s="358"/>
      <c r="I2915" s="361"/>
      <c r="J2915" s="15"/>
      <c r="L2915"/>
      <c r="M2915"/>
      <c r="P2915" s="9">
        <v>28</v>
      </c>
      <c r="V2915" s="39"/>
      <c r="Z2915" s="38"/>
      <c r="AA2915" s="38">
        <v>15</v>
      </c>
      <c r="AB2915" s="30"/>
      <c r="AC2915" s="31"/>
      <c r="AD2915" s="32"/>
      <c r="AE2915" s="32"/>
      <c r="AF2915" s="33"/>
      <c r="AJ2915" s="350"/>
      <c r="AK2915" s="3"/>
      <c r="AL2915" s="3"/>
    </row>
    <row r="2916" spans="1:38" ht="12" customHeight="1" x14ac:dyDescent="0.25">
      <c r="A2916" s="73">
        <v>5407020</v>
      </c>
      <c r="B2916" s="98" t="s">
        <v>5787</v>
      </c>
      <c r="C2916" s="74"/>
      <c r="D2916" s="115">
        <v>356.37</v>
      </c>
      <c r="E2916" s="75" t="s">
        <v>6463</v>
      </c>
      <c r="F2916" s="112">
        <f t="shared" si="179"/>
        <v>427.64400000000001</v>
      </c>
      <c r="G2916" s="80" t="s">
        <v>3333</v>
      </c>
      <c r="H2916" s="358"/>
      <c r="J2916" s="15"/>
      <c r="L2916"/>
      <c r="M2916"/>
      <c r="P2916" s="9">
        <v>28</v>
      </c>
      <c r="V2916" s="39"/>
      <c r="Z2916" s="38"/>
      <c r="AA2916" s="38">
        <v>15</v>
      </c>
      <c r="AB2916" s="30"/>
      <c r="AC2916" s="31"/>
      <c r="AD2916" s="32"/>
      <c r="AE2916" s="32"/>
      <c r="AF2916" s="33"/>
      <c r="AJ2916" s="350"/>
      <c r="AK2916" s="3"/>
      <c r="AL2916" s="3"/>
    </row>
    <row r="2917" spans="1:38" ht="12" customHeight="1" x14ac:dyDescent="0.25">
      <c r="A2917" s="73">
        <v>5407023</v>
      </c>
      <c r="B2917" s="98" t="s">
        <v>5596</v>
      </c>
      <c r="C2917" s="74"/>
      <c r="D2917" s="115">
        <v>133.47999999999999</v>
      </c>
      <c r="E2917" s="75" t="s">
        <v>6463</v>
      </c>
      <c r="F2917" s="112">
        <f t="shared" si="179"/>
        <v>160.17599999999999</v>
      </c>
      <c r="G2917" s="80" t="s">
        <v>3333</v>
      </c>
      <c r="H2917" s="358"/>
      <c r="I2917" s="360" t="s">
        <v>8195</v>
      </c>
      <c r="J2917" s="15"/>
      <c r="L2917"/>
      <c r="M2917"/>
      <c r="P2917" s="9">
        <v>28</v>
      </c>
      <c r="V2917" s="39"/>
      <c r="Z2917" s="38"/>
      <c r="AA2917" s="38">
        <v>15</v>
      </c>
      <c r="AB2917" s="30"/>
      <c r="AC2917" s="31"/>
      <c r="AD2917" s="32"/>
      <c r="AE2917" s="32"/>
      <c r="AF2917" s="33"/>
      <c r="AJ2917" s="350"/>
      <c r="AK2917" s="3"/>
      <c r="AL2917" s="3"/>
    </row>
    <row r="2918" spans="1:38" ht="12" customHeight="1" x14ac:dyDescent="0.25">
      <c r="A2918" s="73">
        <v>5407024</v>
      </c>
      <c r="B2918" s="98" t="s">
        <v>5597</v>
      </c>
      <c r="C2918" s="74"/>
      <c r="D2918" s="115">
        <v>152.88</v>
      </c>
      <c r="E2918" s="75" t="s">
        <v>6463</v>
      </c>
      <c r="F2918" s="112">
        <f t="shared" si="179"/>
        <v>183.45599999999999</v>
      </c>
      <c r="G2918" s="80" t="s">
        <v>3333</v>
      </c>
      <c r="H2918" s="358"/>
      <c r="I2918" s="361"/>
      <c r="J2918" s="15"/>
      <c r="L2918"/>
      <c r="M2918"/>
      <c r="P2918" s="9">
        <v>28</v>
      </c>
      <c r="V2918" s="39"/>
      <c r="Z2918" s="38"/>
      <c r="AA2918" s="38">
        <v>15</v>
      </c>
      <c r="AB2918" s="30"/>
      <c r="AC2918" s="31"/>
      <c r="AD2918" s="32"/>
      <c r="AE2918" s="32"/>
      <c r="AF2918" s="33"/>
      <c r="AJ2918" s="350"/>
      <c r="AK2918" s="3"/>
      <c r="AL2918" s="3"/>
    </row>
    <row r="2919" spans="1:38" ht="12" customHeight="1" x14ac:dyDescent="0.25">
      <c r="A2919" s="73">
        <v>5407025</v>
      </c>
      <c r="B2919" s="98" t="s">
        <v>5598</v>
      </c>
      <c r="C2919" s="74"/>
      <c r="D2919" s="115">
        <v>168.38</v>
      </c>
      <c r="E2919" s="75" t="s">
        <v>6463</v>
      </c>
      <c r="F2919" s="112">
        <f t="shared" si="179"/>
        <v>202.05599999999998</v>
      </c>
      <c r="G2919" s="80" t="s">
        <v>3333</v>
      </c>
      <c r="H2919" s="358"/>
      <c r="J2919" s="15"/>
      <c r="L2919"/>
      <c r="M2919"/>
      <c r="P2919" s="9">
        <v>28</v>
      </c>
      <c r="V2919" s="39"/>
      <c r="Z2919" s="38"/>
      <c r="AA2919" s="38">
        <v>15</v>
      </c>
      <c r="AB2919" s="30"/>
      <c r="AC2919" s="31"/>
      <c r="AD2919" s="32"/>
      <c r="AE2919" s="32"/>
      <c r="AF2919" s="33"/>
      <c r="AJ2919" s="350"/>
      <c r="AK2919" s="3"/>
      <c r="AL2919" s="3"/>
    </row>
    <row r="2920" spans="1:38" ht="12" customHeight="1" x14ac:dyDescent="0.25">
      <c r="A2920" s="73">
        <v>5407026</v>
      </c>
      <c r="B2920" s="98" t="s">
        <v>5599</v>
      </c>
      <c r="C2920" s="74"/>
      <c r="D2920" s="115">
        <v>179.85</v>
      </c>
      <c r="E2920" s="75" t="s">
        <v>6464</v>
      </c>
      <c r="F2920" s="112">
        <f t="shared" si="179"/>
        <v>215.82</v>
      </c>
      <c r="G2920" s="80" t="s">
        <v>3333</v>
      </c>
      <c r="H2920" s="358"/>
      <c r="I2920" s="360" t="s">
        <v>8196</v>
      </c>
      <c r="J2920" s="15"/>
      <c r="L2920"/>
      <c r="M2920"/>
      <c r="P2920" s="9">
        <v>28</v>
      </c>
      <c r="V2920" s="39"/>
      <c r="Z2920" s="38"/>
      <c r="AA2920" s="38">
        <v>15</v>
      </c>
      <c r="AB2920" s="30"/>
      <c r="AC2920" s="31"/>
      <c r="AD2920" s="32"/>
      <c r="AE2920" s="32"/>
      <c r="AF2920" s="33"/>
      <c r="AJ2920" s="350"/>
      <c r="AK2920" s="3"/>
      <c r="AL2920" s="3"/>
    </row>
    <row r="2921" spans="1:38" ht="12" customHeight="1" x14ac:dyDescent="0.25">
      <c r="A2921" s="73">
        <v>5407027</v>
      </c>
      <c r="B2921" s="98" t="s">
        <v>5788</v>
      </c>
      <c r="C2921" s="74"/>
      <c r="D2921" s="115">
        <v>254.16</v>
      </c>
      <c r="E2921" s="75" t="s">
        <v>6463</v>
      </c>
      <c r="F2921" s="112">
        <f t="shared" si="179"/>
        <v>304.99199999999996</v>
      </c>
      <c r="G2921" s="80" t="s">
        <v>3335</v>
      </c>
      <c r="H2921" s="358"/>
      <c r="I2921" s="361"/>
      <c r="L2921"/>
      <c r="M2921"/>
      <c r="P2921" s="9">
        <v>28</v>
      </c>
      <c r="V2921" s="39"/>
      <c r="Z2921" s="38"/>
      <c r="AA2921" s="38">
        <v>15</v>
      </c>
      <c r="AB2921" s="30"/>
      <c r="AC2921" s="31"/>
      <c r="AD2921" s="32"/>
      <c r="AE2921" s="32"/>
      <c r="AF2921" s="33"/>
      <c r="AJ2921" s="350"/>
      <c r="AK2921" s="3"/>
      <c r="AL2921" s="3"/>
    </row>
    <row r="2922" spans="1:38" ht="12" customHeight="1" x14ac:dyDescent="0.25">
      <c r="A2922" s="73">
        <v>5407028</v>
      </c>
      <c r="B2922" s="98" t="s">
        <v>5789</v>
      </c>
      <c r="C2922" s="74"/>
      <c r="D2922" s="115">
        <v>289.35000000000002</v>
      </c>
      <c r="E2922" s="75" t="s">
        <v>6463</v>
      </c>
      <c r="F2922" s="112">
        <f t="shared" si="179"/>
        <v>347.22</v>
      </c>
      <c r="G2922" s="80" t="s">
        <v>3333</v>
      </c>
      <c r="H2922" s="358"/>
      <c r="J2922" s="15"/>
      <c r="L2922"/>
      <c r="M2922"/>
      <c r="P2922" s="9">
        <v>28</v>
      </c>
      <c r="V2922" s="39"/>
      <c r="Z2922" s="38"/>
      <c r="AA2922" s="38">
        <v>15</v>
      </c>
      <c r="AB2922" s="30"/>
      <c r="AC2922" s="31"/>
      <c r="AD2922" s="32"/>
      <c r="AE2922" s="32"/>
      <c r="AF2922" s="33"/>
      <c r="AJ2922" s="350"/>
      <c r="AK2922" s="3"/>
      <c r="AL2922" s="3"/>
    </row>
    <row r="2923" spans="1:38" ht="12" customHeight="1" x14ac:dyDescent="0.25">
      <c r="A2923" s="73">
        <v>5407029</v>
      </c>
      <c r="B2923" s="98" t="s">
        <v>5795</v>
      </c>
      <c r="C2923" s="74"/>
      <c r="D2923" s="115">
        <v>378.11</v>
      </c>
      <c r="E2923" s="75" t="s">
        <v>6463</v>
      </c>
      <c r="F2923" s="112">
        <f t="shared" si="179"/>
        <v>453.73200000000003</v>
      </c>
      <c r="G2923" s="80" t="s">
        <v>3333</v>
      </c>
      <c r="H2923" s="358"/>
      <c r="I2923" s="360" t="s">
        <v>8210</v>
      </c>
      <c r="J2923" s="15"/>
      <c r="L2923"/>
      <c r="M2923"/>
      <c r="P2923" s="9">
        <v>28</v>
      </c>
      <c r="V2923" s="39"/>
      <c r="Z2923" s="38"/>
      <c r="AA2923" s="38">
        <v>15</v>
      </c>
      <c r="AB2923" s="30"/>
      <c r="AC2923" s="31"/>
      <c r="AD2923" s="32"/>
      <c r="AE2923" s="32"/>
      <c r="AF2923" s="33"/>
      <c r="AJ2923" s="350"/>
      <c r="AK2923" s="3"/>
      <c r="AL2923" s="3"/>
    </row>
    <row r="2924" spans="1:38" ht="12" customHeight="1" x14ac:dyDescent="0.25">
      <c r="A2924" s="73">
        <v>5407030</v>
      </c>
      <c r="B2924" s="98" t="s">
        <v>5798</v>
      </c>
      <c r="C2924" s="74"/>
      <c r="D2924" s="115">
        <v>471.83</v>
      </c>
      <c r="E2924" s="75" t="s">
        <v>6463</v>
      </c>
      <c r="F2924" s="112">
        <f t="shared" si="179"/>
        <v>566.19599999999991</v>
      </c>
      <c r="G2924" s="80" t="s">
        <v>3333</v>
      </c>
      <c r="H2924" s="358"/>
      <c r="I2924" s="361"/>
      <c r="J2924" s="15"/>
      <c r="L2924"/>
      <c r="M2924"/>
      <c r="P2924" s="9">
        <v>28</v>
      </c>
      <c r="V2924" s="39"/>
      <c r="Z2924" s="38"/>
      <c r="AA2924" s="38">
        <v>15</v>
      </c>
      <c r="AB2924" s="30"/>
      <c r="AC2924" s="31"/>
      <c r="AD2924" s="32"/>
      <c r="AE2924" s="32"/>
      <c r="AF2924" s="33"/>
      <c r="AJ2924" s="350"/>
      <c r="AK2924" s="3"/>
      <c r="AL2924" s="3"/>
    </row>
    <row r="2925" spans="1:38" ht="12" customHeight="1" x14ac:dyDescent="0.25">
      <c r="A2925" s="73">
        <v>5407031</v>
      </c>
      <c r="B2925" s="98" t="s">
        <v>5802</v>
      </c>
      <c r="C2925" s="74"/>
      <c r="D2925" s="115">
        <v>630.34</v>
      </c>
      <c r="E2925" s="75" t="s">
        <v>6463</v>
      </c>
      <c r="F2925" s="112">
        <f t="shared" si="179"/>
        <v>756.40800000000002</v>
      </c>
      <c r="G2925" s="80" t="s">
        <v>3333</v>
      </c>
      <c r="H2925" s="358"/>
      <c r="J2925" s="15"/>
      <c r="L2925"/>
      <c r="M2925"/>
      <c r="P2925" s="9">
        <v>28</v>
      </c>
      <c r="V2925" s="39"/>
      <c r="Z2925" s="38"/>
      <c r="AA2925" s="38">
        <v>15</v>
      </c>
      <c r="AB2925" s="30"/>
      <c r="AC2925" s="31"/>
      <c r="AD2925" s="32"/>
      <c r="AE2925" s="32"/>
      <c r="AF2925" s="33"/>
      <c r="AJ2925" s="350"/>
      <c r="AK2925" s="3"/>
      <c r="AL2925" s="3"/>
    </row>
    <row r="2926" spans="1:38" ht="12" customHeight="1" x14ac:dyDescent="0.25">
      <c r="A2926" s="73">
        <v>5407032</v>
      </c>
      <c r="B2926" s="98" t="s">
        <v>5808</v>
      </c>
      <c r="C2926" s="74"/>
      <c r="D2926" s="115">
        <v>242.51</v>
      </c>
      <c r="E2926" s="75" t="s">
        <v>6463</v>
      </c>
      <c r="F2926" s="112">
        <f t="shared" si="179"/>
        <v>291.012</v>
      </c>
      <c r="G2926" s="80" t="s">
        <v>3333</v>
      </c>
      <c r="H2926" s="358"/>
      <c r="I2926" s="360" t="s">
        <v>8211</v>
      </c>
      <c r="J2926" s="15"/>
      <c r="L2926"/>
      <c r="M2926"/>
      <c r="P2926" s="9">
        <v>28</v>
      </c>
      <c r="V2926" s="39"/>
      <c r="Z2926" s="38"/>
      <c r="AA2926" s="38">
        <v>15</v>
      </c>
      <c r="AB2926" s="30"/>
      <c r="AC2926" s="31"/>
      <c r="AD2926" s="32"/>
      <c r="AE2926" s="32"/>
      <c r="AF2926" s="33"/>
      <c r="AJ2926" s="350"/>
      <c r="AK2926" s="3"/>
      <c r="AL2926" s="3"/>
    </row>
    <row r="2927" spans="1:38" ht="12" customHeight="1" x14ac:dyDescent="0.25">
      <c r="A2927" s="73">
        <v>5407033</v>
      </c>
      <c r="B2927" s="98" t="s">
        <v>5811</v>
      </c>
      <c r="C2927" s="74"/>
      <c r="D2927" s="115">
        <v>267.62</v>
      </c>
      <c r="E2927" s="75" t="s">
        <v>6463</v>
      </c>
      <c r="F2927" s="112">
        <f t="shared" si="179"/>
        <v>321.14400000000001</v>
      </c>
      <c r="G2927" s="80" t="s">
        <v>3333</v>
      </c>
      <c r="H2927" s="358"/>
      <c r="I2927" s="361"/>
      <c r="J2927" s="15"/>
      <c r="L2927"/>
      <c r="M2927"/>
      <c r="P2927" s="9">
        <v>28</v>
      </c>
      <c r="V2927" s="39"/>
      <c r="Z2927" s="38"/>
      <c r="AA2927" s="38">
        <v>15</v>
      </c>
      <c r="AB2927" s="30"/>
      <c r="AC2927" s="31"/>
      <c r="AD2927" s="32"/>
      <c r="AE2927" s="32"/>
      <c r="AF2927" s="33"/>
      <c r="AJ2927" s="350"/>
      <c r="AK2927" s="3"/>
      <c r="AL2927" s="3"/>
    </row>
    <row r="2928" spans="1:38" ht="12" customHeight="1" x14ac:dyDescent="0.25">
      <c r="A2928" s="73">
        <v>5407034</v>
      </c>
      <c r="B2928" s="98" t="s">
        <v>5815</v>
      </c>
      <c r="C2928" s="74"/>
      <c r="D2928" s="115">
        <v>289.77</v>
      </c>
      <c r="E2928" s="75" t="s">
        <v>6463</v>
      </c>
      <c r="F2928" s="112">
        <f t="shared" si="179"/>
        <v>347.72399999999999</v>
      </c>
      <c r="G2928" s="80" t="s">
        <v>3335</v>
      </c>
      <c r="H2928" s="358"/>
      <c r="L2928"/>
      <c r="M2928"/>
      <c r="P2928" s="9">
        <v>28</v>
      </c>
      <c r="V2928" s="39"/>
      <c r="Z2928" s="38"/>
      <c r="AA2928" s="38">
        <v>15</v>
      </c>
      <c r="AB2928" s="30"/>
      <c r="AC2928" s="31"/>
      <c r="AD2928" s="32"/>
      <c r="AE2928" s="32"/>
      <c r="AF2928" s="33"/>
      <c r="AJ2928" s="350"/>
      <c r="AK2928" s="3"/>
      <c r="AL2928" s="3"/>
    </row>
    <row r="2929" spans="1:38" ht="12" customHeight="1" x14ac:dyDescent="0.25">
      <c r="A2929" s="73">
        <v>5407035</v>
      </c>
      <c r="B2929" s="98" t="s">
        <v>5790</v>
      </c>
      <c r="C2929" s="74"/>
      <c r="D2929" s="115">
        <v>365.2</v>
      </c>
      <c r="E2929" s="75" t="s">
        <v>6463</v>
      </c>
      <c r="F2929" s="112">
        <f t="shared" ref="F2929:F3024" si="180">D2929*1.2</f>
        <v>438.23999999999995</v>
      </c>
      <c r="G2929" s="80" t="s">
        <v>3333</v>
      </c>
      <c r="H2929" s="358"/>
      <c r="J2929" s="15"/>
      <c r="L2929"/>
      <c r="M2929"/>
      <c r="P2929" s="9">
        <v>28</v>
      </c>
      <c r="V2929" s="39"/>
      <c r="Z2929" s="38"/>
      <c r="AA2929" s="38">
        <v>15</v>
      </c>
      <c r="AB2929" s="30"/>
      <c r="AC2929" s="31"/>
      <c r="AD2929" s="32"/>
      <c r="AE2929" s="32"/>
      <c r="AF2929" s="33"/>
      <c r="AJ2929" s="350"/>
      <c r="AK2929" s="3"/>
      <c r="AL2929" s="3"/>
    </row>
    <row r="2930" spans="1:38" ht="12" customHeight="1" x14ac:dyDescent="0.25">
      <c r="A2930" s="73">
        <v>5407036</v>
      </c>
      <c r="B2930" s="98" t="s">
        <v>5799</v>
      </c>
      <c r="C2930" s="74"/>
      <c r="D2930" s="115">
        <v>653.67999999999995</v>
      </c>
      <c r="E2930" s="75" t="s">
        <v>6463</v>
      </c>
      <c r="F2930" s="112">
        <f t="shared" si="180"/>
        <v>784.41599999999994</v>
      </c>
      <c r="G2930" s="80" t="s">
        <v>3335</v>
      </c>
      <c r="H2930" s="358"/>
      <c r="J2930" s="15"/>
      <c r="L2930"/>
      <c r="M2930"/>
      <c r="P2930" s="9">
        <v>28</v>
      </c>
      <c r="V2930" s="39"/>
      <c r="Z2930" s="38"/>
      <c r="AA2930" s="38">
        <v>15</v>
      </c>
      <c r="AB2930" s="30"/>
      <c r="AC2930" s="31"/>
      <c r="AD2930" s="32"/>
      <c r="AE2930" s="32"/>
      <c r="AF2930" s="33"/>
      <c r="AJ2930" s="350"/>
      <c r="AK2930" s="3"/>
      <c r="AL2930" s="3"/>
    </row>
    <row r="2931" spans="1:38" ht="12" customHeight="1" x14ac:dyDescent="0.25">
      <c r="A2931" s="73">
        <v>5407037</v>
      </c>
      <c r="B2931" s="98" t="s">
        <v>5803</v>
      </c>
      <c r="C2931" s="74"/>
      <c r="D2931" s="115">
        <v>797.95</v>
      </c>
      <c r="E2931" s="75" t="s">
        <v>6463</v>
      </c>
      <c r="F2931" s="112">
        <f t="shared" si="180"/>
        <v>957.54</v>
      </c>
      <c r="G2931" s="80" t="s">
        <v>3335</v>
      </c>
      <c r="H2931" s="358"/>
      <c r="J2931" s="15"/>
      <c r="L2931"/>
      <c r="M2931"/>
      <c r="P2931" s="9">
        <v>28</v>
      </c>
      <c r="V2931" s="39"/>
      <c r="Z2931" s="38"/>
      <c r="AA2931" s="38">
        <v>15</v>
      </c>
      <c r="AB2931" s="30"/>
      <c r="AC2931" s="31"/>
      <c r="AD2931" s="32"/>
      <c r="AE2931" s="32"/>
      <c r="AF2931" s="33"/>
      <c r="AJ2931" s="350"/>
      <c r="AK2931" s="3"/>
      <c r="AL2931" s="3"/>
    </row>
    <row r="2932" spans="1:38" ht="12" customHeight="1" x14ac:dyDescent="0.25">
      <c r="A2932" s="73">
        <v>5407038</v>
      </c>
      <c r="B2932" s="98" t="s">
        <v>5809</v>
      </c>
      <c r="C2932" s="74"/>
      <c r="D2932" s="115">
        <v>298.27</v>
      </c>
      <c r="E2932" s="75" t="s">
        <v>6463</v>
      </c>
      <c r="F2932" s="112">
        <f t="shared" si="180"/>
        <v>357.92399999999998</v>
      </c>
      <c r="G2932" s="80" t="s">
        <v>3334</v>
      </c>
      <c r="H2932" s="358"/>
      <c r="J2932" s="15"/>
      <c r="L2932"/>
      <c r="M2932"/>
      <c r="P2932" s="9">
        <v>28</v>
      </c>
      <c r="V2932" s="39"/>
      <c r="Z2932" s="38"/>
      <c r="AA2932" s="38">
        <v>15</v>
      </c>
      <c r="AB2932" s="30"/>
      <c r="AC2932" s="31"/>
      <c r="AD2932" s="32"/>
      <c r="AE2932" s="32"/>
      <c r="AF2932" s="33"/>
      <c r="AJ2932" s="350"/>
      <c r="AK2932" s="3"/>
      <c r="AL2932" s="3"/>
    </row>
    <row r="2933" spans="1:38" ht="12" customHeight="1" x14ac:dyDescent="0.25">
      <c r="A2933" s="73">
        <v>5407039</v>
      </c>
      <c r="B2933" s="98" t="s">
        <v>5812</v>
      </c>
      <c r="C2933" s="74"/>
      <c r="D2933" s="115">
        <v>327.23</v>
      </c>
      <c r="E2933" s="75" t="s">
        <v>6463</v>
      </c>
      <c r="F2933" s="112">
        <f t="shared" si="180"/>
        <v>392.67599999999999</v>
      </c>
      <c r="G2933" s="80" t="s">
        <v>3335</v>
      </c>
      <c r="H2933" s="358"/>
      <c r="J2933" s="15"/>
      <c r="L2933"/>
      <c r="M2933"/>
      <c r="P2933" s="9">
        <v>28</v>
      </c>
      <c r="V2933" s="39"/>
      <c r="Z2933" s="38"/>
      <c r="AA2933" s="38">
        <v>15</v>
      </c>
      <c r="AB2933" s="30"/>
      <c r="AC2933" s="31"/>
      <c r="AD2933" s="32"/>
      <c r="AE2933" s="32"/>
      <c r="AF2933" s="33"/>
      <c r="AJ2933" s="350"/>
      <c r="AK2933" s="3"/>
      <c r="AL2933" s="3"/>
    </row>
    <row r="2934" spans="1:38" ht="12" customHeight="1" x14ac:dyDescent="0.25">
      <c r="A2934" s="73">
        <v>5407040</v>
      </c>
      <c r="B2934" s="98" t="s">
        <v>5816</v>
      </c>
      <c r="C2934" s="74"/>
      <c r="D2934" s="115">
        <v>351.88</v>
      </c>
      <c r="E2934" s="75" t="s">
        <v>6463</v>
      </c>
      <c r="F2934" s="112">
        <f t="shared" si="180"/>
        <v>422.25599999999997</v>
      </c>
      <c r="G2934" s="80" t="s">
        <v>3335</v>
      </c>
      <c r="H2934" s="358"/>
      <c r="J2934" s="15"/>
      <c r="L2934"/>
      <c r="M2934"/>
      <c r="P2934" s="9">
        <v>28</v>
      </c>
      <c r="V2934" s="39"/>
      <c r="Z2934" s="38"/>
      <c r="AA2934" s="38">
        <v>15</v>
      </c>
      <c r="AB2934" s="30"/>
      <c r="AC2934" s="31"/>
      <c r="AD2934" s="32"/>
      <c r="AE2934" s="32"/>
      <c r="AF2934" s="33"/>
      <c r="AJ2934" s="350"/>
      <c r="AK2934" s="3"/>
      <c r="AL2934" s="3"/>
    </row>
    <row r="2935" spans="1:38" ht="12" customHeight="1" x14ac:dyDescent="0.25">
      <c r="A2935" s="73">
        <v>5407041</v>
      </c>
      <c r="B2935" s="98" t="s">
        <v>5819</v>
      </c>
      <c r="C2935" s="74"/>
      <c r="D2935" s="115">
        <v>401.12</v>
      </c>
      <c r="E2935" s="75" t="s">
        <v>6463</v>
      </c>
      <c r="F2935" s="112">
        <f t="shared" si="180"/>
        <v>481.34399999999999</v>
      </c>
      <c r="G2935" s="80" t="s">
        <v>3335</v>
      </c>
      <c r="H2935" s="358"/>
      <c r="J2935" s="15"/>
      <c r="L2935"/>
      <c r="M2935"/>
      <c r="P2935" s="9">
        <v>28</v>
      </c>
      <c r="V2935" s="39"/>
      <c r="Z2935" s="38"/>
      <c r="AA2935" s="38">
        <v>15</v>
      </c>
      <c r="AB2935" s="30"/>
      <c r="AC2935" s="31"/>
      <c r="AD2935" s="32"/>
      <c r="AE2935" s="32"/>
      <c r="AF2935" s="33"/>
      <c r="AJ2935" s="350"/>
      <c r="AK2935" s="3"/>
      <c r="AL2935" s="3"/>
    </row>
    <row r="2936" spans="1:38" ht="12" customHeight="1" x14ac:dyDescent="0.25">
      <c r="A2936" s="73">
        <v>5407042</v>
      </c>
      <c r="B2936" s="98" t="s">
        <v>5791</v>
      </c>
      <c r="C2936" s="74"/>
      <c r="D2936" s="115">
        <v>435.02</v>
      </c>
      <c r="E2936" s="75" t="s">
        <v>6463</v>
      </c>
      <c r="F2936" s="112">
        <f t="shared" si="180"/>
        <v>522.024</v>
      </c>
      <c r="G2936" s="80" t="s">
        <v>3335</v>
      </c>
      <c r="H2936" s="358"/>
      <c r="J2936" s="15"/>
      <c r="L2936"/>
      <c r="M2936"/>
      <c r="P2936" s="9">
        <v>28</v>
      </c>
      <c r="V2936" s="39"/>
      <c r="Z2936" s="38"/>
      <c r="AA2936" s="38">
        <v>15</v>
      </c>
      <c r="AB2936" s="30"/>
      <c r="AC2936" s="31"/>
      <c r="AD2936" s="32"/>
      <c r="AE2936" s="32"/>
      <c r="AF2936" s="33"/>
      <c r="AJ2936" s="350"/>
      <c r="AK2936" s="3"/>
      <c r="AL2936" s="3"/>
    </row>
    <row r="2937" spans="1:38" ht="12" customHeight="1" x14ac:dyDescent="0.25">
      <c r="A2937" s="73">
        <v>5407043</v>
      </c>
      <c r="B2937" s="98" t="s">
        <v>5800</v>
      </c>
      <c r="C2937" s="74"/>
      <c r="D2937" s="115">
        <v>751.31</v>
      </c>
      <c r="E2937" s="75" t="s">
        <v>6463</v>
      </c>
      <c r="F2937" s="112">
        <f t="shared" si="180"/>
        <v>901.57199999999989</v>
      </c>
      <c r="G2937" s="80" t="s">
        <v>3335</v>
      </c>
      <c r="H2937" s="358"/>
      <c r="L2937"/>
      <c r="M2937"/>
      <c r="P2937" s="9">
        <v>28</v>
      </c>
      <c r="V2937" s="39"/>
      <c r="Z2937" s="38"/>
      <c r="AA2937" s="38">
        <v>15</v>
      </c>
      <c r="AB2937" s="30"/>
      <c r="AC2937" s="31"/>
      <c r="AD2937" s="32"/>
      <c r="AE2937" s="32"/>
      <c r="AF2937" s="33"/>
      <c r="AJ2937" s="350"/>
      <c r="AK2937" s="3"/>
      <c r="AL2937" s="3"/>
    </row>
    <row r="2938" spans="1:38" ht="12" customHeight="1" x14ac:dyDescent="0.25">
      <c r="A2938" s="73">
        <v>5407044</v>
      </c>
      <c r="B2938" s="98" t="s">
        <v>5804</v>
      </c>
      <c r="C2938" s="74"/>
      <c r="D2938" s="115">
        <v>909.52</v>
      </c>
      <c r="E2938" s="75" t="s">
        <v>6463</v>
      </c>
      <c r="F2938" s="112">
        <f t="shared" si="180"/>
        <v>1091.424</v>
      </c>
      <c r="G2938" s="80" t="s">
        <v>3335</v>
      </c>
      <c r="H2938" s="358"/>
      <c r="J2938" s="15"/>
      <c r="L2938"/>
      <c r="M2938"/>
      <c r="P2938" s="9">
        <v>28</v>
      </c>
      <c r="V2938" s="39"/>
      <c r="Z2938" s="38"/>
      <c r="AA2938" s="38">
        <v>15</v>
      </c>
      <c r="AB2938" s="30"/>
      <c r="AC2938" s="31"/>
      <c r="AD2938" s="32"/>
      <c r="AE2938" s="32"/>
      <c r="AF2938" s="33"/>
      <c r="AJ2938" s="350"/>
      <c r="AK2938" s="3"/>
      <c r="AL2938" s="3"/>
    </row>
    <row r="2939" spans="1:38" ht="12" customHeight="1" x14ac:dyDescent="0.25">
      <c r="A2939" s="73">
        <v>5407045</v>
      </c>
      <c r="B2939" s="98" t="s">
        <v>5817</v>
      </c>
      <c r="C2939" s="74"/>
      <c r="D2939" s="115">
        <v>418.57</v>
      </c>
      <c r="E2939" s="75" t="s">
        <v>6463</v>
      </c>
      <c r="F2939" s="112">
        <f t="shared" si="180"/>
        <v>502.28399999999999</v>
      </c>
      <c r="G2939" s="80" t="s">
        <v>3334</v>
      </c>
      <c r="H2939" s="358"/>
      <c r="J2939" s="15"/>
      <c r="L2939"/>
      <c r="M2939"/>
      <c r="P2939" s="9">
        <v>28</v>
      </c>
      <c r="V2939" s="39"/>
      <c r="Z2939" s="38"/>
      <c r="AA2939" s="38">
        <v>15</v>
      </c>
      <c r="AB2939" s="30"/>
      <c r="AC2939" s="31"/>
      <c r="AD2939" s="32"/>
      <c r="AE2939" s="32"/>
      <c r="AF2939" s="33"/>
      <c r="AJ2939" s="350"/>
      <c r="AK2939" s="3"/>
      <c r="AL2939" s="3"/>
    </row>
    <row r="2940" spans="1:38" ht="12" customHeight="1" x14ac:dyDescent="0.25">
      <c r="A2940" s="73">
        <v>5407046</v>
      </c>
      <c r="B2940" s="98" t="s">
        <v>5820</v>
      </c>
      <c r="C2940" s="74"/>
      <c r="D2940" s="115">
        <v>479.54</v>
      </c>
      <c r="E2940" s="75" t="s">
        <v>6463</v>
      </c>
      <c r="F2940" s="112">
        <f t="shared" si="180"/>
        <v>575.44799999999998</v>
      </c>
      <c r="G2940" s="80" t="s">
        <v>3335</v>
      </c>
      <c r="H2940" s="358"/>
      <c r="J2940" s="15"/>
      <c r="L2940"/>
      <c r="M2940"/>
      <c r="P2940" s="9">
        <v>28</v>
      </c>
      <c r="V2940" s="39"/>
      <c r="Z2940" s="38"/>
      <c r="AA2940" s="38">
        <v>15</v>
      </c>
      <c r="AB2940" s="30"/>
      <c r="AC2940" s="31"/>
      <c r="AD2940" s="32"/>
      <c r="AE2940" s="32"/>
      <c r="AF2940" s="33"/>
      <c r="AJ2940" s="350"/>
      <c r="AK2940" s="3"/>
      <c r="AL2940" s="3"/>
    </row>
    <row r="2941" spans="1:38" ht="12" customHeight="1" x14ac:dyDescent="0.25">
      <c r="A2941" s="73">
        <v>5407047</v>
      </c>
      <c r="B2941" s="98" t="s">
        <v>5796</v>
      </c>
      <c r="C2941" s="74"/>
      <c r="D2941" s="115">
        <v>654.1</v>
      </c>
      <c r="E2941" s="75" t="s">
        <v>6463</v>
      </c>
      <c r="F2941" s="112">
        <f t="shared" si="180"/>
        <v>784.92</v>
      </c>
      <c r="G2941" s="80" t="s">
        <v>3335</v>
      </c>
      <c r="H2941" s="358"/>
      <c r="J2941" s="15"/>
      <c r="L2941"/>
      <c r="M2941"/>
      <c r="P2941" s="9">
        <v>28</v>
      </c>
      <c r="V2941" s="39"/>
      <c r="Z2941" s="38"/>
      <c r="AA2941" s="38">
        <v>15</v>
      </c>
      <c r="AB2941" s="30"/>
      <c r="AC2941" s="31"/>
      <c r="AD2941" s="32"/>
      <c r="AE2941" s="32"/>
      <c r="AF2941" s="33"/>
      <c r="AJ2941" s="350"/>
      <c r="AK2941" s="3"/>
      <c r="AL2941" s="3"/>
    </row>
    <row r="2942" spans="1:38" ht="12" customHeight="1" x14ac:dyDescent="0.25">
      <c r="A2942" s="73">
        <v>5407048</v>
      </c>
      <c r="B2942" s="98" t="s">
        <v>5805</v>
      </c>
      <c r="C2942" s="74"/>
      <c r="D2942" s="115">
        <v>1059.83</v>
      </c>
      <c r="E2942" s="75" t="s">
        <v>6463</v>
      </c>
      <c r="F2942" s="112">
        <f t="shared" si="180"/>
        <v>1271.7959999999998</v>
      </c>
      <c r="G2942" s="80" t="s">
        <v>3335</v>
      </c>
      <c r="H2942" s="358"/>
      <c r="J2942" s="15"/>
      <c r="L2942"/>
      <c r="M2942"/>
      <c r="P2942" s="9">
        <v>28</v>
      </c>
      <c r="V2942" s="39"/>
      <c r="Z2942" s="38"/>
      <c r="AA2942" s="38">
        <v>15</v>
      </c>
      <c r="AB2942" s="30"/>
      <c r="AC2942" s="31"/>
      <c r="AD2942" s="32"/>
      <c r="AE2942" s="32"/>
      <c r="AF2942" s="33"/>
      <c r="AJ2942" s="350"/>
      <c r="AK2942" s="3"/>
      <c r="AL2942" s="3"/>
    </row>
    <row r="2943" spans="1:38" ht="12" customHeight="1" x14ac:dyDescent="0.25">
      <c r="A2943" s="73">
        <v>5407049</v>
      </c>
      <c r="B2943" s="98" t="s">
        <v>5810</v>
      </c>
      <c r="C2943" s="74"/>
      <c r="D2943" s="115">
        <v>434.15</v>
      </c>
      <c r="E2943" s="75" t="s">
        <v>6463</v>
      </c>
      <c r="F2943" s="112">
        <f t="shared" si="180"/>
        <v>520.9799999999999</v>
      </c>
      <c r="G2943" s="80" t="s">
        <v>3334</v>
      </c>
      <c r="H2943" s="358"/>
      <c r="J2943" s="15"/>
      <c r="L2943"/>
      <c r="M2943"/>
      <c r="P2943" s="9">
        <v>28</v>
      </c>
      <c r="V2943" s="39"/>
      <c r="Z2943" s="38"/>
      <c r="AA2943" s="38">
        <v>15</v>
      </c>
      <c r="AB2943" s="30"/>
      <c r="AC2943" s="31"/>
      <c r="AD2943" s="32"/>
      <c r="AE2943" s="32"/>
      <c r="AF2943" s="33"/>
      <c r="AJ2943" s="350"/>
      <c r="AK2943" s="3"/>
      <c r="AL2943" s="3"/>
    </row>
    <row r="2944" spans="1:38" ht="12" customHeight="1" x14ac:dyDescent="0.25">
      <c r="A2944" s="73">
        <v>5407050</v>
      </c>
      <c r="B2944" s="98" t="s">
        <v>5818</v>
      </c>
      <c r="C2944" s="74"/>
      <c r="D2944" s="115">
        <v>500.17</v>
      </c>
      <c r="E2944" s="75" t="s">
        <v>6463</v>
      </c>
      <c r="F2944" s="112">
        <f t="shared" si="180"/>
        <v>600.20399999999995</v>
      </c>
      <c r="G2944" s="80" t="s">
        <v>3334</v>
      </c>
      <c r="H2944" s="358"/>
      <c r="L2944"/>
      <c r="M2944"/>
      <c r="P2944" s="9">
        <v>28</v>
      </c>
      <c r="V2944" s="39"/>
      <c r="Z2944" s="38"/>
      <c r="AA2944" s="38">
        <v>15</v>
      </c>
      <c r="AB2944" s="30"/>
      <c r="AC2944" s="31"/>
      <c r="AD2944" s="32"/>
      <c r="AE2944" s="32"/>
      <c r="AF2944" s="33"/>
      <c r="AJ2944" s="350"/>
      <c r="AK2944" s="3"/>
      <c r="AL2944" s="3"/>
    </row>
    <row r="2945" spans="1:38" ht="12" customHeight="1" x14ac:dyDescent="0.25">
      <c r="A2945" s="73">
        <v>5407051</v>
      </c>
      <c r="B2945" s="98" t="s">
        <v>5821</v>
      </c>
      <c r="C2945" s="74"/>
      <c r="D2945" s="115">
        <v>546.55999999999995</v>
      </c>
      <c r="E2945" s="75" t="s">
        <v>6463</v>
      </c>
      <c r="F2945" s="112">
        <f t="shared" si="180"/>
        <v>655.87199999999996</v>
      </c>
      <c r="G2945" s="80" t="s">
        <v>3335</v>
      </c>
      <c r="H2945" s="358"/>
      <c r="J2945" s="15"/>
      <c r="L2945"/>
      <c r="M2945"/>
      <c r="P2945" s="9">
        <v>28</v>
      </c>
      <c r="V2945" s="39"/>
      <c r="Z2945" s="38"/>
      <c r="AA2945" s="38">
        <v>15</v>
      </c>
      <c r="AB2945" s="30"/>
      <c r="AC2945" s="31"/>
      <c r="AD2945" s="32"/>
      <c r="AE2945" s="32"/>
      <c r="AF2945" s="33"/>
      <c r="AJ2945" s="350"/>
      <c r="AK2945" s="3"/>
      <c r="AL2945" s="3"/>
    </row>
    <row r="2946" spans="1:38" ht="12" customHeight="1" x14ac:dyDescent="0.25">
      <c r="A2946" s="73">
        <v>5407053</v>
      </c>
      <c r="B2946" s="98" t="s">
        <v>5792</v>
      </c>
      <c r="C2946" s="74"/>
      <c r="D2946" s="115">
        <v>639.62</v>
      </c>
      <c r="E2946" s="75" t="s">
        <v>6463</v>
      </c>
      <c r="F2946" s="112">
        <f t="shared" si="180"/>
        <v>767.54399999999998</v>
      </c>
      <c r="G2946" s="80" t="s">
        <v>3335</v>
      </c>
      <c r="H2946" s="358"/>
      <c r="J2946" s="15"/>
      <c r="L2946"/>
      <c r="M2946"/>
      <c r="P2946" s="9">
        <v>28</v>
      </c>
      <c r="V2946" s="39"/>
      <c r="Z2946" s="38"/>
      <c r="AA2946" s="38">
        <v>15</v>
      </c>
      <c r="AB2946" s="30"/>
      <c r="AC2946" s="31"/>
      <c r="AD2946" s="32"/>
      <c r="AE2946" s="32"/>
      <c r="AF2946" s="33"/>
      <c r="AJ2946" s="350"/>
      <c r="AK2946" s="3"/>
      <c r="AL2946" s="3"/>
    </row>
    <row r="2947" spans="1:38" ht="12" customHeight="1" x14ac:dyDescent="0.25">
      <c r="A2947" s="73">
        <v>5407054</v>
      </c>
      <c r="B2947" s="98" t="s">
        <v>5797</v>
      </c>
      <c r="C2947" s="74"/>
      <c r="D2947" s="115">
        <v>816.25</v>
      </c>
      <c r="E2947" s="75" t="s">
        <v>6463</v>
      </c>
      <c r="F2947" s="112">
        <f t="shared" si="180"/>
        <v>979.5</v>
      </c>
      <c r="G2947" s="80" t="s">
        <v>3335</v>
      </c>
      <c r="H2947" s="358"/>
      <c r="J2947" s="15"/>
      <c r="L2947"/>
      <c r="M2947"/>
      <c r="P2947" s="9">
        <v>28</v>
      </c>
      <c r="V2947" s="39"/>
      <c r="Z2947" s="38"/>
      <c r="AA2947" s="38">
        <v>15</v>
      </c>
      <c r="AB2947" s="30"/>
      <c r="AC2947" s="31"/>
      <c r="AD2947" s="32"/>
      <c r="AE2947" s="32"/>
      <c r="AF2947" s="33"/>
      <c r="AJ2947" s="350"/>
      <c r="AK2947" s="3"/>
      <c r="AL2947" s="3"/>
    </row>
    <row r="2948" spans="1:38" ht="12" customHeight="1" x14ac:dyDescent="0.25">
      <c r="A2948" s="73">
        <v>5407055</v>
      </c>
      <c r="B2948" s="98" t="s">
        <v>5806</v>
      </c>
      <c r="C2948" s="74"/>
      <c r="D2948" s="115">
        <v>1256.6600000000001</v>
      </c>
      <c r="E2948" s="75" t="s">
        <v>6463</v>
      </c>
      <c r="F2948" s="112">
        <f t="shared" si="180"/>
        <v>1507.992</v>
      </c>
      <c r="G2948" s="80" t="s">
        <v>3335</v>
      </c>
      <c r="H2948" s="358"/>
      <c r="J2948" s="15"/>
      <c r="L2948"/>
      <c r="M2948"/>
      <c r="P2948" s="9">
        <v>28</v>
      </c>
      <c r="V2948" s="39"/>
      <c r="Z2948" s="38"/>
      <c r="AA2948" s="38">
        <v>15</v>
      </c>
      <c r="AB2948" s="30"/>
      <c r="AC2948" s="31"/>
      <c r="AD2948" s="32"/>
      <c r="AE2948" s="32"/>
      <c r="AF2948" s="33"/>
      <c r="AJ2948" s="350"/>
      <c r="AK2948" s="3"/>
      <c r="AL2948" s="3"/>
    </row>
    <row r="2949" spans="1:38" ht="12" customHeight="1" x14ac:dyDescent="0.25">
      <c r="A2949" s="73">
        <v>5407056</v>
      </c>
      <c r="B2949" s="98" t="s">
        <v>5793</v>
      </c>
      <c r="C2949" s="74"/>
      <c r="D2949" s="115">
        <v>785.42</v>
      </c>
      <c r="E2949" s="75" t="s">
        <v>6463</v>
      </c>
      <c r="F2949" s="112">
        <f t="shared" si="180"/>
        <v>942.50399999999991</v>
      </c>
      <c r="G2949" s="80" t="s">
        <v>3334</v>
      </c>
      <c r="H2949" s="358"/>
      <c r="J2949" s="15"/>
      <c r="L2949"/>
      <c r="M2949"/>
      <c r="P2949" s="9">
        <v>28</v>
      </c>
      <c r="V2949" s="39"/>
      <c r="Z2949" s="38"/>
      <c r="AA2949" s="38">
        <v>15</v>
      </c>
      <c r="AB2949" s="30"/>
      <c r="AC2949" s="31"/>
      <c r="AD2949" s="32"/>
      <c r="AE2949" s="32"/>
      <c r="AF2949" s="33"/>
      <c r="AJ2949" s="350"/>
      <c r="AK2949" s="3"/>
      <c r="AL2949" s="3"/>
    </row>
    <row r="2950" spans="1:38" ht="12" customHeight="1" x14ac:dyDescent="0.25">
      <c r="A2950" s="73">
        <v>5407057</v>
      </c>
      <c r="B2950" s="98" t="s">
        <v>5801</v>
      </c>
      <c r="C2950" s="74"/>
      <c r="D2950" s="115">
        <v>1254.81</v>
      </c>
      <c r="E2950" s="75" t="s">
        <v>6463</v>
      </c>
      <c r="F2950" s="112">
        <f t="shared" si="180"/>
        <v>1505.7719999999999</v>
      </c>
      <c r="G2950" s="80" t="s">
        <v>3335</v>
      </c>
      <c r="H2950" s="358"/>
      <c r="J2950" s="15"/>
      <c r="L2950"/>
      <c r="M2950"/>
      <c r="P2950" s="9">
        <v>28</v>
      </c>
      <c r="V2950" s="39"/>
      <c r="Z2950" s="38"/>
      <c r="AA2950" s="38">
        <v>15</v>
      </c>
      <c r="AB2950" s="30"/>
      <c r="AC2950" s="31"/>
      <c r="AD2950" s="32"/>
      <c r="AE2950" s="32"/>
      <c r="AF2950" s="33"/>
      <c r="AJ2950" s="350"/>
      <c r="AK2950" s="3"/>
      <c r="AL2950" s="3"/>
    </row>
    <row r="2951" spans="1:38" ht="12" customHeight="1" x14ac:dyDescent="0.25">
      <c r="A2951" s="73">
        <v>5407058</v>
      </c>
      <c r="B2951" s="98" t="s">
        <v>5807</v>
      </c>
      <c r="C2951" s="74"/>
      <c r="D2951" s="115">
        <v>1508.82</v>
      </c>
      <c r="E2951" s="75" t="s">
        <v>6463</v>
      </c>
      <c r="F2951" s="112">
        <f t="shared" si="180"/>
        <v>1810.5839999999998</v>
      </c>
      <c r="G2951" s="80" t="s">
        <v>3335</v>
      </c>
      <c r="H2951" s="358"/>
      <c r="J2951" s="15"/>
      <c r="L2951"/>
      <c r="M2951"/>
      <c r="P2951" s="9">
        <v>28</v>
      </c>
      <c r="V2951" s="39"/>
      <c r="Z2951" s="38"/>
      <c r="AA2951" s="38">
        <v>15</v>
      </c>
      <c r="AB2951" s="30"/>
      <c r="AC2951" s="31"/>
      <c r="AD2951" s="32"/>
      <c r="AE2951" s="32"/>
      <c r="AF2951" s="33"/>
      <c r="AJ2951" s="350"/>
      <c r="AK2951" s="3"/>
      <c r="AL2951" s="3"/>
    </row>
    <row r="2952" spans="1:38" ht="12" customHeight="1" x14ac:dyDescent="0.25">
      <c r="A2952" s="73">
        <v>5407059</v>
      </c>
      <c r="B2952" s="98" t="s">
        <v>5813</v>
      </c>
      <c r="C2952" s="74"/>
      <c r="D2952" s="115">
        <v>730.92</v>
      </c>
      <c r="E2952" s="75" t="s">
        <v>6463</v>
      </c>
      <c r="F2952" s="112">
        <f t="shared" si="180"/>
        <v>877.10399999999993</v>
      </c>
      <c r="G2952" s="80" t="s">
        <v>3334</v>
      </c>
      <c r="H2952" s="358"/>
      <c r="J2952" s="15"/>
      <c r="L2952"/>
      <c r="M2952"/>
      <c r="P2952" s="9">
        <v>28</v>
      </c>
      <c r="V2952" s="39"/>
      <c r="Z2952" s="38"/>
      <c r="AA2952" s="38">
        <v>15</v>
      </c>
      <c r="AB2952" s="30"/>
      <c r="AC2952" s="31"/>
      <c r="AD2952" s="32"/>
      <c r="AE2952" s="32"/>
      <c r="AF2952" s="33"/>
      <c r="AJ2952" s="350"/>
      <c r="AK2952" s="3"/>
      <c r="AL2952" s="3"/>
    </row>
    <row r="2953" spans="1:38" ht="12" customHeight="1" x14ac:dyDescent="0.25">
      <c r="A2953" s="73">
        <v>5407060</v>
      </c>
      <c r="B2953" s="98" t="s">
        <v>5822</v>
      </c>
      <c r="C2953" s="74"/>
      <c r="D2953" s="115">
        <v>828.57</v>
      </c>
      <c r="E2953" s="75" t="s">
        <v>6463</v>
      </c>
      <c r="F2953" s="112">
        <f t="shared" si="180"/>
        <v>994.28399999999999</v>
      </c>
      <c r="G2953" s="80" t="s">
        <v>3334</v>
      </c>
      <c r="H2953" s="358"/>
      <c r="L2953"/>
      <c r="M2953"/>
      <c r="P2953" s="9">
        <v>28</v>
      </c>
      <c r="V2953" s="39"/>
      <c r="Z2953" s="38"/>
      <c r="AA2953" s="38">
        <v>15</v>
      </c>
      <c r="AB2953" s="30"/>
      <c r="AC2953" s="31"/>
      <c r="AD2953" s="32"/>
      <c r="AE2953" s="32"/>
      <c r="AF2953" s="33"/>
      <c r="AJ2953" s="350"/>
      <c r="AK2953" s="3"/>
      <c r="AL2953" s="3"/>
    </row>
    <row r="2954" spans="1:38" ht="12" customHeight="1" x14ac:dyDescent="0.25">
      <c r="A2954" s="73">
        <v>5407061</v>
      </c>
      <c r="B2954" s="98" t="s">
        <v>5814</v>
      </c>
      <c r="C2954" s="74"/>
      <c r="D2954" s="115">
        <v>762.53</v>
      </c>
      <c r="E2954" s="75" t="s">
        <v>6463</v>
      </c>
      <c r="F2954" s="112">
        <f t="shared" si="180"/>
        <v>915.03599999999994</v>
      </c>
      <c r="G2954" s="80" t="s">
        <v>3334</v>
      </c>
      <c r="H2954" s="358"/>
      <c r="J2954" s="15"/>
      <c r="L2954"/>
      <c r="M2954"/>
      <c r="P2954" s="9">
        <v>28</v>
      </c>
      <c r="V2954" s="39"/>
      <c r="Z2954" s="38"/>
      <c r="AA2954" s="38">
        <v>15</v>
      </c>
      <c r="AB2954" s="30"/>
      <c r="AC2954" s="31"/>
      <c r="AD2954" s="32"/>
      <c r="AE2954" s="32"/>
      <c r="AF2954" s="33"/>
      <c r="AJ2954" s="350"/>
      <c r="AK2954" s="3"/>
      <c r="AL2954" s="3"/>
    </row>
    <row r="2955" spans="1:38" ht="12" customHeight="1" x14ac:dyDescent="0.25">
      <c r="A2955" s="73">
        <v>5407062</v>
      </c>
      <c r="B2955" s="98" t="s">
        <v>5823</v>
      </c>
      <c r="C2955" s="74"/>
      <c r="D2955" s="115">
        <v>899.64</v>
      </c>
      <c r="E2955" s="75" t="s">
        <v>6463</v>
      </c>
      <c r="F2955" s="112">
        <f t="shared" si="180"/>
        <v>1079.568</v>
      </c>
      <c r="G2955" s="80" t="s">
        <v>3334</v>
      </c>
      <c r="H2955" s="358"/>
      <c r="J2955" s="15"/>
      <c r="L2955"/>
      <c r="M2955"/>
      <c r="P2955" s="9">
        <v>28</v>
      </c>
      <c r="V2955" s="39"/>
      <c r="Z2955" s="38"/>
      <c r="AA2955" s="38">
        <v>15</v>
      </c>
      <c r="AB2955" s="30"/>
      <c r="AC2955" s="31"/>
      <c r="AD2955" s="32"/>
      <c r="AE2955" s="32"/>
      <c r="AF2955" s="33"/>
      <c r="AJ2955" s="350"/>
      <c r="AK2955" s="3"/>
      <c r="AL2955" s="3"/>
    </row>
    <row r="2956" spans="1:38" ht="12" customHeight="1" x14ac:dyDescent="0.25">
      <c r="A2956" s="271">
        <v>5407063</v>
      </c>
      <c r="B2956" s="100" t="s">
        <v>5794</v>
      </c>
      <c r="C2956" s="85"/>
      <c r="D2956" s="115">
        <v>974.55</v>
      </c>
      <c r="E2956" s="86" t="s">
        <v>6463</v>
      </c>
      <c r="F2956" s="292">
        <f t="shared" si="180"/>
        <v>1169.4599999999998</v>
      </c>
      <c r="G2956" s="87" t="s">
        <v>3334</v>
      </c>
      <c r="H2956" s="358"/>
      <c r="J2956" s="15"/>
      <c r="L2956"/>
      <c r="M2956"/>
      <c r="P2956" s="9">
        <v>28</v>
      </c>
      <c r="V2956" s="39"/>
      <c r="Z2956" s="38"/>
      <c r="AA2956" s="38">
        <v>15</v>
      </c>
      <c r="AB2956" s="30"/>
      <c r="AC2956" s="31"/>
      <c r="AD2956" s="32"/>
      <c r="AE2956" s="32"/>
      <c r="AF2956" s="33"/>
      <c r="AJ2956" s="350"/>
      <c r="AK2956" s="3"/>
      <c r="AL2956" s="3"/>
    </row>
    <row r="2957" spans="1:38" ht="75" customHeight="1" x14ac:dyDescent="0.25">
      <c r="A2957" s="269">
        <v>76</v>
      </c>
      <c r="B2957" s="284" t="s">
        <v>7985</v>
      </c>
      <c r="C2957" s="267"/>
      <c r="D2957" s="115"/>
      <c r="E2957" s="267"/>
      <c r="F2957" s="298"/>
      <c r="G2957" s="189"/>
      <c r="H2957" s="358"/>
      <c r="I2957" s="331"/>
      <c r="J2957" s="72"/>
      <c r="K2957" s="72"/>
      <c r="L2957"/>
      <c r="M2957"/>
      <c r="P2957" s="9">
        <v>29</v>
      </c>
      <c r="R2957" s="36"/>
      <c r="V2957" s="37"/>
      <c r="Z2957" s="38"/>
      <c r="AA2957" s="38"/>
      <c r="AB2957" s="30"/>
      <c r="AC2957" s="31"/>
      <c r="AD2957" s="32"/>
      <c r="AE2957" s="32"/>
      <c r="AF2957" s="33"/>
      <c r="AJ2957" s="350"/>
      <c r="AK2957" s="3"/>
      <c r="AL2957" s="3"/>
    </row>
    <row r="2958" spans="1:38" ht="12" customHeight="1" x14ac:dyDescent="0.25">
      <c r="A2958" s="76">
        <v>5403043</v>
      </c>
      <c r="B2958" s="270" t="s">
        <v>6941</v>
      </c>
      <c r="C2958" s="77"/>
      <c r="D2958" s="115">
        <v>357.35</v>
      </c>
      <c r="E2958" s="78" t="s">
        <v>6463</v>
      </c>
      <c r="F2958" s="112">
        <f t="shared" ref="F2958:F2962" si="181">D2958*1.2</f>
        <v>428.82</v>
      </c>
      <c r="G2958" s="79" t="s">
        <v>3334</v>
      </c>
      <c r="H2958" s="358"/>
      <c r="L2958"/>
      <c r="M2958"/>
      <c r="P2958" s="9">
        <v>29</v>
      </c>
      <c r="V2958" s="39"/>
      <c r="Z2958" s="38"/>
      <c r="AA2958" s="38">
        <v>15.000906008128183</v>
      </c>
      <c r="AB2958" s="30"/>
      <c r="AC2958" s="31"/>
      <c r="AD2958" s="32"/>
      <c r="AE2958" s="32"/>
      <c r="AF2958" s="33"/>
      <c r="AJ2958" s="350">
        <v>1602008</v>
      </c>
      <c r="AK2958" s="3"/>
      <c r="AL2958" s="3"/>
    </row>
    <row r="2959" spans="1:38" ht="12" customHeight="1" x14ac:dyDescent="0.25">
      <c r="A2959" s="73">
        <v>5403044</v>
      </c>
      <c r="B2959" s="98" t="s">
        <v>6942</v>
      </c>
      <c r="C2959" s="74"/>
      <c r="D2959" s="115">
        <v>487.12</v>
      </c>
      <c r="E2959" s="75" t="s">
        <v>6463</v>
      </c>
      <c r="F2959" s="112">
        <f t="shared" si="181"/>
        <v>584.54399999999998</v>
      </c>
      <c r="G2959" s="80" t="s">
        <v>3334</v>
      </c>
      <c r="H2959" s="358"/>
      <c r="I2959" s="347"/>
      <c r="L2959"/>
      <c r="M2959"/>
      <c r="P2959" s="9">
        <v>29</v>
      </c>
      <c r="V2959" s="39"/>
      <c r="Z2959" s="38"/>
      <c r="AA2959" s="38">
        <v>15.000876560765136</v>
      </c>
      <c r="AB2959" s="30"/>
      <c r="AC2959" s="31"/>
      <c r="AD2959" s="32"/>
      <c r="AE2959" s="32"/>
      <c r="AF2959" s="33"/>
      <c r="AJ2959" s="350">
        <v>1602009</v>
      </c>
      <c r="AK2959" s="3"/>
      <c r="AL2959" s="3"/>
    </row>
    <row r="2960" spans="1:38" ht="12" customHeight="1" x14ac:dyDescent="0.25">
      <c r="A2960" s="73">
        <v>5403045</v>
      </c>
      <c r="B2960" s="98" t="s">
        <v>6944</v>
      </c>
      <c r="C2960" s="74"/>
      <c r="D2960" s="115">
        <v>369.25</v>
      </c>
      <c r="E2960" s="75" t="s">
        <v>6463</v>
      </c>
      <c r="F2960" s="112">
        <f t="shared" si="181"/>
        <v>443.09999999999997</v>
      </c>
      <c r="G2960" s="80" t="s">
        <v>3334</v>
      </c>
      <c r="H2960" s="358"/>
      <c r="I2960" s="347"/>
      <c r="L2960"/>
      <c r="M2960"/>
      <c r="P2960" s="9">
        <v>29</v>
      </c>
      <c r="V2960" s="39"/>
      <c r="Z2960" s="38"/>
      <c r="AA2960" s="38">
        <v>14.999500919733634</v>
      </c>
      <c r="AB2960" s="30"/>
      <c r="AC2960" s="31"/>
      <c r="AD2960" s="32"/>
      <c r="AE2960" s="32"/>
      <c r="AF2960" s="33"/>
      <c r="AJ2960" s="350">
        <v>1602010</v>
      </c>
      <c r="AK2960" s="3"/>
      <c r="AL2960" s="3"/>
    </row>
    <row r="2961" spans="1:38" ht="12" customHeight="1" x14ac:dyDescent="0.25">
      <c r="A2961" s="73">
        <v>5403051</v>
      </c>
      <c r="B2961" s="98" t="s">
        <v>7756</v>
      </c>
      <c r="C2961" s="74"/>
      <c r="D2961" s="115">
        <v>378</v>
      </c>
      <c r="E2961" s="75" t="s">
        <v>6463</v>
      </c>
      <c r="F2961" s="112">
        <f t="shared" ref="F2961" si="182">D2961*1.2</f>
        <v>453.59999999999997</v>
      </c>
      <c r="G2961" s="80" t="s">
        <v>3334</v>
      </c>
      <c r="H2961" s="358"/>
      <c r="I2961" s="347"/>
      <c r="L2961"/>
      <c r="M2961"/>
      <c r="P2961" s="9">
        <v>29</v>
      </c>
      <c r="V2961" s="39"/>
      <c r="Z2961" s="38"/>
      <c r="AA2961" s="38">
        <v>14.999500919733634</v>
      </c>
      <c r="AB2961" s="30"/>
      <c r="AC2961" s="31"/>
      <c r="AD2961" s="32"/>
      <c r="AE2961" s="32"/>
      <c r="AF2961" s="33"/>
      <c r="AJ2961" s="350"/>
      <c r="AK2961" s="3"/>
      <c r="AL2961" s="3"/>
    </row>
    <row r="2962" spans="1:38" ht="12" customHeight="1" x14ac:dyDescent="0.25">
      <c r="A2962" s="73">
        <v>5403046</v>
      </c>
      <c r="B2962" s="98" t="s">
        <v>6947</v>
      </c>
      <c r="C2962" s="74"/>
      <c r="D2962" s="115">
        <v>525.79</v>
      </c>
      <c r="E2962" s="75" t="s">
        <v>6463</v>
      </c>
      <c r="F2962" s="112">
        <f t="shared" si="181"/>
        <v>630.94799999999998</v>
      </c>
      <c r="G2962" s="80" t="s">
        <v>3334</v>
      </c>
      <c r="H2962" s="358"/>
      <c r="I2962" s="347"/>
      <c r="L2962"/>
      <c r="M2962"/>
      <c r="P2962" s="9">
        <v>29</v>
      </c>
      <c r="V2962" s="39"/>
      <c r="Z2962" s="38"/>
      <c r="AA2962" s="38">
        <v>14.999883468897849</v>
      </c>
      <c r="AB2962" s="30"/>
      <c r="AC2962" s="31"/>
      <c r="AD2962" s="32"/>
      <c r="AE2962" s="32"/>
      <c r="AF2962" s="33"/>
      <c r="AJ2962" s="350">
        <v>1602011</v>
      </c>
      <c r="AK2962" s="3"/>
      <c r="AL2962" s="3"/>
    </row>
    <row r="2963" spans="1:38" ht="12" customHeight="1" x14ac:dyDescent="0.25">
      <c r="A2963" s="73">
        <v>5403047</v>
      </c>
      <c r="B2963" s="98" t="s">
        <v>6943</v>
      </c>
      <c r="C2963" s="74"/>
      <c r="D2963" s="115">
        <v>604.79999999999995</v>
      </c>
      <c r="E2963" s="75" t="s">
        <v>6463</v>
      </c>
      <c r="F2963" s="112">
        <f t="shared" ref="F2963:F2967" si="183">D2963*1.2</f>
        <v>725.75999999999988</v>
      </c>
      <c r="G2963" s="80" t="s">
        <v>3334</v>
      </c>
      <c r="H2963" s="358"/>
      <c r="L2963"/>
      <c r="M2963"/>
      <c r="P2963" s="9">
        <v>29</v>
      </c>
      <c r="V2963" s="39"/>
      <c r="Z2963" s="38"/>
      <c r="AA2963" s="38">
        <v>15.000906008128183</v>
      </c>
      <c r="AB2963" s="30"/>
      <c r="AC2963" s="31"/>
      <c r="AD2963" s="32"/>
      <c r="AE2963" s="32"/>
      <c r="AF2963" s="33"/>
      <c r="AJ2963" s="350">
        <v>1602008</v>
      </c>
      <c r="AK2963" s="3"/>
      <c r="AL2963" s="3"/>
    </row>
    <row r="2964" spans="1:38" ht="12" customHeight="1" x14ac:dyDescent="0.25">
      <c r="A2964" s="73">
        <v>5403052</v>
      </c>
      <c r="B2964" s="98" t="s">
        <v>7757</v>
      </c>
      <c r="C2964" s="74"/>
      <c r="D2964" s="115">
        <v>687.86</v>
      </c>
      <c r="E2964" s="75" t="s">
        <v>6463</v>
      </c>
      <c r="F2964" s="112">
        <f t="shared" ref="F2964" si="184">D2964*1.2</f>
        <v>825.43200000000002</v>
      </c>
      <c r="G2964" s="80" t="s">
        <v>3334</v>
      </c>
      <c r="H2964" s="358"/>
      <c r="L2964"/>
      <c r="M2964"/>
      <c r="P2964" s="9">
        <v>29</v>
      </c>
      <c r="V2964" s="39"/>
      <c r="Z2964" s="38"/>
      <c r="AA2964" s="38">
        <v>15.000906008128183</v>
      </c>
      <c r="AB2964" s="30"/>
      <c r="AC2964" s="31"/>
      <c r="AD2964" s="32"/>
      <c r="AE2964" s="32"/>
      <c r="AF2964" s="33"/>
      <c r="AJ2964" s="350"/>
      <c r="AK2964" s="3"/>
      <c r="AL2964" s="3"/>
    </row>
    <row r="2965" spans="1:38" ht="12" customHeight="1" x14ac:dyDescent="0.25">
      <c r="A2965" s="73">
        <v>5403048</v>
      </c>
      <c r="B2965" s="98" t="s">
        <v>6945</v>
      </c>
      <c r="C2965" s="74"/>
      <c r="D2965" s="115">
        <v>404.51</v>
      </c>
      <c r="E2965" s="75" t="s">
        <v>6463</v>
      </c>
      <c r="F2965" s="112">
        <f t="shared" si="183"/>
        <v>485.41199999999998</v>
      </c>
      <c r="G2965" s="80" t="s">
        <v>3334</v>
      </c>
      <c r="H2965" s="358"/>
      <c r="I2965" s="347"/>
      <c r="L2965"/>
      <c r="M2965"/>
      <c r="P2965" s="9">
        <v>29</v>
      </c>
      <c r="V2965" s="39"/>
      <c r="Z2965" s="38"/>
      <c r="AA2965" s="38">
        <v>15.000876560765136</v>
      </c>
      <c r="AB2965" s="30"/>
      <c r="AC2965" s="31"/>
      <c r="AD2965" s="32"/>
      <c r="AE2965" s="32"/>
      <c r="AF2965" s="33"/>
      <c r="AJ2965" s="350">
        <v>1602009</v>
      </c>
      <c r="AK2965" s="3"/>
      <c r="AL2965" s="3"/>
    </row>
    <row r="2966" spans="1:38" ht="12" customHeight="1" x14ac:dyDescent="0.25">
      <c r="A2966" s="73">
        <v>5403049</v>
      </c>
      <c r="B2966" s="98" t="s">
        <v>6946</v>
      </c>
      <c r="C2966" s="74"/>
      <c r="D2966" s="115">
        <v>538.83000000000004</v>
      </c>
      <c r="E2966" s="75" t="s">
        <v>6463</v>
      </c>
      <c r="F2966" s="112">
        <f t="shared" si="183"/>
        <v>646.596</v>
      </c>
      <c r="G2966" s="80" t="s">
        <v>3334</v>
      </c>
      <c r="H2966" s="358"/>
      <c r="I2966" s="347"/>
      <c r="L2966"/>
      <c r="M2966"/>
      <c r="P2966" s="9">
        <v>29</v>
      </c>
      <c r="V2966" s="39"/>
      <c r="Z2966" s="38"/>
      <c r="AA2966" s="38">
        <v>14.999500919733634</v>
      </c>
      <c r="AB2966" s="30"/>
      <c r="AC2966" s="31"/>
      <c r="AD2966" s="32"/>
      <c r="AE2966" s="32"/>
      <c r="AF2966" s="33"/>
      <c r="AJ2966" s="350">
        <v>1602010</v>
      </c>
      <c r="AK2966" s="3"/>
      <c r="AL2966" s="3"/>
    </row>
    <row r="2967" spans="1:38" ht="12" customHeight="1" x14ac:dyDescent="0.25">
      <c r="A2967" s="73">
        <v>5403050</v>
      </c>
      <c r="B2967" s="98" t="s">
        <v>6957</v>
      </c>
      <c r="C2967" s="74"/>
      <c r="D2967" s="115">
        <v>455.18</v>
      </c>
      <c r="E2967" s="75" t="s">
        <v>6463</v>
      </c>
      <c r="F2967" s="112">
        <f t="shared" si="183"/>
        <v>546.21600000000001</v>
      </c>
      <c r="G2967" s="80" t="s">
        <v>3334</v>
      </c>
      <c r="H2967" s="358"/>
      <c r="I2967" s="347"/>
      <c r="L2967"/>
      <c r="M2967"/>
      <c r="P2967" s="9">
        <v>29</v>
      </c>
      <c r="V2967" s="39"/>
      <c r="Z2967" s="38"/>
      <c r="AA2967" s="38">
        <v>14.999883468897849</v>
      </c>
      <c r="AB2967" s="30"/>
      <c r="AC2967" s="31"/>
      <c r="AD2967" s="32"/>
      <c r="AE2967" s="32"/>
      <c r="AF2967" s="33"/>
      <c r="AJ2967" s="350">
        <v>1602011</v>
      </c>
      <c r="AK2967" s="3"/>
      <c r="AL2967" s="3"/>
    </row>
    <row r="2968" spans="1:38" ht="12" customHeight="1" x14ac:dyDescent="0.25">
      <c r="A2968" s="73">
        <v>5403001</v>
      </c>
      <c r="B2968" s="98" t="s">
        <v>341</v>
      </c>
      <c r="C2968" s="74"/>
      <c r="D2968" s="115">
        <v>478.26</v>
      </c>
      <c r="E2968" s="75" t="s">
        <v>1</v>
      </c>
      <c r="F2968" s="112">
        <f t="shared" si="180"/>
        <v>573.91199999999992</v>
      </c>
      <c r="G2968" s="80" t="s">
        <v>3334</v>
      </c>
      <c r="H2968" s="358"/>
      <c r="I2968" s="326" t="s">
        <v>4968</v>
      </c>
      <c r="L2968"/>
      <c r="M2968"/>
      <c r="P2968" s="9">
        <v>29</v>
      </c>
      <c r="V2968" s="39"/>
      <c r="Z2968" s="38"/>
      <c r="AA2968" s="38">
        <v>14.999700545008068</v>
      </c>
      <c r="AB2968" s="30"/>
      <c r="AC2968" s="31"/>
      <c r="AD2968" s="32"/>
      <c r="AE2968" s="32"/>
      <c r="AF2968" s="33"/>
      <c r="AJ2968" s="350">
        <v>1602001</v>
      </c>
      <c r="AK2968" s="3"/>
      <c r="AL2968" s="3"/>
    </row>
    <row r="2969" spans="1:38" ht="12" customHeight="1" x14ac:dyDescent="0.25">
      <c r="A2969" s="73">
        <v>5403002</v>
      </c>
      <c r="B2969" s="98" t="s">
        <v>342</v>
      </c>
      <c r="C2969" s="74"/>
      <c r="D2969" s="115">
        <v>646.52</v>
      </c>
      <c r="E2969" s="75" t="s">
        <v>6463</v>
      </c>
      <c r="F2969" s="112">
        <f t="shared" si="180"/>
        <v>775.82399999999996</v>
      </c>
      <c r="G2969" s="80" t="s">
        <v>3334</v>
      </c>
      <c r="H2969" s="358"/>
      <c r="I2969" s="360" t="s">
        <v>8192</v>
      </c>
      <c r="L2969"/>
      <c r="M2969"/>
      <c r="P2969" s="9">
        <v>29</v>
      </c>
      <c r="V2969" s="39"/>
      <c r="Z2969" s="38"/>
      <c r="AA2969" s="38">
        <v>14.999335430419563</v>
      </c>
      <c r="AB2969" s="30"/>
      <c r="AC2969" s="31"/>
      <c r="AD2969" s="32"/>
      <c r="AE2969" s="32"/>
      <c r="AF2969" s="33"/>
      <c r="AJ2969" s="350">
        <v>1602002</v>
      </c>
      <c r="AK2969" s="3"/>
      <c r="AL2969" s="3"/>
    </row>
    <row r="2970" spans="1:38" ht="12" customHeight="1" x14ac:dyDescent="0.25">
      <c r="A2970" s="73">
        <v>5403003</v>
      </c>
      <c r="B2970" s="98" t="s">
        <v>343</v>
      </c>
      <c r="C2970" s="74"/>
      <c r="D2970" s="115">
        <v>844.12</v>
      </c>
      <c r="E2970" s="75" t="s">
        <v>6463</v>
      </c>
      <c r="F2970" s="112">
        <f t="shared" si="180"/>
        <v>1012.944</v>
      </c>
      <c r="G2970" s="80" t="s">
        <v>3334</v>
      </c>
      <c r="H2970" s="358"/>
      <c r="I2970" s="361"/>
      <c r="L2970"/>
      <c r="M2970"/>
      <c r="P2970" s="9">
        <v>29</v>
      </c>
      <c r="V2970" s="39"/>
      <c r="Z2970" s="38"/>
      <c r="AA2970" s="38">
        <v>15.000509009467578</v>
      </c>
      <c r="AB2970" s="30"/>
      <c r="AC2970" s="31"/>
      <c r="AD2970" s="32"/>
      <c r="AE2970" s="32"/>
      <c r="AF2970" s="33"/>
      <c r="AJ2970" s="350">
        <v>1602003</v>
      </c>
      <c r="AK2970" s="3"/>
      <c r="AL2970" s="3"/>
    </row>
    <row r="2971" spans="1:38" ht="12" customHeight="1" x14ac:dyDescent="0.25">
      <c r="A2971" s="73">
        <v>5403004</v>
      </c>
      <c r="B2971" s="98" t="s">
        <v>344</v>
      </c>
      <c r="C2971" s="74"/>
      <c r="D2971" s="115">
        <v>1173.1099999999999</v>
      </c>
      <c r="E2971" s="75" t="s">
        <v>6463</v>
      </c>
      <c r="F2971" s="112">
        <f t="shared" si="180"/>
        <v>1407.7319999999997</v>
      </c>
      <c r="G2971" s="80" t="s">
        <v>3334</v>
      </c>
      <c r="H2971" s="358"/>
      <c r="L2971"/>
      <c r="M2971"/>
      <c r="P2971" s="9">
        <v>29</v>
      </c>
      <c r="V2971" s="39"/>
      <c r="Z2971" s="38"/>
      <c r="AA2971" s="38">
        <v>14.999389573922599</v>
      </c>
      <c r="AB2971" s="30"/>
      <c r="AC2971" s="31"/>
      <c r="AD2971" s="32"/>
      <c r="AE2971" s="32"/>
      <c r="AF2971" s="33"/>
      <c r="AJ2971" s="350">
        <v>1602004</v>
      </c>
      <c r="AK2971" s="3"/>
      <c r="AL2971" s="3"/>
    </row>
    <row r="2972" spans="1:38" ht="12" customHeight="1" x14ac:dyDescent="0.25">
      <c r="A2972" s="73">
        <v>5403034</v>
      </c>
      <c r="B2972" s="98" t="s">
        <v>6948</v>
      </c>
      <c r="C2972" s="74"/>
      <c r="D2972" s="115">
        <v>563.35</v>
      </c>
      <c r="E2972" s="75" t="s">
        <v>6463</v>
      </c>
      <c r="F2972" s="112">
        <f t="shared" ref="F2972" si="185">D2972*1.2</f>
        <v>676.02</v>
      </c>
      <c r="G2972" s="80" t="s">
        <v>3334</v>
      </c>
      <c r="H2972" s="358"/>
      <c r="L2972"/>
      <c r="M2972"/>
      <c r="P2972" s="9">
        <v>29</v>
      </c>
      <c r="V2972" s="39"/>
      <c r="Z2972" s="38"/>
      <c r="AA2972" s="38">
        <v>15.000394539572326</v>
      </c>
      <c r="AB2972" s="30"/>
      <c r="AC2972" s="31"/>
      <c r="AD2972" s="32"/>
      <c r="AE2972" s="32"/>
      <c r="AF2972" s="33"/>
      <c r="AJ2972" s="350">
        <v>1602005</v>
      </c>
      <c r="AK2972" s="3"/>
      <c r="AL2972" s="3"/>
    </row>
    <row r="2973" spans="1:38" ht="12" customHeight="1" x14ac:dyDescent="0.25">
      <c r="A2973" s="73">
        <v>5403053</v>
      </c>
      <c r="B2973" s="98" t="s">
        <v>7758</v>
      </c>
      <c r="C2973" s="74"/>
      <c r="D2973" s="115">
        <v>632.41999999999996</v>
      </c>
      <c r="E2973" s="75" t="s">
        <v>6463</v>
      </c>
      <c r="F2973" s="112">
        <f t="shared" ref="F2973" si="186">D2973*1.2</f>
        <v>758.90399999999988</v>
      </c>
      <c r="G2973" s="80" t="s">
        <v>3334</v>
      </c>
      <c r="H2973" s="358"/>
      <c r="L2973"/>
      <c r="M2973"/>
      <c r="P2973" s="9">
        <v>29</v>
      </c>
      <c r="V2973" s="39"/>
      <c r="Z2973" s="38"/>
      <c r="AA2973" s="38">
        <v>15.000394539572326</v>
      </c>
      <c r="AB2973" s="30"/>
      <c r="AC2973" s="31"/>
      <c r="AD2973" s="32"/>
      <c r="AE2973" s="32"/>
      <c r="AF2973" s="33"/>
      <c r="AJ2973" s="350"/>
      <c r="AK2973" s="3"/>
      <c r="AL2973" s="3"/>
    </row>
    <row r="2974" spans="1:38" ht="12" customHeight="1" x14ac:dyDescent="0.25">
      <c r="A2974" s="73">
        <v>5403005</v>
      </c>
      <c r="B2974" s="98" t="s">
        <v>345</v>
      </c>
      <c r="C2974" s="74"/>
      <c r="D2974" s="115">
        <v>726.01</v>
      </c>
      <c r="E2974" s="75" t="s">
        <v>6463</v>
      </c>
      <c r="F2974" s="112">
        <f t="shared" si="180"/>
        <v>871.21199999999999</v>
      </c>
      <c r="G2974" s="80" t="s">
        <v>3334</v>
      </c>
      <c r="H2974" s="358"/>
      <c r="I2974" s="360" t="s">
        <v>8212</v>
      </c>
      <c r="L2974"/>
      <c r="M2974"/>
      <c r="P2974" s="9">
        <v>29</v>
      </c>
      <c r="V2974" s="39"/>
      <c r="Z2974" s="38"/>
      <c r="AA2974" s="38">
        <v>15.000394539572326</v>
      </c>
      <c r="AB2974" s="30"/>
      <c r="AC2974" s="31"/>
      <c r="AD2974" s="32"/>
      <c r="AE2974" s="32"/>
      <c r="AF2974" s="33"/>
      <c r="AJ2974" s="350">
        <v>1602005</v>
      </c>
      <c r="AK2974" s="3"/>
      <c r="AL2974" s="3"/>
    </row>
    <row r="2975" spans="1:38" ht="12" customHeight="1" x14ac:dyDescent="0.25">
      <c r="A2975" s="73">
        <v>5403006</v>
      </c>
      <c r="B2975" s="98" t="s">
        <v>346</v>
      </c>
      <c r="C2975" s="74"/>
      <c r="D2975" s="115">
        <v>937.42</v>
      </c>
      <c r="E2975" s="75" t="s">
        <v>6463</v>
      </c>
      <c r="F2975" s="112">
        <f t="shared" si="180"/>
        <v>1124.904</v>
      </c>
      <c r="G2975" s="80" t="s">
        <v>3334</v>
      </c>
      <c r="H2975" s="358"/>
      <c r="I2975" s="361"/>
      <c r="L2975"/>
      <c r="M2975"/>
      <c r="P2975" s="9">
        <v>29</v>
      </c>
      <c r="V2975" s="39"/>
      <c r="Z2975" s="38"/>
      <c r="AA2975" s="38">
        <v>15.000076390692556</v>
      </c>
      <c r="AB2975" s="30"/>
      <c r="AC2975" s="31"/>
      <c r="AD2975" s="32"/>
      <c r="AE2975" s="32"/>
      <c r="AF2975" s="33"/>
      <c r="AJ2975" s="350">
        <v>1602006</v>
      </c>
      <c r="AK2975" s="3"/>
      <c r="AL2975" s="3"/>
    </row>
    <row r="2976" spans="1:38" ht="12" customHeight="1" x14ac:dyDescent="0.25">
      <c r="A2976" s="73">
        <v>5403007</v>
      </c>
      <c r="B2976" s="98" t="s">
        <v>347</v>
      </c>
      <c r="C2976" s="74"/>
      <c r="D2976" s="115">
        <v>1222.8900000000001</v>
      </c>
      <c r="E2976" s="75" t="s">
        <v>6464</v>
      </c>
      <c r="F2976" s="112">
        <f t="shared" si="180"/>
        <v>1467.4680000000001</v>
      </c>
      <c r="G2976" s="80" t="s">
        <v>3334</v>
      </c>
      <c r="H2976" s="358"/>
      <c r="L2976"/>
      <c r="M2976"/>
      <c r="P2976" s="9">
        <v>29</v>
      </c>
      <c r="V2976" s="39"/>
      <c r="Z2976" s="38"/>
      <c r="AA2976" s="38">
        <v>15.00029279147391</v>
      </c>
      <c r="AB2976" s="30"/>
      <c r="AC2976" s="31"/>
      <c r="AD2976" s="32"/>
      <c r="AE2976" s="32"/>
      <c r="AF2976" s="33"/>
      <c r="AJ2976" s="350">
        <v>1602007</v>
      </c>
      <c r="AK2976" s="3"/>
      <c r="AL2976" s="3"/>
    </row>
    <row r="2977" spans="1:38" ht="12" customHeight="1" x14ac:dyDescent="0.25">
      <c r="A2977" s="73">
        <v>5403008</v>
      </c>
      <c r="B2977" s="98" t="s">
        <v>348</v>
      </c>
      <c r="C2977" s="74"/>
      <c r="D2977" s="115">
        <v>553.28</v>
      </c>
      <c r="E2977" s="75" t="s">
        <v>6463</v>
      </c>
      <c r="F2977" s="112">
        <f t="shared" si="180"/>
        <v>663.93599999999992</v>
      </c>
      <c r="G2977" s="80" t="s">
        <v>3334</v>
      </c>
      <c r="H2977" s="358"/>
      <c r="L2977"/>
      <c r="M2977"/>
      <c r="P2977" s="9">
        <v>29</v>
      </c>
      <c r="V2977" s="39"/>
      <c r="Z2977" s="38"/>
      <c r="AA2977" s="38">
        <v>15.000906008128183</v>
      </c>
      <c r="AB2977" s="30"/>
      <c r="AC2977" s="31"/>
      <c r="AD2977" s="32"/>
      <c r="AE2977" s="32"/>
      <c r="AF2977" s="33"/>
      <c r="AJ2977" s="350">
        <v>1602008</v>
      </c>
      <c r="AK2977" s="3"/>
      <c r="AL2977" s="3"/>
    </row>
    <row r="2978" spans="1:38" ht="12" customHeight="1" x14ac:dyDescent="0.25">
      <c r="A2978" s="73">
        <v>5403009</v>
      </c>
      <c r="B2978" s="98" t="s">
        <v>349</v>
      </c>
      <c r="C2978" s="74"/>
      <c r="D2978" s="115">
        <v>735.25</v>
      </c>
      <c r="E2978" s="75" t="s">
        <v>6463</v>
      </c>
      <c r="F2978" s="112">
        <f t="shared" si="180"/>
        <v>882.3</v>
      </c>
      <c r="G2978" s="80" t="s">
        <v>3334</v>
      </c>
      <c r="H2978" s="358"/>
      <c r="I2978" s="365" t="s">
        <v>4967</v>
      </c>
      <c r="L2978"/>
      <c r="M2978"/>
      <c r="P2978" s="9">
        <v>29</v>
      </c>
      <c r="V2978" s="39"/>
      <c r="Z2978" s="38"/>
      <c r="AA2978" s="38">
        <v>15.000876560765136</v>
      </c>
      <c r="AB2978" s="30"/>
      <c r="AC2978" s="31"/>
      <c r="AD2978" s="32"/>
      <c r="AE2978" s="32"/>
      <c r="AF2978" s="33"/>
      <c r="AJ2978" s="350">
        <v>1602009</v>
      </c>
      <c r="AK2978" s="3"/>
      <c r="AL2978" s="3"/>
    </row>
    <row r="2979" spans="1:38" ht="12" customHeight="1" x14ac:dyDescent="0.25">
      <c r="A2979" s="73">
        <v>5403010</v>
      </c>
      <c r="B2979" s="98" t="s">
        <v>350</v>
      </c>
      <c r="C2979" s="74"/>
      <c r="D2979" s="115">
        <v>1004.39</v>
      </c>
      <c r="E2979" s="75" t="s">
        <v>6463</v>
      </c>
      <c r="F2979" s="112">
        <f t="shared" si="180"/>
        <v>1205.268</v>
      </c>
      <c r="G2979" s="80" t="s">
        <v>3334</v>
      </c>
      <c r="H2979" s="358"/>
      <c r="I2979" s="365"/>
      <c r="L2979"/>
      <c r="M2979"/>
      <c r="P2979" s="9">
        <v>29</v>
      </c>
      <c r="V2979" s="39"/>
      <c r="Z2979" s="38"/>
      <c r="AA2979" s="38">
        <v>14.999500919733634</v>
      </c>
      <c r="AB2979" s="30"/>
      <c r="AC2979" s="31"/>
      <c r="AD2979" s="32"/>
      <c r="AE2979" s="32"/>
      <c r="AF2979" s="33"/>
      <c r="AJ2979" s="350">
        <v>1602010</v>
      </c>
      <c r="AK2979" s="3"/>
      <c r="AL2979" s="3"/>
    </row>
    <row r="2980" spans="1:38" ht="12" customHeight="1" x14ac:dyDescent="0.25">
      <c r="A2980" s="73">
        <v>5403011</v>
      </c>
      <c r="B2980" s="98" t="s">
        <v>351</v>
      </c>
      <c r="C2980" s="74"/>
      <c r="D2980" s="115">
        <v>1229.03</v>
      </c>
      <c r="E2980" s="75" t="s">
        <v>6463</v>
      </c>
      <c r="F2980" s="112">
        <f t="shared" si="180"/>
        <v>1474.836</v>
      </c>
      <c r="G2980" s="80" t="s">
        <v>3334</v>
      </c>
      <c r="H2980" s="358"/>
      <c r="I2980" s="365"/>
      <c r="L2980"/>
      <c r="M2980"/>
      <c r="P2980" s="9">
        <v>29</v>
      </c>
      <c r="V2980" s="39"/>
      <c r="Z2980" s="38"/>
      <c r="AA2980" s="38">
        <v>14.999883468897849</v>
      </c>
      <c r="AB2980" s="30"/>
      <c r="AC2980" s="31"/>
      <c r="AD2980" s="32"/>
      <c r="AE2980" s="32"/>
      <c r="AF2980" s="33"/>
      <c r="AJ2980" s="350">
        <v>1602011</v>
      </c>
      <c r="AK2980" s="3"/>
      <c r="AL2980" s="3"/>
    </row>
    <row r="2981" spans="1:38" ht="12" customHeight="1" x14ac:dyDescent="0.25">
      <c r="A2981" s="73">
        <v>5403035</v>
      </c>
      <c r="B2981" s="98" t="s">
        <v>6949</v>
      </c>
      <c r="C2981" s="74"/>
      <c r="D2981" s="115">
        <v>653.85</v>
      </c>
      <c r="E2981" s="75" t="s">
        <v>1</v>
      </c>
      <c r="F2981" s="112">
        <f t="shared" ref="F2981" si="187">D2981*1.2</f>
        <v>784.62</v>
      </c>
      <c r="G2981" s="80" t="s">
        <v>3334</v>
      </c>
      <c r="H2981" s="358"/>
      <c r="I2981" s="365"/>
      <c r="L2981"/>
      <c r="M2981"/>
      <c r="P2981" s="9">
        <v>29</v>
      </c>
      <c r="V2981" s="39"/>
      <c r="Z2981" s="38"/>
      <c r="AA2981" s="38">
        <v>15</v>
      </c>
      <c r="AB2981" s="30"/>
      <c r="AC2981" s="31"/>
      <c r="AD2981" s="32"/>
      <c r="AE2981" s="32"/>
      <c r="AF2981" s="33"/>
      <c r="AJ2981" s="350">
        <v>1602012</v>
      </c>
      <c r="AK2981" s="3"/>
      <c r="AL2981" s="3"/>
    </row>
    <row r="2982" spans="1:38" ht="12" customHeight="1" x14ac:dyDescent="0.25">
      <c r="A2982" s="73">
        <v>5403012</v>
      </c>
      <c r="B2982" s="98" t="s">
        <v>352</v>
      </c>
      <c r="C2982" s="74"/>
      <c r="D2982" s="115">
        <v>868.77</v>
      </c>
      <c r="E2982" s="75" t="s">
        <v>6463</v>
      </c>
      <c r="F2982" s="112">
        <f t="shared" si="180"/>
        <v>1042.5239999999999</v>
      </c>
      <c r="G2982" s="80" t="s">
        <v>3334</v>
      </c>
      <c r="H2982" s="358"/>
      <c r="I2982" s="365"/>
      <c r="L2982"/>
      <c r="M2982"/>
      <c r="P2982" s="9">
        <v>29</v>
      </c>
      <c r="V2982" s="39"/>
      <c r="Z2982" s="38"/>
      <c r="AA2982" s="38">
        <v>15</v>
      </c>
      <c r="AB2982" s="30"/>
      <c r="AC2982" s="31"/>
      <c r="AD2982" s="32"/>
      <c r="AE2982" s="32"/>
      <c r="AF2982" s="33"/>
      <c r="AJ2982" s="350">
        <v>1602012</v>
      </c>
      <c r="AK2982" s="3"/>
      <c r="AL2982" s="3"/>
    </row>
    <row r="2983" spans="1:38" ht="12" customHeight="1" x14ac:dyDescent="0.25">
      <c r="A2983" s="73">
        <v>5403013</v>
      </c>
      <c r="B2983" s="98" t="s">
        <v>353</v>
      </c>
      <c r="C2983" s="74"/>
      <c r="D2983" s="115">
        <v>1180.71</v>
      </c>
      <c r="E2983" s="75" t="s">
        <v>6463</v>
      </c>
      <c r="F2983" s="112">
        <f t="shared" si="180"/>
        <v>1416.8520000000001</v>
      </c>
      <c r="G2983" s="80" t="s">
        <v>3334</v>
      </c>
      <c r="H2983" s="358"/>
      <c r="L2983"/>
      <c r="M2983"/>
      <c r="P2983" s="9">
        <v>29</v>
      </c>
      <c r="V2983" s="39"/>
      <c r="Z2983" s="38"/>
      <c r="AA2983" s="38">
        <v>14.999818051697574</v>
      </c>
      <c r="AB2983" s="30"/>
      <c r="AC2983" s="31"/>
      <c r="AD2983" s="32"/>
      <c r="AE2983" s="32"/>
      <c r="AF2983" s="33"/>
      <c r="AJ2983" s="350">
        <v>1602013</v>
      </c>
      <c r="AK2983" s="3"/>
      <c r="AL2983" s="3"/>
    </row>
    <row r="2984" spans="1:38" ht="12" customHeight="1" x14ac:dyDescent="0.25">
      <c r="A2984" s="73">
        <v>5403014</v>
      </c>
      <c r="B2984" s="98" t="s">
        <v>354</v>
      </c>
      <c r="C2984" s="74"/>
      <c r="D2984" s="115">
        <v>1518.08</v>
      </c>
      <c r="E2984" s="75" t="s">
        <v>6463</v>
      </c>
      <c r="F2984" s="112">
        <f t="shared" si="180"/>
        <v>1821.6959999999999</v>
      </c>
      <c r="G2984" s="80" t="s">
        <v>3334</v>
      </c>
      <c r="H2984" s="358"/>
      <c r="I2984" s="360" t="s">
        <v>8200</v>
      </c>
      <c r="L2984"/>
      <c r="M2984"/>
      <c r="P2984" s="9">
        <v>29</v>
      </c>
      <c r="V2984" s="39"/>
      <c r="Z2984" s="38"/>
      <c r="AA2984" s="38">
        <v>14.999622627268963</v>
      </c>
      <c r="AB2984" s="30"/>
      <c r="AC2984" s="31"/>
      <c r="AD2984" s="32"/>
      <c r="AE2984" s="32"/>
      <c r="AF2984" s="33"/>
      <c r="AJ2984" s="350">
        <v>1602014</v>
      </c>
      <c r="AK2984" s="3"/>
      <c r="AL2984" s="3"/>
    </row>
    <row r="2985" spans="1:38" ht="12" customHeight="1" x14ac:dyDescent="0.25">
      <c r="A2985" s="73">
        <v>5403036</v>
      </c>
      <c r="B2985" s="98" t="s">
        <v>6950</v>
      </c>
      <c r="C2985" s="74"/>
      <c r="D2985" s="115">
        <v>823.38</v>
      </c>
      <c r="E2985" s="75" t="s">
        <v>6463</v>
      </c>
      <c r="F2985" s="112">
        <f t="shared" ref="F2985" si="188">D2985*1.2</f>
        <v>988.05599999999993</v>
      </c>
      <c r="G2985" s="80" t="s">
        <v>3334</v>
      </c>
      <c r="H2985" s="358"/>
      <c r="I2985" s="367"/>
      <c r="L2985"/>
      <c r="M2985"/>
      <c r="P2985" s="9">
        <v>29</v>
      </c>
      <c r="V2985" s="39"/>
      <c r="Z2985" s="38"/>
      <c r="AA2985" s="38">
        <v>14.999532141854587</v>
      </c>
      <c r="AB2985" s="30"/>
      <c r="AC2985" s="31"/>
      <c r="AD2985" s="32"/>
      <c r="AE2985" s="32"/>
      <c r="AF2985" s="33"/>
      <c r="AJ2985" s="350">
        <v>1602015</v>
      </c>
      <c r="AK2985" s="3"/>
      <c r="AL2985" s="3"/>
    </row>
    <row r="2986" spans="1:38" ht="12" customHeight="1" x14ac:dyDescent="0.25">
      <c r="A2986" s="73">
        <v>5403054</v>
      </c>
      <c r="B2986" s="98" t="s">
        <v>7759</v>
      </c>
      <c r="C2986" s="74"/>
      <c r="D2986" s="115">
        <v>917.03</v>
      </c>
      <c r="E2986" s="75" t="s">
        <v>1</v>
      </c>
      <c r="F2986" s="112">
        <f t="shared" ref="F2986" si="189">D2986*1.2</f>
        <v>1100.4359999999999</v>
      </c>
      <c r="G2986" s="80" t="s">
        <v>3334</v>
      </c>
      <c r="H2986" s="358"/>
      <c r="I2986" s="367"/>
      <c r="L2986"/>
      <c r="M2986"/>
      <c r="P2986" s="9">
        <v>29</v>
      </c>
      <c r="V2986" s="39"/>
      <c r="Z2986" s="38"/>
      <c r="AA2986" s="38">
        <v>14.999532141854587</v>
      </c>
      <c r="AB2986" s="30"/>
      <c r="AC2986" s="31"/>
      <c r="AD2986" s="32"/>
      <c r="AE2986" s="32"/>
      <c r="AF2986" s="33"/>
      <c r="AJ2986" s="350"/>
      <c r="AK2986" s="3"/>
      <c r="AL2986" s="3"/>
    </row>
    <row r="2987" spans="1:38" ht="12" customHeight="1" x14ac:dyDescent="0.25">
      <c r="A2987" s="73">
        <v>5403015</v>
      </c>
      <c r="B2987" s="98" t="s">
        <v>355</v>
      </c>
      <c r="C2987" s="74"/>
      <c r="D2987" s="115">
        <v>1071.42</v>
      </c>
      <c r="E2987" s="75" t="s">
        <v>6463</v>
      </c>
      <c r="F2987" s="112">
        <f t="shared" si="180"/>
        <v>1285.704</v>
      </c>
      <c r="G2987" s="80" t="s">
        <v>3334</v>
      </c>
      <c r="H2987" s="358"/>
      <c r="I2987" s="361"/>
      <c r="L2987"/>
      <c r="M2987"/>
      <c r="P2987" s="9">
        <v>29</v>
      </c>
      <c r="V2987" s="39"/>
      <c r="Z2987" s="38"/>
      <c r="AA2987" s="38">
        <v>14.999532141854587</v>
      </c>
      <c r="AB2987" s="30"/>
      <c r="AC2987" s="31"/>
      <c r="AD2987" s="32"/>
      <c r="AE2987" s="32"/>
      <c r="AF2987" s="33"/>
      <c r="AJ2987" s="350">
        <v>1602015</v>
      </c>
      <c r="AK2987" s="3"/>
      <c r="AL2987" s="3"/>
    </row>
    <row r="2988" spans="1:38" ht="12" customHeight="1" x14ac:dyDescent="0.25">
      <c r="A2988" s="73">
        <v>5403016</v>
      </c>
      <c r="B2988" s="98" t="s">
        <v>356</v>
      </c>
      <c r="C2988" s="74"/>
      <c r="D2988" s="115">
        <v>1477.08</v>
      </c>
      <c r="E2988" s="75" t="s">
        <v>6463</v>
      </c>
      <c r="F2988" s="112">
        <f t="shared" si="180"/>
        <v>1772.4959999999999</v>
      </c>
      <c r="G2988" s="80" t="s">
        <v>3334</v>
      </c>
      <c r="H2988" s="358"/>
      <c r="L2988"/>
      <c r="M2988"/>
      <c r="P2988" s="9">
        <v>29</v>
      </c>
      <c r="V2988" s="39"/>
      <c r="Z2988" s="38"/>
      <c r="AA2988" s="38">
        <v>14.999903038765098</v>
      </c>
      <c r="AB2988" s="30"/>
      <c r="AC2988" s="31"/>
      <c r="AD2988" s="32"/>
      <c r="AE2988" s="32"/>
      <c r="AF2988" s="33"/>
      <c r="AJ2988" s="350">
        <v>1602016</v>
      </c>
      <c r="AK2988" s="3"/>
      <c r="AL2988" s="3"/>
    </row>
    <row r="2989" spans="1:38" ht="12" customHeight="1" x14ac:dyDescent="0.25">
      <c r="A2989" s="73">
        <v>5403017</v>
      </c>
      <c r="B2989" s="98" t="s">
        <v>357</v>
      </c>
      <c r="C2989" s="74"/>
      <c r="D2989" s="115">
        <v>1734.41</v>
      </c>
      <c r="E2989" s="75" t="s">
        <v>6463</v>
      </c>
      <c r="F2989" s="112">
        <f t="shared" si="180"/>
        <v>2081.2919999999999</v>
      </c>
      <c r="G2989" s="80" t="s">
        <v>3334</v>
      </c>
      <c r="H2989" s="358"/>
      <c r="I2989" s="360" t="s">
        <v>8201</v>
      </c>
      <c r="L2989"/>
      <c r="M2989"/>
      <c r="P2989" s="9">
        <v>29</v>
      </c>
      <c r="V2989" s="39"/>
      <c r="Z2989" s="38"/>
      <c r="AA2989" s="38">
        <v>14.999876136448094</v>
      </c>
      <c r="AB2989" s="30"/>
      <c r="AC2989" s="31"/>
      <c r="AD2989" s="32"/>
      <c r="AE2989" s="32"/>
      <c r="AF2989" s="33"/>
      <c r="AJ2989" s="350">
        <v>1602017</v>
      </c>
      <c r="AK2989" s="3"/>
      <c r="AL2989" s="3"/>
    </row>
    <row r="2990" spans="1:38" ht="12" customHeight="1" x14ac:dyDescent="0.25">
      <c r="A2990" s="73">
        <v>5403037</v>
      </c>
      <c r="B2990" s="98" t="s">
        <v>6951</v>
      </c>
      <c r="C2990" s="74"/>
      <c r="D2990" s="115">
        <v>982.75</v>
      </c>
      <c r="E2990" s="75" t="s">
        <v>1</v>
      </c>
      <c r="F2990" s="112">
        <f t="shared" ref="F2990" si="190">D2990*1.2</f>
        <v>1179.3</v>
      </c>
      <c r="G2990" s="80" t="s">
        <v>3334</v>
      </c>
      <c r="H2990" s="358"/>
      <c r="I2990" s="367"/>
      <c r="L2990"/>
      <c r="M2990"/>
      <c r="P2990" s="9">
        <v>29</v>
      </c>
      <c r="V2990" s="39"/>
      <c r="Z2990" s="38"/>
      <c r="AA2990" s="38">
        <v>15.000181161608239</v>
      </c>
      <c r="AB2990" s="30"/>
      <c r="AC2990" s="31"/>
      <c r="AD2990" s="32"/>
      <c r="AE2990" s="32"/>
      <c r="AF2990" s="33"/>
      <c r="AJ2990" s="350">
        <v>1602018</v>
      </c>
      <c r="AK2990" s="3"/>
      <c r="AL2990" s="3"/>
    </row>
    <row r="2991" spans="1:38" ht="12" customHeight="1" x14ac:dyDescent="0.25">
      <c r="A2991" s="73">
        <v>5403018</v>
      </c>
      <c r="B2991" s="98" t="s">
        <v>358</v>
      </c>
      <c r="C2991" s="74"/>
      <c r="D2991" s="115">
        <v>1185.8499999999999</v>
      </c>
      <c r="E2991" s="75" t="s">
        <v>6463</v>
      </c>
      <c r="F2991" s="112">
        <f t="shared" si="180"/>
        <v>1423.0199999999998</v>
      </c>
      <c r="G2991" s="80" t="s">
        <v>3334</v>
      </c>
      <c r="H2991" s="358"/>
      <c r="I2991" s="361"/>
      <c r="L2991"/>
      <c r="M2991"/>
      <c r="P2991" s="9">
        <v>29</v>
      </c>
      <c r="V2991" s="39"/>
      <c r="Z2991" s="38"/>
      <c r="AA2991" s="38">
        <v>15.000181161608239</v>
      </c>
      <c r="AB2991" s="30"/>
      <c r="AC2991" s="31"/>
      <c r="AD2991" s="32"/>
      <c r="AE2991" s="32"/>
      <c r="AF2991" s="33"/>
      <c r="AJ2991" s="350">
        <v>1602018</v>
      </c>
      <c r="AK2991" s="3"/>
      <c r="AL2991" s="3"/>
    </row>
    <row r="2992" spans="1:38" ht="12" customHeight="1" x14ac:dyDescent="0.25">
      <c r="A2992" s="73">
        <v>5403019</v>
      </c>
      <c r="B2992" s="98" t="s">
        <v>359</v>
      </c>
      <c r="C2992" s="74"/>
      <c r="D2992" s="115">
        <v>1556.74</v>
      </c>
      <c r="E2992" s="75"/>
      <c r="F2992" s="112">
        <f t="shared" si="180"/>
        <v>1868.088</v>
      </c>
      <c r="G2992" s="80" t="s">
        <v>3334</v>
      </c>
      <c r="H2992" s="358"/>
      <c r="L2992"/>
      <c r="M2992"/>
      <c r="P2992" s="9">
        <v>29</v>
      </c>
      <c r="V2992" s="39"/>
      <c r="Z2992" s="38"/>
      <c r="AA2992" s="38">
        <v>14.999769998619996</v>
      </c>
      <c r="AB2992" s="30"/>
      <c r="AC2992" s="31"/>
      <c r="AD2992" s="32"/>
      <c r="AE2992" s="32"/>
      <c r="AF2992" s="33"/>
      <c r="AJ2992" s="350">
        <v>1602019</v>
      </c>
      <c r="AK2992" s="3"/>
      <c r="AL2992" s="3"/>
    </row>
    <row r="2993" spans="1:38" ht="12" customHeight="1" x14ac:dyDescent="0.25">
      <c r="A2993" s="73">
        <v>5403020</v>
      </c>
      <c r="B2993" s="98" t="s">
        <v>360</v>
      </c>
      <c r="C2993" s="74"/>
      <c r="D2993" s="115">
        <v>2212.8000000000002</v>
      </c>
      <c r="E2993" s="75" t="s">
        <v>1</v>
      </c>
      <c r="F2993" s="112">
        <f t="shared" si="180"/>
        <v>2655.36</v>
      </c>
      <c r="G2993" s="80" t="s">
        <v>3334</v>
      </c>
      <c r="H2993" s="358"/>
      <c r="I2993" s="360" t="s">
        <v>8190</v>
      </c>
      <c r="L2993"/>
      <c r="M2993"/>
      <c r="P2993" s="9">
        <v>29</v>
      </c>
      <c r="V2993" s="39"/>
      <c r="Z2993" s="38"/>
      <c r="AA2993" s="38">
        <v>15.000258892973648</v>
      </c>
      <c r="AB2993" s="30"/>
      <c r="AC2993" s="31"/>
      <c r="AD2993" s="32"/>
      <c r="AE2993" s="32"/>
      <c r="AF2993" s="33"/>
      <c r="AJ2993" s="350">
        <v>1602020</v>
      </c>
      <c r="AK2993" s="3"/>
      <c r="AL2993" s="3"/>
    </row>
    <row r="2994" spans="1:38" ht="12" customHeight="1" x14ac:dyDescent="0.25">
      <c r="A2994" s="73">
        <v>5403038</v>
      </c>
      <c r="B2994" s="98" t="s">
        <v>6952</v>
      </c>
      <c r="C2994" s="74"/>
      <c r="D2994" s="115">
        <v>1066.19</v>
      </c>
      <c r="E2994" s="75"/>
      <c r="F2994" s="112">
        <f t="shared" ref="F2994" si="191">D2994*1.2</f>
        <v>1279.4280000000001</v>
      </c>
      <c r="G2994" s="80" t="s">
        <v>3334</v>
      </c>
      <c r="H2994" s="358"/>
      <c r="I2994" s="367"/>
      <c r="L2994"/>
      <c r="M2994"/>
      <c r="P2994" s="9">
        <v>29</v>
      </c>
      <c r="V2994" s="39"/>
      <c r="Z2994" s="38"/>
      <c r="AA2994" s="38">
        <v>15.000099082496092</v>
      </c>
      <c r="AB2994" s="30"/>
      <c r="AC2994" s="31"/>
      <c r="AD2994" s="32"/>
      <c r="AE2994" s="32"/>
      <c r="AF2994" s="33"/>
      <c r="AJ2994" s="350">
        <v>1602031</v>
      </c>
      <c r="AK2994" s="3"/>
      <c r="AL2994" s="3"/>
    </row>
    <row r="2995" spans="1:38" ht="12" customHeight="1" x14ac:dyDescent="0.25">
      <c r="A2995" s="73">
        <v>5403055</v>
      </c>
      <c r="B2995" s="98" t="s">
        <v>7760</v>
      </c>
      <c r="C2995" s="74"/>
      <c r="D2995" s="115">
        <v>1174.43</v>
      </c>
      <c r="E2995" s="75" t="s">
        <v>1</v>
      </c>
      <c r="F2995" s="112">
        <f t="shared" ref="F2995" si="192">D2995*1.2</f>
        <v>1409.316</v>
      </c>
      <c r="G2995" s="80" t="s">
        <v>3334</v>
      </c>
      <c r="H2995" s="358"/>
      <c r="I2995" s="367"/>
      <c r="L2995"/>
      <c r="M2995"/>
      <c r="P2995" s="9">
        <v>29</v>
      </c>
      <c r="V2995" s="39"/>
      <c r="Z2995" s="38"/>
      <c r="AA2995" s="38">
        <v>15.000099082496092</v>
      </c>
      <c r="AB2995" s="30"/>
      <c r="AC2995" s="31"/>
      <c r="AD2995" s="32"/>
      <c r="AE2995" s="32"/>
      <c r="AF2995" s="33"/>
      <c r="AJ2995" s="350"/>
      <c r="AK2995" s="3"/>
      <c r="AL2995" s="3"/>
    </row>
    <row r="2996" spans="1:38" ht="12" customHeight="1" x14ac:dyDescent="0.25">
      <c r="A2996" s="73">
        <v>5403021</v>
      </c>
      <c r="B2996" s="98" t="s">
        <v>361</v>
      </c>
      <c r="C2996" s="74"/>
      <c r="D2996" s="115">
        <v>1445.47</v>
      </c>
      <c r="E2996" s="75"/>
      <c r="F2996" s="112">
        <f t="shared" si="180"/>
        <v>1734.5640000000001</v>
      </c>
      <c r="G2996" s="80" t="s">
        <v>3334</v>
      </c>
      <c r="H2996" s="358"/>
      <c r="I2996" s="361"/>
      <c r="L2996"/>
      <c r="M2996"/>
      <c r="P2996" s="9">
        <v>29</v>
      </c>
      <c r="V2996" s="39"/>
      <c r="Z2996" s="38"/>
      <c r="AA2996" s="38">
        <v>15.000099082496092</v>
      </c>
      <c r="AB2996" s="30"/>
      <c r="AC2996" s="31"/>
      <c r="AD2996" s="32"/>
      <c r="AE2996" s="32"/>
      <c r="AF2996" s="33"/>
      <c r="AJ2996" s="350">
        <v>1602031</v>
      </c>
      <c r="AK2996" s="3"/>
      <c r="AL2996" s="3"/>
    </row>
    <row r="2997" spans="1:38" ht="12" customHeight="1" x14ac:dyDescent="0.25">
      <c r="A2997" s="73">
        <v>5403022</v>
      </c>
      <c r="B2997" s="98" t="s">
        <v>362</v>
      </c>
      <c r="C2997" s="74"/>
      <c r="D2997" s="115">
        <v>2007.74</v>
      </c>
      <c r="E2997" s="75" t="s">
        <v>1</v>
      </c>
      <c r="F2997" s="112">
        <f t="shared" si="180"/>
        <v>2409.288</v>
      </c>
      <c r="G2997" s="80" t="s">
        <v>3334</v>
      </c>
      <c r="H2997" s="358"/>
      <c r="L2997"/>
      <c r="M2997"/>
      <c r="P2997" s="9">
        <v>29</v>
      </c>
      <c r="V2997" s="39"/>
      <c r="Z2997" s="38"/>
      <c r="AA2997" s="38">
        <v>15.000178335770585</v>
      </c>
      <c r="AB2997" s="30"/>
      <c r="AC2997" s="31"/>
      <c r="AD2997" s="32"/>
      <c r="AE2997" s="32"/>
      <c r="AF2997" s="33"/>
      <c r="AJ2997" s="350">
        <v>1602032</v>
      </c>
      <c r="AK2997" s="3"/>
      <c r="AL2997" s="3"/>
    </row>
    <row r="2998" spans="1:38" ht="12" customHeight="1" x14ac:dyDescent="0.25">
      <c r="A2998" s="73">
        <v>5403023</v>
      </c>
      <c r="B2998" s="98" t="s">
        <v>363</v>
      </c>
      <c r="C2998" s="74"/>
      <c r="D2998" s="115">
        <v>2440.4699999999998</v>
      </c>
      <c r="E2998" s="75" t="s">
        <v>6463</v>
      </c>
      <c r="F2998" s="112">
        <f t="shared" si="180"/>
        <v>2928.5639999999999</v>
      </c>
      <c r="G2998" s="80" t="s">
        <v>3334</v>
      </c>
      <c r="H2998" s="358"/>
      <c r="I2998" s="360" t="s">
        <v>8191</v>
      </c>
      <c r="L2998"/>
      <c r="M2998"/>
      <c r="P2998" s="9">
        <v>29</v>
      </c>
      <c r="V2998" s="39"/>
      <c r="Z2998" s="38"/>
      <c r="AA2998" s="38">
        <v>15</v>
      </c>
      <c r="AB2998" s="30"/>
      <c r="AC2998" s="31"/>
      <c r="AD2998" s="32"/>
      <c r="AE2998" s="32"/>
      <c r="AF2998" s="33"/>
      <c r="AJ2998" s="350">
        <v>1602033</v>
      </c>
      <c r="AK2998" s="3"/>
      <c r="AL2998" s="3"/>
    </row>
    <row r="2999" spans="1:38" ht="12" customHeight="1" x14ac:dyDescent="0.25">
      <c r="A2999" s="73">
        <v>5403039</v>
      </c>
      <c r="B2999" s="98" t="s">
        <v>6953</v>
      </c>
      <c r="C2999" s="74"/>
      <c r="D2999" s="115">
        <v>1206.27</v>
      </c>
      <c r="E2999" s="75" t="s">
        <v>1</v>
      </c>
      <c r="F2999" s="112">
        <f t="shared" ref="F2999" si="193">D2999*1.2</f>
        <v>1447.5239999999999</v>
      </c>
      <c r="G2999" s="80" t="s">
        <v>3334</v>
      </c>
      <c r="H2999" s="358"/>
      <c r="I2999" s="367"/>
      <c r="L2999"/>
      <c r="M2999"/>
      <c r="P2999" s="9">
        <v>29</v>
      </c>
      <c r="V2999" s="39"/>
      <c r="Z2999" s="38"/>
      <c r="AA2999" s="38">
        <v>14.999954548346921</v>
      </c>
      <c r="AB2999" s="30"/>
      <c r="AC2999" s="31"/>
      <c r="AD2999" s="32"/>
      <c r="AE2999" s="32"/>
      <c r="AF2999" s="33"/>
      <c r="AJ2999" s="350">
        <v>1602021</v>
      </c>
      <c r="AK2999" s="3"/>
      <c r="AL2999" s="3"/>
    </row>
    <row r="3000" spans="1:38" ht="12" customHeight="1" x14ac:dyDescent="0.25">
      <c r="A3000" s="73">
        <v>5403056</v>
      </c>
      <c r="B3000" s="98" t="s">
        <v>7761</v>
      </c>
      <c r="C3000" s="74"/>
      <c r="D3000" s="115">
        <v>1428.48</v>
      </c>
      <c r="E3000" s="75" t="s">
        <v>1</v>
      </c>
      <c r="F3000" s="112">
        <f t="shared" ref="F3000" si="194">D3000*1.2</f>
        <v>1714.1759999999999</v>
      </c>
      <c r="G3000" s="80" t="s">
        <v>3334</v>
      </c>
      <c r="H3000" s="358"/>
      <c r="I3000" s="367"/>
      <c r="L3000"/>
      <c r="M3000"/>
      <c r="P3000" s="9">
        <v>29</v>
      </c>
      <c r="V3000" s="39"/>
      <c r="Z3000" s="38"/>
      <c r="AA3000" s="38">
        <v>14.999954548346921</v>
      </c>
      <c r="AB3000" s="30"/>
      <c r="AC3000" s="31"/>
      <c r="AD3000" s="32"/>
      <c r="AE3000" s="32"/>
      <c r="AF3000" s="33"/>
      <c r="AJ3000" s="350"/>
      <c r="AK3000" s="3"/>
      <c r="AL3000" s="3"/>
    </row>
    <row r="3001" spans="1:38" ht="12" customHeight="1" x14ac:dyDescent="0.25">
      <c r="A3001" s="73">
        <v>5403024</v>
      </c>
      <c r="B3001" s="98" t="s">
        <v>364</v>
      </c>
      <c r="C3001" s="74"/>
      <c r="D3001" s="115">
        <v>1575.53</v>
      </c>
      <c r="E3001" s="75" t="s">
        <v>6463</v>
      </c>
      <c r="F3001" s="112">
        <f t="shared" si="180"/>
        <v>1890.636</v>
      </c>
      <c r="G3001" s="80" t="s">
        <v>3334</v>
      </c>
      <c r="H3001" s="358"/>
      <c r="I3001" s="361"/>
      <c r="L3001"/>
      <c r="M3001"/>
      <c r="P3001" s="9">
        <v>29</v>
      </c>
      <c r="V3001" s="39"/>
      <c r="Z3001" s="38"/>
      <c r="AA3001" s="38">
        <v>14.999954548346921</v>
      </c>
      <c r="AB3001" s="30"/>
      <c r="AC3001" s="31"/>
      <c r="AD3001" s="32"/>
      <c r="AE3001" s="32"/>
      <c r="AF3001" s="33"/>
      <c r="AJ3001" s="350">
        <v>1602021</v>
      </c>
      <c r="AK3001" s="3"/>
      <c r="AL3001" s="3"/>
    </row>
    <row r="3002" spans="1:38" ht="12" customHeight="1" x14ac:dyDescent="0.25">
      <c r="A3002" s="73">
        <v>5403025</v>
      </c>
      <c r="B3002" s="98" t="s">
        <v>365</v>
      </c>
      <c r="C3002" s="74"/>
      <c r="D3002" s="115">
        <v>2071.56</v>
      </c>
      <c r="E3002" s="75" t="s">
        <v>6463</v>
      </c>
      <c r="F3002" s="112">
        <f t="shared" si="180"/>
        <v>2485.8719999999998</v>
      </c>
      <c r="G3002" s="80" t="s">
        <v>3334</v>
      </c>
      <c r="H3002" s="358"/>
      <c r="L3002"/>
      <c r="M3002"/>
      <c r="P3002" s="9">
        <v>29</v>
      </c>
      <c r="V3002" s="39"/>
      <c r="Z3002" s="38"/>
      <c r="AA3002" s="38">
        <v>14.999792591363516</v>
      </c>
      <c r="AB3002" s="30"/>
      <c r="AC3002" s="31"/>
      <c r="AD3002" s="32"/>
      <c r="AE3002" s="32"/>
      <c r="AF3002" s="33"/>
      <c r="AJ3002" s="350">
        <v>1602022</v>
      </c>
      <c r="AK3002" s="3"/>
      <c r="AL3002" s="3"/>
    </row>
    <row r="3003" spans="1:38" ht="12" customHeight="1" x14ac:dyDescent="0.25">
      <c r="A3003" s="73">
        <v>5403026</v>
      </c>
      <c r="B3003" s="98" t="s">
        <v>366</v>
      </c>
      <c r="C3003" s="74"/>
      <c r="D3003" s="115">
        <v>2612.64</v>
      </c>
      <c r="E3003" s="75" t="s">
        <v>1</v>
      </c>
      <c r="F3003" s="112">
        <f t="shared" si="180"/>
        <v>3135.1679999999997</v>
      </c>
      <c r="G3003" s="80" t="s">
        <v>3334</v>
      </c>
      <c r="H3003" s="358"/>
      <c r="I3003" s="360" t="s">
        <v>8197</v>
      </c>
      <c r="L3003"/>
      <c r="M3003"/>
      <c r="P3003" s="9">
        <v>29</v>
      </c>
      <c r="V3003" s="39"/>
      <c r="Z3003" s="38"/>
      <c r="AA3003" s="38">
        <v>14.999835546151232</v>
      </c>
      <c r="AB3003" s="30"/>
      <c r="AC3003" s="31"/>
      <c r="AD3003" s="32"/>
      <c r="AE3003" s="32"/>
      <c r="AF3003" s="33"/>
      <c r="AJ3003" s="350">
        <v>1602023</v>
      </c>
      <c r="AK3003" s="3"/>
      <c r="AL3003" s="3"/>
    </row>
    <row r="3004" spans="1:38" ht="12" customHeight="1" x14ac:dyDescent="0.25">
      <c r="A3004" s="73">
        <v>5403040</v>
      </c>
      <c r="B3004" s="98" t="s">
        <v>6954</v>
      </c>
      <c r="C3004" s="74"/>
      <c r="D3004" s="115">
        <v>1470.26</v>
      </c>
      <c r="E3004" s="75" t="s">
        <v>6463</v>
      </c>
      <c r="F3004" s="112">
        <f t="shared" ref="F3004" si="195">D3004*1.2</f>
        <v>1764.3119999999999</v>
      </c>
      <c r="G3004" s="80" t="s">
        <v>3334</v>
      </c>
      <c r="H3004" s="358"/>
      <c r="I3004" s="367"/>
      <c r="L3004"/>
      <c r="M3004"/>
      <c r="P3004" s="9">
        <v>29</v>
      </c>
      <c r="V3004" s="39"/>
      <c r="Z3004" s="38"/>
      <c r="AA3004" s="38">
        <v>14.999691729091523</v>
      </c>
      <c r="AB3004" s="30"/>
      <c r="AC3004" s="31"/>
      <c r="AD3004" s="32"/>
      <c r="AE3004" s="32"/>
      <c r="AF3004" s="33"/>
      <c r="AJ3004" s="350">
        <v>1602024</v>
      </c>
      <c r="AK3004" s="3"/>
      <c r="AL3004" s="3"/>
    </row>
    <row r="3005" spans="1:38" ht="12" customHeight="1" x14ac:dyDescent="0.25">
      <c r="A3005" s="73">
        <v>5403057</v>
      </c>
      <c r="B3005" s="98" t="s">
        <v>7762</v>
      </c>
      <c r="C3005" s="74"/>
      <c r="D3005" s="115">
        <v>1573.59</v>
      </c>
      <c r="E3005" s="75" t="s">
        <v>1</v>
      </c>
      <c r="F3005" s="112">
        <f t="shared" ref="F3005" si="196">D3005*1.2</f>
        <v>1888.3079999999998</v>
      </c>
      <c r="G3005" s="80" t="s">
        <v>3334</v>
      </c>
      <c r="H3005" s="358"/>
      <c r="I3005" s="367"/>
      <c r="L3005"/>
      <c r="M3005"/>
      <c r="P3005" s="9">
        <v>29</v>
      </c>
      <c r="V3005" s="39"/>
      <c r="Z3005" s="38"/>
      <c r="AA3005" s="38">
        <v>14.999691729091523</v>
      </c>
      <c r="AB3005" s="30"/>
      <c r="AC3005" s="31"/>
      <c r="AD3005" s="32"/>
      <c r="AE3005" s="32"/>
      <c r="AF3005" s="33"/>
      <c r="AJ3005" s="350"/>
      <c r="AK3005" s="3"/>
      <c r="AL3005" s="3"/>
    </row>
    <row r="3006" spans="1:38" ht="12" customHeight="1" x14ac:dyDescent="0.25">
      <c r="A3006" s="73">
        <v>5403027</v>
      </c>
      <c r="B3006" s="98" t="s">
        <v>367</v>
      </c>
      <c r="C3006" s="74"/>
      <c r="D3006" s="115">
        <v>1858.37</v>
      </c>
      <c r="E3006" s="75" t="s">
        <v>6463</v>
      </c>
      <c r="F3006" s="112">
        <f t="shared" si="180"/>
        <v>2230.0439999999999</v>
      </c>
      <c r="G3006" s="80" t="s">
        <v>3334</v>
      </c>
      <c r="H3006" s="358"/>
      <c r="I3006" s="361"/>
      <c r="L3006"/>
      <c r="M3006"/>
      <c r="P3006" s="9">
        <v>29</v>
      </c>
      <c r="V3006" s="39"/>
      <c r="Z3006" s="38"/>
      <c r="AA3006" s="38">
        <v>14.999691729091523</v>
      </c>
      <c r="AB3006" s="30"/>
      <c r="AC3006" s="31"/>
      <c r="AD3006" s="32"/>
      <c r="AE3006" s="32"/>
      <c r="AF3006" s="33"/>
      <c r="AJ3006" s="350">
        <v>1602024</v>
      </c>
      <c r="AK3006" s="3"/>
      <c r="AL3006" s="3"/>
    </row>
    <row r="3007" spans="1:38" ht="12" customHeight="1" x14ac:dyDescent="0.25">
      <c r="A3007" s="73">
        <v>5403028</v>
      </c>
      <c r="B3007" s="98" t="s">
        <v>368</v>
      </c>
      <c r="C3007" s="74"/>
      <c r="D3007" s="115">
        <v>2333.7399999999998</v>
      </c>
      <c r="E3007" s="75" t="s">
        <v>6463</v>
      </c>
      <c r="F3007" s="112">
        <f t="shared" si="180"/>
        <v>2800.4879999999998</v>
      </c>
      <c r="G3007" s="80" t="s">
        <v>3334</v>
      </c>
      <c r="H3007" s="358"/>
      <c r="I3007" s="365" t="s">
        <v>5016</v>
      </c>
      <c r="L3007"/>
      <c r="M3007"/>
      <c r="P3007" s="9">
        <v>29</v>
      </c>
      <c r="V3007" s="39"/>
      <c r="Z3007" s="38"/>
      <c r="AA3007" s="38">
        <v>14.999877261457641</v>
      </c>
      <c r="AB3007" s="30"/>
      <c r="AC3007" s="31"/>
      <c r="AD3007" s="32"/>
      <c r="AE3007" s="32"/>
      <c r="AF3007" s="33"/>
      <c r="AJ3007" s="350">
        <v>1602025</v>
      </c>
      <c r="AK3007" s="3"/>
      <c r="AL3007" s="3"/>
    </row>
    <row r="3008" spans="1:38" ht="12" customHeight="1" x14ac:dyDescent="0.25">
      <c r="A3008" s="73">
        <v>5403029</v>
      </c>
      <c r="B3008" s="98" t="s">
        <v>369</v>
      </c>
      <c r="C3008" s="74"/>
      <c r="D3008" s="115">
        <v>2795.22</v>
      </c>
      <c r="E3008" s="75" t="s">
        <v>6463</v>
      </c>
      <c r="F3008" s="112">
        <f t="shared" si="180"/>
        <v>3354.2639999999997</v>
      </c>
      <c r="G3008" s="80" t="s">
        <v>3334</v>
      </c>
      <c r="H3008" s="358"/>
      <c r="I3008" s="365"/>
      <c r="L3008"/>
      <c r="M3008"/>
      <c r="P3008" s="9">
        <v>29</v>
      </c>
      <c r="V3008" s="39"/>
      <c r="Z3008" s="38"/>
      <c r="AA3008" s="38">
        <v>14.99982066824137</v>
      </c>
      <c r="AB3008" s="30"/>
      <c r="AC3008" s="31"/>
      <c r="AD3008" s="32"/>
      <c r="AE3008" s="32"/>
      <c r="AF3008" s="33"/>
      <c r="AJ3008" s="350">
        <v>1602026</v>
      </c>
      <c r="AK3008" s="3"/>
      <c r="AL3008" s="3"/>
    </row>
    <row r="3009" spans="1:38" ht="12" customHeight="1" x14ac:dyDescent="0.25">
      <c r="A3009" s="73">
        <v>5403041</v>
      </c>
      <c r="B3009" s="98" t="s">
        <v>6955</v>
      </c>
      <c r="C3009" s="74"/>
      <c r="D3009" s="115">
        <v>1610.18</v>
      </c>
      <c r="E3009" s="75" t="s">
        <v>6464</v>
      </c>
      <c r="F3009" s="112">
        <f t="shared" ref="F3009" si="197">D3009*1.2</f>
        <v>1932.2159999999999</v>
      </c>
      <c r="G3009" s="80" t="s">
        <v>3334</v>
      </c>
      <c r="H3009" s="358"/>
      <c r="I3009" s="365"/>
      <c r="L3009"/>
      <c r="M3009"/>
      <c r="P3009" s="9">
        <v>29</v>
      </c>
      <c r="V3009" s="39"/>
      <c r="Z3009" s="38"/>
      <c r="AA3009" s="38">
        <v>15.000050672423058</v>
      </c>
      <c r="AB3009" s="30"/>
      <c r="AC3009" s="31"/>
      <c r="AD3009" s="32"/>
      <c r="AE3009" s="32"/>
      <c r="AF3009" s="33"/>
      <c r="AJ3009" s="350">
        <v>1602027</v>
      </c>
      <c r="AK3009" s="3"/>
      <c r="AL3009" s="3"/>
    </row>
    <row r="3010" spans="1:38" ht="12" customHeight="1" x14ac:dyDescent="0.25">
      <c r="A3010" s="73">
        <v>5403058</v>
      </c>
      <c r="B3010" s="98" t="s">
        <v>7763</v>
      </c>
      <c r="C3010" s="74"/>
      <c r="D3010" s="115">
        <v>1767.15</v>
      </c>
      <c r="E3010" s="75" t="s">
        <v>1</v>
      </c>
      <c r="F3010" s="112">
        <f t="shared" ref="F3010" si="198">D3010*1.2</f>
        <v>2120.58</v>
      </c>
      <c r="G3010" s="80" t="s">
        <v>3334</v>
      </c>
      <c r="H3010" s="358"/>
      <c r="I3010" s="365"/>
      <c r="L3010"/>
      <c r="M3010"/>
      <c r="P3010" s="9">
        <v>29</v>
      </c>
      <c r="V3010" s="39"/>
      <c r="Z3010" s="38"/>
      <c r="AA3010" s="38">
        <v>15.000050672423058</v>
      </c>
      <c r="AB3010" s="30"/>
      <c r="AC3010" s="31"/>
      <c r="AD3010" s="32"/>
      <c r="AE3010" s="32"/>
      <c r="AF3010" s="33"/>
      <c r="AJ3010" s="350"/>
      <c r="AK3010" s="3"/>
      <c r="AL3010" s="3"/>
    </row>
    <row r="3011" spans="1:38" ht="12" customHeight="1" x14ac:dyDescent="0.25">
      <c r="A3011" s="73">
        <v>5403059</v>
      </c>
      <c r="B3011" s="98" t="s">
        <v>7764</v>
      </c>
      <c r="C3011" s="74"/>
      <c r="D3011" s="115">
        <v>2039.42</v>
      </c>
      <c r="E3011" s="75" t="s">
        <v>6463</v>
      </c>
      <c r="F3011" s="112">
        <f t="shared" ref="F3011" si="199">D3011*1.2</f>
        <v>2447.3040000000001</v>
      </c>
      <c r="G3011" s="80" t="s">
        <v>3334</v>
      </c>
      <c r="H3011" s="358"/>
      <c r="I3011" s="365"/>
      <c r="L3011"/>
      <c r="M3011"/>
      <c r="P3011" s="9">
        <v>29</v>
      </c>
      <c r="V3011" s="39"/>
      <c r="Z3011" s="38"/>
      <c r="AA3011" s="38">
        <v>15.000050672423058</v>
      </c>
      <c r="AB3011" s="30"/>
      <c r="AC3011" s="31"/>
      <c r="AD3011" s="32"/>
      <c r="AE3011" s="32"/>
      <c r="AF3011" s="33"/>
      <c r="AJ3011" s="350"/>
      <c r="AK3011" s="3"/>
      <c r="AL3011" s="3"/>
    </row>
    <row r="3012" spans="1:38" ht="12" customHeight="1" x14ac:dyDescent="0.25">
      <c r="A3012" s="73">
        <v>5403030</v>
      </c>
      <c r="B3012" s="98" t="s">
        <v>370</v>
      </c>
      <c r="C3012" s="74"/>
      <c r="D3012" s="115">
        <v>2826.39</v>
      </c>
      <c r="E3012" s="75" t="s">
        <v>6463</v>
      </c>
      <c r="F3012" s="112">
        <f t="shared" si="180"/>
        <v>3391.6679999999997</v>
      </c>
      <c r="G3012" s="80" t="s">
        <v>3334</v>
      </c>
      <c r="H3012" s="358"/>
      <c r="I3012" s="365"/>
      <c r="L3012"/>
      <c r="M3012"/>
      <c r="P3012" s="9">
        <v>29</v>
      </c>
      <c r="V3012" s="39"/>
      <c r="Z3012" s="38"/>
      <c r="AA3012" s="38">
        <v>15.000050672423058</v>
      </c>
      <c r="AB3012" s="30"/>
      <c r="AC3012" s="31"/>
      <c r="AD3012" s="32"/>
      <c r="AE3012" s="32"/>
      <c r="AF3012" s="33"/>
      <c r="AJ3012" s="350">
        <v>1602027</v>
      </c>
      <c r="AK3012" s="3"/>
      <c r="AL3012" s="3"/>
    </row>
    <row r="3013" spans="1:38" ht="12" customHeight="1" x14ac:dyDescent="0.25">
      <c r="A3013" s="73">
        <v>5403031</v>
      </c>
      <c r="B3013" s="98" t="s">
        <v>371</v>
      </c>
      <c r="C3013" s="74"/>
      <c r="D3013" s="115">
        <v>4107.6000000000004</v>
      </c>
      <c r="E3013" s="75" t="s">
        <v>6463</v>
      </c>
      <c r="F3013" s="112">
        <f t="shared" si="180"/>
        <v>4929.12</v>
      </c>
      <c r="G3013" s="80" t="s">
        <v>3334</v>
      </c>
      <c r="H3013" s="358"/>
      <c r="I3013" s="365"/>
      <c r="L3013"/>
      <c r="M3013"/>
      <c r="P3013" s="9">
        <v>29</v>
      </c>
      <c r="V3013" s="39"/>
      <c r="Z3013" s="38"/>
      <c r="AA3013" s="38">
        <v>14.999877950545553</v>
      </c>
      <c r="AB3013" s="30"/>
      <c r="AC3013" s="31"/>
      <c r="AD3013" s="32"/>
      <c r="AE3013" s="32"/>
      <c r="AF3013" s="33"/>
      <c r="AJ3013" s="350">
        <v>1602028</v>
      </c>
      <c r="AK3013" s="3"/>
      <c r="AL3013" s="3"/>
    </row>
    <row r="3014" spans="1:38" ht="12" customHeight="1" x14ac:dyDescent="0.25">
      <c r="A3014" s="73">
        <v>5403062</v>
      </c>
      <c r="B3014" s="98" t="s">
        <v>7765</v>
      </c>
      <c r="C3014" s="74"/>
      <c r="D3014" s="115">
        <v>2257.5</v>
      </c>
      <c r="E3014" s="75" t="s">
        <v>1</v>
      </c>
      <c r="F3014" s="112">
        <f t="shared" ref="F3014" si="200">D3014*1.2</f>
        <v>2709</v>
      </c>
      <c r="G3014" s="80" t="s">
        <v>3334</v>
      </c>
      <c r="H3014" s="358"/>
      <c r="I3014" s="365"/>
      <c r="L3014"/>
      <c r="M3014"/>
      <c r="P3014" s="9">
        <v>29</v>
      </c>
      <c r="V3014" s="39"/>
      <c r="Z3014" s="38"/>
      <c r="AA3014" s="38">
        <v>14.999877950545553</v>
      </c>
      <c r="AB3014" s="30"/>
      <c r="AC3014" s="31"/>
      <c r="AD3014" s="32"/>
      <c r="AE3014" s="32"/>
      <c r="AF3014" s="33"/>
      <c r="AJ3014" s="350"/>
      <c r="AK3014" s="3"/>
      <c r="AL3014" s="3"/>
    </row>
    <row r="3015" spans="1:38" ht="12" customHeight="1" x14ac:dyDescent="0.25">
      <c r="A3015" s="73">
        <v>5403063</v>
      </c>
      <c r="B3015" s="98" t="s">
        <v>7766</v>
      </c>
      <c r="C3015" s="74"/>
      <c r="D3015" s="115">
        <v>2893.8</v>
      </c>
      <c r="E3015" s="75" t="s">
        <v>1</v>
      </c>
      <c r="F3015" s="112">
        <f t="shared" ref="F3015" si="201">D3015*1.2</f>
        <v>3472.56</v>
      </c>
      <c r="G3015" s="80" t="s">
        <v>3334</v>
      </c>
      <c r="H3015" s="358"/>
      <c r="I3015" s="365"/>
      <c r="L3015"/>
      <c r="M3015"/>
      <c r="P3015" s="9">
        <v>29</v>
      </c>
      <c r="V3015" s="39"/>
      <c r="Z3015" s="38"/>
      <c r="AA3015" s="38">
        <v>14.999877950545553</v>
      </c>
      <c r="AB3015" s="30"/>
      <c r="AC3015" s="31"/>
      <c r="AD3015" s="32"/>
      <c r="AE3015" s="32"/>
      <c r="AF3015" s="33"/>
      <c r="AJ3015" s="350"/>
      <c r="AK3015" s="3"/>
      <c r="AL3015" s="3"/>
    </row>
    <row r="3016" spans="1:38" ht="12" customHeight="1" x14ac:dyDescent="0.25">
      <c r="A3016" s="73">
        <v>5403064</v>
      </c>
      <c r="B3016" s="98" t="s">
        <v>7767</v>
      </c>
      <c r="C3016" s="74"/>
      <c r="D3016" s="115">
        <v>3610.95</v>
      </c>
      <c r="E3016" s="75" t="s">
        <v>1</v>
      </c>
      <c r="F3016" s="112">
        <f t="shared" ref="F3016" si="202">D3016*1.2</f>
        <v>4333.1399999999994</v>
      </c>
      <c r="G3016" s="80" t="s">
        <v>3334</v>
      </c>
      <c r="H3016" s="358"/>
      <c r="I3016" s="365"/>
      <c r="L3016"/>
      <c r="M3016"/>
      <c r="P3016" s="9">
        <v>29</v>
      </c>
      <c r="V3016" s="39"/>
      <c r="Z3016" s="38"/>
      <c r="AA3016" s="38">
        <v>14.999877950545553</v>
      </c>
      <c r="AB3016" s="30"/>
      <c r="AC3016" s="31"/>
      <c r="AD3016" s="32"/>
      <c r="AE3016" s="32"/>
      <c r="AF3016" s="33"/>
      <c r="AJ3016" s="350"/>
      <c r="AK3016" s="3"/>
      <c r="AL3016" s="3"/>
    </row>
    <row r="3017" spans="1:38" ht="12" customHeight="1" x14ac:dyDescent="0.25">
      <c r="A3017" s="73">
        <v>5403065</v>
      </c>
      <c r="B3017" s="98" t="s">
        <v>7768</v>
      </c>
      <c r="C3017" s="74"/>
      <c r="D3017" s="115">
        <v>5124</v>
      </c>
      <c r="E3017" s="75" t="s">
        <v>1</v>
      </c>
      <c r="F3017" s="112">
        <f t="shared" ref="F3017" si="203">D3017*1.2</f>
        <v>6148.8</v>
      </c>
      <c r="G3017" s="80" t="s">
        <v>3334</v>
      </c>
      <c r="H3017" s="358"/>
      <c r="I3017" s="365"/>
      <c r="L3017"/>
      <c r="M3017"/>
      <c r="P3017" s="9">
        <v>29</v>
      </c>
      <c r="V3017" s="39"/>
      <c r="Z3017" s="38"/>
      <c r="AA3017" s="38">
        <v>14.999877950545553</v>
      </c>
      <c r="AB3017" s="30"/>
      <c r="AC3017" s="31"/>
      <c r="AD3017" s="32"/>
      <c r="AE3017" s="32"/>
      <c r="AF3017" s="33"/>
      <c r="AJ3017" s="350"/>
      <c r="AK3017" s="3"/>
      <c r="AL3017" s="3"/>
    </row>
    <row r="3018" spans="1:38" ht="12" customHeight="1" x14ac:dyDescent="0.25">
      <c r="A3018" s="73">
        <v>5403042</v>
      </c>
      <c r="B3018" s="98" t="s">
        <v>6956</v>
      </c>
      <c r="C3018" s="74"/>
      <c r="D3018" s="115">
        <v>3001.43</v>
      </c>
      <c r="E3018" s="75" t="s">
        <v>1</v>
      </c>
      <c r="F3018" s="112">
        <f t="shared" ref="F3018" si="204">D3018*1.2</f>
        <v>3601.7159999999999</v>
      </c>
      <c r="G3018" s="80" t="s">
        <v>3334</v>
      </c>
      <c r="H3018" s="358"/>
      <c r="I3018" s="365"/>
      <c r="L3018"/>
      <c r="M3018"/>
      <c r="P3018" s="9">
        <v>29</v>
      </c>
      <c r="V3018" s="39"/>
      <c r="Z3018" s="38"/>
      <c r="AA3018" s="38">
        <v>15.000053308882329</v>
      </c>
      <c r="AB3018" s="30"/>
      <c r="AC3018" s="31"/>
      <c r="AD3018" s="32"/>
      <c r="AE3018" s="32"/>
      <c r="AF3018" s="33"/>
      <c r="AJ3018" s="350">
        <v>1602029</v>
      </c>
      <c r="AK3018" s="3"/>
      <c r="AL3018" s="3"/>
    </row>
    <row r="3019" spans="1:38" ht="12" customHeight="1" x14ac:dyDescent="0.25">
      <c r="A3019" s="73">
        <v>5403060</v>
      </c>
      <c r="B3019" s="98" t="s">
        <v>7769</v>
      </c>
      <c r="C3019" s="74"/>
      <c r="D3019" s="115">
        <v>3158.4</v>
      </c>
      <c r="E3019" s="75" t="s">
        <v>1</v>
      </c>
      <c r="F3019" s="112">
        <f t="shared" ref="F3019" si="205">D3019*1.2</f>
        <v>3790.08</v>
      </c>
      <c r="G3019" s="80" t="s">
        <v>3334</v>
      </c>
      <c r="H3019" s="358"/>
      <c r="I3019" s="365"/>
      <c r="L3019"/>
      <c r="M3019"/>
      <c r="P3019" s="9">
        <v>29</v>
      </c>
      <c r="V3019" s="39"/>
      <c r="Z3019" s="38"/>
      <c r="AA3019" s="38">
        <v>15.000053308882329</v>
      </c>
      <c r="AB3019" s="30"/>
      <c r="AC3019" s="31"/>
      <c r="AD3019" s="32"/>
      <c r="AE3019" s="32"/>
      <c r="AF3019" s="33"/>
      <c r="AJ3019" s="350"/>
      <c r="AK3019" s="3"/>
      <c r="AL3019" s="3"/>
    </row>
    <row r="3020" spans="1:38" ht="12" customHeight="1" x14ac:dyDescent="0.25">
      <c r="A3020" s="73">
        <v>5403061</v>
      </c>
      <c r="B3020" s="98" t="s">
        <v>7770</v>
      </c>
      <c r="C3020" s="74"/>
      <c r="D3020" s="115">
        <v>3553.2</v>
      </c>
      <c r="E3020" s="75" t="s">
        <v>6463</v>
      </c>
      <c r="F3020" s="112">
        <f t="shared" ref="F3020" si="206">D3020*1.2</f>
        <v>4263.8399999999992</v>
      </c>
      <c r="G3020" s="80" t="s">
        <v>3334</v>
      </c>
      <c r="H3020" s="358"/>
      <c r="I3020" s="365"/>
      <c r="L3020"/>
      <c r="M3020"/>
      <c r="P3020" s="9">
        <v>29</v>
      </c>
      <c r="V3020" s="39"/>
      <c r="Z3020" s="38"/>
      <c r="AA3020" s="38">
        <v>15.000053308882329</v>
      </c>
      <c r="AB3020" s="30"/>
      <c r="AC3020" s="31"/>
      <c r="AD3020" s="32"/>
      <c r="AE3020" s="32"/>
      <c r="AF3020" s="33"/>
      <c r="AJ3020" s="350"/>
      <c r="AK3020" s="3"/>
      <c r="AL3020" s="3"/>
    </row>
    <row r="3021" spans="1:38" ht="12" customHeight="1" x14ac:dyDescent="0.25">
      <c r="A3021" s="73">
        <v>5403032</v>
      </c>
      <c r="B3021" s="98" t="s">
        <v>372</v>
      </c>
      <c r="C3021" s="74"/>
      <c r="D3021" s="115">
        <v>4029.91</v>
      </c>
      <c r="E3021" s="75" t="s">
        <v>6463</v>
      </c>
      <c r="F3021" s="112">
        <f t="shared" si="180"/>
        <v>4835.8919999999998</v>
      </c>
      <c r="G3021" s="80" t="s">
        <v>3334</v>
      </c>
      <c r="H3021" s="358"/>
      <c r="I3021" s="365"/>
      <c r="L3021"/>
      <c r="M3021"/>
      <c r="P3021" s="9">
        <v>29</v>
      </c>
      <c r="V3021" s="39"/>
      <c r="Z3021" s="38"/>
      <c r="AA3021" s="38">
        <v>15.000053308882329</v>
      </c>
      <c r="AB3021" s="30"/>
      <c r="AC3021" s="31"/>
      <c r="AD3021" s="32"/>
      <c r="AE3021" s="32"/>
      <c r="AF3021" s="33"/>
      <c r="AJ3021" s="350">
        <v>1602029</v>
      </c>
      <c r="AK3021" s="3"/>
      <c r="AL3021" s="3"/>
    </row>
    <row r="3022" spans="1:38" ht="12" customHeight="1" x14ac:dyDescent="0.25">
      <c r="A3022" s="271">
        <v>5403033</v>
      </c>
      <c r="B3022" s="100" t="s">
        <v>373</v>
      </c>
      <c r="C3022" s="85"/>
      <c r="D3022" s="115">
        <v>5355</v>
      </c>
      <c r="E3022" s="86" t="s">
        <v>6463</v>
      </c>
      <c r="F3022" s="292">
        <f t="shared" si="180"/>
        <v>6426</v>
      </c>
      <c r="G3022" s="87" t="s">
        <v>3334</v>
      </c>
      <c r="H3022" s="358"/>
      <c r="I3022" s="365"/>
      <c r="L3022"/>
      <c r="M3022"/>
      <c r="P3022" s="9">
        <v>29</v>
      </c>
      <c r="V3022" s="39"/>
      <c r="Z3022" s="38"/>
      <c r="AA3022" s="38">
        <v>14.999924255048413</v>
      </c>
      <c r="AB3022" s="30"/>
      <c r="AC3022" s="31"/>
      <c r="AD3022" s="32"/>
      <c r="AE3022" s="32"/>
      <c r="AF3022" s="33"/>
      <c r="AJ3022" s="350">
        <v>1602030</v>
      </c>
      <c r="AK3022" s="3"/>
      <c r="AL3022" s="3"/>
    </row>
    <row r="3023" spans="1:38" ht="60" customHeight="1" x14ac:dyDescent="0.25">
      <c r="A3023" s="269">
        <v>77</v>
      </c>
      <c r="B3023" s="284" t="s">
        <v>7986</v>
      </c>
      <c r="C3023" s="267"/>
      <c r="D3023" s="115"/>
      <c r="E3023" s="267"/>
      <c r="F3023" s="298"/>
      <c r="G3023" s="189"/>
      <c r="H3023" s="358"/>
      <c r="I3023" s="331"/>
      <c r="J3023" s="72"/>
      <c r="K3023" s="72"/>
      <c r="L3023"/>
      <c r="M3023"/>
      <c r="P3023" s="9">
        <v>31</v>
      </c>
      <c r="R3023" s="36"/>
      <c r="V3023" s="37"/>
      <c r="Z3023" s="38"/>
      <c r="AA3023" s="38"/>
      <c r="AB3023" s="30"/>
      <c r="AC3023" s="31"/>
      <c r="AD3023" s="32"/>
      <c r="AE3023" s="32"/>
      <c r="AF3023" s="33"/>
      <c r="AJ3023" s="350"/>
      <c r="AK3023" s="3"/>
      <c r="AL3023" s="3"/>
    </row>
    <row r="3024" spans="1:38" ht="12" customHeight="1" x14ac:dyDescent="0.25">
      <c r="A3024" s="76">
        <v>5405010</v>
      </c>
      <c r="B3024" s="270" t="s">
        <v>374</v>
      </c>
      <c r="C3024" s="77"/>
      <c r="D3024" s="115">
        <v>917.65</v>
      </c>
      <c r="E3024" s="78" t="s">
        <v>6463</v>
      </c>
      <c r="F3024" s="112">
        <f t="shared" si="180"/>
        <v>1101.1799999999998</v>
      </c>
      <c r="G3024" s="79" t="s">
        <v>3333</v>
      </c>
      <c r="H3024" s="358"/>
      <c r="I3024" s="326" t="s">
        <v>4968</v>
      </c>
      <c r="J3024" s="15"/>
      <c r="L3024"/>
      <c r="M3024"/>
      <c r="P3024" s="9">
        <v>31</v>
      </c>
      <c r="V3024" s="39"/>
      <c r="Z3024" s="38"/>
      <c r="AA3024" s="38">
        <v>20.000624287921582</v>
      </c>
      <c r="AB3024" s="30"/>
      <c r="AC3024" s="31"/>
      <c r="AD3024" s="32"/>
      <c r="AE3024" s="32"/>
      <c r="AF3024" s="33"/>
      <c r="AJ3024" s="350">
        <v>2603007</v>
      </c>
      <c r="AK3024" s="3"/>
      <c r="AL3024" s="3"/>
    </row>
    <row r="3025" spans="1:38" ht="12" customHeight="1" x14ac:dyDescent="0.25">
      <c r="A3025" s="73">
        <v>5405011</v>
      </c>
      <c r="B3025" s="98" t="s">
        <v>375</v>
      </c>
      <c r="C3025" s="74"/>
      <c r="D3025" s="115">
        <v>62.76</v>
      </c>
      <c r="E3025" s="75" t="s">
        <v>6463</v>
      </c>
      <c r="F3025" s="112">
        <f t="shared" ref="F3025:F3120" si="207">D3025*1.2</f>
        <v>75.311999999999998</v>
      </c>
      <c r="G3025" s="80" t="s">
        <v>3334</v>
      </c>
      <c r="H3025" s="358"/>
      <c r="I3025" s="360" t="s">
        <v>8192</v>
      </c>
      <c r="L3025"/>
      <c r="M3025"/>
      <c r="P3025" s="9">
        <v>31</v>
      </c>
      <c r="V3025" s="39"/>
      <c r="Z3025" s="38"/>
      <c r="AA3025" s="38">
        <v>19.990871748060243</v>
      </c>
      <c r="AB3025" s="30"/>
      <c r="AC3025" s="31"/>
      <c r="AD3025" s="32"/>
      <c r="AE3025" s="32"/>
      <c r="AF3025" s="33"/>
      <c r="AJ3025" s="350">
        <v>2603008</v>
      </c>
      <c r="AK3025" s="3"/>
      <c r="AL3025" s="3"/>
    </row>
    <row r="3026" spans="1:38" ht="12" customHeight="1" x14ac:dyDescent="0.25">
      <c r="A3026" s="271">
        <v>5405012</v>
      </c>
      <c r="B3026" s="100" t="s">
        <v>376</v>
      </c>
      <c r="C3026" s="85"/>
      <c r="D3026" s="115">
        <v>55.18</v>
      </c>
      <c r="E3026" s="86" t="s">
        <v>6463</v>
      </c>
      <c r="F3026" s="292">
        <f t="shared" si="207"/>
        <v>66.215999999999994</v>
      </c>
      <c r="G3026" s="87" t="s">
        <v>3334</v>
      </c>
      <c r="H3026" s="358"/>
      <c r="I3026" s="361"/>
      <c r="L3026"/>
      <c r="M3026"/>
      <c r="P3026" s="9">
        <v>31</v>
      </c>
      <c r="V3026" s="39"/>
      <c r="Z3026" s="38"/>
      <c r="AA3026" s="38">
        <v>20.010381520892807</v>
      </c>
      <c r="AB3026" s="30"/>
      <c r="AC3026" s="31"/>
      <c r="AD3026" s="32"/>
      <c r="AE3026" s="32"/>
      <c r="AF3026" s="33"/>
      <c r="AJ3026" s="350">
        <v>2603009</v>
      </c>
      <c r="AK3026" s="3"/>
      <c r="AL3026" s="3"/>
    </row>
    <row r="3027" spans="1:38" ht="60" customHeight="1" x14ac:dyDescent="0.25">
      <c r="A3027" s="269">
        <v>78</v>
      </c>
      <c r="B3027" s="284" t="s">
        <v>7987</v>
      </c>
      <c r="C3027" s="267"/>
      <c r="D3027" s="115"/>
      <c r="E3027" s="267"/>
      <c r="F3027" s="298"/>
      <c r="G3027" s="189"/>
      <c r="H3027" s="358"/>
      <c r="I3027" s="354"/>
      <c r="J3027" s="72"/>
      <c r="K3027" s="72"/>
      <c r="L3027"/>
      <c r="M3027"/>
      <c r="P3027" s="9">
        <v>32</v>
      </c>
      <c r="R3027" s="36"/>
      <c r="V3027" s="37"/>
      <c r="Z3027" s="38"/>
      <c r="AA3027" s="38"/>
      <c r="AB3027" s="30"/>
      <c r="AC3027" s="31"/>
      <c r="AD3027" s="32"/>
      <c r="AE3027" s="32"/>
      <c r="AF3027" s="33"/>
      <c r="AJ3027" s="350"/>
      <c r="AK3027" s="3"/>
      <c r="AL3027" s="3"/>
    </row>
    <row r="3028" spans="1:38" ht="12" customHeight="1" x14ac:dyDescent="0.25">
      <c r="A3028" s="76">
        <v>5405018</v>
      </c>
      <c r="B3028" s="270" t="s">
        <v>377</v>
      </c>
      <c r="C3028" s="77"/>
      <c r="D3028" s="115">
        <v>136.22</v>
      </c>
      <c r="E3028" s="78" t="s">
        <v>6463</v>
      </c>
      <c r="F3028" s="112">
        <f t="shared" si="207"/>
        <v>163.464</v>
      </c>
      <c r="G3028" s="79" t="s">
        <v>3333</v>
      </c>
      <c r="H3028" s="358"/>
      <c r="I3028" s="326" t="s">
        <v>4972</v>
      </c>
      <c r="J3028" s="15"/>
      <c r="L3028"/>
      <c r="M3028"/>
      <c r="P3028" s="9">
        <v>32</v>
      </c>
      <c r="V3028" s="39"/>
      <c r="Z3028" s="38"/>
      <c r="AA3028" s="38">
        <v>19.997897171695925</v>
      </c>
      <c r="AB3028" s="30"/>
      <c r="AC3028" s="31"/>
      <c r="AD3028" s="32"/>
      <c r="AE3028" s="32"/>
      <c r="AF3028" s="33"/>
      <c r="AJ3028" s="350">
        <v>2601006</v>
      </c>
      <c r="AK3028" s="3"/>
      <c r="AL3028" s="3"/>
    </row>
    <row r="3029" spans="1:38" ht="12" customHeight="1" x14ac:dyDescent="0.25">
      <c r="A3029" s="73">
        <v>5405015</v>
      </c>
      <c r="B3029" s="98" t="s">
        <v>378</v>
      </c>
      <c r="C3029" s="74"/>
      <c r="D3029" s="115">
        <v>267.38</v>
      </c>
      <c r="E3029" s="75" t="s">
        <v>6463</v>
      </c>
      <c r="F3029" s="112">
        <f t="shared" si="207"/>
        <v>320.85599999999999</v>
      </c>
      <c r="G3029" s="80" t="s">
        <v>3334</v>
      </c>
      <c r="H3029" s="358"/>
      <c r="I3029" s="360" t="s">
        <v>8207</v>
      </c>
      <c r="L3029"/>
      <c r="M3029"/>
      <c r="P3029" s="9">
        <v>32</v>
      </c>
      <c r="V3029" s="39"/>
      <c r="Z3029" s="38"/>
      <c r="AA3029" s="38">
        <v>14.998125234345707</v>
      </c>
      <c r="AB3029" s="30"/>
      <c r="AC3029" s="31"/>
      <c r="AD3029" s="32"/>
      <c r="AE3029" s="32"/>
      <c r="AF3029" s="33"/>
      <c r="AJ3029" s="350">
        <v>2603010</v>
      </c>
      <c r="AK3029" s="3"/>
      <c r="AL3029" s="3"/>
    </row>
    <row r="3030" spans="1:38" ht="12" customHeight="1" x14ac:dyDescent="0.25">
      <c r="A3030" s="73">
        <v>5405016</v>
      </c>
      <c r="B3030" s="98" t="s">
        <v>379</v>
      </c>
      <c r="C3030" s="74"/>
      <c r="D3030" s="115">
        <v>331.64</v>
      </c>
      <c r="E3030" s="75" t="s">
        <v>6463</v>
      </c>
      <c r="F3030" s="112">
        <f t="shared" si="207"/>
        <v>397.96799999999996</v>
      </c>
      <c r="G3030" s="80" t="s">
        <v>3334</v>
      </c>
      <c r="H3030" s="358"/>
      <c r="I3030" s="361"/>
      <c r="L3030"/>
      <c r="M3030"/>
      <c r="P3030" s="9">
        <v>32</v>
      </c>
      <c r="V3030" s="39"/>
      <c r="Z3030" s="38"/>
      <c r="AA3030" s="38">
        <v>14.998272585938849</v>
      </c>
      <c r="AB3030" s="30"/>
      <c r="AC3030" s="31"/>
      <c r="AD3030" s="32"/>
      <c r="AE3030" s="32"/>
      <c r="AF3030" s="33"/>
      <c r="AJ3030" s="350">
        <v>2603011</v>
      </c>
      <c r="AK3030" s="3"/>
      <c r="AL3030" s="3"/>
    </row>
    <row r="3031" spans="1:38" ht="12" customHeight="1" x14ac:dyDescent="0.25">
      <c r="A3031" s="73">
        <v>5405017</v>
      </c>
      <c r="B3031" s="98" t="s">
        <v>380</v>
      </c>
      <c r="C3031" s="74"/>
      <c r="D3031" s="115">
        <v>413.76</v>
      </c>
      <c r="E3031" s="75" t="s">
        <v>6463</v>
      </c>
      <c r="F3031" s="112">
        <f t="shared" si="207"/>
        <v>496.51199999999994</v>
      </c>
      <c r="G3031" s="80" t="s">
        <v>3334</v>
      </c>
      <c r="H3031" s="358"/>
      <c r="L3031"/>
      <c r="M3031"/>
      <c r="P3031" s="9">
        <v>32</v>
      </c>
      <c r="V3031" s="39"/>
      <c r="Z3031" s="38"/>
      <c r="AA3031" s="38">
        <v>14.998269297334716</v>
      </c>
      <c r="AB3031" s="30"/>
      <c r="AC3031" s="31"/>
      <c r="AD3031" s="32"/>
      <c r="AE3031" s="32"/>
      <c r="AF3031" s="33"/>
      <c r="AJ3031" s="350">
        <v>2603012</v>
      </c>
      <c r="AK3031" s="3"/>
      <c r="AL3031" s="3"/>
    </row>
    <row r="3032" spans="1:38" ht="12" customHeight="1" x14ac:dyDescent="0.25">
      <c r="A3032" s="73">
        <v>2603014</v>
      </c>
      <c r="B3032" s="98" t="s">
        <v>381</v>
      </c>
      <c r="C3032" s="74"/>
      <c r="D3032" s="115">
        <v>238.92</v>
      </c>
      <c r="E3032" s="75"/>
      <c r="F3032" s="112">
        <f t="shared" si="207"/>
        <v>286.70399999999995</v>
      </c>
      <c r="G3032" s="80" t="s">
        <v>3334</v>
      </c>
      <c r="H3032" s="358"/>
      <c r="I3032" s="360" t="s">
        <v>8194</v>
      </c>
      <c r="L3032"/>
      <c r="M3032"/>
      <c r="P3032" s="9">
        <v>32</v>
      </c>
      <c r="V3032" s="39"/>
      <c r="Z3032" s="38"/>
      <c r="AA3032" s="38">
        <v>4.9994005514926272</v>
      </c>
      <c r="AB3032" s="30"/>
      <c r="AC3032" s="31"/>
      <c r="AD3032" s="32"/>
      <c r="AE3032" s="32"/>
      <c r="AF3032" s="33"/>
      <c r="AJ3032" s="350"/>
      <c r="AK3032" s="3"/>
      <c r="AL3032" s="3"/>
    </row>
    <row r="3033" spans="1:38" ht="12" customHeight="1" x14ac:dyDescent="0.25">
      <c r="A3033" s="271">
        <v>2603015</v>
      </c>
      <c r="B3033" s="100" t="s">
        <v>382</v>
      </c>
      <c r="C3033" s="85"/>
      <c r="D3033" s="115">
        <v>696.75</v>
      </c>
      <c r="E3033" s="86" t="s">
        <v>6464</v>
      </c>
      <c r="F3033" s="292">
        <f t="shared" si="207"/>
        <v>836.1</v>
      </c>
      <c r="G3033" s="87" t="s">
        <v>3334</v>
      </c>
      <c r="H3033" s="358"/>
      <c r="I3033" s="361"/>
      <c r="L3033"/>
      <c r="M3033"/>
      <c r="P3033" s="9">
        <v>32</v>
      </c>
      <c r="V3033" s="39"/>
      <c r="Z3033" s="38"/>
      <c r="AA3033" s="38">
        <v>4.9990750066805134</v>
      </c>
      <c r="AB3033" s="30"/>
      <c r="AC3033" s="31"/>
      <c r="AD3033" s="32"/>
      <c r="AE3033" s="32"/>
      <c r="AF3033" s="33"/>
      <c r="AJ3033" s="350"/>
      <c r="AK3033" s="3"/>
      <c r="AL3033" s="3"/>
    </row>
    <row r="3034" spans="1:38" ht="60" customHeight="1" x14ac:dyDescent="0.25">
      <c r="A3034" s="269">
        <v>79</v>
      </c>
      <c r="B3034" s="284" t="s">
        <v>7988</v>
      </c>
      <c r="C3034" s="267"/>
      <c r="D3034" s="115"/>
      <c r="E3034" s="267"/>
      <c r="F3034" s="298"/>
      <c r="G3034" s="189"/>
      <c r="H3034" s="358"/>
      <c r="I3034" s="331"/>
      <c r="J3034" s="72"/>
      <c r="K3034" s="72"/>
      <c r="L3034"/>
      <c r="M3034"/>
      <c r="P3034" s="9">
        <v>33</v>
      </c>
      <c r="R3034" s="36"/>
      <c r="V3034" s="37"/>
      <c r="Z3034" s="38"/>
      <c r="AA3034" s="38"/>
      <c r="AB3034" s="30"/>
      <c r="AC3034" s="31"/>
      <c r="AD3034" s="32"/>
      <c r="AE3034" s="32"/>
      <c r="AF3034" s="33"/>
      <c r="AJ3034" s="350"/>
      <c r="AK3034" s="3"/>
      <c r="AL3034" s="3"/>
    </row>
    <row r="3035" spans="1:38" ht="12" customHeight="1" x14ac:dyDescent="0.25">
      <c r="A3035" s="76">
        <v>5406001</v>
      </c>
      <c r="B3035" s="270" t="s">
        <v>383</v>
      </c>
      <c r="C3035" s="77"/>
      <c r="D3035" s="115">
        <v>531.53</v>
      </c>
      <c r="E3035" s="78" t="s">
        <v>1</v>
      </c>
      <c r="F3035" s="112">
        <f t="shared" si="207"/>
        <v>637.8359999999999</v>
      </c>
      <c r="G3035" s="79" t="s">
        <v>3334</v>
      </c>
      <c r="H3035" s="358"/>
      <c r="I3035" s="326" t="s">
        <v>4968</v>
      </c>
      <c r="L3035"/>
      <c r="M3035"/>
      <c r="P3035" s="9">
        <v>33</v>
      </c>
      <c r="V3035" s="39"/>
      <c r="Z3035" s="38"/>
      <c r="AA3035" s="38">
        <v>20.001077789453845</v>
      </c>
      <c r="AB3035" s="30"/>
      <c r="AC3035" s="31"/>
      <c r="AD3035" s="32"/>
      <c r="AE3035" s="32"/>
      <c r="AF3035" s="33"/>
      <c r="AJ3035" s="350">
        <v>2602001</v>
      </c>
      <c r="AK3035" s="3"/>
      <c r="AL3035" s="3"/>
    </row>
    <row r="3036" spans="1:38" ht="12" customHeight="1" x14ac:dyDescent="0.25">
      <c r="A3036" s="73">
        <v>5406002</v>
      </c>
      <c r="B3036" s="98" t="s">
        <v>384</v>
      </c>
      <c r="C3036" s="74"/>
      <c r="D3036" s="115">
        <v>598.94000000000005</v>
      </c>
      <c r="E3036" s="75" t="s">
        <v>1</v>
      </c>
      <c r="F3036" s="112">
        <f t="shared" si="207"/>
        <v>718.72800000000007</v>
      </c>
      <c r="G3036" s="80" t="s">
        <v>3334</v>
      </c>
      <c r="H3036" s="358"/>
      <c r="I3036" s="360" t="s">
        <v>8213</v>
      </c>
      <c r="L3036"/>
      <c r="M3036"/>
      <c r="P3036" s="9">
        <v>33</v>
      </c>
      <c r="V3036" s="39"/>
      <c r="Z3036" s="38"/>
      <c r="AA3036" s="38">
        <v>20</v>
      </c>
      <c r="AB3036" s="30"/>
      <c r="AC3036" s="31"/>
      <c r="AD3036" s="32"/>
      <c r="AE3036" s="32"/>
      <c r="AF3036" s="33"/>
      <c r="AJ3036" s="350">
        <v>2602002</v>
      </c>
      <c r="AK3036" s="3"/>
      <c r="AL3036" s="3"/>
    </row>
    <row r="3037" spans="1:38" ht="12" customHeight="1" x14ac:dyDescent="0.25">
      <c r="A3037" s="73">
        <v>5406003</v>
      </c>
      <c r="B3037" s="98" t="s">
        <v>385</v>
      </c>
      <c r="C3037" s="74"/>
      <c r="D3037" s="115">
        <v>639.38</v>
      </c>
      <c r="E3037" s="75" t="s">
        <v>6463</v>
      </c>
      <c r="F3037" s="112">
        <f t="shared" si="207"/>
        <v>767.25599999999997</v>
      </c>
      <c r="G3037" s="80" t="s">
        <v>3334</v>
      </c>
      <c r="H3037" s="358"/>
      <c r="I3037" s="361"/>
      <c r="L3037"/>
      <c r="M3037"/>
      <c r="P3037" s="9">
        <v>33</v>
      </c>
      <c r="V3037" s="39"/>
      <c r="Z3037" s="38"/>
      <c r="AA3037" s="38">
        <v>20.000895997132815</v>
      </c>
      <c r="AB3037" s="30"/>
      <c r="AC3037" s="31"/>
      <c r="AD3037" s="32"/>
      <c r="AE3037" s="32"/>
      <c r="AF3037" s="33"/>
      <c r="AJ3037" s="350">
        <v>2602003</v>
      </c>
      <c r="AK3037" s="3"/>
      <c r="AL3037" s="3"/>
    </row>
    <row r="3038" spans="1:38" ht="12" customHeight="1" x14ac:dyDescent="0.25">
      <c r="A3038" s="73">
        <v>5406004</v>
      </c>
      <c r="B3038" s="98" t="s">
        <v>386</v>
      </c>
      <c r="C3038" s="74"/>
      <c r="D3038" s="115">
        <v>656.71</v>
      </c>
      <c r="E3038" s="75" t="s">
        <v>1</v>
      </c>
      <c r="F3038" s="112">
        <f t="shared" si="207"/>
        <v>788.05200000000002</v>
      </c>
      <c r="G3038" s="80" t="s">
        <v>3334</v>
      </c>
      <c r="H3038" s="358"/>
      <c r="L3038"/>
      <c r="M3038"/>
      <c r="P3038" s="9">
        <v>33</v>
      </c>
      <c r="V3038" s="39"/>
      <c r="Z3038" s="38"/>
      <c r="AA3038" s="38">
        <v>20.000436166964718</v>
      </c>
      <c r="AB3038" s="30"/>
      <c r="AC3038" s="31"/>
      <c r="AD3038" s="32"/>
      <c r="AE3038" s="32"/>
      <c r="AF3038" s="33"/>
      <c r="AJ3038" s="350">
        <v>2602004</v>
      </c>
      <c r="AK3038" s="3"/>
      <c r="AL3038" s="3"/>
    </row>
    <row r="3039" spans="1:38" ht="12" customHeight="1" x14ac:dyDescent="0.25">
      <c r="A3039" s="73">
        <v>5406005</v>
      </c>
      <c r="B3039" s="98" t="s">
        <v>387</v>
      </c>
      <c r="C3039" s="74"/>
      <c r="D3039" s="115">
        <v>670.22</v>
      </c>
      <c r="E3039" s="75" t="s">
        <v>6463</v>
      </c>
      <c r="F3039" s="112">
        <f t="shared" si="207"/>
        <v>804.26400000000001</v>
      </c>
      <c r="G3039" s="80" t="s">
        <v>3335</v>
      </c>
      <c r="H3039" s="358"/>
      <c r="I3039" s="360" t="s">
        <v>8201</v>
      </c>
      <c r="L3039"/>
      <c r="M3039"/>
      <c r="P3039" s="9">
        <v>33</v>
      </c>
      <c r="V3039" s="39"/>
      <c r="Z3039" s="38"/>
      <c r="AA3039" s="38">
        <v>19.999572613043853</v>
      </c>
      <c r="AB3039" s="30"/>
      <c r="AC3039" s="31"/>
      <c r="AD3039" s="32"/>
      <c r="AE3039" s="32"/>
      <c r="AF3039" s="33"/>
      <c r="AJ3039" s="350">
        <v>2602005</v>
      </c>
      <c r="AK3039" s="3"/>
      <c r="AL3039" s="3"/>
    </row>
    <row r="3040" spans="1:38" ht="12" customHeight="1" x14ac:dyDescent="0.25">
      <c r="A3040" s="73">
        <v>5406006</v>
      </c>
      <c r="B3040" s="98" t="s">
        <v>388</v>
      </c>
      <c r="C3040" s="74"/>
      <c r="D3040" s="115">
        <v>707.1</v>
      </c>
      <c r="E3040" s="75" t="s">
        <v>6463</v>
      </c>
      <c r="F3040" s="112">
        <f t="shared" si="207"/>
        <v>848.52</v>
      </c>
      <c r="G3040" s="80" t="s">
        <v>3333</v>
      </c>
      <c r="H3040" s="358"/>
      <c r="I3040" s="361"/>
      <c r="J3040" s="15"/>
      <c r="L3040"/>
      <c r="M3040"/>
      <c r="P3040" s="9">
        <v>33</v>
      </c>
      <c r="V3040" s="39"/>
      <c r="Z3040" s="38"/>
      <c r="AA3040" s="38">
        <v>19.999189824191859</v>
      </c>
      <c r="AB3040" s="30"/>
      <c r="AC3040" s="31"/>
      <c r="AD3040" s="32"/>
      <c r="AE3040" s="32"/>
      <c r="AF3040" s="33"/>
      <c r="AJ3040" s="350">
        <v>2602006</v>
      </c>
      <c r="AK3040" s="3"/>
      <c r="AL3040" s="3"/>
    </row>
    <row r="3041" spans="1:38" ht="12" customHeight="1" x14ac:dyDescent="0.25">
      <c r="A3041" s="73">
        <v>5406007</v>
      </c>
      <c r="B3041" s="98" t="s">
        <v>389</v>
      </c>
      <c r="C3041" s="74"/>
      <c r="D3041" s="115">
        <v>760.74</v>
      </c>
      <c r="E3041" s="75" t="s">
        <v>6463</v>
      </c>
      <c r="F3041" s="112">
        <f t="shared" si="207"/>
        <v>912.88800000000003</v>
      </c>
      <c r="G3041" s="80" t="s">
        <v>3335</v>
      </c>
      <c r="H3041" s="358"/>
      <c r="L3041"/>
      <c r="M3041"/>
      <c r="P3041" s="9">
        <v>33</v>
      </c>
      <c r="V3041" s="39"/>
      <c r="Z3041" s="38"/>
      <c r="AA3041" s="38">
        <v>19.999623465622406</v>
      </c>
      <c r="AB3041" s="30"/>
      <c r="AC3041" s="31"/>
      <c r="AD3041" s="32"/>
      <c r="AE3041" s="32"/>
      <c r="AF3041" s="33"/>
      <c r="AJ3041" s="350">
        <v>2602007</v>
      </c>
      <c r="AK3041" s="3"/>
      <c r="AL3041" s="3"/>
    </row>
    <row r="3042" spans="1:38" ht="12" customHeight="1" x14ac:dyDescent="0.25">
      <c r="A3042" s="73">
        <v>5406008</v>
      </c>
      <c r="B3042" s="98" t="s">
        <v>390</v>
      </c>
      <c r="C3042" s="74"/>
      <c r="D3042" s="115">
        <v>838.39</v>
      </c>
      <c r="E3042" s="75" t="s">
        <v>6463</v>
      </c>
      <c r="F3042" s="112">
        <f t="shared" si="207"/>
        <v>1006.068</v>
      </c>
      <c r="G3042" s="80" t="s">
        <v>3334</v>
      </c>
      <c r="H3042" s="358"/>
      <c r="I3042" s="360" t="s">
        <v>8190</v>
      </c>
      <c r="L3042"/>
      <c r="M3042"/>
      <c r="P3042" s="9">
        <v>33</v>
      </c>
      <c r="V3042" s="39"/>
      <c r="Z3042" s="38"/>
      <c r="AA3042" s="38">
        <v>20.000341652573496</v>
      </c>
      <c r="AB3042" s="30"/>
      <c r="AC3042" s="31"/>
      <c r="AD3042" s="32"/>
      <c r="AE3042" s="32"/>
      <c r="AF3042" s="33"/>
      <c r="AJ3042" s="350">
        <v>2602008</v>
      </c>
      <c r="AK3042" s="3"/>
      <c r="AL3042" s="3"/>
    </row>
    <row r="3043" spans="1:38" ht="12" customHeight="1" x14ac:dyDescent="0.25">
      <c r="A3043" s="73">
        <v>5406009</v>
      </c>
      <c r="B3043" s="98" t="s">
        <v>391</v>
      </c>
      <c r="C3043" s="74"/>
      <c r="D3043" s="115">
        <v>851.55</v>
      </c>
      <c r="E3043" s="75" t="s">
        <v>6463</v>
      </c>
      <c r="F3043" s="112">
        <f t="shared" si="207"/>
        <v>1021.8599999999999</v>
      </c>
      <c r="G3043" s="80" t="s">
        <v>3334</v>
      </c>
      <c r="H3043" s="358"/>
      <c r="I3043" s="361"/>
      <c r="L3043"/>
      <c r="M3043"/>
      <c r="P3043" s="9">
        <v>33</v>
      </c>
      <c r="V3043" s="39"/>
      <c r="Z3043" s="38"/>
      <c r="AA3043" s="38">
        <v>19.999327244899689</v>
      </c>
      <c r="AB3043" s="30"/>
      <c r="AC3043" s="31"/>
      <c r="AD3043" s="32"/>
      <c r="AE3043" s="32"/>
      <c r="AF3043" s="33"/>
      <c r="AJ3043" s="350">
        <v>2602009</v>
      </c>
      <c r="AK3043" s="3"/>
      <c r="AL3043" s="3"/>
    </row>
    <row r="3044" spans="1:38" ht="12" customHeight="1" x14ac:dyDescent="0.25">
      <c r="A3044" s="271">
        <v>5406010</v>
      </c>
      <c r="B3044" s="100" t="s">
        <v>392</v>
      </c>
      <c r="C3044" s="85"/>
      <c r="D3044" s="115">
        <v>1230.48</v>
      </c>
      <c r="E3044" s="86" t="s">
        <v>1</v>
      </c>
      <c r="F3044" s="292">
        <f t="shared" si="207"/>
        <v>1476.576</v>
      </c>
      <c r="G3044" s="87" t="s">
        <v>3334</v>
      </c>
      <c r="H3044" s="358"/>
      <c r="L3044"/>
      <c r="M3044"/>
      <c r="P3044" s="9">
        <v>33</v>
      </c>
      <c r="V3044" s="39"/>
      <c r="Z3044" s="38"/>
      <c r="AA3044" s="38">
        <v>20</v>
      </c>
      <c r="AB3044" s="30"/>
      <c r="AC3044" s="31"/>
      <c r="AD3044" s="32"/>
      <c r="AE3044" s="32"/>
      <c r="AF3044" s="33"/>
      <c r="AJ3044" s="350">
        <v>2602010</v>
      </c>
      <c r="AK3044" s="3"/>
      <c r="AL3044" s="3"/>
    </row>
    <row r="3045" spans="1:38" ht="12" customHeight="1" x14ac:dyDescent="0.25">
      <c r="A3045" s="271">
        <v>5406011</v>
      </c>
      <c r="B3045" s="100" t="s">
        <v>7687</v>
      </c>
      <c r="C3045" s="85"/>
      <c r="D3045" s="115">
        <v>1287.0999999999999</v>
      </c>
      <c r="E3045" s="86" t="s">
        <v>6464</v>
      </c>
      <c r="F3045" s="292">
        <f t="shared" ref="F3045" si="208">D3045*1.2</f>
        <v>1544.5199999999998</v>
      </c>
      <c r="G3045" s="87" t="s">
        <v>3334</v>
      </c>
      <c r="H3045" s="358"/>
      <c r="L3045"/>
      <c r="M3045"/>
      <c r="P3045" s="9">
        <v>33</v>
      </c>
      <c r="V3045" s="39"/>
      <c r="Z3045" s="38"/>
      <c r="AA3045" s="38">
        <v>20</v>
      </c>
      <c r="AB3045" s="30"/>
      <c r="AC3045" s="31"/>
      <c r="AD3045" s="32"/>
      <c r="AE3045" s="32"/>
      <c r="AF3045" s="33"/>
      <c r="AJ3045" s="350"/>
      <c r="AK3045" s="3"/>
      <c r="AL3045" s="3"/>
    </row>
    <row r="3046" spans="1:38" ht="60" customHeight="1" x14ac:dyDescent="0.25">
      <c r="A3046" s="269">
        <v>80</v>
      </c>
      <c r="B3046" s="284" t="s">
        <v>7989</v>
      </c>
      <c r="C3046" s="267"/>
      <c r="D3046" s="115"/>
      <c r="E3046" s="267"/>
      <c r="F3046" s="298"/>
      <c r="G3046" s="189"/>
      <c r="H3046" s="358"/>
      <c r="I3046" s="331"/>
      <c r="J3046" s="72"/>
      <c r="K3046" s="72"/>
      <c r="L3046"/>
      <c r="M3046"/>
      <c r="P3046" s="9">
        <v>51</v>
      </c>
      <c r="R3046" s="36"/>
      <c r="V3046" s="37"/>
      <c r="W3046" s="14"/>
      <c r="Z3046" s="38"/>
      <c r="AA3046" s="38"/>
      <c r="AB3046" s="30"/>
      <c r="AC3046" s="31"/>
      <c r="AD3046" s="32"/>
      <c r="AE3046" s="32"/>
      <c r="AF3046" s="33"/>
      <c r="AJ3046" s="350"/>
      <c r="AK3046" s="3"/>
      <c r="AL3046" s="3"/>
    </row>
    <row r="3047" spans="1:38" ht="12" customHeight="1" x14ac:dyDescent="0.25">
      <c r="A3047" s="76">
        <v>5408001</v>
      </c>
      <c r="B3047" s="270" t="s">
        <v>6509</v>
      </c>
      <c r="C3047" s="77"/>
      <c r="D3047" s="115">
        <v>1612.41</v>
      </c>
      <c r="E3047" s="78" t="s">
        <v>6463</v>
      </c>
      <c r="F3047" s="112">
        <f>D3047*1.2</f>
        <v>1934.8920000000001</v>
      </c>
      <c r="G3047" s="79" t="s">
        <v>3335</v>
      </c>
      <c r="H3047" s="358"/>
      <c r="L3047"/>
      <c r="M3047"/>
      <c r="P3047" s="9">
        <v>51</v>
      </c>
      <c r="V3047" s="39"/>
      <c r="W3047" s="14"/>
      <c r="Z3047" s="38"/>
      <c r="AA3047" s="38">
        <v>15</v>
      </c>
      <c r="AB3047" s="30"/>
      <c r="AC3047" s="31"/>
      <c r="AD3047" s="32"/>
      <c r="AE3047" s="32"/>
      <c r="AF3047" s="33"/>
      <c r="AJ3047" s="350"/>
      <c r="AK3047" s="3"/>
      <c r="AL3047" s="3"/>
    </row>
    <row r="3048" spans="1:38" ht="12" customHeight="1" x14ac:dyDescent="0.25">
      <c r="A3048" s="73">
        <v>5408002</v>
      </c>
      <c r="B3048" s="98" t="s">
        <v>6510</v>
      </c>
      <c r="C3048" s="74"/>
      <c r="D3048" s="115">
        <v>1732.01</v>
      </c>
      <c r="E3048" s="75" t="s">
        <v>6463</v>
      </c>
      <c r="F3048" s="112">
        <f>D3048*1.2</f>
        <v>2078.4119999999998</v>
      </c>
      <c r="G3048" s="80" t="s">
        <v>3335</v>
      </c>
      <c r="H3048" s="358"/>
      <c r="L3048"/>
      <c r="M3048"/>
      <c r="P3048" s="9">
        <v>51</v>
      </c>
      <c r="V3048" s="39"/>
      <c r="W3048" s="14"/>
      <c r="Z3048" s="38"/>
      <c r="AA3048" s="38">
        <v>15</v>
      </c>
      <c r="AB3048" s="30"/>
      <c r="AC3048" s="31"/>
      <c r="AD3048" s="32"/>
      <c r="AE3048" s="32"/>
      <c r="AF3048" s="33"/>
      <c r="AJ3048" s="350"/>
      <c r="AK3048" s="3"/>
      <c r="AL3048" s="3"/>
    </row>
    <row r="3049" spans="1:38" ht="12" customHeight="1" x14ac:dyDescent="0.25">
      <c r="A3049" s="271">
        <v>5408003</v>
      </c>
      <c r="B3049" s="100" t="s">
        <v>6511</v>
      </c>
      <c r="C3049" s="85"/>
      <c r="D3049" s="115">
        <v>1832.15</v>
      </c>
      <c r="E3049" s="86" t="s">
        <v>6463</v>
      </c>
      <c r="F3049" s="292">
        <f>D3049*1.2</f>
        <v>2198.58</v>
      </c>
      <c r="G3049" s="87" t="s">
        <v>3335</v>
      </c>
      <c r="H3049" s="358"/>
      <c r="L3049"/>
      <c r="M3049"/>
      <c r="P3049" s="9">
        <v>51</v>
      </c>
      <c r="V3049" s="39"/>
      <c r="W3049" s="14"/>
      <c r="Z3049" s="38"/>
      <c r="AA3049" s="38">
        <v>15</v>
      </c>
      <c r="AB3049" s="30"/>
      <c r="AC3049" s="31"/>
      <c r="AD3049" s="32"/>
      <c r="AE3049" s="32"/>
      <c r="AF3049" s="33"/>
      <c r="AJ3049" s="350"/>
      <c r="AK3049" s="3"/>
      <c r="AL3049" s="3"/>
    </row>
    <row r="3050" spans="1:38" ht="75" customHeight="1" x14ac:dyDescent="0.25">
      <c r="A3050" s="269">
        <v>80</v>
      </c>
      <c r="B3050" s="284" t="s">
        <v>7990</v>
      </c>
      <c r="C3050" s="267"/>
      <c r="D3050" s="115"/>
      <c r="E3050" s="267"/>
      <c r="F3050" s="298"/>
      <c r="G3050" s="189"/>
      <c r="H3050" s="358"/>
      <c r="I3050" s="331"/>
      <c r="J3050" s="72"/>
      <c r="K3050" s="72"/>
      <c r="L3050"/>
      <c r="M3050"/>
      <c r="P3050" s="9">
        <v>181</v>
      </c>
      <c r="R3050" s="36"/>
      <c r="V3050" s="37"/>
      <c r="Z3050" s="38"/>
      <c r="AA3050" s="38"/>
      <c r="AB3050" s="30"/>
      <c r="AC3050" s="31"/>
      <c r="AD3050" s="32"/>
      <c r="AE3050" s="32"/>
      <c r="AF3050" s="33"/>
      <c r="AJ3050" s="350"/>
      <c r="AK3050" s="3"/>
      <c r="AL3050" s="3"/>
    </row>
    <row r="3051" spans="1:38" ht="12" customHeight="1" x14ac:dyDescent="0.25">
      <c r="A3051" s="277">
        <v>5410001</v>
      </c>
      <c r="B3051" s="100" t="s">
        <v>7833</v>
      </c>
      <c r="C3051" s="77"/>
      <c r="D3051" s="115">
        <v>246.17</v>
      </c>
      <c r="E3051" s="78" t="s">
        <v>6463</v>
      </c>
      <c r="F3051" s="75">
        <f t="shared" ref="F3051:F3056" si="209">D3051*1.2</f>
        <v>295.404</v>
      </c>
      <c r="G3051" s="79"/>
      <c r="H3051" s="358"/>
      <c r="J3051" s="341"/>
      <c r="L3051"/>
      <c r="M3051"/>
      <c r="P3051" s="9">
        <v>181</v>
      </c>
      <c r="V3051" s="39"/>
      <c r="Z3051" s="38"/>
      <c r="AA3051" s="38">
        <v>20</v>
      </c>
      <c r="AB3051" s="30"/>
      <c r="AC3051" s="31"/>
      <c r="AD3051" s="32"/>
      <c r="AE3051" s="32"/>
      <c r="AF3051" s="33"/>
      <c r="AJ3051" s="350"/>
      <c r="AK3051" s="3"/>
      <c r="AL3051" s="3"/>
    </row>
    <row r="3052" spans="1:38" ht="12" customHeight="1" x14ac:dyDescent="0.25">
      <c r="A3052" s="277">
        <v>5410002</v>
      </c>
      <c r="B3052" s="100" t="s">
        <v>7834</v>
      </c>
      <c r="C3052" s="74"/>
      <c r="D3052" s="115">
        <v>271.67</v>
      </c>
      <c r="E3052" s="75" t="s">
        <v>6463</v>
      </c>
      <c r="F3052" s="75">
        <f t="shared" si="209"/>
        <v>326.00400000000002</v>
      </c>
      <c r="G3052" s="80"/>
      <c r="H3052" s="358"/>
      <c r="J3052" s="341"/>
      <c r="L3052"/>
      <c r="M3052"/>
      <c r="P3052" s="9">
        <v>181</v>
      </c>
      <c r="V3052" s="39"/>
      <c r="Z3052" s="38"/>
      <c r="AA3052" s="38">
        <v>20</v>
      </c>
      <c r="AB3052" s="30"/>
      <c r="AC3052" s="31"/>
      <c r="AD3052" s="32"/>
      <c r="AE3052" s="32"/>
      <c r="AF3052" s="33"/>
      <c r="AJ3052" s="350"/>
      <c r="AK3052" s="3"/>
      <c r="AL3052" s="3"/>
    </row>
    <row r="3053" spans="1:38" ht="12" customHeight="1" x14ac:dyDescent="0.25">
      <c r="A3053" s="277">
        <v>5410003</v>
      </c>
      <c r="B3053" s="100" t="s">
        <v>7835</v>
      </c>
      <c r="C3053" s="74"/>
      <c r="D3053" s="115">
        <v>297.17</v>
      </c>
      <c r="E3053" s="75" t="s">
        <v>6463</v>
      </c>
      <c r="F3053" s="75">
        <f t="shared" si="209"/>
        <v>356.60399999999998</v>
      </c>
      <c r="G3053" s="80"/>
      <c r="H3053" s="358"/>
      <c r="J3053" s="341"/>
      <c r="L3053"/>
      <c r="M3053"/>
      <c r="P3053" s="9">
        <v>181</v>
      </c>
      <c r="V3053" s="39"/>
      <c r="Z3053" s="38"/>
      <c r="AA3053" s="38">
        <v>20</v>
      </c>
      <c r="AB3053" s="30"/>
      <c r="AC3053" s="31"/>
      <c r="AD3053" s="32"/>
      <c r="AE3053" s="32"/>
      <c r="AF3053" s="33"/>
      <c r="AJ3053" s="350"/>
      <c r="AK3053" s="3"/>
      <c r="AL3053" s="3"/>
    </row>
    <row r="3054" spans="1:38" ht="12" customHeight="1" x14ac:dyDescent="0.25">
      <c r="A3054" s="277">
        <v>5410004</v>
      </c>
      <c r="B3054" s="100" t="s">
        <v>7836</v>
      </c>
      <c r="C3054" s="74"/>
      <c r="D3054" s="115">
        <v>322.87</v>
      </c>
      <c r="E3054" s="75" t="s">
        <v>6463</v>
      </c>
      <c r="F3054" s="75">
        <f t="shared" si="209"/>
        <v>387.44400000000002</v>
      </c>
      <c r="G3054" s="87"/>
      <c r="H3054" s="358"/>
      <c r="J3054" s="341"/>
      <c r="L3054"/>
      <c r="M3054"/>
      <c r="P3054" s="9">
        <v>181</v>
      </c>
      <c r="V3054" s="39"/>
      <c r="Z3054" s="38"/>
      <c r="AA3054" s="38">
        <v>20</v>
      </c>
      <c r="AB3054" s="30"/>
      <c r="AC3054" s="31"/>
      <c r="AD3054" s="32"/>
      <c r="AE3054" s="32"/>
      <c r="AF3054" s="33"/>
      <c r="AJ3054" s="350"/>
      <c r="AK3054" s="3"/>
      <c r="AL3054" s="3"/>
    </row>
    <row r="3055" spans="1:38" ht="12" customHeight="1" x14ac:dyDescent="0.25">
      <c r="A3055" s="277">
        <v>5410005</v>
      </c>
      <c r="B3055" s="100" t="s">
        <v>7837</v>
      </c>
      <c r="C3055" s="74"/>
      <c r="D3055" s="115">
        <v>362.76</v>
      </c>
      <c r="E3055" s="75" t="s">
        <v>6463</v>
      </c>
      <c r="F3055" s="75">
        <f t="shared" si="209"/>
        <v>435.31199999999995</v>
      </c>
      <c r="G3055" s="79"/>
      <c r="H3055" s="358"/>
      <c r="J3055" s="341"/>
      <c r="L3055"/>
      <c r="M3055"/>
      <c r="P3055" s="9">
        <v>181</v>
      </c>
      <c r="V3055" s="39"/>
      <c r="Z3055" s="38"/>
      <c r="AA3055" s="38">
        <v>20</v>
      </c>
      <c r="AB3055" s="30"/>
      <c r="AC3055" s="31"/>
      <c r="AD3055" s="32"/>
      <c r="AE3055" s="32"/>
      <c r="AF3055" s="33"/>
      <c r="AJ3055" s="350"/>
      <c r="AK3055" s="3"/>
      <c r="AL3055" s="3"/>
    </row>
    <row r="3056" spans="1:38" ht="12" customHeight="1" x14ac:dyDescent="0.25">
      <c r="A3056" s="277">
        <v>5410006</v>
      </c>
      <c r="B3056" s="100" t="s">
        <v>7838</v>
      </c>
      <c r="C3056" s="74"/>
      <c r="D3056" s="115">
        <v>416.42</v>
      </c>
      <c r="E3056" s="75" t="s">
        <v>6463</v>
      </c>
      <c r="F3056" s="75">
        <f t="shared" si="209"/>
        <v>499.70400000000001</v>
      </c>
      <c r="G3056" s="80"/>
      <c r="H3056" s="358"/>
      <c r="J3056" s="341"/>
      <c r="L3056"/>
      <c r="M3056"/>
      <c r="P3056" s="9">
        <v>181</v>
      </c>
      <c r="V3056" s="39"/>
      <c r="Z3056" s="38"/>
      <c r="AA3056" s="38">
        <v>20</v>
      </c>
      <c r="AB3056" s="30"/>
      <c r="AC3056" s="31"/>
      <c r="AD3056" s="32"/>
      <c r="AE3056" s="32"/>
      <c r="AF3056" s="33"/>
      <c r="AJ3056" s="350"/>
      <c r="AK3056" s="3"/>
      <c r="AL3056" s="3"/>
    </row>
    <row r="3057" spans="1:38" ht="12" customHeight="1" x14ac:dyDescent="0.25">
      <c r="A3057" s="277">
        <v>5410007</v>
      </c>
      <c r="B3057" s="100" t="s">
        <v>7839</v>
      </c>
      <c r="C3057" s="74"/>
      <c r="D3057" s="115">
        <v>441.9</v>
      </c>
      <c r="E3057" s="75" t="s">
        <v>6463</v>
      </c>
      <c r="F3057" s="75">
        <f t="shared" ref="F3057:F3064" si="210">D3057*1.2</f>
        <v>530.28</v>
      </c>
      <c r="G3057" s="79"/>
      <c r="H3057" s="358"/>
      <c r="J3057" s="341"/>
      <c r="L3057"/>
      <c r="M3057"/>
      <c r="P3057" s="9">
        <v>181</v>
      </c>
      <c r="V3057" s="39"/>
      <c r="Z3057" s="38"/>
      <c r="AA3057" s="38">
        <v>20</v>
      </c>
      <c r="AB3057" s="30"/>
      <c r="AC3057" s="31"/>
      <c r="AD3057" s="32"/>
      <c r="AE3057" s="32"/>
      <c r="AF3057" s="33"/>
      <c r="AJ3057" s="350"/>
      <c r="AK3057" s="3"/>
      <c r="AL3057" s="3"/>
    </row>
    <row r="3058" spans="1:38" ht="12" customHeight="1" x14ac:dyDescent="0.25">
      <c r="A3058" s="277">
        <v>5410008</v>
      </c>
      <c r="B3058" s="100" t="s">
        <v>7840</v>
      </c>
      <c r="C3058" s="74"/>
      <c r="D3058" s="115">
        <v>467.42</v>
      </c>
      <c r="E3058" s="75" t="s">
        <v>6463</v>
      </c>
      <c r="F3058" s="75">
        <f t="shared" si="210"/>
        <v>560.904</v>
      </c>
      <c r="G3058" s="80"/>
      <c r="H3058" s="358"/>
      <c r="J3058" s="341"/>
      <c r="L3058"/>
      <c r="M3058"/>
      <c r="P3058" s="9">
        <v>181</v>
      </c>
      <c r="V3058" s="39"/>
      <c r="Z3058" s="38"/>
      <c r="AA3058" s="38">
        <v>20</v>
      </c>
      <c r="AB3058" s="30"/>
      <c r="AC3058" s="31"/>
      <c r="AD3058" s="32"/>
      <c r="AE3058" s="32"/>
      <c r="AF3058" s="33"/>
      <c r="AJ3058" s="350"/>
      <c r="AK3058" s="3"/>
      <c r="AL3058" s="3"/>
    </row>
    <row r="3059" spans="1:38" ht="12" customHeight="1" x14ac:dyDescent="0.25">
      <c r="A3059" s="277">
        <v>5410009</v>
      </c>
      <c r="B3059" s="100" t="s">
        <v>7841</v>
      </c>
      <c r="C3059" s="74"/>
      <c r="D3059" s="115">
        <v>507.3</v>
      </c>
      <c r="E3059" s="75" t="s">
        <v>6463</v>
      </c>
      <c r="F3059" s="75">
        <f t="shared" si="210"/>
        <v>608.76</v>
      </c>
      <c r="G3059" s="80"/>
      <c r="H3059" s="358"/>
      <c r="J3059" s="341"/>
      <c r="L3059"/>
      <c r="M3059"/>
      <c r="P3059" s="9">
        <v>181</v>
      </c>
      <c r="V3059" s="39"/>
      <c r="Z3059" s="38"/>
      <c r="AA3059" s="38">
        <v>20</v>
      </c>
      <c r="AB3059" s="30"/>
      <c r="AC3059" s="31"/>
      <c r="AD3059" s="32"/>
      <c r="AE3059" s="32"/>
      <c r="AF3059" s="33"/>
      <c r="AJ3059" s="350"/>
      <c r="AK3059" s="3"/>
      <c r="AL3059" s="3"/>
    </row>
    <row r="3060" spans="1:38" ht="12" customHeight="1" x14ac:dyDescent="0.25">
      <c r="A3060" s="277">
        <v>5410010</v>
      </c>
      <c r="B3060" s="100" t="s">
        <v>7842</v>
      </c>
      <c r="C3060" s="74"/>
      <c r="D3060" s="115">
        <v>574.45000000000005</v>
      </c>
      <c r="E3060" s="75" t="s">
        <v>6463</v>
      </c>
      <c r="F3060" s="75">
        <f t="shared" si="210"/>
        <v>689.34</v>
      </c>
      <c r="G3060" s="87"/>
      <c r="H3060" s="358"/>
      <c r="J3060" s="341"/>
      <c r="L3060"/>
      <c r="M3060"/>
      <c r="P3060" s="9">
        <v>181</v>
      </c>
      <c r="V3060" s="39"/>
      <c r="Z3060" s="38"/>
      <c r="AA3060" s="38">
        <v>20</v>
      </c>
      <c r="AB3060" s="30"/>
      <c r="AC3060" s="31"/>
      <c r="AD3060" s="32"/>
      <c r="AE3060" s="32"/>
      <c r="AF3060" s="33"/>
      <c r="AJ3060" s="350"/>
      <c r="AK3060" s="3"/>
      <c r="AL3060" s="3"/>
    </row>
    <row r="3061" spans="1:38" ht="12" customHeight="1" x14ac:dyDescent="0.25">
      <c r="A3061" s="277">
        <v>5410011</v>
      </c>
      <c r="B3061" s="100" t="s">
        <v>7843</v>
      </c>
      <c r="C3061" s="74"/>
      <c r="D3061" s="115">
        <v>644.42999999999995</v>
      </c>
      <c r="E3061" s="75" t="s">
        <v>6463</v>
      </c>
      <c r="F3061" s="75">
        <f t="shared" si="210"/>
        <v>773.31599999999992</v>
      </c>
      <c r="G3061" s="79"/>
      <c r="H3061" s="358"/>
      <c r="J3061" s="341"/>
      <c r="L3061"/>
      <c r="M3061"/>
      <c r="P3061" s="9">
        <v>181</v>
      </c>
      <c r="V3061" s="39"/>
      <c r="Z3061" s="38"/>
      <c r="AA3061" s="38">
        <v>20</v>
      </c>
      <c r="AB3061" s="30"/>
      <c r="AC3061" s="31"/>
      <c r="AD3061" s="32"/>
      <c r="AE3061" s="32"/>
      <c r="AF3061" s="33"/>
      <c r="AJ3061" s="350"/>
      <c r="AK3061" s="3"/>
      <c r="AL3061" s="3"/>
    </row>
    <row r="3062" spans="1:38" ht="12" customHeight="1" x14ac:dyDescent="0.25">
      <c r="A3062" s="277">
        <v>5410012</v>
      </c>
      <c r="B3062" s="100" t="s">
        <v>7844</v>
      </c>
      <c r="C3062" s="74"/>
      <c r="D3062" s="115">
        <v>719</v>
      </c>
      <c r="E3062" s="75" t="s">
        <v>6463</v>
      </c>
      <c r="F3062" s="75">
        <f t="shared" si="210"/>
        <v>862.8</v>
      </c>
      <c r="G3062" s="80"/>
      <c r="H3062" s="358"/>
      <c r="J3062" s="341"/>
      <c r="L3062"/>
      <c r="M3062"/>
      <c r="P3062" s="9">
        <v>181</v>
      </c>
      <c r="V3062" s="39"/>
      <c r="Z3062" s="38"/>
      <c r="AA3062" s="38">
        <v>20</v>
      </c>
      <c r="AB3062" s="30"/>
      <c r="AC3062" s="31"/>
      <c r="AD3062" s="32"/>
      <c r="AE3062" s="32"/>
      <c r="AF3062" s="33"/>
      <c r="AJ3062" s="350"/>
      <c r="AK3062" s="3"/>
      <c r="AL3062" s="3"/>
    </row>
    <row r="3063" spans="1:38" ht="12" customHeight="1" x14ac:dyDescent="0.25">
      <c r="A3063" s="277">
        <v>5410013</v>
      </c>
      <c r="B3063" s="100" t="s">
        <v>7845</v>
      </c>
      <c r="C3063" s="74"/>
      <c r="D3063" s="115">
        <v>804.23</v>
      </c>
      <c r="E3063" s="75" t="s">
        <v>6463</v>
      </c>
      <c r="F3063" s="75">
        <f t="shared" si="210"/>
        <v>965.07600000000002</v>
      </c>
      <c r="G3063" s="80"/>
      <c r="H3063" s="358"/>
      <c r="J3063" s="341"/>
      <c r="L3063"/>
      <c r="M3063"/>
      <c r="P3063" s="9">
        <v>181</v>
      </c>
      <c r="V3063" s="39"/>
      <c r="Z3063" s="38"/>
      <c r="AA3063" s="38">
        <v>20</v>
      </c>
      <c r="AB3063" s="30"/>
      <c r="AC3063" s="31"/>
      <c r="AD3063" s="32"/>
      <c r="AE3063" s="32"/>
      <c r="AF3063" s="33"/>
      <c r="AJ3063" s="350"/>
      <c r="AK3063" s="3"/>
      <c r="AL3063" s="3"/>
    </row>
    <row r="3064" spans="1:38" ht="12" customHeight="1" x14ac:dyDescent="0.25">
      <c r="A3064" s="277">
        <v>5410014</v>
      </c>
      <c r="B3064" s="100" t="s">
        <v>7846</v>
      </c>
      <c r="C3064" s="74"/>
      <c r="D3064" s="115">
        <v>871.6</v>
      </c>
      <c r="E3064" s="75" t="s">
        <v>6463</v>
      </c>
      <c r="F3064" s="75">
        <f t="shared" si="210"/>
        <v>1045.92</v>
      </c>
      <c r="G3064" s="87"/>
      <c r="H3064" s="358"/>
      <c r="J3064" s="341"/>
      <c r="L3064"/>
      <c r="M3064"/>
      <c r="P3064" s="9">
        <v>181</v>
      </c>
      <c r="V3064" s="39"/>
      <c r="Z3064" s="38"/>
      <c r="AA3064" s="38">
        <v>20</v>
      </c>
      <c r="AB3064" s="30"/>
      <c r="AC3064" s="31"/>
      <c r="AD3064" s="32"/>
      <c r="AE3064" s="32"/>
      <c r="AF3064" s="33"/>
      <c r="AJ3064" s="350"/>
      <c r="AK3064" s="3"/>
      <c r="AL3064" s="3"/>
    </row>
    <row r="3065" spans="1:38" ht="12" customHeight="1" x14ac:dyDescent="0.25">
      <c r="A3065" s="277">
        <v>5410015</v>
      </c>
      <c r="B3065" s="100" t="s">
        <v>7847</v>
      </c>
      <c r="C3065" s="74"/>
      <c r="D3065" s="115">
        <v>935.47</v>
      </c>
      <c r="E3065" s="75" t="s">
        <v>6463</v>
      </c>
      <c r="F3065" s="75">
        <f t="shared" ref="F3065:F3068" si="211">D3065*1.2</f>
        <v>1122.5640000000001</v>
      </c>
      <c r="G3065" s="79"/>
      <c r="H3065" s="358"/>
      <c r="J3065" s="341"/>
      <c r="L3065"/>
      <c r="M3065"/>
      <c r="P3065" s="9">
        <v>181</v>
      </c>
      <c r="V3065" s="39"/>
      <c r="Z3065" s="38"/>
      <c r="AA3065" s="38">
        <v>20</v>
      </c>
      <c r="AB3065" s="30"/>
      <c r="AC3065" s="31"/>
      <c r="AD3065" s="32"/>
      <c r="AE3065" s="32"/>
      <c r="AF3065" s="33"/>
      <c r="AJ3065" s="350"/>
      <c r="AK3065" s="3"/>
      <c r="AL3065" s="3"/>
    </row>
    <row r="3066" spans="1:38" ht="12" customHeight="1" x14ac:dyDescent="0.25">
      <c r="A3066" s="277">
        <v>5410016</v>
      </c>
      <c r="B3066" s="100" t="s">
        <v>7848</v>
      </c>
      <c r="C3066" s="74"/>
      <c r="D3066" s="115">
        <v>1015.69</v>
      </c>
      <c r="E3066" s="75" t="s">
        <v>6463</v>
      </c>
      <c r="F3066" s="75">
        <f t="shared" si="211"/>
        <v>1218.828</v>
      </c>
      <c r="G3066" s="80"/>
      <c r="H3066" s="358"/>
      <c r="J3066" s="341"/>
      <c r="L3066"/>
      <c r="M3066"/>
      <c r="P3066" s="9">
        <v>181</v>
      </c>
      <c r="V3066" s="39"/>
      <c r="Z3066" s="38"/>
      <c r="AA3066" s="38">
        <v>20</v>
      </c>
      <c r="AB3066" s="30"/>
      <c r="AC3066" s="31"/>
      <c r="AD3066" s="32"/>
      <c r="AE3066" s="32"/>
      <c r="AF3066" s="33"/>
      <c r="AJ3066" s="350"/>
      <c r="AK3066" s="3"/>
      <c r="AL3066" s="3"/>
    </row>
    <row r="3067" spans="1:38" ht="12" customHeight="1" x14ac:dyDescent="0.25">
      <c r="A3067" s="277">
        <v>5410017</v>
      </c>
      <c r="B3067" s="100" t="s">
        <v>7849</v>
      </c>
      <c r="C3067" s="74"/>
      <c r="D3067" s="115">
        <v>1041.2</v>
      </c>
      <c r="E3067" s="75" t="s">
        <v>6463</v>
      </c>
      <c r="F3067" s="75">
        <f t="shared" si="211"/>
        <v>1249.44</v>
      </c>
      <c r="G3067" s="80"/>
      <c r="H3067" s="358"/>
      <c r="J3067" s="341"/>
      <c r="L3067"/>
      <c r="M3067"/>
      <c r="P3067" s="9">
        <v>181</v>
      </c>
      <c r="V3067" s="39"/>
      <c r="Z3067" s="38"/>
      <c r="AA3067" s="38">
        <v>20</v>
      </c>
      <c r="AB3067" s="30"/>
      <c r="AC3067" s="31"/>
      <c r="AD3067" s="32"/>
      <c r="AE3067" s="32"/>
      <c r="AF3067" s="33"/>
      <c r="AJ3067" s="350"/>
      <c r="AK3067" s="3"/>
      <c r="AL3067" s="3"/>
    </row>
    <row r="3068" spans="1:38" ht="12" customHeight="1" x14ac:dyDescent="0.25">
      <c r="A3068" s="277">
        <v>5410018</v>
      </c>
      <c r="B3068" s="100" t="s">
        <v>7850</v>
      </c>
      <c r="C3068" s="74"/>
      <c r="D3068" s="115">
        <v>1105.3</v>
      </c>
      <c r="E3068" s="75" t="s">
        <v>6463</v>
      </c>
      <c r="F3068" s="75">
        <f t="shared" si="211"/>
        <v>1326.36</v>
      </c>
      <c r="G3068" s="87"/>
      <c r="H3068" s="358"/>
      <c r="J3068" s="341"/>
      <c r="L3068"/>
      <c r="M3068"/>
      <c r="P3068" s="9">
        <v>181</v>
      </c>
      <c r="V3068" s="39"/>
      <c r="Z3068" s="38"/>
      <c r="AA3068" s="38">
        <v>20</v>
      </c>
      <c r="AB3068" s="30"/>
      <c r="AC3068" s="31"/>
      <c r="AD3068" s="32"/>
      <c r="AE3068" s="32"/>
      <c r="AF3068" s="33"/>
      <c r="AJ3068" s="350"/>
      <c r="AK3068" s="3"/>
      <c r="AL3068" s="3"/>
    </row>
    <row r="3069" spans="1:38" ht="12" customHeight="1" x14ac:dyDescent="0.25">
      <c r="A3069" s="277">
        <v>5410019</v>
      </c>
      <c r="B3069" s="100" t="s">
        <v>7851</v>
      </c>
      <c r="C3069" s="77"/>
      <c r="D3069" s="115">
        <v>1176.3599999999999</v>
      </c>
      <c r="E3069" s="78" t="s">
        <v>6463</v>
      </c>
      <c r="F3069" s="75">
        <f>D3069*1.2</f>
        <v>1411.6319999999998</v>
      </c>
      <c r="G3069" s="79"/>
      <c r="H3069" s="358"/>
      <c r="J3069" s="341"/>
      <c r="L3069"/>
      <c r="M3069"/>
      <c r="P3069" s="9">
        <v>181</v>
      </c>
      <c r="V3069" s="39"/>
      <c r="Z3069" s="38"/>
      <c r="AA3069" s="38">
        <v>20</v>
      </c>
      <c r="AB3069" s="30"/>
      <c r="AC3069" s="31"/>
      <c r="AD3069" s="32"/>
      <c r="AE3069" s="32"/>
      <c r="AF3069" s="33"/>
      <c r="AJ3069" s="350"/>
      <c r="AK3069" s="3"/>
      <c r="AL3069" s="3"/>
    </row>
    <row r="3070" spans="1:38" ht="12" customHeight="1" x14ac:dyDescent="0.25">
      <c r="A3070" s="277">
        <v>5410020</v>
      </c>
      <c r="B3070" s="100" t="s">
        <v>7852</v>
      </c>
      <c r="C3070" s="74"/>
      <c r="D3070" s="115">
        <v>1560.05</v>
      </c>
      <c r="E3070" s="75" t="s">
        <v>6463</v>
      </c>
      <c r="F3070" s="75">
        <f>D3070*1.2</f>
        <v>1872.06</v>
      </c>
      <c r="G3070" s="80"/>
      <c r="H3070" s="358"/>
      <c r="J3070" s="341"/>
      <c r="L3070"/>
      <c r="M3070"/>
      <c r="P3070" s="9">
        <v>181</v>
      </c>
      <c r="V3070" s="39"/>
      <c r="Z3070" s="38"/>
      <c r="AA3070" s="38">
        <v>20</v>
      </c>
      <c r="AB3070" s="30"/>
      <c r="AC3070" s="31"/>
      <c r="AD3070" s="32"/>
      <c r="AE3070" s="32"/>
      <c r="AF3070" s="33"/>
      <c r="AJ3070" s="350"/>
      <c r="AK3070" s="3"/>
      <c r="AL3070" s="3"/>
    </row>
    <row r="3071" spans="1:38" ht="12" customHeight="1" x14ac:dyDescent="0.25">
      <c r="A3071" s="277">
        <v>5410021</v>
      </c>
      <c r="B3071" s="100" t="s">
        <v>7853</v>
      </c>
      <c r="C3071" s="74"/>
      <c r="D3071" s="115">
        <v>1633.52</v>
      </c>
      <c r="E3071" s="75" t="s">
        <v>6463</v>
      </c>
      <c r="F3071" s="75">
        <f>D3071*1.2</f>
        <v>1960.2239999999999</v>
      </c>
      <c r="G3071" s="80"/>
      <c r="H3071" s="358"/>
      <c r="J3071" s="341"/>
      <c r="L3071"/>
      <c r="M3071"/>
      <c r="P3071" s="9">
        <v>181</v>
      </c>
      <c r="V3071" s="39"/>
      <c r="Z3071" s="38"/>
      <c r="AA3071" s="38">
        <v>20</v>
      </c>
      <c r="AB3071" s="30"/>
      <c r="AC3071" s="31"/>
      <c r="AD3071" s="32"/>
      <c r="AE3071" s="32"/>
      <c r="AF3071" s="33"/>
      <c r="AJ3071" s="350"/>
      <c r="AK3071" s="3"/>
      <c r="AL3071" s="3"/>
    </row>
    <row r="3072" spans="1:38" ht="12" customHeight="1" x14ac:dyDescent="0.25">
      <c r="A3072" s="277">
        <v>5410022</v>
      </c>
      <c r="B3072" s="100" t="s">
        <v>7854</v>
      </c>
      <c r="C3072" s="85"/>
      <c r="D3072" s="115">
        <v>1782.64</v>
      </c>
      <c r="E3072" s="86" t="s">
        <v>6463</v>
      </c>
      <c r="F3072" s="75">
        <f>D3072*1.2</f>
        <v>2139.1680000000001</v>
      </c>
      <c r="G3072" s="87"/>
      <c r="H3072" s="358"/>
      <c r="J3072" s="341"/>
      <c r="L3072"/>
      <c r="M3072"/>
      <c r="P3072" s="9">
        <v>181</v>
      </c>
      <c r="V3072" s="39"/>
      <c r="Z3072" s="38"/>
      <c r="AA3072" s="38">
        <v>20</v>
      </c>
      <c r="AB3072" s="30"/>
      <c r="AC3072" s="31"/>
      <c r="AD3072" s="32"/>
      <c r="AE3072" s="32"/>
      <c r="AF3072" s="33"/>
      <c r="AJ3072" s="350"/>
      <c r="AK3072" s="3"/>
      <c r="AL3072" s="3"/>
    </row>
    <row r="3073" spans="1:38" ht="60" customHeight="1" x14ac:dyDescent="0.25">
      <c r="A3073" s="269">
        <v>81</v>
      </c>
      <c r="B3073" s="284" t="s">
        <v>7991</v>
      </c>
      <c r="C3073" s="267"/>
      <c r="D3073" s="115"/>
      <c r="E3073" s="267"/>
      <c r="F3073" s="298"/>
      <c r="G3073" s="189"/>
      <c r="H3073" s="358"/>
      <c r="I3073" s="354"/>
      <c r="J3073" s="72"/>
      <c r="K3073" s="72"/>
      <c r="L3073"/>
      <c r="M3073"/>
      <c r="P3073" s="9">
        <v>34</v>
      </c>
      <c r="R3073" s="36"/>
      <c r="V3073" s="37"/>
      <c r="Z3073" s="38"/>
      <c r="AA3073" s="38"/>
      <c r="AB3073" s="30"/>
      <c r="AC3073" s="31"/>
      <c r="AD3073" s="32"/>
      <c r="AE3073" s="32"/>
      <c r="AF3073" s="33"/>
      <c r="AJ3073" s="350"/>
      <c r="AK3073" s="3"/>
      <c r="AL3073" s="3"/>
    </row>
    <row r="3074" spans="1:38" ht="12" customHeight="1" x14ac:dyDescent="0.25">
      <c r="A3074" s="76">
        <v>5405001</v>
      </c>
      <c r="B3074" s="270" t="s">
        <v>393</v>
      </c>
      <c r="C3074" s="77"/>
      <c r="D3074" s="115">
        <v>180.8</v>
      </c>
      <c r="E3074" s="78" t="s">
        <v>6463</v>
      </c>
      <c r="F3074" s="112">
        <f t="shared" si="207"/>
        <v>216.96</v>
      </c>
      <c r="G3074" s="79" t="s">
        <v>3335</v>
      </c>
      <c r="H3074" s="358"/>
      <c r="I3074" s="360" t="s">
        <v>8194</v>
      </c>
      <c r="L3074"/>
      <c r="M3074"/>
      <c r="P3074" s="9">
        <v>34</v>
      </c>
      <c r="V3074" s="39"/>
      <c r="Z3074" s="38"/>
      <c r="AA3074" s="38">
        <v>20.001584283903668</v>
      </c>
      <c r="AB3074" s="30"/>
      <c r="AC3074" s="31"/>
      <c r="AD3074" s="32"/>
      <c r="AE3074" s="32"/>
      <c r="AF3074" s="33"/>
      <c r="AJ3074" s="350">
        <v>2601001</v>
      </c>
      <c r="AK3074" s="3"/>
      <c r="AL3074" s="3"/>
    </row>
    <row r="3075" spans="1:38" ht="12" customHeight="1" x14ac:dyDescent="0.25">
      <c r="A3075" s="271">
        <v>5405002</v>
      </c>
      <c r="B3075" s="100" t="s">
        <v>394</v>
      </c>
      <c r="C3075" s="85"/>
      <c r="D3075" s="115">
        <v>172.63</v>
      </c>
      <c r="E3075" s="86" t="s">
        <v>6463</v>
      </c>
      <c r="F3075" s="292">
        <f t="shared" si="207"/>
        <v>207.15599999999998</v>
      </c>
      <c r="G3075" s="87" t="s">
        <v>3333</v>
      </c>
      <c r="H3075" s="358"/>
      <c r="I3075" s="367"/>
      <c r="J3075" s="15"/>
      <c r="L3075"/>
      <c r="M3075"/>
      <c r="P3075" s="9">
        <v>34</v>
      </c>
      <c r="V3075" s="39"/>
      <c r="Z3075" s="38"/>
      <c r="AA3075" s="38">
        <v>20.001659200265479</v>
      </c>
      <c r="AB3075" s="30"/>
      <c r="AC3075" s="31"/>
      <c r="AD3075" s="32"/>
      <c r="AE3075" s="32"/>
      <c r="AF3075" s="33"/>
      <c r="AJ3075" s="350">
        <v>2601002</v>
      </c>
      <c r="AK3075" s="3"/>
      <c r="AL3075" s="3"/>
    </row>
    <row r="3076" spans="1:38" ht="60" customHeight="1" x14ac:dyDescent="0.25">
      <c r="A3076" s="269">
        <v>82</v>
      </c>
      <c r="B3076" s="284" t="s">
        <v>7992</v>
      </c>
      <c r="C3076" s="267"/>
      <c r="D3076" s="115"/>
      <c r="E3076" s="267"/>
      <c r="F3076" s="298"/>
      <c r="G3076" s="189"/>
      <c r="H3076" s="358"/>
      <c r="I3076" s="331"/>
      <c r="J3076" s="72"/>
      <c r="K3076" s="72"/>
      <c r="L3076"/>
      <c r="M3076"/>
      <c r="P3076" s="9">
        <v>35</v>
      </c>
      <c r="R3076" s="36"/>
      <c r="V3076" s="37"/>
      <c r="Z3076" s="38"/>
      <c r="AA3076" s="38"/>
      <c r="AB3076" s="30"/>
      <c r="AC3076" s="31"/>
      <c r="AD3076" s="32"/>
      <c r="AE3076" s="32"/>
      <c r="AF3076" s="33"/>
      <c r="AJ3076" s="350"/>
      <c r="AK3076" s="3"/>
      <c r="AL3076" s="3"/>
    </row>
    <row r="3077" spans="1:38" ht="12" customHeight="1" x14ac:dyDescent="0.25">
      <c r="A3077" s="76">
        <v>5405007</v>
      </c>
      <c r="B3077" s="270" t="s">
        <v>395</v>
      </c>
      <c r="C3077" s="77"/>
      <c r="D3077" s="115">
        <v>133.77000000000001</v>
      </c>
      <c r="E3077" s="78" t="s">
        <v>6463</v>
      </c>
      <c r="F3077" s="112">
        <f t="shared" si="207"/>
        <v>160.524</v>
      </c>
      <c r="G3077" s="79" t="s">
        <v>3333</v>
      </c>
      <c r="H3077" s="358"/>
      <c r="I3077" s="326" t="s">
        <v>4968</v>
      </c>
      <c r="J3077" s="15"/>
      <c r="L3077"/>
      <c r="M3077"/>
      <c r="P3077" s="9">
        <v>35</v>
      </c>
      <c r="V3077" s="39"/>
      <c r="Z3077" s="38"/>
      <c r="AA3077" s="38">
        <v>20</v>
      </c>
      <c r="AB3077" s="30"/>
      <c r="AC3077" s="31"/>
      <c r="AD3077" s="32"/>
      <c r="AE3077" s="32"/>
      <c r="AF3077" s="33"/>
      <c r="AJ3077" s="350">
        <v>2601003</v>
      </c>
      <c r="AK3077" s="3"/>
      <c r="AL3077" s="3"/>
    </row>
    <row r="3078" spans="1:38" ht="12" customHeight="1" x14ac:dyDescent="0.25">
      <c r="A3078" s="73">
        <v>5405008</v>
      </c>
      <c r="B3078" s="98" t="s">
        <v>396</v>
      </c>
      <c r="C3078" s="74"/>
      <c r="D3078" s="115">
        <v>182.72</v>
      </c>
      <c r="E3078" s="75" t="s">
        <v>6464</v>
      </c>
      <c r="F3078" s="112">
        <f t="shared" si="207"/>
        <v>219.26399999999998</v>
      </c>
      <c r="G3078" s="80" t="s">
        <v>3334</v>
      </c>
      <c r="H3078" s="358"/>
      <c r="I3078" s="360" t="s">
        <v>8200</v>
      </c>
      <c r="L3078"/>
      <c r="M3078"/>
      <c r="P3078" s="9">
        <v>35</v>
      </c>
      <c r="V3078" s="39"/>
      <c r="Z3078" s="38"/>
      <c r="AA3078" s="38">
        <v>20.003135287662644</v>
      </c>
      <c r="AB3078" s="30"/>
      <c r="AC3078" s="31"/>
      <c r="AD3078" s="32"/>
      <c r="AE3078" s="32"/>
      <c r="AF3078" s="33"/>
      <c r="AJ3078" s="350">
        <v>2601004</v>
      </c>
      <c r="AK3078" s="3"/>
      <c r="AL3078" s="3"/>
    </row>
    <row r="3079" spans="1:38" ht="12" customHeight="1" x14ac:dyDescent="0.25">
      <c r="A3079" s="73">
        <v>5405009</v>
      </c>
      <c r="B3079" s="98" t="s">
        <v>397</v>
      </c>
      <c r="C3079" s="74"/>
      <c r="D3079" s="115">
        <v>180.32</v>
      </c>
      <c r="E3079" s="75" t="s">
        <v>6463</v>
      </c>
      <c r="F3079" s="112">
        <f t="shared" si="207"/>
        <v>216.38399999999999</v>
      </c>
      <c r="G3079" s="80" t="s">
        <v>3335</v>
      </c>
      <c r="H3079" s="358"/>
      <c r="I3079" s="361"/>
      <c r="L3079"/>
      <c r="M3079"/>
      <c r="P3079" s="9">
        <v>35</v>
      </c>
      <c r="V3079" s="39"/>
      <c r="Z3079" s="38"/>
      <c r="AA3079" s="38">
        <v>20</v>
      </c>
      <c r="AB3079" s="30"/>
      <c r="AC3079" s="31"/>
      <c r="AD3079" s="32"/>
      <c r="AE3079" s="32"/>
      <c r="AF3079" s="33"/>
      <c r="AJ3079" s="350">
        <v>2601005</v>
      </c>
      <c r="AK3079" s="3"/>
      <c r="AL3079" s="3"/>
    </row>
    <row r="3080" spans="1:38" ht="12" customHeight="1" x14ac:dyDescent="0.25">
      <c r="A3080" s="73">
        <v>5405004</v>
      </c>
      <c r="B3080" s="98" t="s">
        <v>398</v>
      </c>
      <c r="C3080" s="74"/>
      <c r="D3080" s="115">
        <v>249.11</v>
      </c>
      <c r="E3080" s="75" t="s">
        <v>6463</v>
      </c>
      <c r="F3080" s="112">
        <f t="shared" si="207"/>
        <v>298.93200000000002</v>
      </c>
      <c r="G3080" s="80" t="s">
        <v>3334</v>
      </c>
      <c r="H3080" s="358"/>
      <c r="L3080"/>
      <c r="M3080"/>
      <c r="P3080" s="9">
        <v>35</v>
      </c>
      <c r="V3080" s="39"/>
      <c r="Z3080" s="38"/>
      <c r="AA3080" s="38">
        <v>14.999425089111185</v>
      </c>
      <c r="AB3080" s="30"/>
      <c r="AC3080" s="31"/>
      <c r="AD3080" s="32"/>
      <c r="AE3080" s="32"/>
      <c r="AF3080" s="33"/>
      <c r="AJ3080" s="350">
        <v>2603002</v>
      </c>
      <c r="AK3080" s="3"/>
      <c r="AL3080" s="3"/>
    </row>
    <row r="3081" spans="1:38" ht="12" customHeight="1" x14ac:dyDescent="0.25">
      <c r="A3081" s="73">
        <v>5405005</v>
      </c>
      <c r="B3081" s="98" t="s">
        <v>399</v>
      </c>
      <c r="C3081" s="74"/>
      <c r="D3081" s="115">
        <v>316.81</v>
      </c>
      <c r="E3081" s="75" t="s">
        <v>6463</v>
      </c>
      <c r="F3081" s="112">
        <f t="shared" si="207"/>
        <v>380.17199999999997</v>
      </c>
      <c r="G3081" s="80" t="s">
        <v>3334</v>
      </c>
      <c r="H3081" s="358"/>
      <c r="I3081" s="360" t="s">
        <v>8191</v>
      </c>
      <c r="L3081"/>
      <c r="M3081"/>
      <c r="P3081" s="9">
        <v>35</v>
      </c>
      <c r="V3081" s="39"/>
      <c r="Z3081" s="38"/>
      <c r="AA3081" s="38">
        <v>15</v>
      </c>
      <c r="AB3081" s="30"/>
      <c r="AC3081" s="31"/>
      <c r="AD3081" s="32"/>
      <c r="AE3081" s="32"/>
      <c r="AF3081" s="33"/>
      <c r="AJ3081" s="350">
        <v>2603003</v>
      </c>
      <c r="AK3081" s="3"/>
      <c r="AL3081" s="3"/>
    </row>
    <row r="3082" spans="1:38" ht="12" customHeight="1" x14ac:dyDescent="0.25">
      <c r="A3082" s="73">
        <v>5405006</v>
      </c>
      <c r="B3082" s="98" t="s">
        <v>400</v>
      </c>
      <c r="C3082" s="74"/>
      <c r="D3082" s="115">
        <v>438.4</v>
      </c>
      <c r="E3082" s="75" t="s">
        <v>6463</v>
      </c>
      <c r="F3082" s="112">
        <f t="shared" si="207"/>
        <v>526.07999999999993</v>
      </c>
      <c r="G3082" s="80" t="s">
        <v>3334</v>
      </c>
      <c r="H3082" s="358"/>
      <c r="I3082" s="361"/>
      <c r="L3082"/>
      <c r="M3082"/>
      <c r="P3082" s="9">
        <v>35</v>
      </c>
      <c r="V3082" s="39"/>
      <c r="Z3082" s="38"/>
      <c r="AA3082" s="38">
        <v>14.998366546880106</v>
      </c>
      <c r="AB3082" s="30"/>
      <c r="AC3082" s="31"/>
      <c r="AD3082" s="32"/>
      <c r="AE3082" s="32"/>
      <c r="AF3082" s="33"/>
      <c r="AJ3082" s="350">
        <v>2603004</v>
      </c>
      <c r="AK3082" s="3"/>
      <c r="AL3082" s="3"/>
    </row>
    <row r="3083" spans="1:38" ht="12" customHeight="1" x14ac:dyDescent="0.25">
      <c r="A3083" s="271">
        <v>2603006</v>
      </c>
      <c r="B3083" s="100" t="s">
        <v>401</v>
      </c>
      <c r="C3083" s="85"/>
      <c r="D3083" s="115">
        <v>224.76</v>
      </c>
      <c r="E3083" s="86"/>
      <c r="F3083" s="292">
        <f t="shared" si="207"/>
        <v>269.71199999999999</v>
      </c>
      <c r="G3083" s="87" t="s">
        <v>3334</v>
      </c>
      <c r="H3083" s="358"/>
      <c r="L3083"/>
      <c r="M3083"/>
      <c r="P3083" s="9">
        <v>35</v>
      </c>
      <c r="V3083" s="39"/>
      <c r="Z3083" s="38"/>
      <c r="AA3083" s="38">
        <v>5.0019115585574099</v>
      </c>
      <c r="AB3083" s="30"/>
      <c r="AC3083" s="31"/>
      <c r="AD3083" s="32"/>
      <c r="AE3083" s="32"/>
      <c r="AF3083" s="33"/>
      <c r="AJ3083" s="350"/>
      <c r="AK3083" s="3"/>
      <c r="AL3083" s="3"/>
    </row>
    <row r="3084" spans="1:38" ht="60" customHeight="1" x14ac:dyDescent="0.25">
      <c r="A3084" s="269">
        <v>83</v>
      </c>
      <c r="B3084" s="284" t="s">
        <v>7993</v>
      </c>
      <c r="C3084" s="267"/>
      <c r="D3084" s="115"/>
      <c r="E3084" s="267"/>
      <c r="F3084" s="298"/>
      <c r="G3084" s="189"/>
      <c r="H3084" s="358"/>
      <c r="I3084" s="331"/>
      <c r="J3084" s="72"/>
      <c r="K3084" s="72"/>
      <c r="L3084"/>
      <c r="M3084"/>
      <c r="P3084" s="9">
        <v>36</v>
      </c>
      <c r="R3084" s="36"/>
      <c r="V3084" s="37"/>
      <c r="Z3084" s="38"/>
      <c r="AA3084" s="38"/>
      <c r="AB3084" s="30"/>
      <c r="AC3084" s="31"/>
      <c r="AD3084" s="32"/>
      <c r="AE3084" s="32"/>
      <c r="AF3084" s="33"/>
      <c r="AJ3084" s="350"/>
      <c r="AK3084" s="3"/>
      <c r="AL3084" s="3"/>
    </row>
    <row r="3085" spans="1:38" ht="12" customHeight="1" x14ac:dyDescent="0.25">
      <c r="A3085" s="76">
        <v>5007001</v>
      </c>
      <c r="B3085" s="270" t="s">
        <v>402</v>
      </c>
      <c r="C3085" s="77"/>
      <c r="D3085" s="115">
        <v>15.3</v>
      </c>
      <c r="E3085" s="78" t="s">
        <v>6463</v>
      </c>
      <c r="F3085" s="112">
        <f t="shared" si="207"/>
        <v>18.36</v>
      </c>
      <c r="G3085" s="79" t="s">
        <v>3335</v>
      </c>
      <c r="H3085" s="358"/>
      <c r="I3085" s="326" t="s">
        <v>4950</v>
      </c>
      <c r="L3085"/>
      <c r="M3085"/>
      <c r="P3085" s="9">
        <v>36</v>
      </c>
      <c r="V3085" s="39"/>
      <c r="Z3085" s="38"/>
      <c r="AA3085" s="38">
        <v>20.037453183520611</v>
      </c>
      <c r="AB3085" s="30"/>
      <c r="AC3085" s="31"/>
      <c r="AD3085" s="32"/>
      <c r="AE3085" s="32"/>
      <c r="AF3085" s="33"/>
      <c r="AJ3085" s="350">
        <v>1007001</v>
      </c>
      <c r="AK3085" s="3"/>
      <c r="AL3085" s="3"/>
    </row>
    <row r="3086" spans="1:38" ht="12" customHeight="1" x14ac:dyDescent="0.25">
      <c r="A3086" s="73">
        <v>1028004</v>
      </c>
      <c r="B3086" s="98" t="s">
        <v>426</v>
      </c>
      <c r="C3086" s="74"/>
      <c r="D3086" s="115">
        <v>22.34</v>
      </c>
      <c r="E3086" s="75" t="s">
        <v>6463</v>
      </c>
      <c r="F3086" s="112">
        <f>D3086*1.2</f>
        <v>26.808</v>
      </c>
      <c r="G3086" s="80" t="s">
        <v>3335</v>
      </c>
      <c r="H3086" s="358"/>
      <c r="I3086" s="326"/>
      <c r="L3086"/>
      <c r="M3086"/>
      <c r="P3086" s="9">
        <v>36</v>
      </c>
      <c r="V3086" s="39"/>
      <c r="Z3086" s="38"/>
      <c r="AA3086" s="38">
        <v>15</v>
      </c>
      <c r="AB3086" s="30"/>
      <c r="AC3086" s="31"/>
      <c r="AD3086" s="32"/>
      <c r="AE3086" s="32"/>
      <c r="AF3086" s="33"/>
      <c r="AJ3086" s="350"/>
      <c r="AK3086" s="3"/>
      <c r="AL3086" s="3"/>
    </row>
    <row r="3087" spans="1:38" ht="12" customHeight="1" x14ac:dyDescent="0.25">
      <c r="A3087" s="73">
        <v>5007002</v>
      </c>
      <c r="B3087" s="98" t="s">
        <v>403</v>
      </c>
      <c r="C3087" s="74"/>
      <c r="D3087" s="115">
        <v>15.91</v>
      </c>
      <c r="E3087" s="75" t="s">
        <v>6463</v>
      </c>
      <c r="F3087" s="112">
        <f t="shared" si="207"/>
        <v>19.091999999999999</v>
      </c>
      <c r="G3087" s="80" t="s">
        <v>3333</v>
      </c>
      <c r="H3087" s="358"/>
      <c r="I3087" s="326"/>
      <c r="J3087" s="15"/>
      <c r="L3087"/>
      <c r="M3087"/>
      <c r="P3087" s="9">
        <v>36</v>
      </c>
      <c r="V3087" s="39"/>
      <c r="Z3087" s="38"/>
      <c r="AA3087" s="38">
        <v>19.981998199819984</v>
      </c>
      <c r="AB3087" s="30"/>
      <c r="AC3087" s="31"/>
      <c r="AD3087" s="32"/>
      <c r="AE3087" s="32"/>
      <c r="AF3087" s="33"/>
      <c r="AJ3087" s="350">
        <v>1007002</v>
      </c>
      <c r="AK3087" s="3"/>
      <c r="AL3087" s="3"/>
    </row>
    <row r="3088" spans="1:38" ht="12" customHeight="1" x14ac:dyDescent="0.25">
      <c r="A3088" s="73">
        <v>1028005</v>
      </c>
      <c r="B3088" s="98" t="s">
        <v>427</v>
      </c>
      <c r="C3088" s="74"/>
      <c r="D3088" s="115">
        <v>13.77</v>
      </c>
      <c r="E3088" s="75" t="s">
        <v>6463</v>
      </c>
      <c r="F3088" s="309">
        <f>D3088*1.2</f>
        <v>16.523999999999997</v>
      </c>
      <c r="G3088" s="80" t="s">
        <v>3335</v>
      </c>
      <c r="H3088" s="358"/>
      <c r="L3088"/>
      <c r="M3088"/>
      <c r="P3088" s="9">
        <v>36</v>
      </c>
      <c r="V3088" s="39"/>
      <c r="Z3088" s="38"/>
      <c r="AA3088" s="38">
        <v>0</v>
      </c>
      <c r="AB3088" s="30"/>
      <c r="AC3088" s="31"/>
      <c r="AD3088" s="32"/>
      <c r="AE3088" s="32"/>
      <c r="AF3088" s="33"/>
      <c r="AJ3088" s="350"/>
      <c r="AK3088" s="3"/>
      <c r="AL3088" s="3"/>
    </row>
    <row r="3089" spans="1:38" ht="12" customHeight="1" x14ac:dyDescent="0.25">
      <c r="A3089" s="73">
        <v>5007003</v>
      </c>
      <c r="B3089" s="98" t="s">
        <v>404</v>
      </c>
      <c r="C3089" s="74"/>
      <c r="D3089" s="115">
        <v>22.74</v>
      </c>
      <c r="E3089" s="75" t="s">
        <v>6463</v>
      </c>
      <c r="F3089" s="112">
        <f t="shared" si="207"/>
        <v>27.287999999999997</v>
      </c>
      <c r="G3089" s="80" t="s">
        <v>3335</v>
      </c>
      <c r="H3089" s="358"/>
      <c r="L3089"/>
      <c r="M3089"/>
      <c r="P3089" s="9">
        <v>36</v>
      </c>
      <c r="V3089" s="39"/>
      <c r="Z3089" s="38"/>
      <c r="AA3089" s="38">
        <v>20.025188916876573</v>
      </c>
      <c r="AB3089" s="30"/>
      <c r="AC3089" s="31"/>
      <c r="AD3089" s="32"/>
      <c r="AE3089" s="32"/>
      <c r="AF3089" s="33"/>
      <c r="AJ3089" s="350">
        <v>1007003</v>
      </c>
      <c r="AK3089" s="3"/>
      <c r="AL3089" s="3"/>
    </row>
    <row r="3090" spans="1:38" ht="12" customHeight="1" x14ac:dyDescent="0.25">
      <c r="A3090" s="73">
        <v>5007004</v>
      </c>
      <c r="B3090" s="98" t="s">
        <v>405</v>
      </c>
      <c r="C3090" s="74"/>
      <c r="D3090" s="115">
        <v>23.71</v>
      </c>
      <c r="E3090" s="75" t="s">
        <v>6463</v>
      </c>
      <c r="F3090" s="112">
        <f t="shared" si="207"/>
        <v>28.452000000000002</v>
      </c>
      <c r="G3090" s="80" t="s">
        <v>3333</v>
      </c>
      <c r="H3090" s="358"/>
      <c r="J3090" s="15"/>
      <c r="L3090"/>
      <c r="M3090"/>
      <c r="P3090" s="9">
        <v>36</v>
      </c>
      <c r="V3090" s="39"/>
      <c r="Z3090" s="38"/>
      <c r="AA3090" s="38">
        <v>20</v>
      </c>
      <c r="AB3090" s="30"/>
      <c r="AC3090" s="31"/>
      <c r="AD3090" s="32"/>
      <c r="AE3090" s="32"/>
      <c r="AF3090" s="33"/>
      <c r="AJ3090" s="350">
        <v>1007004</v>
      </c>
      <c r="AK3090" s="3"/>
      <c r="AL3090" s="3"/>
    </row>
    <row r="3091" spans="1:38" ht="12" customHeight="1" x14ac:dyDescent="0.25">
      <c r="A3091" s="73">
        <v>1028007</v>
      </c>
      <c r="B3091" s="98" t="s">
        <v>429</v>
      </c>
      <c r="C3091" s="74"/>
      <c r="D3091" s="115">
        <v>45.78</v>
      </c>
      <c r="E3091" s="75" t="s">
        <v>6464</v>
      </c>
      <c r="F3091" s="112">
        <f>D3091*1.2</f>
        <v>54.936</v>
      </c>
      <c r="G3091" s="80" t="s">
        <v>3335</v>
      </c>
      <c r="H3091" s="358"/>
      <c r="L3091"/>
      <c r="M3091"/>
      <c r="P3091" s="9">
        <v>36</v>
      </c>
      <c r="V3091" s="39"/>
      <c r="Z3091" s="38"/>
      <c r="AA3091" s="38">
        <v>14.987484355444309</v>
      </c>
      <c r="AB3091" s="30"/>
      <c r="AC3091" s="31"/>
      <c r="AD3091" s="32"/>
      <c r="AE3091" s="32"/>
      <c r="AF3091" s="33"/>
      <c r="AJ3091" s="350"/>
      <c r="AK3091" s="3"/>
      <c r="AL3091" s="3"/>
    </row>
    <row r="3092" spans="1:38" ht="12" customHeight="1" x14ac:dyDescent="0.25">
      <c r="A3092" s="73">
        <v>5007005</v>
      </c>
      <c r="B3092" s="98" t="s">
        <v>406</v>
      </c>
      <c r="C3092" s="74"/>
      <c r="D3092" s="115">
        <v>26.46</v>
      </c>
      <c r="E3092" s="75" t="s">
        <v>6463</v>
      </c>
      <c r="F3092" s="112">
        <f t="shared" si="207"/>
        <v>31.751999999999999</v>
      </c>
      <c r="G3092" s="80" t="s">
        <v>3335</v>
      </c>
      <c r="H3092" s="358"/>
      <c r="I3092" s="360" t="s">
        <v>8198</v>
      </c>
      <c r="L3092"/>
      <c r="M3092"/>
      <c r="P3092" s="9">
        <v>36</v>
      </c>
      <c r="V3092" s="39"/>
      <c r="Z3092" s="38"/>
      <c r="AA3092" s="38">
        <v>19.978343259339468</v>
      </c>
      <c r="AB3092" s="30"/>
      <c r="AC3092" s="31"/>
      <c r="AD3092" s="32"/>
      <c r="AE3092" s="32"/>
      <c r="AF3092" s="33"/>
      <c r="AJ3092" s="350">
        <v>1007005</v>
      </c>
      <c r="AK3092" s="3"/>
      <c r="AL3092" s="3"/>
    </row>
    <row r="3093" spans="1:38" ht="12" customHeight="1" x14ac:dyDescent="0.25">
      <c r="A3093" s="73">
        <v>5007006</v>
      </c>
      <c r="B3093" s="98" t="s">
        <v>407</v>
      </c>
      <c r="C3093" s="74"/>
      <c r="D3093" s="115">
        <v>43.95</v>
      </c>
      <c r="E3093" s="75" t="s">
        <v>6463</v>
      </c>
      <c r="F3093" s="112">
        <f t="shared" si="207"/>
        <v>52.74</v>
      </c>
      <c r="G3093" s="80" t="s">
        <v>3335</v>
      </c>
      <c r="H3093" s="358"/>
      <c r="I3093" s="361"/>
      <c r="L3093"/>
      <c r="M3093"/>
      <c r="P3093" s="9">
        <v>36</v>
      </c>
      <c r="V3093" s="39"/>
      <c r="Z3093" s="38"/>
      <c r="AA3093" s="38">
        <v>20.006516780710328</v>
      </c>
      <c r="AB3093" s="30"/>
      <c r="AC3093" s="31"/>
      <c r="AD3093" s="32"/>
      <c r="AE3093" s="32"/>
      <c r="AF3093" s="33"/>
      <c r="AJ3093" s="350">
        <v>1007006</v>
      </c>
      <c r="AK3093" s="3"/>
      <c r="AL3093" s="3"/>
    </row>
    <row r="3094" spans="1:38" ht="12" customHeight="1" x14ac:dyDescent="0.25">
      <c r="A3094" s="73">
        <v>5007007</v>
      </c>
      <c r="B3094" s="98" t="s">
        <v>408</v>
      </c>
      <c r="C3094" s="74"/>
      <c r="D3094" s="115">
        <v>32.82</v>
      </c>
      <c r="E3094" s="75" t="s">
        <v>6463</v>
      </c>
      <c r="F3094" s="112">
        <f t="shared" si="207"/>
        <v>39.384</v>
      </c>
      <c r="G3094" s="80" t="s">
        <v>3333</v>
      </c>
      <c r="H3094" s="358"/>
      <c r="J3094" s="15"/>
      <c r="L3094"/>
      <c r="M3094"/>
      <c r="P3094" s="9">
        <v>36</v>
      </c>
      <c r="V3094" s="39"/>
      <c r="Z3094" s="38"/>
      <c r="AA3094" s="38">
        <v>19.98254799301921</v>
      </c>
      <c r="AB3094" s="30"/>
      <c r="AC3094" s="31"/>
      <c r="AD3094" s="32"/>
      <c r="AE3094" s="32"/>
      <c r="AF3094" s="33"/>
      <c r="AJ3094" s="350">
        <v>1007007</v>
      </c>
      <c r="AK3094" s="3"/>
      <c r="AL3094" s="3"/>
    </row>
    <row r="3095" spans="1:38" ht="12" customHeight="1" x14ac:dyDescent="0.25">
      <c r="A3095" s="73">
        <v>1028010</v>
      </c>
      <c r="B3095" s="98" t="s">
        <v>431</v>
      </c>
      <c r="C3095" s="74"/>
      <c r="D3095" s="115">
        <v>41.97</v>
      </c>
      <c r="E3095" s="75"/>
      <c r="F3095" s="112">
        <f>D3095*1.2</f>
        <v>50.363999999999997</v>
      </c>
      <c r="G3095" s="80" t="s">
        <v>3335</v>
      </c>
      <c r="H3095" s="358"/>
      <c r="L3095"/>
      <c r="M3095"/>
      <c r="P3095" s="9">
        <v>36</v>
      </c>
      <c r="V3095" s="39"/>
      <c r="Z3095" s="38"/>
      <c r="AA3095" s="38">
        <v>14.982935153583625</v>
      </c>
      <c r="AB3095" s="30"/>
      <c r="AC3095" s="31"/>
      <c r="AD3095" s="32"/>
      <c r="AE3095" s="32"/>
      <c r="AF3095" s="33"/>
      <c r="AJ3095" s="350"/>
      <c r="AK3095" s="3"/>
      <c r="AL3095" s="3"/>
    </row>
    <row r="3096" spans="1:38" ht="12" customHeight="1" x14ac:dyDescent="0.25">
      <c r="A3096" s="73">
        <v>5007008</v>
      </c>
      <c r="B3096" s="98" t="s">
        <v>409</v>
      </c>
      <c r="C3096" s="74"/>
      <c r="D3096" s="115">
        <v>53.55</v>
      </c>
      <c r="E3096" s="75" t="s">
        <v>6463</v>
      </c>
      <c r="F3096" s="112">
        <f t="shared" si="207"/>
        <v>64.259999999999991</v>
      </c>
      <c r="G3096" s="80" t="s">
        <v>3335</v>
      </c>
      <c r="H3096" s="358"/>
      <c r="I3096" s="360" t="s">
        <v>8214</v>
      </c>
      <c r="L3096"/>
      <c r="M3096"/>
      <c r="P3096" s="9">
        <v>36</v>
      </c>
      <c r="V3096" s="39"/>
      <c r="Z3096" s="38"/>
      <c r="AA3096" s="38">
        <v>20.005349023803163</v>
      </c>
      <c r="AB3096" s="30"/>
      <c r="AC3096" s="31"/>
      <c r="AD3096" s="32"/>
      <c r="AE3096" s="32"/>
      <c r="AF3096" s="33"/>
      <c r="AJ3096" s="350">
        <v>1007008</v>
      </c>
      <c r="AK3096" s="3"/>
      <c r="AL3096" s="3"/>
    </row>
    <row r="3097" spans="1:38" ht="12" customHeight="1" x14ac:dyDescent="0.25">
      <c r="A3097" s="73">
        <v>5007009</v>
      </c>
      <c r="B3097" s="98" t="s">
        <v>410</v>
      </c>
      <c r="C3097" s="74"/>
      <c r="D3097" s="115">
        <v>59.14</v>
      </c>
      <c r="E3097" s="75" t="s">
        <v>6463</v>
      </c>
      <c r="F3097" s="112">
        <f t="shared" si="207"/>
        <v>70.968000000000004</v>
      </c>
      <c r="G3097" s="80" t="s">
        <v>3334</v>
      </c>
      <c r="H3097" s="358"/>
      <c r="I3097" s="361"/>
      <c r="L3097"/>
      <c r="M3097"/>
      <c r="P3097" s="9">
        <v>36</v>
      </c>
      <c r="V3097" s="39"/>
      <c r="Z3097" s="38"/>
      <c r="AA3097" s="38">
        <v>20.004843787842091</v>
      </c>
      <c r="AB3097" s="30"/>
      <c r="AC3097" s="31"/>
      <c r="AD3097" s="32"/>
      <c r="AE3097" s="32"/>
      <c r="AF3097" s="33"/>
      <c r="AJ3097" s="350">
        <v>1007009</v>
      </c>
      <c r="AK3097" s="3"/>
      <c r="AL3097" s="3"/>
    </row>
    <row r="3098" spans="1:38" ht="12" customHeight="1" x14ac:dyDescent="0.25">
      <c r="A3098" s="73">
        <v>5007010</v>
      </c>
      <c r="B3098" s="98" t="s">
        <v>411</v>
      </c>
      <c r="C3098" s="74"/>
      <c r="D3098" s="115">
        <v>32.53</v>
      </c>
      <c r="E3098" s="75"/>
      <c r="F3098" s="112">
        <f t="shared" si="207"/>
        <v>39.036000000000001</v>
      </c>
      <c r="G3098" s="80" t="s">
        <v>3334</v>
      </c>
      <c r="H3098" s="358"/>
      <c r="L3098"/>
      <c r="M3098"/>
      <c r="P3098" s="9">
        <v>36</v>
      </c>
      <c r="V3098" s="39"/>
      <c r="Z3098" s="38"/>
      <c r="AA3098" s="38">
        <v>0</v>
      </c>
      <c r="AB3098" s="30"/>
      <c r="AC3098" s="31"/>
      <c r="AD3098" s="32"/>
      <c r="AE3098" s="32"/>
      <c r="AF3098" s="33"/>
      <c r="AJ3098" s="350">
        <v>1007010</v>
      </c>
      <c r="AK3098" s="3"/>
      <c r="AL3098" s="3"/>
    </row>
    <row r="3099" spans="1:38" ht="12" customHeight="1" x14ac:dyDescent="0.25">
      <c r="A3099" s="73">
        <v>1007011</v>
      </c>
      <c r="B3099" s="98" t="s">
        <v>412</v>
      </c>
      <c r="C3099" s="74"/>
      <c r="D3099" s="115">
        <v>31.77</v>
      </c>
      <c r="E3099" s="75" t="s">
        <v>6463</v>
      </c>
      <c r="F3099" s="309">
        <f t="shared" si="207"/>
        <v>38.123999999999995</v>
      </c>
      <c r="G3099" s="80" t="s">
        <v>3334</v>
      </c>
      <c r="H3099" s="358"/>
      <c r="L3099"/>
      <c r="M3099"/>
      <c r="P3099" s="9">
        <v>36</v>
      </c>
      <c r="V3099" s="39"/>
      <c r="Z3099" s="38"/>
      <c r="AA3099" s="38">
        <v>0</v>
      </c>
      <c r="AB3099" s="30"/>
      <c r="AC3099" s="31"/>
      <c r="AD3099" s="32"/>
      <c r="AE3099" s="32"/>
      <c r="AF3099" s="33"/>
      <c r="AJ3099" s="350"/>
      <c r="AK3099" s="3"/>
      <c r="AL3099" s="3"/>
    </row>
    <row r="3100" spans="1:38" ht="12" customHeight="1" x14ac:dyDescent="0.25">
      <c r="A3100" s="73">
        <v>5007012</v>
      </c>
      <c r="B3100" s="98" t="s">
        <v>413</v>
      </c>
      <c r="C3100" s="74"/>
      <c r="D3100" s="115">
        <v>47.7</v>
      </c>
      <c r="E3100" s="75" t="s">
        <v>6463</v>
      </c>
      <c r="F3100" s="112">
        <f t="shared" si="207"/>
        <v>57.24</v>
      </c>
      <c r="G3100" s="80" t="s">
        <v>3334</v>
      </c>
      <c r="H3100" s="358"/>
      <c r="I3100" s="326" t="s">
        <v>4954</v>
      </c>
      <c r="L3100"/>
      <c r="M3100"/>
      <c r="P3100" s="9">
        <v>36</v>
      </c>
      <c r="V3100" s="39"/>
      <c r="Z3100" s="38"/>
      <c r="AA3100" s="38">
        <v>0</v>
      </c>
      <c r="AB3100" s="30"/>
      <c r="AC3100" s="31"/>
      <c r="AD3100" s="32"/>
      <c r="AE3100" s="32"/>
      <c r="AF3100" s="33"/>
      <c r="AJ3100" s="350">
        <v>1007012</v>
      </c>
      <c r="AK3100" s="3"/>
      <c r="AL3100" s="3"/>
    </row>
    <row r="3101" spans="1:38" ht="12" customHeight="1" x14ac:dyDescent="0.25">
      <c r="A3101" s="73">
        <v>5007013</v>
      </c>
      <c r="B3101" s="98" t="s">
        <v>414</v>
      </c>
      <c r="C3101" s="74"/>
      <c r="D3101" s="115">
        <v>44.05</v>
      </c>
      <c r="E3101" s="75" t="s">
        <v>6463</v>
      </c>
      <c r="F3101" s="112">
        <f t="shared" si="207"/>
        <v>52.859999999999992</v>
      </c>
      <c r="G3101" s="80" t="s">
        <v>3335</v>
      </c>
      <c r="H3101" s="358"/>
      <c r="I3101" s="360" t="s">
        <v>8215</v>
      </c>
      <c r="L3101"/>
      <c r="M3101"/>
      <c r="P3101" s="9">
        <v>36</v>
      </c>
      <c r="V3101" s="39"/>
      <c r="Z3101" s="38"/>
      <c r="AA3101" s="38">
        <v>20</v>
      </c>
      <c r="AB3101" s="30"/>
      <c r="AC3101" s="31"/>
      <c r="AD3101" s="32"/>
      <c r="AE3101" s="32"/>
      <c r="AF3101" s="33"/>
      <c r="AJ3101" s="350">
        <v>1007013</v>
      </c>
      <c r="AK3101" s="3"/>
      <c r="AL3101" s="3"/>
    </row>
    <row r="3102" spans="1:38" ht="12" customHeight="1" x14ac:dyDescent="0.25">
      <c r="A3102" s="73">
        <v>5007014</v>
      </c>
      <c r="B3102" s="98" t="s">
        <v>415</v>
      </c>
      <c r="C3102" s="74"/>
      <c r="D3102" s="115">
        <v>58.92</v>
      </c>
      <c r="E3102" s="75" t="s">
        <v>6463</v>
      </c>
      <c r="F3102" s="112">
        <f t="shared" si="207"/>
        <v>70.703999999999994</v>
      </c>
      <c r="G3102" s="80" t="s">
        <v>3335</v>
      </c>
      <c r="H3102" s="358"/>
      <c r="I3102" s="361"/>
      <c r="L3102"/>
      <c r="M3102"/>
      <c r="P3102" s="9">
        <v>36</v>
      </c>
      <c r="V3102" s="39"/>
      <c r="Z3102" s="38"/>
      <c r="AA3102" s="38">
        <v>20.004861448711722</v>
      </c>
      <c r="AB3102" s="30"/>
      <c r="AC3102" s="31"/>
      <c r="AD3102" s="32"/>
      <c r="AE3102" s="32"/>
      <c r="AF3102" s="33"/>
      <c r="AJ3102" s="350">
        <v>1007014</v>
      </c>
      <c r="AK3102" s="3"/>
      <c r="AL3102" s="3"/>
    </row>
    <row r="3103" spans="1:38" ht="12" customHeight="1" x14ac:dyDescent="0.25">
      <c r="A3103" s="73">
        <v>1007015</v>
      </c>
      <c r="B3103" s="98" t="s">
        <v>416</v>
      </c>
      <c r="C3103" s="74"/>
      <c r="D3103" s="115">
        <v>41.86</v>
      </c>
      <c r="E3103" s="75" t="s">
        <v>6463</v>
      </c>
      <c r="F3103" s="309">
        <f t="shared" si="207"/>
        <v>50.231999999999999</v>
      </c>
      <c r="G3103" s="80" t="s">
        <v>3334</v>
      </c>
      <c r="H3103" s="358"/>
      <c r="I3103" s="365" t="s">
        <v>4955</v>
      </c>
      <c r="L3103"/>
      <c r="M3103"/>
      <c r="P3103" s="9">
        <v>36</v>
      </c>
      <c r="V3103" s="39"/>
      <c r="Z3103" s="38"/>
      <c r="AA3103" s="38">
        <v>0</v>
      </c>
      <c r="AB3103" s="30"/>
      <c r="AC3103" s="31"/>
      <c r="AD3103" s="32"/>
      <c r="AE3103" s="32"/>
      <c r="AF3103" s="33"/>
      <c r="AJ3103" s="350"/>
      <c r="AK3103" s="3"/>
      <c r="AL3103" s="3"/>
    </row>
    <row r="3104" spans="1:38" ht="12" customHeight="1" x14ac:dyDescent="0.25">
      <c r="A3104" s="73">
        <v>5007016</v>
      </c>
      <c r="B3104" s="98" t="s">
        <v>417</v>
      </c>
      <c r="C3104" s="74"/>
      <c r="D3104" s="115">
        <v>59.2</v>
      </c>
      <c r="E3104" s="75" t="s">
        <v>6463</v>
      </c>
      <c r="F3104" s="112">
        <f t="shared" si="207"/>
        <v>71.040000000000006</v>
      </c>
      <c r="G3104" s="80" t="s">
        <v>3335</v>
      </c>
      <c r="H3104" s="358"/>
      <c r="I3104" s="365"/>
      <c r="L3104"/>
      <c r="M3104"/>
      <c r="P3104" s="9">
        <v>36</v>
      </c>
      <c r="V3104" s="39"/>
      <c r="Z3104" s="38"/>
      <c r="AA3104" s="38">
        <v>20.004837929366232</v>
      </c>
      <c r="AB3104" s="30"/>
      <c r="AC3104" s="31"/>
      <c r="AD3104" s="32"/>
      <c r="AE3104" s="32"/>
      <c r="AF3104" s="33"/>
      <c r="AJ3104" s="350">
        <v>1007016</v>
      </c>
      <c r="AK3104" s="3"/>
      <c r="AL3104" s="3"/>
    </row>
    <row r="3105" spans="1:38" ht="12" customHeight="1" x14ac:dyDescent="0.25">
      <c r="A3105" s="73">
        <v>5007017</v>
      </c>
      <c r="B3105" s="98" t="s">
        <v>418</v>
      </c>
      <c r="C3105" s="74"/>
      <c r="D3105" s="115">
        <v>63.3</v>
      </c>
      <c r="E3105" s="75" t="s">
        <v>6463</v>
      </c>
      <c r="F3105" s="112">
        <f t="shared" si="207"/>
        <v>75.959999999999994</v>
      </c>
      <c r="G3105" s="80" t="s">
        <v>3334</v>
      </c>
      <c r="H3105" s="358"/>
      <c r="I3105" s="365"/>
      <c r="L3105"/>
      <c r="M3105"/>
      <c r="P3105" s="9">
        <v>36</v>
      </c>
      <c r="V3105" s="39"/>
      <c r="Z3105" s="38"/>
      <c r="AA3105" s="38">
        <v>20</v>
      </c>
      <c r="AB3105" s="30"/>
      <c r="AC3105" s="31"/>
      <c r="AD3105" s="32"/>
      <c r="AE3105" s="32"/>
      <c r="AF3105" s="33"/>
      <c r="AJ3105" s="350">
        <v>1007017</v>
      </c>
      <c r="AK3105" s="3"/>
      <c r="AL3105" s="3"/>
    </row>
    <row r="3106" spans="1:38" ht="12" customHeight="1" x14ac:dyDescent="0.25">
      <c r="A3106" s="73">
        <v>5007018</v>
      </c>
      <c r="B3106" s="98" t="s">
        <v>419</v>
      </c>
      <c r="C3106" s="74"/>
      <c r="D3106" s="115">
        <v>77.77</v>
      </c>
      <c r="E3106" s="75" t="s">
        <v>6463</v>
      </c>
      <c r="F3106" s="112">
        <f t="shared" si="207"/>
        <v>93.323999999999998</v>
      </c>
      <c r="G3106" s="80" t="s">
        <v>3334</v>
      </c>
      <c r="H3106" s="358"/>
      <c r="L3106"/>
      <c r="M3106"/>
      <c r="P3106" s="9">
        <v>36</v>
      </c>
      <c r="V3106" s="39"/>
      <c r="Z3106" s="38"/>
      <c r="AA3106" s="38">
        <v>20</v>
      </c>
      <c r="AB3106" s="30"/>
      <c r="AC3106" s="31"/>
      <c r="AD3106" s="32"/>
      <c r="AE3106" s="32"/>
      <c r="AF3106" s="33"/>
      <c r="AJ3106" s="350">
        <v>1007018</v>
      </c>
      <c r="AK3106" s="3"/>
      <c r="AL3106" s="3"/>
    </row>
    <row r="3107" spans="1:38" ht="12" customHeight="1" x14ac:dyDescent="0.25">
      <c r="A3107" s="73">
        <v>5007019</v>
      </c>
      <c r="B3107" s="98" t="s">
        <v>420</v>
      </c>
      <c r="C3107" s="74"/>
      <c r="D3107" s="115">
        <v>58.61</v>
      </c>
      <c r="E3107" s="75" t="s">
        <v>1</v>
      </c>
      <c r="F3107" s="112">
        <f t="shared" si="207"/>
        <v>70.331999999999994</v>
      </c>
      <c r="G3107" s="80" t="s">
        <v>3334</v>
      </c>
      <c r="H3107" s="358"/>
      <c r="L3107"/>
      <c r="M3107"/>
      <c r="P3107" s="9">
        <v>36</v>
      </c>
      <c r="V3107" s="39"/>
      <c r="Z3107" s="38"/>
      <c r="AA3107" s="38">
        <v>0</v>
      </c>
      <c r="AB3107" s="30"/>
      <c r="AC3107" s="31"/>
      <c r="AD3107" s="32"/>
      <c r="AE3107" s="32"/>
      <c r="AF3107" s="33"/>
      <c r="AJ3107" s="350">
        <v>1007019</v>
      </c>
      <c r="AK3107" s="3"/>
      <c r="AL3107" s="3"/>
    </row>
    <row r="3108" spans="1:38" ht="12" customHeight="1" x14ac:dyDescent="0.25">
      <c r="A3108" s="73">
        <v>5007020</v>
      </c>
      <c r="B3108" s="98" t="s">
        <v>421</v>
      </c>
      <c r="C3108" s="74"/>
      <c r="D3108" s="115">
        <v>60.82</v>
      </c>
      <c r="E3108" s="75" t="s">
        <v>6464</v>
      </c>
      <c r="F3108" s="112">
        <f t="shared" si="207"/>
        <v>72.983999999999995</v>
      </c>
      <c r="G3108" s="80" t="s">
        <v>3334</v>
      </c>
      <c r="H3108" s="358"/>
      <c r="I3108" s="326" t="s">
        <v>4973</v>
      </c>
      <c r="L3108"/>
      <c r="M3108"/>
      <c r="P3108" s="9">
        <v>36</v>
      </c>
      <c r="V3108" s="39"/>
      <c r="Z3108" s="38"/>
      <c r="AA3108" s="38">
        <v>0</v>
      </c>
      <c r="AB3108" s="30"/>
      <c r="AC3108" s="31"/>
      <c r="AD3108" s="32"/>
      <c r="AE3108" s="32"/>
      <c r="AF3108" s="33"/>
      <c r="AJ3108" s="350">
        <v>1007020</v>
      </c>
      <c r="AK3108" s="3"/>
      <c r="AL3108" s="3"/>
    </row>
    <row r="3109" spans="1:38" ht="12" customHeight="1" x14ac:dyDescent="0.25">
      <c r="A3109" s="73">
        <v>5007021</v>
      </c>
      <c r="B3109" s="98" t="s">
        <v>422</v>
      </c>
      <c r="C3109" s="74"/>
      <c r="D3109" s="115">
        <v>91.77</v>
      </c>
      <c r="E3109" s="75" t="s">
        <v>6463</v>
      </c>
      <c r="F3109" s="112">
        <f t="shared" si="207"/>
        <v>110.124</v>
      </c>
      <c r="G3109" s="80" t="s">
        <v>3334</v>
      </c>
      <c r="H3109" s="358"/>
      <c r="I3109" s="360" t="s">
        <v>8207</v>
      </c>
      <c r="L3109"/>
      <c r="M3109"/>
      <c r="P3109" s="9">
        <v>36</v>
      </c>
      <c r="V3109" s="39"/>
      <c r="Z3109" s="38"/>
      <c r="AA3109" s="38">
        <v>0</v>
      </c>
      <c r="AB3109" s="30"/>
      <c r="AC3109" s="31"/>
      <c r="AD3109" s="32"/>
      <c r="AE3109" s="32"/>
      <c r="AF3109" s="33"/>
      <c r="AJ3109" s="350">
        <v>1007021</v>
      </c>
      <c r="AK3109" s="3"/>
      <c r="AL3109" s="3"/>
    </row>
    <row r="3110" spans="1:38" ht="12" customHeight="1" x14ac:dyDescent="0.25">
      <c r="A3110" s="73">
        <v>5007022</v>
      </c>
      <c r="B3110" s="98" t="s">
        <v>423</v>
      </c>
      <c r="C3110" s="74"/>
      <c r="D3110" s="115">
        <v>94.66</v>
      </c>
      <c r="E3110" s="75" t="s">
        <v>6463</v>
      </c>
      <c r="F3110" s="112">
        <f t="shared" si="207"/>
        <v>113.592</v>
      </c>
      <c r="G3110" s="80" t="s">
        <v>3334</v>
      </c>
      <c r="H3110" s="358"/>
      <c r="I3110" s="361"/>
      <c r="L3110"/>
      <c r="M3110"/>
      <c r="P3110" s="9">
        <v>36</v>
      </c>
      <c r="V3110" s="39"/>
      <c r="Z3110" s="38"/>
      <c r="AA3110" s="38">
        <v>20.00302617642609</v>
      </c>
      <c r="AB3110" s="30"/>
      <c r="AC3110" s="31"/>
      <c r="AD3110" s="32"/>
      <c r="AE3110" s="32"/>
      <c r="AF3110" s="33"/>
      <c r="AJ3110" s="350">
        <v>1007022</v>
      </c>
      <c r="AK3110" s="3"/>
      <c r="AL3110" s="3"/>
    </row>
    <row r="3111" spans="1:38" ht="12" customHeight="1" x14ac:dyDescent="0.25">
      <c r="A3111" s="73">
        <v>1007023</v>
      </c>
      <c r="B3111" s="98" t="s">
        <v>424</v>
      </c>
      <c r="C3111" s="74"/>
      <c r="D3111" s="115">
        <v>71.8</v>
      </c>
      <c r="E3111" s="75" t="s">
        <v>6463</v>
      </c>
      <c r="F3111" s="309">
        <f t="shared" si="207"/>
        <v>86.16</v>
      </c>
      <c r="G3111" s="80" t="s">
        <v>3334</v>
      </c>
      <c r="H3111" s="358"/>
      <c r="L3111"/>
      <c r="M3111"/>
      <c r="P3111" s="9">
        <v>36</v>
      </c>
      <c r="V3111" s="39"/>
      <c r="Z3111" s="38"/>
      <c r="AA3111" s="38">
        <v>0</v>
      </c>
      <c r="AB3111" s="30"/>
      <c r="AC3111" s="31"/>
      <c r="AD3111" s="32"/>
      <c r="AE3111" s="32"/>
      <c r="AF3111" s="33"/>
      <c r="AJ3111" s="350"/>
      <c r="AK3111" s="3"/>
      <c r="AL3111" s="3"/>
    </row>
    <row r="3112" spans="1:38" ht="12" customHeight="1" x14ac:dyDescent="0.25">
      <c r="A3112" s="73">
        <v>1007024</v>
      </c>
      <c r="B3112" s="98" t="s">
        <v>425</v>
      </c>
      <c r="C3112" s="74"/>
      <c r="D3112" s="115">
        <v>91.82</v>
      </c>
      <c r="E3112" s="75" t="s">
        <v>6463</v>
      </c>
      <c r="F3112" s="309">
        <f t="shared" si="207"/>
        <v>110.18399999999998</v>
      </c>
      <c r="G3112" s="80" t="s">
        <v>3334</v>
      </c>
      <c r="H3112" s="358"/>
      <c r="L3112"/>
      <c r="M3112"/>
      <c r="P3112" s="9">
        <v>36</v>
      </c>
      <c r="V3112" s="39"/>
      <c r="Z3112" s="38"/>
      <c r="AA3112" s="38">
        <v>0</v>
      </c>
      <c r="AB3112" s="30"/>
      <c r="AC3112" s="31"/>
      <c r="AD3112" s="32"/>
      <c r="AE3112" s="32"/>
      <c r="AF3112" s="33"/>
      <c r="AJ3112" s="350"/>
      <c r="AK3112" s="3"/>
      <c r="AL3112" s="3"/>
    </row>
    <row r="3113" spans="1:38" ht="24" customHeight="1" x14ac:dyDescent="0.25">
      <c r="A3113" s="73">
        <v>3702001</v>
      </c>
      <c r="B3113" s="98" t="s">
        <v>74</v>
      </c>
      <c r="C3113" s="74"/>
      <c r="D3113" s="115">
        <v>22.8</v>
      </c>
      <c r="E3113" s="95" t="s">
        <v>5497</v>
      </c>
      <c r="F3113" s="112">
        <f t="shared" si="207"/>
        <v>27.36</v>
      </c>
      <c r="G3113" s="80" t="s">
        <v>3333</v>
      </c>
      <c r="H3113" s="358"/>
      <c r="J3113" s="15"/>
      <c r="L3113"/>
      <c r="M3113"/>
      <c r="P3113" s="9">
        <v>36</v>
      </c>
      <c r="V3113" s="39"/>
      <c r="Z3113" s="38"/>
      <c r="AA3113" s="38">
        <v>15.01256281407035</v>
      </c>
      <c r="AB3113" s="30"/>
      <c r="AC3113" s="31"/>
      <c r="AD3113" s="32"/>
      <c r="AE3113" s="32"/>
      <c r="AF3113" s="33"/>
      <c r="AJ3113" s="350"/>
      <c r="AK3113" s="3"/>
      <c r="AL3113" s="3"/>
    </row>
    <row r="3114" spans="1:38" ht="24" customHeight="1" x14ac:dyDescent="0.25">
      <c r="A3114" s="73">
        <v>3702002</v>
      </c>
      <c r="B3114" s="98" t="s">
        <v>75</v>
      </c>
      <c r="C3114" s="74"/>
      <c r="D3114" s="115">
        <v>38.99</v>
      </c>
      <c r="E3114" s="95" t="s">
        <v>5497</v>
      </c>
      <c r="F3114" s="112">
        <f t="shared" si="207"/>
        <v>46.788000000000004</v>
      </c>
      <c r="G3114" s="80" t="s">
        <v>3335</v>
      </c>
      <c r="H3114" s="358"/>
      <c r="L3114"/>
      <c r="M3114"/>
      <c r="P3114" s="9">
        <v>36</v>
      </c>
      <c r="V3114" s="39"/>
      <c r="Z3114" s="38"/>
      <c r="AA3114" s="38">
        <v>14.988978692138133</v>
      </c>
      <c r="AB3114" s="30"/>
      <c r="AC3114" s="31"/>
      <c r="AD3114" s="32"/>
      <c r="AE3114" s="32"/>
      <c r="AF3114" s="33"/>
      <c r="AJ3114" s="350"/>
      <c r="AK3114" s="3"/>
      <c r="AL3114" s="3"/>
    </row>
    <row r="3115" spans="1:38" ht="24" customHeight="1" x14ac:dyDescent="0.25">
      <c r="A3115" s="73">
        <v>3702003</v>
      </c>
      <c r="B3115" s="98" t="s">
        <v>76</v>
      </c>
      <c r="C3115" s="74"/>
      <c r="D3115" s="115">
        <v>30.62</v>
      </c>
      <c r="E3115" s="95" t="s">
        <v>5497</v>
      </c>
      <c r="F3115" s="112">
        <f t="shared" si="207"/>
        <v>36.744</v>
      </c>
      <c r="G3115" s="80" t="s">
        <v>3335</v>
      </c>
      <c r="H3115" s="358"/>
      <c r="I3115" s="362" t="s">
        <v>8187</v>
      </c>
      <c r="L3115"/>
      <c r="M3115"/>
      <c r="P3115" s="9">
        <v>36</v>
      </c>
      <c r="V3115" s="39"/>
      <c r="Z3115" s="38"/>
      <c r="AA3115" s="38">
        <v>15.014031805425617</v>
      </c>
      <c r="AB3115" s="30"/>
      <c r="AC3115" s="31"/>
      <c r="AD3115" s="32"/>
      <c r="AE3115" s="32"/>
      <c r="AF3115" s="33"/>
      <c r="AJ3115" s="350"/>
      <c r="AK3115" s="3"/>
      <c r="AL3115" s="3"/>
    </row>
    <row r="3116" spans="1:38" ht="24" customHeight="1" x14ac:dyDescent="0.25">
      <c r="A3116" s="73">
        <v>3702004</v>
      </c>
      <c r="B3116" s="98" t="s">
        <v>77</v>
      </c>
      <c r="C3116" s="74"/>
      <c r="D3116" s="115">
        <v>30.6</v>
      </c>
      <c r="E3116" s="95" t="s">
        <v>5497</v>
      </c>
      <c r="F3116" s="112">
        <f t="shared" si="207"/>
        <v>36.72</v>
      </c>
      <c r="G3116" s="80" t="s">
        <v>3333</v>
      </c>
      <c r="H3116" s="358"/>
      <c r="I3116" s="363"/>
      <c r="J3116" s="15"/>
      <c r="L3116"/>
      <c r="M3116"/>
      <c r="P3116" s="9">
        <v>36</v>
      </c>
      <c r="V3116" s="39"/>
      <c r="Z3116" s="38"/>
      <c r="AA3116" s="38">
        <v>14.981273408239701</v>
      </c>
      <c r="AB3116" s="30"/>
      <c r="AC3116" s="31"/>
      <c r="AD3116" s="32"/>
      <c r="AE3116" s="32"/>
      <c r="AF3116" s="33"/>
      <c r="AJ3116" s="350"/>
      <c r="AK3116" s="3"/>
      <c r="AL3116" s="3"/>
    </row>
    <row r="3117" spans="1:38" ht="24" customHeight="1" x14ac:dyDescent="0.25">
      <c r="A3117" s="73">
        <v>3702005</v>
      </c>
      <c r="B3117" s="98" t="s">
        <v>78</v>
      </c>
      <c r="C3117" s="74"/>
      <c r="D3117" s="115">
        <v>34.340000000000003</v>
      </c>
      <c r="E3117" s="95" t="s">
        <v>5497</v>
      </c>
      <c r="F3117" s="112">
        <f t="shared" si="207"/>
        <v>41.208000000000006</v>
      </c>
      <c r="G3117" s="80" t="s">
        <v>3335</v>
      </c>
      <c r="H3117" s="358"/>
      <c r="L3117"/>
      <c r="M3117"/>
      <c r="P3117" s="9">
        <v>36</v>
      </c>
      <c r="V3117" s="39"/>
      <c r="Z3117" s="38"/>
      <c r="AA3117" s="38">
        <v>15.018773466833537</v>
      </c>
      <c r="AB3117" s="30"/>
      <c r="AC3117" s="31"/>
      <c r="AD3117" s="32"/>
      <c r="AE3117" s="32"/>
      <c r="AF3117" s="33"/>
      <c r="AJ3117" s="350"/>
      <c r="AK3117" s="3"/>
      <c r="AL3117" s="3"/>
    </row>
    <row r="3118" spans="1:38" ht="24" customHeight="1" x14ac:dyDescent="0.25">
      <c r="A3118" s="73">
        <v>3702006</v>
      </c>
      <c r="B3118" s="98" t="s">
        <v>79</v>
      </c>
      <c r="C3118" s="74"/>
      <c r="D3118" s="115">
        <v>52.35</v>
      </c>
      <c r="E3118" s="95" t="s">
        <v>5497</v>
      </c>
      <c r="F3118" s="112">
        <f t="shared" si="207"/>
        <v>62.82</v>
      </c>
      <c r="G3118" s="80" t="s">
        <v>3335</v>
      </c>
      <c r="H3118" s="358"/>
      <c r="L3118"/>
      <c r="M3118"/>
      <c r="P3118" s="9">
        <v>36</v>
      </c>
      <c r="V3118" s="39"/>
      <c r="Z3118" s="38"/>
      <c r="AA3118" s="38">
        <v>14.993160054719553</v>
      </c>
      <c r="AB3118" s="30"/>
      <c r="AC3118" s="31"/>
      <c r="AD3118" s="32"/>
      <c r="AE3118" s="32"/>
      <c r="AF3118" s="33"/>
      <c r="AJ3118" s="350"/>
      <c r="AK3118" s="3"/>
      <c r="AL3118" s="3"/>
    </row>
    <row r="3119" spans="1:38" ht="24" customHeight="1" x14ac:dyDescent="0.25">
      <c r="A3119" s="73">
        <v>3702007</v>
      </c>
      <c r="B3119" s="98" t="s">
        <v>80</v>
      </c>
      <c r="C3119" s="74"/>
      <c r="D3119" s="115">
        <v>40.43</v>
      </c>
      <c r="E3119" s="95" t="s">
        <v>5497</v>
      </c>
      <c r="F3119" s="112">
        <f t="shared" si="207"/>
        <v>48.515999999999998</v>
      </c>
      <c r="G3119" s="80" t="s">
        <v>3333</v>
      </c>
      <c r="H3119" s="358"/>
      <c r="J3119" s="15"/>
      <c r="L3119"/>
      <c r="M3119"/>
      <c r="P3119" s="9">
        <v>36</v>
      </c>
      <c r="V3119" s="39"/>
      <c r="Z3119" s="38"/>
      <c r="AA3119" s="38">
        <v>14.98405951115835</v>
      </c>
      <c r="AB3119" s="30"/>
      <c r="AC3119" s="31"/>
      <c r="AD3119" s="32"/>
      <c r="AE3119" s="32"/>
      <c r="AF3119" s="33"/>
      <c r="AJ3119" s="350"/>
      <c r="AK3119" s="3"/>
      <c r="AL3119" s="3"/>
    </row>
    <row r="3120" spans="1:38" ht="24" customHeight="1" x14ac:dyDescent="0.25">
      <c r="A3120" s="73">
        <v>3702008</v>
      </c>
      <c r="B3120" s="98" t="s">
        <v>81</v>
      </c>
      <c r="C3120" s="74"/>
      <c r="D3120" s="115">
        <v>61.95</v>
      </c>
      <c r="E3120" s="95" t="s">
        <v>5497</v>
      </c>
      <c r="F3120" s="112">
        <f t="shared" si="207"/>
        <v>74.34</v>
      </c>
      <c r="G3120" s="80" t="s">
        <v>3335</v>
      </c>
      <c r="H3120" s="358"/>
      <c r="L3120"/>
      <c r="M3120"/>
      <c r="P3120" s="9">
        <v>36</v>
      </c>
      <c r="V3120" s="39"/>
      <c r="Z3120" s="38"/>
      <c r="AA3120" s="38">
        <v>15.005780346820814</v>
      </c>
      <c r="AB3120" s="30"/>
      <c r="AC3120" s="31"/>
      <c r="AD3120" s="32"/>
      <c r="AE3120" s="32"/>
      <c r="AF3120" s="33"/>
      <c r="AJ3120" s="350"/>
      <c r="AK3120" s="3"/>
      <c r="AL3120" s="3"/>
    </row>
    <row r="3121" spans="1:38" ht="24" customHeight="1" x14ac:dyDescent="0.25">
      <c r="A3121" s="73">
        <v>3702009</v>
      </c>
      <c r="B3121" s="98" t="s">
        <v>82</v>
      </c>
      <c r="C3121" s="74"/>
      <c r="D3121" s="115">
        <v>51.65</v>
      </c>
      <c r="E3121" s="95" t="s">
        <v>5497</v>
      </c>
      <c r="F3121" s="112">
        <f t="shared" ref="F3121:F3175" si="212">D3121*1.2</f>
        <v>61.98</v>
      </c>
      <c r="G3121" s="80" t="s">
        <v>3335</v>
      </c>
      <c r="H3121" s="358"/>
      <c r="L3121"/>
      <c r="M3121"/>
      <c r="P3121" s="9">
        <v>36</v>
      </c>
      <c r="V3121" s="39"/>
      <c r="Z3121" s="38"/>
      <c r="AA3121" s="38">
        <v>15.002773155851358</v>
      </c>
      <c r="AB3121" s="30"/>
      <c r="AC3121" s="31"/>
      <c r="AD3121" s="32"/>
      <c r="AE3121" s="32"/>
      <c r="AF3121" s="33"/>
      <c r="AJ3121" s="350"/>
      <c r="AK3121" s="3"/>
      <c r="AL3121" s="3"/>
    </row>
    <row r="3122" spans="1:38" ht="24" customHeight="1" x14ac:dyDescent="0.25">
      <c r="A3122" s="73">
        <v>3702010</v>
      </c>
      <c r="B3122" s="98" t="s">
        <v>83</v>
      </c>
      <c r="C3122" s="74"/>
      <c r="D3122" s="115">
        <v>67.319999999999993</v>
      </c>
      <c r="E3122" s="95" t="s">
        <v>5497</v>
      </c>
      <c r="F3122" s="112">
        <f t="shared" si="212"/>
        <v>80.783999999999992</v>
      </c>
      <c r="G3122" s="80" t="s">
        <v>3335</v>
      </c>
      <c r="H3122" s="358"/>
      <c r="L3122"/>
      <c r="M3122"/>
      <c r="P3122" s="9">
        <v>36</v>
      </c>
      <c r="V3122" s="39"/>
      <c r="Z3122" s="38"/>
      <c r="AA3122" s="38">
        <v>14.999999999999986</v>
      </c>
      <c r="AB3122" s="30"/>
      <c r="AC3122" s="31"/>
      <c r="AD3122" s="32"/>
      <c r="AE3122" s="32"/>
      <c r="AF3122" s="33"/>
      <c r="AJ3122" s="350"/>
      <c r="AK3122" s="3"/>
      <c r="AL3122" s="3"/>
    </row>
    <row r="3123" spans="1:38" ht="24" customHeight="1" x14ac:dyDescent="0.25">
      <c r="A3123" s="73">
        <v>3702011</v>
      </c>
      <c r="B3123" s="98" t="s">
        <v>84</v>
      </c>
      <c r="C3123" s="74"/>
      <c r="D3123" s="115">
        <v>66.819999999999993</v>
      </c>
      <c r="E3123" s="95" t="s">
        <v>5497</v>
      </c>
      <c r="F3123" s="112">
        <f t="shared" si="212"/>
        <v>80.183999999999983</v>
      </c>
      <c r="G3123" s="80" t="s">
        <v>3335</v>
      </c>
      <c r="H3123" s="358"/>
      <c r="L3123"/>
      <c r="M3123"/>
      <c r="P3123" s="9">
        <v>36</v>
      </c>
      <c r="V3123" s="39"/>
      <c r="Z3123" s="38"/>
      <c r="AA3123" s="38">
        <v>15.005359056806</v>
      </c>
      <c r="AB3123" s="30"/>
      <c r="AC3123" s="31"/>
      <c r="AD3123" s="32"/>
      <c r="AE3123" s="32"/>
      <c r="AF3123" s="33"/>
      <c r="AJ3123" s="350"/>
      <c r="AK3123" s="3"/>
      <c r="AL3123" s="3"/>
    </row>
    <row r="3124" spans="1:38" ht="24" customHeight="1" x14ac:dyDescent="0.25">
      <c r="A3124" s="73">
        <v>3702012</v>
      </c>
      <c r="B3124" s="98" t="s">
        <v>85</v>
      </c>
      <c r="C3124" s="74"/>
      <c r="D3124" s="115">
        <v>71.180000000000007</v>
      </c>
      <c r="E3124" s="95" t="s">
        <v>5497</v>
      </c>
      <c r="F3124" s="112">
        <f t="shared" si="212"/>
        <v>85.416000000000011</v>
      </c>
      <c r="G3124" s="80" t="s">
        <v>3334</v>
      </c>
      <c r="H3124" s="358"/>
      <c r="L3124"/>
      <c r="M3124"/>
      <c r="P3124" s="9">
        <v>36</v>
      </c>
      <c r="V3124" s="39"/>
      <c r="Z3124" s="38"/>
      <c r="AA3124" s="38">
        <v>14.989939637826964</v>
      </c>
      <c r="AB3124" s="30"/>
      <c r="AC3124" s="31"/>
      <c r="AD3124" s="32"/>
      <c r="AE3124" s="32"/>
      <c r="AF3124" s="33"/>
      <c r="AJ3124" s="350"/>
      <c r="AK3124" s="3"/>
      <c r="AL3124" s="3"/>
    </row>
    <row r="3125" spans="1:38" ht="24" customHeight="1" x14ac:dyDescent="0.25">
      <c r="A3125" s="73">
        <v>3702013</v>
      </c>
      <c r="B3125" s="98" t="s">
        <v>86</v>
      </c>
      <c r="C3125" s="74"/>
      <c r="D3125" s="115">
        <v>86.16</v>
      </c>
      <c r="E3125" s="95" t="s">
        <v>5497</v>
      </c>
      <c r="F3125" s="112">
        <f t="shared" si="212"/>
        <v>103.392</v>
      </c>
      <c r="G3125" s="80" t="s">
        <v>3334</v>
      </c>
      <c r="H3125" s="358"/>
      <c r="L3125"/>
      <c r="M3125"/>
      <c r="P3125" s="9">
        <v>36</v>
      </c>
      <c r="V3125" s="39"/>
      <c r="Z3125" s="38"/>
      <c r="AA3125" s="38">
        <v>14.993351063829778</v>
      </c>
      <c r="AB3125" s="30"/>
      <c r="AC3125" s="31"/>
      <c r="AD3125" s="32"/>
      <c r="AE3125" s="32"/>
      <c r="AF3125" s="33"/>
      <c r="AJ3125" s="350"/>
      <c r="AK3125" s="3"/>
      <c r="AL3125" s="3"/>
    </row>
    <row r="3126" spans="1:38" ht="24" customHeight="1" x14ac:dyDescent="0.25">
      <c r="A3126" s="73">
        <v>3702014</v>
      </c>
      <c r="B3126" s="98" t="s">
        <v>87</v>
      </c>
      <c r="C3126" s="74"/>
      <c r="D3126" s="115">
        <v>102.53</v>
      </c>
      <c r="E3126" s="95" t="s">
        <v>5497</v>
      </c>
      <c r="F3126" s="112">
        <f t="shared" si="212"/>
        <v>123.036</v>
      </c>
      <c r="G3126" s="80" t="s">
        <v>3334</v>
      </c>
      <c r="H3126" s="358"/>
      <c r="L3126"/>
      <c r="M3126"/>
      <c r="P3126" s="9">
        <v>36</v>
      </c>
      <c r="V3126" s="39"/>
      <c r="Z3126" s="38"/>
      <c r="AA3126" s="38">
        <v>15.002095264701779</v>
      </c>
      <c r="AB3126" s="30"/>
      <c r="AC3126" s="31"/>
      <c r="AD3126" s="32"/>
      <c r="AE3126" s="32"/>
      <c r="AF3126" s="33"/>
      <c r="AJ3126" s="350"/>
      <c r="AK3126" s="3"/>
      <c r="AL3126" s="3"/>
    </row>
    <row r="3127" spans="1:38" ht="12" customHeight="1" x14ac:dyDescent="0.25">
      <c r="A3127" s="73">
        <v>1021002</v>
      </c>
      <c r="B3127" s="98" t="s">
        <v>88</v>
      </c>
      <c r="C3127" s="74"/>
      <c r="D3127" s="115">
        <v>37.32</v>
      </c>
      <c r="E3127" s="75"/>
      <c r="F3127" s="112">
        <f t="shared" si="212"/>
        <v>44.783999999999999</v>
      </c>
      <c r="G3127" s="80" t="s">
        <v>3335</v>
      </c>
      <c r="H3127" s="358"/>
      <c r="L3127"/>
      <c r="M3127"/>
      <c r="P3127" s="9">
        <v>36</v>
      </c>
      <c r="V3127" s="39"/>
      <c r="Z3127" s="38"/>
      <c r="AA3127" s="38">
        <v>15.009596928982731</v>
      </c>
      <c r="AB3127" s="30"/>
      <c r="AC3127" s="31"/>
      <c r="AD3127" s="32"/>
      <c r="AE3127" s="32"/>
      <c r="AF3127" s="33"/>
      <c r="AJ3127" s="350"/>
      <c r="AK3127" s="3"/>
      <c r="AL3127" s="3"/>
    </row>
    <row r="3128" spans="1:38" ht="12" customHeight="1" x14ac:dyDescent="0.25">
      <c r="A3128" s="73">
        <v>1021012</v>
      </c>
      <c r="B3128" s="98" t="s">
        <v>89</v>
      </c>
      <c r="C3128" s="74"/>
      <c r="D3128" s="115">
        <v>66.44</v>
      </c>
      <c r="E3128" s="75"/>
      <c r="F3128" s="112">
        <f t="shared" si="212"/>
        <v>79.727999999999994</v>
      </c>
      <c r="G3128" s="80" t="s">
        <v>3334</v>
      </c>
      <c r="H3128" s="358"/>
      <c r="L3128"/>
      <c r="M3128"/>
      <c r="P3128" s="9">
        <v>36</v>
      </c>
      <c r="V3128" s="39"/>
      <c r="Z3128" s="38"/>
      <c r="AA3128" s="38">
        <v>15.003233455486097</v>
      </c>
      <c r="AB3128" s="30"/>
      <c r="AC3128" s="31"/>
      <c r="AD3128" s="32"/>
      <c r="AE3128" s="32"/>
      <c r="AF3128" s="33"/>
      <c r="AJ3128" s="350"/>
      <c r="AK3128" s="3"/>
      <c r="AL3128" s="3"/>
    </row>
    <row r="3129" spans="1:38" ht="12" customHeight="1" x14ac:dyDescent="0.25">
      <c r="A3129" s="271">
        <v>1021014</v>
      </c>
      <c r="B3129" s="100" t="s">
        <v>90</v>
      </c>
      <c r="C3129" s="85"/>
      <c r="D3129" s="115">
        <v>93.11</v>
      </c>
      <c r="E3129" s="86"/>
      <c r="F3129" s="292">
        <f t="shared" si="212"/>
        <v>111.732</v>
      </c>
      <c r="G3129" s="87" t="s">
        <v>3334</v>
      </c>
      <c r="H3129" s="358"/>
      <c r="L3129"/>
      <c r="M3129"/>
      <c r="P3129" s="9">
        <v>36</v>
      </c>
      <c r="V3129" s="39"/>
      <c r="Z3129" s="38"/>
      <c r="AA3129" s="38">
        <v>14.995386035066133</v>
      </c>
      <c r="AB3129" s="30"/>
      <c r="AC3129" s="31"/>
      <c r="AD3129" s="32"/>
      <c r="AE3129" s="32"/>
      <c r="AF3129" s="33"/>
      <c r="AJ3129" s="350"/>
      <c r="AK3129" s="3"/>
      <c r="AL3129" s="3"/>
    </row>
    <row r="3130" spans="1:38" ht="60" customHeight="1" x14ac:dyDescent="0.25">
      <c r="A3130" s="269">
        <v>84</v>
      </c>
      <c r="B3130" s="284" t="s">
        <v>7994</v>
      </c>
      <c r="C3130" s="267"/>
      <c r="D3130" s="115"/>
      <c r="E3130" s="267"/>
      <c r="F3130" s="298"/>
      <c r="G3130" s="189"/>
      <c r="H3130" s="358"/>
      <c r="I3130" s="331"/>
      <c r="J3130" s="72"/>
      <c r="K3130" s="72"/>
      <c r="L3130"/>
      <c r="M3130"/>
      <c r="P3130" s="9">
        <v>38</v>
      </c>
      <c r="R3130" s="36"/>
      <c r="V3130" s="37"/>
      <c r="Z3130" s="38"/>
      <c r="AA3130" s="38"/>
      <c r="AB3130" s="30"/>
      <c r="AC3130" s="31"/>
      <c r="AD3130" s="32"/>
      <c r="AE3130" s="32"/>
      <c r="AF3130" s="33"/>
      <c r="AJ3130" s="350"/>
      <c r="AK3130" s="3"/>
      <c r="AL3130" s="3"/>
    </row>
    <row r="3131" spans="1:38" ht="12" customHeight="1" x14ac:dyDescent="0.25">
      <c r="A3131" s="76">
        <v>5015001</v>
      </c>
      <c r="B3131" s="270" t="s">
        <v>437</v>
      </c>
      <c r="C3131" s="77"/>
      <c r="D3131" s="115">
        <v>48.16</v>
      </c>
      <c r="E3131" s="78" t="s">
        <v>6463</v>
      </c>
      <c r="F3131" s="112">
        <f t="shared" si="212"/>
        <v>57.791999999999994</v>
      </c>
      <c r="G3131" s="79" t="s">
        <v>3334</v>
      </c>
      <c r="H3131" s="358"/>
      <c r="I3131" s="326" t="s">
        <v>4954</v>
      </c>
      <c r="L3131"/>
      <c r="M3131"/>
      <c r="P3131" s="9">
        <v>38</v>
      </c>
      <c r="V3131" s="39"/>
      <c r="Z3131" s="38"/>
      <c r="AA3131" s="38">
        <v>20.011894142135006</v>
      </c>
      <c r="AB3131" s="30"/>
      <c r="AC3131" s="31"/>
      <c r="AD3131" s="32"/>
      <c r="AE3131" s="32"/>
      <c r="AF3131" s="33"/>
      <c r="AJ3131" s="350">
        <v>1015001</v>
      </c>
      <c r="AK3131" s="3"/>
      <c r="AL3131" s="3"/>
    </row>
    <row r="3132" spans="1:38" ht="12" customHeight="1" x14ac:dyDescent="0.25">
      <c r="A3132" s="73">
        <v>5015002</v>
      </c>
      <c r="B3132" s="98" t="s">
        <v>438</v>
      </c>
      <c r="C3132" s="74"/>
      <c r="D3132" s="115">
        <v>54.96</v>
      </c>
      <c r="E3132" s="75" t="s">
        <v>1</v>
      </c>
      <c r="F3132" s="112">
        <f t="shared" si="212"/>
        <v>65.951999999999998</v>
      </c>
      <c r="G3132" s="80" t="s">
        <v>3334</v>
      </c>
      <c r="H3132" s="358"/>
      <c r="I3132" s="360" t="s">
        <v>8215</v>
      </c>
      <c r="L3132"/>
      <c r="M3132"/>
      <c r="P3132" s="9">
        <v>38</v>
      </c>
      <c r="V3132" s="39"/>
      <c r="Z3132" s="38"/>
      <c r="AA3132" s="38">
        <v>19.989575188949701</v>
      </c>
      <c r="AB3132" s="30"/>
      <c r="AC3132" s="31"/>
      <c r="AD3132" s="32"/>
      <c r="AE3132" s="32"/>
      <c r="AF3132" s="33"/>
      <c r="AJ3132" s="350">
        <v>1015002</v>
      </c>
      <c r="AK3132" s="3"/>
      <c r="AL3132" s="3"/>
    </row>
    <row r="3133" spans="1:38" ht="12" customHeight="1" x14ac:dyDescent="0.25">
      <c r="A3133" s="73">
        <v>5015003</v>
      </c>
      <c r="B3133" s="98" t="s">
        <v>439</v>
      </c>
      <c r="C3133" s="74"/>
      <c r="D3133" s="115">
        <v>58.33</v>
      </c>
      <c r="E3133" s="75" t="s">
        <v>6463</v>
      </c>
      <c r="F3133" s="112">
        <f t="shared" si="212"/>
        <v>69.995999999999995</v>
      </c>
      <c r="G3133" s="80" t="s">
        <v>3333</v>
      </c>
      <c r="H3133" s="358"/>
      <c r="I3133" s="361"/>
      <c r="J3133" s="15"/>
      <c r="L3133"/>
      <c r="M3133"/>
      <c r="P3133" s="9">
        <v>38</v>
      </c>
      <c r="V3133" s="39"/>
      <c r="Z3133" s="38"/>
      <c r="AA3133" s="38">
        <v>20.009820770930517</v>
      </c>
      <c r="AB3133" s="30"/>
      <c r="AC3133" s="31"/>
      <c r="AD3133" s="32"/>
      <c r="AE3133" s="32"/>
      <c r="AF3133" s="33"/>
      <c r="AJ3133" s="350">
        <v>1015003</v>
      </c>
      <c r="AK3133" s="3"/>
      <c r="AL3133" s="3"/>
    </row>
    <row r="3134" spans="1:38" ht="12" customHeight="1" x14ac:dyDescent="0.25">
      <c r="A3134" s="73">
        <v>5015004</v>
      </c>
      <c r="B3134" s="98" t="s">
        <v>440</v>
      </c>
      <c r="C3134" s="74"/>
      <c r="D3134" s="115">
        <v>65.05</v>
      </c>
      <c r="E3134" s="75" t="s">
        <v>6463</v>
      </c>
      <c r="F3134" s="112">
        <f t="shared" si="212"/>
        <v>78.059999999999988</v>
      </c>
      <c r="G3134" s="80" t="s">
        <v>3333</v>
      </c>
      <c r="H3134" s="358"/>
      <c r="I3134" s="365" t="s">
        <v>4955</v>
      </c>
      <c r="J3134" s="15"/>
      <c r="L3134"/>
      <c r="M3134"/>
      <c r="P3134" s="9">
        <v>38</v>
      </c>
      <c r="V3134" s="39"/>
      <c r="Z3134" s="38"/>
      <c r="AA3134" s="38">
        <v>19.991193306913246</v>
      </c>
      <c r="AB3134" s="30"/>
      <c r="AC3134" s="31"/>
      <c r="AD3134" s="32"/>
      <c r="AE3134" s="32"/>
      <c r="AF3134" s="33"/>
      <c r="AJ3134" s="350">
        <v>1015004</v>
      </c>
      <c r="AK3134" s="3"/>
      <c r="AL3134" s="3"/>
    </row>
    <row r="3135" spans="1:38" ht="12" customHeight="1" x14ac:dyDescent="0.25">
      <c r="A3135" s="73">
        <v>5035001</v>
      </c>
      <c r="B3135" s="98" t="s">
        <v>5727</v>
      </c>
      <c r="C3135" s="74"/>
      <c r="D3135" s="115">
        <v>93.69</v>
      </c>
      <c r="E3135" s="75" t="s">
        <v>6464</v>
      </c>
      <c r="F3135" s="112">
        <f t="shared" si="212"/>
        <v>112.428</v>
      </c>
      <c r="G3135" s="80" t="s">
        <v>3333</v>
      </c>
      <c r="H3135" s="358"/>
      <c r="I3135" s="365"/>
      <c r="J3135" s="15"/>
      <c r="L3135"/>
      <c r="M3135"/>
      <c r="P3135" s="9">
        <v>38</v>
      </c>
      <c r="V3135" s="39"/>
      <c r="Z3135" s="38"/>
      <c r="AA3135" s="38">
        <v>19.991193306913246</v>
      </c>
      <c r="AB3135" s="30"/>
      <c r="AC3135" s="31"/>
      <c r="AD3135" s="32"/>
      <c r="AE3135" s="32"/>
      <c r="AF3135" s="33"/>
      <c r="AJ3135" s="350"/>
      <c r="AK3135" s="3"/>
      <c r="AL3135" s="3"/>
    </row>
    <row r="3136" spans="1:38" ht="12" customHeight="1" x14ac:dyDescent="0.25">
      <c r="A3136" s="73">
        <v>5015005</v>
      </c>
      <c r="B3136" s="98" t="s">
        <v>441</v>
      </c>
      <c r="C3136" s="74"/>
      <c r="D3136" s="115">
        <v>84.2</v>
      </c>
      <c r="E3136" s="75" t="s">
        <v>6463</v>
      </c>
      <c r="F3136" s="112">
        <f t="shared" si="212"/>
        <v>101.04</v>
      </c>
      <c r="G3136" s="80" t="s">
        <v>3333</v>
      </c>
      <c r="H3136" s="358"/>
      <c r="I3136" s="365"/>
      <c r="J3136" s="15"/>
      <c r="L3136"/>
      <c r="M3136"/>
      <c r="P3136" s="9">
        <v>38</v>
      </c>
      <c r="V3136" s="39"/>
      <c r="Z3136" s="38"/>
      <c r="AA3136" s="38">
        <v>20.003401939105288</v>
      </c>
      <c r="AB3136" s="30"/>
      <c r="AC3136" s="31"/>
      <c r="AD3136" s="32"/>
      <c r="AE3136" s="32"/>
      <c r="AF3136" s="33"/>
      <c r="AJ3136" s="350">
        <v>1015005</v>
      </c>
      <c r="AK3136" s="3"/>
      <c r="AL3136" s="3"/>
    </row>
    <row r="3137" spans="1:38" ht="12" customHeight="1" x14ac:dyDescent="0.25">
      <c r="A3137" s="73">
        <v>5035002</v>
      </c>
      <c r="B3137" s="98" t="s">
        <v>5728</v>
      </c>
      <c r="C3137" s="74"/>
      <c r="D3137" s="115">
        <v>124.34</v>
      </c>
      <c r="E3137" s="75" t="s">
        <v>6463</v>
      </c>
      <c r="F3137" s="112">
        <f t="shared" si="212"/>
        <v>149.208</v>
      </c>
      <c r="G3137" s="80" t="s">
        <v>3333</v>
      </c>
      <c r="H3137" s="358"/>
      <c r="I3137" s="365"/>
      <c r="J3137" s="15"/>
      <c r="L3137"/>
      <c r="M3137"/>
      <c r="P3137" s="9">
        <v>38</v>
      </c>
      <c r="V3137" s="39"/>
      <c r="Z3137" s="38"/>
      <c r="AA3137" s="38">
        <v>20.003401939105288</v>
      </c>
      <c r="AB3137" s="30"/>
      <c r="AC3137" s="31"/>
      <c r="AD3137" s="32"/>
      <c r="AE3137" s="32"/>
      <c r="AF3137" s="33"/>
      <c r="AJ3137" s="350"/>
      <c r="AK3137" s="3"/>
      <c r="AL3137" s="3"/>
    </row>
    <row r="3138" spans="1:38" ht="12" customHeight="1" x14ac:dyDescent="0.25">
      <c r="A3138" s="73">
        <v>5015006</v>
      </c>
      <c r="B3138" s="98" t="s">
        <v>442</v>
      </c>
      <c r="C3138" s="74"/>
      <c r="D3138" s="115">
        <v>119.68</v>
      </c>
      <c r="E3138" s="75" t="s">
        <v>6463</v>
      </c>
      <c r="F3138" s="112">
        <f t="shared" si="212"/>
        <v>143.61600000000001</v>
      </c>
      <c r="G3138" s="80" t="s">
        <v>3335</v>
      </c>
      <c r="H3138" s="358"/>
      <c r="I3138" s="365"/>
      <c r="L3138"/>
      <c r="M3138"/>
      <c r="P3138" s="9">
        <v>38</v>
      </c>
      <c r="V3138" s="39"/>
      <c r="Z3138" s="38"/>
      <c r="AA3138" s="38">
        <v>19.997606510292016</v>
      </c>
      <c r="AB3138" s="30"/>
      <c r="AC3138" s="31"/>
      <c r="AD3138" s="32"/>
      <c r="AE3138" s="32"/>
      <c r="AF3138" s="33"/>
      <c r="AJ3138" s="350">
        <v>1015006</v>
      </c>
      <c r="AK3138" s="3"/>
      <c r="AL3138" s="3"/>
    </row>
    <row r="3139" spans="1:38" ht="12" customHeight="1" x14ac:dyDescent="0.25">
      <c r="A3139" s="73">
        <v>5035003</v>
      </c>
      <c r="B3139" s="98" t="s">
        <v>5729</v>
      </c>
      <c r="C3139" s="74"/>
      <c r="D3139" s="115">
        <v>157.44</v>
      </c>
      <c r="E3139" s="75" t="s">
        <v>1</v>
      </c>
      <c r="F3139" s="112">
        <f t="shared" si="212"/>
        <v>188.928</v>
      </c>
      <c r="G3139" s="80" t="s">
        <v>3335</v>
      </c>
      <c r="H3139" s="358"/>
      <c r="I3139" s="360" t="s">
        <v>8216</v>
      </c>
      <c r="L3139"/>
      <c r="M3139"/>
      <c r="P3139" s="9">
        <v>38</v>
      </c>
      <c r="V3139" s="39"/>
      <c r="Z3139" s="38"/>
      <c r="AA3139" s="38">
        <v>19.997606510292016</v>
      </c>
      <c r="AB3139" s="30"/>
      <c r="AC3139" s="31"/>
      <c r="AD3139" s="32"/>
      <c r="AE3139" s="32"/>
      <c r="AF3139" s="33"/>
      <c r="AJ3139" s="350"/>
      <c r="AK3139" s="3"/>
      <c r="AL3139" s="3"/>
    </row>
    <row r="3140" spans="1:38" ht="12" customHeight="1" x14ac:dyDescent="0.25">
      <c r="A3140" s="73">
        <v>5015007</v>
      </c>
      <c r="B3140" s="98" t="s">
        <v>443</v>
      </c>
      <c r="C3140" s="74"/>
      <c r="D3140" s="115">
        <v>131.5</v>
      </c>
      <c r="E3140" s="75" t="s">
        <v>6463</v>
      </c>
      <c r="F3140" s="112">
        <f t="shared" si="212"/>
        <v>157.79999999999998</v>
      </c>
      <c r="G3140" s="80" t="s">
        <v>3335</v>
      </c>
      <c r="H3140" s="358"/>
      <c r="I3140" s="361"/>
      <c r="L3140"/>
      <c r="M3140"/>
      <c r="P3140" s="9">
        <v>38</v>
      </c>
      <c r="V3140" s="39"/>
      <c r="Z3140" s="38"/>
      <c r="AA3140" s="38">
        <v>19.995643650620778</v>
      </c>
      <c r="AB3140" s="30"/>
      <c r="AC3140" s="31"/>
      <c r="AD3140" s="32"/>
      <c r="AE3140" s="32"/>
      <c r="AF3140" s="33"/>
      <c r="AJ3140" s="350">
        <v>1015007</v>
      </c>
      <c r="AK3140" s="3"/>
      <c r="AL3140" s="3"/>
    </row>
    <row r="3141" spans="1:38" ht="12" customHeight="1" x14ac:dyDescent="0.25">
      <c r="A3141" s="73">
        <v>5035004</v>
      </c>
      <c r="B3141" s="98" t="s">
        <v>5730</v>
      </c>
      <c r="C3141" s="74"/>
      <c r="D3141" s="115">
        <v>190.42</v>
      </c>
      <c r="E3141" s="75" t="s">
        <v>6463</v>
      </c>
      <c r="F3141" s="112">
        <f t="shared" si="212"/>
        <v>228.50399999999999</v>
      </c>
      <c r="G3141" s="80" t="s">
        <v>3335</v>
      </c>
      <c r="H3141" s="358"/>
      <c r="L3141"/>
      <c r="M3141"/>
      <c r="P3141" s="9">
        <v>38</v>
      </c>
      <c r="V3141" s="39"/>
      <c r="Z3141" s="38"/>
      <c r="AA3141" s="38">
        <v>19.995643650620778</v>
      </c>
      <c r="AB3141" s="30"/>
      <c r="AC3141" s="31"/>
      <c r="AD3141" s="32"/>
      <c r="AE3141" s="32"/>
      <c r="AF3141" s="33"/>
      <c r="AJ3141" s="350"/>
      <c r="AK3141" s="3"/>
      <c r="AL3141" s="3"/>
    </row>
    <row r="3142" spans="1:38" ht="24" customHeight="1" x14ac:dyDescent="0.25">
      <c r="A3142" s="73">
        <v>3703009</v>
      </c>
      <c r="B3142" s="98" t="s">
        <v>91</v>
      </c>
      <c r="C3142" s="74"/>
      <c r="D3142" s="115">
        <v>54.56</v>
      </c>
      <c r="E3142" s="95" t="s">
        <v>5497</v>
      </c>
      <c r="F3142" s="112">
        <f t="shared" si="212"/>
        <v>65.471999999999994</v>
      </c>
      <c r="G3142" s="80" t="s">
        <v>3334</v>
      </c>
      <c r="H3142" s="358"/>
      <c r="L3142"/>
      <c r="M3142"/>
      <c r="P3142" s="9">
        <v>38</v>
      </c>
      <c r="V3142" s="39"/>
      <c r="Z3142" s="38"/>
      <c r="AA3142" s="38">
        <v>14.990811236545014</v>
      </c>
      <c r="AB3142" s="30"/>
      <c r="AC3142" s="31"/>
      <c r="AD3142" s="32"/>
      <c r="AE3142" s="32"/>
      <c r="AF3142" s="33"/>
      <c r="AJ3142" s="350"/>
      <c r="AK3142" s="3"/>
      <c r="AL3142" s="3"/>
    </row>
    <row r="3143" spans="1:38" ht="24" customHeight="1" x14ac:dyDescent="0.25">
      <c r="A3143" s="73">
        <v>3703010</v>
      </c>
      <c r="B3143" s="98" t="s">
        <v>92</v>
      </c>
      <c r="C3143" s="74"/>
      <c r="D3143" s="115">
        <v>61.56</v>
      </c>
      <c r="E3143" s="95" t="s">
        <v>5497</v>
      </c>
      <c r="F3143" s="112">
        <f t="shared" si="212"/>
        <v>73.872</v>
      </c>
      <c r="G3143" s="80" t="s">
        <v>3334</v>
      </c>
      <c r="H3143" s="358"/>
      <c r="I3143" s="326" t="s">
        <v>4973</v>
      </c>
      <c r="L3143"/>
      <c r="M3143"/>
      <c r="P3143" s="9">
        <v>38</v>
      </c>
      <c r="V3143" s="39"/>
      <c r="Z3143" s="38"/>
      <c r="AA3143" s="38">
        <v>15.006979990693338</v>
      </c>
      <c r="AB3143" s="30"/>
      <c r="AC3143" s="31"/>
      <c r="AD3143" s="32"/>
      <c r="AE3143" s="32"/>
      <c r="AF3143" s="33"/>
      <c r="AJ3143" s="350"/>
      <c r="AK3143" s="3"/>
      <c r="AL3143" s="3"/>
    </row>
    <row r="3144" spans="1:38" ht="24" customHeight="1" x14ac:dyDescent="0.25">
      <c r="A3144" s="73">
        <v>3703011</v>
      </c>
      <c r="B3144" s="98" t="s">
        <v>93</v>
      </c>
      <c r="C3144" s="74"/>
      <c r="D3144" s="115">
        <v>64.930000000000007</v>
      </c>
      <c r="E3144" s="95" t="s">
        <v>5497</v>
      </c>
      <c r="F3144" s="112">
        <f t="shared" si="212"/>
        <v>77.916000000000011</v>
      </c>
      <c r="G3144" s="80" t="s">
        <v>3333</v>
      </c>
      <c r="H3144" s="358"/>
      <c r="I3144" s="360" t="s">
        <v>8207</v>
      </c>
      <c r="J3144" s="15"/>
      <c r="L3144"/>
      <c r="M3144"/>
      <c r="P3144" s="9">
        <v>38</v>
      </c>
      <c r="V3144" s="39"/>
      <c r="Z3144" s="38"/>
      <c r="AA3144" s="38">
        <v>14.997794441993832</v>
      </c>
      <c r="AB3144" s="30"/>
      <c r="AC3144" s="31"/>
      <c r="AD3144" s="32"/>
      <c r="AE3144" s="32"/>
      <c r="AF3144" s="33"/>
      <c r="AJ3144" s="350"/>
      <c r="AK3144" s="3"/>
      <c r="AL3144" s="3"/>
    </row>
    <row r="3145" spans="1:38" ht="24" customHeight="1" x14ac:dyDescent="0.25">
      <c r="A3145" s="73">
        <v>3703012</v>
      </c>
      <c r="B3145" s="98" t="s">
        <v>94</v>
      </c>
      <c r="C3145" s="74"/>
      <c r="D3145" s="115">
        <v>71.650000000000006</v>
      </c>
      <c r="E3145" s="95" t="s">
        <v>5497</v>
      </c>
      <c r="F3145" s="112">
        <f t="shared" si="212"/>
        <v>85.98</v>
      </c>
      <c r="G3145" s="80" t="s">
        <v>3333</v>
      </c>
      <c r="H3145" s="358"/>
      <c r="I3145" s="361"/>
      <c r="J3145" s="15"/>
      <c r="L3145"/>
      <c r="M3145"/>
      <c r="P3145" s="9">
        <v>38</v>
      </c>
      <c r="V3145" s="39"/>
      <c r="Z3145" s="38"/>
      <c r="AA3145" s="38">
        <v>14.991005396761949</v>
      </c>
      <c r="AB3145" s="30"/>
      <c r="AC3145" s="31"/>
      <c r="AD3145" s="32"/>
      <c r="AE3145" s="32"/>
      <c r="AF3145" s="33"/>
      <c r="AJ3145" s="350"/>
      <c r="AK3145" s="3"/>
      <c r="AL3145" s="3"/>
    </row>
    <row r="3146" spans="1:38" ht="24" customHeight="1" x14ac:dyDescent="0.25">
      <c r="A3146" s="73">
        <v>3703025</v>
      </c>
      <c r="B3146" s="98" t="s">
        <v>5880</v>
      </c>
      <c r="C3146" s="74"/>
      <c r="D3146" s="115">
        <v>102.82</v>
      </c>
      <c r="E3146" s="95" t="s">
        <v>5497</v>
      </c>
      <c r="F3146" s="112">
        <f t="shared" si="212"/>
        <v>123.38399999999999</v>
      </c>
      <c r="G3146" s="80" t="s">
        <v>3333</v>
      </c>
      <c r="H3146" s="358"/>
      <c r="J3146" s="15"/>
      <c r="L3146"/>
      <c r="M3146"/>
      <c r="P3146" s="9">
        <v>38</v>
      </c>
      <c r="V3146" s="39"/>
      <c r="Z3146" s="38"/>
      <c r="AA3146" s="38">
        <v>14.991005396761949</v>
      </c>
      <c r="AB3146" s="30"/>
      <c r="AC3146" s="31"/>
      <c r="AD3146" s="32"/>
      <c r="AE3146" s="32"/>
      <c r="AF3146" s="33"/>
      <c r="AJ3146" s="350"/>
      <c r="AK3146" s="3"/>
      <c r="AL3146" s="3"/>
    </row>
    <row r="3147" spans="1:38" ht="24" customHeight="1" x14ac:dyDescent="0.25">
      <c r="A3147" s="73">
        <v>3703013</v>
      </c>
      <c r="B3147" s="98" t="s">
        <v>95</v>
      </c>
      <c r="C3147" s="74"/>
      <c r="D3147" s="115">
        <v>91.04</v>
      </c>
      <c r="E3147" s="95" t="s">
        <v>5497</v>
      </c>
      <c r="F3147" s="112">
        <f t="shared" si="212"/>
        <v>109.248</v>
      </c>
      <c r="G3147" s="80" t="s">
        <v>3333</v>
      </c>
      <c r="H3147" s="358"/>
      <c r="I3147" s="362" t="s">
        <v>8187</v>
      </c>
      <c r="J3147" s="15"/>
      <c r="L3147"/>
      <c r="M3147"/>
      <c r="P3147" s="9">
        <v>38</v>
      </c>
      <c r="V3147" s="39"/>
      <c r="Z3147" s="38"/>
      <c r="AA3147" s="38">
        <v>14.993706733794838</v>
      </c>
      <c r="AB3147" s="30"/>
      <c r="AC3147" s="31"/>
      <c r="AD3147" s="32"/>
      <c r="AE3147" s="32"/>
      <c r="AF3147" s="33"/>
      <c r="AJ3147" s="350"/>
      <c r="AK3147" s="3"/>
      <c r="AL3147" s="3"/>
    </row>
    <row r="3148" spans="1:38" ht="24" customHeight="1" x14ac:dyDescent="0.25">
      <c r="A3148" s="73">
        <v>3703026</v>
      </c>
      <c r="B3148" s="98" t="s">
        <v>5881</v>
      </c>
      <c r="C3148" s="74"/>
      <c r="D3148" s="115">
        <v>133.47</v>
      </c>
      <c r="E3148" s="95" t="s">
        <v>5497</v>
      </c>
      <c r="F3148" s="112">
        <f t="shared" si="212"/>
        <v>160.16399999999999</v>
      </c>
      <c r="G3148" s="80" t="s">
        <v>3333</v>
      </c>
      <c r="H3148" s="358"/>
      <c r="I3148" s="363"/>
      <c r="J3148" s="15"/>
      <c r="L3148"/>
      <c r="M3148"/>
      <c r="P3148" s="9">
        <v>38</v>
      </c>
      <c r="V3148" s="39"/>
      <c r="Z3148" s="38"/>
      <c r="AA3148" s="38">
        <v>14.993706733794838</v>
      </c>
      <c r="AB3148" s="30"/>
      <c r="AC3148" s="31"/>
      <c r="AD3148" s="32"/>
      <c r="AE3148" s="32"/>
      <c r="AF3148" s="33"/>
      <c r="AJ3148" s="350"/>
      <c r="AK3148" s="3"/>
      <c r="AL3148" s="3"/>
    </row>
    <row r="3149" spans="1:38" ht="24" customHeight="1" x14ac:dyDescent="0.25">
      <c r="A3149" s="73">
        <v>3703014</v>
      </c>
      <c r="B3149" s="98" t="s">
        <v>96</v>
      </c>
      <c r="C3149" s="74"/>
      <c r="D3149" s="115">
        <v>127.28</v>
      </c>
      <c r="E3149" s="95" t="s">
        <v>5497</v>
      </c>
      <c r="F3149" s="112">
        <f t="shared" si="212"/>
        <v>152.73599999999999</v>
      </c>
      <c r="G3149" s="80" t="s">
        <v>3335</v>
      </c>
      <c r="H3149" s="358"/>
      <c r="L3149"/>
      <c r="M3149"/>
      <c r="P3149" s="9">
        <v>38</v>
      </c>
      <c r="V3149" s="39"/>
      <c r="Z3149" s="38"/>
      <c r="AA3149" s="38">
        <v>14.999437380443339</v>
      </c>
      <c r="AB3149" s="30"/>
      <c r="AC3149" s="31"/>
      <c r="AD3149" s="32"/>
      <c r="AE3149" s="32"/>
      <c r="AF3149" s="33"/>
      <c r="AJ3149" s="350"/>
      <c r="AK3149" s="3"/>
      <c r="AL3149" s="3"/>
    </row>
    <row r="3150" spans="1:38" ht="24" customHeight="1" x14ac:dyDescent="0.25">
      <c r="A3150" s="73">
        <v>3703027</v>
      </c>
      <c r="B3150" s="98" t="s">
        <v>5882</v>
      </c>
      <c r="C3150" s="74"/>
      <c r="D3150" s="115">
        <v>167.46</v>
      </c>
      <c r="E3150" s="95" t="s">
        <v>5497</v>
      </c>
      <c r="F3150" s="112">
        <f t="shared" si="212"/>
        <v>200.952</v>
      </c>
      <c r="G3150" s="80" t="s">
        <v>3335</v>
      </c>
      <c r="H3150" s="358"/>
      <c r="L3150"/>
      <c r="M3150"/>
      <c r="P3150" s="9">
        <v>38</v>
      </c>
      <c r="V3150" s="39"/>
      <c r="Z3150" s="38"/>
      <c r="AA3150" s="38">
        <v>14.999437380443339</v>
      </c>
      <c r="AB3150" s="30"/>
      <c r="AC3150" s="31"/>
      <c r="AD3150" s="32"/>
      <c r="AE3150" s="32"/>
      <c r="AF3150" s="33"/>
      <c r="AJ3150" s="350"/>
      <c r="AK3150" s="3"/>
      <c r="AL3150" s="3"/>
    </row>
    <row r="3151" spans="1:38" ht="24" customHeight="1" x14ac:dyDescent="0.25">
      <c r="A3151" s="73">
        <v>3703015</v>
      </c>
      <c r="B3151" s="98" t="s">
        <v>97</v>
      </c>
      <c r="C3151" s="74"/>
      <c r="D3151" s="115">
        <v>139.1</v>
      </c>
      <c r="E3151" s="95" t="s">
        <v>5497</v>
      </c>
      <c r="F3151" s="112">
        <f t="shared" si="212"/>
        <v>166.92</v>
      </c>
      <c r="G3151" s="80" t="s">
        <v>3335</v>
      </c>
      <c r="H3151" s="358"/>
      <c r="L3151"/>
      <c r="M3151"/>
      <c r="P3151" s="9">
        <v>38</v>
      </c>
      <c r="V3151" s="39"/>
      <c r="Z3151" s="38"/>
      <c r="AA3151" s="38">
        <v>15.000514774014206</v>
      </c>
      <c r="AB3151" s="30"/>
      <c r="AC3151" s="31"/>
      <c r="AD3151" s="32"/>
      <c r="AE3151" s="32"/>
      <c r="AF3151" s="33"/>
      <c r="AJ3151" s="350"/>
      <c r="AK3151" s="3"/>
      <c r="AL3151" s="3"/>
    </row>
    <row r="3152" spans="1:38" ht="24" customHeight="1" x14ac:dyDescent="0.25">
      <c r="A3152" s="73">
        <v>3703028</v>
      </c>
      <c r="B3152" s="98" t="s">
        <v>5883</v>
      </c>
      <c r="C3152" s="74"/>
      <c r="D3152" s="115">
        <v>200.45</v>
      </c>
      <c r="E3152" s="95" t="s">
        <v>5497</v>
      </c>
      <c r="F3152" s="112">
        <f t="shared" si="212"/>
        <v>240.53999999999996</v>
      </c>
      <c r="G3152" s="80" t="s">
        <v>3335</v>
      </c>
      <c r="H3152" s="358"/>
      <c r="L3152"/>
      <c r="M3152"/>
      <c r="P3152" s="9">
        <v>38</v>
      </c>
      <c r="V3152" s="39"/>
      <c r="Z3152" s="38"/>
      <c r="AA3152" s="38">
        <v>15.000514774014206</v>
      </c>
      <c r="AB3152" s="30"/>
      <c r="AC3152" s="31"/>
      <c r="AD3152" s="32"/>
      <c r="AE3152" s="32"/>
      <c r="AF3152" s="33"/>
      <c r="AJ3152" s="350"/>
      <c r="AK3152" s="3"/>
      <c r="AL3152" s="3"/>
    </row>
    <row r="3153" spans="1:38" ht="12" customHeight="1" x14ac:dyDescent="0.25">
      <c r="A3153" s="271">
        <v>1011022</v>
      </c>
      <c r="B3153" s="100" t="s">
        <v>98</v>
      </c>
      <c r="C3153" s="85"/>
      <c r="D3153" s="115">
        <v>54.79</v>
      </c>
      <c r="E3153" s="86"/>
      <c r="F3153" s="292">
        <f t="shared" si="212"/>
        <v>65.74799999999999</v>
      </c>
      <c r="G3153" s="87" t="s">
        <v>3334</v>
      </c>
      <c r="H3153" s="358"/>
      <c r="L3153"/>
      <c r="M3153"/>
      <c r="P3153" s="9">
        <v>38</v>
      </c>
      <c r="V3153" s="39"/>
      <c r="Z3153" s="38"/>
      <c r="AA3153" s="38">
        <v>15.006535947712422</v>
      </c>
      <c r="AB3153" s="30"/>
      <c r="AC3153" s="31"/>
      <c r="AD3153" s="32"/>
      <c r="AE3153" s="32"/>
      <c r="AF3153" s="33"/>
      <c r="AJ3153" s="350"/>
      <c r="AK3153" s="3"/>
      <c r="AL3153" s="3"/>
    </row>
    <row r="3154" spans="1:38" ht="60" customHeight="1" x14ac:dyDescent="0.25">
      <c r="A3154" s="269">
        <v>85</v>
      </c>
      <c r="B3154" s="284" t="s">
        <v>7995</v>
      </c>
      <c r="C3154" s="267"/>
      <c r="D3154" s="115"/>
      <c r="E3154" s="267"/>
      <c r="F3154" s="298"/>
      <c r="G3154" s="189"/>
      <c r="H3154" s="358"/>
      <c r="I3154" s="331"/>
      <c r="J3154" s="72"/>
      <c r="K3154" s="72"/>
      <c r="L3154"/>
      <c r="M3154"/>
      <c r="P3154" s="9">
        <v>39</v>
      </c>
      <c r="R3154" s="36"/>
      <c r="V3154" s="37"/>
      <c r="Z3154" s="38"/>
      <c r="AA3154" s="38"/>
      <c r="AB3154" s="30"/>
      <c r="AC3154" s="31"/>
      <c r="AD3154" s="32"/>
      <c r="AE3154" s="32"/>
      <c r="AF3154" s="33"/>
      <c r="AJ3154" s="350"/>
      <c r="AK3154" s="3"/>
      <c r="AL3154" s="3"/>
    </row>
    <row r="3155" spans="1:38" ht="12" customHeight="1" x14ac:dyDescent="0.25">
      <c r="A3155" s="76">
        <v>5017001</v>
      </c>
      <c r="B3155" s="270" t="s">
        <v>444</v>
      </c>
      <c r="C3155" s="77"/>
      <c r="D3155" s="115">
        <v>95.04</v>
      </c>
      <c r="E3155" s="78" t="s">
        <v>6463</v>
      </c>
      <c r="F3155" s="112">
        <f t="shared" si="212"/>
        <v>114.048</v>
      </c>
      <c r="G3155" s="79" t="s">
        <v>3334</v>
      </c>
      <c r="H3155" s="358"/>
      <c r="I3155" s="326" t="s">
        <v>4974</v>
      </c>
      <c r="L3155"/>
      <c r="M3155"/>
      <c r="P3155" s="9">
        <v>39</v>
      </c>
      <c r="V3155" s="39"/>
      <c r="Z3155" s="38"/>
      <c r="AA3155" s="38">
        <v>20</v>
      </c>
      <c r="AB3155" s="30"/>
      <c r="AC3155" s="31"/>
      <c r="AD3155" s="32"/>
      <c r="AE3155" s="32"/>
      <c r="AF3155" s="33"/>
      <c r="AJ3155" s="350">
        <v>1017001</v>
      </c>
      <c r="AK3155" s="3"/>
      <c r="AL3155" s="3"/>
    </row>
    <row r="3156" spans="1:38" ht="12" customHeight="1" x14ac:dyDescent="0.25">
      <c r="A3156" s="73">
        <v>5017002</v>
      </c>
      <c r="B3156" s="98" t="s">
        <v>445</v>
      </c>
      <c r="C3156" s="74"/>
      <c r="D3156" s="115">
        <v>105.83</v>
      </c>
      <c r="E3156" s="75" t="s">
        <v>6463</v>
      </c>
      <c r="F3156" s="112">
        <f t="shared" si="212"/>
        <v>126.996</v>
      </c>
      <c r="G3156" s="80" t="s">
        <v>3334</v>
      </c>
      <c r="H3156" s="358"/>
      <c r="I3156" s="360" t="s">
        <v>8207</v>
      </c>
      <c r="L3156"/>
      <c r="M3156"/>
      <c r="P3156" s="9">
        <v>39</v>
      </c>
      <c r="V3156" s="39"/>
      <c r="Z3156" s="38"/>
      <c r="AA3156" s="38">
        <v>20.00270672621464</v>
      </c>
      <c r="AB3156" s="30"/>
      <c r="AC3156" s="31"/>
      <c r="AD3156" s="32"/>
      <c r="AE3156" s="32"/>
      <c r="AF3156" s="33"/>
      <c r="AJ3156" s="350">
        <v>1017002</v>
      </c>
      <c r="AK3156" s="3"/>
      <c r="AL3156" s="3"/>
    </row>
    <row r="3157" spans="1:38" ht="12" customHeight="1" x14ac:dyDescent="0.25">
      <c r="A3157" s="73">
        <v>5017003</v>
      </c>
      <c r="B3157" s="98" t="s">
        <v>446</v>
      </c>
      <c r="C3157" s="74"/>
      <c r="D3157" s="115">
        <v>115.73</v>
      </c>
      <c r="E3157" s="75" t="s">
        <v>6463</v>
      </c>
      <c r="F3157" s="112">
        <f t="shared" si="212"/>
        <v>138.876</v>
      </c>
      <c r="G3157" s="80" t="s">
        <v>3335</v>
      </c>
      <c r="H3157" s="358"/>
      <c r="I3157" s="361"/>
      <c r="L3157"/>
      <c r="M3157"/>
      <c r="P3157" s="9">
        <v>39</v>
      </c>
      <c r="V3157" s="39"/>
      <c r="Z3157" s="38"/>
      <c r="AA3157" s="38">
        <v>19.997525058779843</v>
      </c>
      <c r="AB3157" s="30"/>
      <c r="AC3157" s="31"/>
      <c r="AD3157" s="32"/>
      <c r="AE3157" s="32"/>
      <c r="AF3157" s="33"/>
      <c r="AJ3157" s="350">
        <v>1017003</v>
      </c>
      <c r="AK3157" s="3"/>
      <c r="AL3157" s="3"/>
    </row>
    <row r="3158" spans="1:38" ht="12" customHeight="1" x14ac:dyDescent="0.25">
      <c r="A3158" s="73">
        <v>5017004</v>
      </c>
      <c r="B3158" s="98" t="s">
        <v>447</v>
      </c>
      <c r="C3158" s="74"/>
      <c r="D3158" s="115">
        <v>126.02</v>
      </c>
      <c r="E3158" s="75" t="s">
        <v>6463</v>
      </c>
      <c r="F3158" s="112">
        <f t="shared" si="212"/>
        <v>151.22399999999999</v>
      </c>
      <c r="G3158" s="80" t="s">
        <v>3335</v>
      </c>
      <c r="H3158" s="358"/>
      <c r="I3158" s="326"/>
      <c r="L3158"/>
      <c r="M3158"/>
      <c r="P3158" s="9">
        <v>39</v>
      </c>
      <c r="V3158" s="39"/>
      <c r="Z3158" s="38"/>
      <c r="AA3158" s="38">
        <v>20.002272985566535</v>
      </c>
      <c r="AB3158" s="30"/>
      <c r="AC3158" s="31"/>
      <c r="AD3158" s="32"/>
      <c r="AE3158" s="32"/>
      <c r="AF3158" s="33"/>
      <c r="AJ3158" s="350">
        <v>1017004</v>
      </c>
      <c r="AK3158" s="3"/>
      <c r="AL3158" s="3"/>
    </row>
    <row r="3159" spans="1:38" ht="12" customHeight="1" x14ac:dyDescent="0.25">
      <c r="A3159" s="73">
        <v>5017005</v>
      </c>
      <c r="B3159" s="98" t="s">
        <v>448</v>
      </c>
      <c r="C3159" s="74"/>
      <c r="D3159" s="115">
        <v>141</v>
      </c>
      <c r="E3159" s="75" t="s">
        <v>6463</v>
      </c>
      <c r="F3159" s="112">
        <f t="shared" si="212"/>
        <v>169.2</v>
      </c>
      <c r="G3159" s="80" t="s">
        <v>3333</v>
      </c>
      <c r="H3159" s="358"/>
      <c r="J3159" s="15"/>
      <c r="L3159"/>
      <c r="M3159"/>
      <c r="P3159" s="9">
        <v>39</v>
      </c>
      <c r="V3159" s="39"/>
      <c r="Z3159" s="38"/>
      <c r="AA3159" s="38">
        <v>20</v>
      </c>
      <c r="AB3159" s="30"/>
      <c r="AC3159" s="31"/>
      <c r="AD3159" s="32"/>
      <c r="AE3159" s="32"/>
      <c r="AF3159" s="33"/>
      <c r="AJ3159" s="350">
        <v>1017005</v>
      </c>
      <c r="AK3159" s="3"/>
      <c r="AL3159" s="3"/>
    </row>
    <row r="3160" spans="1:38" ht="12" customHeight="1" x14ac:dyDescent="0.25">
      <c r="A3160" s="73">
        <v>5017006</v>
      </c>
      <c r="B3160" s="98" t="s">
        <v>449</v>
      </c>
      <c r="C3160" s="74"/>
      <c r="D3160" s="115">
        <v>174.35</v>
      </c>
      <c r="E3160" s="75" t="s">
        <v>6463</v>
      </c>
      <c r="F3160" s="112">
        <f t="shared" si="212"/>
        <v>209.22</v>
      </c>
      <c r="G3160" s="80" t="s">
        <v>3335</v>
      </c>
      <c r="H3160" s="358"/>
      <c r="L3160"/>
      <c r="M3160"/>
      <c r="P3160" s="9">
        <v>39</v>
      </c>
      <c r="V3160" s="39"/>
      <c r="Z3160" s="38"/>
      <c r="AA3160" s="38">
        <v>20.001642845408242</v>
      </c>
      <c r="AB3160" s="30"/>
      <c r="AC3160" s="31"/>
      <c r="AD3160" s="32"/>
      <c r="AE3160" s="32"/>
      <c r="AF3160" s="33"/>
      <c r="AJ3160" s="350">
        <v>1017006</v>
      </c>
      <c r="AK3160" s="3"/>
      <c r="AL3160" s="3"/>
    </row>
    <row r="3161" spans="1:38" ht="12" customHeight="1" x14ac:dyDescent="0.25">
      <c r="A3161" s="73">
        <v>5017007</v>
      </c>
      <c r="B3161" s="98" t="s">
        <v>450</v>
      </c>
      <c r="C3161" s="74"/>
      <c r="D3161" s="115">
        <v>180.97</v>
      </c>
      <c r="E3161" s="75" t="s">
        <v>6463</v>
      </c>
      <c r="F3161" s="112">
        <f t="shared" si="212"/>
        <v>217.16399999999999</v>
      </c>
      <c r="G3161" s="80" t="s">
        <v>3334</v>
      </c>
      <c r="H3161" s="358"/>
      <c r="L3161"/>
      <c r="M3161"/>
      <c r="P3161" s="9">
        <v>39</v>
      </c>
      <c r="V3161" s="39"/>
      <c r="Z3161" s="38"/>
      <c r="AA3161" s="38">
        <v>20</v>
      </c>
      <c r="AB3161" s="30"/>
      <c r="AC3161" s="31"/>
      <c r="AD3161" s="32"/>
      <c r="AE3161" s="32"/>
      <c r="AF3161" s="33"/>
      <c r="AJ3161" s="350">
        <v>1017007</v>
      </c>
      <c r="AK3161" s="3"/>
      <c r="AL3161" s="3"/>
    </row>
    <row r="3162" spans="1:38" ht="12" customHeight="1" x14ac:dyDescent="0.25">
      <c r="A3162" s="73">
        <v>5017008</v>
      </c>
      <c r="B3162" s="98" t="s">
        <v>451</v>
      </c>
      <c r="C3162" s="74"/>
      <c r="D3162" s="115">
        <v>212.49</v>
      </c>
      <c r="E3162" s="75" t="s">
        <v>6463</v>
      </c>
      <c r="F3162" s="112">
        <f t="shared" si="212"/>
        <v>254.988</v>
      </c>
      <c r="G3162" s="80" t="s">
        <v>3334</v>
      </c>
      <c r="H3162" s="358"/>
      <c r="L3162"/>
      <c r="M3162"/>
      <c r="P3162" s="9">
        <v>39</v>
      </c>
      <c r="V3162" s="39"/>
      <c r="Z3162" s="38"/>
      <c r="AA3162" s="38">
        <v>19.998651927743339</v>
      </c>
      <c r="AB3162" s="30"/>
      <c r="AC3162" s="31"/>
      <c r="AD3162" s="32"/>
      <c r="AE3162" s="32"/>
      <c r="AF3162" s="33"/>
      <c r="AJ3162" s="350">
        <v>1017008</v>
      </c>
      <c r="AK3162" s="3"/>
      <c r="AL3162" s="3"/>
    </row>
    <row r="3163" spans="1:38" ht="12" customHeight="1" x14ac:dyDescent="0.25">
      <c r="A3163" s="271">
        <v>5017009</v>
      </c>
      <c r="B3163" s="100" t="s">
        <v>452</v>
      </c>
      <c r="C3163" s="85"/>
      <c r="D3163" s="115">
        <v>246.94</v>
      </c>
      <c r="E3163" s="86" t="s">
        <v>6463</v>
      </c>
      <c r="F3163" s="292">
        <f t="shared" si="212"/>
        <v>296.32799999999997</v>
      </c>
      <c r="G3163" s="87" t="s">
        <v>3334</v>
      </c>
      <c r="H3163" s="358"/>
      <c r="L3163"/>
      <c r="M3163"/>
      <c r="P3163" s="9">
        <v>39</v>
      </c>
      <c r="V3163" s="39"/>
      <c r="Z3163" s="38"/>
      <c r="AA3163" s="38">
        <v>19.997680083516983</v>
      </c>
      <c r="AB3163" s="30"/>
      <c r="AC3163" s="31"/>
      <c r="AD3163" s="32"/>
      <c r="AE3163" s="32"/>
      <c r="AF3163" s="33"/>
      <c r="AJ3163" s="350">
        <v>1017009</v>
      </c>
      <c r="AK3163" s="3"/>
      <c r="AL3163" s="3"/>
    </row>
    <row r="3164" spans="1:38" ht="60" customHeight="1" x14ac:dyDescent="0.25">
      <c r="A3164" s="269">
        <v>86</v>
      </c>
      <c r="B3164" s="284" t="s">
        <v>7996</v>
      </c>
      <c r="C3164" s="267"/>
      <c r="D3164" s="115"/>
      <c r="E3164" s="267"/>
      <c r="F3164" s="298"/>
      <c r="G3164" s="189"/>
      <c r="H3164" s="358"/>
      <c r="I3164" s="331"/>
      <c r="J3164" s="72"/>
      <c r="K3164" s="72"/>
      <c r="L3164"/>
      <c r="M3164"/>
      <c r="P3164" s="9">
        <v>40</v>
      </c>
      <c r="R3164" s="36"/>
      <c r="V3164" s="37"/>
      <c r="Z3164" s="38"/>
      <c r="AA3164" s="38"/>
      <c r="AB3164" s="30"/>
      <c r="AC3164" s="31"/>
      <c r="AD3164" s="32"/>
      <c r="AE3164" s="32"/>
      <c r="AF3164" s="33"/>
      <c r="AJ3164" s="350"/>
      <c r="AK3164" s="3"/>
      <c r="AL3164" s="3"/>
    </row>
    <row r="3165" spans="1:38" ht="12" customHeight="1" x14ac:dyDescent="0.25">
      <c r="A3165" s="76">
        <v>5014001</v>
      </c>
      <c r="B3165" s="270" t="s">
        <v>453</v>
      </c>
      <c r="C3165" s="77"/>
      <c r="D3165" s="115">
        <v>82.77</v>
      </c>
      <c r="E3165" s="78" t="s">
        <v>6463</v>
      </c>
      <c r="F3165" s="112">
        <f t="shared" si="212"/>
        <v>99.323999999999998</v>
      </c>
      <c r="G3165" s="79" t="s">
        <v>3333</v>
      </c>
      <c r="H3165" s="358"/>
      <c r="I3165" s="326" t="s">
        <v>4975</v>
      </c>
      <c r="J3165" s="15"/>
      <c r="L3165"/>
      <c r="M3165"/>
      <c r="P3165" s="9">
        <v>40</v>
      </c>
      <c r="V3165" s="39"/>
      <c r="Z3165" s="38"/>
      <c r="AA3165" s="38">
        <v>20.003460806367883</v>
      </c>
      <c r="AB3165" s="30"/>
      <c r="AC3165" s="31"/>
      <c r="AD3165" s="32"/>
      <c r="AE3165" s="32"/>
      <c r="AF3165" s="33"/>
      <c r="AJ3165" s="350">
        <v>1014001</v>
      </c>
      <c r="AK3165" s="3"/>
      <c r="AL3165" s="3"/>
    </row>
    <row r="3166" spans="1:38" ht="12" customHeight="1" x14ac:dyDescent="0.25">
      <c r="A3166" s="73">
        <v>5014002</v>
      </c>
      <c r="B3166" s="98" t="s">
        <v>454</v>
      </c>
      <c r="C3166" s="74"/>
      <c r="D3166" s="115">
        <v>87.93</v>
      </c>
      <c r="E3166" s="75" t="s">
        <v>6463</v>
      </c>
      <c r="F3166" s="112">
        <f t="shared" si="212"/>
        <v>105.51600000000001</v>
      </c>
      <c r="G3166" s="80" t="s">
        <v>3333</v>
      </c>
      <c r="H3166" s="358"/>
      <c r="I3166" s="360" t="s">
        <v>8217</v>
      </c>
      <c r="J3166" s="15"/>
      <c r="L3166"/>
      <c r="M3166"/>
      <c r="P3166" s="9">
        <v>40</v>
      </c>
      <c r="V3166" s="39"/>
      <c r="Z3166" s="38"/>
      <c r="AA3166" s="38">
        <v>20.003257859586256</v>
      </c>
      <c r="AB3166" s="30"/>
      <c r="AC3166" s="31"/>
      <c r="AD3166" s="32"/>
      <c r="AE3166" s="32"/>
      <c r="AF3166" s="33"/>
      <c r="AJ3166" s="350">
        <v>1014002</v>
      </c>
      <c r="AK3166" s="3"/>
      <c r="AL3166" s="3"/>
    </row>
    <row r="3167" spans="1:38" ht="12" customHeight="1" x14ac:dyDescent="0.25">
      <c r="A3167" s="73">
        <v>5014003</v>
      </c>
      <c r="B3167" s="98" t="s">
        <v>455</v>
      </c>
      <c r="C3167" s="74"/>
      <c r="D3167" s="115">
        <v>128.69</v>
      </c>
      <c r="E3167" s="75" t="s">
        <v>6463</v>
      </c>
      <c r="F3167" s="112">
        <f t="shared" si="212"/>
        <v>154.428</v>
      </c>
      <c r="G3167" s="80" t="s">
        <v>3335</v>
      </c>
      <c r="H3167" s="358"/>
      <c r="I3167" s="361"/>
      <c r="L3167"/>
      <c r="M3167"/>
      <c r="P3167" s="9">
        <v>40</v>
      </c>
      <c r="V3167" s="39"/>
      <c r="Z3167" s="38"/>
      <c r="AA3167" s="38">
        <v>20</v>
      </c>
      <c r="AB3167" s="30"/>
      <c r="AC3167" s="31"/>
      <c r="AD3167" s="32"/>
      <c r="AE3167" s="32"/>
      <c r="AF3167" s="33"/>
      <c r="AJ3167" s="350">
        <v>1014003</v>
      </c>
      <c r="AK3167" s="3"/>
      <c r="AL3167" s="3"/>
    </row>
    <row r="3168" spans="1:38" ht="12" customHeight="1" x14ac:dyDescent="0.25">
      <c r="A3168" s="73">
        <v>5014004</v>
      </c>
      <c r="B3168" s="98" t="s">
        <v>456</v>
      </c>
      <c r="C3168" s="74"/>
      <c r="D3168" s="115">
        <v>94.67</v>
      </c>
      <c r="E3168" s="75" t="s">
        <v>6463</v>
      </c>
      <c r="F3168" s="112">
        <f t="shared" si="212"/>
        <v>113.604</v>
      </c>
      <c r="G3168" s="80" t="s">
        <v>3333</v>
      </c>
      <c r="H3168" s="358"/>
      <c r="J3168" s="15"/>
      <c r="L3168"/>
      <c r="M3168"/>
      <c r="P3168" s="9">
        <v>40</v>
      </c>
      <c r="V3168" s="39"/>
      <c r="Z3168" s="38"/>
      <c r="AA3168" s="38">
        <v>20</v>
      </c>
      <c r="AB3168" s="30"/>
      <c r="AC3168" s="31"/>
      <c r="AD3168" s="32"/>
      <c r="AE3168" s="32"/>
      <c r="AF3168" s="33"/>
      <c r="AJ3168" s="350">
        <v>1014004</v>
      </c>
      <c r="AK3168" s="3"/>
      <c r="AL3168" s="3"/>
    </row>
    <row r="3169" spans="1:38" ht="12" customHeight="1" x14ac:dyDescent="0.25">
      <c r="A3169" s="73">
        <v>5014005</v>
      </c>
      <c r="B3169" s="98" t="s">
        <v>457</v>
      </c>
      <c r="C3169" s="74"/>
      <c r="D3169" s="115">
        <v>152.33000000000001</v>
      </c>
      <c r="E3169" s="75" t="s">
        <v>6463</v>
      </c>
      <c r="F3169" s="112">
        <f t="shared" si="212"/>
        <v>182.79600000000002</v>
      </c>
      <c r="G3169" s="80" t="s">
        <v>3333</v>
      </c>
      <c r="H3169" s="358"/>
      <c r="I3169" s="360" t="s">
        <v>8218</v>
      </c>
      <c r="J3169" s="15"/>
      <c r="L3169"/>
      <c r="M3169"/>
      <c r="P3169" s="9">
        <v>40</v>
      </c>
      <c r="V3169" s="39"/>
      <c r="Z3169" s="38"/>
      <c r="AA3169" s="38">
        <v>19.998119593832271</v>
      </c>
      <c r="AB3169" s="30"/>
      <c r="AC3169" s="31"/>
      <c r="AD3169" s="32"/>
      <c r="AE3169" s="32"/>
      <c r="AF3169" s="33"/>
      <c r="AJ3169" s="350">
        <v>1014005</v>
      </c>
      <c r="AK3169" s="3"/>
      <c r="AL3169" s="3"/>
    </row>
    <row r="3170" spans="1:38" ht="12" customHeight="1" x14ac:dyDescent="0.25">
      <c r="A3170" s="73">
        <v>5014006</v>
      </c>
      <c r="B3170" s="98" t="s">
        <v>458</v>
      </c>
      <c r="C3170" s="74"/>
      <c r="D3170" s="115">
        <v>122.41</v>
      </c>
      <c r="E3170" s="75" t="s">
        <v>6463</v>
      </c>
      <c r="F3170" s="112">
        <f t="shared" si="212"/>
        <v>146.892</v>
      </c>
      <c r="G3170" s="80" t="s">
        <v>3335</v>
      </c>
      <c r="H3170" s="358"/>
      <c r="I3170" s="361"/>
      <c r="L3170"/>
      <c r="M3170"/>
      <c r="P3170" s="9">
        <v>40</v>
      </c>
      <c r="V3170" s="39"/>
      <c r="Z3170" s="38"/>
      <c r="AA3170" s="38">
        <v>19.995319995319988</v>
      </c>
      <c r="AB3170" s="30"/>
      <c r="AC3170" s="31"/>
      <c r="AD3170" s="32"/>
      <c r="AE3170" s="32"/>
      <c r="AF3170" s="33"/>
      <c r="AJ3170" s="350">
        <v>1014006</v>
      </c>
      <c r="AK3170" s="3"/>
      <c r="AL3170" s="3"/>
    </row>
    <row r="3171" spans="1:38" ht="12" customHeight="1" x14ac:dyDescent="0.25">
      <c r="A3171" s="73">
        <v>5014007</v>
      </c>
      <c r="B3171" s="98" t="s">
        <v>459</v>
      </c>
      <c r="C3171" s="74"/>
      <c r="D3171" s="115">
        <v>201.38</v>
      </c>
      <c r="E3171" s="75" t="s">
        <v>6463</v>
      </c>
      <c r="F3171" s="112">
        <f t="shared" si="212"/>
        <v>241.65599999999998</v>
      </c>
      <c r="G3171" s="80" t="s">
        <v>3333</v>
      </c>
      <c r="H3171" s="358"/>
      <c r="J3171" s="15"/>
      <c r="L3171"/>
      <c r="M3171"/>
      <c r="P3171" s="9">
        <v>40</v>
      </c>
      <c r="V3171" s="39"/>
      <c r="Z3171" s="38"/>
      <c r="AA3171" s="38">
        <v>19.998577626057894</v>
      </c>
      <c r="AB3171" s="30"/>
      <c r="AC3171" s="31"/>
      <c r="AD3171" s="32"/>
      <c r="AE3171" s="32"/>
      <c r="AF3171" s="33"/>
      <c r="AJ3171" s="350">
        <v>1014007</v>
      </c>
      <c r="AK3171" s="3"/>
      <c r="AL3171" s="3"/>
    </row>
    <row r="3172" spans="1:38" ht="12" customHeight="1" x14ac:dyDescent="0.25">
      <c r="A3172" s="73">
        <v>5014008</v>
      </c>
      <c r="B3172" s="98" t="s">
        <v>460</v>
      </c>
      <c r="C3172" s="74"/>
      <c r="D3172" s="115">
        <v>246.72</v>
      </c>
      <c r="E3172" s="75" t="s">
        <v>6463</v>
      </c>
      <c r="F3172" s="112">
        <f t="shared" si="212"/>
        <v>296.06399999999996</v>
      </c>
      <c r="G3172" s="80" t="s">
        <v>3335</v>
      </c>
      <c r="H3172" s="358"/>
      <c r="I3172" s="360" t="s">
        <v>8219</v>
      </c>
      <c r="L3172"/>
      <c r="M3172"/>
      <c r="P3172" s="9">
        <v>40</v>
      </c>
      <c r="V3172" s="39"/>
      <c r="Z3172" s="38"/>
      <c r="AA3172" s="38">
        <v>19.998838964356196</v>
      </c>
      <c r="AB3172" s="30"/>
      <c r="AC3172" s="31"/>
      <c r="AD3172" s="32"/>
      <c r="AE3172" s="32"/>
      <c r="AF3172" s="33"/>
      <c r="AJ3172" s="350">
        <v>1014008</v>
      </c>
      <c r="AK3172" s="3"/>
      <c r="AL3172" s="3"/>
    </row>
    <row r="3173" spans="1:38" ht="12" customHeight="1" x14ac:dyDescent="0.25">
      <c r="A3173" s="73">
        <v>5014009</v>
      </c>
      <c r="B3173" s="98" t="s">
        <v>461</v>
      </c>
      <c r="C3173" s="74"/>
      <c r="D3173" s="115">
        <v>148.53</v>
      </c>
      <c r="E3173" s="75" t="s">
        <v>6463</v>
      </c>
      <c r="F3173" s="112">
        <f t="shared" si="212"/>
        <v>178.23599999999999</v>
      </c>
      <c r="G3173" s="80" t="s">
        <v>3335</v>
      </c>
      <c r="H3173" s="358"/>
      <c r="I3173" s="361"/>
      <c r="L3173"/>
      <c r="M3173"/>
      <c r="P3173" s="9">
        <v>40</v>
      </c>
      <c r="V3173" s="39"/>
      <c r="Z3173" s="38"/>
      <c r="AA3173" s="38">
        <v>19.998071545656146</v>
      </c>
      <c r="AB3173" s="30"/>
      <c r="AC3173" s="31"/>
      <c r="AD3173" s="32"/>
      <c r="AE3173" s="32"/>
      <c r="AF3173" s="33"/>
      <c r="AJ3173" s="350">
        <v>1014009</v>
      </c>
      <c r="AK3173" s="3"/>
      <c r="AL3173" s="3"/>
    </row>
    <row r="3174" spans="1:38" ht="12" customHeight="1" x14ac:dyDescent="0.25">
      <c r="A3174" s="73">
        <v>5014010</v>
      </c>
      <c r="B3174" s="98" t="s">
        <v>462</v>
      </c>
      <c r="C3174" s="74"/>
      <c r="D3174" s="115">
        <v>234.59</v>
      </c>
      <c r="E3174" s="75" t="s">
        <v>6463</v>
      </c>
      <c r="F3174" s="112">
        <f t="shared" si="212"/>
        <v>281.50799999999998</v>
      </c>
      <c r="G3174" s="80" t="s">
        <v>3335</v>
      </c>
      <c r="H3174" s="358"/>
      <c r="L3174"/>
      <c r="M3174"/>
      <c r="P3174" s="9">
        <v>40</v>
      </c>
      <c r="V3174" s="39"/>
      <c r="Z3174" s="38"/>
      <c r="AA3174" s="38">
        <v>20</v>
      </c>
      <c r="AB3174" s="30"/>
      <c r="AC3174" s="31"/>
      <c r="AD3174" s="32"/>
      <c r="AE3174" s="32"/>
      <c r="AF3174" s="33"/>
      <c r="AJ3174" s="350">
        <v>1014010</v>
      </c>
      <c r="AK3174" s="3"/>
      <c r="AL3174" s="3"/>
    </row>
    <row r="3175" spans="1:38" ht="12" customHeight="1" x14ac:dyDescent="0.25">
      <c r="A3175" s="73">
        <v>5014011</v>
      </c>
      <c r="B3175" s="98" t="s">
        <v>463</v>
      </c>
      <c r="C3175" s="74"/>
      <c r="D3175" s="115">
        <v>291.22000000000003</v>
      </c>
      <c r="E3175" s="75" t="s">
        <v>6463</v>
      </c>
      <c r="F3175" s="112">
        <f t="shared" si="212"/>
        <v>349.464</v>
      </c>
      <c r="G3175" s="80" t="s">
        <v>3334</v>
      </c>
      <c r="H3175" s="358"/>
      <c r="L3175"/>
      <c r="M3175"/>
      <c r="P3175" s="9">
        <v>40</v>
      </c>
      <c r="V3175" s="39"/>
      <c r="Z3175" s="38"/>
      <c r="AA3175" s="38">
        <v>20.000983574309046</v>
      </c>
      <c r="AB3175" s="30"/>
      <c r="AC3175" s="31"/>
      <c r="AD3175" s="32"/>
      <c r="AE3175" s="32"/>
      <c r="AF3175" s="33"/>
      <c r="AJ3175" s="350">
        <v>1014011</v>
      </c>
      <c r="AK3175" s="3"/>
      <c r="AL3175" s="3"/>
    </row>
    <row r="3176" spans="1:38" ht="12" customHeight="1" x14ac:dyDescent="0.25">
      <c r="A3176" s="73">
        <v>5014012</v>
      </c>
      <c r="B3176" s="98" t="s">
        <v>464</v>
      </c>
      <c r="C3176" s="74"/>
      <c r="D3176" s="115">
        <v>161.65</v>
      </c>
      <c r="E3176" s="75" t="s">
        <v>6463</v>
      </c>
      <c r="F3176" s="112">
        <f t="shared" ref="F3176:F3239" si="213">D3176*1.2</f>
        <v>193.98</v>
      </c>
      <c r="G3176" s="80" t="s">
        <v>3334</v>
      </c>
      <c r="H3176" s="358"/>
      <c r="L3176"/>
      <c r="M3176"/>
      <c r="P3176" s="9">
        <v>40</v>
      </c>
      <c r="V3176" s="39"/>
      <c r="Z3176" s="38"/>
      <c r="AA3176" s="38">
        <v>19.998227892964735</v>
      </c>
      <c r="AB3176" s="30"/>
      <c r="AC3176" s="31"/>
      <c r="AD3176" s="32"/>
      <c r="AE3176" s="32"/>
      <c r="AF3176" s="33"/>
      <c r="AJ3176" s="350">
        <v>1014012</v>
      </c>
      <c r="AK3176" s="3"/>
      <c r="AL3176" s="3"/>
    </row>
    <row r="3177" spans="1:38" ht="12" customHeight="1" x14ac:dyDescent="0.25">
      <c r="A3177" s="73">
        <v>5014013</v>
      </c>
      <c r="B3177" s="98" t="s">
        <v>465</v>
      </c>
      <c r="C3177" s="74"/>
      <c r="D3177" s="115">
        <v>264.56</v>
      </c>
      <c r="E3177" s="75" t="s">
        <v>6463</v>
      </c>
      <c r="F3177" s="112">
        <f t="shared" si="213"/>
        <v>317.47199999999998</v>
      </c>
      <c r="G3177" s="80" t="s">
        <v>3334</v>
      </c>
      <c r="H3177" s="358"/>
      <c r="I3177" s="360" t="s">
        <v>8220</v>
      </c>
      <c r="L3177"/>
      <c r="M3177"/>
      <c r="P3177" s="9">
        <v>40</v>
      </c>
      <c r="V3177" s="39"/>
      <c r="Z3177" s="38"/>
      <c r="AA3177" s="38">
        <v>19.997834560415768</v>
      </c>
      <c r="AB3177" s="30"/>
      <c r="AC3177" s="31"/>
      <c r="AD3177" s="32"/>
      <c r="AE3177" s="32"/>
      <c r="AF3177" s="33"/>
      <c r="AJ3177" s="350">
        <v>1014013</v>
      </c>
      <c r="AK3177" s="3"/>
      <c r="AL3177" s="3"/>
    </row>
    <row r="3178" spans="1:38" ht="12" customHeight="1" x14ac:dyDescent="0.25">
      <c r="A3178" s="73">
        <v>5014014</v>
      </c>
      <c r="B3178" s="98" t="s">
        <v>466</v>
      </c>
      <c r="C3178" s="74"/>
      <c r="D3178" s="115">
        <v>172.9</v>
      </c>
      <c r="E3178" s="75" t="s">
        <v>6463</v>
      </c>
      <c r="F3178" s="112">
        <f t="shared" si="213"/>
        <v>207.48</v>
      </c>
      <c r="G3178" s="80" t="s">
        <v>3334</v>
      </c>
      <c r="H3178" s="358"/>
      <c r="I3178" s="361"/>
      <c r="L3178"/>
      <c r="M3178"/>
      <c r="P3178" s="9">
        <v>40</v>
      </c>
      <c r="V3178" s="39"/>
      <c r="Z3178" s="38"/>
      <c r="AA3178" s="38">
        <v>20.003313178166152</v>
      </c>
      <c r="AB3178" s="30"/>
      <c r="AC3178" s="31"/>
      <c r="AD3178" s="32"/>
      <c r="AE3178" s="32"/>
      <c r="AF3178" s="33"/>
      <c r="AJ3178" s="350">
        <v>1014014</v>
      </c>
      <c r="AK3178" s="3"/>
      <c r="AL3178" s="3"/>
    </row>
    <row r="3179" spans="1:38" ht="12" customHeight="1" x14ac:dyDescent="0.25">
      <c r="A3179" s="73">
        <v>5014015</v>
      </c>
      <c r="B3179" s="98" t="s">
        <v>467</v>
      </c>
      <c r="C3179" s="74"/>
      <c r="D3179" s="115">
        <v>285.74</v>
      </c>
      <c r="E3179" s="75" t="s">
        <v>6463</v>
      </c>
      <c r="F3179" s="112">
        <f t="shared" si="213"/>
        <v>342.88799999999998</v>
      </c>
      <c r="G3179" s="80" t="s">
        <v>3335</v>
      </c>
      <c r="H3179" s="358"/>
      <c r="L3179"/>
      <c r="M3179"/>
      <c r="P3179" s="9">
        <v>40</v>
      </c>
      <c r="V3179" s="39"/>
      <c r="Z3179" s="38"/>
      <c r="AA3179" s="38">
        <v>19.998997543982739</v>
      </c>
      <c r="AB3179" s="30"/>
      <c r="AC3179" s="31"/>
      <c r="AD3179" s="32"/>
      <c r="AE3179" s="32"/>
      <c r="AF3179" s="33"/>
      <c r="AJ3179" s="350">
        <v>1014015</v>
      </c>
      <c r="AK3179" s="3"/>
      <c r="AL3179" s="3"/>
    </row>
    <row r="3180" spans="1:38" ht="12" customHeight="1" x14ac:dyDescent="0.25">
      <c r="A3180" s="73">
        <v>5014016</v>
      </c>
      <c r="B3180" s="98" t="s">
        <v>468</v>
      </c>
      <c r="C3180" s="74"/>
      <c r="D3180" s="115">
        <v>340.89</v>
      </c>
      <c r="E3180" s="75" t="s">
        <v>6463</v>
      </c>
      <c r="F3180" s="112">
        <f t="shared" si="213"/>
        <v>409.06799999999998</v>
      </c>
      <c r="G3180" s="80" t="s">
        <v>3334</v>
      </c>
      <c r="H3180" s="358"/>
      <c r="L3180"/>
      <c r="M3180"/>
      <c r="P3180" s="9">
        <v>40</v>
      </c>
      <c r="V3180" s="39"/>
      <c r="Z3180" s="38"/>
      <c r="AA3180" s="38">
        <v>19.998319468952189</v>
      </c>
      <c r="AB3180" s="30"/>
      <c r="AC3180" s="31"/>
      <c r="AD3180" s="32"/>
      <c r="AE3180" s="32"/>
      <c r="AF3180" s="33"/>
      <c r="AJ3180" s="350">
        <v>1014016</v>
      </c>
      <c r="AK3180" s="3"/>
      <c r="AL3180" s="3"/>
    </row>
    <row r="3181" spans="1:38" ht="12" customHeight="1" x14ac:dyDescent="0.25">
      <c r="A3181" s="73">
        <v>5014017</v>
      </c>
      <c r="B3181" s="98" t="s">
        <v>469</v>
      </c>
      <c r="C3181" s="74"/>
      <c r="D3181" s="115">
        <v>202.52</v>
      </c>
      <c r="E3181" s="75" t="s">
        <v>1</v>
      </c>
      <c r="F3181" s="112">
        <f t="shared" si="213"/>
        <v>243.024</v>
      </c>
      <c r="G3181" s="80" t="s">
        <v>3334</v>
      </c>
      <c r="H3181" s="358"/>
      <c r="L3181"/>
      <c r="M3181"/>
      <c r="P3181" s="9">
        <v>40</v>
      </c>
      <c r="V3181" s="39"/>
      <c r="Z3181" s="38"/>
      <c r="AA3181" s="38">
        <v>19.998585672866128</v>
      </c>
      <c r="AB3181" s="30"/>
      <c r="AC3181" s="31"/>
      <c r="AD3181" s="32"/>
      <c r="AE3181" s="32"/>
      <c r="AF3181" s="33"/>
      <c r="AJ3181" s="350">
        <v>1014017</v>
      </c>
      <c r="AK3181" s="3"/>
      <c r="AL3181" s="3"/>
    </row>
    <row r="3182" spans="1:38" ht="12" customHeight="1" x14ac:dyDescent="0.25">
      <c r="A3182" s="73">
        <v>5014018</v>
      </c>
      <c r="B3182" s="98" t="s">
        <v>470</v>
      </c>
      <c r="C3182" s="74"/>
      <c r="D3182" s="115">
        <v>345.29</v>
      </c>
      <c r="E3182" s="75" t="s">
        <v>6463</v>
      </c>
      <c r="F3182" s="112">
        <f t="shared" si="213"/>
        <v>414.34800000000001</v>
      </c>
      <c r="G3182" s="80" t="s">
        <v>3335</v>
      </c>
      <c r="H3182" s="358"/>
      <c r="I3182" s="326" t="s">
        <v>4974</v>
      </c>
      <c r="L3182"/>
      <c r="M3182"/>
      <c r="P3182" s="9">
        <v>40</v>
      </c>
      <c r="V3182" s="39"/>
      <c r="Z3182" s="38"/>
      <c r="AA3182" s="38">
        <v>20.000829565722341</v>
      </c>
      <c r="AB3182" s="30"/>
      <c r="AC3182" s="31"/>
      <c r="AD3182" s="32"/>
      <c r="AE3182" s="32"/>
      <c r="AF3182" s="33"/>
      <c r="AJ3182" s="350">
        <v>1014018</v>
      </c>
      <c r="AK3182" s="3"/>
      <c r="AL3182" s="3"/>
    </row>
    <row r="3183" spans="1:38" ht="12" customHeight="1" x14ac:dyDescent="0.25">
      <c r="A3183" s="73">
        <v>5014019</v>
      </c>
      <c r="B3183" s="98" t="s">
        <v>471</v>
      </c>
      <c r="C3183" s="74"/>
      <c r="D3183" s="115">
        <v>450.37</v>
      </c>
      <c r="E3183" s="75" t="s">
        <v>6463</v>
      </c>
      <c r="F3183" s="112">
        <f t="shared" si="213"/>
        <v>540.44399999999996</v>
      </c>
      <c r="G3183" s="80" t="s">
        <v>3334</v>
      </c>
      <c r="H3183" s="358"/>
      <c r="I3183" s="360" t="s">
        <v>8207</v>
      </c>
      <c r="L3183"/>
      <c r="M3183"/>
      <c r="P3183" s="9">
        <v>40</v>
      </c>
      <c r="V3183" s="39"/>
      <c r="Z3183" s="38"/>
      <c r="AA3183" s="38">
        <v>20</v>
      </c>
      <c r="AB3183" s="30"/>
      <c r="AC3183" s="31"/>
      <c r="AD3183" s="32"/>
      <c r="AE3183" s="32"/>
      <c r="AF3183" s="33"/>
      <c r="AJ3183" s="350">
        <v>1014019</v>
      </c>
      <c r="AK3183" s="3"/>
      <c r="AL3183" s="3"/>
    </row>
    <row r="3184" spans="1:38" ht="12" customHeight="1" x14ac:dyDescent="0.25">
      <c r="A3184" s="73">
        <v>5014020</v>
      </c>
      <c r="B3184" s="98" t="s">
        <v>472</v>
      </c>
      <c r="C3184" s="74"/>
      <c r="D3184" s="115">
        <v>241.34</v>
      </c>
      <c r="E3184" s="75" t="s">
        <v>6463</v>
      </c>
      <c r="F3184" s="112">
        <f t="shared" si="213"/>
        <v>289.608</v>
      </c>
      <c r="G3184" s="80" t="s">
        <v>3334</v>
      </c>
      <c r="H3184" s="358"/>
      <c r="I3184" s="361"/>
      <c r="L3184"/>
      <c r="M3184"/>
      <c r="P3184" s="9">
        <v>40</v>
      </c>
      <c r="V3184" s="39"/>
      <c r="Z3184" s="38"/>
      <c r="AA3184" s="38">
        <v>19.998813126817396</v>
      </c>
      <c r="AB3184" s="30"/>
      <c r="AC3184" s="31"/>
      <c r="AD3184" s="32"/>
      <c r="AE3184" s="32"/>
      <c r="AF3184" s="33"/>
      <c r="AJ3184" s="350">
        <v>1014020</v>
      </c>
      <c r="AK3184" s="3"/>
      <c r="AL3184" s="3"/>
    </row>
    <row r="3185" spans="1:38" ht="12" customHeight="1" x14ac:dyDescent="0.25">
      <c r="A3185" s="73">
        <v>5014021</v>
      </c>
      <c r="B3185" s="98" t="s">
        <v>473</v>
      </c>
      <c r="C3185" s="74"/>
      <c r="D3185" s="115">
        <v>412.66</v>
      </c>
      <c r="E3185" s="75" t="s">
        <v>6463</v>
      </c>
      <c r="F3185" s="112">
        <f t="shared" si="213"/>
        <v>495.19200000000001</v>
      </c>
      <c r="G3185" s="80" t="s">
        <v>3335</v>
      </c>
      <c r="H3185" s="358"/>
      <c r="L3185"/>
      <c r="M3185"/>
      <c r="P3185" s="9">
        <v>40</v>
      </c>
      <c r="V3185" s="39"/>
      <c r="Z3185" s="38"/>
      <c r="AA3185" s="38">
        <v>20.001388262242742</v>
      </c>
      <c r="AB3185" s="30"/>
      <c r="AC3185" s="31"/>
      <c r="AD3185" s="32"/>
      <c r="AE3185" s="32"/>
      <c r="AF3185" s="33"/>
      <c r="AJ3185" s="350">
        <v>1014021</v>
      </c>
      <c r="AK3185" s="3"/>
      <c r="AL3185" s="3"/>
    </row>
    <row r="3186" spans="1:38" ht="12" customHeight="1" x14ac:dyDescent="0.25">
      <c r="A3186" s="73">
        <v>5014022</v>
      </c>
      <c r="B3186" s="98" t="s">
        <v>474</v>
      </c>
      <c r="C3186" s="74"/>
      <c r="D3186" s="115">
        <v>530.04</v>
      </c>
      <c r="E3186" s="75" t="s">
        <v>6463</v>
      </c>
      <c r="F3186" s="112">
        <f t="shared" si="213"/>
        <v>636.04799999999989</v>
      </c>
      <c r="G3186" s="80" t="s">
        <v>3334</v>
      </c>
      <c r="H3186" s="358"/>
      <c r="L3186"/>
      <c r="M3186"/>
      <c r="P3186" s="9">
        <v>40</v>
      </c>
      <c r="V3186" s="39"/>
      <c r="Z3186" s="38"/>
      <c r="AA3186" s="38">
        <v>20.00054040908968</v>
      </c>
      <c r="AB3186" s="30"/>
      <c r="AC3186" s="31"/>
      <c r="AD3186" s="32"/>
      <c r="AE3186" s="32"/>
      <c r="AF3186" s="33"/>
      <c r="AJ3186" s="350">
        <v>1014022</v>
      </c>
      <c r="AK3186" s="3"/>
      <c r="AL3186" s="3"/>
    </row>
    <row r="3187" spans="1:38" ht="12" customHeight="1" x14ac:dyDescent="0.25">
      <c r="A3187" s="73">
        <v>5014023</v>
      </c>
      <c r="B3187" s="98" t="s">
        <v>475</v>
      </c>
      <c r="C3187" s="74"/>
      <c r="D3187" s="115">
        <v>287.3</v>
      </c>
      <c r="E3187" s="75" t="s">
        <v>6463</v>
      </c>
      <c r="F3187" s="112">
        <f t="shared" si="213"/>
        <v>344.76</v>
      </c>
      <c r="G3187" s="80" t="s">
        <v>3334</v>
      </c>
      <c r="H3187" s="358"/>
      <c r="L3187"/>
      <c r="M3187"/>
      <c r="P3187" s="9">
        <v>40</v>
      </c>
      <c r="V3187" s="39"/>
      <c r="Z3187" s="38"/>
      <c r="AA3187" s="38">
        <v>20</v>
      </c>
      <c r="AB3187" s="30"/>
      <c r="AC3187" s="31"/>
      <c r="AD3187" s="32"/>
      <c r="AE3187" s="32"/>
      <c r="AF3187" s="33"/>
      <c r="AJ3187" s="350">
        <v>1014023</v>
      </c>
      <c r="AK3187" s="3"/>
      <c r="AL3187" s="3"/>
    </row>
    <row r="3188" spans="1:38" ht="12" customHeight="1" x14ac:dyDescent="0.25">
      <c r="A3188" s="73">
        <v>5014024</v>
      </c>
      <c r="B3188" s="98" t="s">
        <v>476</v>
      </c>
      <c r="C3188" s="74"/>
      <c r="D3188" s="115">
        <v>485.65</v>
      </c>
      <c r="E3188" s="75" t="s">
        <v>6463</v>
      </c>
      <c r="F3188" s="112">
        <f t="shared" si="213"/>
        <v>582.78</v>
      </c>
      <c r="G3188" s="80" t="s">
        <v>3335</v>
      </c>
      <c r="H3188" s="358"/>
      <c r="L3188"/>
      <c r="M3188"/>
      <c r="P3188" s="9">
        <v>40</v>
      </c>
      <c r="V3188" s="39"/>
      <c r="Z3188" s="38"/>
      <c r="AA3188" s="38">
        <v>20.000589813913706</v>
      </c>
      <c r="AB3188" s="30"/>
      <c r="AC3188" s="31"/>
      <c r="AD3188" s="32"/>
      <c r="AE3188" s="32"/>
      <c r="AF3188" s="33"/>
      <c r="AJ3188" s="350">
        <v>1014024</v>
      </c>
      <c r="AK3188" s="3"/>
      <c r="AL3188" s="3"/>
    </row>
    <row r="3189" spans="1:38" ht="12" customHeight="1" x14ac:dyDescent="0.25">
      <c r="A3189" s="73">
        <v>1014025</v>
      </c>
      <c r="B3189" s="98" t="s">
        <v>477</v>
      </c>
      <c r="C3189" s="74"/>
      <c r="D3189" s="115">
        <v>153.04</v>
      </c>
      <c r="E3189" s="75" t="s">
        <v>6463</v>
      </c>
      <c r="F3189" s="112">
        <f t="shared" si="213"/>
        <v>183.648</v>
      </c>
      <c r="G3189" s="80" t="s">
        <v>3334</v>
      </c>
      <c r="H3189" s="358"/>
      <c r="I3189" s="326" t="s">
        <v>4954</v>
      </c>
      <c r="L3189"/>
      <c r="M3189"/>
      <c r="P3189" s="9">
        <v>40</v>
      </c>
      <c r="V3189" s="39"/>
      <c r="Z3189" s="38"/>
      <c r="AA3189" s="38">
        <v>0</v>
      </c>
      <c r="AB3189" s="30"/>
      <c r="AC3189" s="31"/>
      <c r="AD3189" s="32"/>
      <c r="AE3189" s="32"/>
      <c r="AF3189" s="33"/>
      <c r="AJ3189" s="350"/>
      <c r="AK3189" s="3"/>
      <c r="AL3189" s="3"/>
    </row>
    <row r="3190" spans="1:38" ht="12" customHeight="1" x14ac:dyDescent="0.25">
      <c r="A3190" s="73">
        <v>5014026</v>
      </c>
      <c r="B3190" s="98" t="s">
        <v>478</v>
      </c>
      <c r="C3190" s="74"/>
      <c r="D3190" s="115">
        <v>346.16</v>
      </c>
      <c r="E3190" s="75" t="s">
        <v>6463</v>
      </c>
      <c r="F3190" s="112">
        <f t="shared" si="213"/>
        <v>415.392</v>
      </c>
      <c r="G3190" s="80" t="s">
        <v>3334</v>
      </c>
      <c r="H3190" s="358"/>
      <c r="I3190" s="360" t="s">
        <v>8215</v>
      </c>
      <c r="L3190"/>
      <c r="M3190"/>
      <c r="P3190" s="9">
        <v>40</v>
      </c>
      <c r="V3190" s="39"/>
      <c r="Z3190" s="38"/>
      <c r="AA3190" s="38">
        <v>20</v>
      </c>
      <c r="AB3190" s="30"/>
      <c r="AC3190" s="31"/>
      <c r="AD3190" s="32"/>
      <c r="AE3190" s="32"/>
      <c r="AF3190" s="33"/>
      <c r="AJ3190" s="350">
        <v>1014026</v>
      </c>
      <c r="AK3190" s="3"/>
      <c r="AL3190" s="3"/>
    </row>
    <row r="3191" spans="1:38" ht="12" customHeight="1" x14ac:dyDescent="0.25">
      <c r="A3191" s="73">
        <v>5014027</v>
      </c>
      <c r="B3191" s="98" t="s">
        <v>479</v>
      </c>
      <c r="C3191" s="74"/>
      <c r="D3191" s="115">
        <v>591.53</v>
      </c>
      <c r="E3191" s="75" t="s">
        <v>6463</v>
      </c>
      <c r="F3191" s="112">
        <f t="shared" si="213"/>
        <v>709.8359999999999</v>
      </c>
      <c r="G3191" s="80" t="s">
        <v>3333</v>
      </c>
      <c r="H3191" s="358"/>
      <c r="I3191" s="361"/>
      <c r="J3191" s="15"/>
      <c r="L3191"/>
      <c r="M3191"/>
      <c r="P3191" s="9">
        <v>40</v>
      </c>
      <c r="V3191" s="39"/>
      <c r="Z3191" s="38"/>
      <c r="AA3191" s="38">
        <v>19.999031523897145</v>
      </c>
      <c r="AB3191" s="30"/>
      <c r="AC3191" s="31"/>
      <c r="AD3191" s="32"/>
      <c r="AE3191" s="32"/>
      <c r="AF3191" s="33"/>
      <c r="AJ3191" s="350">
        <v>1014027</v>
      </c>
      <c r="AK3191" s="3"/>
      <c r="AL3191" s="3"/>
    </row>
    <row r="3192" spans="1:38" ht="12" customHeight="1" x14ac:dyDescent="0.25">
      <c r="A3192" s="73">
        <v>5014028</v>
      </c>
      <c r="B3192" s="98" t="s">
        <v>480</v>
      </c>
      <c r="C3192" s="74"/>
      <c r="D3192" s="115">
        <v>797.59</v>
      </c>
      <c r="E3192" s="75" t="s">
        <v>6463</v>
      </c>
      <c r="F3192" s="112">
        <f t="shared" si="213"/>
        <v>957.10799999999995</v>
      </c>
      <c r="G3192" s="80" t="s">
        <v>3334</v>
      </c>
      <c r="H3192" s="358"/>
      <c r="I3192" s="365" t="s">
        <v>4955</v>
      </c>
      <c r="L3192"/>
      <c r="M3192"/>
      <c r="P3192" s="9">
        <v>40</v>
      </c>
      <c r="V3192" s="39"/>
      <c r="Z3192" s="38"/>
      <c r="AA3192" s="38">
        <v>20</v>
      </c>
      <c r="AB3192" s="30"/>
      <c r="AC3192" s="31"/>
      <c r="AD3192" s="32"/>
      <c r="AE3192" s="32"/>
      <c r="AF3192" s="33"/>
      <c r="AJ3192" s="350">
        <v>1014028</v>
      </c>
      <c r="AK3192" s="3"/>
      <c r="AL3192" s="3"/>
    </row>
    <row r="3193" spans="1:38" ht="12" customHeight="1" x14ac:dyDescent="0.25">
      <c r="A3193" s="73">
        <v>1014029</v>
      </c>
      <c r="B3193" s="98" t="s">
        <v>481</v>
      </c>
      <c r="C3193" s="74"/>
      <c r="D3193" s="115">
        <v>160.41999999999999</v>
      </c>
      <c r="E3193" s="75" t="s">
        <v>6463</v>
      </c>
      <c r="F3193" s="309">
        <f t="shared" si="213"/>
        <v>192.50399999999999</v>
      </c>
      <c r="G3193" s="80" t="s">
        <v>3334</v>
      </c>
      <c r="H3193" s="358"/>
      <c r="I3193" s="365"/>
      <c r="L3193"/>
      <c r="M3193"/>
      <c r="P3193" s="9">
        <v>40</v>
      </c>
      <c r="V3193" s="39"/>
      <c r="Z3193" s="38"/>
      <c r="AA3193" s="38">
        <v>0</v>
      </c>
      <c r="AB3193" s="30"/>
      <c r="AC3193" s="31"/>
      <c r="AD3193" s="32"/>
      <c r="AE3193" s="32"/>
      <c r="AF3193" s="33"/>
      <c r="AJ3193" s="350"/>
      <c r="AK3193" s="3"/>
      <c r="AL3193" s="3"/>
    </row>
    <row r="3194" spans="1:38" ht="12" customHeight="1" x14ac:dyDescent="0.25">
      <c r="A3194" s="73">
        <v>5014030</v>
      </c>
      <c r="B3194" s="98" t="s">
        <v>482</v>
      </c>
      <c r="C3194" s="74"/>
      <c r="D3194" s="115">
        <v>676.82</v>
      </c>
      <c r="E3194" s="75" t="s">
        <v>6463</v>
      </c>
      <c r="F3194" s="112">
        <f t="shared" si="213"/>
        <v>812.18400000000008</v>
      </c>
      <c r="G3194" s="80" t="s">
        <v>3334</v>
      </c>
      <c r="H3194" s="358"/>
      <c r="I3194" s="365"/>
      <c r="L3194"/>
      <c r="M3194"/>
      <c r="P3194" s="9">
        <v>40</v>
      </c>
      <c r="V3194" s="39"/>
      <c r="Z3194" s="38"/>
      <c r="AA3194" s="38">
        <v>19.999153564551278</v>
      </c>
      <c r="AB3194" s="30"/>
      <c r="AC3194" s="31"/>
      <c r="AD3194" s="32"/>
      <c r="AE3194" s="32"/>
      <c r="AF3194" s="33"/>
      <c r="AJ3194" s="350">
        <v>1014030</v>
      </c>
      <c r="AK3194" s="3"/>
      <c r="AL3194" s="3"/>
    </row>
    <row r="3195" spans="1:38" ht="12" customHeight="1" x14ac:dyDescent="0.25">
      <c r="A3195" s="73">
        <v>5014031</v>
      </c>
      <c r="B3195" s="98" t="s">
        <v>483</v>
      </c>
      <c r="C3195" s="74"/>
      <c r="D3195" s="115">
        <v>409.92</v>
      </c>
      <c r="E3195" s="75" t="s">
        <v>6463</v>
      </c>
      <c r="F3195" s="112">
        <f t="shared" si="213"/>
        <v>491.904</v>
      </c>
      <c r="G3195" s="80" t="s">
        <v>3334</v>
      </c>
      <c r="H3195" s="358"/>
      <c r="L3195"/>
      <c r="M3195"/>
      <c r="P3195" s="9">
        <v>40</v>
      </c>
      <c r="V3195" s="39"/>
      <c r="Z3195" s="38"/>
      <c r="AA3195" s="38">
        <v>19.998602473621702</v>
      </c>
      <c r="AB3195" s="30"/>
      <c r="AC3195" s="31"/>
      <c r="AD3195" s="32"/>
      <c r="AE3195" s="32"/>
      <c r="AF3195" s="33"/>
      <c r="AJ3195" s="350">
        <v>1014031</v>
      </c>
      <c r="AK3195" s="3"/>
      <c r="AL3195" s="3"/>
    </row>
    <row r="3196" spans="1:38" ht="12" customHeight="1" x14ac:dyDescent="0.25">
      <c r="A3196" s="73">
        <v>5014032</v>
      </c>
      <c r="B3196" s="98" t="s">
        <v>484</v>
      </c>
      <c r="C3196" s="74"/>
      <c r="D3196" s="115">
        <v>759.64</v>
      </c>
      <c r="E3196" s="75" t="s">
        <v>6463</v>
      </c>
      <c r="F3196" s="112">
        <f t="shared" si="213"/>
        <v>911.56799999999998</v>
      </c>
      <c r="G3196" s="80" t="s">
        <v>3334</v>
      </c>
      <c r="H3196" s="358"/>
      <c r="L3196"/>
      <c r="M3196"/>
      <c r="P3196" s="9">
        <v>40</v>
      </c>
      <c r="V3196" s="39"/>
      <c r="Z3196" s="38"/>
      <c r="AA3196" s="38">
        <v>20</v>
      </c>
      <c r="AB3196" s="30"/>
      <c r="AC3196" s="31"/>
      <c r="AD3196" s="32"/>
      <c r="AE3196" s="32"/>
      <c r="AF3196" s="33"/>
      <c r="AJ3196" s="350">
        <v>1014032</v>
      </c>
      <c r="AK3196" s="3"/>
      <c r="AL3196" s="3"/>
    </row>
    <row r="3197" spans="1:38" ht="12" customHeight="1" x14ac:dyDescent="0.25">
      <c r="A3197" s="73">
        <v>5014033</v>
      </c>
      <c r="B3197" s="98" t="s">
        <v>485</v>
      </c>
      <c r="C3197" s="74"/>
      <c r="D3197" s="115">
        <v>892.7</v>
      </c>
      <c r="E3197" s="75" t="s">
        <v>6463</v>
      </c>
      <c r="F3197" s="112">
        <f t="shared" si="213"/>
        <v>1071.24</v>
      </c>
      <c r="G3197" s="80" t="s">
        <v>3334</v>
      </c>
      <c r="H3197" s="358"/>
      <c r="L3197"/>
      <c r="M3197"/>
      <c r="P3197" s="9">
        <v>40</v>
      </c>
      <c r="V3197" s="39"/>
      <c r="Z3197" s="38"/>
      <c r="AA3197" s="38">
        <v>19.999679132373927</v>
      </c>
      <c r="AB3197" s="30"/>
      <c r="AC3197" s="31"/>
      <c r="AD3197" s="32"/>
      <c r="AE3197" s="32"/>
      <c r="AF3197" s="33"/>
      <c r="AJ3197" s="350">
        <v>1014033</v>
      </c>
      <c r="AK3197" s="3"/>
      <c r="AL3197" s="3"/>
    </row>
    <row r="3198" spans="1:38" ht="12" customHeight="1" x14ac:dyDescent="0.25">
      <c r="A3198" s="73">
        <v>5014034</v>
      </c>
      <c r="B3198" s="98" t="s">
        <v>486</v>
      </c>
      <c r="C3198" s="74"/>
      <c r="D3198" s="115">
        <v>439.36</v>
      </c>
      <c r="E3198" s="75" t="s">
        <v>6463</v>
      </c>
      <c r="F3198" s="112">
        <f t="shared" si="213"/>
        <v>527.23199999999997</v>
      </c>
      <c r="G3198" s="80" t="s">
        <v>3334</v>
      </c>
      <c r="H3198" s="358"/>
      <c r="L3198"/>
      <c r="M3198"/>
      <c r="P3198" s="9">
        <v>40</v>
      </c>
      <c r="V3198" s="39"/>
      <c r="Z3198" s="38"/>
      <c r="AA3198" s="38">
        <v>19.99869609153437</v>
      </c>
      <c r="AB3198" s="30"/>
      <c r="AC3198" s="31"/>
      <c r="AD3198" s="32"/>
      <c r="AE3198" s="32"/>
      <c r="AF3198" s="33"/>
      <c r="AJ3198" s="350">
        <v>1014034</v>
      </c>
      <c r="AK3198" s="3"/>
      <c r="AL3198" s="3"/>
    </row>
    <row r="3199" spans="1:38" ht="12" customHeight="1" x14ac:dyDescent="0.25">
      <c r="A3199" s="73">
        <v>5014035</v>
      </c>
      <c r="B3199" s="98" t="s">
        <v>487</v>
      </c>
      <c r="C3199" s="74"/>
      <c r="D3199" s="115">
        <v>810.89</v>
      </c>
      <c r="E3199" s="75" t="s">
        <v>6463</v>
      </c>
      <c r="F3199" s="112">
        <f t="shared" si="213"/>
        <v>973.06799999999998</v>
      </c>
      <c r="G3199" s="80" t="s">
        <v>3334</v>
      </c>
      <c r="H3199" s="358"/>
      <c r="L3199"/>
      <c r="M3199"/>
      <c r="P3199" s="9">
        <v>40</v>
      </c>
      <c r="V3199" s="39"/>
      <c r="Z3199" s="38"/>
      <c r="AA3199" s="38">
        <v>20.000353238312229</v>
      </c>
      <c r="AB3199" s="30"/>
      <c r="AC3199" s="31"/>
      <c r="AD3199" s="32"/>
      <c r="AE3199" s="32"/>
      <c r="AF3199" s="33"/>
      <c r="AJ3199" s="350">
        <v>1014035</v>
      </c>
      <c r="AK3199" s="3"/>
      <c r="AL3199" s="3"/>
    </row>
    <row r="3200" spans="1:38" ht="12" customHeight="1" x14ac:dyDescent="0.25">
      <c r="A3200" s="73">
        <v>5014036</v>
      </c>
      <c r="B3200" s="98" t="s">
        <v>488</v>
      </c>
      <c r="C3200" s="74"/>
      <c r="D3200" s="115">
        <v>1009.37</v>
      </c>
      <c r="E3200" s="75" t="s">
        <v>6463</v>
      </c>
      <c r="F3200" s="112">
        <f t="shared" si="213"/>
        <v>1211.2439999999999</v>
      </c>
      <c r="G3200" s="80" t="s">
        <v>3334</v>
      </c>
      <c r="H3200" s="358"/>
      <c r="L3200"/>
      <c r="M3200"/>
      <c r="P3200" s="9">
        <v>40</v>
      </c>
      <c r="V3200" s="39"/>
      <c r="Z3200" s="38"/>
      <c r="AA3200" s="38">
        <v>19.99971621544924</v>
      </c>
      <c r="AB3200" s="30"/>
      <c r="AC3200" s="31"/>
      <c r="AD3200" s="32"/>
      <c r="AE3200" s="32"/>
      <c r="AF3200" s="33"/>
      <c r="AJ3200" s="350">
        <v>1014036</v>
      </c>
      <c r="AK3200" s="3"/>
      <c r="AL3200" s="3"/>
    </row>
    <row r="3201" spans="1:38" ht="12" customHeight="1" x14ac:dyDescent="0.25">
      <c r="A3201" s="73">
        <v>5014037</v>
      </c>
      <c r="B3201" s="98" t="s">
        <v>489</v>
      </c>
      <c r="C3201" s="74"/>
      <c r="D3201" s="115">
        <v>481.76</v>
      </c>
      <c r="E3201" s="75" t="s">
        <v>6463</v>
      </c>
      <c r="F3201" s="112">
        <f t="shared" si="213"/>
        <v>578.11199999999997</v>
      </c>
      <c r="G3201" s="80" t="s">
        <v>3334</v>
      </c>
      <c r="H3201" s="358"/>
      <c r="L3201"/>
      <c r="M3201"/>
      <c r="P3201" s="9">
        <v>40</v>
      </c>
      <c r="V3201" s="39"/>
      <c r="Z3201" s="38"/>
      <c r="AA3201" s="38">
        <v>20.001189131339544</v>
      </c>
      <c r="AB3201" s="30"/>
      <c r="AC3201" s="31"/>
      <c r="AD3201" s="32"/>
      <c r="AE3201" s="32"/>
      <c r="AF3201" s="33"/>
      <c r="AJ3201" s="350">
        <v>1014037</v>
      </c>
      <c r="AK3201" s="3"/>
      <c r="AL3201" s="3"/>
    </row>
    <row r="3202" spans="1:38" ht="12" customHeight="1" x14ac:dyDescent="0.25">
      <c r="A3202" s="73">
        <v>5014038</v>
      </c>
      <c r="B3202" s="98" t="s">
        <v>490</v>
      </c>
      <c r="C3202" s="74"/>
      <c r="D3202" s="115">
        <v>903.38</v>
      </c>
      <c r="E3202" s="75" t="s">
        <v>6463</v>
      </c>
      <c r="F3202" s="112">
        <f t="shared" si="213"/>
        <v>1084.056</v>
      </c>
      <c r="G3202" s="80" t="s">
        <v>3334</v>
      </c>
      <c r="H3202" s="358"/>
      <c r="I3202" s="360" t="s">
        <v>8197</v>
      </c>
      <c r="L3202"/>
      <c r="M3202"/>
      <c r="P3202" s="9">
        <v>40</v>
      </c>
      <c r="V3202" s="39"/>
      <c r="Z3202" s="38"/>
      <c r="AA3202" s="38">
        <v>19.999682922189109</v>
      </c>
      <c r="AB3202" s="30"/>
      <c r="AC3202" s="31"/>
      <c r="AD3202" s="32"/>
      <c r="AE3202" s="32"/>
      <c r="AF3202" s="33"/>
      <c r="AJ3202" s="350">
        <v>1014038</v>
      </c>
      <c r="AK3202" s="3"/>
      <c r="AL3202" s="3"/>
    </row>
    <row r="3203" spans="1:38" ht="12" customHeight="1" x14ac:dyDescent="0.25">
      <c r="A3203" s="73">
        <v>5014039</v>
      </c>
      <c r="B3203" s="98" t="s">
        <v>491</v>
      </c>
      <c r="C3203" s="74"/>
      <c r="D3203" s="115">
        <v>1192.0999999999999</v>
      </c>
      <c r="E3203" s="75" t="s">
        <v>6463</v>
      </c>
      <c r="F3203" s="112">
        <f t="shared" si="213"/>
        <v>1430.5199999999998</v>
      </c>
      <c r="G3203" s="80" t="s">
        <v>3334</v>
      </c>
      <c r="H3203" s="358"/>
      <c r="I3203" s="361"/>
      <c r="L3203"/>
      <c r="M3203"/>
      <c r="P3203" s="9">
        <v>40</v>
      </c>
      <c r="V3203" s="39"/>
      <c r="Z3203" s="38"/>
      <c r="AA3203" s="38">
        <v>20</v>
      </c>
      <c r="AB3203" s="30"/>
      <c r="AC3203" s="31"/>
      <c r="AD3203" s="32"/>
      <c r="AE3203" s="32"/>
      <c r="AF3203" s="33"/>
      <c r="AJ3203" s="350">
        <v>1014039</v>
      </c>
      <c r="AK3203" s="3"/>
      <c r="AL3203" s="3"/>
    </row>
    <row r="3204" spans="1:38" ht="12" customHeight="1" x14ac:dyDescent="0.25">
      <c r="A3204" s="73">
        <v>1014040</v>
      </c>
      <c r="B3204" s="98" t="s">
        <v>492</v>
      </c>
      <c r="C3204" s="74"/>
      <c r="D3204" s="115">
        <v>517.30999999999995</v>
      </c>
      <c r="E3204" s="75" t="s">
        <v>6463</v>
      </c>
      <c r="F3204" s="112">
        <f t="shared" si="213"/>
        <v>620.77199999999993</v>
      </c>
      <c r="G3204" s="80" t="s">
        <v>3334</v>
      </c>
      <c r="H3204" s="358"/>
      <c r="I3204" s="365" t="s">
        <v>5016</v>
      </c>
      <c r="L3204"/>
      <c r="M3204"/>
      <c r="P3204" s="9">
        <v>40</v>
      </c>
      <c r="V3204" s="39"/>
      <c r="Z3204" s="38"/>
      <c r="AA3204" s="38">
        <v>5</v>
      </c>
      <c r="AB3204" s="30"/>
      <c r="AC3204" s="31"/>
      <c r="AD3204" s="32"/>
      <c r="AE3204" s="32"/>
      <c r="AF3204" s="33"/>
      <c r="AJ3204" s="350"/>
      <c r="AK3204" s="3"/>
      <c r="AL3204" s="3"/>
    </row>
    <row r="3205" spans="1:38" ht="12" customHeight="1" x14ac:dyDescent="0.25">
      <c r="A3205" s="73">
        <v>5014041</v>
      </c>
      <c r="B3205" s="98" t="s">
        <v>493</v>
      </c>
      <c r="C3205" s="74"/>
      <c r="D3205" s="115">
        <v>1058.2</v>
      </c>
      <c r="E3205" s="75" t="s">
        <v>6463</v>
      </c>
      <c r="F3205" s="112">
        <f t="shared" si="213"/>
        <v>1269.8399999999999</v>
      </c>
      <c r="G3205" s="80" t="s">
        <v>3334</v>
      </c>
      <c r="H3205" s="358"/>
      <c r="I3205" s="365"/>
      <c r="L3205"/>
      <c r="M3205"/>
      <c r="P3205" s="9">
        <v>40</v>
      </c>
      <c r="V3205" s="39"/>
      <c r="Z3205" s="38"/>
      <c r="AA3205" s="38">
        <v>19.999729312725009</v>
      </c>
      <c r="AB3205" s="30"/>
      <c r="AC3205" s="31"/>
      <c r="AD3205" s="32"/>
      <c r="AE3205" s="32"/>
      <c r="AF3205" s="33"/>
      <c r="AJ3205" s="350">
        <v>1014041</v>
      </c>
      <c r="AK3205" s="3"/>
      <c r="AL3205" s="3"/>
    </row>
    <row r="3206" spans="1:38" ht="12" customHeight="1" x14ac:dyDescent="0.25">
      <c r="A3206" s="73">
        <v>5014042</v>
      </c>
      <c r="B3206" s="98" t="s">
        <v>494</v>
      </c>
      <c r="C3206" s="74"/>
      <c r="D3206" s="115">
        <v>1263.32</v>
      </c>
      <c r="E3206" s="75" t="s">
        <v>6463</v>
      </c>
      <c r="F3206" s="112">
        <f t="shared" si="213"/>
        <v>1515.9839999999999</v>
      </c>
      <c r="G3206" s="80" t="s">
        <v>3334</v>
      </c>
      <c r="H3206" s="358"/>
      <c r="I3206" s="365"/>
      <c r="L3206"/>
      <c r="M3206"/>
      <c r="P3206" s="9">
        <v>40</v>
      </c>
      <c r="V3206" s="39"/>
      <c r="Z3206" s="38"/>
      <c r="AA3206" s="38">
        <v>20.000453473607834</v>
      </c>
      <c r="AB3206" s="30"/>
      <c r="AC3206" s="31"/>
      <c r="AD3206" s="32"/>
      <c r="AE3206" s="32"/>
      <c r="AF3206" s="33"/>
      <c r="AJ3206" s="350">
        <v>1014042</v>
      </c>
      <c r="AK3206" s="3"/>
      <c r="AL3206" s="3"/>
    </row>
    <row r="3207" spans="1:38" ht="12" customHeight="1" x14ac:dyDescent="0.25">
      <c r="A3207" s="73">
        <v>1014043</v>
      </c>
      <c r="B3207" s="98" t="s">
        <v>495</v>
      </c>
      <c r="C3207" s="74"/>
      <c r="D3207" s="115">
        <v>251.88</v>
      </c>
      <c r="E3207" s="75" t="s">
        <v>6463</v>
      </c>
      <c r="F3207" s="309">
        <f t="shared" si="213"/>
        <v>302.25599999999997</v>
      </c>
      <c r="G3207" s="80" t="s">
        <v>3334</v>
      </c>
      <c r="H3207" s="358"/>
      <c r="I3207" s="365"/>
      <c r="L3207"/>
      <c r="M3207"/>
      <c r="P3207" s="9">
        <v>40</v>
      </c>
      <c r="V3207" s="39"/>
      <c r="Z3207" s="38"/>
      <c r="AA3207" s="38">
        <v>0</v>
      </c>
      <c r="AB3207" s="30"/>
      <c r="AC3207" s="31"/>
      <c r="AD3207" s="32"/>
      <c r="AE3207" s="32"/>
      <c r="AF3207" s="33"/>
      <c r="AJ3207" s="350"/>
      <c r="AK3207" s="3"/>
      <c r="AL3207" s="3"/>
    </row>
    <row r="3208" spans="1:38" ht="12" customHeight="1" x14ac:dyDescent="0.25">
      <c r="A3208" s="73">
        <v>5014044</v>
      </c>
      <c r="B3208" s="98" t="s">
        <v>496</v>
      </c>
      <c r="C3208" s="74"/>
      <c r="D3208" s="115">
        <v>1047.51</v>
      </c>
      <c r="E3208" s="75" t="s">
        <v>6463</v>
      </c>
      <c r="F3208" s="112">
        <f t="shared" si="213"/>
        <v>1257.0119999999999</v>
      </c>
      <c r="G3208" s="80" t="s">
        <v>3334</v>
      </c>
      <c r="H3208" s="358"/>
      <c r="I3208" s="365"/>
      <c r="L3208"/>
      <c r="M3208"/>
      <c r="P3208" s="9">
        <v>40</v>
      </c>
      <c r="V3208" s="39"/>
      <c r="Z3208" s="38"/>
      <c r="AA3208" s="38">
        <v>20</v>
      </c>
      <c r="AB3208" s="30"/>
      <c r="AC3208" s="31"/>
      <c r="AD3208" s="32"/>
      <c r="AE3208" s="32"/>
      <c r="AF3208" s="33"/>
      <c r="AJ3208" s="350">
        <v>1014044</v>
      </c>
      <c r="AK3208" s="3"/>
      <c r="AL3208" s="3"/>
    </row>
    <row r="3209" spans="1:38" ht="12" customHeight="1" x14ac:dyDescent="0.25">
      <c r="A3209" s="73">
        <v>1014045</v>
      </c>
      <c r="B3209" s="98" t="s">
        <v>497</v>
      </c>
      <c r="C3209" s="74"/>
      <c r="D3209" s="115">
        <v>296.85000000000002</v>
      </c>
      <c r="E3209" s="75" t="s">
        <v>6463</v>
      </c>
      <c r="F3209" s="309">
        <f t="shared" si="213"/>
        <v>356.22</v>
      </c>
      <c r="G3209" s="80" t="s">
        <v>3334</v>
      </c>
      <c r="H3209" s="358"/>
      <c r="I3209" s="365"/>
      <c r="L3209"/>
      <c r="M3209"/>
      <c r="P3209" s="9">
        <v>40</v>
      </c>
      <c r="V3209" s="39"/>
      <c r="Z3209" s="38"/>
      <c r="AA3209" s="38">
        <v>0</v>
      </c>
      <c r="AB3209" s="30"/>
      <c r="AC3209" s="31"/>
      <c r="AD3209" s="32"/>
      <c r="AE3209" s="32"/>
      <c r="AF3209" s="33"/>
      <c r="AJ3209" s="350"/>
      <c r="AK3209" s="3"/>
      <c r="AL3209" s="3"/>
    </row>
    <row r="3210" spans="1:38" ht="12" customHeight="1" x14ac:dyDescent="0.25">
      <c r="A3210" s="73">
        <v>1014046</v>
      </c>
      <c r="B3210" s="98" t="s">
        <v>498</v>
      </c>
      <c r="C3210" s="74"/>
      <c r="D3210" s="115">
        <v>1085.81</v>
      </c>
      <c r="E3210" s="75"/>
      <c r="F3210" s="112">
        <f t="shared" si="213"/>
        <v>1302.972</v>
      </c>
      <c r="G3210" s="80" t="s">
        <v>3334</v>
      </c>
      <c r="H3210" s="358"/>
      <c r="L3210"/>
      <c r="M3210"/>
      <c r="P3210" s="9">
        <v>40</v>
      </c>
      <c r="V3210" s="39"/>
      <c r="Z3210" s="38"/>
      <c r="AA3210" s="38">
        <v>20.000263803519132</v>
      </c>
      <c r="AB3210" s="30"/>
      <c r="AC3210" s="31"/>
      <c r="AD3210" s="32"/>
      <c r="AE3210" s="32"/>
      <c r="AF3210" s="33"/>
      <c r="AJ3210" s="350"/>
      <c r="AK3210" s="3"/>
      <c r="AL3210" s="3"/>
    </row>
    <row r="3211" spans="1:38" ht="12" customHeight="1" x14ac:dyDescent="0.25">
      <c r="A3211" s="73">
        <v>1014047</v>
      </c>
      <c r="B3211" s="98" t="s">
        <v>499</v>
      </c>
      <c r="C3211" s="74"/>
      <c r="D3211" s="115">
        <v>825.94</v>
      </c>
      <c r="E3211" s="75" t="s">
        <v>6463</v>
      </c>
      <c r="F3211" s="112">
        <f t="shared" si="213"/>
        <v>991.12800000000004</v>
      </c>
      <c r="G3211" s="80" t="s">
        <v>3334</v>
      </c>
      <c r="H3211" s="358"/>
      <c r="L3211"/>
      <c r="M3211"/>
      <c r="P3211" s="9">
        <v>40</v>
      </c>
      <c r="V3211" s="39"/>
      <c r="Z3211" s="38"/>
      <c r="AA3211" s="38">
        <v>0</v>
      </c>
      <c r="AB3211" s="30"/>
      <c r="AC3211" s="31"/>
      <c r="AD3211" s="32"/>
      <c r="AE3211" s="32"/>
      <c r="AF3211" s="33"/>
      <c r="AJ3211" s="350"/>
      <c r="AK3211" s="3"/>
      <c r="AL3211" s="3"/>
    </row>
    <row r="3212" spans="1:38" ht="12" customHeight="1" x14ac:dyDescent="0.25">
      <c r="A3212" s="73">
        <v>5014048</v>
      </c>
      <c r="B3212" s="98" t="s">
        <v>500</v>
      </c>
      <c r="C3212" s="74"/>
      <c r="D3212" s="115">
        <v>734.61</v>
      </c>
      <c r="E3212" s="75" t="s">
        <v>6463</v>
      </c>
      <c r="F3212" s="112">
        <f t="shared" si="213"/>
        <v>881.53200000000004</v>
      </c>
      <c r="G3212" s="80" t="s">
        <v>3334</v>
      </c>
      <c r="H3212" s="358"/>
      <c r="L3212"/>
      <c r="M3212"/>
      <c r="P3212" s="9">
        <v>40</v>
      </c>
      <c r="V3212" s="39"/>
      <c r="Z3212" s="38"/>
      <c r="AA3212" s="38">
        <v>20.000779833505533</v>
      </c>
      <c r="AB3212" s="30"/>
      <c r="AC3212" s="31"/>
      <c r="AD3212" s="32"/>
      <c r="AE3212" s="32"/>
      <c r="AF3212" s="33"/>
      <c r="AJ3212" s="350">
        <v>1014048</v>
      </c>
      <c r="AK3212" s="3"/>
      <c r="AL3212" s="3"/>
    </row>
    <row r="3213" spans="1:38" ht="12" customHeight="1" x14ac:dyDescent="0.25">
      <c r="A3213" s="73">
        <v>5014049</v>
      </c>
      <c r="B3213" s="98" t="s">
        <v>501</v>
      </c>
      <c r="C3213" s="74"/>
      <c r="D3213" s="115">
        <v>1250.3499999999999</v>
      </c>
      <c r="E3213" s="75"/>
      <c r="F3213" s="112">
        <f t="shared" si="213"/>
        <v>1500.4199999999998</v>
      </c>
      <c r="G3213" s="80" t="s">
        <v>3334</v>
      </c>
      <c r="H3213" s="358"/>
      <c r="L3213"/>
      <c r="M3213"/>
      <c r="P3213" s="9">
        <v>40</v>
      </c>
      <c r="V3213" s="39"/>
      <c r="Z3213" s="38"/>
      <c r="AA3213" s="38">
        <v>20.000458174404088</v>
      </c>
      <c r="AB3213" s="30"/>
      <c r="AC3213" s="31"/>
      <c r="AD3213" s="32"/>
      <c r="AE3213" s="32"/>
      <c r="AF3213" s="33"/>
      <c r="AJ3213" s="350">
        <v>1014049</v>
      </c>
      <c r="AK3213" s="3"/>
      <c r="AL3213" s="3"/>
    </row>
    <row r="3214" spans="1:38" ht="12" customHeight="1" x14ac:dyDescent="0.25">
      <c r="A3214" s="73">
        <v>1014050</v>
      </c>
      <c r="B3214" s="98" t="s">
        <v>502</v>
      </c>
      <c r="C3214" s="74"/>
      <c r="D3214" s="115">
        <v>1693.25</v>
      </c>
      <c r="E3214" s="75"/>
      <c r="F3214" s="112">
        <f t="shared" si="213"/>
        <v>2031.8999999999999</v>
      </c>
      <c r="G3214" s="80" t="s">
        <v>3334</v>
      </c>
      <c r="H3214" s="358"/>
      <c r="L3214"/>
      <c r="M3214"/>
      <c r="P3214" s="9">
        <v>40</v>
      </c>
      <c r="V3214" s="39"/>
      <c r="Z3214" s="38"/>
      <c r="AA3214" s="38">
        <v>19.999661667808539</v>
      </c>
      <c r="AB3214" s="30"/>
      <c r="AC3214" s="31"/>
      <c r="AD3214" s="32"/>
      <c r="AE3214" s="32"/>
      <c r="AF3214" s="33"/>
      <c r="AJ3214" s="350"/>
      <c r="AK3214" s="3"/>
      <c r="AL3214" s="3"/>
    </row>
    <row r="3215" spans="1:38" ht="12" customHeight="1" x14ac:dyDescent="0.25">
      <c r="A3215" s="73">
        <v>1011018</v>
      </c>
      <c r="B3215" s="98" t="s">
        <v>118</v>
      </c>
      <c r="C3215" s="74"/>
      <c r="D3215" s="115">
        <v>96.29</v>
      </c>
      <c r="E3215" s="75" t="s">
        <v>6463</v>
      </c>
      <c r="F3215" s="112">
        <f t="shared" si="213"/>
        <v>115.548</v>
      </c>
      <c r="G3215" s="80" t="s">
        <v>3333</v>
      </c>
      <c r="H3215" s="358"/>
      <c r="J3215" s="15"/>
      <c r="L3215"/>
      <c r="M3215"/>
      <c r="P3215" s="9">
        <v>40</v>
      </c>
      <c r="V3215" s="39"/>
      <c r="Z3215" s="38"/>
      <c r="AA3215" s="38">
        <v>14.993306559571622</v>
      </c>
      <c r="AB3215" s="30"/>
      <c r="AC3215" s="31"/>
      <c r="AD3215" s="32"/>
      <c r="AE3215" s="32"/>
      <c r="AF3215" s="33"/>
      <c r="AJ3215" s="350"/>
      <c r="AK3215" s="3"/>
      <c r="AL3215" s="3"/>
    </row>
    <row r="3216" spans="1:38" ht="12" customHeight="1" x14ac:dyDescent="0.25">
      <c r="A3216" s="73">
        <v>1011019</v>
      </c>
      <c r="B3216" s="98" t="s">
        <v>119</v>
      </c>
      <c r="C3216" s="74"/>
      <c r="D3216" s="115">
        <v>101.44</v>
      </c>
      <c r="E3216" s="75" t="s">
        <v>6463</v>
      </c>
      <c r="F3216" s="112">
        <f t="shared" si="213"/>
        <v>121.72799999999999</v>
      </c>
      <c r="G3216" s="80" t="s">
        <v>3333</v>
      </c>
      <c r="H3216" s="358"/>
      <c r="J3216" s="15"/>
      <c r="L3216"/>
      <c r="M3216"/>
      <c r="P3216" s="9">
        <v>40</v>
      </c>
      <c r="V3216" s="39"/>
      <c r="Z3216" s="38"/>
      <c r="AA3216" s="38">
        <v>14.993646759847522</v>
      </c>
      <c r="AB3216" s="30"/>
      <c r="AC3216" s="31"/>
      <c r="AD3216" s="32"/>
      <c r="AE3216" s="32"/>
      <c r="AF3216" s="33"/>
      <c r="AJ3216" s="350"/>
      <c r="AK3216" s="3"/>
      <c r="AL3216" s="3"/>
    </row>
    <row r="3217" spans="1:38" ht="12" customHeight="1" x14ac:dyDescent="0.25">
      <c r="A3217" s="73">
        <v>1011020</v>
      </c>
      <c r="B3217" s="98" t="s">
        <v>120</v>
      </c>
      <c r="C3217" s="74"/>
      <c r="D3217" s="115">
        <v>66.97</v>
      </c>
      <c r="E3217" s="75" t="s">
        <v>6463</v>
      </c>
      <c r="F3217" s="309">
        <f t="shared" si="213"/>
        <v>80.36399999999999</v>
      </c>
      <c r="G3217" s="80" t="s">
        <v>3333</v>
      </c>
      <c r="H3217" s="358"/>
      <c r="J3217" s="15"/>
      <c r="L3217"/>
      <c r="M3217"/>
      <c r="P3217" s="9">
        <v>40</v>
      </c>
      <c r="V3217" s="39"/>
      <c r="Z3217" s="38"/>
      <c r="AA3217" s="38">
        <v>0</v>
      </c>
      <c r="AB3217" s="30"/>
      <c r="AC3217" s="31"/>
      <c r="AD3217" s="32"/>
      <c r="AE3217" s="32"/>
      <c r="AF3217" s="33"/>
      <c r="AJ3217" s="350"/>
      <c r="AK3217" s="3"/>
      <c r="AL3217" s="3"/>
    </row>
    <row r="3218" spans="1:38" ht="12" customHeight="1" x14ac:dyDescent="0.25">
      <c r="A3218" s="271">
        <v>1011021</v>
      </c>
      <c r="B3218" s="100" t="s">
        <v>121</v>
      </c>
      <c r="C3218" s="85"/>
      <c r="D3218" s="115">
        <v>65.37</v>
      </c>
      <c r="E3218" s="86" t="s">
        <v>6463</v>
      </c>
      <c r="F3218" s="310">
        <f t="shared" si="213"/>
        <v>78.444000000000003</v>
      </c>
      <c r="G3218" s="87" t="s">
        <v>3335</v>
      </c>
      <c r="H3218" s="358"/>
      <c r="L3218"/>
      <c r="M3218"/>
      <c r="P3218" s="9">
        <v>40</v>
      </c>
      <c r="V3218" s="39"/>
      <c r="Z3218" s="38"/>
      <c r="AA3218" s="38">
        <v>0</v>
      </c>
      <c r="AB3218" s="30"/>
      <c r="AC3218" s="31"/>
      <c r="AD3218" s="32"/>
      <c r="AE3218" s="32"/>
      <c r="AF3218" s="33"/>
      <c r="AJ3218" s="350"/>
      <c r="AK3218" s="3"/>
      <c r="AL3218" s="3"/>
    </row>
    <row r="3219" spans="1:38" ht="60" customHeight="1" x14ac:dyDescent="0.25">
      <c r="A3219" s="269">
        <v>87</v>
      </c>
      <c r="B3219" s="284" t="s">
        <v>7997</v>
      </c>
      <c r="C3219" s="267"/>
      <c r="D3219" s="115"/>
      <c r="E3219" s="267"/>
      <c r="F3219" s="298"/>
      <c r="G3219" s="189"/>
      <c r="H3219" s="358"/>
      <c r="I3219" s="331"/>
      <c r="J3219" s="72"/>
      <c r="K3219" s="72"/>
      <c r="L3219"/>
      <c r="M3219"/>
      <c r="P3219" s="9">
        <v>41</v>
      </c>
      <c r="R3219" s="36"/>
      <c r="V3219" s="37"/>
      <c r="Z3219" s="38"/>
      <c r="AA3219" s="38"/>
      <c r="AB3219" s="30"/>
      <c r="AC3219" s="31"/>
      <c r="AD3219" s="32"/>
      <c r="AE3219" s="32"/>
      <c r="AF3219" s="33"/>
      <c r="AJ3219" s="350"/>
      <c r="AK3219" s="3"/>
      <c r="AL3219" s="3"/>
    </row>
    <row r="3220" spans="1:38" ht="12" customHeight="1" x14ac:dyDescent="0.25">
      <c r="A3220" s="76">
        <v>5013001</v>
      </c>
      <c r="B3220" s="270" t="s">
        <v>503</v>
      </c>
      <c r="C3220" s="77"/>
      <c r="D3220" s="115">
        <v>5.32</v>
      </c>
      <c r="E3220" s="78" t="s">
        <v>6463</v>
      </c>
      <c r="F3220" s="112">
        <f t="shared" si="213"/>
        <v>6.3840000000000003</v>
      </c>
      <c r="G3220" s="79" t="s">
        <v>3333</v>
      </c>
      <c r="H3220" s="358"/>
      <c r="I3220" s="326" t="s">
        <v>4975</v>
      </c>
      <c r="J3220" s="15"/>
      <c r="L3220"/>
      <c r="M3220"/>
      <c r="P3220" s="9">
        <v>41</v>
      </c>
      <c r="V3220" s="39"/>
      <c r="Z3220" s="38"/>
      <c r="AA3220" s="38">
        <v>19.892473118279568</v>
      </c>
      <c r="AB3220" s="30"/>
      <c r="AC3220" s="31"/>
      <c r="AD3220" s="32"/>
      <c r="AE3220" s="32"/>
      <c r="AF3220" s="33"/>
      <c r="AJ3220" s="350">
        <v>1013001</v>
      </c>
      <c r="AK3220" s="3"/>
      <c r="AL3220" s="3"/>
    </row>
    <row r="3221" spans="1:38" ht="12" customHeight="1" x14ac:dyDescent="0.25">
      <c r="A3221" s="73">
        <v>5013002</v>
      </c>
      <c r="B3221" s="98" t="s">
        <v>504</v>
      </c>
      <c r="C3221" s="74"/>
      <c r="D3221" s="115">
        <v>6.77</v>
      </c>
      <c r="E3221" s="75" t="s">
        <v>6463</v>
      </c>
      <c r="F3221" s="112">
        <f t="shared" si="213"/>
        <v>8.1239999999999988</v>
      </c>
      <c r="G3221" s="80" t="s">
        <v>3335</v>
      </c>
      <c r="H3221" s="358"/>
      <c r="I3221" s="360" t="s">
        <v>8217</v>
      </c>
      <c r="L3221"/>
      <c r="M3221"/>
      <c r="P3221" s="9">
        <v>41</v>
      </c>
      <c r="V3221" s="39"/>
      <c r="Z3221" s="38"/>
      <c r="AA3221" s="38">
        <v>20.084566596194506</v>
      </c>
      <c r="AB3221" s="30"/>
      <c r="AC3221" s="31"/>
      <c r="AD3221" s="32"/>
      <c r="AE3221" s="32"/>
      <c r="AF3221" s="33"/>
      <c r="AJ3221" s="350">
        <v>1013002</v>
      </c>
      <c r="AK3221" s="3"/>
      <c r="AL3221" s="3"/>
    </row>
    <row r="3222" spans="1:38" ht="12" customHeight="1" x14ac:dyDescent="0.25">
      <c r="A3222" s="73">
        <v>5013003</v>
      </c>
      <c r="B3222" s="98" t="s">
        <v>505</v>
      </c>
      <c r="C3222" s="74"/>
      <c r="D3222" s="115">
        <v>9.7200000000000006</v>
      </c>
      <c r="E3222" s="75" t="s">
        <v>6463</v>
      </c>
      <c r="F3222" s="112">
        <f t="shared" si="213"/>
        <v>11.664</v>
      </c>
      <c r="G3222" s="80" t="s">
        <v>3333</v>
      </c>
      <c r="H3222" s="358"/>
      <c r="I3222" s="361"/>
      <c r="J3222" s="15"/>
      <c r="L3222"/>
      <c r="M3222"/>
      <c r="P3222" s="9">
        <v>41</v>
      </c>
      <c r="V3222" s="39"/>
      <c r="Z3222" s="38"/>
      <c r="AA3222" s="38">
        <v>20.029455081001473</v>
      </c>
      <c r="AB3222" s="30"/>
      <c r="AC3222" s="31"/>
      <c r="AD3222" s="32"/>
      <c r="AE3222" s="32"/>
      <c r="AF3222" s="33"/>
      <c r="AJ3222" s="350">
        <v>1013003</v>
      </c>
      <c r="AK3222" s="3"/>
      <c r="AL3222" s="3"/>
    </row>
    <row r="3223" spans="1:38" ht="12" customHeight="1" x14ac:dyDescent="0.25">
      <c r="A3223" s="73">
        <v>5013004</v>
      </c>
      <c r="B3223" s="98" t="s">
        <v>506</v>
      </c>
      <c r="C3223" s="74"/>
      <c r="D3223" s="115">
        <v>11.98</v>
      </c>
      <c r="E3223" s="75" t="s">
        <v>6463</v>
      </c>
      <c r="F3223" s="112">
        <f t="shared" si="213"/>
        <v>14.375999999999999</v>
      </c>
      <c r="G3223" s="80" t="s">
        <v>3335</v>
      </c>
      <c r="H3223" s="358"/>
      <c r="L3223"/>
      <c r="M3223"/>
      <c r="P3223" s="9">
        <v>41</v>
      </c>
      <c r="V3223" s="39"/>
      <c r="Z3223" s="38"/>
      <c r="AA3223" s="38">
        <v>19.976076555023923</v>
      </c>
      <c r="AB3223" s="30"/>
      <c r="AC3223" s="31"/>
      <c r="AD3223" s="32"/>
      <c r="AE3223" s="32"/>
      <c r="AF3223" s="33"/>
      <c r="AJ3223" s="350">
        <v>1013004</v>
      </c>
      <c r="AK3223" s="3"/>
      <c r="AL3223" s="3"/>
    </row>
    <row r="3224" spans="1:38" ht="12" customHeight="1" x14ac:dyDescent="0.25">
      <c r="A3224" s="73">
        <v>5013005</v>
      </c>
      <c r="B3224" s="98" t="s">
        <v>507</v>
      </c>
      <c r="C3224" s="74"/>
      <c r="D3224" s="115">
        <v>14.6</v>
      </c>
      <c r="E3224" s="75" t="s">
        <v>6463</v>
      </c>
      <c r="F3224" s="112">
        <f t="shared" si="213"/>
        <v>17.52</v>
      </c>
      <c r="G3224" s="80" t="s">
        <v>3334</v>
      </c>
      <c r="H3224" s="358"/>
      <c r="I3224" s="360" t="s">
        <v>8221</v>
      </c>
      <c r="L3224"/>
      <c r="M3224"/>
      <c r="P3224" s="9">
        <v>41</v>
      </c>
      <c r="V3224" s="39"/>
      <c r="Z3224" s="38"/>
      <c r="AA3224" s="38">
        <v>20.01962708537782</v>
      </c>
      <c r="AB3224" s="30"/>
      <c r="AC3224" s="31"/>
      <c r="AD3224" s="32"/>
      <c r="AE3224" s="32"/>
      <c r="AF3224" s="33"/>
      <c r="AJ3224" s="350">
        <v>1013005</v>
      </c>
      <c r="AK3224" s="3"/>
      <c r="AL3224" s="3"/>
    </row>
    <row r="3225" spans="1:38" ht="12" customHeight="1" x14ac:dyDescent="0.25">
      <c r="A3225" s="73">
        <v>5013006</v>
      </c>
      <c r="B3225" s="98" t="s">
        <v>508</v>
      </c>
      <c r="C3225" s="74"/>
      <c r="D3225" s="115">
        <v>17.27</v>
      </c>
      <c r="E3225" s="75" t="s">
        <v>6463</v>
      </c>
      <c r="F3225" s="112">
        <f t="shared" si="213"/>
        <v>20.724</v>
      </c>
      <c r="G3225" s="80" t="s">
        <v>3333</v>
      </c>
      <c r="H3225" s="358"/>
      <c r="I3225" s="361"/>
      <c r="J3225" s="15"/>
      <c r="L3225"/>
      <c r="M3225"/>
      <c r="P3225" s="9">
        <v>41</v>
      </c>
      <c r="V3225" s="39"/>
      <c r="Z3225" s="38"/>
      <c r="AA3225" s="38">
        <v>19.983416252072971</v>
      </c>
      <c r="AB3225" s="30"/>
      <c r="AC3225" s="31"/>
      <c r="AD3225" s="32"/>
      <c r="AE3225" s="32"/>
      <c r="AF3225" s="33"/>
      <c r="AJ3225" s="350">
        <v>1013006</v>
      </c>
      <c r="AK3225" s="3"/>
      <c r="AL3225" s="3"/>
    </row>
    <row r="3226" spans="1:38" ht="12" customHeight="1" x14ac:dyDescent="0.25">
      <c r="A3226" s="73">
        <v>5013007</v>
      </c>
      <c r="B3226" s="98" t="s">
        <v>509</v>
      </c>
      <c r="C3226" s="74"/>
      <c r="D3226" s="115">
        <v>21.18</v>
      </c>
      <c r="E3226" s="75" t="s">
        <v>6463</v>
      </c>
      <c r="F3226" s="112">
        <f t="shared" si="213"/>
        <v>25.416</v>
      </c>
      <c r="G3226" s="80" t="s">
        <v>3334</v>
      </c>
      <c r="H3226" s="358"/>
      <c r="L3226"/>
      <c r="M3226"/>
      <c r="P3226" s="9">
        <v>41</v>
      </c>
      <c r="V3226" s="39"/>
      <c r="Z3226" s="38"/>
      <c r="AA3226" s="38">
        <v>20.013522650439484</v>
      </c>
      <c r="AB3226" s="30"/>
      <c r="AC3226" s="31"/>
      <c r="AD3226" s="32"/>
      <c r="AE3226" s="32"/>
      <c r="AF3226" s="33"/>
      <c r="AJ3226" s="350">
        <v>1013007</v>
      </c>
      <c r="AK3226" s="3"/>
      <c r="AL3226" s="3"/>
    </row>
    <row r="3227" spans="1:38" ht="12" customHeight="1" x14ac:dyDescent="0.25">
      <c r="A3227" s="73">
        <v>5013008</v>
      </c>
      <c r="B3227" s="98" t="s">
        <v>510</v>
      </c>
      <c r="C3227" s="74"/>
      <c r="D3227" s="115">
        <v>25.05</v>
      </c>
      <c r="E3227" s="75" t="s">
        <v>6463</v>
      </c>
      <c r="F3227" s="112">
        <f t="shared" si="213"/>
        <v>30.06</v>
      </c>
      <c r="G3227" s="80" t="s">
        <v>3335</v>
      </c>
      <c r="H3227" s="358"/>
      <c r="I3227" s="360" t="s">
        <v>8219</v>
      </c>
      <c r="L3227"/>
      <c r="M3227"/>
      <c r="P3227" s="9">
        <v>41</v>
      </c>
      <c r="V3227" s="39"/>
      <c r="Z3227" s="38"/>
      <c r="AA3227" s="38">
        <v>20.011435105774723</v>
      </c>
      <c r="AB3227" s="30"/>
      <c r="AC3227" s="31"/>
      <c r="AD3227" s="32"/>
      <c r="AE3227" s="32"/>
      <c r="AF3227" s="33"/>
      <c r="AJ3227" s="350">
        <v>1013008</v>
      </c>
      <c r="AK3227" s="3"/>
      <c r="AL3227" s="3"/>
    </row>
    <row r="3228" spans="1:38" ht="12" customHeight="1" x14ac:dyDescent="0.25">
      <c r="A3228" s="73">
        <v>5013009</v>
      </c>
      <c r="B3228" s="98" t="s">
        <v>511</v>
      </c>
      <c r="C3228" s="74"/>
      <c r="D3228" s="115">
        <v>35.76</v>
      </c>
      <c r="E3228" s="75" t="s">
        <v>6463</v>
      </c>
      <c r="F3228" s="112">
        <f t="shared" si="213"/>
        <v>42.911999999999999</v>
      </c>
      <c r="G3228" s="80" t="s">
        <v>3335</v>
      </c>
      <c r="H3228" s="358"/>
      <c r="I3228" s="361"/>
      <c r="L3228"/>
      <c r="M3228"/>
      <c r="P3228" s="9">
        <v>41</v>
      </c>
      <c r="V3228" s="39"/>
      <c r="Z3228" s="38"/>
      <c r="AA3228" s="38">
        <v>19.983980776932313</v>
      </c>
      <c r="AB3228" s="30"/>
      <c r="AC3228" s="31"/>
      <c r="AD3228" s="32"/>
      <c r="AE3228" s="32"/>
      <c r="AF3228" s="33"/>
      <c r="AJ3228" s="350">
        <v>1013009</v>
      </c>
      <c r="AK3228" s="3"/>
      <c r="AL3228" s="3"/>
    </row>
    <row r="3229" spans="1:38" ht="24" customHeight="1" x14ac:dyDescent="0.25">
      <c r="A3229" s="73">
        <v>3703016</v>
      </c>
      <c r="B3229" s="98" t="s">
        <v>99</v>
      </c>
      <c r="C3229" s="74"/>
      <c r="D3229" s="115">
        <v>11.72</v>
      </c>
      <c r="E3229" s="95" t="s">
        <v>5497</v>
      </c>
      <c r="F3229" s="112">
        <f t="shared" si="213"/>
        <v>14.064</v>
      </c>
      <c r="G3229" s="80" t="s">
        <v>3333</v>
      </c>
      <c r="H3229" s="358"/>
      <c r="J3229" s="15"/>
      <c r="L3229"/>
      <c r="M3229"/>
      <c r="P3229" s="9">
        <v>41</v>
      </c>
      <c r="V3229" s="39"/>
      <c r="Z3229" s="38"/>
      <c r="AA3229" s="38">
        <v>15.036674816625919</v>
      </c>
      <c r="AB3229" s="30"/>
      <c r="AC3229" s="31"/>
      <c r="AD3229" s="32"/>
      <c r="AE3229" s="32"/>
      <c r="AF3229" s="33"/>
      <c r="AJ3229" s="350"/>
      <c r="AK3229" s="3"/>
      <c r="AL3229" s="3"/>
    </row>
    <row r="3230" spans="1:38" ht="24" customHeight="1" x14ac:dyDescent="0.25">
      <c r="A3230" s="73">
        <v>3703017</v>
      </c>
      <c r="B3230" s="98" t="s">
        <v>100</v>
      </c>
      <c r="C3230" s="74"/>
      <c r="D3230" s="115">
        <v>13.37</v>
      </c>
      <c r="E3230" s="95" t="s">
        <v>5497</v>
      </c>
      <c r="F3230" s="112">
        <f t="shared" si="213"/>
        <v>16.043999999999997</v>
      </c>
      <c r="G3230" s="80" t="s">
        <v>3335</v>
      </c>
      <c r="H3230" s="358"/>
      <c r="I3230" s="326"/>
      <c r="L3230"/>
      <c r="M3230"/>
      <c r="P3230" s="9">
        <v>41</v>
      </c>
      <c r="V3230" s="39"/>
      <c r="Z3230" s="38"/>
      <c r="AA3230" s="38">
        <v>14.989293361884364</v>
      </c>
      <c r="AB3230" s="30"/>
      <c r="AC3230" s="31"/>
      <c r="AD3230" s="32"/>
      <c r="AE3230" s="32"/>
      <c r="AF3230" s="33"/>
      <c r="AJ3230" s="350"/>
      <c r="AK3230" s="3"/>
      <c r="AL3230" s="3"/>
    </row>
    <row r="3231" spans="1:38" ht="24" customHeight="1" x14ac:dyDescent="0.25">
      <c r="A3231" s="73">
        <v>3703018</v>
      </c>
      <c r="B3231" s="98" t="s">
        <v>101</v>
      </c>
      <c r="C3231" s="74"/>
      <c r="D3231" s="115">
        <v>16.329999999999998</v>
      </c>
      <c r="E3231" s="95" t="s">
        <v>5497</v>
      </c>
      <c r="F3231" s="112">
        <f t="shared" si="213"/>
        <v>19.595999999999997</v>
      </c>
      <c r="G3231" s="80" t="s">
        <v>3333</v>
      </c>
      <c r="H3231" s="358"/>
      <c r="I3231" s="326" t="s">
        <v>4954</v>
      </c>
      <c r="J3231" s="15"/>
      <c r="L3231"/>
      <c r="M3231"/>
      <c r="P3231" s="9">
        <v>41</v>
      </c>
      <c r="V3231" s="39"/>
      <c r="Z3231" s="38"/>
      <c r="AA3231" s="38">
        <v>15</v>
      </c>
      <c r="AB3231" s="30"/>
      <c r="AC3231" s="31"/>
      <c r="AD3231" s="32"/>
      <c r="AE3231" s="32"/>
      <c r="AF3231" s="33"/>
      <c r="AJ3231" s="350"/>
      <c r="AK3231" s="3"/>
      <c r="AL3231" s="3"/>
    </row>
    <row r="3232" spans="1:38" ht="24" customHeight="1" x14ac:dyDescent="0.25">
      <c r="A3232" s="73">
        <v>3703019</v>
      </c>
      <c r="B3232" s="98" t="s">
        <v>102</v>
      </c>
      <c r="C3232" s="74"/>
      <c r="D3232" s="115">
        <v>18.57</v>
      </c>
      <c r="E3232" s="95" t="s">
        <v>5497</v>
      </c>
      <c r="F3232" s="112">
        <f t="shared" si="213"/>
        <v>22.283999999999999</v>
      </c>
      <c r="G3232" s="80" t="s">
        <v>3335</v>
      </c>
      <c r="H3232" s="358"/>
      <c r="I3232" s="360" t="s">
        <v>8215</v>
      </c>
      <c r="L3232"/>
      <c r="M3232"/>
      <c r="P3232" s="9">
        <v>41</v>
      </c>
      <c r="V3232" s="39"/>
      <c r="Z3232" s="38"/>
      <c r="AA3232" s="38">
        <v>15.034695451040861</v>
      </c>
      <c r="AB3232" s="30"/>
      <c r="AC3232" s="31"/>
      <c r="AD3232" s="32"/>
      <c r="AE3232" s="32"/>
      <c r="AF3232" s="33"/>
      <c r="AJ3232" s="350"/>
      <c r="AK3232" s="3"/>
      <c r="AL3232" s="3"/>
    </row>
    <row r="3233" spans="1:38" ht="24" customHeight="1" x14ac:dyDescent="0.25">
      <c r="A3233" s="73">
        <v>3703020</v>
      </c>
      <c r="B3233" s="98" t="s">
        <v>103</v>
      </c>
      <c r="C3233" s="74"/>
      <c r="D3233" s="115">
        <v>21.43</v>
      </c>
      <c r="E3233" s="95" t="s">
        <v>5497</v>
      </c>
      <c r="F3233" s="112">
        <f t="shared" si="213"/>
        <v>25.715999999999998</v>
      </c>
      <c r="G3233" s="80" t="s">
        <v>3334</v>
      </c>
      <c r="H3233" s="358"/>
      <c r="I3233" s="361"/>
      <c r="L3233"/>
      <c r="M3233"/>
      <c r="P3233" s="9">
        <v>41</v>
      </c>
      <c r="V3233" s="39"/>
      <c r="Z3233" s="38"/>
      <c r="AA3233" s="38">
        <v>14.973262032085572</v>
      </c>
      <c r="AB3233" s="30"/>
      <c r="AC3233" s="31"/>
      <c r="AD3233" s="32"/>
      <c r="AE3233" s="32"/>
      <c r="AF3233" s="33"/>
      <c r="AJ3233" s="350"/>
      <c r="AK3233" s="3"/>
      <c r="AL3233" s="3"/>
    </row>
    <row r="3234" spans="1:38" ht="24" customHeight="1" x14ac:dyDescent="0.25">
      <c r="A3234" s="73">
        <v>3703021</v>
      </c>
      <c r="B3234" s="98" t="s">
        <v>104</v>
      </c>
      <c r="C3234" s="74"/>
      <c r="D3234" s="115">
        <v>24.1</v>
      </c>
      <c r="E3234" s="95" t="s">
        <v>5497</v>
      </c>
      <c r="F3234" s="112">
        <f t="shared" si="213"/>
        <v>28.92</v>
      </c>
      <c r="G3234" s="80" t="s">
        <v>3333</v>
      </c>
      <c r="H3234" s="358"/>
      <c r="I3234" s="365" t="s">
        <v>4955</v>
      </c>
      <c r="J3234" s="15"/>
      <c r="L3234"/>
      <c r="M3234"/>
      <c r="P3234" s="9">
        <v>41</v>
      </c>
      <c r="V3234" s="39"/>
      <c r="Z3234" s="38"/>
      <c r="AA3234" s="38">
        <v>14.973262032085557</v>
      </c>
      <c r="AB3234" s="30"/>
      <c r="AC3234" s="31"/>
      <c r="AD3234" s="32"/>
      <c r="AE3234" s="32"/>
      <c r="AF3234" s="33"/>
      <c r="AJ3234" s="350"/>
      <c r="AK3234" s="3"/>
      <c r="AL3234" s="3"/>
    </row>
    <row r="3235" spans="1:38" ht="24" customHeight="1" x14ac:dyDescent="0.25">
      <c r="A3235" s="73">
        <v>3703022</v>
      </c>
      <c r="B3235" s="98" t="s">
        <v>105</v>
      </c>
      <c r="C3235" s="74"/>
      <c r="D3235" s="115">
        <v>28.01</v>
      </c>
      <c r="E3235" s="95" t="s">
        <v>5497</v>
      </c>
      <c r="F3235" s="112">
        <f t="shared" si="213"/>
        <v>33.612000000000002</v>
      </c>
      <c r="G3235" s="80" t="s">
        <v>3334</v>
      </c>
      <c r="H3235" s="358"/>
      <c r="I3235" s="365"/>
      <c r="L3235"/>
      <c r="M3235"/>
      <c r="P3235" s="9">
        <v>41</v>
      </c>
      <c r="V3235" s="39"/>
      <c r="Z3235" s="38"/>
      <c r="AA3235" s="38">
        <v>14.979550102249476</v>
      </c>
      <c r="AB3235" s="30"/>
      <c r="AC3235" s="31"/>
      <c r="AD3235" s="32"/>
      <c r="AE3235" s="32"/>
      <c r="AF3235" s="33"/>
      <c r="AJ3235" s="350"/>
      <c r="AK3235" s="3"/>
      <c r="AL3235" s="3"/>
    </row>
    <row r="3236" spans="1:38" ht="24" customHeight="1" x14ac:dyDescent="0.25">
      <c r="A3236" s="73">
        <v>3703023</v>
      </c>
      <c r="B3236" s="98" t="s">
        <v>106</v>
      </c>
      <c r="C3236" s="74"/>
      <c r="D3236" s="115">
        <v>32.659999999999997</v>
      </c>
      <c r="E3236" s="95" t="s">
        <v>5497</v>
      </c>
      <c r="F3236" s="112">
        <f t="shared" si="213"/>
        <v>39.191999999999993</v>
      </c>
      <c r="G3236" s="80" t="s">
        <v>3335</v>
      </c>
      <c r="H3236" s="358"/>
      <c r="I3236" s="365"/>
      <c r="L3236"/>
      <c r="M3236"/>
      <c r="P3236" s="9">
        <v>41</v>
      </c>
      <c r="V3236" s="39"/>
      <c r="Z3236" s="38"/>
      <c r="AA3236" s="38">
        <v>15</v>
      </c>
      <c r="AB3236" s="30"/>
      <c r="AC3236" s="31"/>
      <c r="AD3236" s="32"/>
      <c r="AE3236" s="32"/>
      <c r="AF3236" s="33"/>
      <c r="AJ3236" s="350"/>
      <c r="AK3236" s="3"/>
      <c r="AL3236" s="3"/>
    </row>
    <row r="3237" spans="1:38" ht="24" customHeight="1" x14ac:dyDescent="0.25">
      <c r="A3237" s="271">
        <v>3703024</v>
      </c>
      <c r="B3237" s="100" t="s">
        <v>107</v>
      </c>
      <c r="C3237" s="85"/>
      <c r="D3237" s="115">
        <v>43.37</v>
      </c>
      <c r="E3237" s="291" t="s">
        <v>5497</v>
      </c>
      <c r="F3237" s="292">
        <f t="shared" si="213"/>
        <v>52.043999999999997</v>
      </c>
      <c r="G3237" s="87" t="s">
        <v>3335</v>
      </c>
      <c r="H3237" s="358"/>
      <c r="L3237"/>
      <c r="M3237"/>
      <c r="P3237" s="9">
        <v>41</v>
      </c>
      <c r="V3237" s="39"/>
      <c r="Z3237" s="38"/>
      <c r="AA3237" s="38">
        <v>14.993394980184945</v>
      </c>
      <c r="AB3237" s="30"/>
      <c r="AC3237" s="31"/>
      <c r="AD3237" s="32"/>
      <c r="AE3237" s="32"/>
      <c r="AF3237" s="33"/>
      <c r="AJ3237" s="350"/>
      <c r="AK3237" s="3"/>
      <c r="AL3237" s="3"/>
    </row>
    <row r="3238" spans="1:38" ht="60" customHeight="1" x14ac:dyDescent="0.25">
      <c r="A3238" s="269">
        <v>88</v>
      </c>
      <c r="B3238" s="284" t="s">
        <v>7998</v>
      </c>
      <c r="C3238" s="267"/>
      <c r="D3238" s="115"/>
      <c r="E3238" s="267"/>
      <c r="F3238" s="298"/>
      <c r="G3238" s="189"/>
      <c r="H3238" s="358"/>
      <c r="I3238" s="331"/>
      <c r="J3238" s="72"/>
      <c r="K3238" s="72"/>
      <c r="L3238"/>
      <c r="M3238"/>
      <c r="P3238" s="9">
        <v>42</v>
      </c>
      <c r="R3238" s="36"/>
      <c r="V3238" s="37"/>
      <c r="Z3238" s="38"/>
      <c r="AA3238" s="38"/>
      <c r="AB3238" s="30"/>
      <c r="AC3238" s="31"/>
      <c r="AD3238" s="32"/>
      <c r="AE3238" s="32"/>
      <c r="AF3238" s="33"/>
      <c r="AJ3238" s="350"/>
      <c r="AK3238" s="3"/>
      <c r="AL3238" s="3"/>
    </row>
    <row r="3239" spans="1:38" ht="12" customHeight="1" x14ac:dyDescent="0.25">
      <c r="A3239" s="76">
        <v>5012001</v>
      </c>
      <c r="B3239" s="270" t="s">
        <v>512</v>
      </c>
      <c r="C3239" s="77"/>
      <c r="D3239" s="115">
        <v>37.130000000000003</v>
      </c>
      <c r="E3239" s="78" t="s">
        <v>6463</v>
      </c>
      <c r="F3239" s="112">
        <f t="shared" si="213"/>
        <v>44.556000000000004</v>
      </c>
      <c r="G3239" s="79" t="s">
        <v>3333</v>
      </c>
      <c r="H3239" s="358"/>
      <c r="I3239" s="326" t="s">
        <v>4975</v>
      </c>
      <c r="J3239" s="15"/>
      <c r="L3239"/>
      <c r="M3239"/>
      <c r="P3239" s="9">
        <v>42</v>
      </c>
      <c r="V3239" s="39"/>
      <c r="Z3239" s="38"/>
      <c r="AA3239" s="38">
        <v>20.015426147319701</v>
      </c>
      <c r="AB3239" s="30"/>
      <c r="AC3239" s="31"/>
      <c r="AD3239" s="32"/>
      <c r="AE3239" s="32"/>
      <c r="AF3239" s="33"/>
      <c r="AJ3239" s="350">
        <v>1012001</v>
      </c>
      <c r="AK3239" s="3"/>
      <c r="AL3239" s="3"/>
    </row>
    <row r="3240" spans="1:38" ht="12" customHeight="1" x14ac:dyDescent="0.25">
      <c r="A3240" s="73">
        <v>5012002</v>
      </c>
      <c r="B3240" s="98" t="s">
        <v>513</v>
      </c>
      <c r="C3240" s="74"/>
      <c r="D3240" s="115">
        <v>37.33</v>
      </c>
      <c r="E3240" s="75" t="s">
        <v>6463</v>
      </c>
      <c r="F3240" s="112">
        <f t="shared" ref="F3240:F3331" si="214">D3240*1.2</f>
        <v>44.795999999999999</v>
      </c>
      <c r="G3240" s="80" t="s">
        <v>3333</v>
      </c>
      <c r="H3240" s="358"/>
      <c r="I3240" s="360" t="s">
        <v>8218</v>
      </c>
      <c r="J3240" s="15"/>
      <c r="L3240"/>
      <c r="M3240"/>
      <c r="P3240" s="9">
        <v>42</v>
      </c>
      <c r="V3240" s="39"/>
      <c r="Z3240" s="38"/>
      <c r="AA3240" s="38">
        <v>19.992325402916336</v>
      </c>
      <c r="AB3240" s="30"/>
      <c r="AC3240" s="31"/>
      <c r="AD3240" s="32"/>
      <c r="AE3240" s="32"/>
      <c r="AF3240" s="33"/>
      <c r="AJ3240" s="350">
        <v>1012002</v>
      </c>
      <c r="AK3240" s="3"/>
      <c r="AL3240" s="3"/>
    </row>
    <row r="3241" spans="1:38" ht="12" customHeight="1" x14ac:dyDescent="0.25">
      <c r="A3241" s="73">
        <v>5012003</v>
      </c>
      <c r="B3241" s="98" t="s">
        <v>514</v>
      </c>
      <c r="C3241" s="74"/>
      <c r="D3241" s="115">
        <v>37.450000000000003</v>
      </c>
      <c r="E3241" s="75" t="s">
        <v>6463</v>
      </c>
      <c r="F3241" s="112">
        <f t="shared" si="214"/>
        <v>44.940000000000005</v>
      </c>
      <c r="G3241" s="80" t="s">
        <v>3334</v>
      </c>
      <c r="H3241" s="358"/>
      <c r="I3241" s="361"/>
      <c r="L3241"/>
      <c r="M3241"/>
      <c r="P3241" s="9">
        <v>42</v>
      </c>
      <c r="V3241" s="39"/>
      <c r="Z3241" s="38"/>
      <c r="AA3241" s="38">
        <v>20</v>
      </c>
      <c r="AB3241" s="30"/>
      <c r="AC3241" s="31"/>
      <c r="AD3241" s="32"/>
      <c r="AE3241" s="32"/>
      <c r="AF3241" s="33"/>
      <c r="AJ3241" s="350">
        <v>1012003</v>
      </c>
      <c r="AK3241" s="3"/>
      <c r="AL3241" s="3"/>
    </row>
    <row r="3242" spans="1:38" ht="12" customHeight="1" x14ac:dyDescent="0.25">
      <c r="A3242" s="73">
        <v>5012004</v>
      </c>
      <c r="B3242" s="98" t="s">
        <v>515</v>
      </c>
      <c r="C3242" s="74"/>
      <c r="D3242" s="115">
        <v>41.08</v>
      </c>
      <c r="E3242" s="75" t="s">
        <v>6463</v>
      </c>
      <c r="F3242" s="112">
        <f t="shared" si="214"/>
        <v>49.295999999999999</v>
      </c>
      <c r="G3242" s="80" t="s">
        <v>3333</v>
      </c>
      <c r="H3242" s="358"/>
      <c r="J3242" s="15"/>
      <c r="L3242"/>
      <c r="M3242"/>
      <c r="P3242" s="9">
        <v>42</v>
      </c>
      <c r="V3242" s="39"/>
      <c r="Z3242" s="38"/>
      <c r="AA3242" s="38">
        <v>20.013947001394698</v>
      </c>
      <c r="AB3242" s="30"/>
      <c r="AC3242" s="31"/>
      <c r="AD3242" s="32"/>
      <c r="AE3242" s="32"/>
      <c r="AF3242" s="33"/>
      <c r="AJ3242" s="350">
        <v>1012004</v>
      </c>
      <c r="AK3242" s="3"/>
      <c r="AL3242" s="3"/>
    </row>
    <row r="3243" spans="1:38" ht="12" customHeight="1" x14ac:dyDescent="0.25">
      <c r="A3243" s="73">
        <v>5012005</v>
      </c>
      <c r="B3243" s="98" t="s">
        <v>516</v>
      </c>
      <c r="C3243" s="74"/>
      <c r="D3243" s="115">
        <v>41.28</v>
      </c>
      <c r="E3243" s="75" t="s">
        <v>6463</v>
      </c>
      <c r="F3243" s="112">
        <f t="shared" si="214"/>
        <v>49.536000000000001</v>
      </c>
      <c r="G3243" s="80" t="s">
        <v>3334</v>
      </c>
      <c r="H3243" s="358"/>
      <c r="I3243" s="360" t="s">
        <v>8221</v>
      </c>
      <c r="L3243"/>
      <c r="M3243"/>
      <c r="P3243" s="9">
        <v>42</v>
      </c>
      <c r="V3243" s="39"/>
      <c r="Z3243" s="38"/>
      <c r="AA3243" s="38">
        <v>19.986120749479525</v>
      </c>
      <c r="AB3243" s="30"/>
      <c r="AC3243" s="31"/>
      <c r="AD3243" s="32"/>
      <c r="AE3243" s="32"/>
      <c r="AF3243" s="33"/>
      <c r="AJ3243" s="350">
        <v>1012005</v>
      </c>
      <c r="AK3243" s="3"/>
      <c r="AL3243" s="3"/>
    </row>
    <row r="3244" spans="1:38" ht="12" customHeight="1" x14ac:dyDescent="0.25">
      <c r="A3244" s="73">
        <v>5012006</v>
      </c>
      <c r="B3244" s="98" t="s">
        <v>517</v>
      </c>
      <c r="C3244" s="74"/>
      <c r="D3244" s="115">
        <v>41.69</v>
      </c>
      <c r="E3244" s="75" t="s">
        <v>6463</v>
      </c>
      <c r="F3244" s="112">
        <f t="shared" si="214"/>
        <v>50.027999999999999</v>
      </c>
      <c r="G3244" s="80" t="s">
        <v>3333</v>
      </c>
      <c r="H3244" s="358"/>
      <c r="I3244" s="361"/>
      <c r="J3244" s="15"/>
      <c r="L3244"/>
      <c r="M3244"/>
      <c r="P3244" s="9">
        <v>42</v>
      </c>
      <c r="V3244" s="39"/>
      <c r="Z3244" s="38"/>
      <c r="AA3244" s="38">
        <v>19.993129508759878</v>
      </c>
      <c r="AB3244" s="30"/>
      <c r="AC3244" s="31"/>
      <c r="AD3244" s="32"/>
      <c r="AE3244" s="32"/>
      <c r="AF3244" s="33"/>
      <c r="AJ3244" s="350">
        <v>1012006</v>
      </c>
      <c r="AK3244" s="3"/>
      <c r="AL3244" s="3"/>
    </row>
    <row r="3245" spans="1:38" ht="12" customHeight="1" x14ac:dyDescent="0.25">
      <c r="A3245" s="73">
        <v>5012007</v>
      </c>
      <c r="B3245" s="98" t="s">
        <v>518</v>
      </c>
      <c r="C3245" s="74"/>
      <c r="D3245" s="115">
        <v>45.58</v>
      </c>
      <c r="E3245" s="75" t="s">
        <v>6463</v>
      </c>
      <c r="F3245" s="112">
        <f t="shared" si="214"/>
        <v>54.695999999999998</v>
      </c>
      <c r="G3245" s="80" t="s">
        <v>3334</v>
      </c>
      <c r="H3245" s="358"/>
      <c r="L3245"/>
      <c r="M3245"/>
      <c r="P3245" s="9">
        <v>42</v>
      </c>
      <c r="V3245" s="39"/>
      <c r="Z3245" s="38"/>
      <c r="AA3245" s="38">
        <v>20.012566760917366</v>
      </c>
      <c r="AB3245" s="30"/>
      <c r="AC3245" s="31"/>
      <c r="AD3245" s="32"/>
      <c r="AE3245" s="32"/>
      <c r="AF3245" s="33"/>
      <c r="AJ3245" s="350">
        <v>1012007</v>
      </c>
      <c r="AK3245" s="3"/>
      <c r="AL3245" s="3"/>
    </row>
    <row r="3246" spans="1:38" ht="12" customHeight="1" x14ac:dyDescent="0.25">
      <c r="A3246" s="73">
        <v>5012008</v>
      </c>
      <c r="B3246" s="98" t="s">
        <v>519</v>
      </c>
      <c r="C3246" s="74"/>
      <c r="D3246" s="115">
        <v>46.7</v>
      </c>
      <c r="E3246" s="75" t="s">
        <v>6463</v>
      </c>
      <c r="F3246" s="112">
        <f t="shared" si="214"/>
        <v>56.04</v>
      </c>
      <c r="G3246" s="80" t="s">
        <v>3335</v>
      </c>
      <c r="H3246" s="358"/>
      <c r="I3246" s="360" t="s">
        <v>8219</v>
      </c>
      <c r="L3246"/>
      <c r="M3246"/>
      <c r="P3246" s="9">
        <v>42</v>
      </c>
      <c r="V3246" s="39"/>
      <c r="Z3246" s="38"/>
      <c r="AA3246" s="38">
        <v>19.993866911990182</v>
      </c>
      <c r="AB3246" s="30"/>
      <c r="AC3246" s="31"/>
      <c r="AD3246" s="32"/>
      <c r="AE3246" s="32"/>
      <c r="AF3246" s="33"/>
      <c r="AJ3246" s="350">
        <v>1012008</v>
      </c>
      <c r="AK3246" s="3"/>
      <c r="AL3246" s="3"/>
    </row>
    <row r="3247" spans="1:38" ht="12" customHeight="1" x14ac:dyDescent="0.25">
      <c r="A3247" s="73">
        <v>5012009</v>
      </c>
      <c r="B3247" s="98" t="s">
        <v>520</v>
      </c>
      <c r="C3247" s="74"/>
      <c r="D3247" s="115">
        <v>47.45</v>
      </c>
      <c r="E3247" s="75" t="s">
        <v>6463</v>
      </c>
      <c r="F3247" s="112">
        <f t="shared" si="214"/>
        <v>56.940000000000005</v>
      </c>
      <c r="G3247" s="80" t="s">
        <v>3334</v>
      </c>
      <c r="H3247" s="358"/>
      <c r="I3247" s="361"/>
      <c r="L3247"/>
      <c r="M3247"/>
      <c r="P3247" s="9">
        <v>42</v>
      </c>
      <c r="V3247" s="39"/>
      <c r="Z3247" s="38"/>
      <c r="AA3247" s="38">
        <v>20.0120736492605</v>
      </c>
      <c r="AB3247" s="30"/>
      <c r="AC3247" s="31"/>
      <c r="AD3247" s="32"/>
      <c r="AE3247" s="32"/>
      <c r="AF3247" s="33"/>
      <c r="AJ3247" s="350">
        <v>1012009</v>
      </c>
      <c r="AK3247" s="3"/>
      <c r="AL3247" s="3"/>
    </row>
    <row r="3248" spans="1:38" ht="12" customHeight="1" x14ac:dyDescent="0.25">
      <c r="A3248" s="73">
        <v>5012010</v>
      </c>
      <c r="B3248" s="98" t="s">
        <v>521</v>
      </c>
      <c r="C3248" s="74"/>
      <c r="D3248" s="115">
        <v>48.16</v>
      </c>
      <c r="E3248" s="75" t="s">
        <v>6463</v>
      </c>
      <c r="F3248" s="112">
        <f t="shared" si="214"/>
        <v>57.791999999999994</v>
      </c>
      <c r="G3248" s="80" t="s">
        <v>3333</v>
      </c>
      <c r="H3248" s="358"/>
      <c r="J3248" s="15"/>
      <c r="L3248"/>
      <c r="M3248"/>
      <c r="P3248" s="9">
        <v>42</v>
      </c>
      <c r="V3248" s="39"/>
      <c r="Z3248" s="38"/>
      <c r="AA3248" s="38">
        <v>20.011894142135006</v>
      </c>
      <c r="AB3248" s="30"/>
      <c r="AC3248" s="31"/>
      <c r="AD3248" s="32"/>
      <c r="AE3248" s="32"/>
      <c r="AF3248" s="33"/>
      <c r="AJ3248" s="350">
        <v>1012010</v>
      </c>
      <c r="AK3248" s="3"/>
      <c r="AL3248" s="3"/>
    </row>
    <row r="3249" spans="1:38" ht="12" customHeight="1" x14ac:dyDescent="0.25">
      <c r="A3249" s="73">
        <v>5012011</v>
      </c>
      <c r="B3249" s="98" t="s">
        <v>522</v>
      </c>
      <c r="C3249" s="74"/>
      <c r="D3249" s="115">
        <v>51.27</v>
      </c>
      <c r="E3249" s="75" t="s">
        <v>6463</v>
      </c>
      <c r="F3249" s="112">
        <f t="shared" si="214"/>
        <v>61.524000000000001</v>
      </c>
      <c r="G3249" s="80" t="s">
        <v>3333</v>
      </c>
      <c r="H3249" s="358"/>
      <c r="I3249" s="326" t="s">
        <v>4951</v>
      </c>
      <c r="J3249" s="15"/>
      <c r="L3249"/>
      <c r="M3249"/>
      <c r="P3249" s="9">
        <v>42</v>
      </c>
      <c r="V3249" s="39"/>
      <c r="Z3249" s="38"/>
      <c r="AA3249" s="38">
        <v>20</v>
      </c>
      <c r="AB3249" s="30"/>
      <c r="AC3249" s="31"/>
      <c r="AD3249" s="32"/>
      <c r="AE3249" s="32"/>
      <c r="AF3249" s="33"/>
      <c r="AJ3249" s="350">
        <v>1012011</v>
      </c>
      <c r="AK3249" s="3"/>
      <c r="AL3249" s="3"/>
    </row>
    <row r="3250" spans="1:38" ht="12" customHeight="1" x14ac:dyDescent="0.25">
      <c r="A3250" s="73">
        <v>5012012</v>
      </c>
      <c r="B3250" s="98" t="s">
        <v>523</v>
      </c>
      <c r="C3250" s="74"/>
      <c r="D3250" s="115">
        <v>52.23</v>
      </c>
      <c r="E3250" s="75" t="s">
        <v>6463</v>
      </c>
      <c r="F3250" s="112">
        <f t="shared" si="214"/>
        <v>62.675999999999995</v>
      </c>
      <c r="G3250" s="80" t="s">
        <v>3335</v>
      </c>
      <c r="H3250" s="358"/>
      <c r="I3250" s="360" t="s">
        <v>8207</v>
      </c>
      <c r="L3250"/>
      <c r="M3250"/>
      <c r="P3250" s="9">
        <v>42</v>
      </c>
      <c r="V3250" s="39"/>
      <c r="Z3250" s="38"/>
      <c r="AA3250" s="38">
        <v>19.994514536478334</v>
      </c>
      <c r="AB3250" s="30"/>
      <c r="AC3250" s="31"/>
      <c r="AD3250" s="32"/>
      <c r="AE3250" s="32"/>
      <c r="AF3250" s="33"/>
      <c r="AJ3250" s="350">
        <v>1012012</v>
      </c>
      <c r="AK3250" s="3"/>
      <c r="AL3250" s="3"/>
    </row>
    <row r="3251" spans="1:38" ht="12" customHeight="1" x14ac:dyDescent="0.25">
      <c r="A3251" s="73">
        <v>5012013</v>
      </c>
      <c r="B3251" s="98" t="s">
        <v>524</v>
      </c>
      <c r="C3251" s="74"/>
      <c r="D3251" s="115">
        <v>53.48</v>
      </c>
      <c r="E3251" s="75" t="s">
        <v>6463</v>
      </c>
      <c r="F3251" s="112">
        <f t="shared" si="214"/>
        <v>64.175999999999988</v>
      </c>
      <c r="G3251" s="80" t="s">
        <v>3333</v>
      </c>
      <c r="H3251" s="358"/>
      <c r="I3251" s="361"/>
      <c r="J3251" s="15"/>
      <c r="L3251"/>
      <c r="M3251"/>
      <c r="P3251" s="9">
        <v>42</v>
      </c>
      <c r="V3251" s="39"/>
      <c r="Z3251" s="38"/>
      <c r="AA3251" s="38">
        <v>20.005356186395289</v>
      </c>
      <c r="AB3251" s="30"/>
      <c r="AC3251" s="31"/>
      <c r="AD3251" s="32"/>
      <c r="AE3251" s="32"/>
      <c r="AF3251" s="33"/>
      <c r="AJ3251" s="350">
        <v>1012013</v>
      </c>
      <c r="AK3251" s="3"/>
      <c r="AL3251" s="3"/>
    </row>
    <row r="3252" spans="1:38" ht="12" customHeight="1" x14ac:dyDescent="0.25">
      <c r="A3252" s="73">
        <v>5012014</v>
      </c>
      <c r="B3252" s="98" t="s">
        <v>525</v>
      </c>
      <c r="C3252" s="74"/>
      <c r="D3252" s="115">
        <v>54.52</v>
      </c>
      <c r="E3252" s="75" t="s">
        <v>6463</v>
      </c>
      <c r="F3252" s="112">
        <f t="shared" si="214"/>
        <v>65.424000000000007</v>
      </c>
      <c r="G3252" s="80" t="s">
        <v>3335</v>
      </c>
      <c r="H3252" s="358"/>
      <c r="L3252"/>
      <c r="M3252"/>
      <c r="P3252" s="9">
        <v>42</v>
      </c>
      <c r="V3252" s="39"/>
      <c r="Z3252" s="38"/>
      <c r="AA3252" s="38">
        <v>19.994745139253808</v>
      </c>
      <c r="AB3252" s="30"/>
      <c r="AC3252" s="31"/>
      <c r="AD3252" s="32"/>
      <c r="AE3252" s="32"/>
      <c r="AF3252" s="33"/>
      <c r="AJ3252" s="350">
        <v>1012014</v>
      </c>
      <c r="AK3252" s="3"/>
      <c r="AL3252" s="3"/>
    </row>
    <row r="3253" spans="1:38" ht="12" customHeight="1" x14ac:dyDescent="0.25">
      <c r="A3253" s="73">
        <v>5012015</v>
      </c>
      <c r="B3253" s="98" t="s">
        <v>526</v>
      </c>
      <c r="C3253" s="74"/>
      <c r="D3253" s="115">
        <v>65.540000000000006</v>
      </c>
      <c r="E3253" s="75" t="s">
        <v>6463</v>
      </c>
      <c r="F3253" s="112">
        <f t="shared" si="214"/>
        <v>78.64800000000001</v>
      </c>
      <c r="G3253" s="80" t="s">
        <v>3335</v>
      </c>
      <c r="H3253" s="358"/>
      <c r="L3253"/>
      <c r="M3253"/>
      <c r="P3253" s="9">
        <v>42</v>
      </c>
      <c r="V3253" s="39"/>
      <c r="Z3253" s="38"/>
      <c r="AA3253" s="38">
        <v>19.995629370629374</v>
      </c>
      <c r="AB3253" s="30"/>
      <c r="AC3253" s="31"/>
      <c r="AD3253" s="32"/>
      <c r="AE3253" s="32"/>
      <c r="AF3253" s="33"/>
      <c r="AJ3253" s="350">
        <v>1012015</v>
      </c>
      <c r="AK3253" s="3"/>
      <c r="AL3253" s="3"/>
    </row>
    <row r="3254" spans="1:38" ht="12" customHeight="1" x14ac:dyDescent="0.25">
      <c r="A3254" s="73">
        <v>5012016</v>
      </c>
      <c r="B3254" s="98" t="s">
        <v>527</v>
      </c>
      <c r="C3254" s="74"/>
      <c r="D3254" s="115">
        <v>72.58</v>
      </c>
      <c r="E3254" s="75" t="s">
        <v>6463</v>
      </c>
      <c r="F3254" s="112">
        <f t="shared" si="214"/>
        <v>87.095999999999989</v>
      </c>
      <c r="G3254" s="80" t="s">
        <v>3335</v>
      </c>
      <c r="H3254" s="358"/>
      <c r="I3254" s="326" t="s">
        <v>4954</v>
      </c>
      <c r="L3254"/>
      <c r="M3254"/>
      <c r="P3254" s="9">
        <v>42</v>
      </c>
      <c r="V3254" s="39"/>
      <c r="Z3254" s="38"/>
      <c r="AA3254" s="38">
        <v>19.992105782514315</v>
      </c>
      <c r="AB3254" s="30"/>
      <c r="AC3254" s="31"/>
      <c r="AD3254" s="32"/>
      <c r="AE3254" s="32"/>
      <c r="AF3254" s="33"/>
      <c r="AJ3254" s="350">
        <v>1012016</v>
      </c>
      <c r="AK3254" s="3"/>
      <c r="AL3254" s="3"/>
    </row>
    <row r="3255" spans="1:38" ht="12" customHeight="1" x14ac:dyDescent="0.25">
      <c r="A3255" s="73">
        <v>5012017</v>
      </c>
      <c r="B3255" s="98" t="s">
        <v>528</v>
      </c>
      <c r="C3255" s="74"/>
      <c r="D3255" s="115">
        <v>77.650000000000006</v>
      </c>
      <c r="E3255" s="75" t="s">
        <v>6463</v>
      </c>
      <c r="F3255" s="112">
        <f t="shared" si="214"/>
        <v>93.18</v>
      </c>
      <c r="G3255" s="80" t="s">
        <v>3335</v>
      </c>
      <c r="H3255" s="358"/>
      <c r="I3255" s="360" t="s">
        <v>8215</v>
      </c>
      <c r="L3255"/>
      <c r="M3255"/>
      <c r="P3255" s="9">
        <v>42</v>
      </c>
      <c r="V3255" s="39"/>
      <c r="Z3255" s="38"/>
      <c r="AA3255" s="38">
        <v>19.992622648469194</v>
      </c>
      <c r="AB3255" s="30"/>
      <c r="AC3255" s="31"/>
      <c r="AD3255" s="32"/>
      <c r="AE3255" s="32"/>
      <c r="AF3255" s="33"/>
      <c r="AJ3255" s="350">
        <v>1012017</v>
      </c>
      <c r="AK3255" s="3"/>
      <c r="AL3255" s="3"/>
    </row>
    <row r="3256" spans="1:38" ht="24" customHeight="1" x14ac:dyDescent="0.25">
      <c r="A3256" s="73">
        <v>3703001</v>
      </c>
      <c r="B3256" s="98" t="s">
        <v>108</v>
      </c>
      <c r="C3256" s="74"/>
      <c r="D3256" s="115">
        <v>45.01</v>
      </c>
      <c r="E3256" s="95" t="s">
        <v>5497</v>
      </c>
      <c r="F3256" s="112">
        <f t="shared" si="214"/>
        <v>54.011999999999993</v>
      </c>
      <c r="G3256" s="80" t="s">
        <v>3333</v>
      </c>
      <c r="H3256" s="358"/>
      <c r="I3256" s="361"/>
      <c r="J3256" s="15"/>
      <c r="L3256"/>
      <c r="M3256"/>
      <c r="P3256" s="9">
        <v>42</v>
      </c>
      <c r="V3256" s="39"/>
      <c r="Z3256" s="38"/>
      <c r="AA3256" s="38">
        <v>14.985682468978681</v>
      </c>
      <c r="AB3256" s="30"/>
      <c r="AC3256" s="31"/>
      <c r="AD3256" s="32"/>
      <c r="AE3256" s="32"/>
      <c r="AF3256" s="33"/>
      <c r="AJ3256" s="350"/>
      <c r="AK3256" s="3"/>
      <c r="AL3256" s="3"/>
    </row>
    <row r="3257" spans="1:38" ht="24" customHeight="1" x14ac:dyDescent="0.25">
      <c r="A3257" s="73">
        <v>3703002</v>
      </c>
      <c r="B3257" s="98" t="s">
        <v>109</v>
      </c>
      <c r="C3257" s="74"/>
      <c r="D3257" s="115">
        <v>45.2</v>
      </c>
      <c r="E3257" s="95" t="s">
        <v>5497</v>
      </c>
      <c r="F3257" s="112">
        <f t="shared" si="214"/>
        <v>54.24</v>
      </c>
      <c r="G3257" s="80" t="s">
        <v>3333</v>
      </c>
      <c r="H3257" s="358"/>
      <c r="I3257" s="365" t="s">
        <v>4955</v>
      </c>
      <c r="J3257" s="15"/>
      <c r="L3257"/>
      <c r="M3257"/>
      <c r="P3257" s="9">
        <v>42</v>
      </c>
      <c r="V3257" s="39"/>
      <c r="Z3257" s="38"/>
      <c r="AA3257" s="38">
        <v>14.987325728770585</v>
      </c>
      <c r="AB3257" s="30"/>
      <c r="AC3257" s="31"/>
      <c r="AD3257" s="32"/>
      <c r="AE3257" s="32"/>
      <c r="AF3257" s="33"/>
      <c r="AJ3257" s="350"/>
      <c r="AK3257" s="3"/>
      <c r="AL3257" s="3"/>
    </row>
    <row r="3258" spans="1:38" ht="24" customHeight="1" x14ac:dyDescent="0.25">
      <c r="A3258" s="73">
        <v>3703003</v>
      </c>
      <c r="B3258" s="98" t="s">
        <v>110</v>
      </c>
      <c r="C3258" s="74"/>
      <c r="D3258" s="115">
        <v>45.34</v>
      </c>
      <c r="E3258" s="95" t="s">
        <v>5497</v>
      </c>
      <c r="F3258" s="112">
        <f t="shared" si="214"/>
        <v>54.408000000000001</v>
      </c>
      <c r="G3258" s="80" t="s">
        <v>3334</v>
      </c>
      <c r="H3258" s="358"/>
      <c r="I3258" s="365"/>
      <c r="L3258"/>
      <c r="M3258"/>
      <c r="P3258" s="9">
        <v>42</v>
      </c>
      <c r="V3258" s="39"/>
      <c r="Z3258" s="38"/>
      <c r="AA3258" s="38">
        <v>15.00789889415482</v>
      </c>
      <c r="AB3258" s="30"/>
      <c r="AC3258" s="31"/>
      <c r="AD3258" s="32"/>
      <c r="AE3258" s="32"/>
      <c r="AF3258" s="33"/>
      <c r="AJ3258" s="350"/>
      <c r="AK3258" s="3"/>
      <c r="AL3258" s="3"/>
    </row>
    <row r="3259" spans="1:38" ht="24" customHeight="1" x14ac:dyDescent="0.25">
      <c r="A3259" s="73">
        <v>3703004</v>
      </c>
      <c r="B3259" s="98" t="s">
        <v>111</v>
      </c>
      <c r="C3259" s="74"/>
      <c r="D3259" s="115">
        <v>48.95</v>
      </c>
      <c r="E3259" s="95" t="s">
        <v>5497</v>
      </c>
      <c r="F3259" s="112">
        <f t="shared" si="214"/>
        <v>58.74</v>
      </c>
      <c r="G3259" s="80" t="s">
        <v>3333</v>
      </c>
      <c r="H3259" s="358"/>
      <c r="I3259" s="365"/>
      <c r="J3259" s="15"/>
      <c r="L3259"/>
      <c r="M3259"/>
      <c r="P3259" s="9">
        <v>42</v>
      </c>
      <c r="V3259" s="39"/>
      <c r="Z3259" s="38"/>
      <c r="AA3259" s="38">
        <v>15.00877706260971</v>
      </c>
      <c r="AB3259" s="30"/>
      <c r="AC3259" s="31"/>
      <c r="AD3259" s="32"/>
      <c r="AE3259" s="32"/>
      <c r="AF3259" s="33"/>
      <c r="AJ3259" s="350"/>
      <c r="AK3259" s="3"/>
      <c r="AL3259" s="3"/>
    </row>
    <row r="3260" spans="1:38" ht="24" customHeight="1" x14ac:dyDescent="0.25">
      <c r="A3260" s="73">
        <v>3703005</v>
      </c>
      <c r="B3260" s="98" t="s">
        <v>112</v>
      </c>
      <c r="C3260" s="74"/>
      <c r="D3260" s="115">
        <v>49.15</v>
      </c>
      <c r="E3260" s="95" t="s">
        <v>5497</v>
      </c>
      <c r="F3260" s="112">
        <f t="shared" si="214"/>
        <v>58.98</v>
      </c>
      <c r="G3260" s="80" t="s">
        <v>3334</v>
      </c>
      <c r="H3260" s="358"/>
      <c r="I3260" s="362" t="s">
        <v>8187</v>
      </c>
      <c r="L3260"/>
      <c r="M3260"/>
      <c r="P3260" s="9">
        <v>42</v>
      </c>
      <c r="V3260" s="39"/>
      <c r="Z3260" s="38"/>
      <c r="AA3260" s="38">
        <v>15.005827505827511</v>
      </c>
      <c r="AB3260" s="30"/>
      <c r="AC3260" s="31"/>
      <c r="AD3260" s="32"/>
      <c r="AE3260" s="32"/>
      <c r="AF3260" s="33"/>
      <c r="AJ3260" s="350"/>
      <c r="AK3260" s="3"/>
      <c r="AL3260" s="3"/>
    </row>
    <row r="3261" spans="1:38" ht="24" customHeight="1" x14ac:dyDescent="0.25">
      <c r="A3261" s="73">
        <v>3703006</v>
      </c>
      <c r="B3261" s="98" t="s">
        <v>113</v>
      </c>
      <c r="C3261" s="74"/>
      <c r="D3261" s="115">
        <v>49.57</v>
      </c>
      <c r="E3261" s="95" t="s">
        <v>5497</v>
      </c>
      <c r="F3261" s="112">
        <f t="shared" si="214"/>
        <v>59.483999999999995</v>
      </c>
      <c r="G3261" s="80" t="s">
        <v>3333</v>
      </c>
      <c r="H3261" s="358"/>
      <c r="I3261" s="363"/>
      <c r="J3261" s="15"/>
      <c r="L3261"/>
      <c r="M3261"/>
      <c r="P3261" s="9">
        <v>42</v>
      </c>
      <c r="V3261" s="39"/>
      <c r="Z3261" s="38"/>
      <c r="AA3261" s="38">
        <v>14.995665992487716</v>
      </c>
      <c r="AB3261" s="30"/>
      <c r="AC3261" s="31"/>
      <c r="AD3261" s="32"/>
      <c r="AE3261" s="32"/>
      <c r="AF3261" s="33"/>
      <c r="AJ3261" s="350"/>
      <c r="AK3261" s="3"/>
      <c r="AL3261" s="3"/>
    </row>
    <row r="3262" spans="1:38" ht="24" customHeight="1" x14ac:dyDescent="0.25">
      <c r="A3262" s="73">
        <v>3703007</v>
      </c>
      <c r="B3262" s="98" t="s">
        <v>114</v>
      </c>
      <c r="C3262" s="74"/>
      <c r="D3262" s="115">
        <v>53.46</v>
      </c>
      <c r="E3262" s="95" t="s">
        <v>5497</v>
      </c>
      <c r="F3262" s="112">
        <f t="shared" si="214"/>
        <v>64.152000000000001</v>
      </c>
      <c r="G3262" s="80" t="s">
        <v>3334</v>
      </c>
      <c r="H3262" s="358"/>
      <c r="L3262"/>
      <c r="M3262"/>
      <c r="P3262" s="9">
        <v>42</v>
      </c>
      <c r="V3262" s="39"/>
      <c r="Z3262" s="38"/>
      <c r="AA3262" s="38">
        <v>15.001339405304037</v>
      </c>
      <c r="AB3262" s="30"/>
      <c r="AC3262" s="31"/>
      <c r="AD3262" s="32"/>
      <c r="AE3262" s="32"/>
      <c r="AF3262" s="33"/>
      <c r="AJ3262" s="350"/>
      <c r="AK3262" s="3"/>
      <c r="AL3262" s="3"/>
    </row>
    <row r="3263" spans="1:38" ht="24" customHeight="1" x14ac:dyDescent="0.25">
      <c r="A3263" s="73">
        <v>3703008</v>
      </c>
      <c r="B3263" s="98" t="s">
        <v>115</v>
      </c>
      <c r="C3263" s="74"/>
      <c r="D3263" s="115">
        <v>54.58</v>
      </c>
      <c r="E3263" s="95" t="s">
        <v>5497</v>
      </c>
      <c r="F3263" s="112">
        <f t="shared" si="214"/>
        <v>65.495999999999995</v>
      </c>
      <c r="G3263" s="80" t="s">
        <v>3335</v>
      </c>
      <c r="H3263" s="358"/>
      <c r="L3263"/>
      <c r="M3263"/>
      <c r="P3263" s="9">
        <v>42</v>
      </c>
      <c r="V3263" s="39"/>
      <c r="Z3263" s="38"/>
      <c r="AA3263" s="38">
        <v>15.009183941222773</v>
      </c>
      <c r="AB3263" s="30"/>
      <c r="AC3263" s="31"/>
      <c r="AD3263" s="32"/>
      <c r="AE3263" s="32"/>
      <c r="AF3263" s="33"/>
      <c r="AJ3263" s="350"/>
      <c r="AK3263" s="3"/>
      <c r="AL3263" s="3"/>
    </row>
    <row r="3264" spans="1:38" ht="12" customHeight="1" x14ac:dyDescent="0.25">
      <c r="A3264" s="73">
        <v>1011007</v>
      </c>
      <c r="B3264" s="98" t="s">
        <v>116</v>
      </c>
      <c r="C3264" s="74"/>
      <c r="D3264" s="115">
        <v>32.840000000000003</v>
      </c>
      <c r="E3264" s="75" t="s">
        <v>6463</v>
      </c>
      <c r="F3264" s="309">
        <f t="shared" si="214"/>
        <v>39.408000000000001</v>
      </c>
      <c r="G3264" s="80" t="s">
        <v>3334</v>
      </c>
      <c r="H3264" s="358"/>
      <c r="L3264"/>
      <c r="M3264"/>
      <c r="P3264" s="9">
        <v>42</v>
      </c>
      <c r="V3264" s="39"/>
      <c r="Z3264" s="38"/>
      <c r="AA3264" s="38">
        <v>0</v>
      </c>
      <c r="AB3264" s="30"/>
      <c r="AC3264" s="31"/>
      <c r="AD3264" s="32"/>
      <c r="AE3264" s="32"/>
      <c r="AF3264" s="33"/>
      <c r="AJ3264" s="350"/>
      <c r="AK3264" s="3"/>
      <c r="AL3264" s="3"/>
    </row>
    <row r="3265" spans="1:38" ht="12" customHeight="1" x14ac:dyDescent="0.25">
      <c r="A3265" s="271">
        <v>1011008</v>
      </c>
      <c r="B3265" s="100" t="s">
        <v>117</v>
      </c>
      <c r="C3265" s="85"/>
      <c r="D3265" s="115">
        <v>33.4</v>
      </c>
      <c r="E3265" s="86" t="s">
        <v>6463</v>
      </c>
      <c r="F3265" s="310">
        <f t="shared" si="214"/>
        <v>40.08</v>
      </c>
      <c r="G3265" s="87" t="s">
        <v>3335</v>
      </c>
      <c r="H3265" s="358"/>
      <c r="L3265"/>
      <c r="M3265"/>
      <c r="P3265" s="9">
        <v>42</v>
      </c>
      <c r="V3265" s="39"/>
      <c r="Z3265" s="38"/>
      <c r="AA3265" s="38">
        <v>0</v>
      </c>
      <c r="AB3265" s="30"/>
      <c r="AC3265" s="31"/>
      <c r="AD3265" s="32"/>
      <c r="AE3265" s="32"/>
      <c r="AF3265" s="33"/>
      <c r="AJ3265" s="350"/>
      <c r="AK3265" s="3"/>
      <c r="AL3265" s="3"/>
    </row>
    <row r="3266" spans="1:38" ht="60" customHeight="1" x14ac:dyDescent="0.25">
      <c r="A3266" s="269">
        <v>89</v>
      </c>
      <c r="B3266" s="284" t="s">
        <v>7999</v>
      </c>
      <c r="C3266" s="267"/>
      <c r="D3266" s="115"/>
      <c r="E3266" s="267"/>
      <c r="F3266" s="298"/>
      <c r="G3266" s="189"/>
      <c r="H3266" s="358"/>
      <c r="I3266" s="331"/>
      <c r="J3266" s="72"/>
      <c r="K3266" s="72"/>
      <c r="L3266"/>
      <c r="M3266"/>
      <c r="P3266" s="9">
        <v>43</v>
      </c>
      <c r="R3266" s="36"/>
      <c r="V3266" s="37"/>
      <c r="Z3266" s="38"/>
      <c r="AA3266" s="38"/>
      <c r="AB3266" s="30"/>
      <c r="AC3266" s="31"/>
      <c r="AD3266" s="32"/>
      <c r="AE3266" s="32"/>
      <c r="AF3266" s="33"/>
      <c r="AJ3266" s="350"/>
      <c r="AK3266" s="3"/>
      <c r="AL3266" s="3"/>
    </row>
    <row r="3267" spans="1:38" ht="12" customHeight="1" x14ac:dyDescent="0.25">
      <c r="A3267" s="76">
        <v>5504001</v>
      </c>
      <c r="B3267" s="270" t="s">
        <v>529</v>
      </c>
      <c r="C3267" s="77"/>
      <c r="D3267" s="115">
        <v>486.41</v>
      </c>
      <c r="E3267" s="78"/>
      <c r="F3267" s="112">
        <f t="shared" si="214"/>
        <v>583.69200000000001</v>
      </c>
      <c r="G3267" s="79" t="s">
        <v>3335</v>
      </c>
      <c r="H3267" s="358"/>
      <c r="I3267" s="326" t="s">
        <v>4968</v>
      </c>
      <c r="L3267"/>
      <c r="M3267"/>
      <c r="P3267" s="9">
        <v>43</v>
      </c>
      <c r="V3267" s="39"/>
      <c r="Z3267" s="38"/>
      <c r="AA3267" s="38">
        <v>14.998675028707709</v>
      </c>
      <c r="AB3267" s="30"/>
      <c r="AC3267" s="31"/>
      <c r="AD3267" s="32"/>
      <c r="AE3267" s="32"/>
      <c r="AF3267" s="33"/>
      <c r="AJ3267" s="350">
        <v>2002001</v>
      </c>
      <c r="AK3267" s="3"/>
      <c r="AL3267" s="3"/>
    </row>
    <row r="3268" spans="1:38" ht="12" customHeight="1" x14ac:dyDescent="0.25">
      <c r="A3268" s="73">
        <v>5504002</v>
      </c>
      <c r="B3268" s="98" t="s">
        <v>530</v>
      </c>
      <c r="C3268" s="74"/>
      <c r="D3268" s="115">
        <v>689.66</v>
      </c>
      <c r="E3268" s="75" t="s">
        <v>6464</v>
      </c>
      <c r="F3268" s="112">
        <f t="shared" si="214"/>
        <v>827.59199999999998</v>
      </c>
      <c r="G3268" s="80" t="s">
        <v>3334</v>
      </c>
      <c r="H3268" s="358"/>
      <c r="I3268" s="360" t="s">
        <v>8222</v>
      </c>
      <c r="L3268"/>
      <c r="M3268"/>
      <c r="P3268" s="9">
        <v>43</v>
      </c>
      <c r="V3268" s="39"/>
      <c r="Z3268" s="38"/>
      <c r="AA3268" s="38">
        <v>14.999792332931847</v>
      </c>
      <c r="AB3268" s="30"/>
      <c r="AC3268" s="31"/>
      <c r="AD3268" s="32"/>
      <c r="AE3268" s="32"/>
      <c r="AF3268" s="33"/>
      <c r="AJ3268" s="350">
        <v>2002002</v>
      </c>
      <c r="AK3268" s="3"/>
      <c r="AL3268" s="3"/>
    </row>
    <row r="3269" spans="1:38" ht="12" customHeight="1" x14ac:dyDescent="0.25">
      <c r="A3269" s="73">
        <v>5504003</v>
      </c>
      <c r="B3269" s="98" t="s">
        <v>531</v>
      </c>
      <c r="C3269" s="74"/>
      <c r="D3269" s="115">
        <v>1092.56</v>
      </c>
      <c r="E3269" s="75"/>
      <c r="F3269" s="112">
        <f t="shared" si="214"/>
        <v>1311.0719999999999</v>
      </c>
      <c r="G3269" s="80" t="s">
        <v>3334</v>
      </c>
      <c r="H3269" s="358"/>
      <c r="I3269" s="361"/>
      <c r="L3269"/>
      <c r="M3269"/>
      <c r="P3269" s="9">
        <v>43</v>
      </c>
      <c r="V3269" s="39"/>
      <c r="Z3269" s="38"/>
      <c r="AA3269" s="38">
        <v>15.000327718424344</v>
      </c>
      <c r="AB3269" s="30"/>
      <c r="AC3269" s="31"/>
      <c r="AD3269" s="32"/>
      <c r="AE3269" s="32"/>
      <c r="AF3269" s="33"/>
      <c r="AJ3269" s="350">
        <v>2002003</v>
      </c>
      <c r="AK3269" s="3"/>
      <c r="AL3269" s="3"/>
    </row>
    <row r="3270" spans="1:38" ht="12" customHeight="1" x14ac:dyDescent="0.25">
      <c r="A3270" s="73">
        <v>5504004</v>
      </c>
      <c r="B3270" s="98" t="s">
        <v>532</v>
      </c>
      <c r="C3270" s="74"/>
      <c r="D3270" s="115">
        <v>1703.89</v>
      </c>
      <c r="E3270" s="75"/>
      <c r="F3270" s="112">
        <f t="shared" si="214"/>
        <v>2044.6680000000001</v>
      </c>
      <c r="G3270" s="80" t="s">
        <v>3334</v>
      </c>
      <c r="H3270" s="358"/>
      <c r="L3270"/>
      <c r="M3270"/>
      <c r="P3270" s="9">
        <v>43</v>
      </c>
      <c r="V3270" s="39"/>
      <c r="Z3270" s="38"/>
      <c r="AA3270" s="38">
        <v>14.999579725981349</v>
      </c>
      <c r="AB3270" s="30"/>
      <c r="AC3270" s="31"/>
      <c r="AD3270" s="32"/>
      <c r="AE3270" s="32"/>
      <c r="AF3270" s="33"/>
      <c r="AJ3270" s="350">
        <v>2002004</v>
      </c>
      <c r="AK3270" s="3"/>
      <c r="AL3270" s="3"/>
    </row>
    <row r="3271" spans="1:38" ht="12" customHeight="1" x14ac:dyDescent="0.25">
      <c r="A3271" s="73">
        <v>5504005</v>
      </c>
      <c r="B3271" s="98" t="s">
        <v>6226</v>
      </c>
      <c r="C3271" s="74"/>
      <c r="D3271" s="115">
        <v>446.61</v>
      </c>
      <c r="E3271" s="75" t="s">
        <v>6463</v>
      </c>
      <c r="F3271" s="112">
        <f t="shared" si="214"/>
        <v>535.93200000000002</v>
      </c>
      <c r="G3271" s="80" t="s">
        <v>3335</v>
      </c>
      <c r="H3271" s="358"/>
      <c r="I3271" s="360" t="s">
        <v>8223</v>
      </c>
      <c r="L3271"/>
      <c r="M3271"/>
      <c r="P3271" s="9">
        <v>43</v>
      </c>
      <c r="V3271" s="39"/>
      <c r="Z3271" s="38"/>
      <c r="AA3271" s="38">
        <v>15.001282709081579</v>
      </c>
      <c r="AB3271" s="30"/>
      <c r="AC3271" s="31"/>
      <c r="AD3271" s="32"/>
      <c r="AE3271" s="32"/>
      <c r="AF3271" s="33"/>
      <c r="AJ3271" s="350">
        <v>2002005</v>
      </c>
      <c r="AK3271" s="3"/>
      <c r="AL3271" s="3"/>
    </row>
    <row r="3272" spans="1:38" ht="12" customHeight="1" x14ac:dyDescent="0.25">
      <c r="A3272" s="73">
        <v>5504006</v>
      </c>
      <c r="B3272" s="98" t="s">
        <v>5504</v>
      </c>
      <c r="C3272" s="74"/>
      <c r="D3272" s="115">
        <v>490.83</v>
      </c>
      <c r="E3272" s="75" t="s">
        <v>6463</v>
      </c>
      <c r="F3272" s="112">
        <f t="shared" si="214"/>
        <v>588.99599999999998</v>
      </c>
      <c r="G3272" s="80" t="s">
        <v>3333</v>
      </c>
      <c r="H3272" s="358"/>
      <c r="I3272" s="361"/>
      <c r="J3272" s="15"/>
      <c r="L3272"/>
      <c r="M3272"/>
      <c r="P3272" s="9">
        <v>43</v>
      </c>
      <c r="V3272" s="39"/>
      <c r="Z3272" s="38"/>
      <c r="AA3272" s="38">
        <v>15.001021271629071</v>
      </c>
      <c r="AB3272" s="30"/>
      <c r="AC3272" s="31"/>
      <c r="AD3272" s="32"/>
      <c r="AE3272" s="32"/>
      <c r="AF3272" s="33"/>
      <c r="AJ3272" s="350">
        <v>2002006</v>
      </c>
      <c r="AK3272" s="3"/>
      <c r="AL3272" s="3"/>
    </row>
    <row r="3273" spans="1:38" ht="12" customHeight="1" x14ac:dyDescent="0.25">
      <c r="A3273" s="73">
        <v>5504007</v>
      </c>
      <c r="B3273" s="98" t="s">
        <v>5505</v>
      </c>
      <c r="C3273" s="74"/>
      <c r="D3273" s="115">
        <v>691.02</v>
      </c>
      <c r="E3273" s="75" t="s">
        <v>6463</v>
      </c>
      <c r="F3273" s="112">
        <f t="shared" si="214"/>
        <v>829.22399999999993</v>
      </c>
      <c r="G3273" s="80" t="s">
        <v>3333</v>
      </c>
      <c r="H3273" s="358"/>
      <c r="J3273" s="15"/>
      <c r="L3273"/>
      <c r="M3273"/>
      <c r="P3273" s="9">
        <v>43</v>
      </c>
      <c r="V3273" s="39"/>
      <c r="Z3273" s="38"/>
      <c r="AA3273" s="38">
        <v>14.999585475045606</v>
      </c>
      <c r="AB3273" s="30"/>
      <c r="AC3273" s="31"/>
      <c r="AD3273" s="32"/>
      <c r="AE3273" s="32"/>
      <c r="AF3273" s="33"/>
      <c r="AJ3273" s="350">
        <v>2002007</v>
      </c>
      <c r="AK3273" s="3"/>
      <c r="AL3273" s="3"/>
    </row>
    <row r="3274" spans="1:38" ht="12" customHeight="1" x14ac:dyDescent="0.25">
      <c r="A3274" s="73">
        <v>5504008</v>
      </c>
      <c r="B3274" s="98" t="s">
        <v>5506</v>
      </c>
      <c r="C3274" s="74"/>
      <c r="D3274" s="115">
        <v>1073.54</v>
      </c>
      <c r="E3274" s="75" t="s">
        <v>6463</v>
      </c>
      <c r="F3274" s="112">
        <f t="shared" si="214"/>
        <v>1288.2479999999998</v>
      </c>
      <c r="G3274" s="80" t="s">
        <v>3335</v>
      </c>
      <c r="H3274" s="358"/>
      <c r="I3274" s="360" t="s">
        <v>8224</v>
      </c>
      <c r="L3274"/>
      <c r="M3274"/>
      <c r="P3274" s="9">
        <v>43</v>
      </c>
      <c r="V3274" s="39"/>
      <c r="Z3274" s="38"/>
      <c r="AA3274" s="38">
        <v>15.000600344197352</v>
      </c>
      <c r="AB3274" s="30"/>
      <c r="AC3274" s="31"/>
      <c r="AD3274" s="32"/>
      <c r="AE3274" s="32"/>
      <c r="AF3274" s="33"/>
      <c r="AJ3274" s="350">
        <v>2002008</v>
      </c>
      <c r="AK3274" s="3"/>
      <c r="AL3274" s="3"/>
    </row>
    <row r="3275" spans="1:38" ht="12" customHeight="1" x14ac:dyDescent="0.25">
      <c r="A3275" s="73">
        <v>5504009</v>
      </c>
      <c r="B3275" s="98" t="s">
        <v>5507</v>
      </c>
      <c r="C3275" s="74"/>
      <c r="D3275" s="115">
        <v>1531.47</v>
      </c>
      <c r="E3275" s="75" t="s">
        <v>6464</v>
      </c>
      <c r="F3275" s="112">
        <f t="shared" si="214"/>
        <v>1837.7639999999999</v>
      </c>
      <c r="G3275" s="80" t="s">
        <v>3334</v>
      </c>
      <c r="H3275" s="358"/>
      <c r="I3275" s="361"/>
      <c r="L3275"/>
      <c r="M3275"/>
      <c r="P3275" s="9">
        <v>43</v>
      </c>
      <c r="V3275" s="39"/>
      <c r="Z3275" s="38"/>
      <c r="AA3275" s="38">
        <v>15.000327313875303</v>
      </c>
      <c r="AB3275" s="30"/>
      <c r="AC3275" s="31"/>
      <c r="AD3275" s="32"/>
      <c r="AE3275" s="32"/>
      <c r="AF3275" s="33"/>
      <c r="AJ3275" s="350">
        <v>2002009</v>
      </c>
      <c r="AK3275" s="3"/>
      <c r="AL3275" s="3"/>
    </row>
    <row r="3276" spans="1:38" ht="12" customHeight="1" x14ac:dyDescent="0.25">
      <c r="A3276" s="271">
        <v>5504010</v>
      </c>
      <c r="B3276" s="100" t="s">
        <v>5508</v>
      </c>
      <c r="C3276" s="85"/>
      <c r="D3276" s="115">
        <v>2468.34</v>
      </c>
      <c r="E3276" s="86" t="s">
        <v>1</v>
      </c>
      <c r="F3276" s="292">
        <f t="shared" si="214"/>
        <v>2962.0080000000003</v>
      </c>
      <c r="G3276" s="87" t="s">
        <v>3334</v>
      </c>
      <c r="H3276" s="358"/>
      <c r="L3276"/>
      <c r="M3276"/>
      <c r="P3276" s="9">
        <v>43</v>
      </c>
      <c r="V3276" s="39"/>
      <c r="Z3276" s="38"/>
      <c r="AA3276" s="38">
        <v>15.000058022814571</v>
      </c>
      <c r="AB3276" s="30"/>
      <c r="AC3276" s="31"/>
      <c r="AD3276" s="32"/>
      <c r="AE3276" s="32"/>
      <c r="AF3276" s="33"/>
      <c r="AJ3276" s="350">
        <v>2002010</v>
      </c>
      <c r="AK3276" s="3"/>
      <c r="AL3276" s="3"/>
    </row>
    <row r="3277" spans="1:38" ht="75" customHeight="1" x14ac:dyDescent="0.25">
      <c r="A3277" s="269">
        <v>90</v>
      </c>
      <c r="B3277" s="284" t="s">
        <v>8000</v>
      </c>
      <c r="C3277" s="267"/>
      <c r="D3277" s="115"/>
      <c r="E3277" s="267"/>
      <c r="F3277" s="298"/>
      <c r="G3277" s="189"/>
      <c r="H3277" s="358"/>
      <c r="I3277" s="331"/>
      <c r="J3277" s="72"/>
      <c r="K3277" s="72"/>
      <c r="L3277"/>
      <c r="M3277"/>
      <c r="P3277" s="9">
        <v>44</v>
      </c>
      <c r="R3277" s="36"/>
      <c r="V3277" s="37"/>
      <c r="Z3277" s="38"/>
      <c r="AA3277" s="38"/>
      <c r="AB3277" s="30"/>
      <c r="AC3277" s="31"/>
      <c r="AD3277" s="32"/>
      <c r="AE3277" s="32"/>
      <c r="AF3277" s="33"/>
      <c r="AJ3277" s="350"/>
      <c r="AK3277" s="3"/>
      <c r="AL3277" s="3"/>
    </row>
    <row r="3278" spans="1:38" ht="12" customHeight="1" x14ac:dyDescent="0.25">
      <c r="A3278" s="76">
        <v>5505005</v>
      </c>
      <c r="B3278" s="270" t="s">
        <v>533</v>
      </c>
      <c r="C3278" s="77"/>
      <c r="D3278" s="115">
        <v>198.01</v>
      </c>
      <c r="E3278" s="78" t="s">
        <v>6463</v>
      </c>
      <c r="F3278" s="112">
        <f t="shared" si="214"/>
        <v>237.61199999999997</v>
      </c>
      <c r="G3278" s="79" t="s">
        <v>3335</v>
      </c>
      <c r="H3278" s="358"/>
      <c r="I3278" s="326" t="s">
        <v>4994</v>
      </c>
      <c r="L3278"/>
      <c r="M3278"/>
      <c r="P3278" s="9">
        <v>44</v>
      </c>
      <c r="V3278" s="39"/>
      <c r="Z3278" s="38"/>
      <c r="AA3278" s="38">
        <v>15.001808318264011</v>
      </c>
      <c r="AB3278" s="30"/>
      <c r="AC3278" s="31"/>
      <c r="AD3278" s="32"/>
      <c r="AE3278" s="32"/>
      <c r="AF3278" s="33"/>
      <c r="AJ3278" s="350">
        <v>2001005</v>
      </c>
      <c r="AK3278" s="3"/>
      <c r="AL3278" s="3"/>
    </row>
    <row r="3279" spans="1:38" ht="12" customHeight="1" x14ac:dyDescent="0.25">
      <c r="A3279" s="73">
        <v>5505006</v>
      </c>
      <c r="B3279" s="98" t="s">
        <v>534</v>
      </c>
      <c r="C3279" s="74"/>
      <c r="D3279" s="115">
        <v>282.38</v>
      </c>
      <c r="E3279" s="75" t="s">
        <v>6463</v>
      </c>
      <c r="F3279" s="112">
        <f t="shared" si="214"/>
        <v>338.85599999999999</v>
      </c>
      <c r="G3279" s="80" t="s">
        <v>3333</v>
      </c>
      <c r="H3279" s="358"/>
      <c r="I3279" s="360" t="s">
        <v>8207</v>
      </c>
      <c r="J3279" s="15"/>
      <c r="L3279"/>
      <c r="M3279"/>
      <c r="P3279" s="9">
        <v>44</v>
      </c>
      <c r="V3279" s="39"/>
      <c r="Z3279" s="38"/>
      <c r="AA3279" s="38">
        <v>14.997971190910931</v>
      </c>
      <c r="AB3279" s="30"/>
      <c r="AC3279" s="31"/>
      <c r="AD3279" s="32"/>
      <c r="AE3279" s="32"/>
      <c r="AF3279" s="33"/>
      <c r="AJ3279" s="350">
        <v>2001006</v>
      </c>
      <c r="AK3279" s="3"/>
      <c r="AL3279" s="3"/>
    </row>
    <row r="3280" spans="1:38" ht="12" customHeight="1" x14ac:dyDescent="0.25">
      <c r="A3280" s="73">
        <v>5505007</v>
      </c>
      <c r="B3280" s="98" t="s">
        <v>535</v>
      </c>
      <c r="C3280" s="74"/>
      <c r="D3280" s="115">
        <v>369.3</v>
      </c>
      <c r="E3280" s="75" t="s">
        <v>6463</v>
      </c>
      <c r="F3280" s="112">
        <f t="shared" si="214"/>
        <v>443.16</v>
      </c>
      <c r="G3280" s="80" t="s">
        <v>3333</v>
      </c>
      <c r="H3280" s="358"/>
      <c r="I3280" s="361"/>
      <c r="J3280" s="15"/>
      <c r="L3280"/>
      <c r="M3280"/>
      <c r="P3280" s="9">
        <v>44</v>
      </c>
      <c r="V3280" s="39"/>
      <c r="Z3280" s="38"/>
      <c r="AA3280" s="38">
        <v>15.000969555943385</v>
      </c>
      <c r="AB3280" s="30"/>
      <c r="AC3280" s="31"/>
      <c r="AD3280" s="32"/>
      <c r="AE3280" s="32"/>
      <c r="AF3280" s="33"/>
      <c r="AJ3280" s="350">
        <v>2001007</v>
      </c>
      <c r="AK3280" s="3"/>
      <c r="AL3280" s="3"/>
    </row>
    <row r="3281" spans="1:38" ht="12" customHeight="1" x14ac:dyDescent="0.25">
      <c r="A3281" s="271">
        <v>5505008</v>
      </c>
      <c r="B3281" s="100" t="s">
        <v>536</v>
      </c>
      <c r="C3281" s="85"/>
      <c r="D3281" s="115">
        <v>539.24</v>
      </c>
      <c r="E3281" s="86" t="s">
        <v>6463</v>
      </c>
      <c r="F3281" s="292">
        <f t="shared" si="214"/>
        <v>647.08799999999997</v>
      </c>
      <c r="G3281" s="87" t="s">
        <v>3335</v>
      </c>
      <c r="H3281" s="358"/>
      <c r="L3281"/>
      <c r="M3281"/>
      <c r="P3281" s="9">
        <v>44</v>
      </c>
      <c r="V3281" s="39"/>
      <c r="Z3281" s="38"/>
      <c r="AA3281" s="38">
        <v>15.000929590183532</v>
      </c>
      <c r="AB3281" s="30"/>
      <c r="AC3281" s="31"/>
      <c r="AD3281" s="32"/>
      <c r="AE3281" s="32"/>
      <c r="AF3281" s="33"/>
      <c r="AJ3281" s="350">
        <v>2001008</v>
      </c>
      <c r="AK3281" s="3"/>
      <c r="AL3281" s="3"/>
    </row>
    <row r="3282" spans="1:38" ht="75" customHeight="1" x14ac:dyDescent="0.25">
      <c r="A3282" s="269">
        <v>91</v>
      </c>
      <c r="B3282" s="284" t="s">
        <v>8001</v>
      </c>
      <c r="C3282" s="267"/>
      <c r="D3282" s="115"/>
      <c r="E3282" s="267"/>
      <c r="F3282" s="298"/>
      <c r="G3282" s="189"/>
      <c r="H3282" s="358"/>
      <c r="I3282" s="331"/>
      <c r="J3282" s="72"/>
      <c r="K3282" s="72"/>
      <c r="L3282"/>
      <c r="M3282"/>
      <c r="P3282" s="9">
        <v>45</v>
      </c>
      <c r="R3282" s="36"/>
      <c r="V3282" s="37"/>
      <c r="Z3282" s="38"/>
      <c r="AA3282" s="38"/>
      <c r="AB3282" s="30"/>
      <c r="AC3282" s="31"/>
      <c r="AD3282" s="32"/>
      <c r="AE3282" s="32"/>
      <c r="AF3282" s="33"/>
      <c r="AJ3282" s="350"/>
      <c r="AK3282" s="3"/>
      <c r="AL3282" s="3"/>
    </row>
    <row r="3283" spans="1:38" ht="12" customHeight="1" x14ac:dyDescent="0.25">
      <c r="A3283" s="76">
        <v>2001001</v>
      </c>
      <c r="B3283" s="270" t="s">
        <v>537</v>
      </c>
      <c r="C3283" s="77"/>
      <c r="D3283" s="115">
        <v>172.81</v>
      </c>
      <c r="E3283" s="78" t="s">
        <v>6463</v>
      </c>
      <c r="F3283" s="309">
        <f t="shared" si="214"/>
        <v>207.37199999999999</v>
      </c>
      <c r="G3283" s="79" t="s">
        <v>3335</v>
      </c>
      <c r="H3283" s="358"/>
      <c r="I3283" s="326" t="s">
        <v>4995</v>
      </c>
      <c r="L3283"/>
      <c r="M3283"/>
      <c r="P3283" s="9">
        <v>45</v>
      </c>
      <c r="V3283" s="39"/>
      <c r="Z3283" s="38"/>
      <c r="AA3283" s="38">
        <v>0</v>
      </c>
      <c r="AB3283" s="30"/>
      <c r="AC3283" s="31"/>
      <c r="AD3283" s="32"/>
      <c r="AE3283" s="32"/>
      <c r="AF3283" s="33"/>
      <c r="AJ3283" s="350"/>
      <c r="AK3283" s="3"/>
      <c r="AL3283" s="3"/>
    </row>
    <row r="3284" spans="1:38" ht="12" customHeight="1" x14ac:dyDescent="0.25">
      <c r="A3284" s="73">
        <v>5505002</v>
      </c>
      <c r="B3284" s="98" t="s">
        <v>538</v>
      </c>
      <c r="C3284" s="74"/>
      <c r="D3284" s="115">
        <v>338.02</v>
      </c>
      <c r="E3284" s="75" t="s">
        <v>6463</v>
      </c>
      <c r="F3284" s="112">
        <f t="shared" si="214"/>
        <v>405.62399999999997</v>
      </c>
      <c r="G3284" s="80" t="s">
        <v>3333</v>
      </c>
      <c r="H3284" s="358"/>
      <c r="I3284" s="360" t="s">
        <v>8225</v>
      </c>
      <c r="J3284" s="15"/>
      <c r="L3284"/>
      <c r="M3284"/>
      <c r="P3284" s="9">
        <v>45</v>
      </c>
      <c r="V3284" s="39"/>
      <c r="Z3284" s="38"/>
      <c r="AA3284" s="38">
        <v>14.999364433710426</v>
      </c>
      <c r="AB3284" s="30"/>
      <c r="AC3284" s="31"/>
      <c r="AD3284" s="32"/>
      <c r="AE3284" s="32"/>
      <c r="AF3284" s="33"/>
      <c r="AJ3284" s="350">
        <v>2001002</v>
      </c>
      <c r="AK3284" s="3"/>
      <c r="AL3284" s="3"/>
    </row>
    <row r="3285" spans="1:38" ht="12" customHeight="1" x14ac:dyDescent="0.25">
      <c r="A3285" s="73">
        <v>5505003</v>
      </c>
      <c r="B3285" s="98" t="s">
        <v>539</v>
      </c>
      <c r="C3285" s="74"/>
      <c r="D3285" s="115">
        <v>481.94</v>
      </c>
      <c r="E3285" s="75" t="s">
        <v>6463</v>
      </c>
      <c r="F3285" s="112">
        <f t="shared" si="214"/>
        <v>578.32799999999997</v>
      </c>
      <c r="G3285" s="80" t="s">
        <v>3333</v>
      </c>
      <c r="H3285" s="358"/>
      <c r="I3285" s="361"/>
      <c r="J3285" s="15"/>
      <c r="L3285"/>
      <c r="M3285"/>
      <c r="P3285" s="9">
        <v>45</v>
      </c>
      <c r="V3285" s="39"/>
      <c r="Z3285" s="38"/>
      <c r="AA3285" s="38">
        <v>14.998514115898971</v>
      </c>
      <c r="AB3285" s="30"/>
      <c r="AC3285" s="31"/>
      <c r="AD3285" s="32"/>
      <c r="AE3285" s="32"/>
      <c r="AF3285" s="33"/>
      <c r="AJ3285" s="350">
        <v>2001003</v>
      </c>
      <c r="AK3285" s="3"/>
      <c r="AL3285" s="3"/>
    </row>
    <row r="3286" spans="1:38" ht="12" customHeight="1" x14ac:dyDescent="0.25">
      <c r="A3286" s="271">
        <v>5505004</v>
      </c>
      <c r="B3286" s="100" t="s">
        <v>540</v>
      </c>
      <c r="C3286" s="85"/>
      <c r="D3286" s="115">
        <v>596.92999999999995</v>
      </c>
      <c r="E3286" s="86" t="s">
        <v>6463</v>
      </c>
      <c r="F3286" s="292">
        <f t="shared" si="214"/>
        <v>716.31599999999992</v>
      </c>
      <c r="G3286" s="87" t="s">
        <v>3335</v>
      </c>
      <c r="H3286" s="358"/>
      <c r="L3286"/>
      <c r="M3286"/>
      <c r="P3286" s="9">
        <v>45</v>
      </c>
      <c r="V3286" s="39"/>
      <c r="Z3286" s="38"/>
      <c r="AA3286" s="38">
        <v>15.00035989347154</v>
      </c>
      <c r="AB3286" s="30"/>
      <c r="AC3286" s="31"/>
      <c r="AD3286" s="32"/>
      <c r="AE3286" s="32"/>
      <c r="AF3286" s="33"/>
      <c r="AJ3286" s="350">
        <v>2001004</v>
      </c>
      <c r="AK3286" s="3"/>
      <c r="AL3286" s="3"/>
    </row>
    <row r="3287" spans="1:38" ht="75" customHeight="1" x14ac:dyDescent="0.25">
      <c r="A3287" s="269">
        <v>143</v>
      </c>
      <c r="B3287" s="284" t="s">
        <v>8002</v>
      </c>
      <c r="C3287" s="267"/>
      <c r="D3287" s="115"/>
      <c r="E3287" s="267"/>
      <c r="F3287" s="298"/>
      <c r="G3287" s="189"/>
      <c r="H3287" s="358"/>
      <c r="I3287" s="331"/>
      <c r="J3287" s="72"/>
      <c r="K3287" s="72"/>
      <c r="L3287"/>
      <c r="M3287"/>
      <c r="P3287" s="9">
        <v>68</v>
      </c>
      <c r="R3287" s="36"/>
      <c r="V3287" s="37"/>
      <c r="Z3287" s="38"/>
      <c r="AA3287" s="38"/>
      <c r="AB3287" s="30"/>
      <c r="AC3287" s="31"/>
      <c r="AD3287" s="32"/>
      <c r="AE3287" s="32"/>
      <c r="AF3287" s="33"/>
      <c r="AJ3287" s="350"/>
      <c r="AK3287" s="3"/>
      <c r="AL3287" s="3"/>
    </row>
    <row r="3288" spans="1:38" ht="12" customHeight="1" x14ac:dyDescent="0.25">
      <c r="A3288" s="76">
        <v>2807001</v>
      </c>
      <c r="B3288" s="270" t="s">
        <v>6641</v>
      </c>
      <c r="C3288" s="77"/>
      <c r="D3288" s="115">
        <v>39.9</v>
      </c>
      <c r="E3288" s="78" t="s">
        <v>6463</v>
      </c>
      <c r="F3288" s="112">
        <f>D3288*1.2</f>
        <v>47.879999999999995</v>
      </c>
      <c r="G3288" s="79"/>
      <c r="H3288" s="358"/>
      <c r="J3288" s="15"/>
      <c r="L3288"/>
      <c r="M3288"/>
      <c r="P3288" s="9">
        <v>68</v>
      </c>
      <c r="V3288" s="39"/>
      <c r="Z3288" s="38"/>
      <c r="AA3288" s="38">
        <v>5.0006658676255284</v>
      </c>
      <c r="AB3288" s="30"/>
      <c r="AC3288" s="31"/>
      <c r="AD3288" s="32"/>
      <c r="AE3288" s="32"/>
      <c r="AF3288" s="33"/>
      <c r="AJ3288" s="350"/>
      <c r="AK3288" s="3"/>
      <c r="AL3288" s="3"/>
    </row>
    <row r="3289" spans="1:38" ht="12" customHeight="1" x14ac:dyDescent="0.25">
      <c r="A3289" s="73">
        <v>2807002</v>
      </c>
      <c r="B3289" s="98" t="s">
        <v>6642</v>
      </c>
      <c r="C3289" s="74"/>
      <c r="D3289" s="115">
        <v>39.9</v>
      </c>
      <c r="E3289" s="75" t="s">
        <v>1</v>
      </c>
      <c r="F3289" s="112">
        <f>D3289*1.2</f>
        <v>47.879999999999995</v>
      </c>
      <c r="G3289" s="80"/>
      <c r="H3289" s="358"/>
      <c r="J3289" s="15"/>
      <c r="L3289"/>
      <c r="M3289"/>
      <c r="P3289" s="9">
        <v>68</v>
      </c>
      <c r="V3289" s="39"/>
      <c r="Z3289" s="38"/>
      <c r="AA3289" s="38">
        <v>5.0006658676255284</v>
      </c>
      <c r="AB3289" s="30"/>
      <c r="AC3289" s="31"/>
      <c r="AD3289" s="32"/>
      <c r="AE3289" s="32"/>
      <c r="AF3289" s="33"/>
      <c r="AJ3289" s="350"/>
      <c r="AK3289" s="3"/>
      <c r="AL3289" s="3"/>
    </row>
    <row r="3290" spans="1:38" ht="12" customHeight="1" x14ac:dyDescent="0.25">
      <c r="A3290" s="73">
        <v>2807003</v>
      </c>
      <c r="B3290" s="98" t="s">
        <v>6643</v>
      </c>
      <c r="C3290" s="74"/>
      <c r="D3290" s="115">
        <v>43.89</v>
      </c>
      <c r="E3290" s="75" t="s">
        <v>6463</v>
      </c>
      <c r="F3290" s="112">
        <f>D3290*1.2</f>
        <v>52.667999999999999</v>
      </c>
      <c r="G3290" s="80"/>
      <c r="H3290" s="358"/>
      <c r="J3290" s="15"/>
      <c r="L3290"/>
      <c r="M3290"/>
      <c r="P3290" s="9">
        <v>68</v>
      </c>
      <c r="V3290" s="39"/>
      <c r="Z3290" s="38"/>
      <c r="AA3290" s="38">
        <v>5.0006658676255284</v>
      </c>
      <c r="AB3290" s="30"/>
      <c r="AC3290" s="31"/>
      <c r="AD3290" s="32"/>
      <c r="AE3290" s="32"/>
      <c r="AF3290" s="33"/>
      <c r="AJ3290" s="350"/>
      <c r="AK3290" s="3"/>
      <c r="AL3290" s="3"/>
    </row>
    <row r="3291" spans="1:38" ht="12" customHeight="1" x14ac:dyDescent="0.25">
      <c r="A3291" s="73">
        <v>2807004</v>
      </c>
      <c r="B3291" s="98" t="s">
        <v>6644</v>
      </c>
      <c r="C3291" s="74"/>
      <c r="D3291" s="115">
        <v>43.89</v>
      </c>
      <c r="E3291" s="75" t="s">
        <v>6464</v>
      </c>
      <c r="F3291" s="112">
        <f t="shared" ref="F3291:F3292" si="215">D3291*1.2</f>
        <v>52.667999999999999</v>
      </c>
      <c r="G3291" s="80"/>
      <c r="H3291" s="358"/>
      <c r="J3291" s="15"/>
      <c r="L3291"/>
      <c r="M3291"/>
      <c r="P3291" s="9">
        <v>68</v>
      </c>
      <c r="V3291" s="39"/>
      <c r="Z3291" s="38"/>
      <c r="AA3291" s="38">
        <v>5.0006658676255284</v>
      </c>
      <c r="AB3291" s="30"/>
      <c r="AC3291" s="31"/>
      <c r="AD3291" s="32"/>
      <c r="AE3291" s="32"/>
      <c r="AF3291" s="33"/>
      <c r="AJ3291" s="350"/>
      <c r="AK3291" s="3"/>
      <c r="AL3291" s="3"/>
    </row>
    <row r="3292" spans="1:38" ht="12" customHeight="1" x14ac:dyDescent="0.25">
      <c r="A3292" s="73">
        <v>2807005</v>
      </c>
      <c r="B3292" s="98" t="s">
        <v>6645</v>
      </c>
      <c r="C3292" s="74"/>
      <c r="D3292" s="115">
        <v>46.55</v>
      </c>
      <c r="E3292" s="75" t="s">
        <v>6463</v>
      </c>
      <c r="F3292" s="112">
        <f t="shared" si="215"/>
        <v>55.859999999999992</v>
      </c>
      <c r="G3292" s="80"/>
      <c r="H3292" s="358"/>
      <c r="J3292" s="15"/>
      <c r="L3292"/>
      <c r="M3292"/>
      <c r="P3292" s="9">
        <v>68</v>
      </c>
      <c r="V3292" s="39"/>
      <c r="Z3292" s="38"/>
      <c r="AA3292" s="38">
        <v>5.0006658676255284</v>
      </c>
      <c r="AB3292" s="30"/>
      <c r="AC3292" s="31"/>
      <c r="AD3292" s="32"/>
      <c r="AE3292" s="32"/>
      <c r="AF3292" s="33"/>
      <c r="AJ3292" s="350"/>
      <c r="AK3292" s="3"/>
      <c r="AL3292" s="3"/>
    </row>
    <row r="3293" spans="1:38" ht="12" customHeight="1" x14ac:dyDescent="0.25">
      <c r="A3293" s="73">
        <v>2807006</v>
      </c>
      <c r="B3293" s="98" t="s">
        <v>6646</v>
      </c>
      <c r="C3293" s="74"/>
      <c r="D3293" s="115">
        <v>47.88</v>
      </c>
      <c r="E3293" s="75" t="s">
        <v>1</v>
      </c>
      <c r="F3293" s="112">
        <f t="shared" ref="F3293:F3298" si="216">D3293*1.2</f>
        <v>57.456000000000003</v>
      </c>
      <c r="G3293" s="80"/>
      <c r="H3293" s="358"/>
      <c r="J3293" s="15"/>
      <c r="L3293"/>
      <c r="M3293"/>
      <c r="P3293" s="9">
        <v>68</v>
      </c>
      <c r="V3293" s="39"/>
      <c r="Z3293" s="38"/>
      <c r="AA3293" s="38">
        <v>5.0006658676255284</v>
      </c>
      <c r="AB3293" s="30"/>
      <c r="AC3293" s="31"/>
      <c r="AD3293" s="32"/>
      <c r="AE3293" s="32"/>
      <c r="AF3293" s="33"/>
      <c r="AJ3293" s="350"/>
      <c r="AK3293" s="3"/>
      <c r="AL3293" s="3"/>
    </row>
    <row r="3294" spans="1:38" ht="12" customHeight="1" x14ac:dyDescent="0.25">
      <c r="A3294" s="73">
        <v>2807007</v>
      </c>
      <c r="B3294" s="98" t="s">
        <v>6647</v>
      </c>
      <c r="C3294" s="74"/>
      <c r="D3294" s="115">
        <v>50.54</v>
      </c>
      <c r="E3294" s="75" t="s">
        <v>6463</v>
      </c>
      <c r="F3294" s="112">
        <f t="shared" si="216"/>
        <v>60.647999999999996</v>
      </c>
      <c r="G3294" s="80"/>
      <c r="H3294" s="358"/>
      <c r="J3294" s="15"/>
      <c r="L3294"/>
      <c r="M3294"/>
      <c r="P3294" s="9">
        <v>68</v>
      </c>
      <c r="V3294" s="39"/>
      <c r="Z3294" s="38"/>
      <c r="AA3294" s="38">
        <v>5.0006658676255284</v>
      </c>
      <c r="AB3294" s="30"/>
      <c r="AC3294" s="31"/>
      <c r="AD3294" s="32"/>
      <c r="AE3294" s="32"/>
      <c r="AF3294" s="33"/>
      <c r="AJ3294" s="350"/>
      <c r="AK3294" s="3"/>
      <c r="AL3294" s="3"/>
    </row>
    <row r="3295" spans="1:38" ht="12" customHeight="1" x14ac:dyDescent="0.25">
      <c r="A3295" s="73">
        <v>2807008</v>
      </c>
      <c r="B3295" s="98" t="s">
        <v>6648</v>
      </c>
      <c r="C3295" s="74"/>
      <c r="D3295" s="115">
        <v>49.21</v>
      </c>
      <c r="E3295" s="75" t="s">
        <v>1</v>
      </c>
      <c r="F3295" s="112">
        <f t="shared" si="216"/>
        <v>59.052</v>
      </c>
      <c r="G3295" s="80"/>
      <c r="H3295" s="358"/>
      <c r="J3295" s="15"/>
      <c r="L3295"/>
      <c r="M3295"/>
      <c r="P3295" s="9">
        <v>68</v>
      </c>
      <c r="V3295" s="39"/>
      <c r="Z3295" s="38"/>
      <c r="AA3295" s="38">
        <v>5.0006658676255284</v>
      </c>
      <c r="AB3295" s="30"/>
      <c r="AC3295" s="31"/>
      <c r="AD3295" s="32"/>
      <c r="AE3295" s="32"/>
      <c r="AF3295" s="33"/>
      <c r="AJ3295" s="350"/>
      <c r="AK3295" s="3"/>
      <c r="AL3295" s="3"/>
    </row>
    <row r="3296" spans="1:38" ht="12" customHeight="1" x14ac:dyDescent="0.25">
      <c r="A3296" s="73">
        <v>2807009</v>
      </c>
      <c r="B3296" s="98" t="s">
        <v>6649</v>
      </c>
      <c r="C3296" s="74"/>
      <c r="D3296" s="115">
        <v>51.87</v>
      </c>
      <c r="E3296" s="75" t="s">
        <v>1</v>
      </c>
      <c r="F3296" s="112">
        <f t="shared" si="216"/>
        <v>62.243999999999993</v>
      </c>
      <c r="G3296" s="80"/>
      <c r="H3296" s="358"/>
      <c r="J3296" s="15"/>
      <c r="L3296"/>
      <c r="M3296"/>
      <c r="P3296" s="9">
        <v>68</v>
      </c>
      <c r="V3296" s="39"/>
      <c r="Z3296" s="38"/>
      <c r="AA3296" s="38">
        <v>5.0006658676255284</v>
      </c>
      <c r="AB3296" s="30"/>
      <c r="AC3296" s="31"/>
      <c r="AD3296" s="32"/>
      <c r="AE3296" s="32"/>
      <c r="AF3296" s="33"/>
      <c r="AJ3296" s="350"/>
      <c r="AK3296" s="3"/>
      <c r="AL3296" s="3"/>
    </row>
    <row r="3297" spans="1:38" ht="12" customHeight="1" x14ac:dyDescent="0.25">
      <c r="A3297" s="73">
        <v>2807010</v>
      </c>
      <c r="B3297" s="98" t="s">
        <v>6650</v>
      </c>
      <c r="C3297" s="74"/>
      <c r="D3297" s="115">
        <v>51.87</v>
      </c>
      <c r="E3297" s="75" t="s">
        <v>6463</v>
      </c>
      <c r="F3297" s="112">
        <f t="shared" si="216"/>
        <v>62.243999999999993</v>
      </c>
      <c r="G3297" s="80"/>
      <c r="H3297" s="358"/>
      <c r="J3297" s="15"/>
      <c r="L3297"/>
      <c r="M3297"/>
      <c r="P3297" s="9">
        <v>68</v>
      </c>
      <c r="V3297" s="39"/>
      <c r="Z3297" s="38"/>
      <c r="AA3297" s="38">
        <v>5.0006658676255284</v>
      </c>
      <c r="AB3297" s="30"/>
      <c r="AC3297" s="31"/>
      <c r="AD3297" s="32"/>
      <c r="AE3297" s="32"/>
      <c r="AF3297" s="33"/>
      <c r="AJ3297" s="350"/>
      <c r="AK3297" s="3"/>
      <c r="AL3297" s="3"/>
    </row>
    <row r="3298" spans="1:38" ht="12" customHeight="1" x14ac:dyDescent="0.25">
      <c r="A3298" s="73">
        <v>2807011</v>
      </c>
      <c r="B3298" s="98" t="s">
        <v>6651</v>
      </c>
      <c r="C3298" s="74"/>
      <c r="D3298" s="115">
        <v>53.2</v>
      </c>
      <c r="E3298" s="75" t="s">
        <v>6463</v>
      </c>
      <c r="F3298" s="112">
        <f t="shared" si="216"/>
        <v>63.84</v>
      </c>
      <c r="G3298" s="80"/>
      <c r="H3298" s="358"/>
      <c r="J3298" s="15"/>
      <c r="L3298"/>
      <c r="M3298"/>
      <c r="P3298" s="9">
        <v>68</v>
      </c>
      <c r="V3298" s="39"/>
      <c r="Z3298" s="38"/>
      <c r="AA3298" s="38">
        <v>5.0006658676255284</v>
      </c>
      <c r="AB3298" s="30"/>
      <c r="AC3298" s="31"/>
      <c r="AD3298" s="32"/>
      <c r="AE3298" s="32"/>
      <c r="AF3298" s="33"/>
      <c r="AJ3298" s="350"/>
      <c r="AK3298" s="3"/>
      <c r="AL3298" s="3"/>
    </row>
    <row r="3299" spans="1:38" ht="12" customHeight="1" x14ac:dyDescent="0.25">
      <c r="A3299" s="73">
        <v>2807012</v>
      </c>
      <c r="B3299" s="98" t="s">
        <v>6652</v>
      </c>
      <c r="C3299" s="74"/>
      <c r="D3299" s="115">
        <v>54.53</v>
      </c>
      <c r="E3299" s="75" t="s">
        <v>1</v>
      </c>
      <c r="F3299" s="112">
        <f t="shared" ref="F3299:F3306" si="217">D3299*1.2</f>
        <v>65.435999999999993</v>
      </c>
      <c r="G3299" s="80"/>
      <c r="H3299" s="358"/>
      <c r="J3299" s="15"/>
      <c r="L3299"/>
      <c r="M3299"/>
      <c r="P3299" s="9">
        <v>68</v>
      </c>
      <c r="V3299" s="39"/>
      <c r="Z3299" s="38"/>
      <c r="AA3299" s="38">
        <v>5.0006658676255284</v>
      </c>
      <c r="AB3299" s="30"/>
      <c r="AC3299" s="31"/>
      <c r="AD3299" s="32"/>
      <c r="AE3299" s="32"/>
      <c r="AF3299" s="33"/>
      <c r="AJ3299" s="350"/>
      <c r="AK3299" s="3"/>
      <c r="AL3299" s="3"/>
    </row>
    <row r="3300" spans="1:38" ht="12" customHeight="1" x14ac:dyDescent="0.25">
      <c r="A3300" s="73">
        <v>2807013</v>
      </c>
      <c r="B3300" s="98" t="s">
        <v>6653</v>
      </c>
      <c r="C3300" s="74"/>
      <c r="D3300" s="115">
        <v>54.53</v>
      </c>
      <c r="E3300" s="75" t="s">
        <v>6464</v>
      </c>
      <c r="F3300" s="112">
        <f t="shared" si="217"/>
        <v>65.435999999999993</v>
      </c>
      <c r="G3300" s="80"/>
      <c r="H3300" s="358"/>
      <c r="J3300" s="15"/>
      <c r="L3300"/>
      <c r="M3300"/>
      <c r="P3300" s="9">
        <v>68</v>
      </c>
      <c r="V3300" s="39"/>
      <c r="Z3300" s="38"/>
      <c r="AA3300" s="38">
        <v>5.0006658676255284</v>
      </c>
      <c r="AB3300" s="30"/>
      <c r="AC3300" s="31"/>
      <c r="AD3300" s="32"/>
      <c r="AE3300" s="32"/>
      <c r="AF3300" s="33"/>
      <c r="AJ3300" s="350"/>
      <c r="AK3300" s="3"/>
      <c r="AL3300" s="3"/>
    </row>
    <row r="3301" spans="1:38" ht="12" customHeight="1" x14ac:dyDescent="0.25">
      <c r="A3301" s="73">
        <v>2807014</v>
      </c>
      <c r="B3301" s="98" t="s">
        <v>6654</v>
      </c>
      <c r="C3301" s="74"/>
      <c r="D3301" s="115">
        <v>57.19</v>
      </c>
      <c r="E3301" s="75" t="s">
        <v>6464</v>
      </c>
      <c r="F3301" s="112">
        <f t="shared" si="217"/>
        <v>68.628</v>
      </c>
      <c r="G3301" s="80"/>
      <c r="H3301" s="358"/>
      <c r="J3301" s="15"/>
      <c r="L3301"/>
      <c r="M3301"/>
      <c r="P3301" s="9">
        <v>68</v>
      </c>
      <c r="V3301" s="39"/>
      <c r="Z3301" s="38"/>
      <c r="AA3301" s="38">
        <v>5.0006658676255284</v>
      </c>
      <c r="AB3301" s="30"/>
      <c r="AC3301" s="31"/>
      <c r="AD3301" s="32"/>
      <c r="AE3301" s="32"/>
      <c r="AF3301" s="33"/>
      <c r="AJ3301" s="350"/>
      <c r="AK3301" s="3"/>
      <c r="AL3301" s="3"/>
    </row>
    <row r="3302" spans="1:38" ht="12" customHeight="1" x14ac:dyDescent="0.25">
      <c r="A3302" s="73">
        <v>2807015</v>
      </c>
      <c r="B3302" s="98" t="s">
        <v>6655</v>
      </c>
      <c r="C3302" s="74"/>
      <c r="D3302" s="115">
        <v>63.84</v>
      </c>
      <c r="E3302" s="75" t="s">
        <v>6463</v>
      </c>
      <c r="F3302" s="112">
        <f t="shared" si="217"/>
        <v>76.608000000000004</v>
      </c>
      <c r="G3302" s="80"/>
      <c r="H3302" s="358"/>
      <c r="J3302" s="15"/>
      <c r="L3302"/>
      <c r="M3302"/>
      <c r="P3302" s="9">
        <v>68</v>
      </c>
      <c r="V3302" s="39"/>
      <c r="Z3302" s="38"/>
      <c r="AA3302" s="38">
        <v>5.0006658676255284</v>
      </c>
      <c r="AB3302" s="30"/>
      <c r="AC3302" s="31"/>
      <c r="AD3302" s="32"/>
      <c r="AE3302" s="32"/>
      <c r="AF3302" s="33"/>
      <c r="AJ3302" s="350"/>
      <c r="AK3302" s="3"/>
      <c r="AL3302" s="3"/>
    </row>
    <row r="3303" spans="1:38" ht="12" customHeight="1" x14ac:dyDescent="0.25">
      <c r="A3303" s="73">
        <v>2807016</v>
      </c>
      <c r="B3303" s="98" t="s">
        <v>6663</v>
      </c>
      <c r="C3303" s="74"/>
      <c r="D3303" s="115">
        <v>63.84</v>
      </c>
      <c r="E3303" s="75" t="s">
        <v>6464</v>
      </c>
      <c r="F3303" s="112">
        <f t="shared" si="217"/>
        <v>76.608000000000004</v>
      </c>
      <c r="G3303" s="80"/>
      <c r="H3303" s="358"/>
      <c r="J3303" s="15"/>
      <c r="L3303"/>
      <c r="M3303"/>
      <c r="P3303" s="9">
        <v>68</v>
      </c>
      <c r="V3303" s="39"/>
      <c r="Z3303" s="38"/>
      <c r="AA3303" s="38">
        <v>5.0006658676255284</v>
      </c>
      <c r="AB3303" s="30"/>
      <c r="AC3303" s="31"/>
      <c r="AD3303" s="32"/>
      <c r="AE3303" s="32"/>
      <c r="AF3303" s="33"/>
      <c r="AJ3303" s="350"/>
      <c r="AK3303" s="3"/>
      <c r="AL3303" s="3"/>
    </row>
    <row r="3304" spans="1:38" ht="12" customHeight="1" x14ac:dyDescent="0.25">
      <c r="A3304" s="73">
        <v>2807017</v>
      </c>
      <c r="B3304" s="98" t="s">
        <v>6656</v>
      </c>
      <c r="C3304" s="74"/>
      <c r="D3304" s="115">
        <v>65.17</v>
      </c>
      <c r="E3304" s="75" t="s">
        <v>1</v>
      </c>
      <c r="F3304" s="112">
        <f t="shared" si="217"/>
        <v>78.203999999999994</v>
      </c>
      <c r="G3304" s="80"/>
      <c r="H3304" s="358"/>
      <c r="J3304" s="15"/>
      <c r="L3304"/>
      <c r="M3304"/>
      <c r="P3304" s="9">
        <v>68</v>
      </c>
      <c r="V3304" s="39"/>
      <c r="Z3304" s="38"/>
      <c r="AA3304" s="38">
        <v>5.0006658676255284</v>
      </c>
      <c r="AB3304" s="30"/>
      <c r="AC3304" s="31"/>
      <c r="AD3304" s="32"/>
      <c r="AE3304" s="32"/>
      <c r="AF3304" s="33"/>
      <c r="AJ3304" s="350"/>
      <c r="AK3304" s="3"/>
      <c r="AL3304" s="3"/>
    </row>
    <row r="3305" spans="1:38" ht="12" customHeight="1" x14ac:dyDescent="0.25">
      <c r="A3305" s="73">
        <v>2807018</v>
      </c>
      <c r="B3305" s="98" t="s">
        <v>6657</v>
      </c>
      <c r="C3305" s="74"/>
      <c r="D3305" s="115">
        <v>69.16</v>
      </c>
      <c r="E3305" s="75" t="s">
        <v>6464</v>
      </c>
      <c r="F3305" s="112">
        <f t="shared" si="217"/>
        <v>82.99199999999999</v>
      </c>
      <c r="G3305" s="80"/>
      <c r="H3305" s="358"/>
      <c r="J3305" s="15"/>
      <c r="L3305"/>
      <c r="M3305"/>
      <c r="P3305" s="9">
        <v>68</v>
      </c>
      <c r="V3305" s="39"/>
      <c r="Z3305" s="38"/>
      <c r="AA3305" s="38">
        <v>5.0006658676255284</v>
      </c>
      <c r="AB3305" s="30"/>
      <c r="AC3305" s="31"/>
      <c r="AD3305" s="32"/>
      <c r="AE3305" s="32"/>
      <c r="AF3305" s="33"/>
      <c r="AJ3305" s="350"/>
      <c r="AK3305" s="3"/>
      <c r="AL3305" s="3"/>
    </row>
    <row r="3306" spans="1:38" ht="12" customHeight="1" x14ac:dyDescent="0.25">
      <c r="A3306" s="73">
        <v>2807019</v>
      </c>
      <c r="B3306" s="98" t="s">
        <v>6658</v>
      </c>
      <c r="C3306" s="74"/>
      <c r="D3306" s="115">
        <v>69.16</v>
      </c>
      <c r="E3306" s="75" t="s">
        <v>6464</v>
      </c>
      <c r="F3306" s="112">
        <f t="shared" si="217"/>
        <v>82.99199999999999</v>
      </c>
      <c r="G3306" s="80"/>
      <c r="H3306" s="358"/>
      <c r="J3306" s="15"/>
      <c r="L3306"/>
      <c r="M3306"/>
      <c r="P3306" s="9">
        <v>68</v>
      </c>
      <c r="V3306" s="39"/>
      <c r="Z3306" s="38"/>
      <c r="AA3306" s="38">
        <v>5.0006658676255284</v>
      </c>
      <c r="AB3306" s="30"/>
      <c r="AC3306" s="31"/>
      <c r="AD3306" s="32"/>
      <c r="AE3306" s="32"/>
      <c r="AF3306" s="33"/>
      <c r="AJ3306" s="350"/>
      <c r="AK3306" s="3"/>
      <c r="AL3306" s="3"/>
    </row>
    <row r="3307" spans="1:38" ht="12" customHeight="1" x14ac:dyDescent="0.25">
      <c r="A3307" s="73">
        <v>2807020</v>
      </c>
      <c r="B3307" s="98" t="s">
        <v>6659</v>
      </c>
      <c r="C3307" s="74"/>
      <c r="D3307" s="115">
        <v>73.150000000000006</v>
      </c>
      <c r="E3307" s="75" t="s">
        <v>1</v>
      </c>
      <c r="F3307" s="112">
        <f>D3307*1.2</f>
        <v>87.78</v>
      </c>
      <c r="G3307" s="80"/>
      <c r="H3307" s="358"/>
      <c r="J3307" s="15"/>
      <c r="L3307"/>
      <c r="M3307"/>
      <c r="P3307" s="9">
        <v>68</v>
      </c>
      <c r="V3307" s="39"/>
      <c r="Z3307" s="38"/>
      <c r="AA3307" s="38">
        <v>5.0006658676255284</v>
      </c>
      <c r="AB3307" s="30"/>
      <c r="AC3307" s="31"/>
      <c r="AD3307" s="32"/>
      <c r="AE3307" s="32"/>
      <c r="AF3307" s="33"/>
      <c r="AJ3307" s="350"/>
      <c r="AK3307" s="3"/>
      <c r="AL3307" s="3"/>
    </row>
    <row r="3308" spans="1:38" ht="12" customHeight="1" x14ac:dyDescent="0.25">
      <c r="A3308" s="73">
        <v>2807021</v>
      </c>
      <c r="B3308" s="98" t="s">
        <v>6659</v>
      </c>
      <c r="C3308" s="74"/>
      <c r="D3308" s="115">
        <v>79.8</v>
      </c>
      <c r="E3308" s="75" t="s">
        <v>1</v>
      </c>
      <c r="F3308" s="112">
        <f>D3308*1.2</f>
        <v>95.759999999999991</v>
      </c>
      <c r="G3308" s="80"/>
      <c r="H3308" s="358"/>
      <c r="J3308" s="15"/>
      <c r="L3308"/>
      <c r="M3308"/>
      <c r="P3308" s="9">
        <v>68</v>
      </c>
      <c r="V3308" s="39"/>
      <c r="Z3308" s="38"/>
      <c r="AA3308" s="38">
        <v>5.0006658676255284</v>
      </c>
      <c r="AB3308" s="30"/>
      <c r="AC3308" s="31"/>
      <c r="AD3308" s="32"/>
      <c r="AE3308" s="32"/>
      <c r="AF3308" s="33"/>
      <c r="AJ3308" s="350"/>
      <c r="AK3308" s="3"/>
      <c r="AL3308" s="3"/>
    </row>
    <row r="3309" spans="1:38" ht="12" customHeight="1" x14ac:dyDescent="0.25">
      <c r="A3309" s="73">
        <v>2807022</v>
      </c>
      <c r="B3309" s="98" t="s">
        <v>6660</v>
      </c>
      <c r="C3309" s="74"/>
      <c r="D3309" s="115">
        <v>77.14</v>
      </c>
      <c r="E3309" s="75" t="s">
        <v>6464</v>
      </c>
      <c r="F3309" s="112">
        <f t="shared" ref="F3309:F3310" si="218">D3309*1.2</f>
        <v>92.567999999999998</v>
      </c>
      <c r="G3309" s="80"/>
      <c r="H3309" s="358"/>
      <c r="J3309" s="15"/>
      <c r="L3309"/>
      <c r="M3309"/>
      <c r="P3309" s="9">
        <v>68</v>
      </c>
      <c r="V3309" s="39"/>
      <c r="Z3309" s="38"/>
      <c r="AA3309" s="38">
        <v>5.0006658676255284</v>
      </c>
      <c r="AB3309" s="30"/>
      <c r="AC3309" s="31"/>
      <c r="AD3309" s="32"/>
      <c r="AE3309" s="32"/>
      <c r="AF3309" s="33"/>
      <c r="AJ3309" s="350"/>
      <c r="AK3309" s="3"/>
      <c r="AL3309" s="3"/>
    </row>
    <row r="3310" spans="1:38" ht="12" customHeight="1" x14ac:dyDescent="0.25">
      <c r="A3310" s="73">
        <v>2807023</v>
      </c>
      <c r="B3310" s="98" t="s">
        <v>6661</v>
      </c>
      <c r="C3310" s="74"/>
      <c r="D3310" s="115">
        <v>87.78</v>
      </c>
      <c r="E3310" s="75" t="s">
        <v>6463</v>
      </c>
      <c r="F3310" s="112">
        <f t="shared" si="218"/>
        <v>105.336</v>
      </c>
      <c r="G3310" s="80"/>
      <c r="H3310" s="358"/>
      <c r="J3310" s="15"/>
      <c r="L3310"/>
      <c r="M3310"/>
      <c r="P3310" s="9">
        <v>68</v>
      </c>
      <c r="V3310" s="39"/>
      <c r="Z3310" s="38"/>
      <c r="AA3310" s="38">
        <v>5.0006658676255284</v>
      </c>
      <c r="AB3310" s="30"/>
      <c r="AC3310" s="31"/>
      <c r="AD3310" s="32"/>
      <c r="AE3310" s="32"/>
      <c r="AF3310" s="33"/>
      <c r="AJ3310" s="350"/>
      <c r="AK3310" s="3"/>
      <c r="AL3310" s="3"/>
    </row>
    <row r="3311" spans="1:38" ht="12" customHeight="1" x14ac:dyDescent="0.25">
      <c r="A3311" s="73">
        <v>2807024</v>
      </c>
      <c r="B3311" s="98" t="s">
        <v>6662</v>
      </c>
      <c r="C3311" s="74"/>
      <c r="D3311" s="115">
        <v>94.43</v>
      </c>
      <c r="E3311" s="75" t="s">
        <v>1</v>
      </c>
      <c r="F3311" s="112">
        <f t="shared" ref="F3311:F3312" si="219">D3311*1.2</f>
        <v>113.316</v>
      </c>
      <c r="G3311" s="80"/>
      <c r="H3311" s="358"/>
      <c r="J3311" s="15"/>
      <c r="L3311"/>
      <c r="M3311"/>
      <c r="P3311" s="9">
        <v>68</v>
      </c>
      <c r="V3311" s="39"/>
      <c r="Z3311" s="38"/>
      <c r="AA3311" s="38">
        <v>5.0006658676255284</v>
      </c>
      <c r="AB3311" s="30"/>
      <c r="AC3311" s="31"/>
      <c r="AD3311" s="32"/>
      <c r="AE3311" s="32"/>
      <c r="AF3311" s="33"/>
      <c r="AJ3311" s="350"/>
      <c r="AK3311" s="3"/>
      <c r="AL3311" s="3"/>
    </row>
    <row r="3312" spans="1:38" ht="48" customHeight="1" x14ac:dyDescent="0.25">
      <c r="A3312" s="73">
        <v>2807025</v>
      </c>
      <c r="B3312" s="98" t="s">
        <v>6668</v>
      </c>
      <c r="C3312" s="74"/>
      <c r="D3312" s="115">
        <v>551.95000000000005</v>
      </c>
      <c r="E3312" s="75" t="s">
        <v>6463</v>
      </c>
      <c r="F3312" s="116">
        <f t="shared" si="219"/>
        <v>662.34</v>
      </c>
      <c r="G3312" s="80"/>
      <c r="H3312" s="358"/>
      <c r="J3312" s="15"/>
      <c r="L3312"/>
      <c r="M3312"/>
      <c r="P3312" s="9">
        <v>68</v>
      </c>
      <c r="V3312" s="39"/>
      <c r="Z3312" s="38"/>
      <c r="AA3312" s="38">
        <v>5.0006658676255284</v>
      </c>
      <c r="AB3312" s="30"/>
      <c r="AC3312" s="31"/>
      <c r="AD3312" s="32"/>
      <c r="AE3312" s="32"/>
      <c r="AF3312" s="33"/>
      <c r="AJ3312" s="350"/>
      <c r="AK3312" s="3"/>
      <c r="AL3312" s="3"/>
    </row>
    <row r="3313" spans="1:38" ht="72" customHeight="1" x14ac:dyDescent="0.25">
      <c r="A3313" s="73">
        <v>2807026</v>
      </c>
      <c r="B3313" s="98" t="s">
        <v>6669</v>
      </c>
      <c r="C3313" s="74"/>
      <c r="D3313" s="115">
        <v>1512.21</v>
      </c>
      <c r="E3313" s="75" t="s">
        <v>6463</v>
      </c>
      <c r="F3313" s="116">
        <f>D3313*1.2</f>
        <v>1814.652</v>
      </c>
      <c r="G3313" s="80"/>
      <c r="H3313" s="358"/>
      <c r="J3313" s="15"/>
      <c r="L3313"/>
      <c r="M3313"/>
      <c r="P3313" s="9">
        <v>68</v>
      </c>
      <c r="V3313" s="39"/>
      <c r="Z3313" s="38"/>
      <c r="AA3313" s="38">
        <v>5.0006658676255284</v>
      </c>
      <c r="AB3313" s="30"/>
      <c r="AC3313" s="31"/>
      <c r="AD3313" s="32"/>
      <c r="AE3313" s="32"/>
      <c r="AF3313" s="33"/>
      <c r="AJ3313" s="350"/>
      <c r="AK3313" s="3"/>
      <c r="AL3313" s="3"/>
    </row>
    <row r="3314" spans="1:38" ht="96" customHeight="1" x14ac:dyDescent="0.25">
      <c r="A3314" s="271">
        <v>2807027</v>
      </c>
      <c r="B3314" s="100" t="s">
        <v>6670</v>
      </c>
      <c r="C3314" s="85"/>
      <c r="D3314" s="115">
        <v>2552.27</v>
      </c>
      <c r="E3314" s="86"/>
      <c r="F3314" s="293">
        <f t="shared" ref="F3314" si="220">D3314*1.2</f>
        <v>3062.7239999999997</v>
      </c>
      <c r="G3314" s="87"/>
      <c r="H3314" s="358"/>
      <c r="J3314" s="15"/>
      <c r="L3314"/>
      <c r="M3314"/>
      <c r="P3314" s="9">
        <v>68</v>
      </c>
      <c r="V3314" s="39"/>
      <c r="Z3314" s="38"/>
      <c r="AA3314" s="38">
        <v>5.0006658676255284</v>
      </c>
      <c r="AB3314" s="30"/>
      <c r="AC3314" s="31"/>
      <c r="AD3314" s="32"/>
      <c r="AE3314" s="32"/>
      <c r="AF3314" s="33"/>
      <c r="AJ3314" s="350"/>
      <c r="AK3314" s="3"/>
      <c r="AL3314" s="3"/>
    </row>
    <row r="3315" spans="1:38" ht="75" customHeight="1" x14ac:dyDescent="0.25">
      <c r="A3315" s="269">
        <v>92</v>
      </c>
      <c r="B3315" s="284" t="s">
        <v>8003</v>
      </c>
      <c r="C3315" s="267"/>
      <c r="D3315" s="115"/>
      <c r="E3315" s="267"/>
      <c r="F3315" s="298"/>
      <c r="G3315" s="189"/>
      <c r="H3315" s="358"/>
      <c r="I3315" s="331"/>
      <c r="J3315" s="72"/>
      <c r="K3315" s="72"/>
      <c r="L3315"/>
      <c r="M3315"/>
      <c r="P3315" s="9">
        <v>46</v>
      </c>
      <c r="R3315" s="36"/>
      <c r="V3315" s="37"/>
      <c r="Z3315" s="38"/>
      <c r="AA3315" s="38"/>
      <c r="AB3315" s="30"/>
      <c r="AC3315" s="31"/>
      <c r="AD3315" s="32"/>
      <c r="AE3315" s="32"/>
      <c r="AF3315" s="33"/>
      <c r="AJ3315" s="350"/>
      <c r="AK3315" s="3"/>
      <c r="AL3315" s="3"/>
    </row>
    <row r="3316" spans="1:38" ht="12" customHeight="1" x14ac:dyDescent="0.25">
      <c r="A3316" s="76">
        <v>2802040</v>
      </c>
      <c r="B3316" s="270" t="s">
        <v>541</v>
      </c>
      <c r="C3316" s="77"/>
      <c r="D3316" s="115">
        <v>57.44</v>
      </c>
      <c r="E3316" s="78" t="s">
        <v>6463</v>
      </c>
      <c r="F3316" s="112">
        <f t="shared" si="214"/>
        <v>68.927999999999997</v>
      </c>
      <c r="G3316" s="79" t="s">
        <v>3335</v>
      </c>
      <c r="H3316" s="358"/>
      <c r="I3316" s="326" t="s">
        <v>4968</v>
      </c>
      <c r="L3316"/>
      <c r="M3316"/>
      <c r="P3316" s="9">
        <v>46</v>
      </c>
      <c r="V3316" s="39"/>
      <c r="W3316" s="14"/>
      <c r="Z3316" s="38"/>
      <c r="AA3316" s="38">
        <v>5.0061425061425098</v>
      </c>
      <c r="AB3316" s="30"/>
      <c r="AC3316" s="31"/>
      <c r="AD3316" s="32"/>
      <c r="AE3316" s="32"/>
      <c r="AF3316" s="33"/>
      <c r="AJ3316" s="350"/>
      <c r="AK3316" s="3"/>
      <c r="AL3316" s="3"/>
    </row>
    <row r="3317" spans="1:38" ht="12" customHeight="1" x14ac:dyDescent="0.25">
      <c r="A3317" s="73">
        <v>2802041</v>
      </c>
      <c r="B3317" s="98" t="s">
        <v>542</v>
      </c>
      <c r="C3317" s="74"/>
      <c r="D3317" s="115">
        <v>57.44</v>
      </c>
      <c r="E3317" s="75" t="s">
        <v>6464</v>
      </c>
      <c r="F3317" s="112">
        <f t="shared" si="214"/>
        <v>68.927999999999997</v>
      </c>
      <c r="G3317" s="80" t="s">
        <v>3335</v>
      </c>
      <c r="H3317" s="358"/>
      <c r="I3317" s="360" t="s">
        <v>8222</v>
      </c>
      <c r="L3317"/>
      <c r="M3317"/>
      <c r="P3317" s="9">
        <v>46</v>
      </c>
      <c r="V3317" s="39"/>
      <c r="W3317" s="14"/>
      <c r="Z3317" s="38"/>
      <c r="AA3317" s="38">
        <v>5.0061425061425098</v>
      </c>
      <c r="AB3317" s="30"/>
      <c r="AC3317" s="31"/>
      <c r="AD3317" s="32"/>
      <c r="AE3317" s="32"/>
      <c r="AF3317" s="33"/>
      <c r="AJ3317" s="350"/>
      <c r="AK3317" s="3"/>
      <c r="AL3317" s="3"/>
    </row>
    <row r="3318" spans="1:38" ht="12" customHeight="1" x14ac:dyDescent="0.25">
      <c r="A3318" s="73">
        <v>2802042</v>
      </c>
      <c r="B3318" s="98" t="s">
        <v>543</v>
      </c>
      <c r="C3318" s="74"/>
      <c r="D3318" s="115">
        <v>64.94</v>
      </c>
      <c r="E3318" s="75" t="s">
        <v>6463</v>
      </c>
      <c r="F3318" s="112">
        <f t="shared" si="214"/>
        <v>77.927999999999997</v>
      </c>
      <c r="G3318" s="80" t="s">
        <v>3333</v>
      </c>
      <c r="H3318" s="358"/>
      <c r="I3318" s="361"/>
      <c r="J3318" s="15"/>
      <c r="L3318"/>
      <c r="M3318"/>
      <c r="P3318" s="9">
        <v>46</v>
      </c>
      <c r="V3318" s="39"/>
      <c r="W3318" s="14"/>
      <c r="Z3318" s="38"/>
      <c r="AA3318" s="38">
        <v>5.0027793218454661</v>
      </c>
      <c r="AB3318" s="30"/>
      <c r="AC3318" s="31"/>
      <c r="AD3318" s="32"/>
      <c r="AE3318" s="32"/>
      <c r="AF3318" s="33"/>
      <c r="AJ3318" s="350"/>
      <c r="AK3318" s="3"/>
      <c r="AL3318" s="3"/>
    </row>
    <row r="3319" spans="1:38" ht="12" customHeight="1" x14ac:dyDescent="0.25">
      <c r="A3319" s="73">
        <v>2802043</v>
      </c>
      <c r="B3319" s="98" t="s">
        <v>544</v>
      </c>
      <c r="C3319" s="74"/>
      <c r="D3319" s="115">
        <v>73.56</v>
      </c>
      <c r="E3319" s="75" t="s">
        <v>6464</v>
      </c>
      <c r="F3319" s="112">
        <f t="shared" si="214"/>
        <v>88.272000000000006</v>
      </c>
      <c r="G3319" s="80" t="s">
        <v>3335</v>
      </c>
      <c r="H3319" s="358"/>
      <c r="L3319"/>
      <c r="M3319"/>
      <c r="P3319" s="9">
        <v>46</v>
      </c>
      <c r="V3319" s="39"/>
      <c r="W3319" s="14"/>
      <c r="Z3319" s="38"/>
      <c r="AA3319" s="38">
        <v>4.9904030710172691</v>
      </c>
      <c r="AB3319" s="30"/>
      <c r="AC3319" s="31"/>
      <c r="AD3319" s="32"/>
      <c r="AE3319" s="32"/>
      <c r="AF3319" s="33"/>
      <c r="AJ3319" s="350"/>
      <c r="AK3319" s="3"/>
      <c r="AL3319" s="3"/>
    </row>
    <row r="3320" spans="1:38" ht="12" customHeight="1" x14ac:dyDescent="0.25">
      <c r="A3320" s="73">
        <v>2802044</v>
      </c>
      <c r="B3320" s="98" t="s">
        <v>545</v>
      </c>
      <c r="C3320" s="74"/>
      <c r="D3320" s="115">
        <v>73.59</v>
      </c>
      <c r="E3320" s="75" t="s">
        <v>6464</v>
      </c>
      <c r="F3320" s="112">
        <f t="shared" si="214"/>
        <v>88.308000000000007</v>
      </c>
      <c r="G3320" s="80" t="s">
        <v>3335</v>
      </c>
      <c r="H3320" s="358"/>
      <c r="I3320" s="360" t="s">
        <v>8226</v>
      </c>
      <c r="L3320"/>
      <c r="M3320"/>
      <c r="P3320" s="9">
        <v>46</v>
      </c>
      <c r="V3320" s="39"/>
      <c r="W3320" s="14"/>
      <c r="Z3320" s="38"/>
      <c r="AA3320" s="38">
        <v>4.9937888198757747</v>
      </c>
      <c r="AB3320" s="30"/>
      <c r="AC3320" s="31"/>
      <c r="AD3320" s="32"/>
      <c r="AE3320" s="32"/>
      <c r="AF3320" s="33"/>
      <c r="AJ3320" s="350"/>
      <c r="AK3320" s="3"/>
      <c r="AL3320" s="3"/>
    </row>
    <row r="3321" spans="1:38" ht="12" customHeight="1" x14ac:dyDescent="0.25">
      <c r="A3321" s="73">
        <v>2802045</v>
      </c>
      <c r="B3321" s="98" t="s">
        <v>546</v>
      </c>
      <c r="C3321" s="74"/>
      <c r="D3321" s="115">
        <v>73.680000000000007</v>
      </c>
      <c r="E3321" s="75" t="s">
        <v>6463</v>
      </c>
      <c r="F3321" s="112">
        <f t="shared" si="214"/>
        <v>88.416000000000011</v>
      </c>
      <c r="G3321" s="80" t="s">
        <v>3333</v>
      </c>
      <c r="H3321" s="358"/>
      <c r="I3321" s="361"/>
      <c r="J3321" s="15"/>
      <c r="L3321"/>
      <c r="M3321"/>
      <c r="P3321" s="9">
        <v>46</v>
      </c>
      <c r="V3321" s="39"/>
      <c r="W3321" s="14"/>
      <c r="Z3321" s="38"/>
      <c r="AA3321" s="38">
        <v>4.9999999999999858</v>
      </c>
      <c r="AB3321" s="30"/>
      <c r="AC3321" s="31"/>
      <c r="AD3321" s="32"/>
      <c r="AE3321" s="32"/>
      <c r="AF3321" s="33"/>
      <c r="AJ3321" s="350"/>
      <c r="AK3321" s="3"/>
      <c r="AL3321" s="3"/>
    </row>
    <row r="3322" spans="1:38" ht="12" customHeight="1" x14ac:dyDescent="0.25">
      <c r="A3322" s="73">
        <v>2802046</v>
      </c>
      <c r="B3322" s="98" t="s">
        <v>547</v>
      </c>
      <c r="C3322" s="74"/>
      <c r="D3322" s="115">
        <v>85.29</v>
      </c>
      <c r="E3322" s="75" t="s">
        <v>6463</v>
      </c>
      <c r="F3322" s="112">
        <f t="shared" si="214"/>
        <v>102.348</v>
      </c>
      <c r="G3322" s="80" t="s">
        <v>3335</v>
      </c>
      <c r="H3322" s="358"/>
      <c r="L3322"/>
      <c r="M3322"/>
      <c r="P3322" s="9">
        <v>46</v>
      </c>
      <c r="V3322" s="39"/>
      <c r="W3322" s="14"/>
      <c r="Z3322" s="38"/>
      <c r="AA3322" s="38">
        <v>4.9988587080575257</v>
      </c>
      <c r="AB3322" s="30"/>
      <c r="AC3322" s="31"/>
      <c r="AD3322" s="32"/>
      <c r="AE3322" s="32"/>
      <c r="AF3322" s="33"/>
      <c r="AJ3322" s="350"/>
      <c r="AK3322" s="3"/>
      <c r="AL3322" s="3"/>
    </row>
    <row r="3323" spans="1:38" ht="12" customHeight="1" x14ac:dyDescent="0.25">
      <c r="A3323" s="73">
        <v>2802047</v>
      </c>
      <c r="B3323" s="98" t="s">
        <v>548</v>
      </c>
      <c r="C3323" s="74"/>
      <c r="D3323" s="115">
        <v>85.44</v>
      </c>
      <c r="E3323" s="75" t="s">
        <v>6463</v>
      </c>
      <c r="F3323" s="112">
        <f t="shared" si="214"/>
        <v>102.52799999999999</v>
      </c>
      <c r="G3323" s="80" t="s">
        <v>3333</v>
      </c>
      <c r="H3323" s="358"/>
      <c r="I3323" s="360" t="s">
        <v>8224</v>
      </c>
      <c r="J3323" s="15"/>
      <c r="L3323"/>
      <c r="M3323"/>
      <c r="P3323" s="9">
        <v>46</v>
      </c>
      <c r="V3323" s="39"/>
      <c r="W3323" s="14"/>
      <c r="Z3323" s="38"/>
      <c r="AA3323" s="38">
        <v>5</v>
      </c>
      <c r="AB3323" s="30"/>
      <c r="AC3323" s="31"/>
      <c r="AD3323" s="32"/>
      <c r="AE3323" s="32"/>
      <c r="AF3323" s="33"/>
      <c r="AJ3323" s="350"/>
      <c r="AK3323" s="3"/>
      <c r="AL3323" s="3"/>
    </row>
    <row r="3324" spans="1:38" ht="12" customHeight="1" x14ac:dyDescent="0.25">
      <c r="A3324" s="73">
        <v>2802048</v>
      </c>
      <c r="B3324" s="98" t="s">
        <v>549</v>
      </c>
      <c r="C3324" s="74"/>
      <c r="D3324" s="115">
        <v>85.52</v>
      </c>
      <c r="E3324" s="75" t="s">
        <v>1</v>
      </c>
      <c r="F3324" s="112">
        <f t="shared" si="214"/>
        <v>102.624</v>
      </c>
      <c r="G3324" s="80" t="s">
        <v>3335</v>
      </c>
      <c r="H3324" s="358"/>
      <c r="I3324" s="361"/>
      <c r="L3324"/>
      <c r="M3324"/>
      <c r="P3324" s="9">
        <v>46</v>
      </c>
      <c r="V3324" s="39"/>
      <c r="W3324" s="14"/>
      <c r="Z3324" s="38"/>
      <c r="AA3324" s="38">
        <v>4.993625159371021</v>
      </c>
      <c r="AB3324" s="30"/>
      <c r="AC3324" s="31"/>
      <c r="AD3324" s="32"/>
      <c r="AE3324" s="32"/>
      <c r="AF3324" s="33"/>
      <c r="AJ3324" s="350"/>
      <c r="AK3324" s="3"/>
      <c r="AL3324" s="3"/>
    </row>
    <row r="3325" spans="1:38" ht="12" customHeight="1" x14ac:dyDescent="0.25">
      <c r="A3325" s="73">
        <v>2802049</v>
      </c>
      <c r="B3325" s="98" t="s">
        <v>550</v>
      </c>
      <c r="C3325" s="74"/>
      <c r="D3325" s="115">
        <v>85.58</v>
      </c>
      <c r="E3325" s="75" t="s">
        <v>6463</v>
      </c>
      <c r="F3325" s="112">
        <f t="shared" si="214"/>
        <v>102.696</v>
      </c>
      <c r="G3325" s="80" t="s">
        <v>3333</v>
      </c>
      <c r="H3325" s="358"/>
      <c r="J3325" s="15"/>
      <c r="L3325"/>
      <c r="M3325"/>
      <c r="P3325" s="9">
        <v>46</v>
      </c>
      <c r="V3325" s="39"/>
      <c r="W3325" s="14"/>
      <c r="Z3325" s="38"/>
      <c r="AA3325" s="38">
        <v>5.0010778184953608</v>
      </c>
      <c r="AB3325" s="30"/>
      <c r="AC3325" s="31"/>
      <c r="AD3325" s="32"/>
      <c r="AE3325" s="32"/>
      <c r="AF3325" s="33"/>
      <c r="AJ3325" s="350"/>
      <c r="AK3325" s="3"/>
      <c r="AL3325" s="3"/>
    </row>
    <row r="3326" spans="1:38" ht="12" customHeight="1" x14ac:dyDescent="0.25">
      <c r="A3326" s="73">
        <v>2802051</v>
      </c>
      <c r="B3326" s="98" t="s">
        <v>551</v>
      </c>
      <c r="C3326" s="74"/>
      <c r="D3326" s="115">
        <v>94.15</v>
      </c>
      <c r="E3326" s="75" t="s">
        <v>1</v>
      </c>
      <c r="F3326" s="112">
        <f t="shared" si="214"/>
        <v>112.98</v>
      </c>
      <c r="G3326" s="80" t="s">
        <v>3335</v>
      </c>
      <c r="H3326" s="358"/>
      <c r="I3326" s="360" t="s">
        <v>8227</v>
      </c>
      <c r="L3326"/>
      <c r="M3326"/>
      <c r="P3326" s="9">
        <v>46</v>
      </c>
      <c r="V3326" s="39"/>
      <c r="W3326" s="14"/>
      <c r="Z3326" s="38"/>
      <c r="AA3326" s="38">
        <v>4.9981691688026331</v>
      </c>
      <c r="AB3326" s="30"/>
      <c r="AC3326" s="31"/>
      <c r="AD3326" s="32"/>
      <c r="AE3326" s="32"/>
      <c r="AF3326" s="33"/>
      <c r="AJ3326" s="350"/>
      <c r="AK3326" s="3"/>
      <c r="AL3326" s="3"/>
    </row>
    <row r="3327" spans="1:38" ht="12" customHeight="1" x14ac:dyDescent="0.25">
      <c r="A3327" s="73">
        <v>2802050</v>
      </c>
      <c r="B3327" s="98" t="s">
        <v>552</v>
      </c>
      <c r="C3327" s="74"/>
      <c r="D3327" s="115">
        <v>101.41</v>
      </c>
      <c r="E3327" s="75" t="s">
        <v>1</v>
      </c>
      <c r="F3327" s="112">
        <f t="shared" si="214"/>
        <v>121.69199999999999</v>
      </c>
      <c r="G3327" s="80" t="s">
        <v>3335</v>
      </c>
      <c r="H3327" s="358"/>
      <c r="I3327" s="361"/>
      <c r="L3327"/>
      <c r="M3327"/>
      <c r="P3327" s="9">
        <v>46</v>
      </c>
      <c r="V3327" s="39"/>
      <c r="W3327" s="14"/>
      <c r="Z3327" s="38"/>
      <c r="AA3327" s="38">
        <v>5.0062133854074204</v>
      </c>
      <c r="AB3327" s="30"/>
      <c r="AC3327" s="31"/>
      <c r="AD3327" s="32"/>
      <c r="AE3327" s="32"/>
      <c r="AF3327" s="33"/>
      <c r="AJ3327" s="350"/>
      <c r="AK3327" s="3"/>
      <c r="AL3327" s="3"/>
    </row>
    <row r="3328" spans="1:38" ht="12" customHeight="1" x14ac:dyDescent="0.25">
      <c r="A3328" s="73">
        <v>2802052</v>
      </c>
      <c r="B3328" s="98" t="s">
        <v>553</v>
      </c>
      <c r="C3328" s="74"/>
      <c r="D3328" s="115">
        <v>101.49</v>
      </c>
      <c r="E3328" s="75" t="s">
        <v>6463</v>
      </c>
      <c r="F3328" s="112">
        <f t="shared" si="214"/>
        <v>121.78799999999998</v>
      </c>
      <c r="G3328" s="80" t="s">
        <v>3333</v>
      </c>
      <c r="H3328" s="358"/>
      <c r="J3328" s="15"/>
      <c r="L3328"/>
      <c r="M3328"/>
      <c r="P3328" s="9">
        <v>46</v>
      </c>
      <c r="V3328" s="39"/>
      <c r="W3328" s="14"/>
      <c r="Z3328" s="38"/>
      <c r="AA3328" s="38">
        <v>4.9938020187710208</v>
      </c>
      <c r="AB3328" s="30"/>
      <c r="AC3328" s="31"/>
      <c r="AD3328" s="32"/>
      <c r="AE3328" s="32"/>
      <c r="AF3328" s="33"/>
      <c r="AJ3328" s="350"/>
      <c r="AK3328" s="3"/>
      <c r="AL3328" s="3"/>
    </row>
    <row r="3329" spans="1:38" ht="12" customHeight="1" x14ac:dyDescent="0.25">
      <c r="A3329" s="73">
        <v>2802053</v>
      </c>
      <c r="B3329" s="98" t="s">
        <v>554</v>
      </c>
      <c r="C3329" s="74"/>
      <c r="D3329" s="115">
        <v>109.44</v>
      </c>
      <c r="E3329" s="75" t="s">
        <v>6464</v>
      </c>
      <c r="F3329" s="112">
        <f t="shared" si="214"/>
        <v>131.328</v>
      </c>
      <c r="G3329" s="80" t="s">
        <v>3335</v>
      </c>
      <c r="H3329" s="358"/>
      <c r="I3329" s="360" t="s">
        <v>8228</v>
      </c>
      <c r="L3329"/>
      <c r="M3329"/>
      <c r="P3329" s="9">
        <v>46</v>
      </c>
      <c r="V3329" s="39"/>
      <c r="W3329" s="14"/>
      <c r="Z3329" s="38"/>
      <c r="AA3329" s="38">
        <v>4.9975818152506832</v>
      </c>
      <c r="AB3329" s="30"/>
      <c r="AC3329" s="31"/>
      <c r="AD3329" s="32"/>
      <c r="AE3329" s="32"/>
      <c r="AF3329" s="33"/>
      <c r="AJ3329" s="350"/>
      <c r="AK3329" s="3"/>
      <c r="AL3329" s="3"/>
    </row>
    <row r="3330" spans="1:38" ht="12" customHeight="1" x14ac:dyDescent="0.25">
      <c r="A3330" s="73">
        <v>2802054</v>
      </c>
      <c r="B3330" s="98" t="s">
        <v>555</v>
      </c>
      <c r="C3330" s="74"/>
      <c r="D3330" s="115">
        <v>131.86000000000001</v>
      </c>
      <c r="E3330" s="75" t="s">
        <v>6463</v>
      </c>
      <c r="F3330" s="112">
        <f t="shared" si="214"/>
        <v>158.232</v>
      </c>
      <c r="G3330" s="80" t="s">
        <v>3333</v>
      </c>
      <c r="H3330" s="358"/>
      <c r="I3330" s="361"/>
      <c r="J3330" s="15"/>
      <c r="L3330"/>
      <c r="M3330"/>
      <c r="P3330" s="9">
        <v>46</v>
      </c>
      <c r="V3330" s="39"/>
      <c r="W3330" s="14"/>
      <c r="Z3330" s="38"/>
      <c r="AA3330" s="38">
        <v>4.9934104554107535</v>
      </c>
      <c r="AB3330" s="30"/>
      <c r="AC3330" s="31"/>
      <c r="AD3330" s="32"/>
      <c r="AE3330" s="32"/>
      <c r="AF3330" s="33"/>
      <c r="AJ3330" s="350"/>
      <c r="AK3330" s="3"/>
      <c r="AL3330" s="3"/>
    </row>
    <row r="3331" spans="1:38" ht="12" customHeight="1" x14ac:dyDescent="0.25">
      <c r="A3331" s="73">
        <v>2802055</v>
      </c>
      <c r="B3331" s="98" t="s">
        <v>556</v>
      </c>
      <c r="C3331" s="74"/>
      <c r="D3331" s="115">
        <v>157.16</v>
      </c>
      <c r="E3331" s="75" t="s">
        <v>6464</v>
      </c>
      <c r="F3331" s="112">
        <f t="shared" si="214"/>
        <v>188.59199999999998</v>
      </c>
      <c r="G3331" s="80" t="s">
        <v>3335</v>
      </c>
      <c r="H3331" s="358"/>
      <c r="L3331"/>
      <c r="M3331"/>
      <c r="P3331" s="9">
        <v>46</v>
      </c>
      <c r="V3331" s="39"/>
      <c r="W3331" s="14"/>
      <c r="Z3331" s="38"/>
      <c r="AA3331" s="38">
        <v>4.9966314843925517</v>
      </c>
      <c r="AB3331" s="30"/>
      <c r="AC3331" s="31"/>
      <c r="AD3331" s="32"/>
      <c r="AE3331" s="32"/>
      <c r="AF3331" s="33"/>
      <c r="AJ3331" s="350"/>
      <c r="AK3331" s="3"/>
      <c r="AL3331" s="3"/>
    </row>
    <row r="3332" spans="1:38" ht="12" customHeight="1" x14ac:dyDescent="0.25">
      <c r="A3332" s="73">
        <v>2802056</v>
      </c>
      <c r="B3332" s="98" t="s">
        <v>557</v>
      </c>
      <c r="C3332" s="74"/>
      <c r="D3332" s="115">
        <v>157.22999999999999</v>
      </c>
      <c r="E3332" s="75" t="s">
        <v>6463</v>
      </c>
      <c r="F3332" s="112">
        <f t="shared" ref="F3332:F3382" si="221">D3332*1.2</f>
        <v>188.67599999999999</v>
      </c>
      <c r="G3332" s="80" t="s">
        <v>3333</v>
      </c>
      <c r="H3332" s="358"/>
      <c r="I3332" s="326" t="s">
        <v>4994</v>
      </c>
      <c r="J3332" s="15"/>
      <c r="L3332"/>
      <c r="M3332"/>
      <c r="P3332" s="9">
        <v>46</v>
      </c>
      <c r="V3332" s="39"/>
      <c r="W3332" s="14"/>
      <c r="Z3332" s="38"/>
      <c r="AA3332" s="38">
        <v>5.00060834651417</v>
      </c>
      <c r="AB3332" s="30"/>
      <c r="AC3332" s="31"/>
      <c r="AD3332" s="32"/>
      <c r="AE3332" s="32"/>
      <c r="AF3332" s="33"/>
      <c r="AJ3332" s="350"/>
      <c r="AK3332" s="3"/>
      <c r="AL3332" s="3"/>
    </row>
    <row r="3333" spans="1:38" ht="12" customHeight="1" x14ac:dyDescent="0.25">
      <c r="A3333" s="73">
        <v>2802057</v>
      </c>
      <c r="B3333" s="98" t="s">
        <v>558</v>
      </c>
      <c r="C3333" s="74"/>
      <c r="D3333" s="115">
        <v>166.02</v>
      </c>
      <c r="E3333" s="75" t="s">
        <v>6464</v>
      </c>
      <c r="F3333" s="112">
        <f t="shared" si="221"/>
        <v>199.22400000000002</v>
      </c>
      <c r="G3333" s="80" t="s">
        <v>3334</v>
      </c>
      <c r="H3333" s="358"/>
      <c r="I3333" s="360" t="s">
        <v>8207</v>
      </c>
      <c r="L3333"/>
      <c r="M3333"/>
      <c r="P3333" s="9">
        <v>46</v>
      </c>
      <c r="V3333" s="39"/>
      <c r="W3333" s="14"/>
      <c r="Z3333" s="38"/>
      <c r="AA3333" s="38">
        <v>4.9946865037194357</v>
      </c>
      <c r="AB3333" s="30"/>
      <c r="AC3333" s="31"/>
      <c r="AD3333" s="32"/>
      <c r="AE3333" s="32"/>
      <c r="AF3333" s="33"/>
      <c r="AJ3333" s="350"/>
      <c r="AK3333" s="3"/>
      <c r="AL3333" s="3"/>
    </row>
    <row r="3334" spans="1:38" ht="12" customHeight="1" x14ac:dyDescent="0.25">
      <c r="A3334" s="73">
        <v>2802058</v>
      </c>
      <c r="B3334" s="98" t="s">
        <v>559</v>
      </c>
      <c r="C3334" s="74"/>
      <c r="D3334" s="115">
        <v>201.93</v>
      </c>
      <c r="E3334" s="75" t="s">
        <v>6463</v>
      </c>
      <c r="F3334" s="112">
        <f t="shared" si="221"/>
        <v>242.316</v>
      </c>
      <c r="G3334" s="80" t="s">
        <v>3333</v>
      </c>
      <c r="H3334" s="358"/>
      <c r="I3334" s="361"/>
      <c r="J3334" s="15"/>
      <c r="L3334"/>
      <c r="M3334"/>
      <c r="P3334" s="9">
        <v>46</v>
      </c>
      <c r="V3334" s="39"/>
      <c r="W3334" s="14"/>
      <c r="Z3334" s="38"/>
      <c r="AA3334" s="38">
        <v>4.9991260269183755</v>
      </c>
      <c r="AB3334" s="30"/>
      <c r="AC3334" s="31"/>
      <c r="AD3334" s="32"/>
      <c r="AE3334" s="32"/>
      <c r="AF3334" s="33"/>
      <c r="AJ3334" s="350"/>
      <c r="AK3334" s="3"/>
      <c r="AL3334" s="3"/>
    </row>
    <row r="3335" spans="1:38" ht="12" customHeight="1" x14ac:dyDescent="0.25">
      <c r="A3335" s="73">
        <v>2802059</v>
      </c>
      <c r="B3335" s="98" t="s">
        <v>560</v>
      </c>
      <c r="C3335" s="74"/>
      <c r="D3335" s="115">
        <v>285.98</v>
      </c>
      <c r="E3335" s="75" t="s">
        <v>6463</v>
      </c>
      <c r="F3335" s="112">
        <f t="shared" si="221"/>
        <v>343.17599999999999</v>
      </c>
      <c r="G3335" s="80" t="s">
        <v>3335</v>
      </c>
      <c r="H3335" s="358"/>
      <c r="L3335"/>
      <c r="M3335"/>
      <c r="P3335" s="9">
        <v>46</v>
      </c>
      <c r="V3335" s="39"/>
      <c r="W3335" s="14"/>
      <c r="Z3335" s="38"/>
      <c r="AA3335" s="38">
        <v>5.0010192294625142</v>
      </c>
      <c r="AB3335" s="30"/>
      <c r="AC3335" s="31"/>
      <c r="AD3335" s="32"/>
      <c r="AE3335" s="32"/>
      <c r="AF3335" s="33"/>
      <c r="AJ3335" s="350"/>
      <c r="AK3335" s="3"/>
      <c r="AL3335" s="3"/>
    </row>
    <row r="3336" spans="1:38" ht="12" customHeight="1" x14ac:dyDescent="0.25">
      <c r="A3336" s="73">
        <v>2802060</v>
      </c>
      <c r="B3336" s="98" t="s">
        <v>561</v>
      </c>
      <c r="C3336" s="74"/>
      <c r="D3336" s="115">
        <v>319.55</v>
      </c>
      <c r="E3336" s="75" t="s">
        <v>6463</v>
      </c>
      <c r="F3336" s="112">
        <f t="shared" si="221"/>
        <v>383.46</v>
      </c>
      <c r="G3336" s="80" t="s">
        <v>3334</v>
      </c>
      <c r="H3336" s="358"/>
      <c r="I3336" s="360" t="s">
        <v>8229</v>
      </c>
      <c r="L3336"/>
      <c r="M3336"/>
      <c r="P3336" s="9">
        <v>46</v>
      </c>
      <c r="V3336" s="39"/>
      <c r="W3336" s="14"/>
      <c r="Z3336" s="38"/>
      <c r="AA3336" s="38">
        <v>4.9975150477662993</v>
      </c>
      <c r="AB3336" s="30"/>
      <c r="AC3336" s="31"/>
      <c r="AD3336" s="32"/>
      <c r="AE3336" s="32"/>
      <c r="AF3336" s="33"/>
      <c r="AJ3336" s="350"/>
      <c r="AK3336" s="3"/>
      <c r="AL3336" s="3"/>
    </row>
    <row r="3337" spans="1:38" ht="12" customHeight="1" x14ac:dyDescent="0.25">
      <c r="A3337" s="73">
        <v>2802061</v>
      </c>
      <c r="B3337" s="98" t="s">
        <v>562</v>
      </c>
      <c r="C3337" s="74"/>
      <c r="D3337" s="115">
        <v>388.26</v>
      </c>
      <c r="E3337" s="75" t="s">
        <v>1</v>
      </c>
      <c r="F3337" s="112">
        <f t="shared" si="221"/>
        <v>465.91199999999998</v>
      </c>
      <c r="G3337" s="80" t="s">
        <v>3334</v>
      </c>
      <c r="H3337" s="358"/>
      <c r="I3337" s="361"/>
      <c r="L3337"/>
      <c r="M3337"/>
      <c r="P3337" s="9">
        <v>46</v>
      </c>
      <c r="V3337" s="39"/>
      <c r="W3337" s="14"/>
      <c r="Z3337" s="38"/>
      <c r="AA3337" s="38">
        <v>4.9995454958640124</v>
      </c>
      <c r="AB3337" s="30"/>
      <c r="AC3337" s="31"/>
      <c r="AD3337" s="32"/>
      <c r="AE3337" s="32"/>
      <c r="AF3337" s="33"/>
      <c r="AJ3337" s="350"/>
      <c r="AK3337" s="3"/>
      <c r="AL3337" s="3"/>
    </row>
    <row r="3338" spans="1:38" ht="12" customHeight="1" x14ac:dyDescent="0.25">
      <c r="A3338" s="73">
        <v>2802062</v>
      </c>
      <c r="B3338" s="98" t="s">
        <v>563</v>
      </c>
      <c r="C3338" s="74"/>
      <c r="D3338" s="115">
        <v>389.43</v>
      </c>
      <c r="E3338" s="75" t="s">
        <v>6463</v>
      </c>
      <c r="F3338" s="112">
        <f t="shared" si="221"/>
        <v>467.31599999999997</v>
      </c>
      <c r="G3338" s="80" t="s">
        <v>3335</v>
      </c>
      <c r="H3338" s="358"/>
      <c r="L3338"/>
      <c r="M3338"/>
      <c r="P3338" s="9">
        <v>46</v>
      </c>
      <c r="V3338" s="39"/>
      <c r="W3338" s="14"/>
      <c r="Z3338" s="38"/>
      <c r="AA3338" s="38">
        <v>5.0002451100544221</v>
      </c>
      <c r="AB3338" s="30"/>
      <c r="AC3338" s="31"/>
      <c r="AD3338" s="32"/>
      <c r="AE3338" s="32"/>
      <c r="AF3338" s="33"/>
      <c r="AJ3338" s="350"/>
      <c r="AK3338" s="3"/>
      <c r="AL3338" s="3"/>
    </row>
    <row r="3339" spans="1:38" ht="12" customHeight="1" x14ac:dyDescent="0.25">
      <c r="A3339" s="73">
        <v>2802063</v>
      </c>
      <c r="B3339" s="98" t="s">
        <v>564</v>
      </c>
      <c r="C3339" s="74"/>
      <c r="D3339" s="115">
        <v>488.23</v>
      </c>
      <c r="E3339" s="75" t="s">
        <v>6463</v>
      </c>
      <c r="F3339" s="112">
        <f t="shared" si="221"/>
        <v>585.87599999999998</v>
      </c>
      <c r="G3339" s="80" t="s">
        <v>3335</v>
      </c>
      <c r="H3339" s="358"/>
      <c r="I3339" s="360" t="s">
        <v>8230</v>
      </c>
      <c r="L3339"/>
      <c r="M3339"/>
      <c r="P3339" s="9">
        <v>46</v>
      </c>
      <c r="V3339" s="39"/>
      <c r="W3339" s="14"/>
      <c r="Z3339" s="38"/>
      <c r="AA3339" s="38">
        <v>4.9983736311395432</v>
      </c>
      <c r="AB3339" s="30"/>
      <c r="AC3339" s="31"/>
      <c r="AD3339" s="32"/>
      <c r="AE3339" s="32"/>
      <c r="AF3339" s="33"/>
      <c r="AJ3339" s="350"/>
      <c r="AK3339" s="3"/>
      <c r="AL3339" s="3"/>
    </row>
    <row r="3340" spans="1:38" ht="12" customHeight="1" x14ac:dyDescent="0.25">
      <c r="A3340" s="73">
        <v>2802064</v>
      </c>
      <c r="B3340" s="98" t="s">
        <v>565</v>
      </c>
      <c r="C3340" s="74"/>
      <c r="D3340" s="115">
        <v>741.89</v>
      </c>
      <c r="E3340" s="75" t="s">
        <v>6463</v>
      </c>
      <c r="F3340" s="112">
        <f t="shared" si="221"/>
        <v>890.26799999999992</v>
      </c>
      <c r="G3340" s="80" t="s">
        <v>3334</v>
      </c>
      <c r="H3340" s="358"/>
      <c r="I3340" s="361"/>
      <c r="L3340"/>
      <c r="M3340"/>
      <c r="P3340" s="9">
        <v>46</v>
      </c>
      <c r="V3340" s="39"/>
      <c r="W3340" s="14"/>
      <c r="Z3340" s="38"/>
      <c r="AA3340" s="38">
        <v>4.9995153160139552</v>
      </c>
      <c r="AB3340" s="30"/>
      <c r="AC3340" s="31"/>
      <c r="AD3340" s="32"/>
      <c r="AE3340" s="32"/>
      <c r="AF3340" s="33"/>
      <c r="AJ3340" s="350"/>
      <c r="AK3340" s="3"/>
      <c r="AL3340" s="3"/>
    </row>
    <row r="3341" spans="1:38" ht="12" customHeight="1" x14ac:dyDescent="0.25">
      <c r="A3341" s="73">
        <v>2802065</v>
      </c>
      <c r="B3341" s="98" t="s">
        <v>566</v>
      </c>
      <c r="C3341" s="74"/>
      <c r="D3341" s="115">
        <v>1418.76</v>
      </c>
      <c r="E3341" s="75" t="s">
        <v>6464</v>
      </c>
      <c r="F3341" s="112">
        <f t="shared" si="221"/>
        <v>1702.5119999999999</v>
      </c>
      <c r="G3341" s="80" t="s">
        <v>3334</v>
      </c>
      <c r="H3341" s="358"/>
      <c r="L3341"/>
      <c r="M3341"/>
      <c r="P3341" s="9">
        <v>46</v>
      </c>
      <c r="V3341" s="39"/>
      <c r="W3341" s="14"/>
      <c r="Z3341" s="38"/>
      <c r="AA3341" s="38">
        <v>5.0001267780623238</v>
      </c>
      <c r="AB3341" s="30"/>
      <c r="AC3341" s="31"/>
      <c r="AD3341" s="32"/>
      <c r="AE3341" s="32"/>
      <c r="AF3341" s="33"/>
      <c r="AJ3341" s="350"/>
      <c r="AK3341" s="3"/>
      <c r="AL3341" s="3"/>
    </row>
    <row r="3342" spans="1:38" ht="12" customHeight="1" x14ac:dyDescent="0.25">
      <c r="A3342" s="73">
        <v>2802066</v>
      </c>
      <c r="B3342" s="98" t="s">
        <v>567</v>
      </c>
      <c r="C3342" s="74"/>
      <c r="D3342" s="115">
        <v>1744.39</v>
      </c>
      <c r="E3342" s="75" t="s">
        <v>6463</v>
      </c>
      <c r="F3342" s="112">
        <f t="shared" si="221"/>
        <v>2093.268</v>
      </c>
      <c r="G3342" s="80" t="s">
        <v>3334</v>
      </c>
      <c r="H3342" s="358"/>
      <c r="L3342"/>
      <c r="M3342"/>
      <c r="P3342" s="9">
        <v>46</v>
      </c>
      <c r="V3342" s="39"/>
      <c r="W3342" s="14"/>
      <c r="Z3342" s="38"/>
      <c r="AA3342" s="38">
        <v>4.9999484435095525</v>
      </c>
      <c r="AB3342" s="30"/>
      <c r="AC3342" s="31"/>
      <c r="AD3342" s="32"/>
      <c r="AE3342" s="32"/>
      <c r="AF3342" s="33"/>
      <c r="AJ3342" s="350"/>
      <c r="AK3342" s="3"/>
      <c r="AL3342" s="3"/>
    </row>
    <row r="3343" spans="1:38" ht="12" customHeight="1" x14ac:dyDescent="0.25">
      <c r="A3343" s="271">
        <v>2802067</v>
      </c>
      <c r="B3343" s="100" t="s">
        <v>568</v>
      </c>
      <c r="C3343" s="85"/>
      <c r="D3343" s="115">
        <v>2077.2199999999998</v>
      </c>
      <c r="E3343" s="86" t="s">
        <v>6464</v>
      </c>
      <c r="F3343" s="292">
        <f t="shared" si="221"/>
        <v>2492.6639999999998</v>
      </c>
      <c r="G3343" s="87" t="s">
        <v>3334</v>
      </c>
      <c r="H3343" s="358"/>
      <c r="L3343"/>
      <c r="M3343"/>
      <c r="P3343" s="9">
        <v>46</v>
      </c>
      <c r="V3343" s="39"/>
      <c r="W3343" s="14"/>
      <c r="Z3343" s="38"/>
      <c r="AA3343" s="38">
        <v>4.9998268158359593</v>
      </c>
      <c r="AB3343" s="30"/>
      <c r="AC3343" s="31"/>
      <c r="AD3343" s="32"/>
      <c r="AE3343" s="32"/>
      <c r="AF3343" s="33"/>
      <c r="AJ3343" s="350"/>
      <c r="AK3343" s="3"/>
      <c r="AL3343" s="3"/>
    </row>
    <row r="3344" spans="1:38" ht="75" customHeight="1" x14ac:dyDescent="0.25">
      <c r="A3344" s="269">
        <v>93</v>
      </c>
      <c r="B3344" s="284" t="s">
        <v>8004</v>
      </c>
      <c r="C3344" s="267"/>
      <c r="D3344" s="115"/>
      <c r="E3344" s="267"/>
      <c r="F3344" s="298"/>
      <c r="G3344" s="189"/>
      <c r="H3344" s="358"/>
      <c r="I3344" s="331"/>
      <c r="J3344" s="72"/>
      <c r="K3344" s="72"/>
      <c r="L3344"/>
      <c r="M3344"/>
      <c r="P3344" s="9">
        <v>47</v>
      </c>
      <c r="R3344" s="36"/>
      <c r="V3344" s="37"/>
      <c r="W3344" s="14"/>
      <c r="Z3344" s="38"/>
      <c r="AA3344" s="38"/>
      <c r="AB3344" s="30"/>
      <c r="AC3344" s="31"/>
      <c r="AD3344" s="32"/>
      <c r="AE3344" s="32"/>
      <c r="AF3344" s="33"/>
      <c r="AJ3344" s="350"/>
      <c r="AK3344" s="3"/>
      <c r="AL3344" s="3"/>
    </row>
    <row r="3345" spans="1:38" ht="12" customHeight="1" x14ac:dyDescent="0.25">
      <c r="A3345" s="76">
        <v>2802003</v>
      </c>
      <c r="B3345" s="270" t="s">
        <v>569</v>
      </c>
      <c r="C3345" s="77"/>
      <c r="D3345" s="115">
        <v>65.959999999999994</v>
      </c>
      <c r="E3345" s="78" t="s">
        <v>1</v>
      </c>
      <c r="F3345" s="112">
        <f t="shared" si="221"/>
        <v>79.151999999999987</v>
      </c>
      <c r="G3345" s="79" t="s">
        <v>3335</v>
      </c>
      <c r="H3345" s="358"/>
      <c r="I3345" s="326" t="s">
        <v>4968</v>
      </c>
      <c r="L3345"/>
      <c r="M3345"/>
      <c r="P3345" s="9">
        <v>47</v>
      </c>
      <c r="V3345" s="39"/>
      <c r="W3345" s="14"/>
      <c r="Z3345" s="38"/>
      <c r="AA3345" s="38">
        <v>4.9890948745910606</v>
      </c>
      <c r="AB3345" s="30"/>
      <c r="AC3345" s="31"/>
      <c r="AD3345" s="32"/>
      <c r="AE3345" s="32"/>
      <c r="AF3345" s="33"/>
      <c r="AJ3345" s="350"/>
      <c r="AK3345" s="3"/>
      <c r="AL3345" s="3"/>
    </row>
    <row r="3346" spans="1:38" ht="12" customHeight="1" x14ac:dyDescent="0.25">
      <c r="A3346" s="73">
        <v>2802004</v>
      </c>
      <c r="B3346" s="98" t="s">
        <v>570</v>
      </c>
      <c r="C3346" s="74"/>
      <c r="D3346" s="115">
        <v>70.88</v>
      </c>
      <c r="E3346" s="75" t="s">
        <v>1</v>
      </c>
      <c r="F3346" s="112">
        <f t="shared" si="221"/>
        <v>85.055999999999997</v>
      </c>
      <c r="G3346" s="80" t="s">
        <v>3335</v>
      </c>
      <c r="H3346" s="358"/>
      <c r="I3346" s="360" t="s">
        <v>8222</v>
      </c>
      <c r="L3346"/>
      <c r="M3346"/>
      <c r="P3346" s="9">
        <v>47</v>
      </c>
      <c r="V3346" s="39"/>
      <c r="W3346" s="14"/>
      <c r="Z3346" s="38"/>
      <c r="AA3346" s="38">
        <v>4.9974632166412931</v>
      </c>
      <c r="AB3346" s="30"/>
      <c r="AC3346" s="31"/>
      <c r="AD3346" s="32"/>
      <c r="AE3346" s="32"/>
      <c r="AF3346" s="33"/>
      <c r="AJ3346" s="350"/>
      <c r="AK3346" s="3"/>
      <c r="AL3346" s="3"/>
    </row>
    <row r="3347" spans="1:38" ht="12" customHeight="1" x14ac:dyDescent="0.25">
      <c r="A3347" s="73">
        <v>2802005</v>
      </c>
      <c r="B3347" s="98" t="s">
        <v>571</v>
      </c>
      <c r="C3347" s="74"/>
      <c r="D3347" s="115">
        <v>81.17</v>
      </c>
      <c r="E3347" s="75" t="s">
        <v>6463</v>
      </c>
      <c r="F3347" s="112">
        <f t="shared" si="221"/>
        <v>97.403999999999996</v>
      </c>
      <c r="G3347" s="80" t="s">
        <v>3333</v>
      </c>
      <c r="H3347" s="358"/>
      <c r="I3347" s="361"/>
      <c r="J3347" s="15"/>
      <c r="L3347"/>
      <c r="M3347"/>
      <c r="P3347" s="9">
        <v>47</v>
      </c>
      <c r="V3347" s="39"/>
      <c r="W3347" s="14"/>
      <c r="Z3347" s="38"/>
      <c r="AA3347" s="38">
        <v>5.0044286979627941</v>
      </c>
      <c r="AB3347" s="30"/>
      <c r="AC3347" s="31"/>
      <c r="AD3347" s="32"/>
      <c r="AE3347" s="32"/>
      <c r="AF3347" s="33"/>
      <c r="AJ3347" s="350"/>
      <c r="AK3347" s="3"/>
      <c r="AL3347" s="3"/>
    </row>
    <row r="3348" spans="1:38" ht="12" customHeight="1" x14ac:dyDescent="0.25">
      <c r="A3348" s="73">
        <v>2802006</v>
      </c>
      <c r="B3348" s="98" t="s">
        <v>572</v>
      </c>
      <c r="C3348" s="74"/>
      <c r="D3348" s="115">
        <v>81.17</v>
      </c>
      <c r="E3348" s="75" t="s">
        <v>6463</v>
      </c>
      <c r="F3348" s="112">
        <f t="shared" si="221"/>
        <v>97.403999999999996</v>
      </c>
      <c r="G3348" s="80" t="s">
        <v>3335</v>
      </c>
      <c r="H3348" s="358"/>
      <c r="L3348"/>
      <c r="M3348"/>
      <c r="P3348" s="9">
        <v>47</v>
      </c>
      <c r="V3348" s="39"/>
      <c r="W3348" s="14"/>
      <c r="Z3348" s="38"/>
      <c r="AA3348" s="38">
        <v>5.0044286979627941</v>
      </c>
      <c r="AB3348" s="30"/>
      <c r="AC3348" s="31"/>
      <c r="AD3348" s="32"/>
      <c r="AE3348" s="32"/>
      <c r="AF3348" s="33"/>
      <c r="AJ3348" s="350"/>
      <c r="AK3348" s="3"/>
      <c r="AL3348" s="3"/>
    </row>
    <row r="3349" spans="1:38" ht="12" customHeight="1" x14ac:dyDescent="0.25">
      <c r="A3349" s="73">
        <v>2802007</v>
      </c>
      <c r="B3349" s="98" t="s">
        <v>573</v>
      </c>
      <c r="C3349" s="74"/>
      <c r="D3349" s="115">
        <v>87.8</v>
      </c>
      <c r="E3349" s="75" t="s">
        <v>6463</v>
      </c>
      <c r="F3349" s="112">
        <f t="shared" si="221"/>
        <v>105.36</v>
      </c>
      <c r="G3349" s="80" t="s">
        <v>3333</v>
      </c>
      <c r="H3349" s="358"/>
      <c r="I3349" s="360" t="s">
        <v>8226</v>
      </c>
      <c r="J3349" s="15"/>
      <c r="L3349"/>
      <c r="M3349"/>
      <c r="P3349" s="9">
        <v>47</v>
      </c>
      <c r="V3349" s="39"/>
      <c r="W3349" s="14"/>
      <c r="Z3349" s="38"/>
      <c r="AA3349" s="38">
        <v>4.9948822927328536</v>
      </c>
      <c r="AB3349" s="30"/>
      <c r="AC3349" s="31"/>
      <c r="AD3349" s="32"/>
      <c r="AE3349" s="32"/>
      <c r="AF3349" s="33"/>
      <c r="AJ3349" s="350"/>
      <c r="AK3349" s="3"/>
      <c r="AL3349" s="3"/>
    </row>
    <row r="3350" spans="1:38" ht="12" customHeight="1" x14ac:dyDescent="0.25">
      <c r="A3350" s="73">
        <v>2802008</v>
      </c>
      <c r="B3350" s="98" t="s">
        <v>574</v>
      </c>
      <c r="C3350" s="74"/>
      <c r="D3350" s="115">
        <v>97.5</v>
      </c>
      <c r="E3350" s="75" t="s">
        <v>6463</v>
      </c>
      <c r="F3350" s="112">
        <f t="shared" si="221"/>
        <v>117</v>
      </c>
      <c r="G3350" s="80" t="s">
        <v>3335</v>
      </c>
      <c r="H3350" s="358"/>
      <c r="I3350" s="361"/>
      <c r="L3350"/>
      <c r="M3350"/>
      <c r="P3350" s="9">
        <v>47</v>
      </c>
      <c r="V3350" s="39"/>
      <c r="W3350" s="14"/>
      <c r="Z3350" s="38"/>
      <c r="AA3350" s="38">
        <v>4.99907766094816</v>
      </c>
      <c r="AB3350" s="30"/>
      <c r="AC3350" s="31"/>
      <c r="AD3350" s="32"/>
      <c r="AE3350" s="32"/>
      <c r="AF3350" s="33"/>
      <c r="AJ3350" s="350"/>
      <c r="AK3350" s="3"/>
      <c r="AL3350" s="3"/>
    </row>
    <row r="3351" spans="1:38" ht="12" customHeight="1" x14ac:dyDescent="0.25">
      <c r="A3351" s="73">
        <v>2802009</v>
      </c>
      <c r="B3351" s="98" t="s">
        <v>575</v>
      </c>
      <c r="C3351" s="74"/>
      <c r="D3351" s="115">
        <v>99.35</v>
      </c>
      <c r="E3351" s="75" t="s">
        <v>6463</v>
      </c>
      <c r="F3351" s="112">
        <f t="shared" si="221"/>
        <v>119.21999999999998</v>
      </c>
      <c r="G3351" s="80" t="s">
        <v>3335</v>
      </c>
      <c r="H3351" s="358"/>
      <c r="L3351"/>
      <c r="M3351"/>
      <c r="P3351" s="9">
        <v>47</v>
      </c>
      <c r="V3351" s="39"/>
      <c r="W3351" s="14"/>
      <c r="Z3351" s="38"/>
      <c r="AA3351" s="38">
        <v>4.9954751131221684</v>
      </c>
      <c r="AB3351" s="30"/>
      <c r="AC3351" s="31"/>
      <c r="AD3351" s="32"/>
      <c r="AE3351" s="32"/>
      <c r="AF3351" s="33"/>
      <c r="AJ3351" s="350"/>
      <c r="AK3351" s="3"/>
      <c r="AL3351" s="3"/>
    </row>
    <row r="3352" spans="1:38" ht="12" customHeight="1" x14ac:dyDescent="0.25">
      <c r="A3352" s="73">
        <v>2802010</v>
      </c>
      <c r="B3352" s="98" t="s">
        <v>576</v>
      </c>
      <c r="C3352" s="74"/>
      <c r="D3352" s="115">
        <v>105.29</v>
      </c>
      <c r="E3352" s="75" t="s">
        <v>6463</v>
      </c>
      <c r="F3352" s="112">
        <f t="shared" si="221"/>
        <v>126.348</v>
      </c>
      <c r="G3352" s="80" t="s">
        <v>3333</v>
      </c>
      <c r="H3352" s="358"/>
      <c r="I3352" s="360" t="s">
        <v>8223</v>
      </c>
      <c r="J3352" s="15"/>
      <c r="L3352"/>
      <c r="M3352"/>
      <c r="P3352" s="9">
        <v>47</v>
      </c>
      <c r="V3352" s="39"/>
      <c r="W3352" s="14"/>
      <c r="Z3352" s="38"/>
      <c r="AA3352" s="38">
        <v>5.0034153005464503</v>
      </c>
      <c r="AB3352" s="30"/>
      <c r="AC3352" s="31"/>
      <c r="AD3352" s="32"/>
      <c r="AE3352" s="32"/>
      <c r="AF3352" s="33"/>
      <c r="AJ3352" s="350"/>
      <c r="AK3352" s="3"/>
      <c r="AL3352" s="3"/>
    </row>
    <row r="3353" spans="1:38" ht="12" customHeight="1" x14ac:dyDescent="0.25">
      <c r="A3353" s="73">
        <v>2802011</v>
      </c>
      <c r="B3353" s="98" t="s">
        <v>577</v>
      </c>
      <c r="C3353" s="74"/>
      <c r="D3353" s="115">
        <v>109.23</v>
      </c>
      <c r="E3353" s="75" t="s">
        <v>1</v>
      </c>
      <c r="F3353" s="112">
        <f t="shared" si="221"/>
        <v>131.07599999999999</v>
      </c>
      <c r="G3353" s="80" t="s">
        <v>3335</v>
      </c>
      <c r="H3353" s="358"/>
      <c r="I3353" s="361"/>
      <c r="L3353"/>
      <c r="M3353"/>
      <c r="P3353" s="9">
        <v>47</v>
      </c>
      <c r="V3353" s="39"/>
      <c r="W3353" s="14"/>
      <c r="Z3353" s="38"/>
      <c r="AA3353" s="38">
        <v>5.0041152263374471</v>
      </c>
      <c r="AB3353" s="30"/>
      <c r="AC3353" s="31"/>
      <c r="AD3353" s="32"/>
      <c r="AE3353" s="32"/>
      <c r="AF3353" s="33"/>
      <c r="AJ3353" s="350"/>
      <c r="AK3353" s="3"/>
      <c r="AL3353" s="3"/>
    </row>
    <row r="3354" spans="1:38" ht="12" customHeight="1" x14ac:dyDescent="0.25">
      <c r="A3354" s="73">
        <v>2802012</v>
      </c>
      <c r="B3354" s="98" t="s">
        <v>578</v>
      </c>
      <c r="C3354" s="74"/>
      <c r="D3354" s="115">
        <v>118.8</v>
      </c>
      <c r="E3354" s="75" t="s">
        <v>6463</v>
      </c>
      <c r="F3354" s="112">
        <f t="shared" si="221"/>
        <v>142.56</v>
      </c>
      <c r="G3354" s="80" t="s">
        <v>3335</v>
      </c>
      <c r="H3354" s="358"/>
      <c r="L3354"/>
      <c r="M3354"/>
      <c r="P3354" s="9">
        <v>47</v>
      </c>
      <c r="V3354" s="39"/>
      <c r="W3354" s="14"/>
      <c r="Z3354" s="38"/>
      <c r="AA3354" s="38">
        <v>4.995458673932788</v>
      </c>
      <c r="AB3354" s="30"/>
      <c r="AC3354" s="31"/>
      <c r="AD3354" s="32"/>
      <c r="AE3354" s="32"/>
      <c r="AF3354" s="33"/>
      <c r="AJ3354" s="350"/>
      <c r="AK3354" s="3"/>
      <c r="AL3354" s="3"/>
    </row>
    <row r="3355" spans="1:38" ht="12" customHeight="1" x14ac:dyDescent="0.25">
      <c r="A3355" s="73">
        <v>2802013</v>
      </c>
      <c r="B3355" s="98" t="s">
        <v>579</v>
      </c>
      <c r="C3355" s="74"/>
      <c r="D3355" s="115">
        <v>124.15</v>
      </c>
      <c r="E3355" s="75" t="s">
        <v>6463</v>
      </c>
      <c r="F3355" s="112">
        <f t="shared" si="221"/>
        <v>148.97999999999999</v>
      </c>
      <c r="G3355" s="80" t="s">
        <v>3333</v>
      </c>
      <c r="H3355" s="358"/>
      <c r="I3355" s="360" t="s">
        <v>8224</v>
      </c>
      <c r="J3355" s="15"/>
      <c r="L3355"/>
      <c r="M3355"/>
      <c r="P3355" s="9">
        <v>47</v>
      </c>
      <c r="V3355" s="39"/>
      <c r="W3355" s="14"/>
      <c r="Z3355" s="38"/>
      <c r="AA3355" s="38">
        <v>4.9963794351918978</v>
      </c>
      <c r="AB3355" s="30"/>
      <c r="AC3355" s="31"/>
      <c r="AD3355" s="32"/>
      <c r="AE3355" s="32"/>
      <c r="AF3355" s="33"/>
      <c r="AJ3355" s="350"/>
      <c r="AK3355" s="3"/>
      <c r="AL3355" s="3"/>
    </row>
    <row r="3356" spans="1:38" ht="12" customHeight="1" x14ac:dyDescent="0.25">
      <c r="A3356" s="73">
        <v>2802014</v>
      </c>
      <c r="B3356" s="98" t="s">
        <v>580</v>
      </c>
      <c r="C3356" s="74"/>
      <c r="D3356" s="115">
        <v>160.37</v>
      </c>
      <c r="E3356" s="75" t="s">
        <v>6463</v>
      </c>
      <c r="F3356" s="112">
        <f t="shared" si="221"/>
        <v>192.44399999999999</v>
      </c>
      <c r="G3356" s="80" t="s">
        <v>3335</v>
      </c>
      <c r="H3356" s="358"/>
      <c r="I3356" s="361"/>
      <c r="L3356"/>
      <c r="M3356"/>
      <c r="P3356" s="9">
        <v>47</v>
      </c>
      <c r="V3356" s="39"/>
      <c r="W3356" s="14"/>
      <c r="Z3356" s="38"/>
      <c r="AA3356" s="38">
        <v>5</v>
      </c>
      <c r="AB3356" s="30"/>
      <c r="AC3356" s="31"/>
      <c r="AD3356" s="32"/>
      <c r="AE3356" s="32"/>
      <c r="AF3356" s="33"/>
      <c r="AJ3356" s="350"/>
      <c r="AK3356" s="3"/>
      <c r="AL3356" s="3"/>
    </row>
    <row r="3357" spans="1:38" ht="12" customHeight="1" x14ac:dyDescent="0.25">
      <c r="A3357" s="73">
        <v>2802015</v>
      </c>
      <c r="B3357" s="98" t="s">
        <v>581</v>
      </c>
      <c r="C3357" s="74"/>
      <c r="D3357" s="115">
        <v>161.86000000000001</v>
      </c>
      <c r="E3357" s="75" t="s">
        <v>1</v>
      </c>
      <c r="F3357" s="112">
        <f t="shared" si="221"/>
        <v>194.232</v>
      </c>
      <c r="G3357" s="80" t="s">
        <v>3333</v>
      </c>
      <c r="H3357" s="358"/>
      <c r="J3357" s="15"/>
      <c r="L3357"/>
      <c r="M3357"/>
      <c r="P3357" s="9">
        <v>47</v>
      </c>
      <c r="V3357" s="39"/>
      <c r="W3357" s="14"/>
      <c r="Z3357" s="38"/>
      <c r="AA3357" s="38">
        <v>4.9983338887037689</v>
      </c>
      <c r="AB3357" s="30"/>
      <c r="AC3357" s="31"/>
      <c r="AD3357" s="32"/>
      <c r="AE3357" s="32"/>
      <c r="AF3357" s="33"/>
      <c r="AJ3357" s="350"/>
      <c r="AK3357" s="3"/>
      <c r="AL3357" s="3"/>
    </row>
    <row r="3358" spans="1:38" ht="12" customHeight="1" x14ac:dyDescent="0.25">
      <c r="A3358" s="73">
        <v>2802016</v>
      </c>
      <c r="B3358" s="98" t="s">
        <v>582</v>
      </c>
      <c r="C3358" s="74"/>
      <c r="D3358" s="115">
        <v>216.91</v>
      </c>
      <c r="E3358" s="75" t="s">
        <v>6463</v>
      </c>
      <c r="F3358" s="112">
        <f t="shared" si="221"/>
        <v>260.29199999999997</v>
      </c>
      <c r="G3358" s="80" t="s">
        <v>3335</v>
      </c>
      <c r="H3358" s="358"/>
      <c r="I3358" s="326" t="s">
        <v>4994</v>
      </c>
      <c r="L3358"/>
      <c r="M3358"/>
      <c r="P3358" s="9">
        <v>47</v>
      </c>
      <c r="V3358" s="39"/>
      <c r="W3358" s="14"/>
      <c r="Z3358" s="38"/>
      <c r="AA3358" s="38">
        <v>4.9975136747886637</v>
      </c>
      <c r="AB3358" s="30"/>
      <c r="AC3358" s="31"/>
      <c r="AD3358" s="32"/>
      <c r="AE3358" s="32"/>
      <c r="AF3358" s="33"/>
      <c r="AJ3358" s="350"/>
      <c r="AK3358" s="3"/>
      <c r="AL3358" s="3"/>
    </row>
    <row r="3359" spans="1:38" ht="12" customHeight="1" x14ac:dyDescent="0.25">
      <c r="A3359" s="73">
        <v>2802017</v>
      </c>
      <c r="B3359" s="98" t="s">
        <v>583</v>
      </c>
      <c r="C3359" s="74"/>
      <c r="D3359" s="115">
        <v>229.52</v>
      </c>
      <c r="E3359" s="75" t="s">
        <v>6463</v>
      </c>
      <c r="F3359" s="112">
        <f t="shared" si="221"/>
        <v>275.42399999999998</v>
      </c>
      <c r="G3359" s="80" t="s">
        <v>3333</v>
      </c>
      <c r="H3359" s="358"/>
      <c r="I3359" s="360" t="s">
        <v>8207</v>
      </c>
      <c r="J3359" s="15"/>
      <c r="L3359"/>
      <c r="M3359"/>
      <c r="P3359" s="9">
        <v>47</v>
      </c>
      <c r="V3359" s="39"/>
      <c r="W3359" s="14"/>
      <c r="Z3359" s="38"/>
      <c r="AA3359" s="38">
        <v>4.9976500078333004</v>
      </c>
      <c r="AB3359" s="30"/>
      <c r="AC3359" s="31"/>
      <c r="AD3359" s="32"/>
      <c r="AE3359" s="32"/>
      <c r="AF3359" s="33"/>
      <c r="AJ3359" s="350"/>
      <c r="AK3359" s="3"/>
      <c r="AL3359" s="3"/>
    </row>
    <row r="3360" spans="1:38" ht="12" customHeight="1" x14ac:dyDescent="0.25">
      <c r="A3360" s="73">
        <v>2802018</v>
      </c>
      <c r="B3360" s="98" t="s">
        <v>584</v>
      </c>
      <c r="C3360" s="74"/>
      <c r="D3360" s="115">
        <v>382.59</v>
      </c>
      <c r="E3360" s="75" t="s">
        <v>6464</v>
      </c>
      <c r="F3360" s="112">
        <f t="shared" si="221"/>
        <v>459.10799999999995</v>
      </c>
      <c r="G3360" s="80" t="s">
        <v>3335</v>
      </c>
      <c r="H3360" s="358"/>
      <c r="I3360" s="361"/>
      <c r="L3360"/>
      <c r="M3360"/>
      <c r="P3360" s="9">
        <v>47</v>
      </c>
      <c r="V3360" s="39"/>
      <c r="W3360" s="14"/>
      <c r="Z3360" s="38"/>
      <c r="AA3360" s="38">
        <v>5</v>
      </c>
      <c r="AB3360" s="30"/>
      <c r="AC3360" s="31"/>
      <c r="AD3360" s="32"/>
      <c r="AE3360" s="32"/>
      <c r="AF3360" s="33"/>
      <c r="AJ3360" s="350"/>
      <c r="AK3360" s="3"/>
      <c r="AL3360" s="3"/>
    </row>
    <row r="3361" spans="1:38" ht="12" customHeight="1" x14ac:dyDescent="0.25">
      <c r="A3361" s="73">
        <v>2802019</v>
      </c>
      <c r="B3361" s="98" t="s">
        <v>585</v>
      </c>
      <c r="C3361" s="74"/>
      <c r="D3361" s="115">
        <v>475.38</v>
      </c>
      <c r="E3361" s="75" t="s">
        <v>6464</v>
      </c>
      <c r="F3361" s="112">
        <f t="shared" si="221"/>
        <v>570.45600000000002</v>
      </c>
      <c r="G3361" s="80" t="s">
        <v>3335</v>
      </c>
      <c r="H3361" s="358"/>
      <c r="L3361"/>
      <c r="M3361"/>
      <c r="P3361" s="9">
        <v>47</v>
      </c>
      <c r="V3361" s="39"/>
      <c r="W3361" s="14"/>
      <c r="Z3361" s="38"/>
      <c r="AA3361" s="38">
        <v>4.9999999999999858</v>
      </c>
      <c r="AB3361" s="30"/>
      <c r="AC3361" s="31"/>
      <c r="AD3361" s="32"/>
      <c r="AE3361" s="32"/>
      <c r="AF3361" s="33"/>
      <c r="AJ3361" s="350"/>
      <c r="AK3361" s="3"/>
      <c r="AL3361" s="3"/>
    </row>
    <row r="3362" spans="1:38" ht="12" customHeight="1" x14ac:dyDescent="0.25">
      <c r="A3362" s="73">
        <v>2802020</v>
      </c>
      <c r="B3362" s="98" t="s">
        <v>586</v>
      </c>
      <c r="C3362" s="74"/>
      <c r="D3362" s="115">
        <v>550.76</v>
      </c>
      <c r="E3362" s="75" t="s">
        <v>6464</v>
      </c>
      <c r="F3362" s="112">
        <f t="shared" si="221"/>
        <v>660.91199999999992</v>
      </c>
      <c r="G3362" s="80" t="s">
        <v>3334</v>
      </c>
      <c r="H3362" s="358"/>
      <c r="L3362"/>
      <c r="M3362"/>
      <c r="P3362" s="9">
        <v>47</v>
      </c>
      <c r="V3362" s="39"/>
      <c r="W3362" s="14"/>
      <c r="Z3362" s="38"/>
      <c r="AA3362" s="38">
        <v>5.0011425586785379</v>
      </c>
      <c r="AB3362" s="30"/>
      <c r="AC3362" s="31"/>
      <c r="AD3362" s="32"/>
      <c r="AE3362" s="32"/>
      <c r="AF3362" s="33"/>
      <c r="AJ3362" s="350"/>
      <c r="AK3362" s="3"/>
      <c r="AL3362" s="3"/>
    </row>
    <row r="3363" spans="1:38" ht="12" customHeight="1" x14ac:dyDescent="0.25">
      <c r="A3363" s="73">
        <v>2802021</v>
      </c>
      <c r="B3363" s="98" t="s">
        <v>587</v>
      </c>
      <c r="C3363" s="74"/>
      <c r="D3363" s="115">
        <v>794.69</v>
      </c>
      <c r="E3363" s="75" t="s">
        <v>6463</v>
      </c>
      <c r="F3363" s="112">
        <f t="shared" si="221"/>
        <v>953.62800000000004</v>
      </c>
      <c r="G3363" s="80" t="s">
        <v>3334</v>
      </c>
      <c r="H3363" s="358"/>
      <c r="I3363" s="360" t="s">
        <v>8228</v>
      </c>
      <c r="L3363"/>
      <c r="M3363"/>
      <c r="P3363" s="9">
        <v>47</v>
      </c>
      <c r="V3363" s="39"/>
      <c r="W3363" s="14"/>
      <c r="Z3363" s="38"/>
      <c r="AA3363" s="38">
        <v>5</v>
      </c>
      <c r="AB3363" s="30"/>
      <c r="AC3363" s="31"/>
      <c r="AD3363" s="32"/>
      <c r="AE3363" s="32"/>
      <c r="AF3363" s="33"/>
      <c r="AJ3363" s="350"/>
      <c r="AK3363" s="3"/>
      <c r="AL3363" s="3"/>
    </row>
    <row r="3364" spans="1:38" ht="12" customHeight="1" x14ac:dyDescent="0.25">
      <c r="A3364" s="73">
        <v>2802022</v>
      </c>
      <c r="B3364" s="98" t="s">
        <v>588</v>
      </c>
      <c r="C3364" s="74"/>
      <c r="D3364" s="115">
        <v>1272.4100000000001</v>
      </c>
      <c r="E3364" s="75" t="s">
        <v>6463</v>
      </c>
      <c r="F3364" s="112">
        <f t="shared" si="221"/>
        <v>1526.8920000000001</v>
      </c>
      <c r="G3364" s="80" t="s">
        <v>3334</v>
      </c>
      <c r="H3364" s="358"/>
      <c r="I3364" s="361"/>
      <c r="L3364"/>
      <c r="M3364"/>
      <c r="P3364" s="9">
        <v>47</v>
      </c>
      <c r="V3364" s="39"/>
      <c r="W3364" s="14"/>
      <c r="Z3364" s="38"/>
      <c r="AA3364" s="38">
        <v>5.0004238844773568</v>
      </c>
      <c r="AB3364" s="30"/>
      <c r="AC3364" s="31"/>
      <c r="AD3364" s="32"/>
      <c r="AE3364" s="32"/>
      <c r="AF3364" s="33"/>
      <c r="AJ3364" s="350"/>
      <c r="AK3364" s="3"/>
      <c r="AL3364" s="3"/>
    </row>
    <row r="3365" spans="1:38" ht="12" customHeight="1" x14ac:dyDescent="0.25">
      <c r="A3365" s="271">
        <v>2802023</v>
      </c>
      <c r="B3365" s="100" t="s">
        <v>589</v>
      </c>
      <c r="C3365" s="85"/>
      <c r="D3365" s="115">
        <v>1321.1</v>
      </c>
      <c r="E3365" s="86" t="s">
        <v>6463</v>
      </c>
      <c r="F3365" s="292">
        <f t="shared" si="221"/>
        <v>1585.32</v>
      </c>
      <c r="G3365" s="87" t="s">
        <v>3334</v>
      </c>
      <c r="H3365" s="358"/>
      <c r="L3365"/>
      <c r="M3365"/>
      <c r="P3365" s="9">
        <v>47</v>
      </c>
      <c r="V3365" s="39"/>
      <c r="W3365" s="14"/>
      <c r="Z3365" s="38"/>
      <c r="AA3365" s="38">
        <v>5</v>
      </c>
      <c r="AB3365" s="30"/>
      <c r="AC3365" s="31"/>
      <c r="AD3365" s="32"/>
      <c r="AE3365" s="32"/>
      <c r="AF3365" s="33"/>
      <c r="AJ3365" s="350"/>
      <c r="AK3365" s="3"/>
      <c r="AL3365" s="3"/>
    </row>
    <row r="3366" spans="1:38" ht="75" customHeight="1" x14ac:dyDescent="0.25">
      <c r="A3366" s="269">
        <v>94</v>
      </c>
      <c r="B3366" s="284" t="s">
        <v>8005</v>
      </c>
      <c r="C3366" s="267"/>
      <c r="D3366" s="115"/>
      <c r="E3366" s="267"/>
      <c r="F3366" s="298"/>
      <c r="G3366" s="189"/>
      <c r="H3366" s="358"/>
      <c r="I3366" s="331"/>
      <c r="J3366" s="72"/>
      <c r="K3366" s="72"/>
      <c r="L3366"/>
      <c r="M3366"/>
      <c r="P3366" s="9">
        <v>48</v>
      </c>
      <c r="R3366" s="36"/>
      <c r="V3366" s="37"/>
      <c r="W3366" s="14"/>
      <c r="Z3366" s="38"/>
      <c r="AA3366" s="38"/>
      <c r="AB3366" s="30"/>
      <c r="AC3366" s="31"/>
      <c r="AD3366" s="32"/>
      <c r="AE3366" s="32"/>
      <c r="AF3366" s="33"/>
      <c r="AJ3366" s="350"/>
      <c r="AK3366" s="3"/>
      <c r="AL3366" s="3"/>
    </row>
    <row r="3367" spans="1:38" ht="12" customHeight="1" x14ac:dyDescent="0.25">
      <c r="A3367" s="76">
        <v>2802024</v>
      </c>
      <c r="B3367" s="270" t="s">
        <v>590</v>
      </c>
      <c r="C3367" s="77"/>
      <c r="D3367" s="115">
        <v>106.16</v>
      </c>
      <c r="E3367" s="78" t="s">
        <v>1</v>
      </c>
      <c r="F3367" s="112">
        <f t="shared" si="221"/>
        <v>127.392</v>
      </c>
      <c r="G3367" s="79" t="s">
        <v>3335</v>
      </c>
      <c r="H3367" s="358"/>
      <c r="I3367" s="326" t="s">
        <v>4968</v>
      </c>
      <c r="L3367"/>
      <c r="M3367"/>
      <c r="P3367" s="9">
        <v>48</v>
      </c>
      <c r="V3367" s="39"/>
      <c r="W3367" s="14"/>
      <c r="Z3367" s="38"/>
      <c r="AA3367" s="38">
        <v>4.9957662997459664</v>
      </c>
      <c r="AB3367" s="30"/>
      <c r="AC3367" s="31"/>
      <c r="AD3367" s="32"/>
      <c r="AE3367" s="32"/>
      <c r="AF3367" s="33"/>
      <c r="AJ3367" s="350"/>
      <c r="AK3367" s="3"/>
      <c r="AL3367" s="3"/>
    </row>
    <row r="3368" spans="1:38" ht="12" customHeight="1" x14ac:dyDescent="0.25">
      <c r="A3368" s="73">
        <v>2802025</v>
      </c>
      <c r="B3368" s="98" t="s">
        <v>591</v>
      </c>
      <c r="C3368" s="74"/>
      <c r="D3368" s="115">
        <v>106.16</v>
      </c>
      <c r="E3368" s="75" t="s">
        <v>1</v>
      </c>
      <c r="F3368" s="112">
        <f t="shared" si="221"/>
        <v>127.392</v>
      </c>
      <c r="G3368" s="80" t="s">
        <v>3333</v>
      </c>
      <c r="H3368" s="358"/>
      <c r="I3368" s="360" t="s">
        <v>8222</v>
      </c>
      <c r="J3368" s="15"/>
      <c r="L3368"/>
      <c r="M3368"/>
      <c r="P3368" s="9">
        <v>48</v>
      </c>
      <c r="V3368" s="39"/>
      <c r="W3368" s="14"/>
      <c r="Z3368" s="38"/>
      <c r="AA3368" s="38">
        <v>4.9957662997459664</v>
      </c>
      <c r="AB3368" s="30"/>
      <c r="AC3368" s="31"/>
      <c r="AD3368" s="32"/>
      <c r="AE3368" s="32"/>
      <c r="AF3368" s="33"/>
      <c r="AJ3368" s="350"/>
      <c r="AK3368" s="3"/>
      <c r="AL3368" s="3"/>
    </row>
    <row r="3369" spans="1:38" ht="12" customHeight="1" x14ac:dyDescent="0.25">
      <c r="A3369" s="73">
        <v>2802026</v>
      </c>
      <c r="B3369" s="98" t="s">
        <v>592</v>
      </c>
      <c r="C3369" s="74"/>
      <c r="D3369" s="115">
        <v>106.24</v>
      </c>
      <c r="E3369" s="75" t="s">
        <v>6464</v>
      </c>
      <c r="F3369" s="112">
        <f t="shared" si="221"/>
        <v>127.48799999999999</v>
      </c>
      <c r="G3369" s="80" t="s">
        <v>3333</v>
      </c>
      <c r="H3369" s="358"/>
      <c r="I3369" s="361"/>
      <c r="J3369" s="15"/>
      <c r="L3369"/>
      <c r="M3369"/>
      <c r="P3369" s="9">
        <v>48</v>
      </c>
      <c r="V3369" s="39"/>
      <c r="W3369" s="14"/>
      <c r="Z3369" s="38"/>
      <c r="AA3369" s="38">
        <v>4.9923844982230605</v>
      </c>
      <c r="AB3369" s="30"/>
      <c r="AC3369" s="31"/>
      <c r="AD3369" s="32"/>
      <c r="AE3369" s="32"/>
      <c r="AF3369" s="33"/>
      <c r="AJ3369" s="350"/>
      <c r="AK3369" s="3"/>
      <c r="AL3369" s="3"/>
    </row>
    <row r="3370" spans="1:38" ht="12" customHeight="1" x14ac:dyDescent="0.25">
      <c r="A3370" s="73">
        <v>2802027</v>
      </c>
      <c r="B3370" s="98" t="s">
        <v>593</v>
      </c>
      <c r="C3370" s="74"/>
      <c r="D3370" s="115">
        <v>135.30000000000001</v>
      </c>
      <c r="E3370" s="75" t="s">
        <v>1</v>
      </c>
      <c r="F3370" s="112">
        <f t="shared" si="221"/>
        <v>162.36000000000001</v>
      </c>
      <c r="G3370" s="80" t="s">
        <v>3333</v>
      </c>
      <c r="H3370" s="358"/>
      <c r="J3370" s="15"/>
      <c r="L3370"/>
      <c r="M3370"/>
      <c r="P3370" s="9">
        <v>48</v>
      </c>
      <c r="V3370" s="39"/>
      <c r="W3370" s="14"/>
      <c r="Z3370" s="38"/>
      <c r="AA3370" s="38">
        <v>4.9960138187616394</v>
      </c>
      <c r="AB3370" s="30"/>
      <c r="AC3370" s="31"/>
      <c r="AD3370" s="32"/>
      <c r="AE3370" s="32"/>
      <c r="AF3370" s="33"/>
      <c r="AJ3370" s="350"/>
      <c r="AK3370" s="3"/>
      <c r="AL3370" s="3"/>
    </row>
    <row r="3371" spans="1:38" ht="12" customHeight="1" x14ac:dyDescent="0.25">
      <c r="A3371" s="73">
        <v>2802028</v>
      </c>
      <c r="B3371" s="98" t="s">
        <v>594</v>
      </c>
      <c r="C3371" s="74"/>
      <c r="D3371" s="115">
        <v>135.41</v>
      </c>
      <c r="E3371" s="75" t="s">
        <v>1</v>
      </c>
      <c r="F3371" s="112">
        <f t="shared" si="221"/>
        <v>162.49199999999999</v>
      </c>
      <c r="G3371" s="80" t="s">
        <v>3333</v>
      </c>
      <c r="H3371" s="358"/>
      <c r="I3371" s="360" t="s">
        <v>8226</v>
      </c>
      <c r="J3371" s="15"/>
      <c r="L3371"/>
      <c r="M3371"/>
      <c r="P3371" s="9">
        <v>48</v>
      </c>
      <c r="V3371" s="39"/>
      <c r="W3371" s="14"/>
      <c r="Z3371" s="38"/>
      <c r="AA3371" s="38">
        <v>4.9966239027684054</v>
      </c>
      <c r="AB3371" s="30"/>
      <c r="AC3371" s="31"/>
      <c r="AD3371" s="32"/>
      <c r="AE3371" s="32"/>
      <c r="AF3371" s="33"/>
      <c r="AJ3371" s="350"/>
      <c r="AK3371" s="3"/>
      <c r="AL3371" s="3"/>
    </row>
    <row r="3372" spans="1:38" ht="12" customHeight="1" x14ac:dyDescent="0.25">
      <c r="A3372" s="73">
        <v>2802029</v>
      </c>
      <c r="B3372" s="98" t="s">
        <v>595</v>
      </c>
      <c r="C3372" s="74"/>
      <c r="D3372" s="115">
        <v>135.68</v>
      </c>
      <c r="E3372" s="75" t="s">
        <v>6464</v>
      </c>
      <c r="F3372" s="112">
        <f t="shared" si="221"/>
        <v>162.816</v>
      </c>
      <c r="G3372" s="80" t="s">
        <v>3333</v>
      </c>
      <c r="H3372" s="358"/>
      <c r="I3372" s="361"/>
      <c r="J3372" s="15"/>
      <c r="L3372"/>
      <c r="M3372"/>
      <c r="P3372" s="9">
        <v>48</v>
      </c>
      <c r="V3372" s="39"/>
      <c r="W3372" s="14"/>
      <c r="Z3372" s="38"/>
      <c r="AA3372" s="38">
        <v>4.9986379733042838</v>
      </c>
      <c r="AB3372" s="30"/>
      <c r="AC3372" s="31"/>
      <c r="AD3372" s="32"/>
      <c r="AE3372" s="32"/>
      <c r="AF3372" s="33"/>
      <c r="AJ3372" s="350"/>
      <c r="AK3372" s="3"/>
      <c r="AL3372" s="3"/>
    </row>
    <row r="3373" spans="1:38" ht="12" customHeight="1" x14ac:dyDescent="0.25">
      <c r="A3373" s="73">
        <v>2802030</v>
      </c>
      <c r="B3373" s="98" t="s">
        <v>596</v>
      </c>
      <c r="C3373" s="74"/>
      <c r="D3373" s="115">
        <v>176.41</v>
      </c>
      <c r="E3373" s="75" t="s">
        <v>1</v>
      </c>
      <c r="F3373" s="112">
        <f t="shared" si="221"/>
        <v>211.69199999999998</v>
      </c>
      <c r="G3373" s="80" t="s">
        <v>3333</v>
      </c>
      <c r="H3373" s="358"/>
      <c r="J3373" s="15"/>
      <c r="L3373"/>
      <c r="M3373"/>
      <c r="P3373" s="9">
        <v>48</v>
      </c>
      <c r="V3373" s="39"/>
      <c r="W3373" s="14"/>
      <c r="Z3373" s="38"/>
      <c r="AA3373" s="38">
        <v>5.0040766408479413</v>
      </c>
      <c r="AB3373" s="30"/>
      <c r="AC3373" s="31"/>
      <c r="AD3373" s="32"/>
      <c r="AE3373" s="32"/>
      <c r="AF3373" s="33"/>
      <c r="AJ3373" s="350"/>
      <c r="AK3373" s="3"/>
      <c r="AL3373" s="3"/>
    </row>
    <row r="3374" spans="1:38" ht="12" customHeight="1" x14ac:dyDescent="0.25">
      <c r="A3374" s="73">
        <v>2802031</v>
      </c>
      <c r="B3374" s="98" t="s">
        <v>597</v>
      </c>
      <c r="C3374" s="74"/>
      <c r="D3374" s="115">
        <v>180.31</v>
      </c>
      <c r="E3374" s="75" t="s">
        <v>1</v>
      </c>
      <c r="F3374" s="112">
        <f t="shared" si="221"/>
        <v>216.37199999999999</v>
      </c>
      <c r="G3374" s="80" t="s">
        <v>3333</v>
      </c>
      <c r="H3374" s="358"/>
      <c r="I3374" s="360" t="s">
        <v>8223</v>
      </c>
      <c r="J3374" s="15"/>
      <c r="L3374"/>
      <c r="M3374"/>
      <c r="P3374" s="9">
        <v>48</v>
      </c>
      <c r="V3374" s="39"/>
      <c r="W3374" s="14"/>
      <c r="Z3374" s="38"/>
      <c r="AA3374" s="38">
        <v>5.000565674850094</v>
      </c>
      <c r="AB3374" s="30"/>
      <c r="AC3374" s="31"/>
      <c r="AD3374" s="32"/>
      <c r="AE3374" s="32"/>
      <c r="AF3374" s="33"/>
      <c r="AJ3374" s="350"/>
      <c r="AK3374" s="3"/>
      <c r="AL3374" s="3"/>
    </row>
    <row r="3375" spans="1:38" ht="12" customHeight="1" x14ac:dyDescent="0.25">
      <c r="A3375" s="73">
        <v>2802032</v>
      </c>
      <c r="B3375" s="98" t="s">
        <v>598</v>
      </c>
      <c r="C3375" s="74"/>
      <c r="D3375" s="115">
        <v>223.53</v>
      </c>
      <c r="E3375" s="75" t="s">
        <v>1</v>
      </c>
      <c r="F3375" s="112">
        <f t="shared" si="221"/>
        <v>268.23599999999999</v>
      </c>
      <c r="G3375" s="80" t="s">
        <v>3333</v>
      </c>
      <c r="H3375" s="358"/>
      <c r="I3375" s="361"/>
      <c r="J3375" s="15"/>
      <c r="L3375"/>
      <c r="M3375"/>
      <c r="P3375" s="9">
        <v>48</v>
      </c>
      <c r="V3375" s="39"/>
      <c r="W3375" s="14"/>
      <c r="Z3375" s="38"/>
      <c r="AA3375" s="38">
        <v>5.0028150888763747</v>
      </c>
      <c r="AB3375" s="30"/>
      <c r="AC3375" s="31"/>
      <c r="AD3375" s="32"/>
      <c r="AE3375" s="32"/>
      <c r="AF3375" s="33"/>
      <c r="AJ3375" s="350"/>
      <c r="AK3375" s="3"/>
      <c r="AL3375" s="3"/>
    </row>
    <row r="3376" spans="1:38" ht="12" customHeight="1" x14ac:dyDescent="0.25">
      <c r="A3376" s="73">
        <v>2802033</v>
      </c>
      <c r="B3376" s="98" t="s">
        <v>599</v>
      </c>
      <c r="C3376" s="74"/>
      <c r="D3376" s="115">
        <v>258.68</v>
      </c>
      <c r="E3376" s="75" t="s">
        <v>1</v>
      </c>
      <c r="F3376" s="112">
        <f t="shared" si="221"/>
        <v>310.416</v>
      </c>
      <c r="G3376" s="80" t="s">
        <v>3335</v>
      </c>
      <c r="H3376" s="358"/>
      <c r="L3376"/>
      <c r="M3376"/>
      <c r="P3376" s="9">
        <v>48</v>
      </c>
      <c r="V3376" s="39"/>
      <c r="W3376" s="14"/>
      <c r="Z3376" s="38"/>
      <c r="AA3376" s="38">
        <v>4.9975672482101885</v>
      </c>
      <c r="AB3376" s="30"/>
      <c r="AC3376" s="31"/>
      <c r="AD3376" s="32"/>
      <c r="AE3376" s="32"/>
      <c r="AF3376" s="33"/>
      <c r="AJ3376" s="350"/>
      <c r="AK3376" s="3"/>
      <c r="AL3376" s="3"/>
    </row>
    <row r="3377" spans="1:38" ht="12" customHeight="1" x14ac:dyDescent="0.25">
      <c r="A3377" s="73">
        <v>2802034</v>
      </c>
      <c r="B3377" s="98" t="s">
        <v>600</v>
      </c>
      <c r="C3377" s="74"/>
      <c r="D3377" s="115">
        <v>338.12</v>
      </c>
      <c r="E3377" s="75" t="s">
        <v>6463</v>
      </c>
      <c r="F3377" s="112">
        <f t="shared" si="221"/>
        <v>405.74399999999997</v>
      </c>
      <c r="G3377" s="80" t="s">
        <v>3335</v>
      </c>
      <c r="H3377" s="358"/>
      <c r="I3377" s="360" t="s">
        <v>8227</v>
      </c>
      <c r="L3377"/>
      <c r="M3377"/>
      <c r="P3377" s="9">
        <v>48</v>
      </c>
      <c r="V3377" s="39"/>
      <c r="W3377" s="14"/>
      <c r="Z3377" s="38"/>
      <c r="AA3377" s="38">
        <v>4.9978732454274848</v>
      </c>
      <c r="AB3377" s="30"/>
      <c r="AC3377" s="31"/>
      <c r="AD3377" s="32"/>
      <c r="AE3377" s="32"/>
      <c r="AF3377" s="33"/>
      <c r="AJ3377" s="350"/>
      <c r="AK3377" s="3"/>
      <c r="AL3377" s="3"/>
    </row>
    <row r="3378" spans="1:38" ht="12" customHeight="1" x14ac:dyDescent="0.25">
      <c r="A3378" s="73">
        <v>2802035</v>
      </c>
      <c r="B3378" s="98" t="s">
        <v>601</v>
      </c>
      <c r="C3378" s="74"/>
      <c r="D3378" s="115">
        <v>364.8</v>
      </c>
      <c r="E3378" s="75" t="s">
        <v>6463</v>
      </c>
      <c r="F3378" s="112">
        <f t="shared" si="221"/>
        <v>437.76</v>
      </c>
      <c r="G3378" s="80" t="s">
        <v>3335</v>
      </c>
      <c r="H3378" s="358"/>
      <c r="I3378" s="361"/>
      <c r="L3378"/>
      <c r="M3378"/>
      <c r="P3378" s="9">
        <v>48</v>
      </c>
      <c r="V3378" s="39"/>
      <c r="W3378" s="14"/>
      <c r="Z3378" s="38"/>
      <c r="AA3378" s="38">
        <v>4.9975357318876377</v>
      </c>
      <c r="AB3378" s="30"/>
      <c r="AC3378" s="31"/>
      <c r="AD3378" s="32"/>
      <c r="AE3378" s="32"/>
      <c r="AF3378" s="33"/>
      <c r="AJ3378" s="350"/>
      <c r="AK3378" s="3"/>
      <c r="AL3378" s="3"/>
    </row>
    <row r="3379" spans="1:38" ht="12" customHeight="1" x14ac:dyDescent="0.25">
      <c r="A3379" s="73">
        <v>2802036</v>
      </c>
      <c r="B3379" s="98" t="s">
        <v>602</v>
      </c>
      <c r="C3379" s="74"/>
      <c r="D3379" s="115">
        <v>485.72</v>
      </c>
      <c r="E3379" s="75" t="s">
        <v>1</v>
      </c>
      <c r="F3379" s="112">
        <f t="shared" si="221"/>
        <v>582.86400000000003</v>
      </c>
      <c r="G3379" s="80" t="s">
        <v>3335</v>
      </c>
      <c r="H3379" s="358"/>
      <c r="L3379"/>
      <c r="M3379"/>
      <c r="P3379" s="9">
        <v>48</v>
      </c>
      <c r="V3379" s="39"/>
      <c r="W3379" s="14"/>
      <c r="Z3379" s="38"/>
      <c r="AA3379" s="38">
        <v>5.0005552059814136</v>
      </c>
      <c r="AB3379" s="30"/>
      <c r="AC3379" s="31"/>
      <c r="AD3379" s="32"/>
      <c r="AE3379" s="32"/>
      <c r="AF3379" s="33"/>
      <c r="AJ3379" s="350"/>
      <c r="AK3379" s="3"/>
      <c r="AL3379" s="3"/>
    </row>
    <row r="3380" spans="1:38" ht="12" customHeight="1" x14ac:dyDescent="0.25">
      <c r="A3380" s="73">
        <v>2802037</v>
      </c>
      <c r="B3380" s="98" t="s">
        <v>603</v>
      </c>
      <c r="C3380" s="74"/>
      <c r="D3380" s="115">
        <v>591.70000000000005</v>
      </c>
      <c r="E3380" s="75" t="s">
        <v>6463</v>
      </c>
      <c r="F3380" s="112">
        <f t="shared" si="221"/>
        <v>710.04000000000008</v>
      </c>
      <c r="G3380" s="80" t="s">
        <v>3335</v>
      </c>
      <c r="H3380" s="358"/>
      <c r="I3380" s="326" t="s">
        <v>4994</v>
      </c>
      <c r="L3380"/>
      <c r="M3380"/>
      <c r="P3380" s="9">
        <v>48</v>
      </c>
      <c r="V3380" s="39"/>
      <c r="W3380" s="14"/>
      <c r="Z3380" s="38"/>
      <c r="AA3380" s="38">
        <v>4.9984807049529252</v>
      </c>
      <c r="AB3380" s="30"/>
      <c r="AC3380" s="31"/>
      <c r="AD3380" s="32"/>
      <c r="AE3380" s="32"/>
      <c r="AF3380" s="33"/>
      <c r="AJ3380" s="350"/>
      <c r="AK3380" s="3"/>
      <c r="AL3380" s="3"/>
    </row>
    <row r="3381" spans="1:38" ht="12" customHeight="1" x14ac:dyDescent="0.25">
      <c r="A3381" s="73">
        <v>2802038</v>
      </c>
      <c r="B3381" s="98" t="s">
        <v>604</v>
      </c>
      <c r="C3381" s="74"/>
      <c r="D3381" s="115">
        <v>1422.59</v>
      </c>
      <c r="E3381" s="75" t="s">
        <v>6463</v>
      </c>
      <c r="F3381" s="112">
        <f t="shared" si="221"/>
        <v>1707.1079999999999</v>
      </c>
      <c r="G3381" s="80" t="s">
        <v>3335</v>
      </c>
      <c r="H3381" s="358"/>
      <c r="I3381" s="360" t="s">
        <v>8207</v>
      </c>
      <c r="L3381"/>
      <c r="M3381"/>
      <c r="P3381" s="9">
        <v>48</v>
      </c>
      <c r="V3381" s="39"/>
      <c r="W3381" s="14"/>
      <c r="Z3381" s="38"/>
      <c r="AA3381" s="38">
        <v>5.0000486291444304</v>
      </c>
      <c r="AB3381" s="30"/>
      <c r="AC3381" s="31"/>
      <c r="AD3381" s="32"/>
      <c r="AE3381" s="32"/>
      <c r="AF3381" s="33"/>
      <c r="AJ3381" s="350"/>
      <c r="AK3381" s="3"/>
      <c r="AL3381" s="3"/>
    </row>
    <row r="3382" spans="1:38" ht="12" customHeight="1" x14ac:dyDescent="0.25">
      <c r="A3382" s="271">
        <v>2802039</v>
      </c>
      <c r="B3382" s="100" t="s">
        <v>605</v>
      </c>
      <c r="C3382" s="85"/>
      <c r="D3382" s="115">
        <v>1864.53</v>
      </c>
      <c r="E3382" s="86" t="s">
        <v>6463</v>
      </c>
      <c r="F3382" s="292">
        <f t="shared" si="221"/>
        <v>2237.4359999999997</v>
      </c>
      <c r="G3382" s="87" t="s">
        <v>3334</v>
      </c>
      <c r="H3382" s="358"/>
      <c r="I3382" s="367"/>
      <c r="L3382"/>
      <c r="M3382"/>
      <c r="P3382" s="9">
        <v>48</v>
      </c>
      <c r="V3382" s="39"/>
      <c r="W3382" s="14"/>
      <c r="Z3382" s="38"/>
      <c r="AA3382" s="38">
        <v>4.9997107206911835</v>
      </c>
      <c r="AB3382" s="30"/>
      <c r="AC3382" s="31"/>
      <c r="AD3382" s="32"/>
      <c r="AE3382" s="32"/>
      <c r="AF3382" s="33"/>
      <c r="AJ3382" s="350"/>
      <c r="AK3382" s="3"/>
      <c r="AL3382" s="3"/>
    </row>
    <row r="3383" spans="1:38" ht="75" customHeight="1" x14ac:dyDescent="0.25">
      <c r="A3383" s="269">
        <v>95</v>
      </c>
      <c r="B3383" s="284" t="s">
        <v>8006</v>
      </c>
      <c r="C3383" s="267"/>
      <c r="D3383" s="115"/>
      <c r="E3383" s="267"/>
      <c r="F3383" s="298"/>
      <c r="G3383" s="189"/>
      <c r="H3383" s="358"/>
      <c r="I3383" s="331"/>
      <c r="J3383" s="72"/>
      <c r="K3383" s="72"/>
      <c r="L3383"/>
      <c r="M3383"/>
      <c r="P3383" s="9">
        <v>64</v>
      </c>
      <c r="R3383" s="36"/>
      <c r="V3383" s="37"/>
      <c r="Z3383" s="38"/>
      <c r="AA3383" s="38"/>
      <c r="AB3383" s="30"/>
      <c r="AC3383" s="31"/>
      <c r="AD3383" s="32"/>
      <c r="AE3383" s="32"/>
      <c r="AF3383" s="33"/>
      <c r="AJ3383" s="350"/>
      <c r="AK3383" s="3"/>
      <c r="AL3383" s="3"/>
    </row>
    <row r="3384" spans="1:38" ht="12" customHeight="1" x14ac:dyDescent="0.25">
      <c r="A3384" s="76">
        <v>2802100</v>
      </c>
      <c r="B3384" s="270" t="s">
        <v>6532</v>
      </c>
      <c r="C3384" s="77"/>
      <c r="D3384" s="115">
        <v>29.67</v>
      </c>
      <c r="E3384" s="78" t="s">
        <v>6464</v>
      </c>
      <c r="F3384" s="112">
        <f t="shared" ref="F3384:F3391" si="222">D3384*1.2</f>
        <v>35.603999999999999</v>
      </c>
      <c r="G3384" s="79"/>
      <c r="H3384" s="358"/>
      <c r="J3384" s="15"/>
      <c r="L3384"/>
      <c r="M3384"/>
      <c r="P3384" s="9">
        <v>64</v>
      </c>
      <c r="V3384" s="39"/>
      <c r="Z3384" s="38"/>
      <c r="AA3384" s="38">
        <v>4.9984737484737423</v>
      </c>
      <c r="AB3384" s="30"/>
      <c r="AC3384" s="31"/>
      <c r="AD3384" s="32"/>
      <c r="AE3384" s="32"/>
      <c r="AF3384" s="33"/>
      <c r="AJ3384" s="350"/>
      <c r="AK3384" s="3"/>
      <c r="AL3384" s="3"/>
    </row>
    <row r="3385" spans="1:38" ht="12" customHeight="1" x14ac:dyDescent="0.25">
      <c r="A3385" s="73">
        <v>2802101</v>
      </c>
      <c r="B3385" s="98" t="s">
        <v>6533</v>
      </c>
      <c r="C3385" s="74"/>
      <c r="D3385" s="115">
        <v>34.020000000000003</v>
      </c>
      <c r="E3385" s="75" t="s">
        <v>1</v>
      </c>
      <c r="F3385" s="112">
        <f t="shared" si="222"/>
        <v>40.824000000000005</v>
      </c>
      <c r="G3385" s="80"/>
      <c r="H3385" s="358"/>
      <c r="J3385" s="15"/>
      <c r="L3385"/>
      <c r="M3385"/>
      <c r="P3385" s="9">
        <v>64</v>
      </c>
      <c r="V3385" s="39"/>
      <c r="Z3385" s="38"/>
      <c r="AA3385" s="38">
        <v>5</v>
      </c>
      <c r="AB3385" s="30"/>
      <c r="AC3385" s="31"/>
      <c r="AD3385" s="32"/>
      <c r="AE3385" s="32"/>
      <c r="AF3385" s="33"/>
      <c r="AJ3385" s="350"/>
      <c r="AK3385" s="3"/>
      <c r="AL3385" s="3"/>
    </row>
    <row r="3386" spans="1:38" ht="12" customHeight="1" x14ac:dyDescent="0.25">
      <c r="A3386" s="73">
        <v>2802102</v>
      </c>
      <c r="B3386" s="98" t="s">
        <v>6534</v>
      </c>
      <c r="C3386" s="74"/>
      <c r="D3386" s="115">
        <v>44.59</v>
      </c>
      <c r="E3386" s="75" t="s">
        <v>1</v>
      </c>
      <c r="F3386" s="112">
        <f t="shared" si="222"/>
        <v>53.508000000000003</v>
      </c>
      <c r="G3386" s="80"/>
      <c r="H3386" s="358"/>
      <c r="J3386" s="15"/>
      <c r="L3386"/>
      <c r="M3386"/>
      <c r="P3386" s="9">
        <v>64</v>
      </c>
      <c r="V3386" s="39"/>
      <c r="Z3386" s="38"/>
      <c r="AA3386" s="38">
        <v>5</v>
      </c>
      <c r="AB3386" s="30"/>
      <c r="AC3386" s="31"/>
      <c r="AD3386" s="32"/>
      <c r="AE3386" s="32"/>
      <c r="AF3386" s="33"/>
      <c r="AJ3386" s="350"/>
      <c r="AK3386" s="3"/>
      <c r="AL3386" s="3"/>
    </row>
    <row r="3387" spans="1:38" ht="12" customHeight="1" x14ac:dyDescent="0.25">
      <c r="A3387" s="73">
        <v>2802103</v>
      </c>
      <c r="B3387" s="98" t="s">
        <v>6535</v>
      </c>
      <c r="C3387" s="74"/>
      <c r="D3387" s="115">
        <v>59.43</v>
      </c>
      <c r="E3387" s="75" t="s">
        <v>1</v>
      </c>
      <c r="F3387" s="112">
        <f t="shared" si="222"/>
        <v>71.316000000000003</v>
      </c>
      <c r="G3387" s="80"/>
      <c r="H3387" s="358"/>
      <c r="J3387" s="15"/>
      <c r="L3387"/>
      <c r="M3387"/>
      <c r="P3387" s="9">
        <v>64</v>
      </c>
      <c r="V3387" s="39"/>
      <c r="Z3387" s="38"/>
      <c r="AA3387" s="38">
        <v>5</v>
      </c>
      <c r="AB3387" s="30"/>
      <c r="AC3387" s="31"/>
      <c r="AD3387" s="32"/>
      <c r="AE3387" s="32"/>
      <c r="AF3387" s="33"/>
      <c r="AJ3387" s="350"/>
      <c r="AK3387" s="3"/>
      <c r="AL3387" s="3"/>
    </row>
    <row r="3388" spans="1:38" ht="12" customHeight="1" x14ac:dyDescent="0.25">
      <c r="A3388" s="73">
        <v>2802104</v>
      </c>
      <c r="B3388" s="98" t="s">
        <v>6536</v>
      </c>
      <c r="C3388" s="74"/>
      <c r="D3388" s="115">
        <v>97.87</v>
      </c>
      <c r="E3388" s="75" t="s">
        <v>1</v>
      </c>
      <c r="F3388" s="112">
        <f t="shared" si="222"/>
        <v>117.444</v>
      </c>
      <c r="G3388" s="80"/>
      <c r="H3388" s="358"/>
      <c r="J3388" s="15"/>
      <c r="L3388"/>
      <c r="M3388"/>
      <c r="P3388" s="9">
        <v>64</v>
      </c>
      <c r="V3388" s="39"/>
      <c r="Z3388" s="38"/>
      <c r="AA3388" s="38">
        <v>5</v>
      </c>
      <c r="AB3388" s="30"/>
      <c r="AC3388" s="31"/>
      <c r="AD3388" s="32"/>
      <c r="AE3388" s="32"/>
      <c r="AF3388" s="33"/>
      <c r="AJ3388" s="350"/>
      <c r="AK3388" s="3"/>
      <c r="AL3388" s="3"/>
    </row>
    <row r="3389" spans="1:38" ht="12" customHeight="1" x14ac:dyDescent="0.25">
      <c r="A3389" s="73">
        <v>2802105</v>
      </c>
      <c r="B3389" s="98" t="s">
        <v>6537</v>
      </c>
      <c r="C3389" s="74"/>
      <c r="D3389" s="115">
        <v>145.61000000000001</v>
      </c>
      <c r="E3389" s="75" t="s">
        <v>6464</v>
      </c>
      <c r="F3389" s="112">
        <f t="shared" si="222"/>
        <v>174.732</v>
      </c>
      <c r="G3389" s="80"/>
      <c r="H3389" s="358"/>
      <c r="J3389" s="15"/>
      <c r="L3389"/>
      <c r="M3389"/>
      <c r="P3389" s="9">
        <v>64</v>
      </c>
      <c r="V3389" s="39"/>
      <c r="Z3389" s="38"/>
      <c r="AA3389" s="38">
        <v>5</v>
      </c>
      <c r="AB3389" s="30"/>
      <c r="AC3389" s="31"/>
      <c r="AD3389" s="32"/>
      <c r="AE3389" s="32"/>
      <c r="AF3389" s="33"/>
      <c r="AJ3389" s="350"/>
      <c r="AK3389" s="3"/>
      <c r="AL3389" s="3"/>
    </row>
    <row r="3390" spans="1:38" ht="12" customHeight="1" x14ac:dyDescent="0.25">
      <c r="A3390" s="73">
        <v>2802106</v>
      </c>
      <c r="B3390" s="98" t="s">
        <v>6538</v>
      </c>
      <c r="C3390" s="74"/>
      <c r="D3390" s="115">
        <v>200.78</v>
      </c>
      <c r="E3390" s="75" t="s">
        <v>1</v>
      </c>
      <c r="F3390" s="112">
        <f t="shared" si="222"/>
        <v>240.93599999999998</v>
      </c>
      <c r="G3390" s="80"/>
      <c r="H3390" s="358"/>
      <c r="J3390" s="15"/>
      <c r="L3390"/>
      <c r="M3390"/>
      <c r="P3390" s="9">
        <v>64</v>
      </c>
      <c r="V3390" s="39"/>
      <c r="Z3390" s="38"/>
      <c r="AA3390" s="38">
        <v>5</v>
      </c>
      <c r="AB3390" s="30"/>
      <c r="AC3390" s="31"/>
      <c r="AD3390" s="32"/>
      <c r="AE3390" s="32"/>
      <c r="AF3390" s="33"/>
      <c r="AJ3390" s="350"/>
      <c r="AK3390" s="3"/>
      <c r="AL3390" s="3"/>
    </row>
    <row r="3391" spans="1:38" ht="24" customHeight="1" x14ac:dyDescent="0.25">
      <c r="A3391" s="271">
        <v>2802107</v>
      </c>
      <c r="B3391" s="100" t="s">
        <v>6539</v>
      </c>
      <c r="C3391" s="85"/>
      <c r="D3391" s="115">
        <v>661.71</v>
      </c>
      <c r="E3391" s="86" t="s">
        <v>6464</v>
      </c>
      <c r="F3391" s="292">
        <f t="shared" si="222"/>
        <v>794.05200000000002</v>
      </c>
      <c r="G3391" s="87"/>
      <c r="H3391" s="358"/>
      <c r="J3391" s="15"/>
      <c r="L3391"/>
      <c r="M3391"/>
      <c r="P3391" s="9">
        <v>64</v>
      </c>
      <c r="V3391" s="39"/>
      <c r="Z3391" s="38"/>
      <c r="AA3391" s="38">
        <v>5</v>
      </c>
      <c r="AB3391" s="30"/>
      <c r="AC3391" s="31"/>
      <c r="AD3391" s="32"/>
      <c r="AE3391" s="32"/>
      <c r="AF3391" s="33"/>
      <c r="AJ3391" s="350"/>
      <c r="AK3391" s="3"/>
      <c r="AL3391" s="3"/>
    </row>
    <row r="3392" spans="1:38" ht="90" customHeight="1" x14ac:dyDescent="0.25">
      <c r="A3392" s="269">
        <v>96</v>
      </c>
      <c r="B3392" s="284" t="s">
        <v>8007</v>
      </c>
      <c r="C3392" s="267"/>
      <c r="D3392" s="115"/>
      <c r="E3392" s="267"/>
      <c r="F3392" s="298"/>
      <c r="G3392" s="189"/>
      <c r="H3392" s="358"/>
      <c r="I3392" s="331"/>
      <c r="J3392" s="72"/>
      <c r="K3392" s="72"/>
      <c r="L3392"/>
      <c r="M3392"/>
      <c r="P3392" s="9">
        <v>73</v>
      </c>
      <c r="R3392" s="36"/>
      <c r="V3392" s="37"/>
      <c r="W3392" s="14"/>
      <c r="Z3392" s="38"/>
      <c r="AA3392" s="38">
        <v>5</v>
      </c>
      <c r="AB3392" s="30"/>
      <c r="AC3392" s="31"/>
      <c r="AD3392" s="32"/>
      <c r="AE3392" s="32"/>
      <c r="AF3392" s="33"/>
      <c r="AJ3392" s="350"/>
      <c r="AK3392" s="3"/>
      <c r="AL3392" s="3"/>
    </row>
    <row r="3393" spans="1:38" ht="24" customHeight="1" x14ac:dyDescent="0.25">
      <c r="A3393" s="277">
        <v>2806001</v>
      </c>
      <c r="B3393" s="282" t="s">
        <v>5602</v>
      </c>
      <c r="C3393" s="289"/>
      <c r="D3393" s="115">
        <v>167.4</v>
      </c>
      <c r="E3393" s="290" t="s">
        <v>6463</v>
      </c>
      <c r="F3393" s="292">
        <f t="shared" ref="F3393:F3457" si="223">D3393*1.2</f>
        <v>200.88</v>
      </c>
      <c r="G3393" s="163" t="s">
        <v>3335</v>
      </c>
      <c r="H3393" s="358"/>
      <c r="L3393"/>
      <c r="M3393"/>
      <c r="P3393" s="9">
        <v>73</v>
      </c>
      <c r="V3393" s="39"/>
      <c r="W3393" s="14"/>
      <c r="Z3393" s="38"/>
      <c r="AA3393" s="38">
        <v>5</v>
      </c>
      <c r="AB3393" s="30"/>
      <c r="AC3393" s="31"/>
      <c r="AD3393" s="32"/>
      <c r="AE3393" s="32"/>
      <c r="AF3393" s="33"/>
      <c r="AJ3393" s="350"/>
      <c r="AK3393" s="3"/>
      <c r="AL3393" s="3"/>
    </row>
    <row r="3394" spans="1:38" ht="60" customHeight="1" x14ac:dyDescent="0.25">
      <c r="A3394" s="269">
        <v>98</v>
      </c>
      <c r="B3394" s="284" t="s">
        <v>8008</v>
      </c>
      <c r="C3394" s="267"/>
      <c r="D3394" s="115"/>
      <c r="E3394" s="267"/>
      <c r="F3394" s="298"/>
      <c r="G3394" s="189"/>
      <c r="H3394" s="358"/>
      <c r="I3394" s="331"/>
      <c r="J3394" s="72"/>
      <c r="K3394" s="72"/>
      <c r="L3394"/>
      <c r="M3394"/>
      <c r="P3394" s="9">
        <v>52</v>
      </c>
      <c r="R3394" s="36"/>
      <c r="V3394" s="37"/>
      <c r="Z3394" s="38"/>
      <c r="AA3394" s="38"/>
      <c r="AB3394" s="30"/>
      <c r="AC3394" s="31"/>
      <c r="AD3394" s="33"/>
      <c r="AE3394" s="32"/>
      <c r="AF3394" s="32"/>
      <c r="AJ3394" s="350"/>
      <c r="AK3394" s="3"/>
      <c r="AL3394" s="3"/>
    </row>
    <row r="3395" spans="1:38" ht="12" customHeight="1" x14ac:dyDescent="0.25">
      <c r="A3395" s="76">
        <v>3301105</v>
      </c>
      <c r="B3395" s="270" t="s">
        <v>608</v>
      </c>
      <c r="C3395" s="77"/>
      <c r="D3395" s="115">
        <v>645.98</v>
      </c>
      <c r="E3395" s="78"/>
      <c r="F3395" s="112">
        <f t="shared" si="223"/>
        <v>775.17600000000004</v>
      </c>
      <c r="G3395" s="79" t="s">
        <v>3334</v>
      </c>
      <c r="H3395" s="358"/>
      <c r="L3395"/>
      <c r="M3395"/>
      <c r="P3395" s="9">
        <v>52</v>
      </c>
      <c r="V3395" s="39"/>
      <c r="Z3395" s="38"/>
      <c r="AA3395" s="38">
        <v>0</v>
      </c>
      <c r="AB3395" s="30"/>
      <c r="AC3395" s="31"/>
      <c r="AD3395" s="33"/>
      <c r="AE3395" s="32"/>
      <c r="AF3395" s="32"/>
      <c r="AJ3395" s="350"/>
      <c r="AK3395" s="3"/>
      <c r="AL3395" s="3"/>
    </row>
    <row r="3396" spans="1:38" ht="12" customHeight="1" x14ac:dyDescent="0.25">
      <c r="A3396" s="73">
        <v>3302021</v>
      </c>
      <c r="B3396" s="98" t="s">
        <v>609</v>
      </c>
      <c r="C3396" s="74"/>
      <c r="D3396" s="115">
        <v>1124.2</v>
      </c>
      <c r="E3396" s="75" t="s">
        <v>1</v>
      </c>
      <c r="F3396" s="112">
        <f t="shared" si="223"/>
        <v>1349.04</v>
      </c>
      <c r="G3396" s="80" t="s">
        <v>3334</v>
      </c>
      <c r="H3396" s="358"/>
      <c r="L3396"/>
      <c r="M3396"/>
      <c r="P3396" s="9">
        <v>52</v>
      </c>
      <c r="V3396" s="39"/>
      <c r="Z3396" s="38"/>
      <c r="AA3396" s="38">
        <v>0</v>
      </c>
      <c r="AB3396" s="30"/>
      <c r="AC3396" s="31"/>
      <c r="AD3396" s="33"/>
      <c r="AE3396" s="32"/>
      <c r="AF3396" s="32"/>
      <c r="AJ3396" s="350"/>
      <c r="AK3396" s="3"/>
      <c r="AL3396" s="3"/>
    </row>
    <row r="3397" spans="1:38" ht="12" customHeight="1" x14ac:dyDescent="0.25">
      <c r="A3397" s="73">
        <v>3302004</v>
      </c>
      <c r="B3397" s="98" t="s">
        <v>610</v>
      </c>
      <c r="C3397" s="74"/>
      <c r="D3397" s="115">
        <v>1386.91</v>
      </c>
      <c r="E3397" s="75"/>
      <c r="F3397" s="112">
        <f t="shared" si="223"/>
        <v>1664.2920000000001</v>
      </c>
      <c r="G3397" s="80" t="s">
        <v>3334</v>
      </c>
      <c r="H3397" s="358"/>
      <c r="L3397"/>
      <c r="M3397"/>
      <c r="P3397" s="9">
        <v>52</v>
      </c>
      <c r="V3397" s="39"/>
      <c r="Z3397" s="38"/>
      <c r="AA3397" s="38">
        <v>5.0001658246459755</v>
      </c>
      <c r="AB3397" s="30"/>
      <c r="AC3397" s="31"/>
      <c r="AD3397" s="33"/>
      <c r="AE3397" s="32"/>
      <c r="AF3397" s="32"/>
      <c r="AJ3397" s="350"/>
      <c r="AK3397" s="3"/>
      <c r="AL3397" s="3"/>
    </row>
    <row r="3398" spans="1:38" ht="12" customHeight="1" x14ac:dyDescent="0.25">
      <c r="A3398" s="73">
        <v>3301108</v>
      </c>
      <c r="B3398" s="98" t="s">
        <v>611</v>
      </c>
      <c r="C3398" s="74"/>
      <c r="D3398" s="115">
        <v>1696.94</v>
      </c>
      <c r="E3398" s="75"/>
      <c r="F3398" s="112">
        <f t="shared" si="223"/>
        <v>2036.328</v>
      </c>
      <c r="G3398" s="80" t="s">
        <v>3334</v>
      </c>
      <c r="H3398" s="358"/>
      <c r="L3398"/>
      <c r="M3398"/>
      <c r="P3398" s="9">
        <v>52</v>
      </c>
      <c r="V3398" s="39"/>
      <c r="Z3398" s="38"/>
      <c r="AA3398" s="38">
        <v>0</v>
      </c>
      <c r="AB3398" s="30"/>
      <c r="AC3398" s="31"/>
      <c r="AD3398" s="33"/>
      <c r="AE3398" s="32"/>
      <c r="AF3398" s="32"/>
      <c r="AJ3398" s="350"/>
      <c r="AK3398" s="3"/>
      <c r="AL3398" s="3"/>
    </row>
    <row r="3399" spans="1:38" ht="12" customHeight="1" x14ac:dyDescent="0.25">
      <c r="A3399" s="73">
        <v>3302005</v>
      </c>
      <c r="B3399" s="98" t="s">
        <v>611</v>
      </c>
      <c r="C3399" s="74"/>
      <c r="D3399" s="115">
        <v>1643.9</v>
      </c>
      <c r="E3399" s="75" t="s">
        <v>1</v>
      </c>
      <c r="F3399" s="112">
        <f t="shared" si="223"/>
        <v>1972.68</v>
      </c>
      <c r="G3399" s="80" t="s">
        <v>3334</v>
      </c>
      <c r="H3399" s="358"/>
      <c r="L3399"/>
      <c r="M3399"/>
      <c r="P3399" s="9">
        <v>52</v>
      </c>
      <c r="V3399" s="39"/>
      <c r="Z3399" s="38"/>
      <c r="AA3399" s="38">
        <v>5.0001399031870051</v>
      </c>
      <c r="AB3399" s="30"/>
      <c r="AC3399" s="31"/>
      <c r="AD3399" s="33"/>
      <c r="AE3399" s="32"/>
      <c r="AF3399" s="32"/>
      <c r="AJ3399" s="350"/>
      <c r="AK3399" s="3"/>
      <c r="AL3399" s="3"/>
    </row>
    <row r="3400" spans="1:38" ht="12" customHeight="1" x14ac:dyDescent="0.25">
      <c r="A3400" s="73">
        <v>3302006</v>
      </c>
      <c r="B3400" s="98" t="s">
        <v>612</v>
      </c>
      <c r="C3400" s="74"/>
      <c r="D3400" s="115">
        <v>2381.6799999999998</v>
      </c>
      <c r="E3400" s="75" t="s">
        <v>1</v>
      </c>
      <c r="F3400" s="112">
        <f t="shared" si="223"/>
        <v>2858.0159999999996</v>
      </c>
      <c r="G3400" s="80" t="s">
        <v>3334</v>
      </c>
      <c r="H3400" s="358"/>
      <c r="L3400"/>
      <c r="M3400"/>
      <c r="P3400" s="9">
        <v>52</v>
      </c>
      <c r="V3400" s="39"/>
      <c r="Z3400" s="38"/>
      <c r="AA3400" s="38">
        <v>4.9997455415239926</v>
      </c>
      <c r="AB3400" s="30"/>
      <c r="AC3400" s="31"/>
      <c r="AD3400" s="33"/>
      <c r="AE3400" s="32"/>
      <c r="AF3400" s="32"/>
      <c r="AJ3400" s="350"/>
      <c r="AK3400" s="3"/>
      <c r="AL3400" s="3"/>
    </row>
    <row r="3401" spans="1:38" ht="12" customHeight="1" x14ac:dyDescent="0.25">
      <c r="A3401" s="73">
        <v>3302007</v>
      </c>
      <c r="B3401" s="98" t="s">
        <v>613</v>
      </c>
      <c r="C3401" s="74"/>
      <c r="D3401" s="115">
        <v>3056.26</v>
      </c>
      <c r="E3401" s="75" t="s">
        <v>6463</v>
      </c>
      <c r="F3401" s="112">
        <f t="shared" si="223"/>
        <v>3667.5120000000002</v>
      </c>
      <c r="G3401" s="80" t="s">
        <v>3334</v>
      </c>
      <c r="H3401" s="358"/>
      <c r="L3401"/>
      <c r="M3401"/>
      <c r="P3401" s="9">
        <v>52</v>
      </c>
      <c r="V3401" s="39"/>
      <c r="Z3401" s="38"/>
      <c r="AA3401" s="38">
        <v>5.0000752494519247</v>
      </c>
      <c r="AB3401" s="30"/>
      <c r="AC3401" s="31"/>
      <c r="AD3401" s="33"/>
      <c r="AE3401" s="32"/>
      <c r="AF3401" s="32"/>
      <c r="AJ3401" s="350"/>
      <c r="AK3401" s="3"/>
      <c r="AL3401" s="3"/>
    </row>
    <row r="3402" spans="1:38" ht="12" customHeight="1" x14ac:dyDescent="0.25">
      <c r="A3402" s="73">
        <v>3302008</v>
      </c>
      <c r="B3402" s="98" t="s">
        <v>614</v>
      </c>
      <c r="C3402" s="74"/>
      <c r="D3402" s="115">
        <v>6041.56</v>
      </c>
      <c r="E3402" s="75" t="s">
        <v>1</v>
      </c>
      <c r="F3402" s="112">
        <f t="shared" si="223"/>
        <v>7249.8720000000003</v>
      </c>
      <c r="G3402" s="80" t="s">
        <v>3334</v>
      </c>
      <c r="H3402" s="358"/>
      <c r="L3402"/>
      <c r="M3402"/>
      <c r="P3402" s="9">
        <v>52</v>
      </c>
      <c r="V3402" s="39"/>
      <c r="Z3402" s="38"/>
      <c r="AA3402" s="38">
        <v>4.999961571273758</v>
      </c>
      <c r="AB3402" s="30"/>
      <c r="AC3402" s="31"/>
      <c r="AD3402" s="33"/>
      <c r="AE3402" s="32"/>
      <c r="AF3402" s="32"/>
      <c r="AJ3402" s="350"/>
      <c r="AK3402" s="3"/>
      <c r="AL3402" s="3"/>
    </row>
    <row r="3403" spans="1:38" ht="12" customHeight="1" x14ac:dyDescent="0.25">
      <c r="A3403" s="73">
        <v>3301104</v>
      </c>
      <c r="B3403" s="98" t="s">
        <v>615</v>
      </c>
      <c r="C3403" s="74"/>
      <c r="D3403" s="115">
        <v>3493.7</v>
      </c>
      <c r="E3403" s="75"/>
      <c r="F3403" s="112">
        <f t="shared" si="223"/>
        <v>4192.4399999999996</v>
      </c>
      <c r="G3403" s="80" t="s">
        <v>3334</v>
      </c>
      <c r="H3403" s="358"/>
      <c r="L3403"/>
      <c r="M3403"/>
      <c r="P3403" s="9">
        <v>52</v>
      </c>
      <c r="V3403" s="39"/>
      <c r="Z3403" s="38"/>
      <c r="AA3403" s="38">
        <v>0</v>
      </c>
      <c r="AB3403" s="30"/>
      <c r="AC3403" s="31"/>
      <c r="AD3403" s="33"/>
      <c r="AE3403" s="32"/>
      <c r="AF3403" s="32"/>
      <c r="AJ3403" s="350"/>
      <c r="AK3403" s="3"/>
      <c r="AL3403" s="3"/>
    </row>
    <row r="3404" spans="1:38" ht="12" customHeight="1" x14ac:dyDescent="0.25">
      <c r="A3404" s="73">
        <v>3302009</v>
      </c>
      <c r="B3404" s="98" t="s">
        <v>615</v>
      </c>
      <c r="C3404" s="74"/>
      <c r="D3404" s="115">
        <v>5603.44</v>
      </c>
      <c r="E3404" s="75" t="s">
        <v>1</v>
      </c>
      <c r="F3404" s="112">
        <f t="shared" si="223"/>
        <v>6724.1279999999997</v>
      </c>
      <c r="G3404" s="80" t="s">
        <v>3334</v>
      </c>
      <c r="H3404" s="358"/>
      <c r="L3404"/>
      <c r="M3404"/>
      <c r="P3404" s="9">
        <v>52</v>
      </c>
      <c r="V3404" s="39"/>
      <c r="Z3404" s="38"/>
      <c r="AA3404" s="38">
        <v>5.0001345005992732</v>
      </c>
      <c r="AB3404" s="30"/>
      <c r="AC3404" s="31"/>
      <c r="AD3404" s="33"/>
      <c r="AE3404" s="32"/>
      <c r="AF3404" s="32"/>
      <c r="AJ3404" s="350"/>
      <c r="AK3404" s="3"/>
      <c r="AL3404" s="3"/>
    </row>
    <row r="3405" spans="1:38" ht="12" customHeight="1" x14ac:dyDescent="0.25">
      <c r="A3405" s="73">
        <v>3301093</v>
      </c>
      <c r="B3405" s="98" t="s">
        <v>616</v>
      </c>
      <c r="C3405" s="74"/>
      <c r="D3405" s="115">
        <v>307.31</v>
      </c>
      <c r="E3405" s="75"/>
      <c r="F3405" s="112">
        <f t="shared" si="223"/>
        <v>368.77199999999999</v>
      </c>
      <c r="G3405" s="80" t="s">
        <v>3334</v>
      </c>
      <c r="H3405" s="358"/>
      <c r="L3405"/>
      <c r="M3405"/>
      <c r="P3405" s="9">
        <v>52</v>
      </c>
      <c r="V3405" s="39"/>
      <c r="Z3405" s="38"/>
      <c r="AA3405" s="38">
        <v>0</v>
      </c>
      <c r="AB3405" s="30"/>
      <c r="AC3405" s="31"/>
      <c r="AD3405" s="33"/>
      <c r="AE3405" s="32"/>
      <c r="AF3405" s="32"/>
      <c r="AJ3405" s="350"/>
      <c r="AK3405" s="3"/>
      <c r="AL3405" s="3"/>
    </row>
    <row r="3406" spans="1:38" ht="12" customHeight="1" x14ac:dyDescent="0.25">
      <c r="A3406" s="73">
        <v>3301095</v>
      </c>
      <c r="B3406" s="98" t="s">
        <v>617</v>
      </c>
      <c r="C3406" s="74"/>
      <c r="D3406" s="115">
        <v>718.7</v>
      </c>
      <c r="E3406" s="75"/>
      <c r="F3406" s="112">
        <f t="shared" si="223"/>
        <v>862.44</v>
      </c>
      <c r="G3406" s="80" t="s">
        <v>3334</v>
      </c>
      <c r="H3406" s="358"/>
      <c r="L3406"/>
      <c r="M3406"/>
      <c r="P3406" s="9">
        <v>52</v>
      </c>
      <c r="V3406" s="39"/>
      <c r="Z3406" s="38"/>
      <c r="AA3406" s="38">
        <v>0</v>
      </c>
      <c r="AB3406" s="30"/>
      <c r="AC3406" s="31"/>
      <c r="AD3406" s="33"/>
      <c r="AE3406" s="32"/>
      <c r="AF3406" s="32"/>
      <c r="AJ3406" s="350"/>
      <c r="AK3406" s="3"/>
      <c r="AL3406" s="3"/>
    </row>
    <row r="3407" spans="1:38" ht="12" customHeight="1" x14ac:dyDescent="0.25">
      <c r="A3407" s="73">
        <v>3301096</v>
      </c>
      <c r="B3407" s="98" t="s">
        <v>618</v>
      </c>
      <c r="C3407" s="74"/>
      <c r="D3407" s="115">
        <v>812.82</v>
      </c>
      <c r="E3407" s="75"/>
      <c r="F3407" s="112">
        <f t="shared" si="223"/>
        <v>975.38400000000001</v>
      </c>
      <c r="G3407" s="80" t="s">
        <v>3334</v>
      </c>
      <c r="H3407" s="358"/>
      <c r="L3407"/>
      <c r="M3407"/>
      <c r="P3407" s="9">
        <v>52</v>
      </c>
      <c r="V3407" s="39"/>
      <c r="Z3407" s="38"/>
      <c r="AA3407" s="38">
        <v>0</v>
      </c>
      <c r="AB3407" s="30"/>
      <c r="AC3407" s="31"/>
      <c r="AD3407" s="33"/>
      <c r="AE3407" s="32"/>
      <c r="AF3407" s="32"/>
      <c r="AJ3407" s="350"/>
      <c r="AK3407" s="3"/>
      <c r="AL3407" s="3"/>
    </row>
    <row r="3408" spans="1:38" ht="12" customHeight="1" x14ac:dyDescent="0.25">
      <c r="A3408" s="73">
        <v>3302001</v>
      </c>
      <c r="B3408" s="98" t="s">
        <v>618</v>
      </c>
      <c r="C3408" s="74"/>
      <c r="D3408" s="115">
        <v>963.14</v>
      </c>
      <c r="E3408" s="75" t="s">
        <v>1</v>
      </c>
      <c r="F3408" s="112">
        <f t="shared" si="223"/>
        <v>1155.768</v>
      </c>
      <c r="G3408" s="80" t="s">
        <v>3334</v>
      </c>
      <c r="H3408" s="358"/>
      <c r="L3408"/>
      <c r="M3408"/>
      <c r="P3408" s="9">
        <v>52</v>
      </c>
      <c r="V3408" s="39"/>
      <c r="Z3408" s="38"/>
      <c r="AA3408" s="38">
        <v>5.0003719407870193</v>
      </c>
      <c r="AB3408" s="30"/>
      <c r="AC3408" s="31"/>
      <c r="AD3408" s="33"/>
      <c r="AE3408" s="32"/>
      <c r="AF3408" s="32"/>
      <c r="AJ3408" s="350"/>
      <c r="AK3408" s="3"/>
      <c r="AL3408" s="3"/>
    </row>
    <row r="3409" spans="1:38" ht="12" customHeight="1" x14ac:dyDescent="0.25">
      <c r="A3409" s="73">
        <v>3302002</v>
      </c>
      <c r="B3409" s="98" t="s">
        <v>619</v>
      </c>
      <c r="C3409" s="74"/>
      <c r="D3409" s="115">
        <v>1045.5</v>
      </c>
      <c r="E3409" s="75"/>
      <c r="F3409" s="112">
        <f t="shared" si="223"/>
        <v>1254.5999999999999</v>
      </c>
      <c r="G3409" s="80" t="s">
        <v>3334</v>
      </c>
      <c r="H3409" s="358"/>
      <c r="L3409"/>
      <c r="M3409"/>
      <c r="P3409" s="9">
        <v>52</v>
      </c>
      <c r="V3409" s="39"/>
      <c r="Z3409" s="38"/>
      <c r="AA3409" s="38">
        <v>4.9997944163480099</v>
      </c>
      <c r="AB3409" s="30"/>
      <c r="AC3409" s="31"/>
      <c r="AD3409" s="33"/>
      <c r="AE3409" s="32"/>
      <c r="AF3409" s="32"/>
      <c r="AJ3409" s="350"/>
      <c r="AK3409" s="3"/>
      <c r="AL3409" s="3"/>
    </row>
    <row r="3410" spans="1:38" ht="12" customHeight="1" x14ac:dyDescent="0.25">
      <c r="A3410" s="73">
        <v>3302019</v>
      </c>
      <c r="B3410" s="98" t="s">
        <v>620</v>
      </c>
      <c r="C3410" s="74"/>
      <c r="D3410" s="115">
        <v>1487.17</v>
      </c>
      <c r="E3410" s="75" t="s">
        <v>1</v>
      </c>
      <c r="F3410" s="112">
        <f t="shared" si="223"/>
        <v>1784.604</v>
      </c>
      <c r="G3410" s="80" t="s">
        <v>3334</v>
      </c>
      <c r="H3410" s="358"/>
      <c r="L3410"/>
      <c r="M3410"/>
      <c r="P3410" s="9">
        <v>52</v>
      </c>
      <c r="V3410" s="39"/>
      <c r="Z3410" s="38"/>
      <c r="AA3410" s="38">
        <v>0</v>
      </c>
      <c r="AB3410" s="30"/>
      <c r="AC3410" s="31"/>
      <c r="AD3410" s="33"/>
      <c r="AE3410" s="32"/>
      <c r="AF3410" s="32"/>
      <c r="AJ3410" s="350"/>
      <c r="AK3410" s="3"/>
      <c r="AL3410" s="3"/>
    </row>
    <row r="3411" spans="1:38" ht="12" customHeight="1" x14ac:dyDescent="0.25">
      <c r="A3411" s="73">
        <v>3302015</v>
      </c>
      <c r="B3411" s="98" t="s">
        <v>4481</v>
      </c>
      <c r="C3411" s="74"/>
      <c r="D3411" s="115">
        <v>2350.83</v>
      </c>
      <c r="E3411" s="75" t="s">
        <v>1</v>
      </c>
      <c r="F3411" s="112">
        <f t="shared" si="223"/>
        <v>2820.9959999999996</v>
      </c>
      <c r="G3411" s="80" t="s">
        <v>3334</v>
      </c>
      <c r="H3411" s="358"/>
      <c r="L3411"/>
      <c r="M3411"/>
      <c r="P3411" s="9">
        <v>52</v>
      </c>
      <c r="V3411" s="39"/>
      <c r="Z3411" s="38"/>
      <c r="AA3411" s="38">
        <v>5</v>
      </c>
      <c r="AB3411" s="30"/>
      <c r="AC3411" s="31"/>
      <c r="AD3411" s="33"/>
      <c r="AE3411" s="32"/>
      <c r="AF3411" s="32"/>
      <c r="AJ3411" s="350"/>
      <c r="AK3411" s="3"/>
      <c r="AL3411" s="3"/>
    </row>
    <row r="3412" spans="1:38" ht="12" customHeight="1" x14ac:dyDescent="0.25">
      <c r="A3412" s="73">
        <v>3302003</v>
      </c>
      <c r="B3412" s="98" t="s">
        <v>4163</v>
      </c>
      <c r="C3412" s="74"/>
      <c r="D3412" s="115">
        <v>2715.21</v>
      </c>
      <c r="E3412" s="75" t="s">
        <v>1</v>
      </c>
      <c r="F3412" s="112">
        <f t="shared" si="223"/>
        <v>3258.252</v>
      </c>
      <c r="G3412" s="80" t="s">
        <v>3334</v>
      </c>
      <c r="H3412" s="358"/>
      <c r="L3412"/>
      <c r="M3412"/>
      <c r="P3412" s="9">
        <v>52</v>
      </c>
      <c r="V3412" s="39"/>
      <c r="Z3412" s="38"/>
      <c r="AA3412" s="38">
        <v>4.9999711783999317</v>
      </c>
      <c r="AB3412" s="30"/>
      <c r="AC3412" s="31"/>
      <c r="AD3412" s="33"/>
      <c r="AE3412" s="32"/>
      <c r="AF3412" s="32"/>
      <c r="AJ3412" s="350"/>
      <c r="AK3412" s="3"/>
      <c r="AL3412" s="3"/>
    </row>
    <row r="3413" spans="1:38" ht="12" customHeight="1" x14ac:dyDescent="0.25">
      <c r="A3413" s="73">
        <v>3302020</v>
      </c>
      <c r="B3413" s="98" t="s">
        <v>621</v>
      </c>
      <c r="C3413" s="74"/>
      <c r="D3413" s="115">
        <v>4344.29</v>
      </c>
      <c r="E3413" s="75" t="s">
        <v>1</v>
      </c>
      <c r="F3413" s="112">
        <f t="shared" si="223"/>
        <v>5213.1480000000001</v>
      </c>
      <c r="G3413" s="80" t="s">
        <v>3334</v>
      </c>
      <c r="H3413" s="358"/>
      <c r="L3413"/>
      <c r="M3413"/>
      <c r="P3413" s="9">
        <v>52</v>
      </c>
      <c r="V3413" s="39"/>
      <c r="Z3413" s="38"/>
      <c r="AA3413" s="38">
        <v>0</v>
      </c>
      <c r="AB3413" s="30"/>
      <c r="AC3413" s="31"/>
      <c r="AD3413" s="33"/>
      <c r="AE3413" s="32"/>
      <c r="AF3413" s="32"/>
      <c r="AJ3413" s="350"/>
      <c r="AK3413" s="3"/>
      <c r="AL3413" s="3"/>
    </row>
    <row r="3414" spans="1:38" ht="12" customHeight="1" x14ac:dyDescent="0.25">
      <c r="A3414" s="73">
        <v>3302010</v>
      </c>
      <c r="B3414" s="98" t="s">
        <v>622</v>
      </c>
      <c r="C3414" s="74"/>
      <c r="D3414" s="115">
        <v>346.81</v>
      </c>
      <c r="E3414" s="75" t="s">
        <v>6463</v>
      </c>
      <c r="F3414" s="112">
        <f t="shared" si="223"/>
        <v>416.17199999999997</v>
      </c>
      <c r="G3414" s="80" t="s">
        <v>3334</v>
      </c>
      <c r="H3414" s="358"/>
      <c r="L3414"/>
      <c r="M3414"/>
      <c r="P3414" s="9">
        <v>52</v>
      </c>
      <c r="V3414" s="39"/>
      <c r="Z3414" s="38"/>
      <c r="AA3414" s="38">
        <v>4.9982293721859605</v>
      </c>
      <c r="AB3414" s="30"/>
      <c r="AC3414" s="31"/>
      <c r="AD3414" s="33"/>
      <c r="AE3414" s="32"/>
      <c r="AF3414" s="32"/>
      <c r="AJ3414" s="350"/>
      <c r="AK3414" s="3"/>
      <c r="AL3414" s="3"/>
    </row>
    <row r="3415" spans="1:38" ht="12" customHeight="1" x14ac:dyDescent="0.25">
      <c r="A3415" s="73">
        <v>3302016</v>
      </c>
      <c r="B3415" s="98" t="s">
        <v>4482</v>
      </c>
      <c r="C3415" s="74"/>
      <c r="D3415" s="115">
        <v>357.92</v>
      </c>
      <c r="E3415" s="75" t="s">
        <v>1</v>
      </c>
      <c r="F3415" s="112">
        <f t="shared" si="223"/>
        <v>429.50400000000002</v>
      </c>
      <c r="G3415" s="80" t="s">
        <v>3334</v>
      </c>
      <c r="H3415" s="358"/>
      <c r="L3415"/>
      <c r="M3415"/>
      <c r="P3415" s="9">
        <v>52</v>
      </c>
      <c r="V3415" s="39"/>
      <c r="Z3415" s="38"/>
      <c r="AA3415" s="38">
        <v>4.9982293721859605</v>
      </c>
      <c r="AB3415" s="30"/>
      <c r="AC3415" s="31"/>
      <c r="AD3415" s="33"/>
      <c r="AE3415" s="32"/>
      <c r="AF3415" s="32"/>
      <c r="AJ3415" s="350"/>
      <c r="AK3415" s="3"/>
      <c r="AL3415" s="3"/>
    </row>
    <row r="3416" spans="1:38" ht="12" customHeight="1" x14ac:dyDescent="0.25">
      <c r="A3416" s="73">
        <v>3302011</v>
      </c>
      <c r="B3416" s="98" t="s">
        <v>623</v>
      </c>
      <c r="C3416" s="74"/>
      <c r="D3416" s="115">
        <v>423.69</v>
      </c>
      <c r="E3416" s="75" t="s">
        <v>6463</v>
      </c>
      <c r="F3416" s="112">
        <f t="shared" si="223"/>
        <v>508.428</v>
      </c>
      <c r="G3416" s="80" t="s">
        <v>3334</v>
      </c>
      <c r="H3416" s="358"/>
      <c r="L3416"/>
      <c r="M3416"/>
      <c r="P3416" s="9">
        <v>52</v>
      </c>
      <c r="V3416" s="39"/>
      <c r="Z3416" s="38"/>
      <c r="AA3416" s="38">
        <v>4.9994983780891431</v>
      </c>
      <c r="AB3416" s="30"/>
      <c r="AC3416" s="31"/>
      <c r="AD3416" s="33"/>
      <c r="AE3416" s="32"/>
      <c r="AF3416" s="32"/>
      <c r="AJ3416" s="350"/>
      <c r="AK3416" s="3"/>
      <c r="AL3416" s="3"/>
    </row>
    <row r="3417" spans="1:38" ht="12" customHeight="1" x14ac:dyDescent="0.25">
      <c r="A3417" s="73">
        <v>3302017</v>
      </c>
      <c r="B3417" s="98" t="s">
        <v>4483</v>
      </c>
      <c r="C3417" s="74"/>
      <c r="D3417" s="115">
        <v>481.47</v>
      </c>
      <c r="E3417" s="75" t="s">
        <v>6463</v>
      </c>
      <c r="F3417" s="112">
        <f t="shared" si="223"/>
        <v>577.76400000000001</v>
      </c>
      <c r="G3417" s="80" t="s">
        <v>3334</v>
      </c>
      <c r="H3417" s="358"/>
      <c r="L3417"/>
      <c r="M3417"/>
      <c r="P3417" s="9">
        <v>52</v>
      </c>
      <c r="V3417" s="39"/>
      <c r="Z3417" s="38"/>
      <c r="AA3417" s="38">
        <v>4.9994983780891431</v>
      </c>
      <c r="AB3417" s="30"/>
      <c r="AC3417" s="31"/>
      <c r="AD3417" s="33"/>
      <c r="AE3417" s="32"/>
      <c r="AF3417" s="32"/>
      <c r="AJ3417" s="350"/>
      <c r="AK3417" s="3"/>
      <c r="AL3417" s="3"/>
    </row>
    <row r="3418" spans="1:38" ht="12" customHeight="1" x14ac:dyDescent="0.25">
      <c r="A3418" s="73">
        <v>3302012</v>
      </c>
      <c r="B3418" s="98" t="s">
        <v>624</v>
      </c>
      <c r="C3418" s="74"/>
      <c r="D3418" s="115">
        <v>623.17999999999995</v>
      </c>
      <c r="E3418" s="75" t="s">
        <v>6463</v>
      </c>
      <c r="F3418" s="112">
        <f t="shared" si="223"/>
        <v>747.81599999999992</v>
      </c>
      <c r="G3418" s="80" t="s">
        <v>3334</v>
      </c>
      <c r="H3418" s="358"/>
      <c r="L3418"/>
      <c r="M3418"/>
      <c r="P3418" s="9">
        <v>52</v>
      </c>
      <c r="V3418" s="39"/>
      <c r="Z3418" s="38"/>
      <c r="AA3418" s="38">
        <v>4.9994983780891431</v>
      </c>
      <c r="AB3418" s="30"/>
      <c r="AC3418" s="31"/>
      <c r="AD3418" s="33"/>
      <c r="AE3418" s="32"/>
      <c r="AF3418" s="32"/>
      <c r="AJ3418" s="350"/>
      <c r="AK3418" s="3"/>
      <c r="AL3418" s="3"/>
    </row>
    <row r="3419" spans="1:38" ht="12" customHeight="1" x14ac:dyDescent="0.25">
      <c r="A3419" s="73">
        <v>3302013</v>
      </c>
      <c r="B3419" s="98" t="s">
        <v>625</v>
      </c>
      <c r="C3419" s="74"/>
      <c r="D3419" s="115">
        <v>669.26</v>
      </c>
      <c r="E3419" s="75" t="s">
        <v>6463</v>
      </c>
      <c r="F3419" s="112">
        <f t="shared" si="223"/>
        <v>803.11199999999997</v>
      </c>
      <c r="G3419" s="80" t="s">
        <v>3334</v>
      </c>
      <c r="H3419" s="358"/>
      <c r="L3419"/>
      <c r="M3419"/>
      <c r="P3419" s="9">
        <v>52</v>
      </c>
      <c r="V3419" s="39"/>
      <c r="Z3419" s="38"/>
      <c r="AA3419" s="38">
        <v>5.0007198733023017</v>
      </c>
      <c r="AB3419" s="30"/>
      <c r="AC3419" s="31"/>
      <c r="AD3419" s="33"/>
      <c r="AE3419" s="32"/>
      <c r="AF3419" s="32"/>
      <c r="AJ3419" s="350"/>
      <c r="AK3419" s="3"/>
      <c r="AL3419" s="3"/>
    </row>
    <row r="3420" spans="1:38" ht="12" customHeight="1" x14ac:dyDescent="0.25">
      <c r="A3420" s="73">
        <v>3302018</v>
      </c>
      <c r="B3420" s="98" t="s">
        <v>4484</v>
      </c>
      <c r="C3420" s="74"/>
      <c r="D3420" s="115">
        <v>863.91</v>
      </c>
      <c r="E3420" s="75" t="s">
        <v>6463</v>
      </c>
      <c r="F3420" s="112">
        <f t="shared" si="223"/>
        <v>1036.692</v>
      </c>
      <c r="G3420" s="80" t="s">
        <v>3334</v>
      </c>
      <c r="H3420" s="358"/>
      <c r="L3420"/>
      <c r="M3420"/>
      <c r="P3420" s="9">
        <v>52</v>
      </c>
      <c r="V3420" s="39"/>
      <c r="Z3420" s="38"/>
      <c r="AA3420" s="38">
        <v>5.0007198733023017</v>
      </c>
      <c r="AB3420" s="30"/>
      <c r="AC3420" s="31"/>
      <c r="AD3420" s="33"/>
      <c r="AE3420" s="32"/>
      <c r="AF3420" s="32"/>
      <c r="AJ3420" s="350"/>
      <c r="AK3420" s="3"/>
      <c r="AL3420" s="3"/>
    </row>
    <row r="3421" spans="1:38" ht="12" customHeight="1" x14ac:dyDescent="0.25">
      <c r="A3421" s="271">
        <v>3302014</v>
      </c>
      <c r="B3421" s="100" t="s">
        <v>626</v>
      </c>
      <c r="C3421" s="85"/>
      <c r="D3421" s="115">
        <v>1817.49</v>
      </c>
      <c r="E3421" s="86" t="s">
        <v>6463</v>
      </c>
      <c r="F3421" s="292">
        <f t="shared" si="223"/>
        <v>2180.9879999999998</v>
      </c>
      <c r="G3421" s="87" t="s">
        <v>3334</v>
      </c>
      <c r="H3421" s="358"/>
      <c r="L3421"/>
      <c r="M3421"/>
      <c r="P3421" s="9">
        <v>52</v>
      </c>
      <c r="V3421" s="39"/>
      <c r="Z3421" s="38"/>
      <c r="AA3421" s="38">
        <v>5.0003167430369331</v>
      </c>
      <c r="AB3421" s="30"/>
      <c r="AC3421" s="31"/>
      <c r="AD3421" s="33"/>
      <c r="AE3421" s="32"/>
      <c r="AF3421" s="32"/>
      <c r="AJ3421" s="350"/>
      <c r="AK3421" s="3"/>
      <c r="AL3421" s="3"/>
    </row>
    <row r="3422" spans="1:38" ht="60" customHeight="1" x14ac:dyDescent="0.25">
      <c r="A3422" s="269">
        <v>99</v>
      </c>
      <c r="B3422" s="284" t="s">
        <v>8009</v>
      </c>
      <c r="C3422" s="267"/>
      <c r="D3422" s="115"/>
      <c r="E3422" s="267"/>
      <c r="F3422" s="298"/>
      <c r="G3422" s="189"/>
      <c r="H3422" s="358"/>
      <c r="I3422" s="331"/>
      <c r="J3422" s="72"/>
      <c r="K3422" s="72"/>
      <c r="L3422"/>
      <c r="M3422"/>
      <c r="P3422" s="9">
        <v>248</v>
      </c>
      <c r="R3422" s="36"/>
      <c r="V3422" s="37"/>
      <c r="Z3422" s="38"/>
      <c r="AA3422" s="38"/>
      <c r="AB3422" s="30"/>
      <c r="AC3422" s="31"/>
      <c r="AD3422" s="32"/>
      <c r="AE3422" s="32"/>
      <c r="AF3422" s="33"/>
      <c r="AJ3422" s="350"/>
      <c r="AK3422" s="3"/>
      <c r="AL3422" s="3"/>
    </row>
    <row r="3423" spans="1:38" ht="12" customHeight="1" x14ac:dyDescent="0.25">
      <c r="A3423" s="277">
        <v>5501012</v>
      </c>
      <c r="B3423" s="282" t="s">
        <v>5694</v>
      </c>
      <c r="C3423" s="289"/>
      <c r="D3423" s="115">
        <v>406.88</v>
      </c>
      <c r="E3423" s="290" t="s">
        <v>6463</v>
      </c>
      <c r="F3423" s="292">
        <f t="shared" si="223"/>
        <v>488.25599999999997</v>
      </c>
      <c r="G3423" s="163" t="s">
        <v>3333</v>
      </c>
      <c r="H3423" s="358"/>
      <c r="J3423" s="15"/>
      <c r="L3423"/>
      <c r="M3423"/>
      <c r="P3423" s="9">
        <v>248</v>
      </c>
      <c r="V3423" s="39"/>
      <c r="Z3423" s="38"/>
      <c r="AA3423" s="38">
        <v>19.976076555023923</v>
      </c>
      <c r="AB3423" s="30"/>
      <c r="AC3423" s="31"/>
      <c r="AD3423" s="32"/>
      <c r="AE3423" s="32"/>
      <c r="AF3423" s="33"/>
      <c r="AJ3423" s="350"/>
      <c r="AK3423" s="3"/>
      <c r="AL3423" s="3"/>
    </row>
    <row r="3424" spans="1:38" ht="60" customHeight="1" x14ac:dyDescent="0.25">
      <c r="A3424" s="269">
        <v>100</v>
      </c>
      <c r="B3424" s="284" t="s">
        <v>8010</v>
      </c>
      <c r="C3424" s="267"/>
      <c r="D3424" s="115"/>
      <c r="E3424" s="267"/>
      <c r="F3424" s="298"/>
      <c r="G3424" s="189"/>
      <c r="H3424" s="358"/>
      <c r="I3424" s="331"/>
      <c r="J3424" s="72"/>
      <c r="K3424" s="72"/>
      <c r="L3424"/>
      <c r="M3424"/>
      <c r="P3424" s="9">
        <v>53</v>
      </c>
      <c r="R3424" s="36"/>
      <c r="V3424" s="37"/>
      <c r="Z3424" s="38"/>
      <c r="AA3424" s="38"/>
      <c r="AB3424" s="30"/>
      <c r="AC3424" s="31"/>
      <c r="AD3424" s="32"/>
      <c r="AE3424" s="32"/>
      <c r="AF3424" s="33"/>
      <c r="AJ3424" s="350"/>
      <c r="AK3424" s="3"/>
      <c r="AL3424" s="3"/>
    </row>
    <row r="3425" spans="1:38" ht="12" customHeight="1" x14ac:dyDescent="0.25">
      <c r="A3425" s="76">
        <v>5501010</v>
      </c>
      <c r="B3425" s="270" t="s">
        <v>4167</v>
      </c>
      <c r="C3425" s="77"/>
      <c r="D3425" s="115">
        <v>11.98</v>
      </c>
      <c r="E3425" s="78" t="s">
        <v>6463</v>
      </c>
      <c r="F3425" s="112">
        <f t="shared" si="223"/>
        <v>14.375999999999999</v>
      </c>
      <c r="G3425" s="79" t="s">
        <v>3333</v>
      </c>
      <c r="H3425" s="358"/>
      <c r="I3425" s="360" t="s">
        <v>8231</v>
      </c>
      <c r="J3425" s="15"/>
      <c r="L3425"/>
      <c r="M3425"/>
      <c r="P3425" s="9">
        <v>53</v>
      </c>
      <c r="V3425" s="39"/>
      <c r="Z3425" s="38"/>
      <c r="AA3425" s="38">
        <v>19.976076555023923</v>
      </c>
      <c r="AB3425" s="30"/>
      <c r="AC3425" s="31"/>
      <c r="AD3425" s="32"/>
      <c r="AE3425" s="32"/>
      <c r="AF3425" s="33"/>
      <c r="AJ3425" s="350">
        <v>5501008</v>
      </c>
      <c r="AK3425" s="3"/>
      <c r="AL3425" s="3"/>
    </row>
    <row r="3426" spans="1:38" ht="12" customHeight="1" x14ac:dyDescent="0.25">
      <c r="A3426" s="271">
        <v>5501012</v>
      </c>
      <c r="B3426" s="100" t="s">
        <v>5731</v>
      </c>
      <c r="C3426" s="85"/>
      <c r="D3426" s="115">
        <v>406.88</v>
      </c>
      <c r="E3426" s="86" t="s">
        <v>6463</v>
      </c>
      <c r="F3426" s="292">
        <f t="shared" si="223"/>
        <v>488.25599999999997</v>
      </c>
      <c r="G3426" s="87" t="s">
        <v>3333</v>
      </c>
      <c r="H3426" s="358"/>
      <c r="I3426" s="361"/>
      <c r="J3426" s="15"/>
      <c r="L3426"/>
      <c r="M3426"/>
      <c r="P3426" s="9">
        <v>53</v>
      </c>
      <c r="V3426" s="39"/>
      <c r="Z3426" s="38"/>
      <c r="AA3426" s="38">
        <v>19.976076555023923</v>
      </c>
      <c r="AB3426" s="30"/>
      <c r="AC3426" s="31"/>
      <c r="AD3426" s="32"/>
      <c r="AE3426" s="32"/>
      <c r="AF3426" s="33"/>
      <c r="AJ3426" s="350">
        <v>5501008</v>
      </c>
      <c r="AK3426" s="3"/>
      <c r="AL3426" s="3"/>
    </row>
    <row r="3427" spans="1:38" ht="60" customHeight="1" x14ac:dyDescent="0.25">
      <c r="A3427" s="269">
        <v>101</v>
      </c>
      <c r="B3427" s="284" t="s">
        <v>8011</v>
      </c>
      <c r="C3427" s="267"/>
      <c r="D3427" s="115"/>
      <c r="E3427" s="267"/>
      <c r="F3427" s="298"/>
      <c r="G3427" s="189"/>
      <c r="H3427" s="358"/>
      <c r="I3427" s="331"/>
      <c r="J3427" s="72"/>
      <c r="K3427" s="72"/>
      <c r="L3427"/>
      <c r="M3427"/>
      <c r="P3427" s="9">
        <v>54</v>
      </c>
      <c r="R3427" s="36"/>
      <c r="V3427" s="37"/>
      <c r="Z3427" s="38"/>
      <c r="AA3427" s="38"/>
      <c r="AB3427" s="30"/>
      <c r="AC3427" s="31"/>
      <c r="AD3427" s="32"/>
      <c r="AE3427" s="32"/>
      <c r="AF3427" s="33"/>
      <c r="AJ3427" s="350"/>
      <c r="AK3427" s="3"/>
      <c r="AL3427" s="3"/>
    </row>
    <row r="3428" spans="1:38" ht="12" customHeight="1" x14ac:dyDescent="0.25">
      <c r="A3428" s="277">
        <v>5501009</v>
      </c>
      <c r="B3428" s="282" t="s">
        <v>627</v>
      </c>
      <c r="C3428" s="289"/>
      <c r="D3428" s="115">
        <v>15.05</v>
      </c>
      <c r="E3428" s="290" t="s">
        <v>6463</v>
      </c>
      <c r="F3428" s="292">
        <f t="shared" si="223"/>
        <v>18.059999999999999</v>
      </c>
      <c r="G3428" s="163" t="s">
        <v>3334</v>
      </c>
      <c r="H3428" s="358"/>
      <c r="L3428"/>
      <c r="M3428"/>
      <c r="P3428" s="9">
        <v>54</v>
      </c>
      <c r="V3428" s="39"/>
      <c r="Z3428" s="38"/>
      <c r="AA3428" s="38">
        <v>19.980970504281629</v>
      </c>
      <c r="AB3428" s="30"/>
      <c r="AC3428" s="31"/>
      <c r="AD3428" s="32"/>
      <c r="AE3428" s="32"/>
      <c r="AF3428" s="33"/>
      <c r="AJ3428" s="350">
        <v>2401009</v>
      </c>
      <c r="AK3428" s="3"/>
      <c r="AL3428" s="3"/>
    </row>
    <row r="3429" spans="1:38" ht="60" customHeight="1" x14ac:dyDescent="0.25">
      <c r="A3429" s="269">
        <v>102</v>
      </c>
      <c r="B3429" s="284" t="s">
        <v>8012</v>
      </c>
      <c r="C3429" s="267"/>
      <c r="D3429" s="115"/>
      <c r="E3429" s="267"/>
      <c r="F3429" s="298"/>
      <c r="G3429" s="189"/>
      <c r="H3429" s="358"/>
      <c r="I3429" s="331"/>
      <c r="J3429" s="72"/>
      <c r="K3429" s="72"/>
      <c r="L3429"/>
      <c r="M3429"/>
      <c r="P3429" s="9">
        <v>55</v>
      </c>
      <c r="R3429" s="36"/>
      <c r="V3429" s="37"/>
      <c r="Z3429" s="38"/>
      <c r="AA3429" s="38"/>
      <c r="AB3429" s="30"/>
      <c r="AC3429" s="31"/>
      <c r="AD3429" s="32"/>
      <c r="AE3429" s="32"/>
      <c r="AF3429" s="33"/>
      <c r="AJ3429" s="350"/>
      <c r="AK3429" s="3"/>
      <c r="AL3429" s="3"/>
    </row>
    <row r="3430" spans="1:38" ht="12" customHeight="1" x14ac:dyDescent="0.25">
      <c r="A3430" s="76">
        <v>5501001</v>
      </c>
      <c r="B3430" s="270" t="s">
        <v>628</v>
      </c>
      <c r="C3430" s="77"/>
      <c r="D3430" s="115">
        <v>79.08</v>
      </c>
      <c r="E3430" s="78" t="s">
        <v>6463</v>
      </c>
      <c r="F3430" s="112">
        <f t="shared" si="223"/>
        <v>94.896000000000001</v>
      </c>
      <c r="G3430" s="79" t="s">
        <v>3333</v>
      </c>
      <c r="H3430" s="358"/>
      <c r="I3430" s="360" t="s">
        <v>8231</v>
      </c>
      <c r="J3430" s="15"/>
      <c r="L3430"/>
      <c r="M3430"/>
      <c r="P3430" s="9">
        <v>55</v>
      </c>
      <c r="V3430" s="39"/>
      <c r="Z3430" s="38"/>
      <c r="AA3430" s="38">
        <v>19.996377467850024</v>
      </c>
      <c r="AB3430" s="30"/>
      <c r="AC3430" s="31"/>
      <c r="AD3430" s="32"/>
      <c r="AE3430" s="32"/>
      <c r="AF3430" s="33"/>
      <c r="AJ3430" s="350">
        <v>2401001</v>
      </c>
      <c r="AK3430" s="3"/>
      <c r="AL3430" s="3"/>
    </row>
    <row r="3431" spans="1:38" ht="24" customHeight="1" x14ac:dyDescent="0.25">
      <c r="A3431" s="271">
        <v>3706006</v>
      </c>
      <c r="B3431" s="100" t="s">
        <v>144</v>
      </c>
      <c r="C3431" s="85"/>
      <c r="D3431" s="115">
        <v>85.81</v>
      </c>
      <c r="E3431" s="291" t="s">
        <v>5497</v>
      </c>
      <c r="F3431" s="292">
        <f t="shared" si="223"/>
        <v>102.97199999999999</v>
      </c>
      <c r="G3431" s="87" t="s">
        <v>3333</v>
      </c>
      <c r="H3431" s="358"/>
      <c r="I3431" s="361"/>
      <c r="J3431" s="15"/>
      <c r="L3431"/>
      <c r="M3431"/>
      <c r="P3431" s="9">
        <v>55</v>
      </c>
      <c r="V3431" s="39"/>
      <c r="Z3431" s="38"/>
      <c r="AA3431" s="38">
        <v>15.005842096478048</v>
      </c>
      <c r="AB3431" s="30"/>
      <c r="AC3431" s="31"/>
      <c r="AD3431" s="32"/>
      <c r="AE3431" s="32"/>
      <c r="AF3431" s="33"/>
      <c r="AJ3431" s="350"/>
      <c r="AK3431" s="3"/>
      <c r="AL3431" s="3"/>
    </row>
    <row r="3432" spans="1:38" ht="60" customHeight="1" x14ac:dyDescent="0.25">
      <c r="A3432" s="269">
        <v>103</v>
      </c>
      <c r="B3432" s="284" t="s">
        <v>8013</v>
      </c>
      <c r="C3432" s="267"/>
      <c r="D3432" s="115"/>
      <c r="E3432" s="267"/>
      <c r="F3432" s="298"/>
      <c r="G3432" s="189"/>
      <c r="H3432" s="358"/>
      <c r="I3432" s="354"/>
      <c r="J3432" s="72"/>
      <c r="K3432" s="72"/>
      <c r="L3432"/>
      <c r="M3432"/>
      <c r="P3432" s="9">
        <v>56</v>
      </c>
      <c r="R3432" s="36"/>
      <c r="V3432" s="37"/>
      <c r="Z3432" s="38"/>
      <c r="AA3432" s="38"/>
      <c r="AB3432" s="30"/>
      <c r="AC3432" s="31"/>
      <c r="AD3432" s="32"/>
      <c r="AE3432" s="32"/>
      <c r="AF3432" s="33"/>
      <c r="AJ3432" s="350"/>
      <c r="AK3432" s="3"/>
      <c r="AL3432" s="3"/>
    </row>
    <row r="3433" spans="1:38" ht="12" customHeight="1" x14ac:dyDescent="0.25">
      <c r="A3433" s="76">
        <v>5501002</v>
      </c>
      <c r="B3433" s="270" t="s">
        <v>5649</v>
      </c>
      <c r="C3433" s="77"/>
      <c r="D3433" s="115">
        <v>805.19</v>
      </c>
      <c r="E3433" s="78" t="s">
        <v>6463</v>
      </c>
      <c r="F3433" s="112">
        <f t="shared" si="223"/>
        <v>966.22800000000007</v>
      </c>
      <c r="G3433" s="79" t="s">
        <v>3335</v>
      </c>
      <c r="H3433" s="358"/>
      <c r="L3433"/>
      <c r="M3433"/>
      <c r="P3433" s="9">
        <v>56</v>
      </c>
      <c r="V3433" s="39"/>
      <c r="Z3433" s="38"/>
      <c r="AA3433" s="38">
        <v>12.000853773501007</v>
      </c>
      <c r="AB3433" s="30"/>
      <c r="AC3433" s="31"/>
      <c r="AD3433" s="32"/>
      <c r="AE3433" s="32"/>
      <c r="AF3433" s="33"/>
      <c r="AJ3433" s="350">
        <v>2401002</v>
      </c>
      <c r="AK3433" s="3"/>
      <c r="AL3433" s="3"/>
    </row>
    <row r="3434" spans="1:38" ht="12" customHeight="1" x14ac:dyDescent="0.25">
      <c r="A3434" s="73">
        <v>5501003</v>
      </c>
      <c r="B3434" s="98" t="s">
        <v>5650</v>
      </c>
      <c r="C3434" s="74"/>
      <c r="D3434" s="115">
        <v>970.33</v>
      </c>
      <c r="E3434" s="75" t="s">
        <v>6463</v>
      </c>
      <c r="F3434" s="112">
        <f t="shared" si="223"/>
        <v>1164.396</v>
      </c>
      <c r="G3434" s="80" t="s">
        <v>3334</v>
      </c>
      <c r="H3434" s="358"/>
      <c r="I3434" s="360" t="s">
        <v>8231</v>
      </c>
      <c r="L3434"/>
      <c r="M3434"/>
      <c r="P3434" s="9">
        <v>56</v>
      </c>
      <c r="V3434" s="39"/>
      <c r="Z3434" s="38"/>
      <c r="AA3434" s="38">
        <v>11.999822880843084</v>
      </c>
      <c r="AB3434" s="30"/>
      <c r="AC3434" s="31"/>
      <c r="AD3434" s="32"/>
      <c r="AE3434" s="32"/>
      <c r="AF3434" s="33"/>
      <c r="AJ3434" s="350">
        <v>2401003</v>
      </c>
      <c r="AK3434" s="3"/>
      <c r="AL3434" s="3"/>
    </row>
    <row r="3435" spans="1:38" ht="12" customHeight="1" x14ac:dyDescent="0.25">
      <c r="A3435" s="73">
        <v>5501004</v>
      </c>
      <c r="B3435" s="98" t="s">
        <v>5651</v>
      </c>
      <c r="C3435" s="74"/>
      <c r="D3435" s="115">
        <v>760.49</v>
      </c>
      <c r="E3435" s="75" t="s">
        <v>6463</v>
      </c>
      <c r="F3435" s="112">
        <f t="shared" si="223"/>
        <v>912.58799999999997</v>
      </c>
      <c r="G3435" s="80" t="s">
        <v>3335</v>
      </c>
      <c r="H3435" s="358"/>
      <c r="I3435" s="361"/>
      <c r="L3435"/>
      <c r="M3435"/>
      <c r="P3435" s="9">
        <v>56</v>
      </c>
      <c r="V3435" s="39"/>
      <c r="Z3435" s="38"/>
      <c r="AA3435" s="38">
        <v>12</v>
      </c>
      <c r="AB3435" s="30"/>
      <c r="AC3435" s="31"/>
      <c r="AD3435" s="32"/>
      <c r="AE3435" s="32"/>
      <c r="AF3435" s="33"/>
      <c r="AJ3435" s="350">
        <v>2401004</v>
      </c>
      <c r="AK3435" s="3"/>
      <c r="AL3435" s="3"/>
    </row>
    <row r="3436" spans="1:38" ht="12" customHeight="1" x14ac:dyDescent="0.25">
      <c r="A3436" s="73">
        <v>5501005</v>
      </c>
      <c r="B3436" s="98" t="s">
        <v>5652</v>
      </c>
      <c r="C3436" s="74"/>
      <c r="D3436" s="115">
        <v>871.38</v>
      </c>
      <c r="E3436" s="75" t="s">
        <v>6463</v>
      </c>
      <c r="F3436" s="112">
        <f t="shared" si="223"/>
        <v>1045.6559999999999</v>
      </c>
      <c r="G3436" s="80" t="s">
        <v>3335</v>
      </c>
      <c r="H3436" s="358"/>
      <c r="L3436"/>
      <c r="M3436"/>
      <c r="P3436" s="9">
        <v>56</v>
      </c>
      <c r="V3436" s="39"/>
      <c r="Z3436" s="38"/>
      <c r="AA3436" s="38">
        <v>11.999737028088688</v>
      </c>
      <c r="AB3436" s="30"/>
      <c r="AC3436" s="31"/>
      <c r="AD3436" s="32"/>
      <c r="AE3436" s="32"/>
      <c r="AF3436" s="33"/>
      <c r="AJ3436" s="350">
        <v>2401005</v>
      </c>
      <c r="AK3436" s="3"/>
      <c r="AL3436" s="3"/>
    </row>
    <row r="3437" spans="1:38" ht="12" customHeight="1" x14ac:dyDescent="0.25">
      <c r="A3437" s="73">
        <v>5501006</v>
      </c>
      <c r="B3437" s="98" t="s">
        <v>5653</v>
      </c>
      <c r="C3437" s="74"/>
      <c r="D3437" s="115">
        <v>1019.31</v>
      </c>
      <c r="E3437" s="75" t="s">
        <v>6463</v>
      </c>
      <c r="F3437" s="112">
        <f t="shared" si="223"/>
        <v>1223.1719999999998</v>
      </c>
      <c r="G3437" s="80" t="s">
        <v>3335</v>
      </c>
      <c r="H3437" s="358"/>
      <c r="L3437"/>
      <c r="M3437"/>
      <c r="P3437" s="9">
        <v>56</v>
      </c>
      <c r="V3437" s="39"/>
      <c r="Z3437" s="38"/>
      <c r="AA3437" s="38">
        <v>12.000674432001816</v>
      </c>
      <c r="AB3437" s="30"/>
      <c r="AC3437" s="31"/>
      <c r="AD3437" s="32"/>
      <c r="AE3437" s="32"/>
      <c r="AF3437" s="33"/>
      <c r="AJ3437" s="350">
        <v>2401006</v>
      </c>
      <c r="AK3437" s="3"/>
      <c r="AL3437" s="3"/>
    </row>
    <row r="3438" spans="1:38" ht="12" customHeight="1" x14ac:dyDescent="0.25">
      <c r="A3438" s="271">
        <v>2401007</v>
      </c>
      <c r="B3438" s="100" t="s">
        <v>5654</v>
      </c>
      <c r="C3438" s="85"/>
      <c r="D3438" s="115">
        <v>738.63</v>
      </c>
      <c r="E3438" s="86" t="s">
        <v>6463</v>
      </c>
      <c r="F3438" s="310">
        <f t="shared" si="223"/>
        <v>886.35599999999999</v>
      </c>
      <c r="G3438" s="87" t="s">
        <v>3335</v>
      </c>
      <c r="H3438" s="358"/>
      <c r="L3438"/>
      <c r="M3438"/>
      <c r="P3438" s="9">
        <v>56</v>
      </c>
      <c r="V3438" s="39"/>
      <c r="Z3438" s="38"/>
      <c r="AA3438" s="38">
        <v>0</v>
      </c>
      <c r="AB3438" s="30"/>
      <c r="AC3438" s="31"/>
      <c r="AD3438" s="32"/>
      <c r="AE3438" s="32"/>
      <c r="AF3438" s="33"/>
      <c r="AJ3438" s="350"/>
      <c r="AK3438" s="3"/>
      <c r="AL3438" s="3"/>
    </row>
    <row r="3439" spans="1:38" ht="60" customHeight="1" x14ac:dyDescent="0.25">
      <c r="A3439" s="269">
        <v>104</v>
      </c>
      <c r="B3439" s="284" t="s">
        <v>8014</v>
      </c>
      <c r="C3439" s="267"/>
      <c r="D3439" s="115"/>
      <c r="E3439" s="267"/>
      <c r="F3439" s="298"/>
      <c r="G3439" s="189"/>
      <c r="H3439" s="358"/>
      <c r="I3439" s="331"/>
      <c r="J3439" s="72"/>
      <c r="K3439" s="72"/>
      <c r="L3439"/>
      <c r="M3439"/>
      <c r="P3439" s="9">
        <v>57</v>
      </c>
      <c r="R3439" s="36"/>
      <c r="V3439" s="37"/>
      <c r="Z3439" s="38"/>
      <c r="AA3439" s="38"/>
      <c r="AB3439" s="30"/>
      <c r="AC3439" s="31"/>
      <c r="AD3439" s="32"/>
      <c r="AE3439" s="32"/>
      <c r="AF3439" s="33"/>
      <c r="AJ3439" s="350"/>
      <c r="AK3439" s="3"/>
      <c r="AL3439" s="3"/>
    </row>
    <row r="3440" spans="1:38" ht="12" customHeight="1" x14ac:dyDescent="0.25">
      <c r="A3440" s="76">
        <v>1301104</v>
      </c>
      <c r="B3440" s="270" t="s">
        <v>629</v>
      </c>
      <c r="C3440" s="77"/>
      <c r="D3440" s="115">
        <v>34.880000000000003</v>
      </c>
      <c r="E3440" s="78" t="s">
        <v>6463</v>
      </c>
      <c r="F3440" s="112">
        <f t="shared" si="223"/>
        <v>41.856000000000002</v>
      </c>
      <c r="G3440" s="79" t="s">
        <v>3333</v>
      </c>
      <c r="H3440" s="358"/>
      <c r="I3440" s="360" t="s">
        <v>8232</v>
      </c>
      <c r="J3440" s="15"/>
      <c r="L3440"/>
      <c r="M3440"/>
      <c r="P3440" s="9">
        <v>57</v>
      </c>
      <c r="V3440" s="39"/>
      <c r="Z3440" s="38"/>
      <c r="AA3440" s="38">
        <v>5.0222504767959322</v>
      </c>
      <c r="AB3440" s="30"/>
      <c r="AC3440" s="31"/>
      <c r="AD3440" s="32"/>
      <c r="AE3440" s="32"/>
      <c r="AF3440" s="33"/>
      <c r="AJ3440" s="350"/>
      <c r="AK3440" s="3"/>
      <c r="AL3440" s="3"/>
    </row>
    <row r="3441" spans="1:38" ht="12" customHeight="1" x14ac:dyDescent="0.25">
      <c r="A3441" s="271">
        <v>1301105</v>
      </c>
      <c r="B3441" s="100" t="s">
        <v>630</v>
      </c>
      <c r="C3441" s="85"/>
      <c r="D3441" s="115">
        <v>34.880000000000003</v>
      </c>
      <c r="E3441" s="86" t="s">
        <v>6463</v>
      </c>
      <c r="F3441" s="292">
        <f t="shared" si="223"/>
        <v>41.856000000000002</v>
      </c>
      <c r="G3441" s="87" t="s">
        <v>3335</v>
      </c>
      <c r="H3441" s="358"/>
      <c r="I3441" s="361"/>
      <c r="L3441"/>
      <c r="M3441"/>
      <c r="P3441" s="9">
        <v>57</v>
      </c>
      <c r="V3441" s="39"/>
      <c r="Z3441" s="38"/>
      <c r="AA3441" s="38">
        <v>5.0222504767959322</v>
      </c>
      <c r="AB3441" s="30"/>
      <c r="AC3441" s="31"/>
      <c r="AD3441" s="32"/>
      <c r="AE3441" s="32"/>
      <c r="AF3441" s="33"/>
      <c r="AJ3441" s="350"/>
      <c r="AK3441" s="3"/>
      <c r="AL3441" s="3"/>
    </row>
    <row r="3442" spans="1:38" ht="60" customHeight="1" x14ac:dyDescent="0.25">
      <c r="A3442" s="269">
        <v>105</v>
      </c>
      <c r="B3442" s="284" t="s">
        <v>8015</v>
      </c>
      <c r="C3442" s="267"/>
      <c r="D3442" s="115"/>
      <c r="E3442" s="267"/>
      <c r="F3442" s="298"/>
      <c r="G3442" s="189"/>
      <c r="H3442" s="358"/>
      <c r="I3442" s="354"/>
      <c r="J3442" s="72"/>
      <c r="K3442" s="72"/>
      <c r="L3442"/>
      <c r="M3442"/>
      <c r="P3442" s="9">
        <v>58</v>
      </c>
      <c r="R3442" s="36"/>
      <c r="V3442" s="37"/>
      <c r="Z3442" s="38"/>
      <c r="AA3442" s="38"/>
      <c r="AB3442" s="30"/>
      <c r="AC3442" s="31"/>
      <c r="AD3442" s="32"/>
      <c r="AE3442" s="32"/>
      <c r="AF3442" s="33"/>
      <c r="AJ3442" s="350"/>
      <c r="AK3442" s="3"/>
      <c r="AL3442" s="3"/>
    </row>
    <row r="3443" spans="1:38" ht="12" customHeight="1" x14ac:dyDescent="0.25">
      <c r="A3443" s="76">
        <v>1301104</v>
      </c>
      <c r="B3443" s="270" t="s">
        <v>629</v>
      </c>
      <c r="C3443" s="77"/>
      <c r="D3443" s="115">
        <v>34.880000000000003</v>
      </c>
      <c r="E3443" s="78" t="s">
        <v>6463</v>
      </c>
      <c r="F3443" s="112">
        <f t="shared" ref="F3443:F3444" si="224">D3443*1.2</f>
        <v>41.856000000000002</v>
      </c>
      <c r="G3443" s="79" t="s">
        <v>3333</v>
      </c>
      <c r="H3443" s="358"/>
      <c r="J3443" s="15"/>
      <c r="L3443"/>
      <c r="M3443"/>
      <c r="P3443" s="9">
        <v>58</v>
      </c>
      <c r="V3443" s="39"/>
      <c r="Z3443" s="38"/>
      <c r="AA3443" s="38">
        <v>5.0222504767959322</v>
      </c>
      <c r="AB3443" s="30"/>
      <c r="AC3443" s="31"/>
      <c r="AD3443" s="32"/>
      <c r="AE3443" s="32"/>
      <c r="AF3443" s="33"/>
      <c r="AJ3443" s="350"/>
      <c r="AK3443" s="3"/>
      <c r="AL3443" s="3"/>
    </row>
    <row r="3444" spans="1:38" ht="12" customHeight="1" x14ac:dyDescent="0.25">
      <c r="A3444" s="73">
        <v>1301105</v>
      </c>
      <c r="B3444" s="98" t="s">
        <v>630</v>
      </c>
      <c r="C3444" s="74"/>
      <c r="D3444" s="115">
        <v>34.880000000000003</v>
      </c>
      <c r="E3444" s="75" t="s">
        <v>6463</v>
      </c>
      <c r="F3444" s="112">
        <f t="shared" si="224"/>
        <v>41.856000000000002</v>
      </c>
      <c r="G3444" s="80" t="s">
        <v>3335</v>
      </c>
      <c r="H3444" s="358"/>
      <c r="L3444"/>
      <c r="M3444"/>
      <c r="P3444" s="9">
        <v>58</v>
      </c>
      <c r="V3444" s="39"/>
      <c r="Z3444" s="38"/>
      <c r="AA3444" s="38">
        <v>5.0222504767959322</v>
      </c>
      <c r="AB3444" s="30"/>
      <c r="AC3444" s="31"/>
      <c r="AD3444" s="32"/>
      <c r="AE3444" s="32"/>
      <c r="AF3444" s="33"/>
      <c r="AJ3444" s="350"/>
      <c r="AK3444" s="3"/>
      <c r="AL3444" s="3"/>
    </row>
    <row r="3445" spans="1:38" ht="12" customHeight="1" x14ac:dyDescent="0.25">
      <c r="A3445" s="73">
        <v>5301001</v>
      </c>
      <c r="B3445" s="98" t="s">
        <v>631</v>
      </c>
      <c r="C3445" s="74"/>
      <c r="D3445" s="115">
        <v>73.66</v>
      </c>
      <c r="E3445" s="75" t="s">
        <v>6463</v>
      </c>
      <c r="F3445" s="112">
        <f t="shared" si="223"/>
        <v>88.391999999999996</v>
      </c>
      <c r="G3445" s="80" t="s">
        <v>3335</v>
      </c>
      <c r="H3445" s="358"/>
      <c r="I3445" s="326" t="s">
        <v>4968</v>
      </c>
      <c r="L3445"/>
      <c r="M3445"/>
      <c r="P3445" s="9">
        <v>58</v>
      </c>
      <c r="V3445" s="39"/>
      <c r="Z3445" s="38"/>
      <c r="AA3445" s="38">
        <v>9.9941668286992069</v>
      </c>
      <c r="AB3445" s="30"/>
      <c r="AC3445" s="31"/>
      <c r="AD3445" s="32"/>
      <c r="AE3445" s="32"/>
      <c r="AF3445" s="33"/>
      <c r="AJ3445" s="350">
        <v>1301001</v>
      </c>
      <c r="AK3445" s="3"/>
      <c r="AL3445" s="3"/>
    </row>
    <row r="3446" spans="1:38" ht="12" customHeight="1" x14ac:dyDescent="0.25">
      <c r="A3446" s="73">
        <v>5301002</v>
      </c>
      <c r="B3446" s="98" t="s">
        <v>632</v>
      </c>
      <c r="C3446" s="74"/>
      <c r="D3446" s="115">
        <v>73.66</v>
      </c>
      <c r="E3446" s="75" t="s">
        <v>6463</v>
      </c>
      <c r="F3446" s="112">
        <f t="shared" si="223"/>
        <v>88.391999999999996</v>
      </c>
      <c r="G3446" s="80" t="s">
        <v>3335</v>
      </c>
      <c r="H3446" s="358"/>
      <c r="I3446" s="360" t="s">
        <v>8233</v>
      </c>
      <c r="L3446"/>
      <c r="M3446"/>
      <c r="P3446" s="9">
        <v>58</v>
      </c>
      <c r="V3446" s="39"/>
      <c r="Z3446" s="38"/>
      <c r="AA3446" s="38">
        <v>9.9941668286992069</v>
      </c>
      <c r="AB3446" s="30"/>
      <c r="AC3446" s="31"/>
      <c r="AD3446" s="32"/>
      <c r="AE3446" s="32"/>
      <c r="AF3446" s="33"/>
      <c r="AJ3446" s="350">
        <v>1301002</v>
      </c>
      <c r="AK3446" s="3"/>
      <c r="AL3446" s="3"/>
    </row>
    <row r="3447" spans="1:38" ht="12" customHeight="1" x14ac:dyDescent="0.25">
      <c r="A3447" s="73">
        <v>5301003</v>
      </c>
      <c r="B3447" s="98" t="s">
        <v>633</v>
      </c>
      <c r="C3447" s="74"/>
      <c r="D3447" s="115">
        <v>80.959999999999994</v>
      </c>
      <c r="E3447" s="75" t="s">
        <v>1</v>
      </c>
      <c r="F3447" s="112">
        <f t="shared" si="223"/>
        <v>97.151999999999987</v>
      </c>
      <c r="G3447" s="80" t="s">
        <v>3335</v>
      </c>
      <c r="H3447" s="358"/>
      <c r="I3447" s="361"/>
      <c r="L3447"/>
      <c r="M3447"/>
      <c r="P3447" s="9">
        <v>58</v>
      </c>
      <c r="V3447" s="39"/>
      <c r="Z3447" s="38"/>
      <c r="AA3447" s="38">
        <v>9.9946930833185945</v>
      </c>
      <c r="AB3447" s="30"/>
      <c r="AC3447" s="31"/>
      <c r="AD3447" s="32"/>
      <c r="AE3447" s="32"/>
      <c r="AF3447" s="33"/>
      <c r="AJ3447" s="350">
        <v>1301003</v>
      </c>
      <c r="AK3447" s="3"/>
      <c r="AL3447" s="3"/>
    </row>
    <row r="3448" spans="1:38" ht="12" customHeight="1" x14ac:dyDescent="0.25">
      <c r="A3448" s="73">
        <v>5301004</v>
      </c>
      <c r="B3448" s="98" t="s">
        <v>634</v>
      </c>
      <c r="C3448" s="74"/>
      <c r="D3448" s="115">
        <v>91.59</v>
      </c>
      <c r="E3448" s="75" t="s">
        <v>6463</v>
      </c>
      <c r="F3448" s="112">
        <f t="shared" si="223"/>
        <v>109.908</v>
      </c>
      <c r="G3448" s="80" t="s">
        <v>3335</v>
      </c>
      <c r="H3448" s="358"/>
      <c r="L3448"/>
      <c r="M3448"/>
      <c r="P3448" s="9">
        <v>58</v>
      </c>
      <c r="V3448" s="39"/>
      <c r="Z3448" s="38"/>
      <c r="AA3448" s="38">
        <v>9.992181391712279</v>
      </c>
      <c r="AB3448" s="30"/>
      <c r="AC3448" s="31"/>
      <c r="AD3448" s="32"/>
      <c r="AE3448" s="32"/>
      <c r="AF3448" s="33"/>
      <c r="AJ3448" s="350">
        <v>1301004</v>
      </c>
      <c r="AK3448" s="3"/>
      <c r="AL3448" s="3"/>
    </row>
    <row r="3449" spans="1:38" ht="12" customHeight="1" x14ac:dyDescent="0.25">
      <c r="A3449" s="73">
        <v>5301005</v>
      </c>
      <c r="B3449" s="98" t="s">
        <v>635</v>
      </c>
      <c r="C3449" s="74"/>
      <c r="D3449" s="115">
        <v>91.59</v>
      </c>
      <c r="E3449" s="75" t="s">
        <v>6463</v>
      </c>
      <c r="F3449" s="112">
        <f t="shared" si="223"/>
        <v>109.908</v>
      </c>
      <c r="G3449" s="80" t="s">
        <v>3335</v>
      </c>
      <c r="H3449" s="358"/>
      <c r="I3449" s="360" t="s">
        <v>8234</v>
      </c>
      <c r="L3449"/>
      <c r="M3449"/>
      <c r="P3449" s="9">
        <v>58</v>
      </c>
      <c r="V3449" s="39"/>
      <c r="Z3449" s="38"/>
      <c r="AA3449" s="38">
        <v>9.992181391712279</v>
      </c>
      <c r="AB3449" s="30"/>
      <c r="AC3449" s="31"/>
      <c r="AD3449" s="32"/>
      <c r="AE3449" s="32"/>
      <c r="AF3449" s="33"/>
      <c r="AJ3449" s="350">
        <v>1301005</v>
      </c>
      <c r="AK3449" s="3"/>
      <c r="AL3449" s="3"/>
    </row>
    <row r="3450" spans="1:38" ht="12" customHeight="1" x14ac:dyDescent="0.25">
      <c r="A3450" s="73">
        <v>5301006</v>
      </c>
      <c r="B3450" s="98" t="s">
        <v>636</v>
      </c>
      <c r="C3450" s="74"/>
      <c r="D3450" s="115">
        <v>103.23</v>
      </c>
      <c r="E3450" s="75" t="s">
        <v>6463</v>
      </c>
      <c r="F3450" s="112">
        <f t="shared" si="223"/>
        <v>123.876</v>
      </c>
      <c r="G3450" s="80" t="s">
        <v>3335</v>
      </c>
      <c r="H3450" s="358"/>
      <c r="I3450" s="361"/>
      <c r="L3450"/>
      <c r="M3450"/>
      <c r="P3450" s="9">
        <v>58</v>
      </c>
      <c r="V3450" s="39"/>
      <c r="Z3450" s="38"/>
      <c r="AA3450" s="38">
        <v>10.004162619675313</v>
      </c>
      <c r="AB3450" s="30"/>
      <c r="AC3450" s="31"/>
      <c r="AD3450" s="32"/>
      <c r="AE3450" s="32"/>
      <c r="AF3450" s="33"/>
      <c r="AJ3450" s="350">
        <v>1301006</v>
      </c>
      <c r="AK3450" s="3"/>
      <c r="AL3450" s="3"/>
    </row>
    <row r="3451" spans="1:38" ht="12" customHeight="1" x14ac:dyDescent="0.25">
      <c r="A3451" s="73">
        <v>5301007</v>
      </c>
      <c r="B3451" s="98" t="s">
        <v>637</v>
      </c>
      <c r="C3451" s="74"/>
      <c r="D3451" s="115">
        <v>140.11000000000001</v>
      </c>
      <c r="E3451" s="75" t="s">
        <v>6463</v>
      </c>
      <c r="F3451" s="112">
        <f t="shared" si="223"/>
        <v>168.13200000000001</v>
      </c>
      <c r="G3451" s="80" t="s">
        <v>3334</v>
      </c>
      <c r="H3451" s="358"/>
      <c r="L3451"/>
      <c r="M3451"/>
      <c r="P3451" s="9">
        <v>58</v>
      </c>
      <c r="V3451" s="39"/>
      <c r="Z3451" s="38"/>
      <c r="AA3451" s="38">
        <v>9.9969334559950909</v>
      </c>
      <c r="AB3451" s="30"/>
      <c r="AC3451" s="31"/>
      <c r="AD3451" s="32"/>
      <c r="AE3451" s="32"/>
      <c r="AF3451" s="33"/>
      <c r="AJ3451" s="350">
        <v>1301007</v>
      </c>
      <c r="AK3451" s="3"/>
      <c r="AL3451" s="3"/>
    </row>
    <row r="3452" spans="1:38" ht="12" customHeight="1" x14ac:dyDescent="0.25">
      <c r="A3452" s="73">
        <v>5301008</v>
      </c>
      <c r="B3452" s="98" t="s">
        <v>638</v>
      </c>
      <c r="C3452" s="74"/>
      <c r="D3452" s="115">
        <v>140.11000000000001</v>
      </c>
      <c r="E3452" s="75" t="s">
        <v>6463</v>
      </c>
      <c r="F3452" s="112">
        <f t="shared" si="223"/>
        <v>168.13200000000001</v>
      </c>
      <c r="G3452" s="80" t="s">
        <v>3334</v>
      </c>
      <c r="H3452" s="358"/>
      <c r="I3452" s="360" t="s">
        <v>8235</v>
      </c>
      <c r="L3452"/>
      <c r="M3452"/>
      <c r="P3452" s="9">
        <v>58</v>
      </c>
      <c r="V3452" s="39"/>
      <c r="Z3452" s="38"/>
      <c r="AA3452" s="38">
        <v>9.9969334559950909</v>
      </c>
      <c r="AB3452" s="30"/>
      <c r="AC3452" s="31"/>
      <c r="AD3452" s="32"/>
      <c r="AE3452" s="32"/>
      <c r="AF3452" s="33"/>
      <c r="AJ3452" s="350">
        <v>1301008</v>
      </c>
      <c r="AK3452" s="3"/>
      <c r="AL3452" s="3"/>
    </row>
    <row r="3453" spans="1:38" ht="12" customHeight="1" x14ac:dyDescent="0.25">
      <c r="A3453" s="73">
        <v>5301009</v>
      </c>
      <c r="B3453" s="98" t="s">
        <v>639</v>
      </c>
      <c r="C3453" s="74"/>
      <c r="D3453" s="115">
        <v>165.51</v>
      </c>
      <c r="E3453" s="75" t="s">
        <v>6463</v>
      </c>
      <c r="F3453" s="112">
        <f t="shared" si="223"/>
        <v>198.61199999999999</v>
      </c>
      <c r="G3453" s="80" t="s">
        <v>3334</v>
      </c>
      <c r="H3453" s="358"/>
      <c r="I3453" s="361"/>
      <c r="L3453"/>
      <c r="M3453"/>
      <c r="P3453" s="9">
        <v>58</v>
      </c>
      <c r="V3453" s="39"/>
      <c r="Z3453" s="38"/>
      <c r="AA3453" s="38">
        <v>10.003461405330569</v>
      </c>
      <c r="AB3453" s="30"/>
      <c r="AC3453" s="31"/>
      <c r="AD3453" s="32"/>
      <c r="AE3453" s="32"/>
      <c r="AF3453" s="33"/>
      <c r="AJ3453" s="350">
        <v>1301009</v>
      </c>
      <c r="AK3453" s="3"/>
      <c r="AL3453" s="3"/>
    </row>
    <row r="3454" spans="1:38" ht="12" customHeight="1" x14ac:dyDescent="0.25">
      <c r="A3454" s="73">
        <v>5301010</v>
      </c>
      <c r="B3454" s="98" t="s">
        <v>640</v>
      </c>
      <c r="C3454" s="74"/>
      <c r="D3454" s="115">
        <v>195.73</v>
      </c>
      <c r="E3454" s="75" t="s">
        <v>6463</v>
      </c>
      <c r="F3454" s="112">
        <f t="shared" si="223"/>
        <v>234.87599999999998</v>
      </c>
      <c r="G3454" s="80" t="s">
        <v>3334</v>
      </c>
      <c r="H3454" s="358"/>
      <c r="L3454"/>
      <c r="M3454"/>
      <c r="P3454" s="9">
        <v>58</v>
      </c>
      <c r="V3454" s="39"/>
      <c r="Z3454" s="38"/>
      <c r="AA3454" s="38">
        <v>10.002926972047419</v>
      </c>
      <c r="AB3454" s="30"/>
      <c r="AC3454" s="31"/>
      <c r="AD3454" s="32"/>
      <c r="AE3454" s="32"/>
      <c r="AF3454" s="33"/>
      <c r="AJ3454" s="350">
        <v>1301010</v>
      </c>
      <c r="AK3454" s="3"/>
      <c r="AL3454" s="3"/>
    </row>
    <row r="3455" spans="1:38" ht="12" customHeight="1" x14ac:dyDescent="0.25">
      <c r="A3455" s="73">
        <v>5301011</v>
      </c>
      <c r="B3455" s="98" t="s">
        <v>641</v>
      </c>
      <c r="C3455" s="74"/>
      <c r="D3455" s="115">
        <v>195.73</v>
      </c>
      <c r="E3455" s="75" t="s">
        <v>6463</v>
      </c>
      <c r="F3455" s="112">
        <f t="shared" si="223"/>
        <v>234.87599999999998</v>
      </c>
      <c r="G3455" s="80" t="s">
        <v>3334</v>
      </c>
      <c r="H3455" s="358"/>
      <c r="L3455"/>
      <c r="M3455"/>
      <c r="P3455" s="9">
        <v>58</v>
      </c>
      <c r="V3455" s="39"/>
      <c r="Z3455" s="38"/>
      <c r="AA3455" s="38">
        <v>10.002926972047419</v>
      </c>
      <c r="AB3455" s="30"/>
      <c r="AC3455" s="31"/>
      <c r="AD3455" s="32"/>
      <c r="AE3455" s="32"/>
      <c r="AF3455" s="33"/>
      <c r="AJ3455" s="350">
        <v>1301011</v>
      </c>
      <c r="AK3455" s="3"/>
      <c r="AL3455" s="3"/>
    </row>
    <row r="3456" spans="1:38" ht="12" customHeight="1" x14ac:dyDescent="0.25">
      <c r="A3456" s="73">
        <v>5301012</v>
      </c>
      <c r="B3456" s="98" t="s">
        <v>642</v>
      </c>
      <c r="C3456" s="74"/>
      <c r="D3456" s="115">
        <v>222.1</v>
      </c>
      <c r="E3456" s="75" t="s">
        <v>6463</v>
      </c>
      <c r="F3456" s="112">
        <f t="shared" si="223"/>
        <v>266.52</v>
      </c>
      <c r="G3456" s="80" t="s">
        <v>3334</v>
      </c>
      <c r="H3456" s="358"/>
      <c r="I3456" s="365" t="s">
        <v>4996</v>
      </c>
      <c r="L3456"/>
      <c r="M3456"/>
      <c r="P3456" s="9">
        <v>58</v>
      </c>
      <c r="V3456" s="39"/>
      <c r="Z3456" s="38"/>
      <c r="AA3456" s="38">
        <v>10.00193461017605</v>
      </c>
      <c r="AB3456" s="30"/>
      <c r="AC3456" s="31"/>
      <c r="AD3456" s="32"/>
      <c r="AE3456" s="32"/>
      <c r="AF3456" s="33"/>
      <c r="AJ3456" s="350">
        <v>1301012</v>
      </c>
      <c r="AK3456" s="3"/>
      <c r="AL3456" s="3"/>
    </row>
    <row r="3457" spans="1:38" ht="12" customHeight="1" x14ac:dyDescent="0.25">
      <c r="A3457" s="73">
        <v>5301013</v>
      </c>
      <c r="B3457" s="98" t="s">
        <v>643</v>
      </c>
      <c r="C3457" s="74"/>
      <c r="D3457" s="115">
        <v>295.01</v>
      </c>
      <c r="E3457" s="75" t="s">
        <v>6463</v>
      </c>
      <c r="F3457" s="112">
        <f t="shared" si="223"/>
        <v>354.012</v>
      </c>
      <c r="G3457" s="80" t="s">
        <v>3334</v>
      </c>
      <c r="H3457" s="358"/>
      <c r="I3457" s="365"/>
      <c r="L3457"/>
      <c r="M3457"/>
      <c r="P3457" s="9">
        <v>58</v>
      </c>
      <c r="V3457" s="39"/>
      <c r="Z3457" s="38"/>
      <c r="AA3457" s="38">
        <v>10.000970968055142</v>
      </c>
      <c r="AB3457" s="30"/>
      <c r="AC3457" s="31"/>
      <c r="AD3457" s="32"/>
      <c r="AE3457" s="32"/>
      <c r="AF3457" s="33"/>
      <c r="AJ3457" s="350">
        <v>1301013</v>
      </c>
      <c r="AK3457" s="3"/>
      <c r="AL3457" s="3"/>
    </row>
    <row r="3458" spans="1:38" ht="12" customHeight="1" x14ac:dyDescent="0.25">
      <c r="A3458" s="73">
        <v>5301014</v>
      </c>
      <c r="B3458" s="98" t="s">
        <v>644</v>
      </c>
      <c r="C3458" s="74"/>
      <c r="D3458" s="115">
        <v>295.01</v>
      </c>
      <c r="E3458" s="75" t="s">
        <v>6463</v>
      </c>
      <c r="F3458" s="112">
        <f t="shared" ref="F3458:F3521" si="225">D3458*1.2</f>
        <v>354.012</v>
      </c>
      <c r="G3458" s="80" t="s">
        <v>3334</v>
      </c>
      <c r="H3458" s="358"/>
      <c r="I3458" s="365"/>
      <c r="L3458"/>
      <c r="M3458"/>
      <c r="P3458" s="9">
        <v>58</v>
      </c>
      <c r="V3458" s="39"/>
      <c r="Z3458" s="38"/>
      <c r="AA3458" s="38">
        <v>10.000970968055142</v>
      </c>
      <c r="AB3458" s="30"/>
      <c r="AC3458" s="31"/>
      <c r="AD3458" s="32"/>
      <c r="AE3458" s="32"/>
      <c r="AF3458" s="33"/>
      <c r="AJ3458" s="350">
        <v>1301014</v>
      </c>
      <c r="AK3458" s="3"/>
      <c r="AL3458" s="3"/>
    </row>
    <row r="3459" spans="1:38" ht="12" customHeight="1" x14ac:dyDescent="0.25">
      <c r="A3459" s="73">
        <v>5301015</v>
      </c>
      <c r="B3459" s="98" t="s">
        <v>645</v>
      </c>
      <c r="C3459" s="74"/>
      <c r="D3459" s="115">
        <v>326.57</v>
      </c>
      <c r="E3459" s="75" t="s">
        <v>6463</v>
      </c>
      <c r="F3459" s="112">
        <f t="shared" si="225"/>
        <v>391.88399999999996</v>
      </c>
      <c r="G3459" s="80" t="s">
        <v>3334</v>
      </c>
      <c r="H3459" s="358"/>
      <c r="L3459"/>
      <c r="M3459"/>
      <c r="P3459" s="9">
        <v>58</v>
      </c>
      <c r="V3459" s="39"/>
      <c r="Z3459" s="38"/>
      <c r="AA3459" s="38">
        <v>9.9991228839575541</v>
      </c>
      <c r="AB3459" s="30"/>
      <c r="AC3459" s="31"/>
      <c r="AD3459" s="32"/>
      <c r="AE3459" s="32"/>
      <c r="AF3459" s="33"/>
      <c r="AJ3459" s="350">
        <v>1301015</v>
      </c>
      <c r="AK3459" s="3"/>
      <c r="AL3459" s="3"/>
    </row>
    <row r="3460" spans="1:38" ht="12" customHeight="1" x14ac:dyDescent="0.25">
      <c r="A3460" s="73">
        <v>1301016</v>
      </c>
      <c r="B3460" s="98" t="s">
        <v>646</v>
      </c>
      <c r="C3460" s="74"/>
      <c r="D3460" s="115">
        <v>242.38</v>
      </c>
      <c r="E3460" s="75" t="s">
        <v>6463</v>
      </c>
      <c r="F3460" s="309">
        <f t="shared" si="225"/>
        <v>290.85599999999999</v>
      </c>
      <c r="G3460" s="80" t="s">
        <v>3334</v>
      </c>
      <c r="H3460" s="358"/>
      <c r="L3460"/>
      <c r="M3460"/>
      <c r="P3460" s="9">
        <v>58</v>
      </c>
      <c r="V3460" s="39"/>
      <c r="Z3460" s="38"/>
      <c r="AA3460" s="38">
        <v>0</v>
      </c>
      <c r="AB3460" s="30"/>
      <c r="AC3460" s="31"/>
      <c r="AD3460" s="32"/>
      <c r="AE3460" s="32"/>
      <c r="AF3460" s="33"/>
      <c r="AJ3460" s="350"/>
      <c r="AK3460" s="3"/>
      <c r="AL3460" s="3"/>
    </row>
    <row r="3461" spans="1:38" ht="12" customHeight="1" x14ac:dyDescent="0.25">
      <c r="A3461" s="73">
        <v>1301017</v>
      </c>
      <c r="B3461" s="98" t="s">
        <v>647</v>
      </c>
      <c r="C3461" s="74"/>
      <c r="D3461" s="115">
        <v>256.36</v>
      </c>
      <c r="E3461" s="75" t="s">
        <v>6463</v>
      </c>
      <c r="F3461" s="309">
        <f t="shared" si="225"/>
        <v>307.63200000000001</v>
      </c>
      <c r="G3461" s="80" t="s">
        <v>3334</v>
      </c>
      <c r="H3461" s="358"/>
      <c r="L3461"/>
      <c r="M3461"/>
      <c r="P3461" s="9">
        <v>58</v>
      </c>
      <c r="V3461" s="39"/>
      <c r="Z3461" s="38"/>
      <c r="AA3461" s="38">
        <v>0</v>
      </c>
      <c r="AB3461" s="30"/>
      <c r="AC3461" s="31"/>
      <c r="AD3461" s="32"/>
      <c r="AE3461" s="32"/>
      <c r="AF3461" s="33"/>
      <c r="AJ3461" s="350"/>
      <c r="AK3461" s="3"/>
      <c r="AL3461" s="3"/>
    </row>
    <row r="3462" spans="1:38" ht="12" customHeight="1" x14ac:dyDescent="0.25">
      <c r="A3462" s="73">
        <v>1301018</v>
      </c>
      <c r="B3462" s="98" t="s">
        <v>648</v>
      </c>
      <c r="C3462" s="74"/>
      <c r="D3462" s="115">
        <v>296.39999999999998</v>
      </c>
      <c r="E3462" s="75" t="s">
        <v>6463</v>
      </c>
      <c r="F3462" s="309">
        <f t="shared" si="225"/>
        <v>355.67999999999995</v>
      </c>
      <c r="G3462" s="80" t="s">
        <v>3334</v>
      </c>
      <c r="H3462" s="358"/>
      <c r="L3462"/>
      <c r="M3462"/>
      <c r="P3462" s="9">
        <v>58</v>
      </c>
      <c r="V3462" s="39"/>
      <c r="Z3462" s="38"/>
      <c r="AA3462" s="38">
        <v>0</v>
      </c>
      <c r="AB3462" s="30"/>
      <c r="AC3462" s="31"/>
      <c r="AD3462" s="32"/>
      <c r="AE3462" s="32"/>
      <c r="AF3462" s="33"/>
      <c r="AJ3462" s="350"/>
      <c r="AK3462" s="3"/>
      <c r="AL3462" s="3"/>
    </row>
    <row r="3463" spans="1:38" ht="12" customHeight="1" x14ac:dyDescent="0.25">
      <c r="A3463" s="73">
        <v>5301019</v>
      </c>
      <c r="B3463" s="98" t="s">
        <v>649</v>
      </c>
      <c r="C3463" s="74"/>
      <c r="D3463" s="115">
        <v>73.28</v>
      </c>
      <c r="E3463" s="75" t="s">
        <v>6463</v>
      </c>
      <c r="F3463" s="112">
        <f t="shared" si="225"/>
        <v>87.935999999999993</v>
      </c>
      <c r="G3463" s="80" t="s">
        <v>3333</v>
      </c>
      <c r="H3463" s="358"/>
      <c r="J3463" s="15"/>
      <c r="L3463"/>
      <c r="M3463"/>
      <c r="P3463" s="9">
        <v>58</v>
      </c>
      <c r="V3463" s="39"/>
      <c r="Z3463" s="38"/>
      <c r="AA3463" s="38">
        <v>10.007818608287721</v>
      </c>
      <c r="AB3463" s="30"/>
      <c r="AC3463" s="31"/>
      <c r="AD3463" s="32"/>
      <c r="AE3463" s="32"/>
      <c r="AF3463" s="33"/>
      <c r="AJ3463" s="350">
        <v>1301019</v>
      </c>
      <c r="AK3463" s="3"/>
      <c r="AL3463" s="3"/>
    </row>
    <row r="3464" spans="1:38" ht="12" customHeight="1" x14ac:dyDescent="0.25">
      <c r="A3464" s="73">
        <v>5301020</v>
      </c>
      <c r="B3464" s="98" t="s">
        <v>650</v>
      </c>
      <c r="C3464" s="74"/>
      <c r="D3464" s="115">
        <v>73.28</v>
      </c>
      <c r="E3464" s="75" t="s">
        <v>6463</v>
      </c>
      <c r="F3464" s="112">
        <f t="shared" si="225"/>
        <v>87.935999999999993</v>
      </c>
      <c r="G3464" s="80" t="s">
        <v>3333</v>
      </c>
      <c r="H3464" s="358"/>
      <c r="I3464" s="360" t="s">
        <v>8236</v>
      </c>
      <c r="J3464" s="15"/>
      <c r="L3464"/>
      <c r="M3464"/>
      <c r="P3464" s="9">
        <v>58</v>
      </c>
      <c r="V3464" s="39"/>
      <c r="Z3464" s="38"/>
      <c r="AA3464" s="38">
        <v>10.007818608287721</v>
      </c>
      <c r="AB3464" s="30"/>
      <c r="AC3464" s="31"/>
      <c r="AD3464" s="32"/>
      <c r="AE3464" s="32"/>
      <c r="AF3464" s="33"/>
      <c r="AJ3464" s="350">
        <v>1301020</v>
      </c>
      <c r="AK3464" s="3"/>
      <c r="AL3464" s="3"/>
    </row>
    <row r="3465" spans="1:38" ht="12" customHeight="1" x14ac:dyDescent="0.25">
      <c r="A3465" s="73">
        <v>5301021</v>
      </c>
      <c r="B3465" s="98" t="s">
        <v>651</v>
      </c>
      <c r="C3465" s="74"/>
      <c r="D3465" s="115">
        <v>80.12</v>
      </c>
      <c r="E3465" s="75" t="s">
        <v>6463</v>
      </c>
      <c r="F3465" s="112">
        <f t="shared" si="225"/>
        <v>96.144000000000005</v>
      </c>
      <c r="G3465" s="80" t="s">
        <v>3333</v>
      </c>
      <c r="H3465" s="358"/>
      <c r="I3465" s="361"/>
      <c r="J3465" s="15"/>
      <c r="L3465"/>
      <c r="M3465"/>
      <c r="P3465" s="9">
        <v>58</v>
      </c>
      <c r="V3465" s="39"/>
      <c r="Z3465" s="38"/>
      <c r="AA3465" s="38">
        <v>9.9928494815874132</v>
      </c>
      <c r="AB3465" s="30"/>
      <c r="AC3465" s="31"/>
      <c r="AD3465" s="32"/>
      <c r="AE3465" s="32"/>
      <c r="AF3465" s="33"/>
      <c r="AJ3465" s="350">
        <v>1301021</v>
      </c>
      <c r="AK3465" s="3"/>
      <c r="AL3465" s="3"/>
    </row>
    <row r="3466" spans="1:38" ht="12" customHeight="1" x14ac:dyDescent="0.25">
      <c r="A3466" s="73">
        <v>5301022</v>
      </c>
      <c r="B3466" s="98" t="s">
        <v>652</v>
      </c>
      <c r="C3466" s="74"/>
      <c r="D3466" s="115">
        <v>94.52</v>
      </c>
      <c r="E3466" s="75" t="s">
        <v>6463</v>
      </c>
      <c r="F3466" s="112">
        <f t="shared" si="225"/>
        <v>113.42399999999999</v>
      </c>
      <c r="G3466" s="80" t="s">
        <v>3333</v>
      </c>
      <c r="H3466" s="358"/>
      <c r="J3466" s="15"/>
      <c r="L3466"/>
      <c r="M3466"/>
      <c r="P3466" s="9">
        <v>58</v>
      </c>
      <c r="V3466" s="39"/>
      <c r="Z3466" s="38"/>
      <c r="AA3466" s="38">
        <v>10</v>
      </c>
      <c r="AB3466" s="30"/>
      <c r="AC3466" s="31"/>
      <c r="AD3466" s="32"/>
      <c r="AE3466" s="32"/>
      <c r="AF3466" s="33"/>
      <c r="AJ3466" s="350">
        <v>1301022</v>
      </c>
      <c r="AK3466" s="3"/>
      <c r="AL3466" s="3"/>
    </row>
    <row r="3467" spans="1:38" ht="12" customHeight="1" x14ac:dyDescent="0.25">
      <c r="A3467" s="73">
        <v>5301023</v>
      </c>
      <c r="B3467" s="98" t="s">
        <v>653</v>
      </c>
      <c r="C3467" s="74"/>
      <c r="D3467" s="115">
        <v>94.52</v>
      </c>
      <c r="E3467" s="75" t="s">
        <v>6463</v>
      </c>
      <c r="F3467" s="112">
        <f t="shared" si="225"/>
        <v>113.42399999999999</v>
      </c>
      <c r="G3467" s="80" t="s">
        <v>3333</v>
      </c>
      <c r="H3467" s="358"/>
      <c r="I3467" s="360" t="s">
        <v>8237</v>
      </c>
      <c r="J3467" s="15"/>
      <c r="L3467"/>
      <c r="M3467"/>
      <c r="P3467" s="9">
        <v>58</v>
      </c>
      <c r="V3467" s="39"/>
      <c r="Z3467" s="38"/>
      <c r="AA3467" s="38">
        <v>10</v>
      </c>
      <c r="AB3467" s="30"/>
      <c r="AC3467" s="31"/>
      <c r="AD3467" s="32"/>
      <c r="AE3467" s="32"/>
      <c r="AF3467" s="33"/>
      <c r="AJ3467" s="350">
        <v>1301023</v>
      </c>
      <c r="AK3467" s="3"/>
      <c r="AL3467" s="3"/>
    </row>
    <row r="3468" spans="1:38" ht="12" customHeight="1" x14ac:dyDescent="0.25">
      <c r="A3468" s="73">
        <v>5301024</v>
      </c>
      <c r="B3468" s="98" t="s">
        <v>654</v>
      </c>
      <c r="C3468" s="74"/>
      <c r="D3468" s="115">
        <v>98.85</v>
      </c>
      <c r="E3468" s="75" t="s">
        <v>6463</v>
      </c>
      <c r="F3468" s="112">
        <f t="shared" si="225"/>
        <v>118.61999999999999</v>
      </c>
      <c r="G3468" s="80" t="s">
        <v>3333</v>
      </c>
      <c r="H3468" s="358"/>
      <c r="I3468" s="361"/>
      <c r="J3468" s="15"/>
      <c r="L3468"/>
      <c r="M3468"/>
      <c r="P3468" s="9">
        <v>58</v>
      </c>
      <c r="V3468" s="39"/>
      <c r="Z3468" s="38"/>
      <c r="AA3468" s="38">
        <v>9.9971022891915311</v>
      </c>
      <c r="AB3468" s="30"/>
      <c r="AC3468" s="31"/>
      <c r="AD3468" s="32"/>
      <c r="AE3468" s="32"/>
      <c r="AF3468" s="33"/>
      <c r="AJ3468" s="350">
        <v>1301024</v>
      </c>
      <c r="AK3468" s="3"/>
      <c r="AL3468" s="3"/>
    </row>
    <row r="3469" spans="1:38" ht="12" customHeight="1" x14ac:dyDescent="0.25">
      <c r="A3469" s="73">
        <v>5301025</v>
      </c>
      <c r="B3469" s="98" t="s">
        <v>655</v>
      </c>
      <c r="C3469" s="74"/>
      <c r="D3469" s="115">
        <v>134.28</v>
      </c>
      <c r="E3469" s="75" t="s">
        <v>6463</v>
      </c>
      <c r="F3469" s="112">
        <f t="shared" si="225"/>
        <v>161.136</v>
      </c>
      <c r="G3469" s="80" t="s">
        <v>3335</v>
      </c>
      <c r="H3469" s="358"/>
      <c r="L3469"/>
      <c r="M3469"/>
      <c r="P3469" s="9">
        <v>58</v>
      </c>
      <c r="V3469" s="39"/>
      <c r="Z3469" s="38"/>
      <c r="AA3469" s="38">
        <v>10.004266211604104</v>
      </c>
      <c r="AB3469" s="30"/>
      <c r="AC3469" s="31"/>
      <c r="AD3469" s="32"/>
      <c r="AE3469" s="32"/>
      <c r="AF3469" s="33"/>
      <c r="AJ3469" s="350">
        <v>1301025</v>
      </c>
      <c r="AK3469" s="3"/>
      <c r="AL3469" s="3"/>
    </row>
    <row r="3470" spans="1:38" ht="12" customHeight="1" x14ac:dyDescent="0.25">
      <c r="A3470" s="73">
        <v>5301026</v>
      </c>
      <c r="B3470" s="98" t="s">
        <v>656</v>
      </c>
      <c r="C3470" s="74"/>
      <c r="D3470" s="115">
        <v>134.28</v>
      </c>
      <c r="E3470" s="75" t="s">
        <v>6463</v>
      </c>
      <c r="F3470" s="112">
        <f t="shared" si="225"/>
        <v>161.136</v>
      </c>
      <c r="G3470" s="80" t="s">
        <v>3335</v>
      </c>
      <c r="H3470" s="358"/>
      <c r="L3470"/>
      <c r="M3470"/>
      <c r="P3470" s="9">
        <v>58</v>
      </c>
      <c r="V3470" s="39"/>
      <c r="Z3470" s="38"/>
      <c r="AA3470" s="38">
        <v>10.004266211604104</v>
      </c>
      <c r="AB3470" s="30"/>
      <c r="AC3470" s="31"/>
      <c r="AD3470" s="32"/>
      <c r="AE3470" s="32"/>
      <c r="AF3470" s="33"/>
      <c r="AJ3470" s="350">
        <v>1301026</v>
      </c>
      <c r="AK3470" s="3"/>
      <c r="AL3470" s="3"/>
    </row>
    <row r="3471" spans="1:38" ht="12" customHeight="1" x14ac:dyDescent="0.25">
      <c r="A3471" s="73">
        <v>5301027</v>
      </c>
      <c r="B3471" s="98" t="s">
        <v>657</v>
      </c>
      <c r="C3471" s="74"/>
      <c r="D3471" s="115">
        <v>147.80000000000001</v>
      </c>
      <c r="E3471" s="75" t="s">
        <v>6463</v>
      </c>
      <c r="F3471" s="112">
        <f t="shared" si="225"/>
        <v>177.36</v>
      </c>
      <c r="G3471" s="80" t="s">
        <v>3335</v>
      </c>
      <c r="H3471" s="358"/>
      <c r="L3471"/>
      <c r="M3471"/>
      <c r="P3471" s="9">
        <v>58</v>
      </c>
      <c r="V3471" s="39"/>
      <c r="Z3471" s="38"/>
      <c r="AA3471" s="38">
        <v>10</v>
      </c>
      <c r="AB3471" s="30"/>
      <c r="AC3471" s="31"/>
      <c r="AD3471" s="32"/>
      <c r="AE3471" s="32"/>
      <c r="AF3471" s="33"/>
      <c r="AJ3471" s="350">
        <v>1301027</v>
      </c>
      <c r="AK3471" s="3"/>
      <c r="AL3471" s="3"/>
    </row>
    <row r="3472" spans="1:38" ht="12" customHeight="1" x14ac:dyDescent="0.25">
      <c r="A3472" s="73">
        <v>5301028</v>
      </c>
      <c r="B3472" s="98" t="s">
        <v>658</v>
      </c>
      <c r="C3472" s="74"/>
      <c r="D3472" s="115">
        <v>170.76</v>
      </c>
      <c r="E3472" s="75" t="s">
        <v>6463</v>
      </c>
      <c r="F3472" s="112">
        <f t="shared" si="225"/>
        <v>204.91199999999998</v>
      </c>
      <c r="G3472" s="80" t="s">
        <v>3334</v>
      </c>
      <c r="H3472" s="358"/>
      <c r="L3472"/>
      <c r="M3472"/>
      <c r="P3472" s="9">
        <v>58</v>
      </c>
      <c r="V3472" s="39"/>
      <c r="Z3472" s="38"/>
      <c r="AA3472" s="38">
        <v>9.9974838547345541</v>
      </c>
      <c r="AB3472" s="30"/>
      <c r="AC3472" s="31"/>
      <c r="AD3472" s="32"/>
      <c r="AE3472" s="32"/>
      <c r="AF3472" s="33"/>
      <c r="AJ3472" s="350">
        <v>1301028</v>
      </c>
      <c r="AK3472" s="3"/>
      <c r="AL3472" s="3"/>
    </row>
    <row r="3473" spans="1:38" ht="12" customHeight="1" x14ac:dyDescent="0.25">
      <c r="A3473" s="73">
        <v>5301029</v>
      </c>
      <c r="B3473" s="98" t="s">
        <v>659</v>
      </c>
      <c r="C3473" s="74"/>
      <c r="D3473" s="115">
        <v>170.76</v>
      </c>
      <c r="E3473" s="75" t="s">
        <v>6463</v>
      </c>
      <c r="F3473" s="112">
        <f t="shared" si="225"/>
        <v>204.91199999999998</v>
      </c>
      <c r="G3473" s="80" t="s">
        <v>3334</v>
      </c>
      <c r="H3473" s="358"/>
      <c r="L3473"/>
      <c r="M3473"/>
      <c r="P3473" s="9">
        <v>58</v>
      </c>
      <c r="V3473" s="39"/>
      <c r="Z3473" s="38"/>
      <c r="AA3473" s="38">
        <v>9.9974838547345541</v>
      </c>
      <c r="AB3473" s="30"/>
      <c r="AC3473" s="31"/>
      <c r="AD3473" s="32"/>
      <c r="AE3473" s="32"/>
      <c r="AF3473" s="33"/>
      <c r="AJ3473" s="350">
        <v>1301029</v>
      </c>
      <c r="AK3473" s="3"/>
      <c r="AL3473" s="3"/>
    </row>
    <row r="3474" spans="1:38" ht="12" customHeight="1" x14ac:dyDescent="0.25">
      <c r="A3474" s="73">
        <v>5301030</v>
      </c>
      <c r="B3474" s="98" t="s">
        <v>660</v>
      </c>
      <c r="C3474" s="74"/>
      <c r="D3474" s="115">
        <v>188.67</v>
      </c>
      <c r="E3474" s="75" t="s">
        <v>6463</v>
      </c>
      <c r="F3474" s="112">
        <f t="shared" si="225"/>
        <v>226.40399999999997</v>
      </c>
      <c r="G3474" s="80" t="s">
        <v>3334</v>
      </c>
      <c r="H3474" s="358"/>
      <c r="L3474"/>
      <c r="M3474"/>
      <c r="P3474" s="9">
        <v>58</v>
      </c>
      <c r="V3474" s="39"/>
      <c r="Z3474" s="38"/>
      <c r="AA3474" s="38">
        <v>9.9969637164111163</v>
      </c>
      <c r="AB3474" s="30"/>
      <c r="AC3474" s="31"/>
      <c r="AD3474" s="32"/>
      <c r="AE3474" s="32"/>
      <c r="AF3474" s="33"/>
      <c r="AJ3474" s="350">
        <v>1301030</v>
      </c>
      <c r="AK3474" s="3"/>
      <c r="AL3474" s="3"/>
    </row>
    <row r="3475" spans="1:38" ht="12" customHeight="1" x14ac:dyDescent="0.25">
      <c r="A3475" s="73">
        <v>5301031</v>
      </c>
      <c r="B3475" s="98" t="s">
        <v>661</v>
      </c>
      <c r="C3475" s="74"/>
      <c r="D3475" s="115">
        <v>257.73</v>
      </c>
      <c r="E3475" s="75" t="s">
        <v>6463</v>
      </c>
      <c r="F3475" s="112">
        <f t="shared" si="225"/>
        <v>309.27600000000001</v>
      </c>
      <c r="G3475" s="80" t="s">
        <v>3334</v>
      </c>
      <c r="H3475" s="358"/>
      <c r="L3475"/>
      <c r="M3475"/>
      <c r="P3475" s="9">
        <v>58</v>
      </c>
      <c r="V3475" s="39"/>
      <c r="Z3475" s="38"/>
      <c r="AA3475" s="38">
        <v>9.9972214504028898</v>
      </c>
      <c r="AB3475" s="30"/>
      <c r="AC3475" s="31"/>
      <c r="AD3475" s="32"/>
      <c r="AE3475" s="32"/>
      <c r="AF3475" s="33"/>
      <c r="AJ3475" s="350">
        <v>1301031</v>
      </c>
      <c r="AK3475" s="3"/>
      <c r="AL3475" s="3"/>
    </row>
    <row r="3476" spans="1:38" ht="12" customHeight="1" x14ac:dyDescent="0.25">
      <c r="A3476" s="73">
        <v>5301032</v>
      </c>
      <c r="B3476" s="98" t="s">
        <v>662</v>
      </c>
      <c r="C3476" s="74"/>
      <c r="D3476" s="115">
        <v>257.73</v>
      </c>
      <c r="E3476" s="75" t="s">
        <v>6463</v>
      </c>
      <c r="F3476" s="112">
        <f t="shared" si="225"/>
        <v>309.27600000000001</v>
      </c>
      <c r="G3476" s="80" t="s">
        <v>3334</v>
      </c>
      <c r="H3476" s="358"/>
      <c r="L3476"/>
      <c r="M3476"/>
      <c r="P3476" s="9">
        <v>58</v>
      </c>
      <c r="V3476" s="39"/>
      <c r="Z3476" s="38"/>
      <c r="AA3476" s="38">
        <v>9.9972214504028898</v>
      </c>
      <c r="AB3476" s="30"/>
      <c r="AC3476" s="31"/>
      <c r="AD3476" s="32"/>
      <c r="AE3476" s="32"/>
      <c r="AF3476" s="33"/>
      <c r="AJ3476" s="350">
        <v>1301032</v>
      </c>
      <c r="AK3476" s="3"/>
      <c r="AL3476" s="3"/>
    </row>
    <row r="3477" spans="1:38" ht="12" customHeight="1" x14ac:dyDescent="0.25">
      <c r="A3477" s="73">
        <v>1301033</v>
      </c>
      <c r="B3477" s="98" t="s">
        <v>663</v>
      </c>
      <c r="C3477" s="74"/>
      <c r="D3477" s="115">
        <v>189.24</v>
      </c>
      <c r="E3477" s="75" t="s">
        <v>6463</v>
      </c>
      <c r="F3477" s="309">
        <f t="shared" si="225"/>
        <v>227.08799999999999</v>
      </c>
      <c r="G3477" s="80" t="s">
        <v>3334</v>
      </c>
      <c r="H3477" s="358"/>
      <c r="L3477"/>
      <c r="M3477"/>
      <c r="P3477" s="9">
        <v>58</v>
      </c>
      <c r="V3477" s="39"/>
      <c r="Z3477" s="38"/>
      <c r="AA3477" s="38">
        <v>0</v>
      </c>
      <c r="AB3477" s="30"/>
      <c r="AC3477" s="31"/>
      <c r="AD3477" s="32"/>
      <c r="AE3477" s="32"/>
      <c r="AF3477" s="33"/>
      <c r="AJ3477" s="350"/>
      <c r="AK3477" s="3"/>
      <c r="AL3477" s="3"/>
    </row>
    <row r="3478" spans="1:38" ht="12" customHeight="1" x14ac:dyDescent="0.25">
      <c r="A3478" s="73">
        <v>5301034</v>
      </c>
      <c r="B3478" s="98" t="s">
        <v>664</v>
      </c>
      <c r="C3478" s="74"/>
      <c r="D3478" s="115">
        <v>395.93</v>
      </c>
      <c r="E3478" s="75" t="s">
        <v>6463</v>
      </c>
      <c r="F3478" s="112">
        <f t="shared" si="225"/>
        <v>475.11599999999999</v>
      </c>
      <c r="G3478" s="80" t="s">
        <v>3334</v>
      </c>
      <c r="H3478" s="358"/>
      <c r="L3478"/>
      <c r="M3478"/>
      <c r="P3478" s="9">
        <v>58</v>
      </c>
      <c r="V3478" s="39"/>
      <c r="Z3478" s="38"/>
      <c r="AA3478" s="38">
        <v>9.9981913546753418</v>
      </c>
      <c r="AB3478" s="30"/>
      <c r="AC3478" s="31"/>
      <c r="AD3478" s="32"/>
      <c r="AE3478" s="32"/>
      <c r="AF3478" s="33"/>
      <c r="AJ3478" s="350">
        <v>1301034</v>
      </c>
      <c r="AK3478" s="3"/>
      <c r="AL3478" s="3"/>
    </row>
    <row r="3479" spans="1:38" ht="12" customHeight="1" x14ac:dyDescent="0.25">
      <c r="A3479" s="73">
        <v>5301035</v>
      </c>
      <c r="B3479" s="98" t="s">
        <v>665</v>
      </c>
      <c r="C3479" s="74"/>
      <c r="D3479" s="115">
        <v>395.93</v>
      </c>
      <c r="E3479" s="75" t="s">
        <v>6463</v>
      </c>
      <c r="F3479" s="112">
        <f t="shared" si="225"/>
        <v>475.11599999999999</v>
      </c>
      <c r="G3479" s="80" t="s">
        <v>3334</v>
      </c>
      <c r="H3479" s="358"/>
      <c r="L3479"/>
      <c r="M3479"/>
      <c r="P3479" s="9">
        <v>58</v>
      </c>
      <c r="V3479" s="39"/>
      <c r="Z3479" s="38"/>
      <c r="AA3479" s="38">
        <v>9.9981913546753418</v>
      </c>
      <c r="AB3479" s="30"/>
      <c r="AC3479" s="31"/>
      <c r="AD3479" s="32"/>
      <c r="AE3479" s="32"/>
      <c r="AF3479" s="33"/>
      <c r="AJ3479" s="350">
        <v>1301035</v>
      </c>
      <c r="AK3479" s="3"/>
      <c r="AL3479" s="3"/>
    </row>
    <row r="3480" spans="1:38" ht="12" customHeight="1" x14ac:dyDescent="0.25">
      <c r="A3480" s="73">
        <v>1301036</v>
      </c>
      <c r="B3480" s="98" t="s">
        <v>666</v>
      </c>
      <c r="C3480" s="74"/>
      <c r="D3480" s="115">
        <v>309.08999999999997</v>
      </c>
      <c r="E3480" s="75" t="s">
        <v>6463</v>
      </c>
      <c r="F3480" s="309">
        <f t="shared" si="225"/>
        <v>370.90799999999996</v>
      </c>
      <c r="G3480" s="80" t="s">
        <v>3334</v>
      </c>
      <c r="H3480" s="358"/>
      <c r="L3480"/>
      <c r="M3480"/>
      <c r="P3480" s="9">
        <v>58</v>
      </c>
      <c r="V3480" s="39"/>
      <c r="Z3480" s="38"/>
      <c r="AA3480" s="38">
        <v>0</v>
      </c>
      <c r="AB3480" s="30"/>
      <c r="AC3480" s="31"/>
      <c r="AD3480" s="32"/>
      <c r="AE3480" s="32"/>
      <c r="AF3480" s="33"/>
      <c r="AJ3480" s="350"/>
      <c r="AK3480" s="3"/>
      <c r="AL3480" s="3"/>
    </row>
    <row r="3481" spans="1:38" ht="12" customHeight="1" x14ac:dyDescent="0.25">
      <c r="A3481" s="73">
        <v>5301037</v>
      </c>
      <c r="B3481" s="98" t="s">
        <v>667</v>
      </c>
      <c r="C3481" s="74"/>
      <c r="D3481" s="115">
        <v>79.33</v>
      </c>
      <c r="E3481" s="75" t="s">
        <v>6463</v>
      </c>
      <c r="F3481" s="112">
        <f t="shared" si="225"/>
        <v>95.195999999999998</v>
      </c>
      <c r="G3481" s="80" t="s">
        <v>3333</v>
      </c>
      <c r="H3481" s="358"/>
      <c r="J3481" s="15"/>
      <c r="L3481"/>
      <c r="M3481"/>
      <c r="P3481" s="9">
        <v>58</v>
      </c>
      <c r="V3481" s="39"/>
      <c r="Z3481" s="38"/>
      <c r="AA3481" s="38">
        <v>10.001805380032494</v>
      </c>
      <c r="AB3481" s="30"/>
      <c r="AC3481" s="31"/>
      <c r="AD3481" s="32"/>
      <c r="AE3481" s="32"/>
      <c r="AF3481" s="33"/>
      <c r="AJ3481" s="350">
        <v>1301037</v>
      </c>
      <c r="AK3481" s="3"/>
      <c r="AL3481" s="3"/>
    </row>
    <row r="3482" spans="1:38" ht="12" customHeight="1" x14ac:dyDescent="0.25">
      <c r="A3482" s="73">
        <v>5301038</v>
      </c>
      <c r="B3482" s="98" t="s">
        <v>668</v>
      </c>
      <c r="C3482" s="74"/>
      <c r="D3482" s="115">
        <v>110.29</v>
      </c>
      <c r="E3482" s="75" t="s">
        <v>6463</v>
      </c>
      <c r="F3482" s="112">
        <f t="shared" si="225"/>
        <v>132.34800000000001</v>
      </c>
      <c r="G3482" s="80" t="s">
        <v>3333</v>
      </c>
      <c r="H3482" s="358"/>
      <c r="J3482" s="15"/>
      <c r="L3482"/>
      <c r="M3482"/>
      <c r="P3482" s="9">
        <v>58</v>
      </c>
      <c r="V3482" s="39"/>
      <c r="Z3482" s="38"/>
      <c r="AA3482" s="38">
        <v>9.9987014673419026</v>
      </c>
      <c r="AB3482" s="30"/>
      <c r="AC3482" s="31"/>
      <c r="AD3482" s="32"/>
      <c r="AE3482" s="32"/>
      <c r="AF3482" s="33"/>
      <c r="AJ3482" s="350">
        <v>1301038</v>
      </c>
      <c r="AK3482" s="3"/>
      <c r="AL3482" s="3"/>
    </row>
    <row r="3483" spans="1:38" ht="12" customHeight="1" x14ac:dyDescent="0.25">
      <c r="A3483" s="73">
        <v>5301039</v>
      </c>
      <c r="B3483" s="98" t="s">
        <v>669</v>
      </c>
      <c r="C3483" s="74"/>
      <c r="D3483" s="115">
        <v>81.59</v>
      </c>
      <c r="E3483" s="75" t="s">
        <v>6463</v>
      </c>
      <c r="F3483" s="112">
        <f t="shared" si="225"/>
        <v>97.908000000000001</v>
      </c>
      <c r="G3483" s="80" t="s">
        <v>3333</v>
      </c>
      <c r="H3483" s="358"/>
      <c r="I3483" s="326" t="s">
        <v>4395</v>
      </c>
      <c r="J3483" s="15"/>
      <c r="L3483"/>
      <c r="M3483"/>
      <c r="P3483" s="9">
        <v>58</v>
      </c>
      <c r="V3483" s="39"/>
      <c r="Z3483" s="38"/>
      <c r="AA3483" s="38">
        <v>10.007022471910119</v>
      </c>
      <c r="AB3483" s="30"/>
      <c r="AC3483" s="31"/>
      <c r="AD3483" s="32"/>
      <c r="AE3483" s="32"/>
      <c r="AF3483" s="33"/>
      <c r="AJ3483" s="350">
        <v>1301039</v>
      </c>
      <c r="AK3483" s="3"/>
      <c r="AL3483" s="3"/>
    </row>
    <row r="3484" spans="1:38" ht="12" customHeight="1" x14ac:dyDescent="0.25">
      <c r="A3484" s="73">
        <v>5301040</v>
      </c>
      <c r="B3484" s="98" t="s">
        <v>670</v>
      </c>
      <c r="C3484" s="74"/>
      <c r="D3484" s="115">
        <v>81.59</v>
      </c>
      <c r="E3484" s="75" t="s">
        <v>6463</v>
      </c>
      <c r="F3484" s="112">
        <f t="shared" si="225"/>
        <v>97.908000000000001</v>
      </c>
      <c r="G3484" s="80" t="s">
        <v>3333</v>
      </c>
      <c r="H3484" s="358"/>
      <c r="I3484" s="360" t="s">
        <v>8207</v>
      </c>
      <c r="J3484" s="15"/>
      <c r="L3484"/>
      <c r="M3484"/>
      <c r="P3484" s="9">
        <v>58</v>
      </c>
      <c r="V3484" s="39"/>
      <c r="Z3484" s="38"/>
      <c r="AA3484" s="38">
        <v>10.007022471910119</v>
      </c>
      <c r="AB3484" s="30"/>
      <c r="AC3484" s="31"/>
      <c r="AD3484" s="32"/>
      <c r="AE3484" s="32"/>
      <c r="AF3484" s="33"/>
      <c r="AJ3484" s="350">
        <v>1301040</v>
      </c>
      <c r="AK3484" s="3"/>
      <c r="AL3484" s="3"/>
    </row>
    <row r="3485" spans="1:38" ht="12" customHeight="1" x14ac:dyDescent="0.25">
      <c r="A3485" s="73">
        <v>5301041</v>
      </c>
      <c r="B3485" s="98" t="s">
        <v>671</v>
      </c>
      <c r="C3485" s="74"/>
      <c r="D3485" s="115">
        <v>90.77</v>
      </c>
      <c r="E3485" s="75" t="s">
        <v>6463</v>
      </c>
      <c r="F3485" s="112">
        <f t="shared" si="225"/>
        <v>108.92399999999999</v>
      </c>
      <c r="G3485" s="80" t="s">
        <v>3333</v>
      </c>
      <c r="H3485" s="358"/>
      <c r="I3485" s="361"/>
      <c r="J3485" s="15"/>
      <c r="L3485"/>
      <c r="M3485"/>
      <c r="P3485" s="9">
        <v>58</v>
      </c>
      <c r="V3485" s="39"/>
      <c r="Z3485" s="38"/>
      <c r="AA3485" s="38">
        <v>10.003155569580315</v>
      </c>
      <c r="AB3485" s="30"/>
      <c r="AC3485" s="31"/>
      <c r="AD3485" s="32"/>
      <c r="AE3485" s="32"/>
      <c r="AF3485" s="33"/>
      <c r="AJ3485" s="350">
        <v>1301041</v>
      </c>
      <c r="AK3485" s="3"/>
      <c r="AL3485" s="3"/>
    </row>
    <row r="3486" spans="1:38" ht="12" customHeight="1" x14ac:dyDescent="0.25">
      <c r="A3486" s="73">
        <v>5301042</v>
      </c>
      <c r="B3486" s="98" t="s">
        <v>672</v>
      </c>
      <c r="C3486" s="74"/>
      <c r="D3486" s="115">
        <v>106.56</v>
      </c>
      <c r="E3486" s="75" t="s">
        <v>6463</v>
      </c>
      <c r="F3486" s="112">
        <f t="shared" si="225"/>
        <v>127.872</v>
      </c>
      <c r="G3486" s="80" t="s">
        <v>3333</v>
      </c>
      <c r="H3486" s="358"/>
      <c r="J3486" s="15"/>
      <c r="L3486"/>
      <c r="M3486"/>
      <c r="P3486" s="9">
        <v>58</v>
      </c>
      <c r="V3486" s="39"/>
      <c r="Z3486" s="38"/>
      <c r="AA3486" s="38">
        <v>9.9986560946109364</v>
      </c>
      <c r="AB3486" s="30"/>
      <c r="AC3486" s="31"/>
      <c r="AD3486" s="32"/>
      <c r="AE3486" s="32"/>
      <c r="AF3486" s="33"/>
      <c r="AJ3486" s="350">
        <v>1301042</v>
      </c>
      <c r="AK3486" s="3"/>
      <c r="AL3486" s="3"/>
    </row>
    <row r="3487" spans="1:38" ht="12" customHeight="1" x14ac:dyDescent="0.25">
      <c r="A3487" s="73">
        <v>5301043</v>
      </c>
      <c r="B3487" s="98" t="s">
        <v>673</v>
      </c>
      <c r="C3487" s="74"/>
      <c r="D3487" s="115">
        <v>106.56</v>
      </c>
      <c r="E3487" s="75" t="s">
        <v>6463</v>
      </c>
      <c r="F3487" s="112">
        <f t="shared" si="225"/>
        <v>127.872</v>
      </c>
      <c r="G3487" s="80" t="s">
        <v>3333</v>
      </c>
      <c r="H3487" s="358"/>
      <c r="I3487" s="360" t="s">
        <v>8208</v>
      </c>
      <c r="J3487" s="15"/>
      <c r="L3487"/>
      <c r="M3487"/>
      <c r="P3487" s="9">
        <v>58</v>
      </c>
      <c r="V3487" s="39"/>
      <c r="Z3487" s="38"/>
      <c r="AA3487" s="38">
        <v>9.9986560946109364</v>
      </c>
      <c r="AB3487" s="30"/>
      <c r="AC3487" s="31"/>
      <c r="AD3487" s="32"/>
      <c r="AE3487" s="32"/>
      <c r="AF3487" s="33"/>
      <c r="AJ3487" s="350">
        <v>1301043</v>
      </c>
      <c r="AK3487" s="3"/>
      <c r="AL3487" s="3"/>
    </row>
    <row r="3488" spans="1:38" ht="12" customHeight="1" x14ac:dyDescent="0.25">
      <c r="A3488" s="73">
        <v>5301044</v>
      </c>
      <c r="B3488" s="98" t="s">
        <v>674</v>
      </c>
      <c r="C3488" s="74"/>
      <c r="D3488" s="115">
        <v>119.74</v>
      </c>
      <c r="E3488" s="75" t="s">
        <v>6463</v>
      </c>
      <c r="F3488" s="112">
        <f t="shared" si="225"/>
        <v>143.68799999999999</v>
      </c>
      <c r="G3488" s="80" t="s">
        <v>3333</v>
      </c>
      <c r="H3488" s="358"/>
      <c r="I3488" s="361"/>
      <c r="J3488" s="15"/>
      <c r="L3488"/>
      <c r="M3488"/>
      <c r="P3488" s="9">
        <v>58</v>
      </c>
      <c r="V3488" s="39"/>
      <c r="Z3488" s="38"/>
      <c r="AA3488" s="38">
        <v>9.9988039708168941</v>
      </c>
      <c r="AB3488" s="30"/>
      <c r="AC3488" s="31"/>
      <c r="AD3488" s="32"/>
      <c r="AE3488" s="32"/>
      <c r="AF3488" s="33"/>
      <c r="AJ3488" s="350">
        <v>1301044</v>
      </c>
      <c r="AK3488" s="3"/>
      <c r="AL3488" s="3"/>
    </row>
    <row r="3489" spans="1:38" ht="12" customHeight="1" x14ac:dyDescent="0.25">
      <c r="A3489" s="73">
        <v>5301045</v>
      </c>
      <c r="B3489" s="98" t="s">
        <v>675</v>
      </c>
      <c r="C3489" s="74"/>
      <c r="D3489" s="115">
        <v>161.03</v>
      </c>
      <c r="E3489" s="75" t="s">
        <v>6463</v>
      </c>
      <c r="F3489" s="112">
        <f t="shared" si="225"/>
        <v>193.23599999999999</v>
      </c>
      <c r="G3489" s="80" t="s">
        <v>3335</v>
      </c>
      <c r="H3489" s="358"/>
      <c r="L3489"/>
      <c r="M3489"/>
      <c r="P3489" s="9">
        <v>58</v>
      </c>
      <c r="V3489" s="39"/>
      <c r="Z3489" s="38"/>
      <c r="AA3489" s="38">
        <v>9.9964425471362546</v>
      </c>
      <c r="AB3489" s="30"/>
      <c r="AC3489" s="31"/>
      <c r="AD3489" s="32"/>
      <c r="AE3489" s="32"/>
      <c r="AF3489" s="33"/>
      <c r="AJ3489" s="350">
        <v>1301045</v>
      </c>
      <c r="AK3489" s="3"/>
      <c r="AL3489" s="3"/>
    </row>
    <row r="3490" spans="1:38" ht="12" customHeight="1" x14ac:dyDescent="0.25">
      <c r="A3490" s="73">
        <v>5301046</v>
      </c>
      <c r="B3490" s="98" t="s">
        <v>676</v>
      </c>
      <c r="C3490" s="74"/>
      <c r="D3490" s="115">
        <v>161.03</v>
      </c>
      <c r="E3490" s="75" t="s">
        <v>6463</v>
      </c>
      <c r="F3490" s="112">
        <f t="shared" si="225"/>
        <v>193.23599999999999</v>
      </c>
      <c r="G3490" s="80" t="s">
        <v>3335</v>
      </c>
      <c r="H3490" s="358"/>
      <c r="L3490"/>
      <c r="M3490"/>
      <c r="P3490" s="9">
        <v>58</v>
      </c>
      <c r="V3490" s="39"/>
      <c r="Z3490" s="38"/>
      <c r="AA3490" s="38">
        <v>9.9964425471362546</v>
      </c>
      <c r="AB3490" s="30"/>
      <c r="AC3490" s="31"/>
      <c r="AD3490" s="32"/>
      <c r="AE3490" s="32"/>
      <c r="AF3490" s="33"/>
      <c r="AJ3490" s="350">
        <v>1301046</v>
      </c>
      <c r="AK3490" s="3"/>
      <c r="AL3490" s="3"/>
    </row>
    <row r="3491" spans="1:38" ht="12" customHeight="1" x14ac:dyDescent="0.25">
      <c r="A3491" s="73">
        <v>5301047</v>
      </c>
      <c r="B3491" s="98" t="s">
        <v>677</v>
      </c>
      <c r="C3491" s="74"/>
      <c r="D3491" s="115">
        <v>189.64</v>
      </c>
      <c r="E3491" s="75" t="s">
        <v>6463</v>
      </c>
      <c r="F3491" s="112">
        <f t="shared" si="225"/>
        <v>227.56799999999998</v>
      </c>
      <c r="G3491" s="80" t="s">
        <v>3335</v>
      </c>
      <c r="H3491" s="358"/>
      <c r="L3491"/>
      <c r="M3491"/>
      <c r="P3491" s="9">
        <v>58</v>
      </c>
      <c r="V3491" s="39"/>
      <c r="Z3491" s="38"/>
      <c r="AA3491" s="38">
        <v>9.999244770032476</v>
      </c>
      <c r="AB3491" s="30"/>
      <c r="AC3491" s="31"/>
      <c r="AD3491" s="32"/>
      <c r="AE3491" s="32"/>
      <c r="AF3491" s="33"/>
      <c r="AJ3491" s="350">
        <v>1301047</v>
      </c>
      <c r="AK3491" s="3"/>
      <c r="AL3491" s="3"/>
    </row>
    <row r="3492" spans="1:38" ht="12" customHeight="1" x14ac:dyDescent="0.25">
      <c r="A3492" s="73">
        <v>5301048</v>
      </c>
      <c r="B3492" s="98" t="s">
        <v>678</v>
      </c>
      <c r="C3492" s="74"/>
      <c r="D3492" s="115">
        <v>227.33</v>
      </c>
      <c r="E3492" s="75" t="s">
        <v>6463</v>
      </c>
      <c r="F3492" s="112">
        <f t="shared" si="225"/>
        <v>272.79599999999999</v>
      </c>
      <c r="G3492" s="80" t="s">
        <v>3335</v>
      </c>
      <c r="H3492" s="358"/>
      <c r="L3492"/>
      <c r="M3492"/>
      <c r="P3492" s="9">
        <v>58</v>
      </c>
      <c r="V3492" s="39"/>
      <c r="Z3492" s="38"/>
      <c r="AA3492" s="38">
        <v>9.9981099981099817</v>
      </c>
      <c r="AB3492" s="30"/>
      <c r="AC3492" s="31"/>
      <c r="AD3492" s="32"/>
      <c r="AE3492" s="32"/>
      <c r="AF3492" s="33"/>
      <c r="AJ3492" s="350">
        <v>1301048</v>
      </c>
      <c r="AK3492" s="3"/>
      <c r="AL3492" s="3"/>
    </row>
    <row r="3493" spans="1:38" ht="12" customHeight="1" x14ac:dyDescent="0.25">
      <c r="A3493" s="73">
        <v>5301049</v>
      </c>
      <c r="B3493" s="98" t="s">
        <v>679</v>
      </c>
      <c r="C3493" s="74"/>
      <c r="D3493" s="115">
        <v>227.33</v>
      </c>
      <c r="E3493" s="75" t="s">
        <v>6463</v>
      </c>
      <c r="F3493" s="112">
        <f t="shared" si="225"/>
        <v>272.79599999999999</v>
      </c>
      <c r="G3493" s="80" t="s">
        <v>3335</v>
      </c>
      <c r="H3493" s="358"/>
      <c r="I3493" s="360" t="s">
        <v>8236</v>
      </c>
      <c r="L3493"/>
      <c r="M3493"/>
      <c r="P3493" s="9">
        <v>58</v>
      </c>
      <c r="V3493" s="39"/>
      <c r="Z3493" s="38"/>
      <c r="AA3493" s="38">
        <v>9.9981099981099817</v>
      </c>
      <c r="AB3493" s="30"/>
      <c r="AC3493" s="31"/>
      <c r="AD3493" s="32"/>
      <c r="AE3493" s="32"/>
      <c r="AF3493" s="33"/>
      <c r="AJ3493" s="350">
        <v>1301049</v>
      </c>
      <c r="AK3493" s="3"/>
      <c r="AL3493" s="3"/>
    </row>
    <row r="3494" spans="1:38" ht="12" customHeight="1" x14ac:dyDescent="0.25">
      <c r="A3494" s="73">
        <v>5301050</v>
      </c>
      <c r="B3494" s="98" t="s">
        <v>680</v>
      </c>
      <c r="C3494" s="74"/>
      <c r="D3494" s="115">
        <v>254.72</v>
      </c>
      <c r="E3494" s="75" t="s">
        <v>6463</v>
      </c>
      <c r="F3494" s="112">
        <f t="shared" si="225"/>
        <v>305.66399999999999</v>
      </c>
      <c r="G3494" s="80" t="s">
        <v>3335</v>
      </c>
      <c r="H3494" s="358"/>
      <c r="I3494" s="361"/>
      <c r="L3494"/>
      <c r="M3494"/>
      <c r="P3494" s="9">
        <v>58</v>
      </c>
      <c r="V3494" s="39"/>
      <c r="Z3494" s="38"/>
      <c r="AA3494" s="38">
        <v>9.9971886421141392</v>
      </c>
      <c r="AB3494" s="30"/>
      <c r="AC3494" s="31"/>
      <c r="AD3494" s="32"/>
      <c r="AE3494" s="32"/>
      <c r="AF3494" s="33"/>
      <c r="AJ3494" s="350">
        <v>1301050</v>
      </c>
      <c r="AK3494" s="3"/>
      <c r="AL3494" s="3"/>
    </row>
    <row r="3495" spans="1:38" ht="12" customHeight="1" x14ac:dyDescent="0.25">
      <c r="A3495" s="73">
        <v>5301051</v>
      </c>
      <c r="B3495" s="98" t="s">
        <v>681</v>
      </c>
      <c r="C3495" s="74"/>
      <c r="D3495" s="115">
        <v>343.35</v>
      </c>
      <c r="E3495" s="75" t="s">
        <v>6463</v>
      </c>
      <c r="F3495" s="112">
        <f t="shared" si="225"/>
        <v>412.02000000000004</v>
      </c>
      <c r="G3495" s="80" t="s">
        <v>3334</v>
      </c>
      <c r="H3495" s="358"/>
      <c r="L3495"/>
      <c r="M3495"/>
      <c r="P3495" s="9">
        <v>58</v>
      </c>
      <c r="V3495" s="39"/>
      <c r="Z3495" s="38"/>
      <c r="AA3495" s="38">
        <v>9.998331525819637</v>
      </c>
      <c r="AB3495" s="30"/>
      <c r="AC3495" s="31"/>
      <c r="AD3495" s="32"/>
      <c r="AE3495" s="32"/>
      <c r="AF3495" s="33"/>
      <c r="AJ3495" s="350">
        <v>1301051</v>
      </c>
      <c r="AK3495" s="3"/>
      <c r="AL3495" s="3"/>
    </row>
    <row r="3496" spans="1:38" ht="12" customHeight="1" x14ac:dyDescent="0.25">
      <c r="A3496" s="73">
        <v>5301052</v>
      </c>
      <c r="B3496" s="98" t="s">
        <v>682</v>
      </c>
      <c r="C3496" s="74"/>
      <c r="D3496" s="115">
        <v>343.35</v>
      </c>
      <c r="E3496" s="75" t="s">
        <v>6463</v>
      </c>
      <c r="F3496" s="112">
        <f t="shared" si="225"/>
        <v>412.02000000000004</v>
      </c>
      <c r="G3496" s="80" t="s">
        <v>3334</v>
      </c>
      <c r="H3496" s="358"/>
      <c r="I3496" s="360" t="s">
        <v>8237</v>
      </c>
      <c r="L3496"/>
      <c r="M3496"/>
      <c r="P3496" s="9">
        <v>58</v>
      </c>
      <c r="V3496" s="39"/>
      <c r="Z3496" s="38"/>
      <c r="AA3496" s="38">
        <v>9.998331525819637</v>
      </c>
      <c r="AB3496" s="30"/>
      <c r="AC3496" s="31"/>
      <c r="AD3496" s="32"/>
      <c r="AE3496" s="32"/>
      <c r="AF3496" s="33"/>
      <c r="AJ3496" s="350">
        <v>1301052</v>
      </c>
      <c r="AK3496" s="3"/>
      <c r="AL3496" s="3"/>
    </row>
    <row r="3497" spans="1:38" ht="12" customHeight="1" x14ac:dyDescent="0.25">
      <c r="A3497" s="73">
        <v>5301053</v>
      </c>
      <c r="B3497" s="98" t="s">
        <v>683</v>
      </c>
      <c r="C3497" s="74"/>
      <c r="D3497" s="115">
        <v>392.02</v>
      </c>
      <c r="E3497" s="75" t="s">
        <v>6463</v>
      </c>
      <c r="F3497" s="112">
        <f t="shared" si="225"/>
        <v>470.42399999999998</v>
      </c>
      <c r="G3497" s="80" t="s">
        <v>3334</v>
      </c>
      <c r="H3497" s="358"/>
      <c r="I3497" s="361"/>
      <c r="L3497"/>
      <c r="M3497"/>
      <c r="P3497" s="9">
        <v>58</v>
      </c>
      <c r="V3497" s="39"/>
      <c r="Z3497" s="38"/>
      <c r="AA3497" s="38">
        <v>9.9992693263188812</v>
      </c>
      <c r="AB3497" s="30"/>
      <c r="AC3497" s="31"/>
      <c r="AD3497" s="32"/>
      <c r="AE3497" s="32"/>
      <c r="AF3497" s="33"/>
      <c r="AJ3497" s="350">
        <v>1301053</v>
      </c>
      <c r="AK3497" s="3"/>
      <c r="AL3497" s="3"/>
    </row>
    <row r="3498" spans="1:38" ht="12" customHeight="1" x14ac:dyDescent="0.25">
      <c r="A3498" s="73">
        <v>5301054</v>
      </c>
      <c r="B3498" s="98" t="s">
        <v>684</v>
      </c>
      <c r="C3498" s="74"/>
      <c r="D3498" s="115">
        <v>504.83</v>
      </c>
      <c r="E3498" s="75" t="s">
        <v>6463</v>
      </c>
      <c r="F3498" s="112">
        <f t="shared" si="225"/>
        <v>605.79599999999994</v>
      </c>
      <c r="G3498" s="80" t="s">
        <v>3334</v>
      </c>
      <c r="H3498" s="358"/>
      <c r="L3498"/>
      <c r="M3498"/>
      <c r="P3498" s="9">
        <v>58</v>
      </c>
      <c r="V3498" s="39"/>
      <c r="Z3498" s="38"/>
      <c r="AA3498" s="38">
        <v>10.000567408079903</v>
      </c>
      <c r="AB3498" s="30"/>
      <c r="AC3498" s="31"/>
      <c r="AD3498" s="32"/>
      <c r="AE3498" s="32"/>
      <c r="AF3498" s="33"/>
      <c r="AJ3498" s="350">
        <v>1301054</v>
      </c>
      <c r="AK3498" s="3"/>
      <c r="AL3498" s="3"/>
    </row>
    <row r="3499" spans="1:38" ht="12" customHeight="1" x14ac:dyDescent="0.25">
      <c r="A3499" s="73">
        <v>5301055</v>
      </c>
      <c r="B3499" s="98" t="s">
        <v>685</v>
      </c>
      <c r="C3499" s="74"/>
      <c r="D3499" s="115">
        <v>504.83</v>
      </c>
      <c r="E3499" s="75" t="s">
        <v>6463</v>
      </c>
      <c r="F3499" s="112">
        <f t="shared" si="225"/>
        <v>605.79599999999994</v>
      </c>
      <c r="G3499" s="80" t="s">
        <v>3334</v>
      </c>
      <c r="H3499" s="358"/>
      <c r="L3499"/>
      <c r="M3499"/>
      <c r="P3499" s="9">
        <v>58</v>
      </c>
      <c r="V3499" s="39"/>
      <c r="Z3499" s="38"/>
      <c r="AA3499" s="38">
        <v>10.000567408079903</v>
      </c>
      <c r="AB3499" s="30"/>
      <c r="AC3499" s="31"/>
      <c r="AD3499" s="32"/>
      <c r="AE3499" s="32"/>
      <c r="AF3499" s="33"/>
      <c r="AJ3499" s="350">
        <v>1301055</v>
      </c>
      <c r="AK3499" s="3"/>
      <c r="AL3499" s="3"/>
    </row>
    <row r="3500" spans="1:38" ht="12" customHeight="1" x14ac:dyDescent="0.25">
      <c r="A3500" s="73">
        <v>5301056</v>
      </c>
      <c r="B3500" s="98" t="s">
        <v>686</v>
      </c>
      <c r="C3500" s="74"/>
      <c r="D3500" s="115">
        <v>573.04</v>
      </c>
      <c r="E3500" s="75" t="s">
        <v>6463</v>
      </c>
      <c r="F3500" s="112">
        <f t="shared" si="225"/>
        <v>687.64799999999991</v>
      </c>
      <c r="G3500" s="80" t="s">
        <v>3334</v>
      </c>
      <c r="H3500" s="358"/>
      <c r="L3500"/>
      <c r="M3500"/>
      <c r="P3500" s="9">
        <v>58</v>
      </c>
      <c r="V3500" s="39"/>
      <c r="Z3500" s="38"/>
      <c r="AA3500" s="38">
        <v>9.9997500687311032</v>
      </c>
      <c r="AB3500" s="30"/>
      <c r="AC3500" s="31"/>
      <c r="AD3500" s="32"/>
      <c r="AE3500" s="32"/>
      <c r="AF3500" s="33"/>
      <c r="AJ3500" s="350">
        <v>1301056</v>
      </c>
      <c r="AK3500" s="3"/>
      <c r="AL3500" s="3"/>
    </row>
    <row r="3501" spans="1:38" ht="12" customHeight="1" x14ac:dyDescent="0.25">
      <c r="A3501" s="73">
        <v>5301057</v>
      </c>
      <c r="B3501" s="98" t="s">
        <v>687</v>
      </c>
      <c r="C3501" s="74"/>
      <c r="D3501" s="115">
        <v>111.96</v>
      </c>
      <c r="E3501" s="75" t="s">
        <v>6463</v>
      </c>
      <c r="F3501" s="112">
        <f t="shared" si="225"/>
        <v>134.35199999999998</v>
      </c>
      <c r="G3501" s="80" t="s">
        <v>3335</v>
      </c>
      <c r="H3501" s="358"/>
      <c r="L3501"/>
      <c r="M3501"/>
      <c r="P3501" s="9">
        <v>58</v>
      </c>
      <c r="V3501" s="39"/>
      <c r="Z3501" s="38"/>
      <c r="AA3501" s="38">
        <v>10.003837789433305</v>
      </c>
      <c r="AB3501" s="30"/>
      <c r="AC3501" s="31"/>
      <c r="AD3501" s="32"/>
      <c r="AE3501" s="32"/>
      <c r="AF3501" s="33"/>
      <c r="AJ3501" s="350">
        <v>1301057</v>
      </c>
      <c r="AK3501" s="3"/>
      <c r="AL3501" s="3"/>
    </row>
    <row r="3502" spans="1:38" ht="12" customHeight="1" x14ac:dyDescent="0.25">
      <c r="A3502" s="73">
        <v>5301058</v>
      </c>
      <c r="B3502" s="98" t="s">
        <v>688</v>
      </c>
      <c r="C3502" s="74"/>
      <c r="D3502" s="115">
        <v>111.96</v>
      </c>
      <c r="E3502" s="75" t="s">
        <v>6463</v>
      </c>
      <c r="F3502" s="112">
        <f t="shared" si="225"/>
        <v>134.35199999999998</v>
      </c>
      <c r="G3502" s="80" t="s">
        <v>3335</v>
      </c>
      <c r="H3502" s="358"/>
      <c r="L3502"/>
      <c r="M3502"/>
      <c r="P3502" s="9">
        <v>58</v>
      </c>
      <c r="V3502" s="39"/>
      <c r="Z3502" s="38"/>
      <c r="AA3502" s="38">
        <v>10.003837789433305</v>
      </c>
      <c r="AB3502" s="30"/>
      <c r="AC3502" s="31"/>
      <c r="AD3502" s="32"/>
      <c r="AE3502" s="32"/>
      <c r="AF3502" s="33"/>
      <c r="AJ3502" s="350">
        <v>1301058</v>
      </c>
      <c r="AK3502" s="3"/>
      <c r="AL3502" s="3"/>
    </row>
    <row r="3503" spans="1:38" ht="12" customHeight="1" x14ac:dyDescent="0.25">
      <c r="A3503" s="73">
        <v>5301059</v>
      </c>
      <c r="B3503" s="98" t="s">
        <v>689</v>
      </c>
      <c r="C3503" s="74"/>
      <c r="D3503" s="115">
        <v>117.89</v>
      </c>
      <c r="E3503" s="75" t="s">
        <v>6463</v>
      </c>
      <c r="F3503" s="112">
        <f t="shared" si="225"/>
        <v>141.46799999999999</v>
      </c>
      <c r="G3503" s="80" t="s">
        <v>3335</v>
      </c>
      <c r="H3503" s="358"/>
      <c r="L3503"/>
      <c r="M3503"/>
      <c r="P3503" s="9">
        <v>58</v>
      </c>
      <c r="V3503" s="39"/>
      <c r="Z3503" s="38"/>
      <c r="AA3503" s="38">
        <v>9.9975704567541186</v>
      </c>
      <c r="AB3503" s="30"/>
      <c r="AC3503" s="31"/>
      <c r="AD3503" s="32"/>
      <c r="AE3503" s="32"/>
      <c r="AF3503" s="33"/>
      <c r="AJ3503" s="350">
        <v>1301059</v>
      </c>
      <c r="AK3503" s="3"/>
      <c r="AL3503" s="3"/>
    </row>
    <row r="3504" spans="1:38" ht="12" customHeight="1" x14ac:dyDescent="0.25">
      <c r="A3504" s="73">
        <v>5301060</v>
      </c>
      <c r="B3504" s="98" t="s">
        <v>690</v>
      </c>
      <c r="C3504" s="74"/>
      <c r="D3504" s="115">
        <v>133.01</v>
      </c>
      <c r="E3504" s="75" t="s">
        <v>6463</v>
      </c>
      <c r="F3504" s="112">
        <f t="shared" si="225"/>
        <v>159.61199999999999</v>
      </c>
      <c r="G3504" s="80" t="s">
        <v>3335</v>
      </c>
      <c r="H3504" s="358"/>
      <c r="L3504"/>
      <c r="M3504"/>
      <c r="P3504" s="9">
        <v>58</v>
      </c>
      <c r="V3504" s="39"/>
      <c r="Z3504" s="38"/>
      <c r="AA3504" s="38">
        <v>10.003230321955428</v>
      </c>
      <c r="AB3504" s="30"/>
      <c r="AC3504" s="31"/>
      <c r="AD3504" s="32"/>
      <c r="AE3504" s="32"/>
      <c r="AF3504" s="33"/>
      <c r="AJ3504" s="350">
        <v>1301060</v>
      </c>
      <c r="AK3504" s="3"/>
      <c r="AL3504" s="3"/>
    </row>
    <row r="3505" spans="1:38" ht="12" customHeight="1" x14ac:dyDescent="0.25">
      <c r="A3505" s="73">
        <v>5301061</v>
      </c>
      <c r="B3505" s="98" t="s">
        <v>691</v>
      </c>
      <c r="C3505" s="74"/>
      <c r="D3505" s="115">
        <v>133.01</v>
      </c>
      <c r="E3505" s="75" t="s">
        <v>6463</v>
      </c>
      <c r="F3505" s="112">
        <f t="shared" si="225"/>
        <v>159.61199999999999</v>
      </c>
      <c r="G3505" s="80" t="s">
        <v>3335</v>
      </c>
      <c r="H3505" s="358"/>
      <c r="L3505"/>
      <c r="M3505"/>
      <c r="P3505" s="9">
        <v>58</v>
      </c>
      <c r="V3505" s="39"/>
      <c r="Z3505" s="38"/>
      <c r="AA3505" s="38">
        <v>10.003230321955428</v>
      </c>
      <c r="AB3505" s="30"/>
      <c r="AC3505" s="31"/>
      <c r="AD3505" s="32"/>
      <c r="AE3505" s="32"/>
      <c r="AF3505" s="33"/>
      <c r="AJ3505" s="350">
        <v>1301061</v>
      </c>
      <c r="AK3505" s="3"/>
      <c r="AL3505" s="3"/>
    </row>
    <row r="3506" spans="1:38" ht="12" customHeight="1" x14ac:dyDescent="0.25">
      <c r="A3506" s="73">
        <v>5301062</v>
      </c>
      <c r="B3506" s="98" t="s">
        <v>692</v>
      </c>
      <c r="C3506" s="74"/>
      <c r="D3506" s="115">
        <v>149.06</v>
      </c>
      <c r="E3506" s="75" t="s">
        <v>6463</v>
      </c>
      <c r="F3506" s="112">
        <f t="shared" si="225"/>
        <v>178.87199999999999</v>
      </c>
      <c r="G3506" s="80" t="s">
        <v>3335</v>
      </c>
      <c r="H3506" s="358"/>
      <c r="L3506"/>
      <c r="M3506"/>
      <c r="P3506" s="9">
        <v>58</v>
      </c>
      <c r="V3506" s="39"/>
      <c r="Z3506" s="38"/>
      <c r="AA3506" s="38">
        <v>10.002882675122507</v>
      </c>
      <c r="AB3506" s="30"/>
      <c r="AC3506" s="31"/>
      <c r="AD3506" s="32"/>
      <c r="AE3506" s="32"/>
      <c r="AF3506" s="33"/>
      <c r="AJ3506" s="350">
        <v>1301062</v>
      </c>
      <c r="AK3506" s="3"/>
      <c r="AL3506" s="3"/>
    </row>
    <row r="3507" spans="1:38" ht="12" customHeight="1" x14ac:dyDescent="0.25">
      <c r="A3507" s="73">
        <v>5301063</v>
      </c>
      <c r="B3507" s="98" t="s">
        <v>693</v>
      </c>
      <c r="C3507" s="74"/>
      <c r="D3507" s="115">
        <v>194.33</v>
      </c>
      <c r="E3507" s="75" t="s">
        <v>6463</v>
      </c>
      <c r="F3507" s="112">
        <f t="shared" si="225"/>
        <v>233.196</v>
      </c>
      <c r="G3507" s="80" t="s">
        <v>3334</v>
      </c>
      <c r="H3507" s="358"/>
      <c r="L3507"/>
      <c r="M3507"/>
      <c r="P3507" s="9">
        <v>58</v>
      </c>
      <c r="V3507" s="39"/>
      <c r="Z3507" s="38"/>
      <c r="AA3507" s="38">
        <v>10.000736973984814</v>
      </c>
      <c r="AB3507" s="30"/>
      <c r="AC3507" s="31"/>
      <c r="AD3507" s="32"/>
      <c r="AE3507" s="32"/>
      <c r="AF3507" s="33"/>
      <c r="AJ3507" s="350">
        <v>1301063</v>
      </c>
      <c r="AK3507" s="3"/>
      <c r="AL3507" s="3"/>
    </row>
    <row r="3508" spans="1:38" ht="12" customHeight="1" x14ac:dyDescent="0.25">
      <c r="A3508" s="73">
        <v>5301064</v>
      </c>
      <c r="B3508" s="98" t="s">
        <v>694</v>
      </c>
      <c r="C3508" s="74"/>
      <c r="D3508" s="115">
        <v>194.33</v>
      </c>
      <c r="E3508" s="75" t="s">
        <v>6463</v>
      </c>
      <c r="F3508" s="112">
        <f t="shared" si="225"/>
        <v>233.196</v>
      </c>
      <c r="G3508" s="80" t="s">
        <v>3334</v>
      </c>
      <c r="H3508" s="358"/>
      <c r="L3508"/>
      <c r="M3508"/>
      <c r="P3508" s="9">
        <v>58</v>
      </c>
      <c r="V3508" s="39"/>
      <c r="Z3508" s="38"/>
      <c r="AA3508" s="38">
        <v>10.000736973984814</v>
      </c>
      <c r="AB3508" s="30"/>
      <c r="AC3508" s="31"/>
      <c r="AD3508" s="32"/>
      <c r="AE3508" s="32"/>
      <c r="AF3508" s="33"/>
      <c r="AJ3508" s="350">
        <v>1301064</v>
      </c>
      <c r="AK3508" s="3"/>
      <c r="AL3508" s="3"/>
    </row>
    <row r="3509" spans="1:38" ht="12" customHeight="1" x14ac:dyDescent="0.25">
      <c r="A3509" s="73">
        <v>5301065</v>
      </c>
      <c r="B3509" s="98" t="s">
        <v>695</v>
      </c>
      <c r="C3509" s="74"/>
      <c r="D3509" s="115">
        <v>223.58</v>
      </c>
      <c r="E3509" s="75" t="s">
        <v>6463</v>
      </c>
      <c r="F3509" s="112">
        <f t="shared" si="225"/>
        <v>268.29599999999999</v>
      </c>
      <c r="G3509" s="80" t="s">
        <v>3334</v>
      </c>
      <c r="H3509" s="358"/>
      <c r="L3509"/>
      <c r="M3509"/>
      <c r="P3509" s="9">
        <v>58</v>
      </c>
      <c r="V3509" s="39"/>
      <c r="Z3509" s="38"/>
      <c r="AA3509" s="38">
        <v>9.9993594260457428</v>
      </c>
      <c r="AB3509" s="30"/>
      <c r="AC3509" s="31"/>
      <c r="AD3509" s="32"/>
      <c r="AE3509" s="32"/>
      <c r="AF3509" s="33"/>
      <c r="AJ3509" s="350">
        <v>1301065</v>
      </c>
      <c r="AK3509" s="3"/>
      <c r="AL3509" s="3"/>
    </row>
    <row r="3510" spans="1:38" ht="12" customHeight="1" x14ac:dyDescent="0.25">
      <c r="A3510" s="73">
        <v>5301066</v>
      </c>
      <c r="B3510" s="98" t="s">
        <v>696</v>
      </c>
      <c r="C3510" s="74"/>
      <c r="D3510" s="115">
        <v>238.43</v>
      </c>
      <c r="E3510" s="75" t="s">
        <v>6463</v>
      </c>
      <c r="F3510" s="112">
        <f t="shared" si="225"/>
        <v>286.11599999999999</v>
      </c>
      <c r="G3510" s="80" t="s">
        <v>3334</v>
      </c>
      <c r="H3510" s="358"/>
      <c r="L3510"/>
      <c r="M3510"/>
      <c r="P3510" s="9">
        <v>58</v>
      </c>
      <c r="V3510" s="39"/>
      <c r="Z3510" s="38"/>
      <c r="AA3510" s="38">
        <v>10.001201345506956</v>
      </c>
      <c r="AB3510" s="30"/>
      <c r="AC3510" s="31"/>
      <c r="AD3510" s="32"/>
      <c r="AE3510" s="32"/>
      <c r="AF3510" s="33"/>
      <c r="AJ3510" s="350">
        <v>1301066</v>
      </c>
      <c r="AK3510" s="3"/>
      <c r="AL3510" s="3"/>
    </row>
    <row r="3511" spans="1:38" ht="12" customHeight="1" x14ac:dyDescent="0.25">
      <c r="A3511" s="73">
        <v>5301067</v>
      </c>
      <c r="B3511" s="98" t="s">
        <v>697</v>
      </c>
      <c r="C3511" s="74"/>
      <c r="D3511" s="115">
        <v>238.43</v>
      </c>
      <c r="E3511" s="75" t="s">
        <v>6463</v>
      </c>
      <c r="F3511" s="112">
        <f t="shared" si="225"/>
        <v>286.11599999999999</v>
      </c>
      <c r="G3511" s="80" t="s">
        <v>3334</v>
      </c>
      <c r="H3511" s="358"/>
      <c r="L3511"/>
      <c r="M3511"/>
      <c r="P3511" s="9">
        <v>58</v>
      </c>
      <c r="V3511" s="39"/>
      <c r="Z3511" s="38"/>
      <c r="AA3511" s="38">
        <v>10.001201345506956</v>
      </c>
      <c r="AB3511" s="30"/>
      <c r="AC3511" s="31"/>
      <c r="AD3511" s="32"/>
      <c r="AE3511" s="32"/>
      <c r="AF3511" s="33"/>
      <c r="AJ3511" s="350">
        <v>1301067</v>
      </c>
      <c r="AK3511" s="3"/>
      <c r="AL3511" s="3"/>
    </row>
    <row r="3512" spans="1:38" ht="12" customHeight="1" x14ac:dyDescent="0.25">
      <c r="A3512" s="73">
        <v>5301068</v>
      </c>
      <c r="B3512" s="98" t="s">
        <v>698</v>
      </c>
      <c r="C3512" s="74"/>
      <c r="D3512" s="115">
        <v>275.5</v>
      </c>
      <c r="E3512" s="75" t="s">
        <v>6463</v>
      </c>
      <c r="F3512" s="112">
        <f t="shared" si="225"/>
        <v>330.59999999999997</v>
      </c>
      <c r="G3512" s="80" t="s">
        <v>3334</v>
      </c>
      <c r="H3512" s="358"/>
      <c r="L3512"/>
      <c r="M3512"/>
      <c r="P3512" s="9">
        <v>58</v>
      </c>
      <c r="V3512" s="39"/>
      <c r="Z3512" s="38"/>
      <c r="AA3512" s="38">
        <v>10.002079434393849</v>
      </c>
      <c r="AB3512" s="30"/>
      <c r="AC3512" s="31"/>
      <c r="AD3512" s="32"/>
      <c r="AE3512" s="32"/>
      <c r="AF3512" s="33"/>
      <c r="AJ3512" s="350">
        <v>1301068</v>
      </c>
      <c r="AK3512" s="3"/>
      <c r="AL3512" s="3"/>
    </row>
    <row r="3513" spans="1:38" ht="12" customHeight="1" x14ac:dyDescent="0.25">
      <c r="A3513" s="73">
        <v>1301069</v>
      </c>
      <c r="B3513" s="98" t="s">
        <v>699</v>
      </c>
      <c r="C3513" s="74"/>
      <c r="D3513" s="115">
        <v>282.54000000000002</v>
      </c>
      <c r="E3513" s="75" t="s">
        <v>6463</v>
      </c>
      <c r="F3513" s="309">
        <f t="shared" si="225"/>
        <v>339.048</v>
      </c>
      <c r="G3513" s="80" t="s">
        <v>3334</v>
      </c>
      <c r="H3513" s="358"/>
      <c r="L3513"/>
      <c r="M3513"/>
      <c r="P3513" s="9">
        <v>58</v>
      </c>
      <c r="V3513" s="39"/>
      <c r="Z3513" s="38"/>
      <c r="AA3513" s="38">
        <v>0</v>
      </c>
      <c r="AB3513" s="30"/>
      <c r="AC3513" s="31"/>
      <c r="AD3513" s="32"/>
      <c r="AE3513" s="32"/>
      <c r="AF3513" s="33"/>
      <c r="AJ3513" s="350"/>
      <c r="AK3513" s="3"/>
      <c r="AL3513" s="3"/>
    </row>
    <row r="3514" spans="1:38" ht="12" customHeight="1" x14ac:dyDescent="0.25">
      <c r="A3514" s="73">
        <v>5301070</v>
      </c>
      <c r="B3514" s="98" t="s">
        <v>700</v>
      </c>
      <c r="C3514" s="74"/>
      <c r="D3514" s="115">
        <v>370.84</v>
      </c>
      <c r="E3514" s="75" t="s">
        <v>6463</v>
      </c>
      <c r="F3514" s="112">
        <f t="shared" si="225"/>
        <v>445.00799999999998</v>
      </c>
      <c r="G3514" s="80" t="s">
        <v>3334</v>
      </c>
      <c r="H3514" s="358"/>
      <c r="L3514"/>
      <c r="M3514"/>
      <c r="P3514" s="9">
        <v>58</v>
      </c>
      <c r="V3514" s="39"/>
      <c r="Z3514" s="38"/>
      <c r="AA3514" s="38">
        <v>9.9988413857027041</v>
      </c>
      <c r="AB3514" s="30"/>
      <c r="AC3514" s="31"/>
      <c r="AD3514" s="32"/>
      <c r="AE3514" s="32"/>
      <c r="AF3514" s="33"/>
      <c r="AJ3514" s="350">
        <v>1301070</v>
      </c>
      <c r="AK3514" s="3"/>
      <c r="AL3514" s="3"/>
    </row>
    <row r="3515" spans="1:38" ht="12" customHeight="1" x14ac:dyDescent="0.25">
      <c r="A3515" s="73">
        <v>1301071</v>
      </c>
      <c r="B3515" s="98" t="s">
        <v>701</v>
      </c>
      <c r="C3515" s="74"/>
      <c r="D3515" s="115">
        <v>331.54</v>
      </c>
      <c r="E3515" s="75" t="s">
        <v>6463</v>
      </c>
      <c r="F3515" s="309">
        <f t="shared" si="225"/>
        <v>397.84800000000001</v>
      </c>
      <c r="G3515" s="80" t="s">
        <v>3334</v>
      </c>
      <c r="H3515" s="358"/>
      <c r="L3515"/>
      <c r="M3515"/>
      <c r="P3515" s="9">
        <v>58</v>
      </c>
      <c r="V3515" s="39"/>
      <c r="Z3515" s="38"/>
      <c r="AA3515" s="38">
        <v>0</v>
      </c>
      <c r="AB3515" s="30"/>
      <c r="AC3515" s="31"/>
      <c r="AD3515" s="32"/>
      <c r="AE3515" s="32"/>
      <c r="AF3515" s="33"/>
      <c r="AJ3515" s="350"/>
      <c r="AK3515" s="3"/>
      <c r="AL3515" s="3"/>
    </row>
    <row r="3516" spans="1:38" ht="12" customHeight="1" x14ac:dyDescent="0.25">
      <c r="A3516" s="73">
        <v>5301072</v>
      </c>
      <c r="B3516" s="98" t="s">
        <v>702</v>
      </c>
      <c r="C3516" s="74"/>
      <c r="D3516" s="115">
        <v>569.88</v>
      </c>
      <c r="E3516" s="75" t="s">
        <v>6463</v>
      </c>
      <c r="F3516" s="112">
        <f t="shared" si="225"/>
        <v>683.85599999999999</v>
      </c>
      <c r="G3516" s="80" t="s">
        <v>3334</v>
      </c>
      <c r="H3516" s="358"/>
      <c r="L3516"/>
      <c r="M3516"/>
      <c r="P3516" s="9">
        <v>58</v>
      </c>
      <c r="V3516" s="39"/>
      <c r="Z3516" s="38"/>
      <c r="AA3516" s="38">
        <v>10</v>
      </c>
      <c r="AB3516" s="30"/>
      <c r="AC3516" s="31"/>
      <c r="AD3516" s="32"/>
      <c r="AE3516" s="32"/>
      <c r="AF3516" s="33"/>
      <c r="AJ3516" s="350">
        <v>1301072</v>
      </c>
      <c r="AK3516" s="3"/>
      <c r="AL3516" s="3"/>
    </row>
    <row r="3517" spans="1:38" ht="12" customHeight="1" x14ac:dyDescent="0.25">
      <c r="A3517" s="73">
        <v>5301073</v>
      </c>
      <c r="B3517" s="98" t="s">
        <v>703</v>
      </c>
      <c r="C3517" s="74"/>
      <c r="D3517" s="115">
        <v>569.88</v>
      </c>
      <c r="E3517" s="75" t="s">
        <v>6463</v>
      </c>
      <c r="F3517" s="112">
        <f t="shared" si="225"/>
        <v>683.85599999999999</v>
      </c>
      <c r="G3517" s="80" t="s">
        <v>3334</v>
      </c>
      <c r="H3517" s="358"/>
      <c r="L3517"/>
      <c r="M3517"/>
      <c r="P3517" s="9">
        <v>58</v>
      </c>
      <c r="V3517" s="39"/>
      <c r="Z3517" s="38"/>
      <c r="AA3517" s="38">
        <v>10</v>
      </c>
      <c r="AB3517" s="30"/>
      <c r="AC3517" s="31"/>
      <c r="AD3517" s="32"/>
      <c r="AE3517" s="32"/>
      <c r="AF3517" s="33"/>
      <c r="AJ3517" s="350">
        <v>1301073</v>
      </c>
      <c r="AK3517" s="3"/>
      <c r="AL3517" s="3"/>
    </row>
    <row r="3518" spans="1:38" ht="12" customHeight="1" x14ac:dyDescent="0.25">
      <c r="A3518" s="73">
        <v>5301074</v>
      </c>
      <c r="B3518" s="98" t="s">
        <v>704</v>
      </c>
      <c r="C3518" s="74"/>
      <c r="D3518" s="115">
        <v>668.57</v>
      </c>
      <c r="E3518" s="75" t="s">
        <v>1</v>
      </c>
      <c r="F3518" s="112">
        <f t="shared" si="225"/>
        <v>802.28399999999999</v>
      </c>
      <c r="G3518" s="80" t="s">
        <v>3334</v>
      </c>
      <c r="H3518" s="358"/>
      <c r="L3518"/>
      <c r="M3518"/>
      <c r="P3518" s="9">
        <v>58</v>
      </c>
      <c r="V3518" s="39"/>
      <c r="Z3518" s="38"/>
      <c r="AA3518" s="38">
        <v>9.9997857800818366</v>
      </c>
      <c r="AB3518" s="30"/>
      <c r="AC3518" s="31"/>
      <c r="AD3518" s="32"/>
      <c r="AE3518" s="32"/>
      <c r="AF3518" s="33"/>
      <c r="AJ3518" s="350">
        <v>1301074</v>
      </c>
      <c r="AK3518" s="3"/>
      <c r="AL3518" s="3"/>
    </row>
    <row r="3519" spans="1:38" ht="12" customHeight="1" x14ac:dyDescent="0.25">
      <c r="A3519" s="73">
        <v>5301075</v>
      </c>
      <c r="B3519" s="98" t="s">
        <v>705</v>
      </c>
      <c r="C3519" s="74"/>
      <c r="D3519" s="115">
        <v>291.64</v>
      </c>
      <c r="E3519" s="75" t="s">
        <v>1</v>
      </c>
      <c r="F3519" s="112">
        <f t="shared" si="225"/>
        <v>349.96799999999996</v>
      </c>
      <c r="G3519" s="80" t="s">
        <v>3334</v>
      </c>
      <c r="H3519" s="358"/>
      <c r="L3519"/>
      <c r="M3519"/>
      <c r="P3519" s="9">
        <v>58</v>
      </c>
      <c r="V3519" s="39"/>
      <c r="Z3519" s="38"/>
      <c r="AA3519" s="38">
        <v>9.9985267396749009</v>
      </c>
      <c r="AB3519" s="30"/>
      <c r="AC3519" s="31"/>
      <c r="AD3519" s="32"/>
      <c r="AE3519" s="32"/>
      <c r="AF3519" s="33"/>
      <c r="AJ3519" s="350">
        <v>1301075</v>
      </c>
      <c r="AK3519" s="3"/>
      <c r="AL3519" s="3"/>
    </row>
    <row r="3520" spans="1:38" ht="12" customHeight="1" x14ac:dyDescent="0.25">
      <c r="A3520" s="73">
        <v>5301076</v>
      </c>
      <c r="B3520" s="98" t="s">
        <v>706</v>
      </c>
      <c r="C3520" s="74"/>
      <c r="D3520" s="115">
        <v>371.99</v>
      </c>
      <c r="E3520" s="75"/>
      <c r="F3520" s="112">
        <f t="shared" si="225"/>
        <v>446.38799999999998</v>
      </c>
      <c r="G3520" s="80" t="s">
        <v>3334</v>
      </c>
      <c r="H3520" s="358"/>
      <c r="L3520"/>
      <c r="M3520"/>
      <c r="P3520" s="9">
        <v>58</v>
      </c>
      <c r="V3520" s="39"/>
      <c r="Z3520" s="38"/>
      <c r="AA3520" s="38">
        <v>9.9984599984600067</v>
      </c>
      <c r="AB3520" s="30"/>
      <c r="AC3520" s="31"/>
      <c r="AD3520" s="32"/>
      <c r="AE3520" s="32"/>
      <c r="AF3520" s="33"/>
      <c r="AJ3520" s="350">
        <v>1301076</v>
      </c>
      <c r="AK3520" s="3"/>
      <c r="AL3520" s="3"/>
    </row>
    <row r="3521" spans="1:38" ht="12" customHeight="1" x14ac:dyDescent="0.25">
      <c r="A3521" s="73">
        <v>5301077</v>
      </c>
      <c r="B3521" s="98" t="s">
        <v>707</v>
      </c>
      <c r="C3521" s="74"/>
      <c r="D3521" s="115">
        <v>537.67999999999995</v>
      </c>
      <c r="E3521" s="75" t="s">
        <v>6464</v>
      </c>
      <c r="F3521" s="112">
        <f t="shared" si="225"/>
        <v>645.21599999999989</v>
      </c>
      <c r="G3521" s="80" t="s">
        <v>3334</v>
      </c>
      <c r="H3521" s="358"/>
      <c r="L3521"/>
      <c r="M3521"/>
      <c r="P3521" s="9">
        <v>58</v>
      </c>
      <c r="V3521" s="39"/>
      <c r="Z3521" s="38"/>
      <c r="AA3521" s="38">
        <v>9.9992009162826605</v>
      </c>
      <c r="AB3521" s="30"/>
      <c r="AC3521" s="31"/>
      <c r="AD3521" s="32"/>
      <c r="AE3521" s="32"/>
      <c r="AF3521" s="33"/>
      <c r="AJ3521" s="350">
        <v>1301077</v>
      </c>
      <c r="AK3521" s="3"/>
      <c r="AL3521" s="3"/>
    </row>
    <row r="3522" spans="1:38" ht="12" customHeight="1" x14ac:dyDescent="0.25">
      <c r="A3522" s="73">
        <v>5301078</v>
      </c>
      <c r="B3522" s="98" t="s">
        <v>708</v>
      </c>
      <c r="C3522" s="74"/>
      <c r="D3522" s="115">
        <v>79.680000000000007</v>
      </c>
      <c r="E3522" s="75" t="s">
        <v>6463</v>
      </c>
      <c r="F3522" s="112">
        <f t="shared" ref="F3522:F3585" si="226">D3522*1.2</f>
        <v>95.616</v>
      </c>
      <c r="G3522" s="80" t="s">
        <v>3334</v>
      </c>
      <c r="H3522" s="358"/>
      <c r="I3522" s="360" t="s">
        <v>8236</v>
      </c>
      <c r="L3522"/>
      <c r="M3522"/>
      <c r="P3522" s="9">
        <v>58</v>
      </c>
      <c r="V3522" s="39"/>
      <c r="Z3522" s="38"/>
      <c r="AA3522" s="38">
        <v>9.9928109273903658</v>
      </c>
      <c r="AB3522" s="30"/>
      <c r="AC3522" s="31"/>
      <c r="AD3522" s="32"/>
      <c r="AE3522" s="32"/>
      <c r="AF3522" s="33"/>
      <c r="AJ3522" s="350">
        <v>1301078</v>
      </c>
      <c r="AK3522" s="3"/>
      <c r="AL3522" s="3"/>
    </row>
    <row r="3523" spans="1:38" ht="12" customHeight="1" x14ac:dyDescent="0.25">
      <c r="A3523" s="73">
        <v>5301079</v>
      </c>
      <c r="B3523" s="98" t="s">
        <v>709</v>
      </c>
      <c r="C3523" s="74"/>
      <c r="D3523" s="115">
        <v>79.680000000000007</v>
      </c>
      <c r="E3523" s="75" t="s">
        <v>6463</v>
      </c>
      <c r="F3523" s="112">
        <f t="shared" si="226"/>
        <v>95.616</v>
      </c>
      <c r="G3523" s="80" t="s">
        <v>3334</v>
      </c>
      <c r="H3523" s="358"/>
      <c r="I3523" s="361"/>
      <c r="L3523"/>
      <c r="M3523"/>
      <c r="P3523" s="9">
        <v>58</v>
      </c>
      <c r="V3523" s="39"/>
      <c r="Z3523" s="38"/>
      <c r="AA3523" s="38">
        <v>9.9928109273903658</v>
      </c>
      <c r="AB3523" s="30"/>
      <c r="AC3523" s="31"/>
      <c r="AD3523" s="32"/>
      <c r="AE3523" s="32"/>
      <c r="AF3523" s="33"/>
      <c r="AJ3523" s="350">
        <v>1301079</v>
      </c>
      <c r="AK3523" s="3"/>
      <c r="AL3523" s="3"/>
    </row>
    <row r="3524" spans="1:38" ht="12" customHeight="1" x14ac:dyDescent="0.25">
      <c r="A3524" s="73">
        <v>5301080</v>
      </c>
      <c r="B3524" s="98" t="s">
        <v>710</v>
      </c>
      <c r="C3524" s="74"/>
      <c r="D3524" s="115">
        <v>81.38</v>
      </c>
      <c r="E3524" s="75" t="s">
        <v>6463</v>
      </c>
      <c r="F3524" s="112">
        <f t="shared" si="226"/>
        <v>97.655999999999992</v>
      </c>
      <c r="G3524" s="80" t="s">
        <v>3334</v>
      </c>
      <c r="H3524" s="358"/>
      <c r="L3524"/>
      <c r="M3524"/>
      <c r="P3524" s="9">
        <v>58</v>
      </c>
      <c r="V3524" s="39"/>
      <c r="Z3524" s="38"/>
      <c r="AA3524" s="38">
        <v>9.9964801126363909</v>
      </c>
      <c r="AB3524" s="30"/>
      <c r="AC3524" s="31"/>
      <c r="AD3524" s="32"/>
      <c r="AE3524" s="32"/>
      <c r="AF3524" s="33"/>
      <c r="AJ3524" s="350">
        <v>1301080</v>
      </c>
      <c r="AK3524" s="3"/>
      <c r="AL3524" s="3"/>
    </row>
    <row r="3525" spans="1:38" ht="12" customHeight="1" x14ac:dyDescent="0.25">
      <c r="A3525" s="73">
        <v>5301081</v>
      </c>
      <c r="B3525" s="98" t="s">
        <v>711</v>
      </c>
      <c r="C3525" s="74"/>
      <c r="D3525" s="115">
        <v>136.5</v>
      </c>
      <c r="E3525" s="75"/>
      <c r="F3525" s="112">
        <f t="shared" si="226"/>
        <v>163.79999999999998</v>
      </c>
      <c r="G3525" s="80" t="s">
        <v>3334</v>
      </c>
      <c r="H3525" s="358"/>
      <c r="I3525" s="360" t="s">
        <v>8237</v>
      </c>
      <c r="L3525"/>
      <c r="M3525"/>
      <c r="P3525" s="9">
        <v>58</v>
      </c>
      <c r="V3525" s="39"/>
      <c r="Z3525" s="38"/>
      <c r="AA3525" s="38">
        <v>9.9989507921519305</v>
      </c>
      <c r="AB3525" s="30"/>
      <c r="AC3525" s="31"/>
      <c r="AD3525" s="32"/>
      <c r="AE3525" s="32"/>
      <c r="AF3525" s="33"/>
      <c r="AJ3525" s="350">
        <v>1301081</v>
      </c>
      <c r="AK3525" s="3"/>
      <c r="AL3525" s="3"/>
    </row>
    <row r="3526" spans="1:38" ht="12" customHeight="1" x14ac:dyDescent="0.25">
      <c r="A3526" s="73">
        <v>5301082</v>
      </c>
      <c r="B3526" s="98" t="s">
        <v>712</v>
      </c>
      <c r="C3526" s="74"/>
      <c r="D3526" s="115">
        <v>136.5</v>
      </c>
      <c r="E3526" s="75" t="s">
        <v>6463</v>
      </c>
      <c r="F3526" s="112">
        <f t="shared" si="226"/>
        <v>163.79999999999998</v>
      </c>
      <c r="G3526" s="80" t="s">
        <v>3334</v>
      </c>
      <c r="H3526" s="358"/>
      <c r="I3526" s="361"/>
      <c r="L3526"/>
      <c r="M3526"/>
      <c r="P3526" s="9">
        <v>58</v>
      </c>
      <c r="V3526" s="39"/>
      <c r="Z3526" s="38"/>
      <c r="AA3526" s="38">
        <v>9.9989507921519305</v>
      </c>
      <c r="AB3526" s="30"/>
      <c r="AC3526" s="31"/>
      <c r="AD3526" s="32"/>
      <c r="AE3526" s="32"/>
      <c r="AF3526" s="33"/>
      <c r="AJ3526" s="350">
        <v>1301082</v>
      </c>
      <c r="AK3526" s="3"/>
      <c r="AL3526" s="3"/>
    </row>
    <row r="3527" spans="1:38" ht="12" customHeight="1" x14ac:dyDescent="0.25">
      <c r="A3527" s="73">
        <v>5301083</v>
      </c>
      <c r="B3527" s="98" t="s">
        <v>713</v>
      </c>
      <c r="C3527" s="74"/>
      <c r="D3527" s="115">
        <v>163.08000000000001</v>
      </c>
      <c r="E3527" s="75" t="s">
        <v>6463</v>
      </c>
      <c r="F3527" s="112">
        <f t="shared" si="226"/>
        <v>195.696</v>
      </c>
      <c r="G3527" s="80" t="s">
        <v>3334</v>
      </c>
      <c r="H3527" s="358"/>
      <c r="L3527"/>
      <c r="M3527"/>
      <c r="P3527" s="9">
        <v>58</v>
      </c>
      <c r="V3527" s="39"/>
      <c r="Z3527" s="38"/>
      <c r="AA3527" s="38">
        <v>10.003513086246272</v>
      </c>
      <c r="AB3527" s="30"/>
      <c r="AC3527" s="31"/>
      <c r="AD3527" s="32"/>
      <c r="AE3527" s="32"/>
      <c r="AF3527" s="33"/>
      <c r="AJ3527" s="350">
        <v>1301083</v>
      </c>
      <c r="AK3527" s="3"/>
      <c r="AL3527" s="3"/>
    </row>
    <row r="3528" spans="1:38" ht="12" customHeight="1" x14ac:dyDescent="0.25">
      <c r="A3528" s="73">
        <v>5301084</v>
      </c>
      <c r="B3528" s="98" t="s">
        <v>714</v>
      </c>
      <c r="C3528" s="74"/>
      <c r="D3528" s="115">
        <v>76.489999999999995</v>
      </c>
      <c r="E3528" s="75" t="s">
        <v>6463</v>
      </c>
      <c r="F3528" s="112">
        <f t="shared" si="226"/>
        <v>91.787999999999997</v>
      </c>
      <c r="G3528" s="80" t="s">
        <v>3333</v>
      </c>
      <c r="H3528" s="358"/>
      <c r="J3528" s="15"/>
      <c r="L3528"/>
      <c r="M3528"/>
      <c r="P3528" s="9">
        <v>58</v>
      </c>
      <c r="V3528" s="39"/>
      <c r="Z3528" s="38"/>
      <c r="AA3528" s="38">
        <v>9.9981276914435426</v>
      </c>
      <c r="AB3528" s="30"/>
      <c r="AC3528" s="31"/>
      <c r="AD3528" s="32"/>
      <c r="AE3528" s="32"/>
      <c r="AF3528" s="33"/>
      <c r="AJ3528" s="350">
        <v>1301084</v>
      </c>
      <c r="AK3528" s="3"/>
      <c r="AL3528" s="3"/>
    </row>
    <row r="3529" spans="1:38" ht="12" customHeight="1" x14ac:dyDescent="0.25">
      <c r="A3529" s="73">
        <v>5301085</v>
      </c>
      <c r="B3529" s="98" t="s">
        <v>715</v>
      </c>
      <c r="C3529" s="74"/>
      <c r="D3529" s="115">
        <v>76.489999999999995</v>
      </c>
      <c r="E3529" s="75" t="s">
        <v>6463</v>
      </c>
      <c r="F3529" s="112">
        <f t="shared" si="226"/>
        <v>91.787999999999997</v>
      </c>
      <c r="G3529" s="80" t="s">
        <v>3333</v>
      </c>
      <c r="H3529" s="358"/>
      <c r="J3529" s="15"/>
      <c r="L3529"/>
      <c r="M3529"/>
      <c r="P3529" s="9">
        <v>58</v>
      </c>
      <c r="V3529" s="39"/>
      <c r="Z3529" s="38"/>
      <c r="AA3529" s="38">
        <v>9.9981276914435426</v>
      </c>
      <c r="AB3529" s="30"/>
      <c r="AC3529" s="31"/>
      <c r="AD3529" s="32"/>
      <c r="AE3529" s="32"/>
      <c r="AF3529" s="33"/>
      <c r="AJ3529" s="350">
        <v>1301085</v>
      </c>
      <c r="AK3529" s="3"/>
      <c r="AL3529" s="3"/>
    </row>
    <row r="3530" spans="1:38" ht="12" customHeight="1" x14ac:dyDescent="0.25">
      <c r="A3530" s="73">
        <v>5301086</v>
      </c>
      <c r="B3530" s="98" t="s">
        <v>716</v>
      </c>
      <c r="C3530" s="74"/>
      <c r="D3530" s="115">
        <v>87.82</v>
      </c>
      <c r="E3530" s="75" t="s">
        <v>6463</v>
      </c>
      <c r="F3530" s="112">
        <f t="shared" si="226"/>
        <v>105.38399999999999</v>
      </c>
      <c r="G3530" s="80" t="s">
        <v>3333</v>
      </c>
      <c r="H3530" s="358"/>
      <c r="J3530" s="15"/>
      <c r="L3530"/>
      <c r="M3530"/>
      <c r="P3530" s="9">
        <v>58</v>
      </c>
      <c r="V3530" s="39"/>
      <c r="Z3530" s="38"/>
      <c r="AA3530" s="38">
        <v>9.9967384213959605</v>
      </c>
      <c r="AB3530" s="30"/>
      <c r="AC3530" s="31"/>
      <c r="AD3530" s="32"/>
      <c r="AE3530" s="32"/>
      <c r="AF3530" s="33"/>
      <c r="AJ3530" s="350">
        <v>1301086</v>
      </c>
      <c r="AK3530" s="3"/>
      <c r="AL3530" s="3"/>
    </row>
    <row r="3531" spans="1:38" ht="12" customHeight="1" x14ac:dyDescent="0.25">
      <c r="A3531" s="73">
        <v>5301087</v>
      </c>
      <c r="B3531" s="98" t="s">
        <v>717</v>
      </c>
      <c r="C3531" s="74"/>
      <c r="D3531" s="115">
        <v>100.35</v>
      </c>
      <c r="E3531" s="75" t="s">
        <v>6463</v>
      </c>
      <c r="F3531" s="112">
        <f t="shared" si="226"/>
        <v>120.41999999999999</v>
      </c>
      <c r="G3531" s="80" t="s">
        <v>3333</v>
      </c>
      <c r="H3531" s="358"/>
      <c r="J3531" s="15"/>
      <c r="L3531"/>
      <c r="M3531"/>
      <c r="P3531" s="9">
        <v>58</v>
      </c>
      <c r="V3531" s="39"/>
      <c r="Z3531" s="38"/>
      <c r="AA3531" s="38">
        <v>10.005709391949765</v>
      </c>
      <c r="AB3531" s="30"/>
      <c r="AC3531" s="31"/>
      <c r="AD3531" s="32"/>
      <c r="AE3531" s="32"/>
      <c r="AF3531" s="33"/>
      <c r="AJ3531" s="350">
        <v>1301087</v>
      </c>
      <c r="AK3531" s="3"/>
      <c r="AL3531" s="3"/>
    </row>
    <row r="3532" spans="1:38" ht="12" customHeight="1" x14ac:dyDescent="0.25">
      <c r="A3532" s="73">
        <v>5301088</v>
      </c>
      <c r="B3532" s="98" t="s">
        <v>718</v>
      </c>
      <c r="C3532" s="74"/>
      <c r="D3532" s="115">
        <v>100.35</v>
      </c>
      <c r="E3532" s="75" t="s">
        <v>6463</v>
      </c>
      <c r="F3532" s="112">
        <f t="shared" si="226"/>
        <v>120.41999999999999</v>
      </c>
      <c r="G3532" s="80" t="s">
        <v>3333</v>
      </c>
      <c r="H3532" s="358"/>
      <c r="J3532" s="15"/>
      <c r="L3532"/>
      <c r="M3532"/>
      <c r="P3532" s="9">
        <v>58</v>
      </c>
      <c r="V3532" s="39"/>
      <c r="Z3532" s="38"/>
      <c r="AA3532" s="38">
        <v>10.005709391949765</v>
      </c>
      <c r="AB3532" s="30"/>
      <c r="AC3532" s="31"/>
      <c r="AD3532" s="32"/>
      <c r="AE3532" s="32"/>
      <c r="AF3532" s="33"/>
      <c r="AJ3532" s="350">
        <v>1301088</v>
      </c>
      <c r="AK3532" s="3"/>
      <c r="AL3532" s="3"/>
    </row>
    <row r="3533" spans="1:38" ht="12" customHeight="1" x14ac:dyDescent="0.25">
      <c r="A3533" s="73">
        <v>5301089</v>
      </c>
      <c r="B3533" s="98" t="s">
        <v>719</v>
      </c>
      <c r="C3533" s="74"/>
      <c r="D3533" s="115">
        <v>112.61</v>
      </c>
      <c r="E3533" s="75" t="s">
        <v>6463</v>
      </c>
      <c r="F3533" s="112">
        <f t="shared" si="226"/>
        <v>135.13200000000001</v>
      </c>
      <c r="G3533" s="80" t="s">
        <v>3333</v>
      </c>
      <c r="H3533" s="358"/>
      <c r="J3533" s="15"/>
      <c r="L3533"/>
      <c r="M3533"/>
      <c r="P3533" s="9">
        <v>58</v>
      </c>
      <c r="V3533" s="39"/>
      <c r="Z3533" s="38"/>
      <c r="AA3533" s="38">
        <v>9.996184662342614</v>
      </c>
      <c r="AB3533" s="30"/>
      <c r="AC3533" s="31"/>
      <c r="AD3533" s="32"/>
      <c r="AE3533" s="32"/>
      <c r="AF3533" s="33"/>
      <c r="AJ3533" s="350">
        <v>1301089</v>
      </c>
      <c r="AK3533" s="3"/>
      <c r="AL3533" s="3"/>
    </row>
    <row r="3534" spans="1:38" ht="12" customHeight="1" x14ac:dyDescent="0.25">
      <c r="A3534" s="73">
        <v>5301090</v>
      </c>
      <c r="B3534" s="98" t="s">
        <v>720</v>
      </c>
      <c r="C3534" s="74"/>
      <c r="D3534" s="115">
        <v>148.21</v>
      </c>
      <c r="E3534" s="75" t="s">
        <v>6463</v>
      </c>
      <c r="F3534" s="112">
        <f t="shared" si="226"/>
        <v>177.852</v>
      </c>
      <c r="G3534" s="80" t="s">
        <v>3335</v>
      </c>
      <c r="H3534" s="358"/>
      <c r="L3534"/>
      <c r="M3534"/>
      <c r="P3534" s="9">
        <v>58</v>
      </c>
      <c r="V3534" s="39"/>
      <c r="Z3534" s="38"/>
      <c r="AA3534" s="38">
        <v>10.001932740626216</v>
      </c>
      <c r="AB3534" s="30"/>
      <c r="AC3534" s="31"/>
      <c r="AD3534" s="32"/>
      <c r="AE3534" s="32"/>
      <c r="AF3534" s="33"/>
      <c r="AJ3534" s="350">
        <v>1301090</v>
      </c>
      <c r="AK3534" s="3"/>
      <c r="AL3534" s="3"/>
    </row>
    <row r="3535" spans="1:38" ht="12" customHeight="1" x14ac:dyDescent="0.25">
      <c r="A3535" s="73">
        <v>5301091</v>
      </c>
      <c r="B3535" s="98" t="s">
        <v>721</v>
      </c>
      <c r="C3535" s="74"/>
      <c r="D3535" s="115">
        <v>148.21</v>
      </c>
      <c r="E3535" s="75" t="s">
        <v>6463</v>
      </c>
      <c r="F3535" s="112">
        <f t="shared" si="226"/>
        <v>177.852</v>
      </c>
      <c r="G3535" s="80" t="s">
        <v>3335</v>
      </c>
      <c r="H3535" s="358"/>
      <c r="L3535"/>
      <c r="M3535"/>
      <c r="P3535" s="9">
        <v>58</v>
      </c>
      <c r="V3535" s="39"/>
      <c r="Z3535" s="38"/>
      <c r="AA3535" s="38">
        <v>10.001932740626216</v>
      </c>
      <c r="AB3535" s="30"/>
      <c r="AC3535" s="31"/>
      <c r="AD3535" s="32"/>
      <c r="AE3535" s="32"/>
      <c r="AF3535" s="33"/>
      <c r="AJ3535" s="350">
        <v>1301091</v>
      </c>
      <c r="AK3535" s="3"/>
      <c r="AL3535" s="3"/>
    </row>
    <row r="3536" spans="1:38" ht="12" customHeight="1" x14ac:dyDescent="0.25">
      <c r="A3536" s="73">
        <v>5301092</v>
      </c>
      <c r="B3536" s="98" t="s">
        <v>722</v>
      </c>
      <c r="C3536" s="74"/>
      <c r="D3536" s="115">
        <v>162.31</v>
      </c>
      <c r="E3536" s="75" t="s">
        <v>6463</v>
      </c>
      <c r="F3536" s="112">
        <f t="shared" si="226"/>
        <v>194.77199999999999</v>
      </c>
      <c r="G3536" s="80" t="s">
        <v>3335</v>
      </c>
      <c r="H3536" s="358"/>
      <c r="L3536"/>
      <c r="M3536"/>
      <c r="P3536" s="9">
        <v>58</v>
      </c>
      <c r="V3536" s="39"/>
      <c r="Z3536" s="38"/>
      <c r="AA3536" s="38">
        <v>9.9973528633195059</v>
      </c>
      <c r="AB3536" s="30"/>
      <c r="AC3536" s="31"/>
      <c r="AD3536" s="32"/>
      <c r="AE3536" s="32"/>
      <c r="AF3536" s="33"/>
      <c r="AJ3536" s="350">
        <v>1301092</v>
      </c>
      <c r="AK3536" s="3"/>
      <c r="AL3536" s="3"/>
    </row>
    <row r="3537" spans="1:38" ht="12" customHeight="1" x14ac:dyDescent="0.25">
      <c r="A3537" s="73">
        <v>5301093</v>
      </c>
      <c r="B3537" s="98" t="s">
        <v>723</v>
      </c>
      <c r="C3537" s="74"/>
      <c r="D3537" s="115">
        <v>220.87</v>
      </c>
      <c r="E3537" s="75" t="s">
        <v>6463</v>
      </c>
      <c r="F3537" s="112">
        <f t="shared" si="226"/>
        <v>265.04399999999998</v>
      </c>
      <c r="G3537" s="80" t="s">
        <v>3335</v>
      </c>
      <c r="H3537" s="358"/>
      <c r="L3537"/>
      <c r="M3537"/>
      <c r="P3537" s="9">
        <v>58</v>
      </c>
      <c r="V3537" s="39"/>
      <c r="Z3537" s="38"/>
      <c r="AA3537" s="38">
        <v>9.9987031513422266</v>
      </c>
      <c r="AB3537" s="30"/>
      <c r="AC3537" s="31"/>
      <c r="AD3537" s="32"/>
      <c r="AE3537" s="32"/>
      <c r="AF3537" s="33"/>
      <c r="AJ3537" s="350">
        <v>1301093</v>
      </c>
      <c r="AK3537" s="3"/>
      <c r="AL3537" s="3"/>
    </row>
    <row r="3538" spans="1:38" ht="12" customHeight="1" x14ac:dyDescent="0.25">
      <c r="A3538" s="73">
        <v>5301094</v>
      </c>
      <c r="B3538" s="98" t="s">
        <v>724</v>
      </c>
      <c r="C3538" s="74"/>
      <c r="D3538" s="115">
        <v>220.87</v>
      </c>
      <c r="E3538" s="75" t="s">
        <v>6463</v>
      </c>
      <c r="F3538" s="112">
        <f t="shared" si="226"/>
        <v>265.04399999999998</v>
      </c>
      <c r="G3538" s="80" t="s">
        <v>3335</v>
      </c>
      <c r="H3538" s="358"/>
      <c r="L3538"/>
      <c r="M3538"/>
      <c r="P3538" s="9">
        <v>58</v>
      </c>
      <c r="V3538" s="39"/>
      <c r="Z3538" s="38"/>
      <c r="AA3538" s="38">
        <v>9.9987031513422266</v>
      </c>
      <c r="AB3538" s="30"/>
      <c r="AC3538" s="31"/>
      <c r="AD3538" s="32"/>
      <c r="AE3538" s="32"/>
      <c r="AF3538" s="33"/>
      <c r="AJ3538" s="350">
        <v>1301094</v>
      </c>
      <c r="AK3538" s="3"/>
      <c r="AL3538" s="3"/>
    </row>
    <row r="3539" spans="1:38" ht="12" customHeight="1" x14ac:dyDescent="0.25">
      <c r="A3539" s="73">
        <v>5301095</v>
      </c>
      <c r="B3539" s="98" t="s">
        <v>725</v>
      </c>
      <c r="C3539" s="74"/>
      <c r="D3539" s="115">
        <v>239.15</v>
      </c>
      <c r="E3539" s="75" t="s">
        <v>6463</v>
      </c>
      <c r="F3539" s="112">
        <f t="shared" si="226"/>
        <v>286.98</v>
      </c>
      <c r="G3539" s="80" t="s">
        <v>3335</v>
      </c>
      <c r="H3539" s="358"/>
      <c r="L3539"/>
      <c r="M3539"/>
      <c r="P3539" s="9">
        <v>58</v>
      </c>
      <c r="V3539" s="39"/>
      <c r="Z3539" s="38"/>
      <c r="AA3539" s="38">
        <v>10.001197748233309</v>
      </c>
      <c r="AB3539" s="30"/>
      <c r="AC3539" s="31"/>
      <c r="AD3539" s="32"/>
      <c r="AE3539" s="32"/>
      <c r="AF3539" s="33"/>
      <c r="AJ3539" s="350">
        <v>1301095</v>
      </c>
      <c r="AK3539" s="3"/>
      <c r="AL3539" s="3"/>
    </row>
    <row r="3540" spans="1:38" ht="12" customHeight="1" x14ac:dyDescent="0.25">
      <c r="A3540" s="73">
        <v>1301096</v>
      </c>
      <c r="B3540" s="98" t="s">
        <v>726</v>
      </c>
      <c r="C3540" s="74"/>
      <c r="D3540" s="115">
        <v>183.81</v>
      </c>
      <c r="E3540" s="75" t="s">
        <v>6463</v>
      </c>
      <c r="F3540" s="309">
        <f t="shared" si="226"/>
        <v>220.572</v>
      </c>
      <c r="G3540" s="80" t="s">
        <v>3334</v>
      </c>
      <c r="H3540" s="358"/>
      <c r="L3540"/>
      <c r="M3540"/>
      <c r="P3540" s="9">
        <v>58</v>
      </c>
      <c r="V3540" s="39"/>
      <c r="Z3540" s="38"/>
      <c r="AA3540" s="38">
        <v>0</v>
      </c>
      <c r="AB3540" s="30"/>
      <c r="AC3540" s="31"/>
      <c r="AD3540" s="32"/>
      <c r="AE3540" s="32"/>
      <c r="AF3540" s="33"/>
      <c r="AJ3540" s="350"/>
      <c r="AK3540" s="3"/>
      <c r="AL3540" s="3"/>
    </row>
    <row r="3541" spans="1:38" ht="12" customHeight="1" x14ac:dyDescent="0.25">
      <c r="A3541" s="73">
        <v>5301097</v>
      </c>
      <c r="B3541" s="98" t="s">
        <v>727</v>
      </c>
      <c r="C3541" s="74"/>
      <c r="D3541" s="115">
        <v>275.72000000000003</v>
      </c>
      <c r="E3541" s="75" t="s">
        <v>6463</v>
      </c>
      <c r="F3541" s="112">
        <f t="shared" si="226"/>
        <v>330.86400000000003</v>
      </c>
      <c r="G3541" s="80" t="s">
        <v>3334</v>
      </c>
      <c r="H3541" s="358"/>
      <c r="L3541"/>
      <c r="M3541"/>
      <c r="P3541" s="9">
        <v>58</v>
      </c>
      <c r="V3541" s="39"/>
      <c r="Z3541" s="38"/>
      <c r="AA3541" s="38">
        <v>9.9989611468938335</v>
      </c>
      <c r="AB3541" s="30"/>
      <c r="AC3541" s="31"/>
      <c r="AD3541" s="32"/>
      <c r="AE3541" s="32"/>
      <c r="AF3541" s="33"/>
      <c r="AJ3541" s="350">
        <v>1301097</v>
      </c>
      <c r="AK3541" s="3"/>
      <c r="AL3541" s="3"/>
    </row>
    <row r="3542" spans="1:38" ht="12" customHeight="1" x14ac:dyDescent="0.25">
      <c r="A3542" s="73">
        <v>1301098</v>
      </c>
      <c r="B3542" s="98" t="s">
        <v>728</v>
      </c>
      <c r="C3542" s="74"/>
      <c r="D3542" s="115">
        <v>213.35</v>
      </c>
      <c r="E3542" s="75" t="s">
        <v>6463</v>
      </c>
      <c r="F3542" s="309">
        <f t="shared" si="226"/>
        <v>256.02</v>
      </c>
      <c r="G3542" s="80" t="s">
        <v>3334</v>
      </c>
      <c r="H3542" s="358"/>
      <c r="L3542"/>
      <c r="M3542"/>
      <c r="P3542" s="9">
        <v>58</v>
      </c>
      <c r="V3542" s="39"/>
      <c r="Z3542" s="38"/>
      <c r="AA3542" s="38">
        <v>0</v>
      </c>
      <c r="AB3542" s="30"/>
      <c r="AC3542" s="31"/>
      <c r="AD3542" s="32"/>
      <c r="AE3542" s="32"/>
      <c r="AF3542" s="33"/>
      <c r="AJ3542" s="350"/>
      <c r="AK3542" s="3"/>
      <c r="AL3542" s="3"/>
    </row>
    <row r="3543" spans="1:38" ht="12" customHeight="1" x14ac:dyDescent="0.25">
      <c r="A3543" s="73">
        <v>1301099</v>
      </c>
      <c r="B3543" s="98" t="s">
        <v>729</v>
      </c>
      <c r="C3543" s="74"/>
      <c r="D3543" s="115">
        <v>333.14</v>
      </c>
      <c r="E3543" s="75" t="s">
        <v>6463</v>
      </c>
      <c r="F3543" s="309">
        <f t="shared" si="226"/>
        <v>399.76799999999997</v>
      </c>
      <c r="G3543" s="80" t="s">
        <v>3334</v>
      </c>
      <c r="H3543" s="358"/>
      <c r="L3543"/>
      <c r="M3543"/>
      <c r="P3543" s="9">
        <v>58</v>
      </c>
      <c r="V3543" s="39"/>
      <c r="Z3543" s="38"/>
      <c r="AA3543" s="38">
        <v>0</v>
      </c>
      <c r="AB3543" s="30"/>
      <c r="AC3543" s="31"/>
      <c r="AD3543" s="32"/>
      <c r="AE3543" s="32"/>
      <c r="AF3543" s="33"/>
      <c r="AJ3543" s="350"/>
      <c r="AK3543" s="3"/>
      <c r="AL3543" s="3"/>
    </row>
    <row r="3544" spans="1:38" ht="12" customHeight="1" x14ac:dyDescent="0.25">
      <c r="A3544" s="73">
        <v>5301100</v>
      </c>
      <c r="B3544" s="98" t="s">
        <v>730</v>
      </c>
      <c r="C3544" s="74"/>
      <c r="D3544" s="115">
        <v>437.24</v>
      </c>
      <c r="E3544" s="75" t="s">
        <v>6463</v>
      </c>
      <c r="F3544" s="112">
        <f t="shared" si="226"/>
        <v>524.68799999999999</v>
      </c>
      <c r="G3544" s="80" t="s">
        <v>3334</v>
      </c>
      <c r="H3544" s="358"/>
      <c r="L3544"/>
      <c r="M3544"/>
      <c r="P3544" s="9">
        <v>58</v>
      </c>
      <c r="V3544" s="39"/>
      <c r="Z3544" s="38"/>
      <c r="AA3544" s="38">
        <v>10.000327557404447</v>
      </c>
      <c r="AB3544" s="30"/>
      <c r="AC3544" s="31"/>
      <c r="AD3544" s="32"/>
      <c r="AE3544" s="32"/>
      <c r="AF3544" s="33"/>
      <c r="AJ3544" s="350">
        <v>1301100</v>
      </c>
      <c r="AK3544" s="3"/>
      <c r="AL3544" s="3"/>
    </row>
    <row r="3545" spans="1:38" ht="12" customHeight="1" x14ac:dyDescent="0.25">
      <c r="A3545" s="73">
        <v>5301101</v>
      </c>
      <c r="B3545" s="98" t="s">
        <v>731</v>
      </c>
      <c r="C3545" s="74"/>
      <c r="D3545" s="115">
        <v>504.11</v>
      </c>
      <c r="E3545" s="75" t="s">
        <v>6463</v>
      </c>
      <c r="F3545" s="112">
        <f t="shared" si="226"/>
        <v>604.93200000000002</v>
      </c>
      <c r="G3545" s="80" t="s">
        <v>3334</v>
      </c>
      <c r="H3545" s="358"/>
      <c r="L3545"/>
      <c r="M3545"/>
      <c r="P3545" s="9">
        <v>58</v>
      </c>
      <c r="V3545" s="39"/>
      <c r="Z3545" s="38"/>
      <c r="AA3545" s="38">
        <v>10.000568214103083</v>
      </c>
      <c r="AB3545" s="30"/>
      <c r="AC3545" s="31"/>
      <c r="AD3545" s="32"/>
      <c r="AE3545" s="32"/>
      <c r="AF3545" s="33"/>
      <c r="AJ3545" s="350">
        <v>1301101</v>
      </c>
      <c r="AK3545" s="3"/>
      <c r="AL3545" s="3"/>
    </row>
    <row r="3546" spans="1:38" ht="12" customHeight="1" x14ac:dyDescent="0.25">
      <c r="A3546" s="73">
        <v>5301102</v>
      </c>
      <c r="B3546" s="98" t="s">
        <v>732</v>
      </c>
      <c r="C3546" s="74"/>
      <c r="D3546" s="115">
        <v>97.48</v>
      </c>
      <c r="E3546" s="75" t="s">
        <v>6463</v>
      </c>
      <c r="F3546" s="112">
        <f t="shared" si="226"/>
        <v>116.976</v>
      </c>
      <c r="G3546" s="80" t="s">
        <v>3333</v>
      </c>
      <c r="H3546" s="358"/>
      <c r="J3546" s="15"/>
      <c r="L3546"/>
      <c r="M3546"/>
      <c r="P3546" s="9">
        <v>58</v>
      </c>
      <c r="V3546" s="39"/>
      <c r="Z3546" s="38"/>
      <c r="AA3546" s="38">
        <v>10.005877167205412</v>
      </c>
      <c r="AB3546" s="30"/>
      <c r="AC3546" s="31"/>
      <c r="AD3546" s="32"/>
      <c r="AE3546" s="32"/>
      <c r="AF3546" s="33"/>
      <c r="AJ3546" s="350">
        <v>1301102</v>
      </c>
      <c r="AK3546" s="3"/>
      <c r="AL3546" s="3"/>
    </row>
    <row r="3547" spans="1:38" ht="12" customHeight="1" x14ac:dyDescent="0.25">
      <c r="A3547" s="271">
        <v>5301103</v>
      </c>
      <c r="B3547" s="100" t="s">
        <v>733</v>
      </c>
      <c r="C3547" s="85"/>
      <c r="D3547" s="115">
        <v>133.84</v>
      </c>
      <c r="E3547" s="86" t="s">
        <v>6463</v>
      </c>
      <c r="F3547" s="292">
        <f t="shared" si="226"/>
        <v>160.608</v>
      </c>
      <c r="G3547" s="87" t="s">
        <v>3333</v>
      </c>
      <c r="H3547" s="358"/>
      <c r="J3547" s="15"/>
      <c r="L3547"/>
      <c r="M3547"/>
      <c r="P3547" s="9">
        <v>58</v>
      </c>
      <c r="V3547" s="39"/>
      <c r="Z3547" s="38"/>
      <c r="AA3547" s="38">
        <v>9.9946495452113453</v>
      </c>
      <c r="AB3547" s="30"/>
      <c r="AC3547" s="31"/>
      <c r="AD3547" s="32"/>
      <c r="AE3547" s="32"/>
      <c r="AF3547" s="33"/>
      <c r="AJ3547" s="350">
        <v>1301103</v>
      </c>
      <c r="AK3547" s="3"/>
      <c r="AL3547" s="3"/>
    </row>
    <row r="3548" spans="1:38" ht="60" customHeight="1" x14ac:dyDescent="0.25">
      <c r="A3548" s="269">
        <v>106</v>
      </c>
      <c r="B3548" s="284" t="s">
        <v>8016</v>
      </c>
      <c r="C3548" s="267"/>
      <c r="D3548" s="115"/>
      <c r="E3548" s="267"/>
      <c r="F3548" s="298"/>
      <c r="G3548" s="189"/>
      <c r="H3548" s="358"/>
      <c r="I3548" s="354"/>
      <c r="J3548" s="72"/>
      <c r="K3548" s="72"/>
      <c r="L3548"/>
      <c r="M3548"/>
      <c r="P3548" s="9">
        <v>59</v>
      </c>
      <c r="R3548" s="36"/>
      <c r="V3548" s="37"/>
      <c r="Z3548" s="38"/>
      <c r="AA3548" s="38"/>
      <c r="AB3548" s="30"/>
      <c r="AC3548" s="31"/>
      <c r="AD3548" s="32"/>
      <c r="AE3548" s="32"/>
      <c r="AF3548" s="33"/>
      <c r="AJ3548" s="350"/>
      <c r="AK3548" s="3"/>
      <c r="AL3548" s="3"/>
    </row>
    <row r="3549" spans="1:38" ht="12" customHeight="1" x14ac:dyDescent="0.25">
      <c r="A3549" s="76">
        <v>5303001</v>
      </c>
      <c r="B3549" s="270" t="s">
        <v>734</v>
      </c>
      <c r="C3549" s="77"/>
      <c r="D3549" s="115">
        <v>56.81</v>
      </c>
      <c r="E3549" s="78" t="s">
        <v>6463</v>
      </c>
      <c r="F3549" s="112">
        <f t="shared" si="226"/>
        <v>68.171999999999997</v>
      </c>
      <c r="G3549" s="79" t="s">
        <v>3335</v>
      </c>
      <c r="H3549" s="358"/>
      <c r="I3549" s="326" t="s">
        <v>4968</v>
      </c>
      <c r="L3549"/>
      <c r="M3549"/>
      <c r="P3549" s="9">
        <v>59</v>
      </c>
      <c r="V3549" s="39"/>
      <c r="Z3549" s="38"/>
      <c r="AA3549" s="38">
        <v>10.010085728693895</v>
      </c>
      <c r="AB3549" s="30"/>
      <c r="AC3549" s="31"/>
      <c r="AD3549" s="32"/>
      <c r="AE3549" s="32"/>
      <c r="AF3549" s="33"/>
      <c r="AJ3549" s="350">
        <v>1303001</v>
      </c>
      <c r="AK3549" s="3"/>
      <c r="AL3549" s="3"/>
    </row>
    <row r="3550" spans="1:38" ht="12" customHeight="1" x14ac:dyDescent="0.25">
      <c r="A3550" s="73">
        <v>5303002</v>
      </c>
      <c r="B3550" s="98" t="s">
        <v>735</v>
      </c>
      <c r="C3550" s="74"/>
      <c r="D3550" s="115">
        <v>84.36</v>
      </c>
      <c r="E3550" s="75" t="s">
        <v>6463</v>
      </c>
      <c r="F3550" s="112">
        <f t="shared" si="226"/>
        <v>101.232</v>
      </c>
      <c r="G3550" s="80" t="s">
        <v>3335</v>
      </c>
      <c r="H3550" s="358"/>
      <c r="I3550" s="360" t="s">
        <v>8232</v>
      </c>
      <c r="L3550"/>
      <c r="M3550"/>
      <c r="P3550" s="9">
        <v>59</v>
      </c>
      <c r="V3550" s="39"/>
      <c r="Z3550" s="38"/>
      <c r="AA3550" s="38">
        <v>10</v>
      </c>
      <c r="AB3550" s="30"/>
      <c r="AC3550" s="31"/>
      <c r="AD3550" s="32"/>
      <c r="AE3550" s="32"/>
      <c r="AF3550" s="33"/>
      <c r="AJ3550" s="350">
        <v>1303002</v>
      </c>
      <c r="AK3550" s="3"/>
      <c r="AL3550" s="3"/>
    </row>
    <row r="3551" spans="1:38" ht="12" customHeight="1" x14ac:dyDescent="0.25">
      <c r="A3551" s="73">
        <v>5303003</v>
      </c>
      <c r="B3551" s="98" t="s">
        <v>736</v>
      </c>
      <c r="C3551" s="74"/>
      <c r="D3551" s="115">
        <v>84.36</v>
      </c>
      <c r="E3551" s="75" t="s">
        <v>6463</v>
      </c>
      <c r="F3551" s="112">
        <f t="shared" si="226"/>
        <v>101.232</v>
      </c>
      <c r="G3551" s="80" t="s">
        <v>3335</v>
      </c>
      <c r="H3551" s="358"/>
      <c r="I3551" s="361"/>
      <c r="L3551"/>
      <c r="M3551"/>
      <c r="P3551" s="9">
        <v>59</v>
      </c>
      <c r="V3551" s="39"/>
      <c r="Z3551" s="38"/>
      <c r="AA3551" s="38">
        <v>10</v>
      </c>
      <c r="AB3551" s="30"/>
      <c r="AC3551" s="31"/>
      <c r="AD3551" s="32"/>
      <c r="AE3551" s="32"/>
      <c r="AF3551" s="33"/>
      <c r="AJ3551" s="350">
        <v>1303003</v>
      </c>
      <c r="AK3551" s="3"/>
      <c r="AL3551" s="3"/>
    </row>
    <row r="3552" spans="1:38" ht="12" customHeight="1" x14ac:dyDescent="0.25">
      <c r="A3552" s="73">
        <v>5303004</v>
      </c>
      <c r="B3552" s="98" t="s">
        <v>737</v>
      </c>
      <c r="C3552" s="74"/>
      <c r="D3552" s="115">
        <v>120.04</v>
      </c>
      <c r="E3552" s="75" t="s">
        <v>6463</v>
      </c>
      <c r="F3552" s="112">
        <f t="shared" si="226"/>
        <v>144.048</v>
      </c>
      <c r="G3552" s="80" t="s">
        <v>3334</v>
      </c>
      <c r="H3552" s="358"/>
      <c r="L3552"/>
      <c r="M3552"/>
      <c r="P3552" s="9">
        <v>59</v>
      </c>
      <c r="V3552" s="39"/>
      <c r="Z3552" s="38"/>
      <c r="AA3552" s="38">
        <v>9.998806824961207</v>
      </c>
      <c r="AB3552" s="30"/>
      <c r="AC3552" s="31"/>
      <c r="AD3552" s="32"/>
      <c r="AE3552" s="32"/>
      <c r="AF3552" s="33"/>
      <c r="AJ3552" s="350">
        <v>1303004</v>
      </c>
      <c r="AK3552" s="3"/>
      <c r="AL3552" s="3"/>
    </row>
    <row r="3553" spans="1:38" ht="12" customHeight="1" x14ac:dyDescent="0.25">
      <c r="A3553" s="73">
        <v>5303005</v>
      </c>
      <c r="B3553" s="98" t="s">
        <v>738</v>
      </c>
      <c r="C3553" s="74"/>
      <c r="D3553" s="115">
        <v>87.36</v>
      </c>
      <c r="E3553" s="75" t="s">
        <v>6463</v>
      </c>
      <c r="F3553" s="112">
        <f t="shared" si="226"/>
        <v>104.83199999999999</v>
      </c>
      <c r="G3553" s="80" t="s">
        <v>3335</v>
      </c>
      <c r="H3553" s="358"/>
      <c r="I3553" s="360" t="s">
        <v>8233</v>
      </c>
      <c r="L3553"/>
      <c r="M3553"/>
      <c r="P3553" s="9">
        <v>59</v>
      </c>
      <c r="V3553" s="39"/>
      <c r="Z3553" s="38"/>
      <c r="AA3553" s="38">
        <v>10</v>
      </c>
      <c r="AB3553" s="30"/>
      <c r="AC3553" s="31"/>
      <c r="AD3553" s="32"/>
      <c r="AE3553" s="32"/>
      <c r="AF3553" s="33"/>
      <c r="AJ3553" s="350">
        <v>1303017</v>
      </c>
      <c r="AK3553" s="3"/>
      <c r="AL3553" s="3"/>
    </row>
    <row r="3554" spans="1:38" ht="12" customHeight="1" x14ac:dyDescent="0.25">
      <c r="A3554" s="73">
        <v>5303006</v>
      </c>
      <c r="B3554" s="98" t="s">
        <v>739</v>
      </c>
      <c r="C3554" s="74"/>
      <c r="D3554" s="115">
        <v>87.36</v>
      </c>
      <c r="E3554" s="75" t="s">
        <v>6463</v>
      </c>
      <c r="F3554" s="112">
        <f t="shared" si="226"/>
        <v>104.83199999999999</v>
      </c>
      <c r="G3554" s="80" t="s">
        <v>3335</v>
      </c>
      <c r="H3554" s="358"/>
      <c r="I3554" s="361"/>
      <c r="L3554"/>
      <c r="M3554"/>
      <c r="P3554" s="9">
        <v>59</v>
      </c>
      <c r="V3554" s="39"/>
      <c r="Z3554" s="38"/>
      <c r="AA3554" s="38">
        <v>10</v>
      </c>
      <c r="AB3554" s="30"/>
      <c r="AC3554" s="31"/>
      <c r="AD3554" s="32"/>
      <c r="AE3554" s="32"/>
      <c r="AF3554" s="33"/>
      <c r="AJ3554" s="350">
        <v>1303005</v>
      </c>
      <c r="AK3554" s="3"/>
      <c r="AL3554" s="3"/>
    </row>
    <row r="3555" spans="1:38" ht="12" customHeight="1" x14ac:dyDescent="0.25">
      <c r="A3555" s="73">
        <v>5303007</v>
      </c>
      <c r="B3555" s="98" t="s">
        <v>740</v>
      </c>
      <c r="C3555" s="74"/>
      <c r="D3555" s="115">
        <v>124.47</v>
      </c>
      <c r="E3555" s="75" t="s">
        <v>6463</v>
      </c>
      <c r="F3555" s="112">
        <f t="shared" si="226"/>
        <v>149.364</v>
      </c>
      <c r="G3555" s="80" t="s">
        <v>3335</v>
      </c>
      <c r="H3555" s="358"/>
      <c r="L3555"/>
      <c r="M3555"/>
      <c r="P3555" s="9">
        <v>59</v>
      </c>
      <c r="V3555" s="39"/>
      <c r="Z3555" s="38"/>
      <c r="AA3555" s="38">
        <v>9.9988493844206658</v>
      </c>
      <c r="AB3555" s="30"/>
      <c r="AC3555" s="31"/>
      <c r="AD3555" s="32"/>
      <c r="AE3555" s="32"/>
      <c r="AF3555" s="33"/>
      <c r="AJ3555" s="350">
        <v>1303006</v>
      </c>
      <c r="AK3555" s="3"/>
      <c r="AL3555" s="3"/>
    </row>
    <row r="3556" spans="1:38" ht="12" customHeight="1" x14ac:dyDescent="0.25">
      <c r="A3556" s="73">
        <v>5303008</v>
      </c>
      <c r="B3556" s="98" t="s">
        <v>741</v>
      </c>
      <c r="C3556" s="74"/>
      <c r="D3556" s="115">
        <v>124.47</v>
      </c>
      <c r="E3556" s="75" t="s">
        <v>6463</v>
      </c>
      <c r="F3556" s="112">
        <f t="shared" si="226"/>
        <v>149.364</v>
      </c>
      <c r="G3556" s="80" t="s">
        <v>3335</v>
      </c>
      <c r="H3556" s="358"/>
      <c r="I3556" s="360" t="s">
        <v>8235</v>
      </c>
      <c r="L3556"/>
      <c r="M3556"/>
      <c r="P3556" s="9">
        <v>59</v>
      </c>
      <c r="V3556" s="39"/>
      <c r="Z3556" s="38"/>
      <c r="AA3556" s="38">
        <v>9.9988493844206658</v>
      </c>
      <c r="AB3556" s="30"/>
      <c r="AC3556" s="31"/>
      <c r="AD3556" s="32"/>
      <c r="AE3556" s="32"/>
      <c r="AF3556" s="33"/>
      <c r="AJ3556" s="350">
        <v>1303007</v>
      </c>
      <c r="AK3556" s="3"/>
      <c r="AL3556" s="3"/>
    </row>
    <row r="3557" spans="1:38" ht="12" customHeight="1" x14ac:dyDescent="0.25">
      <c r="A3557" s="73">
        <v>5303009</v>
      </c>
      <c r="B3557" s="98" t="s">
        <v>742</v>
      </c>
      <c r="C3557" s="74"/>
      <c r="D3557" s="115">
        <v>130.66999999999999</v>
      </c>
      <c r="E3557" s="75" t="s">
        <v>6463</v>
      </c>
      <c r="F3557" s="112">
        <f t="shared" si="226"/>
        <v>156.80399999999997</v>
      </c>
      <c r="G3557" s="80" t="s">
        <v>3335</v>
      </c>
      <c r="H3557" s="358"/>
      <c r="I3557" s="361"/>
      <c r="L3557"/>
      <c r="M3557"/>
      <c r="P3557" s="9">
        <v>59</v>
      </c>
      <c r="V3557" s="39"/>
      <c r="Z3557" s="38"/>
      <c r="AA3557" s="38">
        <v>9.9956159579131878</v>
      </c>
      <c r="AB3557" s="30"/>
      <c r="AC3557" s="31"/>
      <c r="AD3557" s="32"/>
      <c r="AE3557" s="32"/>
      <c r="AF3557" s="33"/>
      <c r="AJ3557" s="350">
        <v>1303008</v>
      </c>
      <c r="AK3557" s="3"/>
      <c r="AL3557" s="3"/>
    </row>
    <row r="3558" spans="1:38" ht="12" customHeight="1" x14ac:dyDescent="0.25">
      <c r="A3558" s="73">
        <v>5303010</v>
      </c>
      <c r="B3558" s="98" t="s">
        <v>743</v>
      </c>
      <c r="C3558" s="74"/>
      <c r="D3558" s="115">
        <v>168.7</v>
      </c>
      <c r="E3558" s="75" t="s">
        <v>6463</v>
      </c>
      <c r="F3558" s="112">
        <f t="shared" si="226"/>
        <v>202.43999999999997</v>
      </c>
      <c r="G3558" s="80" t="s">
        <v>3334</v>
      </c>
      <c r="H3558" s="358"/>
      <c r="I3558" s="365" t="s">
        <v>4997</v>
      </c>
      <c r="L3558"/>
      <c r="M3558"/>
      <c r="P3558" s="9">
        <v>59</v>
      </c>
      <c r="V3558" s="39"/>
      <c r="Z3558" s="38"/>
      <c r="AA3558" s="38">
        <v>10.000848968503277</v>
      </c>
      <c r="AB3558" s="30"/>
      <c r="AC3558" s="31"/>
      <c r="AD3558" s="32"/>
      <c r="AE3558" s="32"/>
      <c r="AF3558" s="33"/>
      <c r="AJ3558" s="350">
        <v>1303009</v>
      </c>
      <c r="AK3558" s="3"/>
      <c r="AL3558" s="3"/>
    </row>
    <row r="3559" spans="1:38" ht="12" customHeight="1" x14ac:dyDescent="0.25">
      <c r="A3559" s="73">
        <v>5303011</v>
      </c>
      <c r="B3559" s="98" t="s">
        <v>744</v>
      </c>
      <c r="C3559" s="74"/>
      <c r="D3559" s="115">
        <v>168.7</v>
      </c>
      <c r="E3559" s="75" t="s">
        <v>6463</v>
      </c>
      <c r="F3559" s="112">
        <f t="shared" si="226"/>
        <v>202.43999999999997</v>
      </c>
      <c r="G3559" s="80" t="s">
        <v>3334</v>
      </c>
      <c r="H3559" s="358"/>
      <c r="I3559" s="365"/>
      <c r="L3559"/>
      <c r="M3559"/>
      <c r="P3559" s="9">
        <v>59</v>
      </c>
      <c r="V3559" s="39"/>
      <c r="Z3559" s="38"/>
      <c r="AA3559" s="38">
        <v>10.000848968503277</v>
      </c>
      <c r="AB3559" s="30"/>
      <c r="AC3559" s="31"/>
      <c r="AD3559" s="32"/>
      <c r="AE3559" s="32"/>
      <c r="AF3559" s="33"/>
      <c r="AJ3559" s="350">
        <v>1303010</v>
      </c>
      <c r="AK3559" s="3"/>
      <c r="AL3559" s="3"/>
    </row>
    <row r="3560" spans="1:38" ht="12" customHeight="1" x14ac:dyDescent="0.25">
      <c r="A3560" s="73">
        <v>5303012</v>
      </c>
      <c r="B3560" s="98" t="s">
        <v>745</v>
      </c>
      <c r="C3560" s="74"/>
      <c r="D3560" s="115">
        <v>85.33</v>
      </c>
      <c r="E3560" s="75" t="s">
        <v>6463</v>
      </c>
      <c r="F3560" s="112">
        <f t="shared" si="226"/>
        <v>102.396</v>
      </c>
      <c r="G3560" s="80" t="s">
        <v>3334</v>
      </c>
      <c r="H3560" s="358"/>
      <c r="I3560" s="365"/>
      <c r="L3560"/>
      <c r="M3560"/>
      <c r="P3560" s="9">
        <v>59</v>
      </c>
      <c r="V3560" s="39"/>
      <c r="Z3560" s="38"/>
      <c r="AA3560" s="38">
        <v>10.003356831151393</v>
      </c>
      <c r="AB3560" s="30"/>
      <c r="AC3560" s="31"/>
      <c r="AD3560" s="32"/>
      <c r="AE3560" s="32"/>
      <c r="AF3560" s="33"/>
      <c r="AJ3560" s="350">
        <v>1303011</v>
      </c>
      <c r="AK3560" s="3"/>
      <c r="AL3560" s="3"/>
    </row>
    <row r="3561" spans="1:38" ht="12" customHeight="1" x14ac:dyDescent="0.25">
      <c r="A3561" s="73">
        <v>5303013</v>
      </c>
      <c r="B3561" s="98" t="s">
        <v>746</v>
      </c>
      <c r="C3561" s="74"/>
      <c r="D3561" s="115">
        <v>127.76</v>
      </c>
      <c r="E3561" s="75" t="s">
        <v>6463</v>
      </c>
      <c r="F3561" s="112">
        <f t="shared" si="226"/>
        <v>153.31200000000001</v>
      </c>
      <c r="G3561" s="80" t="s">
        <v>3334</v>
      </c>
      <c r="H3561" s="358"/>
      <c r="I3561" s="365"/>
      <c r="L3561"/>
      <c r="M3561"/>
      <c r="P3561" s="9">
        <v>59</v>
      </c>
      <c r="V3561" s="39"/>
      <c r="Z3561" s="38"/>
      <c r="AA3561" s="38">
        <v>9.9988790494339099</v>
      </c>
      <c r="AB3561" s="30"/>
      <c r="AC3561" s="31"/>
      <c r="AD3561" s="32"/>
      <c r="AE3561" s="32"/>
      <c r="AF3561" s="33"/>
      <c r="AJ3561" s="350">
        <v>1303012</v>
      </c>
      <c r="AK3561" s="3"/>
      <c r="AL3561" s="3"/>
    </row>
    <row r="3562" spans="1:38" ht="12" customHeight="1" x14ac:dyDescent="0.25">
      <c r="A3562" s="73">
        <v>5303014</v>
      </c>
      <c r="B3562" s="98" t="s">
        <v>747</v>
      </c>
      <c r="C3562" s="74"/>
      <c r="D3562" s="115">
        <v>127.76</v>
      </c>
      <c r="E3562" s="75" t="s">
        <v>6463</v>
      </c>
      <c r="F3562" s="112">
        <f t="shared" si="226"/>
        <v>153.31200000000001</v>
      </c>
      <c r="G3562" s="80" t="s">
        <v>3334</v>
      </c>
      <c r="H3562" s="358"/>
      <c r="I3562" s="365"/>
      <c r="L3562"/>
      <c r="M3562"/>
      <c r="P3562" s="9">
        <v>59</v>
      </c>
      <c r="V3562" s="39"/>
      <c r="Z3562" s="38"/>
      <c r="AA3562" s="38">
        <v>9.9988790494339099</v>
      </c>
      <c r="AB3562" s="30"/>
      <c r="AC3562" s="31"/>
      <c r="AD3562" s="32"/>
      <c r="AE3562" s="32"/>
      <c r="AF3562" s="33"/>
      <c r="AJ3562" s="350">
        <v>1303013</v>
      </c>
      <c r="AK3562" s="3"/>
      <c r="AL3562" s="3"/>
    </row>
    <row r="3563" spans="1:38" ht="12" customHeight="1" x14ac:dyDescent="0.25">
      <c r="A3563" s="73">
        <v>5303015</v>
      </c>
      <c r="B3563" s="98" t="s">
        <v>748</v>
      </c>
      <c r="C3563" s="74"/>
      <c r="D3563" s="115">
        <v>142.63999999999999</v>
      </c>
      <c r="E3563" s="75" t="s">
        <v>6463</v>
      </c>
      <c r="F3563" s="112">
        <f t="shared" si="226"/>
        <v>171.16799999999998</v>
      </c>
      <c r="G3563" s="80" t="s">
        <v>3334</v>
      </c>
      <c r="H3563" s="358"/>
      <c r="I3563" s="365"/>
      <c r="L3563"/>
      <c r="M3563"/>
      <c r="P3563" s="9">
        <v>59</v>
      </c>
      <c r="V3563" s="39"/>
      <c r="Z3563" s="38"/>
      <c r="AA3563" s="38">
        <v>10</v>
      </c>
      <c r="AB3563" s="30"/>
      <c r="AC3563" s="31"/>
      <c r="AD3563" s="32"/>
      <c r="AE3563" s="32"/>
      <c r="AF3563" s="33"/>
      <c r="AJ3563" s="350">
        <v>1303014</v>
      </c>
      <c r="AK3563" s="3"/>
      <c r="AL3563" s="3"/>
    </row>
    <row r="3564" spans="1:38" ht="12" customHeight="1" x14ac:dyDescent="0.25">
      <c r="A3564" s="73">
        <v>5303016</v>
      </c>
      <c r="B3564" s="98" t="s">
        <v>749</v>
      </c>
      <c r="C3564" s="74"/>
      <c r="D3564" s="115">
        <v>171.26</v>
      </c>
      <c r="E3564" s="75" t="s">
        <v>6463</v>
      </c>
      <c r="F3564" s="112">
        <f t="shared" si="226"/>
        <v>205.51199999999997</v>
      </c>
      <c r="G3564" s="80" t="s">
        <v>3334</v>
      </c>
      <c r="H3564" s="358"/>
      <c r="L3564"/>
      <c r="M3564"/>
      <c r="P3564" s="9">
        <v>59</v>
      </c>
      <c r="V3564" s="39"/>
      <c r="Z3564" s="38"/>
      <c r="AA3564" s="38">
        <v>10.002508990549458</v>
      </c>
      <c r="AB3564" s="30"/>
      <c r="AC3564" s="31"/>
      <c r="AD3564" s="32"/>
      <c r="AE3564" s="32"/>
      <c r="AF3564" s="33"/>
      <c r="AJ3564" s="350">
        <v>1303015</v>
      </c>
      <c r="AK3564" s="3"/>
      <c r="AL3564" s="3"/>
    </row>
    <row r="3565" spans="1:38" ht="12" customHeight="1" x14ac:dyDescent="0.25">
      <c r="A3565" s="73">
        <v>5303017</v>
      </c>
      <c r="B3565" s="98" t="s">
        <v>750</v>
      </c>
      <c r="C3565" s="74"/>
      <c r="D3565" s="115">
        <v>171.26</v>
      </c>
      <c r="E3565" s="75" t="s">
        <v>6463</v>
      </c>
      <c r="F3565" s="112">
        <f t="shared" si="226"/>
        <v>205.51199999999997</v>
      </c>
      <c r="G3565" s="80" t="s">
        <v>3334</v>
      </c>
      <c r="H3565" s="358"/>
      <c r="I3565" s="326" t="s">
        <v>4998</v>
      </c>
      <c r="L3565"/>
      <c r="M3565"/>
      <c r="P3565" s="9">
        <v>59</v>
      </c>
      <c r="V3565" s="39"/>
      <c r="Z3565" s="38"/>
      <c r="AA3565" s="38">
        <v>10.002508990549458</v>
      </c>
      <c r="AB3565" s="30"/>
      <c r="AC3565" s="31"/>
      <c r="AD3565" s="32"/>
      <c r="AE3565" s="32"/>
      <c r="AF3565" s="33"/>
      <c r="AJ3565" s="350">
        <v>1303016</v>
      </c>
      <c r="AK3565" s="3"/>
      <c r="AL3565" s="3"/>
    </row>
    <row r="3566" spans="1:38" ht="12" customHeight="1" x14ac:dyDescent="0.25">
      <c r="A3566" s="73">
        <v>5303018</v>
      </c>
      <c r="B3566" s="98" t="s">
        <v>751</v>
      </c>
      <c r="C3566" s="74"/>
      <c r="D3566" s="115">
        <v>182.12</v>
      </c>
      <c r="E3566" s="75" t="s">
        <v>6463</v>
      </c>
      <c r="F3566" s="112">
        <f t="shared" si="226"/>
        <v>218.54400000000001</v>
      </c>
      <c r="G3566" s="80" t="s">
        <v>3334</v>
      </c>
      <c r="H3566" s="358"/>
      <c r="I3566" s="360" t="s">
        <v>8207</v>
      </c>
      <c r="L3566"/>
      <c r="M3566"/>
      <c r="P3566" s="9">
        <v>59</v>
      </c>
      <c r="V3566" s="39"/>
      <c r="Z3566" s="38"/>
      <c r="AA3566" s="38">
        <v>10.003145643284043</v>
      </c>
      <c r="AB3566" s="30"/>
      <c r="AC3566" s="31"/>
      <c r="AD3566" s="32"/>
      <c r="AE3566" s="32"/>
      <c r="AF3566" s="33"/>
      <c r="AJ3566" s="350">
        <v>1303019</v>
      </c>
      <c r="AK3566" s="3"/>
      <c r="AL3566" s="3"/>
    </row>
    <row r="3567" spans="1:38" ht="12" customHeight="1" x14ac:dyDescent="0.25">
      <c r="A3567" s="73">
        <v>1303020</v>
      </c>
      <c r="B3567" s="98" t="s">
        <v>3406</v>
      </c>
      <c r="C3567" s="74"/>
      <c r="D3567" s="115">
        <v>31.95</v>
      </c>
      <c r="E3567" s="75" t="s">
        <v>6463</v>
      </c>
      <c r="F3567" s="309">
        <f t="shared" si="226"/>
        <v>38.339999999999996</v>
      </c>
      <c r="G3567" s="80" t="s">
        <v>3334</v>
      </c>
      <c r="H3567" s="358"/>
      <c r="I3567" s="361"/>
      <c r="L3567"/>
      <c r="M3567"/>
      <c r="P3567" s="9">
        <v>59</v>
      </c>
      <c r="V3567" s="39"/>
      <c r="Z3567" s="38"/>
      <c r="AA3567" s="38">
        <v>0</v>
      </c>
      <c r="AB3567" s="30"/>
      <c r="AC3567" s="31"/>
      <c r="AD3567" s="32"/>
      <c r="AE3567" s="32"/>
      <c r="AF3567" s="33"/>
      <c r="AJ3567" s="350"/>
      <c r="AK3567" s="3"/>
      <c r="AL3567" s="3"/>
    </row>
    <row r="3568" spans="1:38" ht="12" customHeight="1" x14ac:dyDescent="0.25">
      <c r="A3568" s="271">
        <v>5303020</v>
      </c>
      <c r="B3568" s="100" t="s">
        <v>3407</v>
      </c>
      <c r="C3568" s="85"/>
      <c r="D3568" s="115">
        <v>44.71</v>
      </c>
      <c r="E3568" s="86" t="s">
        <v>6463</v>
      </c>
      <c r="F3568" s="292">
        <f t="shared" si="226"/>
        <v>53.652000000000001</v>
      </c>
      <c r="G3568" s="87" t="s">
        <v>3334</v>
      </c>
      <c r="H3568" s="358"/>
      <c r="L3568"/>
      <c r="M3568"/>
      <c r="P3568" s="9">
        <v>59</v>
      </c>
      <c r="V3568" s="39"/>
      <c r="Z3568" s="38"/>
      <c r="AA3568" s="38">
        <v>0</v>
      </c>
      <c r="AB3568" s="30"/>
      <c r="AC3568" s="31"/>
      <c r="AD3568" s="32"/>
      <c r="AE3568" s="32"/>
      <c r="AF3568" s="33"/>
      <c r="AJ3568" s="350">
        <v>1303021</v>
      </c>
      <c r="AK3568" s="3"/>
      <c r="AL3568" s="3"/>
    </row>
    <row r="3569" spans="1:38" ht="75" customHeight="1" x14ac:dyDescent="0.25">
      <c r="A3569" s="269">
        <v>107</v>
      </c>
      <c r="B3569" s="284" t="s">
        <v>8017</v>
      </c>
      <c r="C3569" s="267"/>
      <c r="D3569" s="115"/>
      <c r="E3569" s="267"/>
      <c r="F3569" s="298"/>
      <c r="G3569" s="189"/>
      <c r="H3569" s="358"/>
      <c r="I3569" s="354"/>
      <c r="J3569" s="72"/>
      <c r="K3569" s="72"/>
      <c r="L3569"/>
      <c r="M3569"/>
      <c r="P3569" s="9">
        <v>60</v>
      </c>
      <c r="R3569" s="36"/>
      <c r="V3569" s="37"/>
      <c r="Z3569" s="38"/>
      <c r="AA3569" s="38"/>
      <c r="AB3569" s="30"/>
      <c r="AC3569" s="31"/>
      <c r="AD3569" s="32"/>
      <c r="AE3569" s="33"/>
      <c r="AF3569" s="33"/>
      <c r="AJ3569" s="350"/>
      <c r="AK3569" s="3"/>
      <c r="AL3569" s="3"/>
    </row>
    <row r="3570" spans="1:38" ht="12" customHeight="1" x14ac:dyDescent="0.25">
      <c r="A3570" s="76">
        <v>5302004</v>
      </c>
      <c r="B3570" s="270" t="s">
        <v>752</v>
      </c>
      <c r="C3570" s="77"/>
      <c r="D3570" s="115">
        <v>34.94</v>
      </c>
      <c r="E3570" s="78" t="s">
        <v>6463</v>
      </c>
      <c r="F3570" s="112">
        <f t="shared" si="226"/>
        <v>41.927999999999997</v>
      </c>
      <c r="G3570" s="79" t="s">
        <v>3335</v>
      </c>
      <c r="H3570" s="358"/>
      <c r="I3570" s="326" t="s">
        <v>4968</v>
      </c>
      <c r="L3570"/>
      <c r="M3570"/>
      <c r="P3570" s="9">
        <v>60</v>
      </c>
      <c r="V3570" s="39"/>
      <c r="Z3570" s="38"/>
      <c r="AA3570" s="38">
        <v>5</v>
      </c>
      <c r="AB3570" s="30"/>
      <c r="AC3570" s="31"/>
      <c r="AD3570" s="32"/>
      <c r="AE3570" s="33"/>
      <c r="AF3570" s="33"/>
      <c r="AJ3570" s="350">
        <v>1302004</v>
      </c>
      <c r="AK3570" s="3"/>
      <c r="AL3570" s="3"/>
    </row>
    <row r="3571" spans="1:38" ht="12" customHeight="1" x14ac:dyDescent="0.25">
      <c r="A3571" s="73">
        <v>5302005</v>
      </c>
      <c r="B3571" s="98" t="s">
        <v>753</v>
      </c>
      <c r="C3571" s="74"/>
      <c r="D3571" s="115">
        <v>34.94</v>
      </c>
      <c r="E3571" s="75" t="s">
        <v>6463</v>
      </c>
      <c r="F3571" s="112">
        <f t="shared" si="226"/>
        <v>41.927999999999997</v>
      </c>
      <c r="G3571" s="80" t="s">
        <v>3333</v>
      </c>
      <c r="H3571" s="358"/>
      <c r="I3571" s="360" t="s">
        <v>8232</v>
      </c>
      <c r="J3571" s="15"/>
      <c r="L3571"/>
      <c r="M3571"/>
      <c r="P3571" s="9">
        <v>60</v>
      </c>
      <c r="V3571" s="39"/>
      <c r="Z3571" s="38"/>
      <c r="AA3571" s="38">
        <v>5</v>
      </c>
      <c r="AB3571" s="30"/>
      <c r="AC3571" s="31"/>
      <c r="AD3571" s="32"/>
      <c r="AE3571" s="33"/>
      <c r="AF3571" s="33"/>
      <c r="AJ3571" s="350">
        <v>1302005</v>
      </c>
      <c r="AK3571" s="3"/>
      <c r="AL3571" s="3"/>
    </row>
    <row r="3572" spans="1:38" ht="12" customHeight="1" x14ac:dyDescent="0.25">
      <c r="A3572" s="73">
        <v>5302006</v>
      </c>
      <c r="B3572" s="98" t="s">
        <v>754</v>
      </c>
      <c r="C3572" s="74"/>
      <c r="D3572" s="115">
        <v>34.94</v>
      </c>
      <c r="E3572" s="75" t="s">
        <v>6463</v>
      </c>
      <c r="F3572" s="112">
        <f t="shared" si="226"/>
        <v>41.927999999999997</v>
      </c>
      <c r="G3572" s="80" t="s">
        <v>3335</v>
      </c>
      <c r="H3572" s="358"/>
      <c r="I3572" s="361"/>
      <c r="L3572"/>
      <c r="M3572"/>
      <c r="P3572" s="9">
        <v>60</v>
      </c>
      <c r="V3572" s="39"/>
      <c r="Z3572" s="38"/>
      <c r="AA3572" s="38">
        <v>5</v>
      </c>
      <c r="AB3572" s="30"/>
      <c r="AC3572" s="31"/>
      <c r="AD3572" s="32"/>
      <c r="AE3572" s="33"/>
      <c r="AF3572" s="33"/>
      <c r="AJ3572" s="350">
        <v>1302006</v>
      </c>
      <c r="AK3572" s="3"/>
      <c r="AL3572" s="3"/>
    </row>
    <row r="3573" spans="1:38" ht="12" customHeight="1" x14ac:dyDescent="0.25">
      <c r="A3573" s="73">
        <v>5302007</v>
      </c>
      <c r="B3573" s="98" t="s">
        <v>755</v>
      </c>
      <c r="C3573" s="74"/>
      <c r="D3573" s="115">
        <v>34.94</v>
      </c>
      <c r="E3573" s="75" t="s">
        <v>6463</v>
      </c>
      <c r="F3573" s="112">
        <f t="shared" si="226"/>
        <v>41.927999999999997</v>
      </c>
      <c r="G3573" s="80" t="s">
        <v>3333</v>
      </c>
      <c r="H3573" s="358"/>
      <c r="J3573" s="15"/>
      <c r="L3573"/>
      <c r="M3573"/>
      <c r="P3573" s="9">
        <v>60</v>
      </c>
      <c r="V3573" s="39"/>
      <c r="Z3573" s="38"/>
      <c r="AA3573" s="38">
        <v>5</v>
      </c>
      <c r="AB3573" s="30"/>
      <c r="AC3573" s="31"/>
      <c r="AD3573" s="32"/>
      <c r="AE3573" s="33"/>
      <c r="AF3573" s="33"/>
      <c r="AJ3573" s="350">
        <v>1302007</v>
      </c>
      <c r="AK3573" s="3"/>
      <c r="AL3573" s="3"/>
    </row>
    <row r="3574" spans="1:38" ht="12" customHeight="1" x14ac:dyDescent="0.25">
      <c r="A3574" s="73">
        <v>5302008</v>
      </c>
      <c r="B3574" s="98" t="s">
        <v>756</v>
      </c>
      <c r="C3574" s="74"/>
      <c r="D3574" s="115">
        <v>34.94</v>
      </c>
      <c r="E3574" s="75" t="s">
        <v>6463</v>
      </c>
      <c r="F3574" s="112">
        <f t="shared" si="226"/>
        <v>41.927999999999997</v>
      </c>
      <c r="G3574" s="80" t="s">
        <v>3335</v>
      </c>
      <c r="H3574" s="358"/>
      <c r="I3574" s="360" t="s">
        <v>8233</v>
      </c>
      <c r="L3574"/>
      <c r="M3574"/>
      <c r="P3574" s="9">
        <v>60</v>
      </c>
      <c r="V3574" s="39"/>
      <c r="Z3574" s="38"/>
      <c r="AA3574" s="38">
        <v>5</v>
      </c>
      <c r="AB3574" s="30"/>
      <c r="AC3574" s="31"/>
      <c r="AD3574" s="32"/>
      <c r="AE3574" s="33"/>
      <c r="AF3574" s="33"/>
      <c r="AJ3574" s="350">
        <v>1302008</v>
      </c>
      <c r="AK3574" s="3"/>
      <c r="AL3574" s="3"/>
    </row>
    <row r="3575" spans="1:38" ht="12" customHeight="1" x14ac:dyDescent="0.25">
      <c r="A3575" s="73">
        <v>5302009</v>
      </c>
      <c r="B3575" s="98" t="s">
        <v>757</v>
      </c>
      <c r="C3575" s="74"/>
      <c r="D3575" s="115">
        <v>34.94</v>
      </c>
      <c r="E3575" s="75" t="s">
        <v>6463</v>
      </c>
      <c r="F3575" s="112">
        <f t="shared" si="226"/>
        <v>41.927999999999997</v>
      </c>
      <c r="G3575" s="80" t="s">
        <v>3335</v>
      </c>
      <c r="H3575" s="358"/>
      <c r="I3575" s="361"/>
      <c r="L3575"/>
      <c r="M3575"/>
      <c r="P3575" s="9">
        <v>60</v>
      </c>
      <c r="V3575" s="39"/>
      <c r="Z3575" s="38"/>
      <c r="AA3575" s="38">
        <v>5</v>
      </c>
      <c r="AB3575" s="30"/>
      <c r="AC3575" s="31"/>
      <c r="AD3575" s="32"/>
      <c r="AE3575" s="33"/>
      <c r="AF3575" s="33"/>
      <c r="AJ3575" s="350">
        <v>1302009</v>
      </c>
      <c r="AK3575" s="3"/>
      <c r="AL3575" s="3"/>
    </row>
    <row r="3576" spans="1:38" ht="12" customHeight="1" x14ac:dyDescent="0.25">
      <c r="A3576" s="73">
        <v>5302010</v>
      </c>
      <c r="B3576" s="98" t="s">
        <v>758</v>
      </c>
      <c r="C3576" s="74"/>
      <c r="D3576" s="115">
        <v>34.94</v>
      </c>
      <c r="E3576" s="75" t="s">
        <v>6463</v>
      </c>
      <c r="F3576" s="112">
        <f t="shared" si="226"/>
        <v>41.927999999999997</v>
      </c>
      <c r="G3576" s="80" t="s">
        <v>3333</v>
      </c>
      <c r="H3576" s="358"/>
      <c r="J3576" s="15"/>
      <c r="L3576"/>
      <c r="M3576"/>
      <c r="P3576" s="9">
        <v>60</v>
      </c>
      <c r="V3576" s="39"/>
      <c r="Z3576" s="38"/>
      <c r="AA3576" s="38">
        <v>5</v>
      </c>
      <c r="AB3576" s="30"/>
      <c r="AC3576" s="31"/>
      <c r="AD3576" s="32"/>
      <c r="AE3576" s="33"/>
      <c r="AF3576" s="33"/>
      <c r="AJ3576" s="350">
        <v>1302010</v>
      </c>
      <c r="AK3576" s="3"/>
      <c r="AL3576" s="3"/>
    </row>
    <row r="3577" spans="1:38" ht="12" customHeight="1" x14ac:dyDescent="0.25">
      <c r="A3577" s="73">
        <v>5304001</v>
      </c>
      <c r="B3577" s="98" t="s">
        <v>3790</v>
      </c>
      <c r="C3577" s="74"/>
      <c r="D3577" s="115">
        <v>58.68</v>
      </c>
      <c r="E3577" s="75"/>
      <c r="F3577" s="112">
        <f t="shared" si="226"/>
        <v>70.415999999999997</v>
      </c>
      <c r="G3577" s="80" t="s">
        <v>3334</v>
      </c>
      <c r="H3577" s="358"/>
      <c r="I3577" s="360" t="s">
        <v>8234</v>
      </c>
      <c r="J3577" s="341"/>
      <c r="L3577"/>
      <c r="M3577"/>
      <c r="P3577" s="9">
        <v>60</v>
      </c>
      <c r="V3577" s="39"/>
      <c r="Z3577" s="38"/>
      <c r="AA3577" s="38">
        <v>10.007322431047115</v>
      </c>
      <c r="AB3577" s="30"/>
      <c r="AC3577" s="31"/>
      <c r="AD3577" s="32"/>
      <c r="AE3577" s="33"/>
      <c r="AF3577" s="33"/>
      <c r="AJ3577" s="350"/>
      <c r="AK3577" s="3"/>
      <c r="AL3577" s="3"/>
    </row>
    <row r="3578" spans="1:38" ht="12" customHeight="1" x14ac:dyDescent="0.25">
      <c r="A3578" s="73">
        <v>5304002</v>
      </c>
      <c r="B3578" s="98" t="s">
        <v>3791</v>
      </c>
      <c r="C3578" s="74"/>
      <c r="D3578" s="115">
        <v>58.68</v>
      </c>
      <c r="E3578" s="75" t="s">
        <v>6463</v>
      </c>
      <c r="F3578" s="112">
        <f t="shared" si="226"/>
        <v>70.415999999999997</v>
      </c>
      <c r="G3578" s="80" t="s">
        <v>3334</v>
      </c>
      <c r="H3578" s="358"/>
      <c r="I3578" s="361"/>
      <c r="J3578" s="341"/>
      <c r="L3578"/>
      <c r="M3578"/>
      <c r="P3578" s="9">
        <v>60</v>
      </c>
      <c r="V3578" s="39"/>
      <c r="Z3578" s="38"/>
      <c r="AA3578" s="38">
        <v>10.007322431047115</v>
      </c>
      <c r="AB3578" s="30"/>
      <c r="AC3578" s="31"/>
      <c r="AD3578" s="32"/>
      <c r="AE3578" s="33"/>
      <c r="AF3578" s="33"/>
      <c r="AJ3578" s="350"/>
      <c r="AK3578" s="3"/>
      <c r="AL3578" s="3"/>
    </row>
    <row r="3579" spans="1:38" ht="12" customHeight="1" x14ac:dyDescent="0.25">
      <c r="A3579" s="73">
        <v>5304003</v>
      </c>
      <c r="B3579" s="98" t="s">
        <v>3792</v>
      </c>
      <c r="C3579" s="74"/>
      <c r="D3579" s="115">
        <v>58.68</v>
      </c>
      <c r="E3579" s="75" t="s">
        <v>6463</v>
      </c>
      <c r="F3579" s="112">
        <f t="shared" si="226"/>
        <v>70.415999999999997</v>
      </c>
      <c r="G3579" s="80" t="s">
        <v>3334</v>
      </c>
      <c r="H3579" s="358"/>
      <c r="J3579" s="341"/>
      <c r="L3579"/>
      <c r="M3579"/>
      <c r="P3579" s="9">
        <v>60</v>
      </c>
      <c r="V3579" s="39"/>
      <c r="Z3579" s="38"/>
      <c r="AA3579" s="38">
        <v>10.007322431047115</v>
      </c>
      <c r="AB3579" s="30"/>
      <c r="AC3579" s="31"/>
      <c r="AD3579" s="32"/>
      <c r="AE3579" s="33"/>
      <c r="AF3579" s="33"/>
      <c r="AJ3579" s="350"/>
      <c r="AK3579" s="3"/>
      <c r="AL3579" s="3"/>
    </row>
    <row r="3580" spans="1:38" ht="12" customHeight="1" x14ac:dyDescent="0.25">
      <c r="A3580" s="73">
        <v>5304004</v>
      </c>
      <c r="B3580" s="98" t="s">
        <v>3793</v>
      </c>
      <c r="C3580" s="74"/>
      <c r="D3580" s="115">
        <v>63.21</v>
      </c>
      <c r="E3580" s="75" t="s">
        <v>6463</v>
      </c>
      <c r="F3580" s="112">
        <f t="shared" si="226"/>
        <v>75.852000000000004</v>
      </c>
      <c r="G3580" s="80" t="s">
        <v>3334</v>
      </c>
      <c r="H3580" s="358"/>
      <c r="J3580" s="341"/>
      <c r="L3580"/>
      <c r="M3580"/>
      <c r="P3580" s="9">
        <v>60</v>
      </c>
      <c r="V3580" s="39"/>
      <c r="Z3580" s="38"/>
      <c r="AA3580" s="38">
        <v>9.990937924784788</v>
      </c>
      <c r="AB3580" s="30"/>
      <c r="AC3580" s="31"/>
      <c r="AD3580" s="32"/>
      <c r="AE3580" s="33"/>
      <c r="AF3580" s="33"/>
      <c r="AJ3580" s="350"/>
      <c r="AK3580" s="3"/>
      <c r="AL3580" s="3"/>
    </row>
    <row r="3581" spans="1:38" ht="12" customHeight="1" x14ac:dyDescent="0.25">
      <c r="A3581" s="73">
        <v>5304005</v>
      </c>
      <c r="B3581" s="98" t="s">
        <v>3794</v>
      </c>
      <c r="C3581" s="74"/>
      <c r="D3581" s="115">
        <v>63.21</v>
      </c>
      <c r="E3581" s="75" t="s">
        <v>6463</v>
      </c>
      <c r="F3581" s="112">
        <f t="shared" si="226"/>
        <v>75.852000000000004</v>
      </c>
      <c r="G3581" s="80" t="s">
        <v>3334</v>
      </c>
      <c r="H3581" s="358"/>
      <c r="I3581" s="326" t="s">
        <v>4146</v>
      </c>
      <c r="J3581" s="341"/>
      <c r="L3581"/>
      <c r="M3581"/>
      <c r="P3581" s="9">
        <v>60</v>
      </c>
      <c r="V3581" s="39"/>
      <c r="Z3581" s="38"/>
      <c r="AA3581" s="38">
        <v>9.990937924784788</v>
      </c>
      <c r="AB3581" s="30"/>
      <c r="AC3581" s="31"/>
      <c r="AD3581" s="32"/>
      <c r="AE3581" s="33"/>
      <c r="AF3581" s="33"/>
      <c r="AJ3581" s="350"/>
      <c r="AK3581" s="3"/>
      <c r="AL3581" s="3"/>
    </row>
    <row r="3582" spans="1:38" ht="12" customHeight="1" x14ac:dyDescent="0.25">
      <c r="A3582" s="73">
        <v>5304006</v>
      </c>
      <c r="B3582" s="98" t="s">
        <v>3840</v>
      </c>
      <c r="C3582" s="74"/>
      <c r="D3582" s="115">
        <v>63.21</v>
      </c>
      <c r="E3582" s="75" t="s">
        <v>6463</v>
      </c>
      <c r="F3582" s="112">
        <f t="shared" si="226"/>
        <v>75.852000000000004</v>
      </c>
      <c r="G3582" s="80" t="s">
        <v>3334</v>
      </c>
      <c r="H3582" s="358"/>
      <c r="I3582" s="360" t="s">
        <v>8207</v>
      </c>
      <c r="J3582" s="341"/>
      <c r="L3582"/>
      <c r="M3582"/>
      <c r="P3582" s="9">
        <v>60</v>
      </c>
      <c r="V3582" s="39"/>
      <c r="Z3582" s="38"/>
      <c r="AA3582" s="38">
        <v>9.990937924784788</v>
      </c>
      <c r="AB3582" s="30"/>
      <c r="AC3582" s="31"/>
      <c r="AD3582" s="32"/>
      <c r="AE3582" s="33"/>
      <c r="AF3582" s="33"/>
      <c r="AJ3582" s="350"/>
      <c r="AK3582" s="3"/>
      <c r="AL3582" s="3"/>
    </row>
    <row r="3583" spans="1:38" ht="12" customHeight="1" x14ac:dyDescent="0.25">
      <c r="A3583" s="73">
        <v>5304007</v>
      </c>
      <c r="B3583" s="98" t="s">
        <v>3841</v>
      </c>
      <c r="C3583" s="74"/>
      <c r="D3583" s="115">
        <v>63.21</v>
      </c>
      <c r="E3583" s="75" t="s">
        <v>1</v>
      </c>
      <c r="F3583" s="112">
        <f t="shared" si="226"/>
        <v>75.852000000000004</v>
      </c>
      <c r="G3583" s="80" t="s">
        <v>3334</v>
      </c>
      <c r="H3583" s="358"/>
      <c r="I3583" s="361"/>
      <c r="J3583" s="341"/>
      <c r="L3583"/>
      <c r="M3583"/>
      <c r="P3583" s="9">
        <v>60</v>
      </c>
      <c r="V3583" s="39"/>
      <c r="Z3583" s="38"/>
      <c r="AA3583" s="38">
        <v>9.990937924784788</v>
      </c>
      <c r="AB3583" s="30"/>
      <c r="AC3583" s="31"/>
      <c r="AD3583" s="32"/>
      <c r="AE3583" s="33"/>
      <c r="AF3583" s="33"/>
      <c r="AJ3583" s="350"/>
      <c r="AK3583" s="3"/>
      <c r="AL3583" s="3"/>
    </row>
    <row r="3584" spans="1:38" ht="12" customHeight="1" x14ac:dyDescent="0.25">
      <c r="A3584" s="73">
        <v>5304008</v>
      </c>
      <c r="B3584" s="98" t="s">
        <v>3835</v>
      </c>
      <c r="C3584" s="74"/>
      <c r="D3584" s="115">
        <v>65.36</v>
      </c>
      <c r="E3584" s="75" t="s">
        <v>6463</v>
      </c>
      <c r="F3584" s="112">
        <f t="shared" si="226"/>
        <v>78.432000000000002</v>
      </c>
      <c r="G3584" s="80" t="s">
        <v>3335</v>
      </c>
      <c r="H3584" s="358"/>
      <c r="J3584" s="341"/>
      <c r="L3584"/>
      <c r="M3584"/>
      <c r="P3584" s="9">
        <v>60</v>
      </c>
      <c r="V3584" s="39"/>
      <c r="Z3584" s="38"/>
      <c r="AA3584" s="38">
        <v>9.9912357581069244</v>
      </c>
      <c r="AB3584" s="30"/>
      <c r="AC3584" s="31"/>
      <c r="AD3584" s="32"/>
      <c r="AE3584" s="33"/>
      <c r="AF3584" s="33"/>
      <c r="AJ3584" s="350"/>
      <c r="AK3584" s="3"/>
      <c r="AL3584" s="3"/>
    </row>
    <row r="3585" spans="1:38" ht="12" customHeight="1" x14ac:dyDescent="0.25">
      <c r="A3585" s="73">
        <v>5304009</v>
      </c>
      <c r="B3585" s="98" t="s">
        <v>3836</v>
      </c>
      <c r="C3585" s="74"/>
      <c r="D3585" s="115">
        <v>65.36</v>
      </c>
      <c r="E3585" s="75" t="s">
        <v>6463</v>
      </c>
      <c r="F3585" s="112">
        <f t="shared" si="226"/>
        <v>78.432000000000002</v>
      </c>
      <c r="G3585" s="80" t="s">
        <v>3335</v>
      </c>
      <c r="H3585" s="358"/>
      <c r="J3585" s="341"/>
      <c r="L3585"/>
      <c r="M3585"/>
      <c r="P3585" s="9">
        <v>60</v>
      </c>
      <c r="V3585" s="39"/>
      <c r="Z3585" s="38"/>
      <c r="AA3585" s="38">
        <v>9.9912357581069244</v>
      </c>
      <c r="AB3585" s="30"/>
      <c r="AC3585" s="31"/>
      <c r="AD3585" s="32"/>
      <c r="AE3585" s="33"/>
      <c r="AF3585" s="33"/>
      <c r="AJ3585" s="350"/>
      <c r="AK3585" s="3"/>
      <c r="AL3585" s="3"/>
    </row>
    <row r="3586" spans="1:38" ht="12" customHeight="1" x14ac:dyDescent="0.25">
      <c r="A3586" s="73">
        <v>5304010</v>
      </c>
      <c r="B3586" s="98" t="s">
        <v>3795</v>
      </c>
      <c r="C3586" s="74"/>
      <c r="D3586" s="115">
        <v>58.68</v>
      </c>
      <c r="E3586" s="75"/>
      <c r="F3586" s="112">
        <f t="shared" ref="F3586:F3649" si="227">D3586*1.2</f>
        <v>70.415999999999997</v>
      </c>
      <c r="G3586" s="80" t="s">
        <v>3334</v>
      </c>
      <c r="H3586" s="358"/>
      <c r="J3586" s="341"/>
      <c r="L3586"/>
      <c r="M3586"/>
      <c r="P3586" s="9">
        <v>60</v>
      </c>
      <c r="V3586" s="39"/>
      <c r="Z3586" s="38"/>
      <c r="AA3586" s="38">
        <v>10.007322431047115</v>
      </c>
      <c r="AB3586" s="30"/>
      <c r="AC3586" s="31"/>
      <c r="AD3586" s="32"/>
      <c r="AE3586" s="33"/>
      <c r="AF3586" s="33"/>
      <c r="AJ3586" s="350"/>
      <c r="AK3586" s="3"/>
      <c r="AL3586" s="3"/>
    </row>
    <row r="3587" spans="1:38" ht="12" customHeight="1" x14ac:dyDescent="0.25">
      <c r="A3587" s="73">
        <v>5304011</v>
      </c>
      <c r="B3587" s="98" t="s">
        <v>3796</v>
      </c>
      <c r="C3587" s="74"/>
      <c r="D3587" s="115">
        <v>58.68</v>
      </c>
      <c r="E3587" s="75" t="s">
        <v>6463</v>
      </c>
      <c r="F3587" s="112">
        <f t="shared" si="227"/>
        <v>70.415999999999997</v>
      </c>
      <c r="G3587" s="80" t="s">
        <v>3334</v>
      </c>
      <c r="H3587" s="358"/>
      <c r="I3587" s="360" t="s">
        <v>8236</v>
      </c>
      <c r="J3587" s="341"/>
      <c r="L3587"/>
      <c r="M3587"/>
      <c r="P3587" s="9">
        <v>60</v>
      </c>
      <c r="V3587" s="39"/>
      <c r="Z3587" s="38"/>
      <c r="AA3587" s="38">
        <v>10.007322431047115</v>
      </c>
      <c r="AB3587" s="30"/>
      <c r="AC3587" s="31"/>
      <c r="AD3587" s="32"/>
      <c r="AE3587" s="33"/>
      <c r="AF3587" s="33"/>
      <c r="AJ3587" s="350"/>
      <c r="AK3587" s="3"/>
      <c r="AL3587" s="3"/>
    </row>
    <row r="3588" spans="1:38" ht="12" customHeight="1" x14ac:dyDescent="0.25">
      <c r="A3588" s="73">
        <v>5304012</v>
      </c>
      <c r="B3588" s="98" t="s">
        <v>3797</v>
      </c>
      <c r="C3588" s="74"/>
      <c r="D3588" s="115">
        <v>58.68</v>
      </c>
      <c r="E3588" s="75" t="s">
        <v>6463</v>
      </c>
      <c r="F3588" s="112">
        <f t="shared" si="227"/>
        <v>70.415999999999997</v>
      </c>
      <c r="G3588" s="80" t="s">
        <v>3334</v>
      </c>
      <c r="H3588" s="358"/>
      <c r="I3588" s="361"/>
      <c r="J3588" s="341"/>
      <c r="L3588"/>
      <c r="M3588"/>
      <c r="P3588" s="9">
        <v>60</v>
      </c>
      <c r="V3588" s="39"/>
      <c r="Z3588" s="38"/>
      <c r="AA3588" s="38">
        <v>10.007322431047115</v>
      </c>
      <c r="AB3588" s="30"/>
      <c r="AC3588" s="31"/>
      <c r="AD3588" s="32"/>
      <c r="AE3588" s="33"/>
      <c r="AF3588" s="33"/>
      <c r="AJ3588" s="350"/>
      <c r="AK3588" s="3"/>
      <c r="AL3588" s="3"/>
    </row>
    <row r="3589" spans="1:38" ht="12" customHeight="1" x14ac:dyDescent="0.25">
      <c r="A3589" s="73">
        <v>5304013</v>
      </c>
      <c r="B3589" s="98" t="s">
        <v>3798</v>
      </c>
      <c r="C3589" s="74"/>
      <c r="D3589" s="115">
        <v>63.21</v>
      </c>
      <c r="E3589" s="75" t="s">
        <v>6463</v>
      </c>
      <c r="F3589" s="112">
        <f t="shared" si="227"/>
        <v>75.852000000000004</v>
      </c>
      <c r="G3589" s="80" t="s">
        <v>3334</v>
      </c>
      <c r="H3589" s="358"/>
      <c r="J3589" s="341"/>
      <c r="L3589"/>
      <c r="M3589"/>
      <c r="P3589" s="9">
        <v>60</v>
      </c>
      <c r="V3589" s="39"/>
      <c r="Z3589" s="38"/>
      <c r="AA3589" s="38">
        <v>9.990937924784788</v>
      </c>
      <c r="AB3589" s="30"/>
      <c r="AC3589" s="31"/>
      <c r="AD3589" s="32"/>
      <c r="AE3589" s="33"/>
      <c r="AF3589" s="33"/>
      <c r="AJ3589" s="350"/>
      <c r="AK3589" s="3"/>
      <c r="AL3589" s="3"/>
    </row>
    <row r="3590" spans="1:38" ht="12" customHeight="1" x14ac:dyDescent="0.25">
      <c r="A3590" s="73">
        <v>5304014</v>
      </c>
      <c r="B3590" s="98" t="s">
        <v>3799</v>
      </c>
      <c r="C3590" s="74"/>
      <c r="D3590" s="115">
        <v>63.21</v>
      </c>
      <c r="E3590" s="75" t="s">
        <v>6463</v>
      </c>
      <c r="F3590" s="112">
        <f t="shared" si="227"/>
        <v>75.852000000000004</v>
      </c>
      <c r="G3590" s="80" t="s">
        <v>3335</v>
      </c>
      <c r="H3590" s="358"/>
      <c r="I3590" s="360" t="s">
        <v>8237</v>
      </c>
      <c r="J3590" s="341"/>
      <c r="L3590"/>
      <c r="M3590"/>
      <c r="P3590" s="9">
        <v>60</v>
      </c>
      <c r="V3590" s="39"/>
      <c r="Z3590" s="38"/>
      <c r="AA3590" s="38">
        <v>9.990937924784788</v>
      </c>
      <c r="AB3590" s="30"/>
      <c r="AC3590" s="31"/>
      <c r="AD3590" s="32"/>
      <c r="AE3590" s="33"/>
      <c r="AF3590" s="33"/>
      <c r="AJ3590" s="350"/>
      <c r="AK3590" s="3"/>
      <c r="AL3590" s="3"/>
    </row>
    <row r="3591" spans="1:38" ht="12" customHeight="1" x14ac:dyDescent="0.25">
      <c r="A3591" s="73">
        <v>5304015</v>
      </c>
      <c r="B3591" s="98" t="s">
        <v>3800</v>
      </c>
      <c r="C3591" s="74"/>
      <c r="D3591" s="115">
        <v>63.21</v>
      </c>
      <c r="E3591" s="75" t="s">
        <v>6463</v>
      </c>
      <c r="F3591" s="112">
        <f t="shared" si="227"/>
        <v>75.852000000000004</v>
      </c>
      <c r="G3591" s="80" t="s">
        <v>3335</v>
      </c>
      <c r="H3591" s="358"/>
      <c r="I3591" s="361"/>
      <c r="J3591" s="341"/>
      <c r="L3591"/>
      <c r="M3591"/>
      <c r="P3591" s="9">
        <v>60</v>
      </c>
      <c r="V3591" s="39"/>
      <c r="Z3591" s="38"/>
      <c r="AA3591" s="38">
        <v>9.990937924784788</v>
      </c>
      <c r="AB3591" s="30"/>
      <c r="AC3591" s="31"/>
      <c r="AD3591" s="32"/>
      <c r="AE3591" s="33"/>
      <c r="AF3591" s="33"/>
      <c r="AJ3591" s="350"/>
      <c r="AK3591" s="3"/>
      <c r="AL3591" s="3"/>
    </row>
    <row r="3592" spans="1:38" ht="12" customHeight="1" x14ac:dyDescent="0.25">
      <c r="A3592" s="73">
        <v>5304016</v>
      </c>
      <c r="B3592" s="98" t="s">
        <v>3801</v>
      </c>
      <c r="C3592" s="74"/>
      <c r="D3592" s="115">
        <v>63.21</v>
      </c>
      <c r="E3592" s="75" t="s">
        <v>6463</v>
      </c>
      <c r="F3592" s="112">
        <f t="shared" si="227"/>
        <v>75.852000000000004</v>
      </c>
      <c r="G3592" s="80" t="s">
        <v>3335</v>
      </c>
      <c r="H3592" s="358"/>
      <c r="J3592" s="341"/>
      <c r="L3592"/>
      <c r="M3592"/>
      <c r="P3592" s="9">
        <v>60</v>
      </c>
      <c r="V3592" s="39"/>
      <c r="Z3592" s="38"/>
      <c r="AA3592" s="38">
        <v>9.990937924784788</v>
      </c>
      <c r="AB3592" s="30"/>
      <c r="AC3592" s="31"/>
      <c r="AD3592" s="32"/>
      <c r="AE3592" s="33"/>
      <c r="AF3592" s="33"/>
      <c r="AJ3592" s="350"/>
      <c r="AK3592" s="3"/>
      <c r="AL3592" s="3"/>
    </row>
    <row r="3593" spans="1:38" ht="12" customHeight="1" x14ac:dyDescent="0.25">
      <c r="A3593" s="73">
        <v>5304017</v>
      </c>
      <c r="B3593" s="98" t="s">
        <v>3802</v>
      </c>
      <c r="C3593" s="74"/>
      <c r="D3593" s="115">
        <v>63.21</v>
      </c>
      <c r="E3593" s="75"/>
      <c r="F3593" s="112">
        <f t="shared" si="227"/>
        <v>75.852000000000004</v>
      </c>
      <c r="G3593" s="80" t="s">
        <v>3334</v>
      </c>
      <c r="H3593" s="358"/>
      <c r="J3593" s="341"/>
      <c r="L3593"/>
      <c r="M3593"/>
      <c r="P3593" s="9">
        <v>60</v>
      </c>
      <c r="V3593" s="39"/>
      <c r="Z3593" s="38"/>
      <c r="AA3593" s="38">
        <v>9.990937924784788</v>
      </c>
      <c r="AB3593" s="30"/>
      <c r="AC3593" s="31"/>
      <c r="AD3593" s="32"/>
      <c r="AE3593" s="33"/>
      <c r="AF3593" s="33"/>
      <c r="AJ3593" s="350"/>
      <c r="AK3593" s="3"/>
      <c r="AL3593" s="3"/>
    </row>
    <row r="3594" spans="1:38" ht="12" customHeight="1" x14ac:dyDescent="0.25">
      <c r="A3594" s="73">
        <v>5304018</v>
      </c>
      <c r="B3594" s="98" t="s">
        <v>3803</v>
      </c>
      <c r="C3594" s="74"/>
      <c r="D3594" s="115">
        <v>63.21</v>
      </c>
      <c r="E3594" s="75"/>
      <c r="F3594" s="112">
        <f t="shared" si="227"/>
        <v>75.852000000000004</v>
      </c>
      <c r="G3594" s="80" t="s">
        <v>3334</v>
      </c>
      <c r="H3594" s="358"/>
      <c r="J3594" s="341"/>
      <c r="L3594"/>
      <c r="M3594"/>
      <c r="P3594" s="9">
        <v>60</v>
      </c>
      <c r="V3594" s="39"/>
      <c r="Z3594" s="38"/>
      <c r="AA3594" s="38">
        <v>9.990937924784788</v>
      </c>
      <c r="AB3594" s="30"/>
      <c r="AC3594" s="31"/>
      <c r="AD3594" s="32"/>
      <c r="AE3594" s="33"/>
      <c r="AF3594" s="33"/>
      <c r="AJ3594" s="350"/>
      <c r="AK3594" s="3"/>
      <c r="AL3594" s="3"/>
    </row>
    <row r="3595" spans="1:38" ht="12" customHeight="1" x14ac:dyDescent="0.25">
      <c r="A3595" s="73">
        <v>5304019</v>
      </c>
      <c r="B3595" s="98" t="s">
        <v>3804</v>
      </c>
      <c r="C3595" s="74"/>
      <c r="D3595" s="115">
        <v>63.21</v>
      </c>
      <c r="E3595" s="75"/>
      <c r="F3595" s="112">
        <f t="shared" si="227"/>
        <v>75.852000000000004</v>
      </c>
      <c r="G3595" s="80" t="s">
        <v>3334</v>
      </c>
      <c r="H3595" s="358"/>
      <c r="J3595" s="341"/>
      <c r="L3595"/>
      <c r="M3595"/>
      <c r="P3595" s="9">
        <v>60</v>
      </c>
      <c r="V3595" s="39"/>
      <c r="Z3595" s="38"/>
      <c r="AA3595" s="38">
        <v>9.990937924784788</v>
      </c>
      <c r="AB3595" s="30"/>
      <c r="AC3595" s="31"/>
      <c r="AD3595" s="32"/>
      <c r="AE3595" s="33"/>
      <c r="AF3595" s="33"/>
      <c r="AJ3595" s="350"/>
      <c r="AK3595" s="3"/>
      <c r="AL3595" s="3"/>
    </row>
    <row r="3596" spans="1:38" ht="12" customHeight="1" x14ac:dyDescent="0.25">
      <c r="A3596" s="73">
        <v>5304020</v>
      </c>
      <c r="B3596" s="98" t="s">
        <v>3805</v>
      </c>
      <c r="C3596" s="74"/>
      <c r="D3596" s="115">
        <v>63.21</v>
      </c>
      <c r="E3596" s="75"/>
      <c r="F3596" s="112">
        <f t="shared" si="227"/>
        <v>75.852000000000004</v>
      </c>
      <c r="G3596" s="80" t="s">
        <v>3334</v>
      </c>
      <c r="H3596" s="358"/>
      <c r="J3596" s="341"/>
      <c r="L3596"/>
      <c r="M3596"/>
      <c r="P3596" s="9">
        <v>60</v>
      </c>
      <c r="V3596" s="39"/>
      <c r="Z3596" s="38"/>
      <c r="AA3596" s="38">
        <v>9.990937924784788</v>
      </c>
      <c r="AB3596" s="30"/>
      <c r="AC3596" s="31"/>
      <c r="AD3596" s="32"/>
      <c r="AE3596" s="33"/>
      <c r="AF3596" s="33"/>
      <c r="AJ3596" s="350"/>
      <c r="AK3596" s="3"/>
      <c r="AL3596" s="3"/>
    </row>
    <row r="3597" spans="1:38" ht="12" customHeight="1" x14ac:dyDescent="0.25">
      <c r="A3597" s="73">
        <v>5304021</v>
      </c>
      <c r="B3597" s="98" t="s">
        <v>3837</v>
      </c>
      <c r="C3597" s="74"/>
      <c r="D3597" s="115">
        <v>65.36</v>
      </c>
      <c r="E3597" s="75" t="s">
        <v>6463</v>
      </c>
      <c r="F3597" s="112">
        <f t="shared" si="227"/>
        <v>78.432000000000002</v>
      </c>
      <c r="G3597" s="80" t="s">
        <v>3333</v>
      </c>
      <c r="H3597" s="358"/>
      <c r="J3597" s="341"/>
      <c r="L3597"/>
      <c r="M3597"/>
      <c r="P3597" s="9">
        <v>60</v>
      </c>
      <c r="V3597" s="39"/>
      <c r="Z3597" s="38"/>
      <c r="AA3597" s="38">
        <v>9.9912357581069244</v>
      </c>
      <c r="AB3597" s="30"/>
      <c r="AC3597" s="31"/>
      <c r="AD3597" s="32"/>
      <c r="AE3597" s="33"/>
      <c r="AF3597" s="33"/>
      <c r="AJ3597" s="350"/>
      <c r="AK3597" s="3"/>
      <c r="AL3597" s="3"/>
    </row>
    <row r="3598" spans="1:38" ht="12" customHeight="1" x14ac:dyDescent="0.25">
      <c r="A3598" s="73">
        <v>5304053</v>
      </c>
      <c r="B3598" s="98" t="s">
        <v>3806</v>
      </c>
      <c r="C3598" s="74"/>
      <c r="D3598" s="115">
        <v>63.21</v>
      </c>
      <c r="E3598" s="75" t="s">
        <v>6463</v>
      </c>
      <c r="F3598" s="112">
        <f t="shared" si="227"/>
        <v>75.852000000000004</v>
      </c>
      <c r="G3598" s="80" t="s">
        <v>3335</v>
      </c>
      <c r="H3598" s="358"/>
      <c r="J3598" s="341"/>
      <c r="L3598"/>
      <c r="M3598"/>
      <c r="P3598" s="9">
        <v>60</v>
      </c>
      <c r="V3598" s="39"/>
      <c r="Z3598" s="38"/>
      <c r="AA3598" s="38">
        <v>9.990937924784788</v>
      </c>
      <c r="AB3598" s="30"/>
      <c r="AC3598" s="31"/>
      <c r="AD3598" s="32"/>
      <c r="AE3598" s="33"/>
      <c r="AF3598" s="33"/>
      <c r="AJ3598" s="350">
        <v>5304022</v>
      </c>
      <c r="AK3598" s="3"/>
      <c r="AL3598" s="3"/>
    </row>
    <row r="3599" spans="1:38" ht="12" customHeight="1" x14ac:dyDescent="0.25">
      <c r="A3599" s="73">
        <v>5304054</v>
      </c>
      <c r="B3599" s="98" t="s">
        <v>3807</v>
      </c>
      <c r="C3599" s="74"/>
      <c r="D3599" s="115">
        <v>63.21</v>
      </c>
      <c r="E3599" s="75" t="s">
        <v>6463</v>
      </c>
      <c r="F3599" s="112">
        <f t="shared" si="227"/>
        <v>75.852000000000004</v>
      </c>
      <c r="G3599" s="80" t="s">
        <v>3335</v>
      </c>
      <c r="H3599" s="358"/>
      <c r="J3599" s="341"/>
      <c r="L3599"/>
      <c r="M3599"/>
      <c r="P3599" s="9">
        <v>60</v>
      </c>
      <c r="V3599" s="39"/>
      <c r="Z3599" s="38"/>
      <c r="AA3599" s="38">
        <v>9.990937924784788</v>
      </c>
      <c r="AB3599" s="30"/>
      <c r="AC3599" s="31"/>
      <c r="AD3599" s="32"/>
      <c r="AE3599" s="33"/>
      <c r="AF3599" s="33"/>
      <c r="AJ3599" s="350">
        <v>5304023</v>
      </c>
      <c r="AK3599" s="3"/>
      <c r="AL3599" s="3"/>
    </row>
    <row r="3600" spans="1:38" ht="12" customHeight="1" x14ac:dyDescent="0.25">
      <c r="A3600" s="73">
        <v>5304055</v>
      </c>
      <c r="B3600" s="98" t="s">
        <v>3808</v>
      </c>
      <c r="C3600" s="74"/>
      <c r="D3600" s="115">
        <v>63.21</v>
      </c>
      <c r="E3600" s="75" t="s">
        <v>6464</v>
      </c>
      <c r="F3600" s="112">
        <f t="shared" si="227"/>
        <v>75.852000000000004</v>
      </c>
      <c r="G3600" s="80" t="s">
        <v>3333</v>
      </c>
      <c r="H3600" s="358"/>
      <c r="J3600" s="341"/>
      <c r="L3600"/>
      <c r="M3600"/>
      <c r="P3600" s="9">
        <v>60</v>
      </c>
      <c r="V3600" s="39"/>
      <c r="Z3600" s="38"/>
      <c r="AA3600" s="38">
        <v>9.990937924784788</v>
      </c>
      <c r="AB3600" s="30"/>
      <c r="AC3600" s="31"/>
      <c r="AD3600" s="32"/>
      <c r="AE3600" s="33"/>
      <c r="AF3600" s="33"/>
      <c r="AJ3600" s="350">
        <v>5304024</v>
      </c>
      <c r="AK3600" s="3"/>
      <c r="AL3600" s="3"/>
    </row>
    <row r="3601" spans="1:38" ht="12" customHeight="1" x14ac:dyDescent="0.25">
      <c r="A3601" s="73">
        <v>5304025</v>
      </c>
      <c r="B3601" s="98" t="s">
        <v>3809</v>
      </c>
      <c r="C3601" s="74"/>
      <c r="D3601" s="115">
        <v>63.21</v>
      </c>
      <c r="E3601" s="75" t="s">
        <v>6463</v>
      </c>
      <c r="F3601" s="112">
        <f t="shared" si="227"/>
        <v>75.852000000000004</v>
      </c>
      <c r="G3601" s="80" t="s">
        <v>3333</v>
      </c>
      <c r="H3601" s="358"/>
      <c r="J3601" s="341"/>
      <c r="L3601"/>
      <c r="M3601"/>
      <c r="P3601" s="9">
        <v>60</v>
      </c>
      <c r="V3601" s="39"/>
      <c r="Z3601" s="38"/>
      <c r="AA3601" s="38">
        <v>9.990937924784788</v>
      </c>
      <c r="AB3601" s="30"/>
      <c r="AC3601" s="31"/>
      <c r="AD3601" s="32"/>
      <c r="AE3601" s="33"/>
      <c r="AF3601" s="33"/>
      <c r="AJ3601" s="350"/>
      <c r="AK3601" s="3"/>
      <c r="AL3601" s="3"/>
    </row>
    <row r="3602" spans="1:38" ht="12" customHeight="1" x14ac:dyDescent="0.25">
      <c r="A3602" s="73">
        <v>5304026</v>
      </c>
      <c r="B3602" s="98" t="s">
        <v>3810</v>
      </c>
      <c r="C3602" s="74"/>
      <c r="D3602" s="115">
        <v>58.68</v>
      </c>
      <c r="E3602" s="75" t="s">
        <v>6463</v>
      </c>
      <c r="F3602" s="112">
        <f t="shared" si="227"/>
        <v>70.415999999999997</v>
      </c>
      <c r="G3602" s="80" t="s">
        <v>3335</v>
      </c>
      <c r="H3602" s="358"/>
      <c r="J3602" s="341"/>
      <c r="L3602"/>
      <c r="M3602"/>
      <c r="P3602" s="9">
        <v>60</v>
      </c>
      <c r="V3602" s="39"/>
      <c r="Z3602" s="38"/>
      <c r="AA3602" s="38">
        <v>10.007322431047115</v>
      </c>
      <c r="AB3602" s="30"/>
      <c r="AC3602" s="31"/>
      <c r="AD3602" s="32"/>
      <c r="AE3602" s="33"/>
      <c r="AF3602" s="33"/>
      <c r="AJ3602" s="350"/>
      <c r="AK3602" s="3"/>
      <c r="AL3602" s="3"/>
    </row>
    <row r="3603" spans="1:38" ht="12" customHeight="1" x14ac:dyDescent="0.25">
      <c r="A3603" s="73">
        <v>5304027</v>
      </c>
      <c r="B3603" s="98" t="s">
        <v>3811</v>
      </c>
      <c r="C3603" s="74"/>
      <c r="D3603" s="115">
        <v>58.68</v>
      </c>
      <c r="E3603" s="75" t="s">
        <v>6463</v>
      </c>
      <c r="F3603" s="112">
        <f t="shared" si="227"/>
        <v>70.415999999999997</v>
      </c>
      <c r="G3603" s="80" t="s">
        <v>3335</v>
      </c>
      <c r="H3603" s="358"/>
      <c r="J3603" s="341"/>
      <c r="L3603"/>
      <c r="M3603"/>
      <c r="P3603" s="9">
        <v>60</v>
      </c>
      <c r="V3603" s="39"/>
      <c r="Z3603" s="38"/>
      <c r="AA3603" s="38">
        <v>10.007322431047115</v>
      </c>
      <c r="AB3603" s="30"/>
      <c r="AC3603" s="31"/>
      <c r="AD3603" s="32"/>
      <c r="AE3603" s="33"/>
      <c r="AF3603" s="33"/>
      <c r="AJ3603" s="350"/>
      <c r="AK3603" s="3"/>
      <c r="AL3603" s="3"/>
    </row>
    <row r="3604" spans="1:38" ht="12" customHeight="1" x14ac:dyDescent="0.25">
      <c r="A3604" s="73">
        <v>5304028</v>
      </c>
      <c r="B3604" s="98" t="s">
        <v>3812</v>
      </c>
      <c r="C3604" s="74"/>
      <c r="D3604" s="115">
        <v>58.68</v>
      </c>
      <c r="E3604" s="75" t="s">
        <v>6463</v>
      </c>
      <c r="F3604" s="112">
        <f t="shared" si="227"/>
        <v>70.415999999999997</v>
      </c>
      <c r="G3604" s="80" t="s">
        <v>3335</v>
      </c>
      <c r="H3604" s="358"/>
      <c r="J3604" s="341"/>
      <c r="L3604"/>
      <c r="M3604"/>
      <c r="P3604" s="9">
        <v>60</v>
      </c>
      <c r="V3604" s="39"/>
      <c r="Z3604" s="38"/>
      <c r="AA3604" s="38">
        <v>10.007322431047115</v>
      </c>
      <c r="AB3604" s="30"/>
      <c r="AC3604" s="31"/>
      <c r="AD3604" s="32"/>
      <c r="AE3604" s="33"/>
      <c r="AF3604" s="33"/>
      <c r="AJ3604" s="350"/>
      <c r="AK3604" s="3"/>
      <c r="AL3604" s="3"/>
    </row>
    <row r="3605" spans="1:38" ht="12" customHeight="1" x14ac:dyDescent="0.25">
      <c r="A3605" s="73">
        <v>5304029</v>
      </c>
      <c r="B3605" s="98" t="s">
        <v>3813</v>
      </c>
      <c r="C3605" s="74"/>
      <c r="D3605" s="115">
        <v>58.68</v>
      </c>
      <c r="E3605" s="75" t="s">
        <v>6463</v>
      </c>
      <c r="F3605" s="112">
        <f t="shared" si="227"/>
        <v>70.415999999999997</v>
      </c>
      <c r="G3605" s="80" t="s">
        <v>3333</v>
      </c>
      <c r="H3605" s="358"/>
      <c r="J3605" s="341"/>
      <c r="L3605"/>
      <c r="M3605"/>
      <c r="P3605" s="9">
        <v>60</v>
      </c>
      <c r="V3605" s="39"/>
      <c r="Z3605" s="38"/>
      <c r="AA3605" s="38">
        <v>10.007322431047115</v>
      </c>
      <c r="AB3605" s="30"/>
      <c r="AC3605" s="31"/>
      <c r="AD3605" s="32"/>
      <c r="AE3605" s="33"/>
      <c r="AF3605" s="33"/>
      <c r="AJ3605" s="350"/>
      <c r="AK3605" s="3"/>
      <c r="AL3605" s="3"/>
    </row>
    <row r="3606" spans="1:38" ht="12" customHeight="1" x14ac:dyDescent="0.25">
      <c r="A3606" s="73">
        <v>5304030</v>
      </c>
      <c r="B3606" s="98" t="s">
        <v>3814</v>
      </c>
      <c r="C3606" s="74"/>
      <c r="D3606" s="115">
        <v>58.68</v>
      </c>
      <c r="E3606" s="75" t="s">
        <v>6463</v>
      </c>
      <c r="F3606" s="112">
        <f t="shared" si="227"/>
        <v>70.415999999999997</v>
      </c>
      <c r="G3606" s="80" t="s">
        <v>3333</v>
      </c>
      <c r="H3606" s="358"/>
      <c r="J3606" s="341"/>
      <c r="L3606"/>
      <c r="M3606"/>
      <c r="P3606" s="9">
        <v>60</v>
      </c>
      <c r="V3606" s="39"/>
      <c r="Z3606" s="38"/>
      <c r="AA3606" s="38">
        <v>10.007322431047115</v>
      </c>
      <c r="AB3606" s="30"/>
      <c r="AC3606" s="31"/>
      <c r="AD3606" s="32"/>
      <c r="AE3606" s="33"/>
      <c r="AF3606" s="33"/>
      <c r="AJ3606" s="350"/>
      <c r="AK3606" s="3"/>
      <c r="AL3606" s="3"/>
    </row>
    <row r="3607" spans="1:38" ht="12" customHeight="1" x14ac:dyDescent="0.25">
      <c r="A3607" s="73">
        <v>5304031</v>
      </c>
      <c r="B3607" s="98" t="s">
        <v>3838</v>
      </c>
      <c r="C3607" s="74"/>
      <c r="D3607" s="115">
        <v>65.36</v>
      </c>
      <c r="E3607" s="75" t="s">
        <v>6463</v>
      </c>
      <c r="F3607" s="112">
        <f t="shared" si="227"/>
        <v>78.432000000000002</v>
      </c>
      <c r="G3607" s="80" t="s">
        <v>3334</v>
      </c>
      <c r="H3607" s="358"/>
      <c r="J3607" s="341"/>
      <c r="L3607"/>
      <c r="M3607"/>
      <c r="P3607" s="9">
        <v>60</v>
      </c>
      <c r="V3607" s="39"/>
      <c r="Z3607" s="38"/>
      <c r="AA3607" s="38">
        <v>9.9912357581069244</v>
      </c>
      <c r="AB3607" s="30"/>
      <c r="AC3607" s="31"/>
      <c r="AD3607" s="32"/>
      <c r="AE3607" s="33"/>
      <c r="AF3607" s="33"/>
      <c r="AJ3607" s="350"/>
      <c r="AK3607" s="3"/>
      <c r="AL3607" s="3"/>
    </row>
    <row r="3608" spans="1:38" ht="12" customHeight="1" x14ac:dyDescent="0.25">
      <c r="A3608" s="73">
        <v>5304032</v>
      </c>
      <c r="B3608" s="98" t="s">
        <v>3815</v>
      </c>
      <c r="C3608" s="74"/>
      <c r="D3608" s="115">
        <v>58.68</v>
      </c>
      <c r="E3608" s="75"/>
      <c r="F3608" s="112">
        <f t="shared" si="227"/>
        <v>70.415999999999997</v>
      </c>
      <c r="G3608" s="80" t="s">
        <v>3334</v>
      </c>
      <c r="H3608" s="358"/>
      <c r="J3608" s="341"/>
      <c r="L3608"/>
      <c r="M3608"/>
      <c r="P3608" s="9">
        <v>60</v>
      </c>
      <c r="V3608" s="39"/>
      <c r="Z3608" s="38"/>
      <c r="AA3608" s="38">
        <v>10.007322431047115</v>
      </c>
      <c r="AB3608" s="30"/>
      <c r="AC3608" s="31"/>
      <c r="AD3608" s="32"/>
      <c r="AE3608" s="33"/>
      <c r="AF3608" s="33"/>
      <c r="AJ3608" s="350"/>
      <c r="AK3608" s="3"/>
      <c r="AL3608" s="3"/>
    </row>
    <row r="3609" spans="1:38" ht="12" customHeight="1" x14ac:dyDescent="0.25">
      <c r="A3609" s="73">
        <v>5304033</v>
      </c>
      <c r="B3609" s="98" t="s">
        <v>3816</v>
      </c>
      <c r="C3609" s="74"/>
      <c r="D3609" s="115">
        <v>58.68</v>
      </c>
      <c r="E3609" s="75" t="s">
        <v>6463</v>
      </c>
      <c r="F3609" s="112">
        <f t="shared" si="227"/>
        <v>70.415999999999997</v>
      </c>
      <c r="G3609" s="80" t="s">
        <v>3334</v>
      </c>
      <c r="H3609" s="358"/>
      <c r="J3609" s="341"/>
      <c r="L3609"/>
      <c r="M3609"/>
      <c r="P3609" s="9">
        <v>60</v>
      </c>
      <c r="V3609" s="39"/>
      <c r="Z3609" s="38"/>
      <c r="AA3609" s="38">
        <v>10.007322431047115</v>
      </c>
      <c r="AB3609" s="30"/>
      <c r="AC3609" s="31"/>
      <c r="AD3609" s="32"/>
      <c r="AE3609" s="33"/>
      <c r="AF3609" s="33"/>
      <c r="AJ3609" s="350"/>
      <c r="AK3609" s="3"/>
      <c r="AL3609" s="3"/>
    </row>
    <row r="3610" spans="1:38" ht="12" customHeight="1" x14ac:dyDescent="0.25">
      <c r="A3610" s="73">
        <v>5304034</v>
      </c>
      <c r="B3610" s="98" t="s">
        <v>3817</v>
      </c>
      <c r="C3610" s="74"/>
      <c r="D3610" s="115">
        <v>58.68</v>
      </c>
      <c r="E3610" s="75" t="s">
        <v>6463</v>
      </c>
      <c r="F3610" s="112">
        <f t="shared" si="227"/>
        <v>70.415999999999997</v>
      </c>
      <c r="G3610" s="80" t="s">
        <v>3334</v>
      </c>
      <c r="H3610" s="358"/>
      <c r="J3610" s="341"/>
      <c r="L3610"/>
      <c r="M3610"/>
      <c r="P3610" s="9">
        <v>60</v>
      </c>
      <c r="V3610" s="39"/>
      <c r="Z3610" s="38"/>
      <c r="AA3610" s="38">
        <v>10.007322431047115</v>
      </c>
      <c r="AB3610" s="30"/>
      <c r="AC3610" s="31"/>
      <c r="AD3610" s="32"/>
      <c r="AE3610" s="33"/>
      <c r="AF3610" s="33"/>
      <c r="AJ3610" s="350"/>
      <c r="AK3610" s="3"/>
      <c r="AL3610" s="3"/>
    </row>
    <row r="3611" spans="1:38" ht="12" customHeight="1" x14ac:dyDescent="0.25">
      <c r="A3611" s="73">
        <v>5304035</v>
      </c>
      <c r="B3611" s="98" t="s">
        <v>3818</v>
      </c>
      <c r="C3611" s="74"/>
      <c r="D3611" s="115">
        <v>58.68</v>
      </c>
      <c r="E3611" s="75" t="s">
        <v>6464</v>
      </c>
      <c r="F3611" s="112">
        <f t="shared" si="227"/>
        <v>70.415999999999997</v>
      </c>
      <c r="G3611" s="80" t="s">
        <v>3334</v>
      </c>
      <c r="H3611" s="358"/>
      <c r="J3611" s="341"/>
      <c r="L3611"/>
      <c r="M3611"/>
      <c r="P3611" s="9">
        <v>60</v>
      </c>
      <c r="V3611" s="39"/>
      <c r="Z3611" s="38"/>
      <c r="AA3611" s="38">
        <v>10.007322431047115</v>
      </c>
      <c r="AB3611" s="30"/>
      <c r="AC3611" s="31"/>
      <c r="AD3611" s="32"/>
      <c r="AE3611" s="33"/>
      <c r="AF3611" s="33"/>
      <c r="AJ3611" s="350"/>
      <c r="AK3611" s="3"/>
      <c r="AL3611" s="3"/>
    </row>
    <row r="3612" spans="1:38" ht="12" customHeight="1" x14ac:dyDescent="0.25">
      <c r="A3612" s="73">
        <v>5304036</v>
      </c>
      <c r="B3612" s="98" t="s">
        <v>3819</v>
      </c>
      <c r="C3612" s="74"/>
      <c r="D3612" s="115">
        <v>63.21</v>
      </c>
      <c r="E3612" s="75" t="s">
        <v>6463</v>
      </c>
      <c r="F3612" s="112">
        <f t="shared" si="227"/>
        <v>75.852000000000004</v>
      </c>
      <c r="G3612" s="80" t="s">
        <v>3335</v>
      </c>
      <c r="H3612" s="358"/>
      <c r="J3612" s="341"/>
      <c r="L3612"/>
      <c r="M3612"/>
      <c r="P3612" s="9">
        <v>60</v>
      </c>
      <c r="V3612" s="39"/>
      <c r="Z3612" s="38"/>
      <c r="AA3612" s="38">
        <v>9.990937924784788</v>
      </c>
      <c r="AB3612" s="30"/>
      <c r="AC3612" s="31"/>
      <c r="AD3612" s="32"/>
      <c r="AE3612" s="33"/>
      <c r="AF3612" s="33"/>
      <c r="AJ3612" s="350"/>
      <c r="AK3612" s="3"/>
      <c r="AL3612" s="3"/>
    </row>
    <row r="3613" spans="1:38" ht="12" customHeight="1" x14ac:dyDescent="0.25">
      <c r="A3613" s="73">
        <v>5304037</v>
      </c>
      <c r="B3613" s="98" t="s">
        <v>3820</v>
      </c>
      <c r="C3613" s="74"/>
      <c r="D3613" s="115">
        <v>63.21</v>
      </c>
      <c r="E3613" s="75" t="s">
        <v>6463</v>
      </c>
      <c r="F3613" s="112">
        <f t="shared" si="227"/>
        <v>75.852000000000004</v>
      </c>
      <c r="G3613" s="80" t="s">
        <v>3333</v>
      </c>
      <c r="H3613" s="358"/>
      <c r="J3613" s="341"/>
      <c r="L3613"/>
      <c r="M3613"/>
      <c r="P3613" s="9">
        <v>60</v>
      </c>
      <c r="V3613" s="39"/>
      <c r="Z3613" s="38"/>
      <c r="AA3613" s="38">
        <v>9.990937924784788</v>
      </c>
      <c r="AB3613" s="30"/>
      <c r="AC3613" s="31"/>
      <c r="AD3613" s="32"/>
      <c r="AE3613" s="33"/>
      <c r="AF3613" s="33"/>
      <c r="AJ3613" s="350"/>
      <c r="AK3613" s="3"/>
      <c r="AL3613" s="3"/>
    </row>
    <row r="3614" spans="1:38" ht="12" customHeight="1" x14ac:dyDescent="0.25">
      <c r="A3614" s="73">
        <v>5304038</v>
      </c>
      <c r="B3614" s="98" t="s">
        <v>3821</v>
      </c>
      <c r="C3614" s="74"/>
      <c r="D3614" s="115">
        <v>63.21</v>
      </c>
      <c r="E3614" s="75" t="s">
        <v>6463</v>
      </c>
      <c r="F3614" s="112">
        <f t="shared" si="227"/>
        <v>75.852000000000004</v>
      </c>
      <c r="G3614" s="80" t="s">
        <v>3333</v>
      </c>
      <c r="H3614" s="358"/>
      <c r="J3614" s="341"/>
      <c r="L3614"/>
      <c r="M3614"/>
      <c r="P3614" s="9">
        <v>60</v>
      </c>
      <c r="V3614" s="39"/>
      <c r="Z3614" s="38"/>
      <c r="AA3614" s="38">
        <v>9.990937924784788</v>
      </c>
      <c r="AB3614" s="30"/>
      <c r="AC3614" s="31"/>
      <c r="AD3614" s="32"/>
      <c r="AE3614" s="33"/>
      <c r="AF3614" s="33"/>
      <c r="AJ3614" s="350"/>
      <c r="AK3614" s="3"/>
      <c r="AL3614" s="3"/>
    </row>
    <row r="3615" spans="1:38" ht="12" customHeight="1" x14ac:dyDescent="0.25">
      <c r="A3615" s="73">
        <v>5304039</v>
      </c>
      <c r="B3615" s="98" t="s">
        <v>3822</v>
      </c>
      <c r="C3615" s="74"/>
      <c r="D3615" s="115">
        <v>63.21</v>
      </c>
      <c r="E3615" s="75" t="s">
        <v>6463</v>
      </c>
      <c r="F3615" s="112">
        <f t="shared" si="227"/>
        <v>75.852000000000004</v>
      </c>
      <c r="G3615" s="80" t="s">
        <v>3333</v>
      </c>
      <c r="H3615" s="358"/>
      <c r="J3615" s="341"/>
      <c r="L3615"/>
      <c r="M3615"/>
      <c r="P3615" s="9">
        <v>60</v>
      </c>
      <c r="V3615" s="39"/>
      <c r="Z3615" s="38"/>
      <c r="AA3615" s="38">
        <v>9.990937924784788</v>
      </c>
      <c r="AB3615" s="30"/>
      <c r="AC3615" s="31"/>
      <c r="AD3615" s="32"/>
      <c r="AE3615" s="33"/>
      <c r="AF3615" s="33"/>
      <c r="AJ3615" s="350"/>
      <c r="AK3615" s="3"/>
      <c r="AL3615" s="3"/>
    </row>
    <row r="3616" spans="1:38" ht="12" customHeight="1" x14ac:dyDescent="0.25">
      <c r="A3616" s="73">
        <v>5304040</v>
      </c>
      <c r="B3616" s="98" t="s">
        <v>3823</v>
      </c>
      <c r="C3616" s="74"/>
      <c r="D3616" s="115">
        <v>63.21</v>
      </c>
      <c r="E3616" s="75"/>
      <c r="F3616" s="112">
        <f t="shared" si="227"/>
        <v>75.852000000000004</v>
      </c>
      <c r="G3616" s="80" t="s">
        <v>3334</v>
      </c>
      <c r="H3616" s="358"/>
      <c r="J3616" s="341"/>
      <c r="L3616"/>
      <c r="M3616"/>
      <c r="P3616" s="9">
        <v>60</v>
      </c>
      <c r="V3616" s="39"/>
      <c r="Z3616" s="38"/>
      <c r="AA3616" s="38">
        <v>9.990937924784788</v>
      </c>
      <c r="AB3616" s="30"/>
      <c r="AC3616" s="31"/>
      <c r="AD3616" s="32"/>
      <c r="AE3616" s="33"/>
      <c r="AF3616" s="33"/>
      <c r="AJ3616" s="350"/>
      <c r="AK3616" s="3"/>
      <c r="AL3616" s="3"/>
    </row>
    <row r="3617" spans="1:38" ht="12" customHeight="1" x14ac:dyDescent="0.25">
      <c r="A3617" s="73">
        <v>5304041</v>
      </c>
      <c r="B3617" s="98" t="s">
        <v>3824</v>
      </c>
      <c r="C3617" s="74"/>
      <c r="D3617" s="115">
        <v>63.21</v>
      </c>
      <c r="E3617" s="75"/>
      <c r="F3617" s="112">
        <f t="shared" si="227"/>
        <v>75.852000000000004</v>
      </c>
      <c r="G3617" s="80" t="s">
        <v>3334</v>
      </c>
      <c r="H3617" s="358"/>
      <c r="J3617" s="341"/>
      <c r="L3617"/>
      <c r="M3617"/>
      <c r="P3617" s="9">
        <v>60</v>
      </c>
      <c r="V3617" s="39"/>
      <c r="Z3617" s="38"/>
      <c r="AA3617" s="38">
        <v>9.990937924784788</v>
      </c>
      <c r="AB3617" s="30"/>
      <c r="AC3617" s="31"/>
      <c r="AD3617" s="32"/>
      <c r="AE3617" s="33"/>
      <c r="AF3617" s="33"/>
      <c r="AJ3617" s="350"/>
      <c r="AK3617" s="3"/>
      <c r="AL3617" s="3"/>
    </row>
    <row r="3618" spans="1:38" ht="12" customHeight="1" x14ac:dyDescent="0.25">
      <c r="A3618" s="73">
        <v>5304042</v>
      </c>
      <c r="B3618" s="98" t="s">
        <v>3825</v>
      </c>
      <c r="C3618" s="74"/>
      <c r="D3618" s="115">
        <v>63.21</v>
      </c>
      <c r="E3618" s="75"/>
      <c r="F3618" s="112">
        <f t="shared" si="227"/>
        <v>75.852000000000004</v>
      </c>
      <c r="G3618" s="80" t="s">
        <v>3334</v>
      </c>
      <c r="H3618" s="358"/>
      <c r="J3618" s="341"/>
      <c r="L3618"/>
      <c r="M3618"/>
      <c r="P3618" s="9">
        <v>60</v>
      </c>
      <c r="V3618" s="39"/>
      <c r="Z3618" s="38"/>
      <c r="AA3618" s="38">
        <v>9.990937924784788</v>
      </c>
      <c r="AB3618" s="30"/>
      <c r="AC3618" s="31"/>
      <c r="AD3618" s="32"/>
      <c r="AE3618" s="33"/>
      <c r="AF3618" s="33"/>
      <c r="AJ3618" s="350"/>
      <c r="AK3618" s="3"/>
      <c r="AL3618" s="3"/>
    </row>
    <row r="3619" spans="1:38" ht="12" customHeight="1" x14ac:dyDescent="0.25">
      <c r="A3619" s="73">
        <v>5304043</v>
      </c>
      <c r="B3619" s="98" t="s">
        <v>3826</v>
      </c>
      <c r="C3619" s="74"/>
      <c r="D3619" s="115">
        <v>63.21</v>
      </c>
      <c r="E3619" s="75"/>
      <c r="F3619" s="112">
        <f t="shared" si="227"/>
        <v>75.852000000000004</v>
      </c>
      <c r="G3619" s="80" t="s">
        <v>3334</v>
      </c>
      <c r="H3619" s="358"/>
      <c r="J3619" s="341"/>
      <c r="L3619"/>
      <c r="M3619"/>
      <c r="P3619" s="9">
        <v>60</v>
      </c>
      <c r="V3619" s="39"/>
      <c r="Z3619" s="38"/>
      <c r="AA3619" s="38">
        <v>9.990937924784788</v>
      </c>
      <c r="AB3619" s="30"/>
      <c r="AC3619" s="31"/>
      <c r="AD3619" s="32"/>
      <c r="AE3619" s="33"/>
      <c r="AF3619" s="33"/>
      <c r="AJ3619" s="350"/>
      <c r="AK3619" s="3"/>
      <c r="AL3619" s="3"/>
    </row>
    <row r="3620" spans="1:38" ht="12" customHeight="1" x14ac:dyDescent="0.25">
      <c r="A3620" s="73">
        <v>5304044</v>
      </c>
      <c r="B3620" s="98" t="s">
        <v>3839</v>
      </c>
      <c r="C3620" s="74"/>
      <c r="D3620" s="115">
        <v>65.36</v>
      </c>
      <c r="E3620" s="75" t="s">
        <v>6463</v>
      </c>
      <c r="F3620" s="112">
        <f t="shared" si="227"/>
        <v>78.432000000000002</v>
      </c>
      <c r="G3620" s="80" t="s">
        <v>3335</v>
      </c>
      <c r="H3620" s="358"/>
      <c r="J3620" s="341"/>
      <c r="L3620"/>
      <c r="M3620"/>
      <c r="P3620" s="9">
        <v>60</v>
      </c>
      <c r="V3620" s="39"/>
      <c r="Z3620" s="38"/>
      <c r="AA3620" s="38">
        <v>9.9912357581069244</v>
      </c>
      <c r="AB3620" s="30"/>
      <c r="AC3620" s="31"/>
      <c r="AD3620" s="32"/>
      <c r="AE3620" s="33"/>
      <c r="AF3620" s="33"/>
      <c r="AJ3620" s="350"/>
      <c r="AK3620" s="3"/>
      <c r="AL3620" s="3"/>
    </row>
    <row r="3621" spans="1:38" ht="12" customHeight="1" x14ac:dyDescent="0.25">
      <c r="A3621" s="73">
        <v>5304045</v>
      </c>
      <c r="B3621" s="98" t="s">
        <v>3827</v>
      </c>
      <c r="C3621" s="74"/>
      <c r="D3621" s="115">
        <v>58.68</v>
      </c>
      <c r="E3621" s="75"/>
      <c r="F3621" s="112">
        <f t="shared" si="227"/>
        <v>70.415999999999997</v>
      </c>
      <c r="G3621" s="80" t="s">
        <v>3334</v>
      </c>
      <c r="H3621" s="358"/>
      <c r="J3621" s="341"/>
      <c r="L3621"/>
      <c r="M3621"/>
      <c r="P3621" s="9">
        <v>60</v>
      </c>
      <c r="V3621" s="39"/>
      <c r="Z3621" s="38"/>
      <c r="AA3621" s="38">
        <v>10.007322431047115</v>
      </c>
      <c r="AB3621" s="30"/>
      <c r="AC3621" s="31"/>
      <c r="AD3621" s="32"/>
      <c r="AE3621" s="33"/>
      <c r="AF3621" s="33"/>
      <c r="AJ3621" s="350"/>
      <c r="AK3621" s="3"/>
      <c r="AL3621" s="3"/>
    </row>
    <row r="3622" spans="1:38" ht="12" customHeight="1" x14ac:dyDescent="0.25">
      <c r="A3622" s="73">
        <v>5304046</v>
      </c>
      <c r="B3622" s="98" t="s">
        <v>3828</v>
      </c>
      <c r="C3622" s="74"/>
      <c r="D3622" s="115">
        <v>58.68</v>
      </c>
      <c r="E3622" s="75" t="s">
        <v>6463</v>
      </c>
      <c r="F3622" s="112">
        <f t="shared" si="227"/>
        <v>70.415999999999997</v>
      </c>
      <c r="G3622" s="80" t="s">
        <v>3334</v>
      </c>
      <c r="H3622" s="358"/>
      <c r="J3622" s="341"/>
      <c r="L3622"/>
      <c r="M3622"/>
      <c r="P3622" s="9">
        <v>60</v>
      </c>
      <c r="V3622" s="39"/>
      <c r="Z3622" s="38"/>
      <c r="AA3622" s="38">
        <v>10.007322431047115</v>
      </c>
      <c r="AB3622" s="30"/>
      <c r="AC3622" s="31"/>
      <c r="AD3622" s="32"/>
      <c r="AE3622" s="33"/>
      <c r="AF3622" s="33"/>
      <c r="AJ3622" s="350"/>
      <c r="AK3622" s="3"/>
      <c r="AL3622" s="3"/>
    </row>
    <row r="3623" spans="1:38" ht="12" customHeight="1" x14ac:dyDescent="0.25">
      <c r="A3623" s="73">
        <v>5304047</v>
      </c>
      <c r="B3623" s="98" t="s">
        <v>3829</v>
      </c>
      <c r="C3623" s="74"/>
      <c r="D3623" s="115">
        <v>58.68</v>
      </c>
      <c r="E3623" s="75" t="s">
        <v>6463</v>
      </c>
      <c r="F3623" s="112">
        <f t="shared" si="227"/>
        <v>70.415999999999997</v>
      </c>
      <c r="G3623" s="80" t="s">
        <v>3334</v>
      </c>
      <c r="H3623" s="358"/>
      <c r="J3623" s="341"/>
      <c r="L3623"/>
      <c r="M3623"/>
      <c r="P3623" s="9">
        <v>60</v>
      </c>
      <c r="V3623" s="39"/>
      <c r="Z3623" s="38"/>
      <c r="AA3623" s="38">
        <v>10.007322431047115</v>
      </c>
      <c r="AB3623" s="30"/>
      <c r="AC3623" s="31"/>
      <c r="AD3623" s="32"/>
      <c r="AE3623" s="33"/>
      <c r="AF3623" s="33"/>
      <c r="AJ3623" s="350"/>
      <c r="AK3623" s="3"/>
      <c r="AL3623" s="3"/>
    </row>
    <row r="3624" spans="1:38" ht="12" customHeight="1" x14ac:dyDescent="0.25">
      <c r="A3624" s="73">
        <v>5304048</v>
      </c>
      <c r="B3624" s="98" t="s">
        <v>3830</v>
      </c>
      <c r="C3624" s="74"/>
      <c r="D3624" s="115">
        <v>58.68</v>
      </c>
      <c r="E3624" s="75"/>
      <c r="F3624" s="112">
        <f t="shared" si="227"/>
        <v>70.415999999999997</v>
      </c>
      <c r="G3624" s="80" t="s">
        <v>3334</v>
      </c>
      <c r="H3624" s="358"/>
      <c r="J3624" s="341"/>
      <c r="L3624"/>
      <c r="M3624"/>
      <c r="P3624" s="9">
        <v>60</v>
      </c>
      <c r="V3624" s="39"/>
      <c r="Z3624" s="38"/>
      <c r="AA3624" s="38">
        <v>10.007322431047115</v>
      </c>
      <c r="AB3624" s="30"/>
      <c r="AC3624" s="31"/>
      <c r="AD3624" s="32"/>
      <c r="AE3624" s="33"/>
      <c r="AF3624" s="33"/>
      <c r="AJ3624" s="350"/>
      <c r="AK3624" s="3"/>
      <c r="AL3624" s="3"/>
    </row>
    <row r="3625" spans="1:38" ht="12" customHeight="1" x14ac:dyDescent="0.25">
      <c r="A3625" s="73">
        <v>5304049</v>
      </c>
      <c r="B3625" s="98" t="s">
        <v>3831</v>
      </c>
      <c r="C3625" s="74"/>
      <c r="D3625" s="115">
        <v>63.21</v>
      </c>
      <c r="E3625" s="75" t="s">
        <v>6463</v>
      </c>
      <c r="F3625" s="112">
        <f t="shared" si="227"/>
        <v>75.852000000000004</v>
      </c>
      <c r="G3625" s="80" t="s">
        <v>3334</v>
      </c>
      <c r="H3625" s="358"/>
      <c r="J3625" s="341"/>
      <c r="L3625"/>
      <c r="M3625"/>
      <c r="P3625" s="9">
        <v>60</v>
      </c>
      <c r="V3625" s="39"/>
      <c r="Z3625" s="38"/>
      <c r="AA3625" s="38">
        <v>9.990937924784788</v>
      </c>
      <c r="AB3625" s="30"/>
      <c r="AC3625" s="31"/>
      <c r="AD3625" s="32"/>
      <c r="AE3625" s="33"/>
      <c r="AF3625" s="33"/>
      <c r="AJ3625" s="350"/>
      <c r="AK3625" s="3"/>
      <c r="AL3625" s="3"/>
    </row>
    <row r="3626" spans="1:38" ht="12" customHeight="1" x14ac:dyDescent="0.25">
      <c r="A3626" s="73">
        <v>5304050</v>
      </c>
      <c r="B3626" s="98" t="s">
        <v>3832</v>
      </c>
      <c r="C3626" s="74"/>
      <c r="D3626" s="115">
        <v>63.21</v>
      </c>
      <c r="E3626" s="75" t="s">
        <v>6463</v>
      </c>
      <c r="F3626" s="112">
        <f t="shared" si="227"/>
        <v>75.852000000000004</v>
      </c>
      <c r="G3626" s="80" t="s">
        <v>3335</v>
      </c>
      <c r="H3626" s="358"/>
      <c r="J3626" s="341"/>
      <c r="L3626"/>
      <c r="M3626"/>
      <c r="P3626" s="9">
        <v>60</v>
      </c>
      <c r="V3626" s="39"/>
      <c r="Z3626" s="38"/>
      <c r="AA3626" s="38">
        <v>9.990937924784788</v>
      </c>
      <c r="AB3626" s="30"/>
      <c r="AC3626" s="31"/>
      <c r="AD3626" s="32"/>
      <c r="AE3626" s="33"/>
      <c r="AF3626" s="33"/>
      <c r="AJ3626" s="350"/>
      <c r="AK3626" s="3"/>
      <c r="AL3626" s="3"/>
    </row>
    <row r="3627" spans="1:38" ht="12" customHeight="1" x14ac:dyDescent="0.25">
      <c r="A3627" s="73">
        <v>5304051</v>
      </c>
      <c r="B3627" s="98" t="s">
        <v>3833</v>
      </c>
      <c r="C3627" s="74"/>
      <c r="D3627" s="115">
        <v>63.21</v>
      </c>
      <c r="E3627" s="75" t="s">
        <v>6463</v>
      </c>
      <c r="F3627" s="112">
        <f t="shared" si="227"/>
        <v>75.852000000000004</v>
      </c>
      <c r="G3627" s="80" t="s">
        <v>3335</v>
      </c>
      <c r="H3627" s="358"/>
      <c r="J3627" s="341"/>
      <c r="L3627"/>
      <c r="M3627"/>
      <c r="P3627" s="9">
        <v>60</v>
      </c>
      <c r="V3627" s="39"/>
      <c r="Z3627" s="38"/>
      <c r="AA3627" s="38">
        <v>9.990937924784788</v>
      </c>
      <c r="AB3627" s="30"/>
      <c r="AC3627" s="31"/>
      <c r="AD3627" s="32"/>
      <c r="AE3627" s="33"/>
      <c r="AF3627" s="33"/>
      <c r="AJ3627" s="350"/>
      <c r="AK3627" s="3"/>
      <c r="AL3627" s="3"/>
    </row>
    <row r="3628" spans="1:38" ht="12" customHeight="1" x14ac:dyDescent="0.25">
      <c r="A3628" s="73">
        <v>5304052</v>
      </c>
      <c r="B3628" s="98" t="s">
        <v>3834</v>
      </c>
      <c r="C3628" s="74"/>
      <c r="D3628" s="115">
        <v>63.21</v>
      </c>
      <c r="E3628" s="75" t="s">
        <v>6463</v>
      </c>
      <c r="F3628" s="112">
        <f t="shared" si="227"/>
        <v>75.852000000000004</v>
      </c>
      <c r="G3628" s="80" t="s">
        <v>3335</v>
      </c>
      <c r="H3628" s="358"/>
      <c r="J3628" s="341"/>
      <c r="L3628"/>
      <c r="M3628"/>
      <c r="P3628" s="9">
        <v>60</v>
      </c>
      <c r="V3628" s="39"/>
      <c r="Z3628" s="38"/>
      <c r="AA3628" s="38">
        <v>9.990937924784788</v>
      </c>
      <c r="AB3628" s="30"/>
      <c r="AC3628" s="31"/>
      <c r="AD3628" s="32"/>
      <c r="AE3628" s="33"/>
      <c r="AF3628" s="33"/>
      <c r="AJ3628" s="350"/>
      <c r="AK3628" s="3"/>
      <c r="AL3628" s="3"/>
    </row>
    <row r="3629" spans="1:38" ht="12" customHeight="1" x14ac:dyDescent="0.25">
      <c r="A3629" s="73">
        <v>1305001</v>
      </c>
      <c r="B3629" s="98" t="s">
        <v>3666</v>
      </c>
      <c r="C3629" s="74"/>
      <c r="D3629" s="115">
        <v>75.02</v>
      </c>
      <c r="E3629" s="75" t="s">
        <v>1</v>
      </c>
      <c r="F3629" s="112">
        <f t="shared" si="227"/>
        <v>90.023999999999987</v>
      </c>
      <c r="G3629" s="80" t="s">
        <v>3334</v>
      </c>
      <c r="H3629" s="358"/>
      <c r="L3629"/>
      <c r="M3629"/>
      <c r="P3629" s="9">
        <v>60</v>
      </c>
      <c r="V3629" s="39"/>
      <c r="Z3629" s="38"/>
      <c r="AA3629" s="38">
        <v>0</v>
      </c>
      <c r="AB3629" s="30"/>
      <c r="AC3629" s="31"/>
      <c r="AD3629" s="33"/>
      <c r="AE3629" s="32"/>
      <c r="AF3629" s="32"/>
      <c r="AJ3629" s="350"/>
      <c r="AK3629" s="3"/>
      <c r="AL3629" s="3"/>
    </row>
    <row r="3630" spans="1:38" ht="12" customHeight="1" x14ac:dyDescent="0.25">
      <c r="A3630" s="73">
        <v>1305002</v>
      </c>
      <c r="B3630" s="98" t="s">
        <v>3667</v>
      </c>
      <c r="C3630" s="74"/>
      <c r="D3630" s="115">
        <v>93.77</v>
      </c>
      <c r="E3630" s="75" t="s">
        <v>6464</v>
      </c>
      <c r="F3630" s="112">
        <f t="shared" si="227"/>
        <v>112.52399999999999</v>
      </c>
      <c r="G3630" s="80" t="s">
        <v>3335</v>
      </c>
      <c r="H3630" s="358"/>
      <c r="L3630"/>
      <c r="M3630"/>
      <c r="P3630" s="9">
        <v>60</v>
      </c>
      <c r="V3630" s="39"/>
      <c r="Z3630" s="38"/>
      <c r="AA3630" s="38">
        <v>0</v>
      </c>
      <c r="AB3630" s="30"/>
      <c r="AC3630" s="31"/>
      <c r="AD3630" s="33"/>
      <c r="AE3630" s="32"/>
      <c r="AF3630" s="32"/>
      <c r="AJ3630" s="350"/>
      <c r="AK3630" s="3"/>
      <c r="AL3630" s="3"/>
    </row>
    <row r="3631" spans="1:38" ht="12" customHeight="1" x14ac:dyDescent="0.25">
      <c r="A3631" s="73">
        <v>1305003</v>
      </c>
      <c r="B3631" s="98" t="s">
        <v>3668</v>
      </c>
      <c r="C3631" s="74"/>
      <c r="D3631" s="115">
        <v>93.77</v>
      </c>
      <c r="E3631" s="75" t="s">
        <v>1</v>
      </c>
      <c r="F3631" s="112">
        <f t="shared" si="227"/>
        <v>112.52399999999999</v>
      </c>
      <c r="G3631" s="80" t="s">
        <v>3335</v>
      </c>
      <c r="H3631" s="358"/>
      <c r="L3631"/>
      <c r="M3631"/>
      <c r="P3631" s="9">
        <v>60</v>
      </c>
      <c r="V3631" s="39"/>
      <c r="Z3631" s="38"/>
      <c r="AA3631" s="38">
        <v>0</v>
      </c>
      <c r="AB3631" s="30"/>
      <c r="AC3631" s="31"/>
      <c r="AD3631" s="33"/>
      <c r="AE3631" s="32"/>
      <c r="AF3631" s="32"/>
      <c r="AJ3631" s="350"/>
      <c r="AK3631" s="3"/>
      <c r="AL3631" s="3"/>
    </row>
    <row r="3632" spans="1:38" ht="12" customHeight="1" x14ac:dyDescent="0.25">
      <c r="A3632" s="73">
        <v>3301133</v>
      </c>
      <c r="B3632" s="98" t="s">
        <v>3842</v>
      </c>
      <c r="C3632" s="74"/>
      <c r="D3632" s="115">
        <v>95.54</v>
      </c>
      <c r="E3632" s="75" t="s">
        <v>1</v>
      </c>
      <c r="F3632" s="112">
        <f t="shared" si="227"/>
        <v>114.64800000000001</v>
      </c>
      <c r="G3632" s="80" t="s">
        <v>3334</v>
      </c>
      <c r="H3632" s="358"/>
      <c r="L3632"/>
      <c r="M3632"/>
      <c r="P3632" s="9">
        <v>60</v>
      </c>
      <c r="V3632" s="39"/>
      <c r="Z3632" s="38"/>
      <c r="AA3632" s="38">
        <v>0</v>
      </c>
      <c r="AB3632" s="30"/>
      <c r="AC3632" s="31"/>
      <c r="AD3632" s="33"/>
      <c r="AE3632" s="32"/>
      <c r="AF3632" s="32"/>
      <c r="AJ3632" s="350"/>
      <c r="AK3632" s="3"/>
      <c r="AL3632" s="3"/>
    </row>
    <row r="3633" spans="1:38" ht="12" customHeight="1" x14ac:dyDescent="0.25">
      <c r="A3633" s="73">
        <v>1305004</v>
      </c>
      <c r="B3633" s="98" t="s">
        <v>3669</v>
      </c>
      <c r="C3633" s="74"/>
      <c r="D3633" s="115">
        <v>93.77</v>
      </c>
      <c r="E3633" s="75"/>
      <c r="F3633" s="112">
        <f t="shared" si="227"/>
        <v>112.52399999999999</v>
      </c>
      <c r="G3633" s="80" t="s">
        <v>3334</v>
      </c>
      <c r="H3633" s="358"/>
      <c r="L3633"/>
      <c r="M3633"/>
      <c r="P3633" s="9">
        <v>60</v>
      </c>
      <c r="V3633" s="39"/>
      <c r="Z3633" s="38"/>
      <c r="AA3633" s="38">
        <v>0</v>
      </c>
      <c r="AB3633" s="30"/>
      <c r="AC3633" s="31"/>
      <c r="AD3633" s="33"/>
      <c r="AE3633" s="32"/>
      <c r="AF3633" s="32"/>
      <c r="AJ3633" s="350"/>
      <c r="AK3633" s="3"/>
      <c r="AL3633" s="3"/>
    </row>
    <row r="3634" spans="1:38" ht="12" customHeight="1" x14ac:dyDescent="0.25">
      <c r="A3634" s="73">
        <v>1305006</v>
      </c>
      <c r="B3634" s="98" t="s">
        <v>3670</v>
      </c>
      <c r="C3634" s="74"/>
      <c r="D3634" s="115">
        <v>93.77</v>
      </c>
      <c r="E3634" s="75"/>
      <c r="F3634" s="112">
        <f t="shared" si="227"/>
        <v>112.52399999999999</v>
      </c>
      <c r="G3634" s="80" t="s">
        <v>3334</v>
      </c>
      <c r="H3634" s="358"/>
      <c r="L3634"/>
      <c r="M3634"/>
      <c r="P3634" s="9">
        <v>60</v>
      </c>
      <c r="V3634" s="39"/>
      <c r="Z3634" s="38"/>
      <c r="AA3634" s="38">
        <v>0</v>
      </c>
      <c r="AB3634" s="30"/>
      <c r="AC3634" s="31"/>
      <c r="AD3634" s="33"/>
      <c r="AE3634" s="32"/>
      <c r="AF3634" s="32"/>
      <c r="AJ3634" s="350"/>
      <c r="AK3634" s="3"/>
      <c r="AL3634" s="3"/>
    </row>
    <row r="3635" spans="1:38" ht="12" customHeight="1" x14ac:dyDescent="0.25">
      <c r="A3635" s="73">
        <v>1305009</v>
      </c>
      <c r="B3635" s="98" t="s">
        <v>3671</v>
      </c>
      <c r="C3635" s="74"/>
      <c r="D3635" s="115">
        <v>93.77</v>
      </c>
      <c r="E3635" s="75"/>
      <c r="F3635" s="112">
        <f t="shared" si="227"/>
        <v>112.52399999999999</v>
      </c>
      <c r="G3635" s="80" t="s">
        <v>3335</v>
      </c>
      <c r="H3635" s="358"/>
      <c r="L3635"/>
      <c r="M3635"/>
      <c r="P3635" s="9">
        <v>60</v>
      </c>
      <c r="V3635" s="39"/>
      <c r="Z3635" s="38"/>
      <c r="AA3635" s="38">
        <v>0</v>
      </c>
      <c r="AB3635" s="30"/>
      <c r="AC3635" s="31"/>
      <c r="AD3635" s="33"/>
      <c r="AE3635" s="32"/>
      <c r="AF3635" s="32"/>
      <c r="AJ3635" s="350"/>
      <c r="AK3635" s="3"/>
      <c r="AL3635" s="3"/>
    </row>
    <row r="3636" spans="1:38" ht="12" customHeight="1" x14ac:dyDescent="0.25">
      <c r="A3636" s="73">
        <v>1305012</v>
      </c>
      <c r="B3636" s="98" t="s">
        <v>3672</v>
      </c>
      <c r="C3636" s="74"/>
      <c r="D3636" s="115">
        <v>93.77</v>
      </c>
      <c r="E3636" s="75" t="s">
        <v>1</v>
      </c>
      <c r="F3636" s="112">
        <f t="shared" si="227"/>
        <v>112.52399999999999</v>
      </c>
      <c r="G3636" s="80" t="s">
        <v>3334</v>
      </c>
      <c r="H3636" s="358"/>
      <c r="L3636"/>
      <c r="M3636"/>
      <c r="P3636" s="9">
        <v>60</v>
      </c>
      <c r="V3636" s="39"/>
      <c r="Z3636" s="38"/>
      <c r="AA3636" s="38">
        <v>0</v>
      </c>
      <c r="AB3636" s="30"/>
      <c r="AC3636" s="31"/>
      <c r="AD3636" s="33"/>
      <c r="AE3636" s="32"/>
      <c r="AF3636" s="32"/>
      <c r="AJ3636" s="350"/>
      <c r="AK3636" s="3"/>
      <c r="AL3636" s="3"/>
    </row>
    <row r="3637" spans="1:38" ht="12" customHeight="1" x14ac:dyDescent="0.25">
      <c r="A3637" s="73">
        <v>1305013</v>
      </c>
      <c r="B3637" s="98" t="s">
        <v>3673</v>
      </c>
      <c r="C3637" s="74"/>
      <c r="D3637" s="115">
        <v>93.77</v>
      </c>
      <c r="E3637" s="75" t="s">
        <v>6464</v>
      </c>
      <c r="F3637" s="112">
        <f t="shared" si="227"/>
        <v>112.52399999999999</v>
      </c>
      <c r="G3637" s="80" t="s">
        <v>3334</v>
      </c>
      <c r="H3637" s="358"/>
      <c r="L3637"/>
      <c r="M3637"/>
      <c r="P3637" s="9">
        <v>60</v>
      </c>
      <c r="V3637" s="39"/>
      <c r="Z3637" s="38"/>
      <c r="AA3637" s="38">
        <v>0</v>
      </c>
      <c r="AB3637" s="30"/>
      <c r="AC3637" s="31"/>
      <c r="AD3637" s="33"/>
      <c r="AE3637" s="32"/>
      <c r="AF3637" s="32"/>
      <c r="AJ3637" s="350"/>
      <c r="AK3637" s="3"/>
      <c r="AL3637" s="3"/>
    </row>
    <row r="3638" spans="1:38" ht="12" customHeight="1" x14ac:dyDescent="0.25">
      <c r="A3638" s="271">
        <v>1305014</v>
      </c>
      <c r="B3638" s="100" t="s">
        <v>3674</v>
      </c>
      <c r="C3638" s="85"/>
      <c r="D3638" s="115">
        <v>93.77</v>
      </c>
      <c r="E3638" s="86" t="s">
        <v>6464</v>
      </c>
      <c r="F3638" s="292">
        <f t="shared" si="227"/>
        <v>112.52399999999999</v>
      </c>
      <c r="G3638" s="87" t="s">
        <v>3334</v>
      </c>
      <c r="H3638" s="358"/>
      <c r="L3638"/>
      <c r="M3638"/>
      <c r="P3638" s="9">
        <v>60</v>
      </c>
      <c r="V3638" s="39"/>
      <c r="Z3638" s="38"/>
      <c r="AA3638" s="38">
        <v>0</v>
      </c>
      <c r="AB3638" s="30"/>
      <c r="AC3638" s="31"/>
      <c r="AD3638" s="33"/>
      <c r="AE3638" s="32"/>
      <c r="AF3638" s="32"/>
      <c r="AJ3638" s="350"/>
      <c r="AK3638" s="3"/>
      <c r="AL3638" s="3"/>
    </row>
    <row r="3639" spans="1:38" ht="60" customHeight="1" x14ac:dyDescent="0.25">
      <c r="A3639" s="269">
        <v>108</v>
      </c>
      <c r="B3639" s="284" t="s">
        <v>8018</v>
      </c>
      <c r="C3639" s="267"/>
      <c r="D3639" s="115"/>
      <c r="E3639" s="267"/>
      <c r="F3639" s="298"/>
      <c r="G3639" s="189"/>
      <c r="H3639" s="358"/>
      <c r="I3639" s="331"/>
      <c r="J3639" s="72"/>
      <c r="K3639" s="72"/>
      <c r="L3639"/>
      <c r="M3639"/>
      <c r="P3639" s="9">
        <v>61</v>
      </c>
      <c r="R3639" s="36"/>
      <c r="V3639" s="37"/>
      <c r="Z3639" s="38"/>
      <c r="AA3639" s="38"/>
      <c r="AB3639" s="30"/>
      <c r="AC3639" s="31"/>
      <c r="AD3639" s="32"/>
      <c r="AE3639" s="32"/>
      <c r="AF3639" s="33"/>
      <c r="AJ3639" s="350"/>
      <c r="AK3639" s="3"/>
      <c r="AL3639" s="3"/>
    </row>
    <row r="3640" spans="1:38" ht="12" customHeight="1" x14ac:dyDescent="0.25">
      <c r="A3640" s="76">
        <v>3603001</v>
      </c>
      <c r="B3640" s="270" t="s">
        <v>759</v>
      </c>
      <c r="C3640" s="77"/>
      <c r="D3640" s="115">
        <v>142.19</v>
      </c>
      <c r="E3640" s="78"/>
      <c r="F3640" s="112">
        <f t="shared" si="227"/>
        <v>170.62799999999999</v>
      </c>
      <c r="G3640" s="79" t="s">
        <v>3334</v>
      </c>
      <c r="H3640" s="358"/>
      <c r="I3640" s="326" t="s">
        <v>4968</v>
      </c>
      <c r="L3640"/>
      <c r="M3640"/>
      <c r="P3640" s="9">
        <v>61</v>
      </c>
      <c r="V3640" s="39"/>
      <c r="Z3640" s="38"/>
      <c r="AA3640" s="38">
        <v>14.997985495568088</v>
      </c>
      <c r="AB3640" s="30"/>
      <c r="AC3640" s="31"/>
      <c r="AD3640" s="32"/>
      <c r="AE3640" s="32"/>
      <c r="AF3640" s="33"/>
      <c r="AJ3640" s="350"/>
      <c r="AK3640" s="3"/>
      <c r="AL3640" s="3"/>
    </row>
    <row r="3641" spans="1:38" ht="12" customHeight="1" x14ac:dyDescent="0.25">
      <c r="A3641" s="73">
        <v>3603002</v>
      </c>
      <c r="B3641" s="98" t="s">
        <v>760</v>
      </c>
      <c r="C3641" s="74"/>
      <c r="D3641" s="115">
        <v>148.6</v>
      </c>
      <c r="E3641" s="75"/>
      <c r="F3641" s="112">
        <f t="shared" si="227"/>
        <v>178.32</v>
      </c>
      <c r="G3641" s="80" t="s">
        <v>3334</v>
      </c>
      <c r="H3641" s="358"/>
      <c r="I3641" s="360" t="s">
        <v>8238</v>
      </c>
      <c r="L3641"/>
      <c r="M3641"/>
      <c r="P3641" s="9">
        <v>61</v>
      </c>
      <c r="V3641" s="39"/>
      <c r="Z3641" s="38"/>
      <c r="AA3641" s="38">
        <v>14.997590361445788</v>
      </c>
      <c r="AB3641" s="30"/>
      <c r="AC3641" s="31"/>
      <c r="AD3641" s="32"/>
      <c r="AE3641" s="32"/>
      <c r="AF3641" s="33"/>
      <c r="AJ3641" s="350"/>
      <c r="AK3641" s="3"/>
      <c r="AL3641" s="3"/>
    </row>
    <row r="3642" spans="1:38" ht="12" customHeight="1" x14ac:dyDescent="0.25">
      <c r="A3642" s="73">
        <v>3603003</v>
      </c>
      <c r="B3642" s="98" t="s">
        <v>761</v>
      </c>
      <c r="C3642" s="74"/>
      <c r="D3642" s="115">
        <v>166.8</v>
      </c>
      <c r="E3642" s="75"/>
      <c r="F3642" s="112">
        <f t="shared" si="227"/>
        <v>200.16</v>
      </c>
      <c r="G3642" s="80" t="s">
        <v>3334</v>
      </c>
      <c r="H3642" s="358"/>
      <c r="I3642" s="361"/>
      <c r="L3642"/>
      <c r="M3642"/>
      <c r="P3642" s="9">
        <v>61</v>
      </c>
      <c r="V3642" s="39"/>
      <c r="Z3642" s="38"/>
      <c r="AA3642" s="38">
        <v>15.000858663918933</v>
      </c>
      <c r="AB3642" s="30"/>
      <c r="AC3642" s="31"/>
      <c r="AD3642" s="32"/>
      <c r="AE3642" s="32"/>
      <c r="AF3642" s="33"/>
      <c r="AJ3642" s="350"/>
      <c r="AK3642" s="3"/>
      <c r="AL3642" s="3"/>
    </row>
    <row r="3643" spans="1:38" ht="12" customHeight="1" x14ac:dyDescent="0.25">
      <c r="A3643" s="73">
        <v>3603004</v>
      </c>
      <c r="B3643" s="98" t="s">
        <v>762</v>
      </c>
      <c r="C3643" s="74"/>
      <c r="D3643" s="115">
        <v>173.55</v>
      </c>
      <c r="E3643" s="75"/>
      <c r="F3643" s="112">
        <f t="shared" si="227"/>
        <v>208.26000000000002</v>
      </c>
      <c r="G3643" s="80" t="s">
        <v>3334</v>
      </c>
      <c r="H3643" s="358"/>
      <c r="L3643"/>
      <c r="M3643"/>
      <c r="P3643" s="9">
        <v>61</v>
      </c>
      <c r="V3643" s="39"/>
      <c r="Z3643" s="38"/>
      <c r="AA3643" s="38">
        <v>15.002475656048858</v>
      </c>
      <c r="AB3643" s="30"/>
      <c r="AC3643" s="31"/>
      <c r="AD3643" s="32"/>
      <c r="AE3643" s="32"/>
      <c r="AF3643" s="33"/>
      <c r="AJ3643" s="350"/>
      <c r="AK3643" s="3"/>
      <c r="AL3643" s="3"/>
    </row>
    <row r="3644" spans="1:38" ht="12" customHeight="1" x14ac:dyDescent="0.25">
      <c r="A3644" s="73">
        <v>3603005</v>
      </c>
      <c r="B3644" s="98" t="s">
        <v>763</v>
      </c>
      <c r="C3644" s="74"/>
      <c r="D3644" s="115">
        <v>189.23</v>
      </c>
      <c r="E3644" s="75" t="s">
        <v>6464</v>
      </c>
      <c r="F3644" s="112">
        <f t="shared" si="227"/>
        <v>227.07599999999999</v>
      </c>
      <c r="G3644" s="80" t="s">
        <v>3334</v>
      </c>
      <c r="H3644" s="358"/>
      <c r="I3644" s="409" t="s">
        <v>8241</v>
      </c>
      <c r="L3644"/>
      <c r="M3644"/>
      <c r="P3644" s="9">
        <v>61</v>
      </c>
      <c r="V3644" s="39"/>
      <c r="Z3644" s="38"/>
      <c r="AA3644" s="38">
        <v>15.000378415197147</v>
      </c>
      <c r="AB3644" s="30"/>
      <c r="AC3644" s="31"/>
      <c r="AD3644" s="32"/>
      <c r="AE3644" s="32"/>
      <c r="AF3644" s="33"/>
      <c r="AJ3644" s="350"/>
      <c r="AK3644" s="3"/>
      <c r="AL3644" s="3"/>
    </row>
    <row r="3645" spans="1:38" ht="12" customHeight="1" x14ac:dyDescent="0.25">
      <c r="A3645" s="73">
        <v>3603006</v>
      </c>
      <c r="B3645" s="98" t="s">
        <v>764</v>
      </c>
      <c r="C3645" s="74"/>
      <c r="D3645" s="115">
        <v>133.66999999999999</v>
      </c>
      <c r="E3645" s="75" t="s">
        <v>6463</v>
      </c>
      <c r="F3645" s="309">
        <f t="shared" si="227"/>
        <v>160.40399999999997</v>
      </c>
      <c r="G3645" s="80" t="s">
        <v>3334</v>
      </c>
      <c r="H3645" s="358"/>
      <c r="I3645" s="410"/>
      <c r="L3645"/>
      <c r="M3645"/>
      <c r="P3645" s="9">
        <v>61</v>
      </c>
      <c r="V3645" s="39"/>
      <c r="Z3645" s="38"/>
      <c r="AA3645" s="38">
        <v>0</v>
      </c>
      <c r="AB3645" s="30"/>
      <c r="AC3645" s="31"/>
      <c r="AD3645" s="32"/>
      <c r="AE3645" s="32"/>
      <c r="AF3645" s="33"/>
      <c r="AJ3645" s="350"/>
      <c r="AK3645" s="3"/>
      <c r="AL3645" s="3"/>
    </row>
    <row r="3646" spans="1:38" ht="12" customHeight="1" x14ac:dyDescent="0.25">
      <c r="A3646" s="73">
        <v>3603007</v>
      </c>
      <c r="B3646" s="98" t="s">
        <v>765</v>
      </c>
      <c r="C3646" s="74"/>
      <c r="D3646" s="115">
        <v>209.75</v>
      </c>
      <c r="E3646" s="75" t="s">
        <v>6463</v>
      </c>
      <c r="F3646" s="112">
        <f t="shared" si="227"/>
        <v>251.7</v>
      </c>
      <c r="G3646" s="80" t="s">
        <v>3333</v>
      </c>
      <c r="H3646" s="358"/>
      <c r="J3646" s="15"/>
      <c r="L3646"/>
      <c r="M3646"/>
      <c r="P3646" s="9">
        <v>61</v>
      </c>
      <c r="V3646" s="39"/>
      <c r="Z3646" s="38"/>
      <c r="AA3646" s="38">
        <v>15.001707067258437</v>
      </c>
      <c r="AB3646" s="30"/>
      <c r="AC3646" s="31"/>
      <c r="AD3646" s="32"/>
      <c r="AE3646" s="32"/>
      <c r="AF3646" s="33"/>
      <c r="AJ3646" s="350"/>
      <c r="AK3646" s="3"/>
      <c r="AL3646" s="3"/>
    </row>
    <row r="3647" spans="1:38" ht="12" customHeight="1" x14ac:dyDescent="0.25">
      <c r="A3647" s="73">
        <v>3603008</v>
      </c>
      <c r="B3647" s="98" t="s">
        <v>766</v>
      </c>
      <c r="C3647" s="74"/>
      <c r="D3647" s="115">
        <v>148.58000000000001</v>
      </c>
      <c r="E3647" s="75" t="s">
        <v>6463</v>
      </c>
      <c r="F3647" s="309">
        <f t="shared" si="227"/>
        <v>178.29600000000002</v>
      </c>
      <c r="G3647" s="80" t="s">
        <v>3333</v>
      </c>
      <c r="H3647" s="358"/>
      <c r="I3647" s="360" t="s">
        <v>8239</v>
      </c>
      <c r="J3647" s="15"/>
      <c r="L3647"/>
      <c r="M3647"/>
      <c r="P3647" s="9">
        <v>61</v>
      </c>
      <c r="V3647" s="39"/>
      <c r="Z3647" s="38"/>
      <c r="AA3647" s="38">
        <v>0</v>
      </c>
      <c r="AB3647" s="30"/>
      <c r="AC3647" s="31"/>
      <c r="AD3647" s="32"/>
      <c r="AE3647" s="32"/>
      <c r="AF3647" s="33"/>
      <c r="AJ3647" s="350"/>
      <c r="AK3647" s="3"/>
      <c r="AL3647" s="3"/>
    </row>
    <row r="3648" spans="1:38" ht="12" customHeight="1" x14ac:dyDescent="0.25">
      <c r="A3648" s="73">
        <v>3603009</v>
      </c>
      <c r="B3648" s="98" t="s">
        <v>767</v>
      </c>
      <c r="C3648" s="74"/>
      <c r="D3648" s="115">
        <v>160.81</v>
      </c>
      <c r="E3648" s="75" t="s">
        <v>6463</v>
      </c>
      <c r="F3648" s="309">
        <f t="shared" si="227"/>
        <v>192.97200000000001</v>
      </c>
      <c r="G3648" s="80" t="s">
        <v>3333</v>
      </c>
      <c r="H3648" s="358"/>
      <c r="I3648" s="361"/>
      <c r="J3648" s="15"/>
      <c r="L3648"/>
      <c r="M3648"/>
      <c r="P3648" s="9">
        <v>61</v>
      </c>
      <c r="V3648" s="39"/>
      <c r="Z3648" s="38"/>
      <c r="AA3648" s="38">
        <v>0</v>
      </c>
      <c r="AB3648" s="30"/>
      <c r="AC3648" s="31"/>
      <c r="AD3648" s="32"/>
      <c r="AE3648" s="32"/>
      <c r="AF3648" s="33"/>
      <c r="AJ3648" s="350"/>
      <c r="AK3648" s="3"/>
      <c r="AL3648" s="3"/>
    </row>
    <row r="3649" spans="1:38" ht="12" customHeight="1" x14ac:dyDescent="0.25">
      <c r="A3649" s="73">
        <v>3603010</v>
      </c>
      <c r="B3649" s="98" t="s">
        <v>768</v>
      </c>
      <c r="C3649" s="74"/>
      <c r="D3649" s="115">
        <v>169.83</v>
      </c>
      <c r="E3649" s="75" t="s">
        <v>6463</v>
      </c>
      <c r="F3649" s="309">
        <f t="shared" si="227"/>
        <v>203.79600000000002</v>
      </c>
      <c r="G3649" s="80" t="s">
        <v>3333</v>
      </c>
      <c r="H3649" s="358"/>
      <c r="J3649" s="15"/>
      <c r="L3649"/>
      <c r="M3649"/>
      <c r="P3649" s="9">
        <v>61</v>
      </c>
      <c r="V3649" s="39"/>
      <c r="Z3649" s="38"/>
      <c r="AA3649" s="38">
        <v>0</v>
      </c>
      <c r="AB3649" s="30"/>
      <c r="AC3649" s="31"/>
      <c r="AD3649" s="32"/>
      <c r="AE3649" s="32"/>
      <c r="AF3649" s="33"/>
      <c r="AJ3649" s="350"/>
      <c r="AK3649" s="3"/>
      <c r="AL3649" s="3"/>
    </row>
    <row r="3650" spans="1:38" ht="12" customHeight="1" x14ac:dyDescent="0.25">
      <c r="A3650" s="73">
        <v>3603011</v>
      </c>
      <c r="B3650" s="98" t="s">
        <v>769</v>
      </c>
      <c r="C3650" s="74"/>
      <c r="D3650" s="115">
        <v>183.06</v>
      </c>
      <c r="E3650" s="75" t="s">
        <v>6463</v>
      </c>
      <c r="F3650" s="309">
        <f t="shared" ref="F3650:F3713" si="228">D3650*1.2</f>
        <v>219.672</v>
      </c>
      <c r="G3650" s="80" t="s">
        <v>3333</v>
      </c>
      <c r="H3650" s="358"/>
      <c r="I3650" s="360" t="s">
        <v>8240</v>
      </c>
      <c r="J3650" s="15"/>
      <c r="L3650"/>
      <c r="M3650"/>
      <c r="P3650" s="9">
        <v>61</v>
      </c>
      <c r="V3650" s="39"/>
      <c r="Z3650" s="38"/>
      <c r="AA3650" s="38">
        <v>0</v>
      </c>
      <c r="AB3650" s="30"/>
      <c r="AC3650" s="31"/>
      <c r="AD3650" s="32"/>
      <c r="AE3650" s="32"/>
      <c r="AF3650" s="33"/>
      <c r="AJ3650" s="350"/>
      <c r="AK3650" s="3"/>
      <c r="AL3650" s="3"/>
    </row>
    <row r="3651" spans="1:38" ht="12" customHeight="1" x14ac:dyDescent="0.25">
      <c r="A3651" s="73">
        <v>3603012</v>
      </c>
      <c r="B3651" s="98" t="s">
        <v>770</v>
      </c>
      <c r="C3651" s="74"/>
      <c r="D3651" s="115">
        <v>198.47</v>
      </c>
      <c r="E3651" s="75" t="s">
        <v>6463</v>
      </c>
      <c r="F3651" s="309">
        <f t="shared" si="228"/>
        <v>238.16399999999999</v>
      </c>
      <c r="G3651" s="80" t="s">
        <v>3333</v>
      </c>
      <c r="H3651" s="358"/>
      <c r="I3651" s="361"/>
      <c r="J3651" s="15"/>
      <c r="L3651"/>
      <c r="M3651"/>
      <c r="P3651" s="9">
        <v>61</v>
      </c>
      <c r="V3651" s="39"/>
      <c r="Z3651" s="38"/>
      <c r="AA3651" s="38">
        <v>0</v>
      </c>
      <c r="AB3651" s="30"/>
      <c r="AC3651" s="31"/>
      <c r="AD3651" s="32"/>
      <c r="AE3651" s="32"/>
      <c r="AF3651" s="33"/>
      <c r="AJ3651" s="350"/>
      <c r="AK3651" s="3"/>
      <c r="AL3651" s="3"/>
    </row>
    <row r="3652" spans="1:38" ht="12" customHeight="1" x14ac:dyDescent="0.25">
      <c r="A3652" s="73">
        <v>3603013</v>
      </c>
      <c r="B3652" s="98" t="s">
        <v>771</v>
      </c>
      <c r="C3652" s="74"/>
      <c r="D3652" s="115">
        <v>337.94</v>
      </c>
      <c r="E3652" s="75" t="s">
        <v>6463</v>
      </c>
      <c r="F3652" s="112">
        <f t="shared" si="228"/>
        <v>405.52799999999996</v>
      </c>
      <c r="G3652" s="80" t="s">
        <v>3335</v>
      </c>
      <c r="H3652" s="358"/>
      <c r="L3652"/>
      <c r="M3652"/>
      <c r="P3652" s="9">
        <v>61</v>
      </c>
      <c r="V3652" s="39"/>
      <c r="Z3652" s="38"/>
      <c r="AA3652" s="38">
        <v>14.998304797423302</v>
      </c>
      <c r="AB3652" s="30"/>
      <c r="AC3652" s="31"/>
      <c r="AD3652" s="32"/>
      <c r="AE3652" s="32"/>
      <c r="AF3652" s="33"/>
      <c r="AJ3652" s="350"/>
      <c r="AK3652" s="3"/>
      <c r="AL3652" s="3"/>
    </row>
    <row r="3653" spans="1:38" ht="12" customHeight="1" x14ac:dyDescent="0.25">
      <c r="A3653" s="73">
        <v>3603014</v>
      </c>
      <c r="B3653" s="98" t="s">
        <v>772</v>
      </c>
      <c r="C3653" s="74"/>
      <c r="D3653" s="115">
        <v>243.32</v>
      </c>
      <c r="E3653" s="75" t="s">
        <v>6463</v>
      </c>
      <c r="F3653" s="309">
        <f t="shared" si="228"/>
        <v>291.98399999999998</v>
      </c>
      <c r="G3653" s="80" t="s">
        <v>3335</v>
      </c>
      <c r="H3653" s="358"/>
      <c r="L3653"/>
      <c r="M3653"/>
      <c r="P3653" s="9">
        <v>61</v>
      </c>
      <c r="V3653" s="39"/>
      <c r="Z3653" s="38"/>
      <c r="AA3653" s="38">
        <v>0</v>
      </c>
      <c r="AB3653" s="30"/>
      <c r="AC3653" s="31"/>
      <c r="AD3653" s="32"/>
      <c r="AE3653" s="32"/>
      <c r="AF3653" s="33"/>
      <c r="AJ3653" s="350"/>
      <c r="AK3653" s="3"/>
      <c r="AL3653" s="3"/>
    </row>
    <row r="3654" spans="1:38" ht="12" customHeight="1" x14ac:dyDescent="0.25">
      <c r="A3654" s="73">
        <v>3603015</v>
      </c>
      <c r="B3654" s="98" t="s">
        <v>773</v>
      </c>
      <c r="C3654" s="74"/>
      <c r="D3654" s="115">
        <v>355.88</v>
      </c>
      <c r="E3654" s="75"/>
      <c r="F3654" s="112">
        <f t="shared" si="228"/>
        <v>427.05599999999998</v>
      </c>
      <c r="G3654" s="80" t="s">
        <v>3334</v>
      </c>
      <c r="H3654" s="358"/>
      <c r="L3654"/>
      <c r="M3654"/>
      <c r="P3654" s="9">
        <v>61</v>
      </c>
      <c r="V3654" s="39"/>
      <c r="Z3654" s="38"/>
      <c r="AA3654" s="38">
        <v>14.999195106245978</v>
      </c>
      <c r="AB3654" s="30"/>
      <c r="AC3654" s="31"/>
      <c r="AD3654" s="32"/>
      <c r="AE3654" s="32"/>
      <c r="AF3654" s="33"/>
      <c r="AJ3654" s="350"/>
      <c r="AK3654" s="3"/>
      <c r="AL3654" s="3"/>
    </row>
    <row r="3655" spans="1:38" ht="12" customHeight="1" x14ac:dyDescent="0.25">
      <c r="A3655" s="73">
        <v>3603016</v>
      </c>
      <c r="B3655" s="98" t="s">
        <v>774</v>
      </c>
      <c r="C3655" s="74"/>
      <c r="D3655" s="115">
        <v>391.76</v>
      </c>
      <c r="E3655" s="75" t="s">
        <v>6464</v>
      </c>
      <c r="F3655" s="112">
        <f t="shared" si="228"/>
        <v>470.11199999999997</v>
      </c>
      <c r="G3655" s="80" t="s">
        <v>3334</v>
      </c>
      <c r="H3655" s="358"/>
      <c r="L3655"/>
      <c r="M3655"/>
      <c r="P3655" s="9">
        <v>61</v>
      </c>
      <c r="V3655" s="39"/>
      <c r="Z3655" s="38"/>
      <c r="AA3655" s="38">
        <v>14.99963442275353</v>
      </c>
      <c r="AB3655" s="30"/>
      <c r="AC3655" s="31"/>
      <c r="AD3655" s="32"/>
      <c r="AE3655" s="32"/>
      <c r="AF3655" s="33"/>
      <c r="AJ3655" s="350"/>
      <c r="AK3655" s="3"/>
      <c r="AL3655" s="3"/>
    </row>
    <row r="3656" spans="1:38" ht="12" customHeight="1" x14ac:dyDescent="0.25">
      <c r="A3656" s="73">
        <v>2801022</v>
      </c>
      <c r="B3656" s="98" t="s">
        <v>775</v>
      </c>
      <c r="C3656" s="74"/>
      <c r="D3656" s="115">
        <v>140.56</v>
      </c>
      <c r="E3656" s="75" t="s">
        <v>6463</v>
      </c>
      <c r="F3656" s="309">
        <f t="shared" si="228"/>
        <v>168.672</v>
      </c>
      <c r="G3656" s="80" t="s">
        <v>3334</v>
      </c>
      <c r="H3656" s="358"/>
      <c r="I3656" s="360" t="s">
        <v>8242</v>
      </c>
      <c r="L3656"/>
      <c r="M3656"/>
      <c r="P3656" s="9">
        <v>61</v>
      </c>
      <c r="V3656" s="39"/>
      <c r="Z3656" s="38"/>
      <c r="AA3656" s="38">
        <v>5.0050386294927733</v>
      </c>
      <c r="AB3656" s="30"/>
      <c r="AC3656" s="31"/>
      <c r="AD3656" s="32"/>
      <c r="AE3656" s="32"/>
      <c r="AF3656" s="33"/>
      <c r="AJ3656" s="350"/>
      <c r="AK3656" s="3"/>
      <c r="AL3656" s="3"/>
    </row>
    <row r="3657" spans="1:38" ht="12" customHeight="1" x14ac:dyDescent="0.25">
      <c r="A3657" s="73">
        <v>2801053</v>
      </c>
      <c r="B3657" s="98" t="s">
        <v>776</v>
      </c>
      <c r="C3657" s="74"/>
      <c r="D3657" s="115">
        <v>125.51</v>
      </c>
      <c r="E3657" s="75" t="s">
        <v>6463</v>
      </c>
      <c r="F3657" s="309">
        <f t="shared" si="228"/>
        <v>150.61199999999999</v>
      </c>
      <c r="G3657" s="80" t="s">
        <v>3334</v>
      </c>
      <c r="H3657" s="358"/>
      <c r="I3657" s="361"/>
      <c r="L3657"/>
      <c r="M3657"/>
      <c r="P3657" s="9">
        <v>61</v>
      </c>
      <c r="V3657" s="39"/>
      <c r="Z3657" s="38"/>
      <c r="AA3657" s="38">
        <v>5.0044189129474148</v>
      </c>
      <c r="AB3657" s="30"/>
      <c r="AC3657" s="31"/>
      <c r="AD3657" s="32"/>
      <c r="AE3657" s="32"/>
      <c r="AF3657" s="33"/>
      <c r="AJ3657" s="350"/>
      <c r="AK3657" s="3"/>
      <c r="AL3657" s="3"/>
    </row>
    <row r="3658" spans="1:38" ht="12" customHeight="1" x14ac:dyDescent="0.25">
      <c r="A3658" s="73">
        <v>2801023</v>
      </c>
      <c r="B3658" s="98" t="s">
        <v>777</v>
      </c>
      <c r="C3658" s="74"/>
      <c r="D3658" s="115">
        <v>157.69999999999999</v>
      </c>
      <c r="E3658" s="75" t="s">
        <v>6463</v>
      </c>
      <c r="F3658" s="309">
        <f t="shared" si="228"/>
        <v>189.23999999999998</v>
      </c>
      <c r="G3658" s="80" t="s">
        <v>3333</v>
      </c>
      <c r="H3658" s="358"/>
      <c r="J3658" s="15"/>
      <c r="L3658"/>
      <c r="M3658"/>
      <c r="P3658" s="9">
        <v>61</v>
      </c>
      <c r="V3658" s="39"/>
      <c r="Z3658" s="38"/>
      <c r="AA3658" s="38">
        <v>4.9986799260758517</v>
      </c>
      <c r="AB3658" s="30"/>
      <c r="AC3658" s="31"/>
      <c r="AD3658" s="32"/>
      <c r="AE3658" s="32"/>
      <c r="AF3658" s="33"/>
      <c r="AJ3658" s="350"/>
      <c r="AK3658" s="3"/>
      <c r="AL3658" s="3"/>
    </row>
    <row r="3659" spans="1:38" ht="12" customHeight="1" x14ac:dyDescent="0.25">
      <c r="A3659" s="73">
        <v>2801024</v>
      </c>
      <c r="B3659" s="98" t="s">
        <v>778</v>
      </c>
      <c r="C3659" s="74"/>
      <c r="D3659" s="115">
        <v>172.9</v>
      </c>
      <c r="E3659" s="75" t="s">
        <v>6463</v>
      </c>
      <c r="F3659" s="309">
        <f t="shared" si="228"/>
        <v>207.48</v>
      </c>
      <c r="G3659" s="80" t="s">
        <v>3333</v>
      </c>
      <c r="H3659" s="358"/>
      <c r="I3659" s="360" t="s">
        <v>8243</v>
      </c>
      <c r="J3659" s="15"/>
      <c r="L3659"/>
      <c r="M3659"/>
      <c r="P3659" s="9">
        <v>61</v>
      </c>
      <c r="V3659" s="39"/>
      <c r="Z3659" s="38"/>
      <c r="AA3659" s="38">
        <v>4.9959049959049935</v>
      </c>
      <c r="AB3659" s="30"/>
      <c r="AC3659" s="31"/>
      <c r="AD3659" s="32"/>
      <c r="AE3659" s="32"/>
      <c r="AF3659" s="33"/>
      <c r="AJ3659" s="350"/>
      <c r="AK3659" s="3"/>
      <c r="AL3659" s="3"/>
    </row>
    <row r="3660" spans="1:38" ht="12" customHeight="1" x14ac:dyDescent="0.25">
      <c r="A3660" s="73">
        <v>2801025</v>
      </c>
      <c r="B3660" s="98" t="s">
        <v>779</v>
      </c>
      <c r="C3660" s="74"/>
      <c r="D3660" s="115">
        <v>161.35</v>
      </c>
      <c r="E3660" s="75" t="s">
        <v>6463</v>
      </c>
      <c r="F3660" s="309">
        <f t="shared" si="228"/>
        <v>193.61999999999998</v>
      </c>
      <c r="G3660" s="80" t="s">
        <v>3333</v>
      </c>
      <c r="H3660" s="358"/>
      <c r="I3660" s="361"/>
      <c r="J3660" s="15"/>
      <c r="L3660"/>
      <c r="M3660"/>
      <c r="P3660" s="9">
        <v>61</v>
      </c>
      <c r="V3660" s="39"/>
      <c r="Z3660" s="38"/>
      <c r="AA3660" s="38">
        <v>4.9974195768106</v>
      </c>
      <c r="AB3660" s="30"/>
      <c r="AC3660" s="31"/>
      <c r="AD3660" s="32"/>
      <c r="AE3660" s="32"/>
      <c r="AF3660" s="33"/>
      <c r="AJ3660" s="350"/>
      <c r="AK3660" s="3"/>
      <c r="AL3660" s="3"/>
    </row>
    <row r="3661" spans="1:38" ht="12" customHeight="1" x14ac:dyDescent="0.25">
      <c r="A3661" s="73">
        <v>2805026</v>
      </c>
      <c r="B3661" s="98" t="s">
        <v>780</v>
      </c>
      <c r="C3661" s="74"/>
      <c r="D3661" s="115">
        <v>233.34</v>
      </c>
      <c r="E3661" s="75" t="s">
        <v>1</v>
      </c>
      <c r="F3661" s="112">
        <f t="shared" si="228"/>
        <v>280.00799999999998</v>
      </c>
      <c r="G3661" s="80" t="s">
        <v>3333</v>
      </c>
      <c r="H3661" s="358"/>
      <c r="J3661" s="15"/>
      <c r="L3661"/>
      <c r="M3661"/>
      <c r="P3661" s="9">
        <v>61</v>
      </c>
      <c r="V3661" s="39"/>
      <c r="Z3661" s="38"/>
      <c r="AA3661" s="38">
        <v>4.9980166600555265</v>
      </c>
      <c r="AB3661" s="30"/>
      <c r="AC3661" s="31"/>
      <c r="AD3661" s="32"/>
      <c r="AE3661" s="32"/>
      <c r="AF3661" s="33"/>
      <c r="AJ3661" s="350"/>
      <c r="AK3661" s="3"/>
      <c r="AL3661" s="3"/>
    </row>
    <row r="3662" spans="1:38" ht="12" customHeight="1" x14ac:dyDescent="0.25">
      <c r="A3662" s="73">
        <v>2805027</v>
      </c>
      <c r="B3662" s="98" t="s">
        <v>781</v>
      </c>
      <c r="C3662" s="74"/>
      <c r="D3662" s="115">
        <v>248.01</v>
      </c>
      <c r="E3662" s="75" t="s">
        <v>6464</v>
      </c>
      <c r="F3662" s="112">
        <f t="shared" si="228"/>
        <v>297.61199999999997</v>
      </c>
      <c r="G3662" s="80" t="s">
        <v>3333</v>
      </c>
      <c r="H3662" s="358"/>
      <c r="I3662" s="360" t="s">
        <v>8244</v>
      </c>
      <c r="J3662" s="15"/>
      <c r="L3662"/>
      <c r="M3662"/>
      <c r="P3662" s="9">
        <v>61</v>
      </c>
      <c r="V3662" s="39"/>
      <c r="Z3662" s="38"/>
      <c r="AA3662" s="38">
        <v>4.9976277083662808</v>
      </c>
      <c r="AB3662" s="30"/>
      <c r="AC3662" s="31"/>
      <c r="AD3662" s="32"/>
      <c r="AE3662" s="32"/>
      <c r="AF3662" s="33"/>
      <c r="AJ3662" s="350"/>
      <c r="AK3662" s="3"/>
      <c r="AL3662" s="3"/>
    </row>
    <row r="3663" spans="1:38" ht="12" customHeight="1" x14ac:dyDescent="0.25">
      <c r="A3663" s="73">
        <v>2805028</v>
      </c>
      <c r="B3663" s="98" t="s">
        <v>782</v>
      </c>
      <c r="C3663" s="74"/>
      <c r="D3663" s="115">
        <v>242.37</v>
      </c>
      <c r="E3663" s="75" t="s">
        <v>1</v>
      </c>
      <c r="F3663" s="112">
        <f t="shared" si="228"/>
        <v>290.84399999999999</v>
      </c>
      <c r="G3663" s="80" t="s">
        <v>3333</v>
      </c>
      <c r="H3663" s="358"/>
      <c r="I3663" s="361"/>
      <c r="J3663" s="15"/>
      <c r="L3663"/>
      <c r="M3663"/>
      <c r="P3663" s="9">
        <v>61</v>
      </c>
      <c r="V3663" s="39"/>
      <c r="Z3663" s="38"/>
      <c r="AA3663" s="38">
        <v>5.000381708527371</v>
      </c>
      <c r="AB3663" s="30"/>
      <c r="AC3663" s="31"/>
      <c r="AD3663" s="32"/>
      <c r="AE3663" s="32"/>
      <c r="AF3663" s="33"/>
      <c r="AJ3663" s="350"/>
      <c r="AK3663" s="3"/>
      <c r="AL3663" s="3"/>
    </row>
    <row r="3664" spans="1:38" ht="12" customHeight="1" x14ac:dyDescent="0.25">
      <c r="A3664" s="73">
        <v>2805002</v>
      </c>
      <c r="B3664" s="98" t="s">
        <v>783</v>
      </c>
      <c r="C3664" s="74"/>
      <c r="D3664" s="115">
        <v>276.22000000000003</v>
      </c>
      <c r="E3664" s="75" t="s">
        <v>1</v>
      </c>
      <c r="F3664" s="112">
        <f t="shared" si="228"/>
        <v>331.464</v>
      </c>
      <c r="G3664" s="80" t="s">
        <v>3333</v>
      </c>
      <c r="H3664" s="358"/>
      <c r="J3664" s="15"/>
      <c r="L3664"/>
      <c r="M3664"/>
      <c r="P3664" s="9">
        <v>61</v>
      </c>
      <c r="V3664" s="39"/>
      <c r="Z3664" s="38"/>
      <c r="AA3664" s="38">
        <v>5.0014455044810688</v>
      </c>
      <c r="AB3664" s="30"/>
      <c r="AC3664" s="31"/>
      <c r="AD3664" s="32"/>
      <c r="AE3664" s="32"/>
      <c r="AF3664" s="33"/>
      <c r="AJ3664" s="350">
        <v>2801029</v>
      </c>
      <c r="AK3664" s="3"/>
      <c r="AL3664" s="3"/>
    </row>
    <row r="3665" spans="1:38" ht="12" customHeight="1" x14ac:dyDescent="0.25">
      <c r="A3665" s="73">
        <v>2805030</v>
      </c>
      <c r="B3665" s="98" t="s">
        <v>784</v>
      </c>
      <c r="C3665" s="74"/>
      <c r="D3665" s="115">
        <v>267.95999999999998</v>
      </c>
      <c r="E3665" s="75" t="s">
        <v>6463</v>
      </c>
      <c r="F3665" s="112">
        <f t="shared" si="228"/>
        <v>321.55199999999996</v>
      </c>
      <c r="G3665" s="80" t="s">
        <v>3333</v>
      </c>
      <c r="H3665" s="358"/>
      <c r="I3665" s="326" t="s">
        <v>4397</v>
      </c>
      <c r="J3665" s="15"/>
      <c r="L3665"/>
      <c r="M3665"/>
      <c r="P3665" s="9">
        <v>61</v>
      </c>
      <c r="V3665" s="39"/>
      <c r="Z3665" s="38"/>
      <c r="AA3665" s="38">
        <v>4.9993094876398061</v>
      </c>
      <c r="AB3665" s="30"/>
      <c r="AC3665" s="31"/>
      <c r="AD3665" s="32"/>
      <c r="AE3665" s="32"/>
      <c r="AF3665" s="33"/>
      <c r="AJ3665" s="350">
        <v>2801030</v>
      </c>
      <c r="AK3665" s="3"/>
      <c r="AL3665" s="3"/>
    </row>
    <row r="3666" spans="1:38" ht="12" customHeight="1" x14ac:dyDescent="0.25">
      <c r="A3666" s="73">
        <v>2805031</v>
      </c>
      <c r="B3666" s="98" t="s">
        <v>785</v>
      </c>
      <c r="C3666" s="74"/>
      <c r="D3666" s="115">
        <v>327.83</v>
      </c>
      <c r="E3666" s="75" t="s">
        <v>1</v>
      </c>
      <c r="F3666" s="112">
        <f t="shared" si="228"/>
        <v>393.39599999999996</v>
      </c>
      <c r="G3666" s="80" t="s">
        <v>3335</v>
      </c>
      <c r="H3666" s="358"/>
      <c r="I3666" s="360" t="s">
        <v>8207</v>
      </c>
      <c r="L3666"/>
      <c r="M3666"/>
      <c r="P3666" s="9">
        <v>61</v>
      </c>
      <c r="V3666" s="39"/>
      <c r="Z3666" s="38"/>
      <c r="AA3666" s="38">
        <v>5.0019408861531645</v>
      </c>
      <c r="AB3666" s="30"/>
      <c r="AC3666" s="31"/>
      <c r="AD3666" s="32"/>
      <c r="AE3666" s="32"/>
      <c r="AF3666" s="33"/>
      <c r="AJ3666" s="350"/>
      <c r="AK3666" s="3"/>
      <c r="AL3666" s="3"/>
    </row>
    <row r="3667" spans="1:38" ht="12" customHeight="1" x14ac:dyDescent="0.25">
      <c r="A3667" s="73">
        <v>2805032</v>
      </c>
      <c r="B3667" s="98" t="s">
        <v>786</v>
      </c>
      <c r="C3667" s="74"/>
      <c r="D3667" s="115">
        <v>354.16</v>
      </c>
      <c r="E3667" s="75" t="s">
        <v>6463</v>
      </c>
      <c r="F3667" s="112">
        <f t="shared" si="228"/>
        <v>424.99200000000002</v>
      </c>
      <c r="G3667" s="80" t="s">
        <v>3335</v>
      </c>
      <c r="H3667" s="358"/>
      <c r="I3667" s="361"/>
      <c r="L3667"/>
      <c r="M3667"/>
      <c r="P3667" s="9">
        <v>61</v>
      </c>
      <c r="V3667" s="39"/>
      <c r="Z3667" s="38"/>
      <c r="AA3667" s="38">
        <v>4.9992164237580283</v>
      </c>
      <c r="AB3667" s="30"/>
      <c r="AC3667" s="31"/>
      <c r="AD3667" s="32"/>
      <c r="AE3667" s="32"/>
      <c r="AF3667" s="33"/>
      <c r="AJ3667" s="350">
        <v>2801032</v>
      </c>
      <c r="AK3667" s="3"/>
      <c r="AL3667" s="3"/>
    </row>
    <row r="3668" spans="1:38" ht="12" customHeight="1" x14ac:dyDescent="0.25">
      <c r="A3668" s="73">
        <v>3603018</v>
      </c>
      <c r="B3668" s="98" t="s">
        <v>787</v>
      </c>
      <c r="C3668" s="74"/>
      <c r="D3668" s="115">
        <v>240.91</v>
      </c>
      <c r="E3668" s="75"/>
      <c r="F3668" s="112">
        <f t="shared" si="228"/>
        <v>289.09199999999998</v>
      </c>
      <c r="G3668" s="80" t="s">
        <v>3334</v>
      </c>
      <c r="H3668" s="358"/>
      <c r="L3668"/>
      <c r="M3668"/>
      <c r="P3668" s="9">
        <v>61</v>
      </c>
      <c r="V3668" s="39"/>
      <c r="Z3668" s="38"/>
      <c r="AA3668" s="38">
        <v>14.999108257535241</v>
      </c>
      <c r="AB3668" s="30"/>
      <c r="AC3668" s="31"/>
      <c r="AD3668" s="32"/>
      <c r="AE3668" s="32"/>
      <c r="AF3668" s="33"/>
      <c r="AJ3668" s="350"/>
      <c r="AK3668" s="3"/>
      <c r="AL3668" s="3"/>
    </row>
    <row r="3669" spans="1:38" ht="12" customHeight="1" x14ac:dyDescent="0.25">
      <c r="A3669" s="73">
        <v>3603019</v>
      </c>
      <c r="B3669" s="98" t="s">
        <v>788</v>
      </c>
      <c r="C3669" s="74"/>
      <c r="D3669" s="115">
        <v>227.23</v>
      </c>
      <c r="E3669" s="75" t="s">
        <v>6463</v>
      </c>
      <c r="F3669" s="309">
        <f t="shared" si="228"/>
        <v>272.67599999999999</v>
      </c>
      <c r="G3669" s="80" t="s">
        <v>3334</v>
      </c>
      <c r="H3669" s="358"/>
      <c r="L3669"/>
      <c r="M3669"/>
      <c r="P3669" s="9">
        <v>61</v>
      </c>
      <c r="V3669" s="39"/>
      <c r="Z3669" s="38"/>
      <c r="AA3669" s="38">
        <v>0</v>
      </c>
      <c r="AB3669" s="30"/>
      <c r="AC3669" s="31"/>
      <c r="AD3669" s="32"/>
      <c r="AE3669" s="32"/>
      <c r="AF3669" s="33"/>
      <c r="AJ3669" s="350"/>
      <c r="AK3669" s="3"/>
      <c r="AL3669" s="3"/>
    </row>
    <row r="3670" spans="1:38" ht="12" customHeight="1" x14ac:dyDescent="0.25">
      <c r="A3670" s="73">
        <v>2801033</v>
      </c>
      <c r="B3670" s="98" t="s">
        <v>789</v>
      </c>
      <c r="C3670" s="74"/>
      <c r="D3670" s="115">
        <v>171.67</v>
      </c>
      <c r="E3670" s="75" t="s">
        <v>6463</v>
      </c>
      <c r="F3670" s="309">
        <f t="shared" si="228"/>
        <v>206.00399999999999</v>
      </c>
      <c r="G3670" s="80" t="s">
        <v>3335</v>
      </c>
      <c r="H3670" s="358"/>
      <c r="L3670"/>
      <c r="M3670"/>
      <c r="P3670" s="9">
        <v>61</v>
      </c>
      <c r="V3670" s="39"/>
      <c r="Z3670" s="38"/>
      <c r="AA3670" s="38">
        <v>4.9958749656247221</v>
      </c>
      <c r="AB3670" s="30"/>
      <c r="AC3670" s="31"/>
      <c r="AD3670" s="32"/>
      <c r="AE3670" s="32"/>
      <c r="AF3670" s="33"/>
      <c r="AJ3670" s="350"/>
      <c r="AK3670" s="3"/>
      <c r="AL3670" s="3"/>
    </row>
    <row r="3671" spans="1:38" ht="12" customHeight="1" x14ac:dyDescent="0.25">
      <c r="A3671" s="73">
        <v>2801055</v>
      </c>
      <c r="B3671" s="98" t="s">
        <v>790</v>
      </c>
      <c r="C3671" s="74"/>
      <c r="D3671" s="115">
        <v>235.55</v>
      </c>
      <c r="E3671" s="75" t="s">
        <v>6463</v>
      </c>
      <c r="F3671" s="112">
        <f t="shared" si="228"/>
        <v>282.66000000000003</v>
      </c>
      <c r="G3671" s="80" t="s">
        <v>3335</v>
      </c>
      <c r="H3671" s="358"/>
      <c r="L3671"/>
      <c r="M3671"/>
      <c r="P3671" s="9">
        <v>61</v>
      </c>
      <c r="V3671" s="39"/>
      <c r="Z3671" s="38"/>
      <c r="AA3671" s="38">
        <v>4.9958779884583606</v>
      </c>
      <c r="AB3671" s="30"/>
      <c r="AC3671" s="31"/>
      <c r="AD3671" s="32"/>
      <c r="AE3671" s="32"/>
      <c r="AF3671" s="33"/>
      <c r="AJ3671" s="350"/>
      <c r="AK3671" s="3"/>
      <c r="AL3671" s="3"/>
    </row>
    <row r="3672" spans="1:38" ht="12" customHeight="1" x14ac:dyDescent="0.25">
      <c r="A3672" s="73">
        <v>2805056</v>
      </c>
      <c r="B3672" s="98" t="s">
        <v>791</v>
      </c>
      <c r="C3672" s="74"/>
      <c r="D3672" s="115">
        <v>241.64</v>
      </c>
      <c r="E3672" s="75" t="s">
        <v>1</v>
      </c>
      <c r="F3672" s="112">
        <f t="shared" si="228"/>
        <v>289.96799999999996</v>
      </c>
      <c r="G3672" s="80" t="s">
        <v>3335</v>
      </c>
      <c r="H3672" s="358"/>
      <c r="L3672"/>
      <c r="M3672"/>
      <c r="P3672" s="9">
        <v>61</v>
      </c>
      <c r="V3672" s="39"/>
      <c r="Z3672" s="38"/>
      <c r="AA3672" s="38">
        <v>5.0033857497554663</v>
      </c>
      <c r="AB3672" s="30"/>
      <c r="AC3672" s="31"/>
      <c r="AD3672" s="32"/>
      <c r="AE3672" s="32"/>
      <c r="AF3672" s="33"/>
      <c r="AJ3672" s="350"/>
      <c r="AK3672" s="3"/>
      <c r="AL3672" s="3"/>
    </row>
    <row r="3673" spans="1:38" ht="12" customHeight="1" x14ac:dyDescent="0.25">
      <c r="A3673" s="73">
        <v>2801057</v>
      </c>
      <c r="B3673" s="98" t="s">
        <v>792</v>
      </c>
      <c r="C3673" s="74"/>
      <c r="D3673" s="115">
        <v>266.02999999999997</v>
      </c>
      <c r="E3673" s="75"/>
      <c r="F3673" s="112">
        <f t="shared" si="228"/>
        <v>319.23599999999993</v>
      </c>
      <c r="G3673" s="80" t="s">
        <v>3335</v>
      </c>
      <c r="H3673" s="358"/>
      <c r="L3673"/>
      <c r="M3673"/>
      <c r="P3673" s="9">
        <v>61</v>
      </c>
      <c r="V3673" s="39"/>
      <c r="Z3673" s="38"/>
      <c r="AA3673" s="38">
        <v>5.002190740470283</v>
      </c>
      <c r="AB3673" s="30"/>
      <c r="AC3673" s="31"/>
      <c r="AD3673" s="32"/>
      <c r="AE3673" s="32"/>
      <c r="AF3673" s="33"/>
      <c r="AJ3673" s="350"/>
      <c r="AK3673" s="3"/>
      <c r="AL3673" s="3"/>
    </row>
    <row r="3674" spans="1:38" ht="12" customHeight="1" x14ac:dyDescent="0.25">
      <c r="A3674" s="73">
        <v>2805059</v>
      </c>
      <c r="B3674" s="98" t="s">
        <v>793</v>
      </c>
      <c r="C3674" s="74"/>
      <c r="D3674" s="115">
        <v>349.47</v>
      </c>
      <c r="E3674" s="75" t="s">
        <v>1</v>
      </c>
      <c r="F3674" s="112">
        <f t="shared" si="228"/>
        <v>419.36400000000003</v>
      </c>
      <c r="G3674" s="80" t="s">
        <v>3335</v>
      </c>
      <c r="H3674" s="358"/>
      <c r="L3674"/>
      <c r="M3674"/>
      <c r="P3674" s="9">
        <v>61</v>
      </c>
      <c r="V3674" s="39"/>
      <c r="Z3674" s="38"/>
      <c r="AA3674" s="38">
        <v>4.9989596337911024</v>
      </c>
      <c r="AB3674" s="30"/>
      <c r="AC3674" s="31"/>
      <c r="AD3674" s="32"/>
      <c r="AE3674" s="32"/>
      <c r="AF3674" s="33"/>
      <c r="AJ3674" s="350"/>
      <c r="AK3674" s="3"/>
      <c r="AL3674" s="3"/>
    </row>
    <row r="3675" spans="1:38" ht="12" customHeight="1" x14ac:dyDescent="0.25">
      <c r="A3675" s="73">
        <v>2804001</v>
      </c>
      <c r="B3675" s="98" t="s">
        <v>794</v>
      </c>
      <c r="C3675" s="74"/>
      <c r="D3675" s="115">
        <v>38.06</v>
      </c>
      <c r="E3675" s="75" t="s">
        <v>6463</v>
      </c>
      <c r="F3675" s="112">
        <f t="shared" si="228"/>
        <v>45.672000000000004</v>
      </c>
      <c r="G3675" s="80" t="s">
        <v>3335</v>
      </c>
      <c r="H3675" s="358"/>
      <c r="L3675"/>
      <c r="M3675"/>
      <c r="P3675" s="9">
        <v>61</v>
      </c>
      <c r="V3675" s="39"/>
      <c r="Z3675" s="38"/>
      <c r="AA3675" s="38">
        <v>5.0120772946859802</v>
      </c>
      <c r="AB3675" s="30"/>
      <c r="AC3675" s="31"/>
      <c r="AD3675" s="33"/>
      <c r="AE3675" s="32"/>
      <c r="AF3675" s="32"/>
      <c r="AJ3675" s="350"/>
      <c r="AK3675" s="3"/>
      <c r="AL3675" s="3"/>
    </row>
    <row r="3676" spans="1:38" ht="12" customHeight="1" x14ac:dyDescent="0.25">
      <c r="A3676" s="73">
        <v>2804002</v>
      </c>
      <c r="B3676" s="98" t="s">
        <v>795</v>
      </c>
      <c r="C3676" s="74"/>
      <c r="D3676" s="115">
        <v>38.89</v>
      </c>
      <c r="E3676" s="75" t="s">
        <v>6463</v>
      </c>
      <c r="F3676" s="112">
        <f t="shared" si="228"/>
        <v>46.667999999999999</v>
      </c>
      <c r="G3676" s="80" t="s">
        <v>3335</v>
      </c>
      <c r="H3676" s="358"/>
      <c r="L3676"/>
      <c r="M3676"/>
      <c r="P3676" s="9">
        <v>61</v>
      </c>
      <c r="V3676" s="39"/>
      <c r="Z3676" s="38"/>
      <c r="AA3676" s="38">
        <v>5.0028752156411826</v>
      </c>
      <c r="AB3676" s="30"/>
      <c r="AC3676" s="31"/>
      <c r="AD3676" s="33"/>
      <c r="AE3676" s="32"/>
      <c r="AF3676" s="32"/>
      <c r="AJ3676" s="350"/>
      <c r="AK3676" s="3"/>
      <c r="AL3676" s="3"/>
    </row>
    <row r="3677" spans="1:38" ht="12" customHeight="1" x14ac:dyDescent="0.25">
      <c r="A3677" s="271">
        <v>2804003</v>
      </c>
      <c r="B3677" s="100" t="s">
        <v>796</v>
      </c>
      <c r="C3677" s="85"/>
      <c r="D3677" s="115">
        <v>39.72</v>
      </c>
      <c r="E3677" s="86" t="s">
        <v>6463</v>
      </c>
      <c r="F3677" s="292">
        <f t="shared" si="228"/>
        <v>47.663999999999994</v>
      </c>
      <c r="G3677" s="87" t="s">
        <v>3335</v>
      </c>
      <c r="H3677" s="358"/>
      <c r="L3677"/>
      <c r="M3677"/>
      <c r="P3677" s="9">
        <v>61</v>
      </c>
      <c r="V3677" s="39"/>
      <c r="Z3677" s="38"/>
      <c r="AA3677" s="38">
        <v>4.9945115257958292</v>
      </c>
      <c r="AB3677" s="30"/>
      <c r="AC3677" s="31"/>
      <c r="AD3677" s="33"/>
      <c r="AE3677" s="32"/>
      <c r="AF3677" s="32"/>
      <c r="AJ3677" s="350"/>
      <c r="AK3677" s="3"/>
      <c r="AL3677" s="3"/>
    </row>
    <row r="3678" spans="1:38" ht="60" customHeight="1" x14ac:dyDescent="0.25">
      <c r="A3678" s="269">
        <v>109</v>
      </c>
      <c r="B3678" s="284" t="s">
        <v>8019</v>
      </c>
      <c r="C3678" s="267"/>
      <c r="D3678" s="115"/>
      <c r="E3678" s="267"/>
      <c r="F3678" s="298"/>
      <c r="G3678" s="189"/>
      <c r="H3678" s="358"/>
      <c r="I3678" s="354"/>
      <c r="J3678" s="72"/>
      <c r="K3678" s="72"/>
      <c r="L3678"/>
      <c r="M3678"/>
      <c r="P3678" s="9">
        <v>62</v>
      </c>
      <c r="R3678" s="36"/>
      <c r="V3678" s="37"/>
      <c r="Z3678" s="38"/>
      <c r="AA3678" s="38"/>
      <c r="AB3678" s="30"/>
      <c r="AC3678" s="31"/>
      <c r="AD3678" s="32"/>
      <c r="AE3678" s="32"/>
      <c r="AF3678" s="33"/>
      <c r="AJ3678" s="350"/>
      <c r="AK3678" s="3"/>
      <c r="AL3678" s="3"/>
    </row>
    <row r="3679" spans="1:38" ht="12" customHeight="1" x14ac:dyDescent="0.25">
      <c r="A3679" s="76">
        <v>3603017</v>
      </c>
      <c r="B3679" s="270" t="s">
        <v>797</v>
      </c>
      <c r="C3679" s="77"/>
      <c r="D3679" s="115">
        <v>361.76</v>
      </c>
      <c r="E3679" s="78"/>
      <c r="F3679" s="112">
        <f t="shared" si="228"/>
        <v>434.11199999999997</v>
      </c>
      <c r="G3679" s="79" t="s">
        <v>3335</v>
      </c>
      <c r="H3679" s="358"/>
      <c r="I3679" s="360" t="s">
        <v>8244</v>
      </c>
      <c r="L3679"/>
      <c r="M3679"/>
      <c r="P3679" s="9">
        <v>62</v>
      </c>
      <c r="V3679" s="39"/>
      <c r="Z3679" s="38"/>
      <c r="AA3679" s="38">
        <v>15.000593847737434</v>
      </c>
      <c r="AB3679" s="30"/>
      <c r="AC3679" s="31"/>
      <c r="AD3679" s="32"/>
      <c r="AE3679" s="32"/>
      <c r="AF3679" s="33"/>
      <c r="AJ3679" s="350"/>
      <c r="AK3679" s="3"/>
      <c r="AL3679" s="3"/>
    </row>
    <row r="3680" spans="1:38" ht="12" customHeight="1" x14ac:dyDescent="0.25">
      <c r="A3680" s="73">
        <v>2805074</v>
      </c>
      <c r="B3680" s="98" t="s">
        <v>798</v>
      </c>
      <c r="C3680" s="74"/>
      <c r="D3680" s="115">
        <v>281.88</v>
      </c>
      <c r="E3680" s="75" t="s">
        <v>1</v>
      </c>
      <c r="F3680" s="112">
        <f t="shared" si="228"/>
        <v>338.25599999999997</v>
      </c>
      <c r="G3680" s="80" t="s">
        <v>3335</v>
      </c>
      <c r="H3680" s="358"/>
      <c r="I3680" s="361"/>
      <c r="L3680"/>
      <c r="M3680"/>
      <c r="P3680" s="9">
        <v>62</v>
      </c>
      <c r="V3680" s="39"/>
      <c r="Z3680" s="38"/>
      <c r="AA3680" s="38">
        <v>4.9985839705465906</v>
      </c>
      <c r="AB3680" s="30"/>
      <c r="AC3680" s="31"/>
      <c r="AD3680" s="32"/>
      <c r="AE3680" s="32"/>
      <c r="AF3680" s="33"/>
      <c r="AJ3680" s="350"/>
      <c r="AK3680" s="3"/>
      <c r="AL3680" s="3"/>
    </row>
    <row r="3681" spans="1:38" ht="12" customHeight="1" x14ac:dyDescent="0.25">
      <c r="A3681" s="73">
        <v>2805020</v>
      </c>
      <c r="B3681" s="98" t="s">
        <v>799</v>
      </c>
      <c r="C3681" s="74"/>
      <c r="D3681" s="115">
        <v>256.77999999999997</v>
      </c>
      <c r="E3681" s="75" t="s">
        <v>1</v>
      </c>
      <c r="F3681" s="112">
        <f t="shared" si="228"/>
        <v>308.13599999999997</v>
      </c>
      <c r="G3681" s="80" t="s">
        <v>3335</v>
      </c>
      <c r="H3681" s="358"/>
      <c r="L3681"/>
      <c r="M3681"/>
      <c r="P3681" s="9">
        <v>62</v>
      </c>
      <c r="V3681" s="39"/>
      <c r="Z3681" s="38"/>
      <c r="AA3681" s="38">
        <v>5.0025012506253148</v>
      </c>
      <c r="AB3681" s="30"/>
      <c r="AC3681" s="31"/>
      <c r="AD3681" s="32"/>
      <c r="AE3681" s="32"/>
      <c r="AF3681" s="33"/>
      <c r="AJ3681" s="350"/>
      <c r="AK3681" s="3"/>
      <c r="AL3681" s="3"/>
    </row>
    <row r="3682" spans="1:38" ht="12" customHeight="1" x14ac:dyDescent="0.25">
      <c r="A3682" s="73">
        <v>2805064</v>
      </c>
      <c r="B3682" s="98" t="s">
        <v>800</v>
      </c>
      <c r="C3682" s="74"/>
      <c r="D3682" s="115">
        <v>355</v>
      </c>
      <c r="E3682" s="75" t="s">
        <v>6464</v>
      </c>
      <c r="F3682" s="112">
        <f t="shared" si="228"/>
        <v>426</v>
      </c>
      <c r="G3682" s="80" t="s">
        <v>3335</v>
      </c>
      <c r="H3682" s="358"/>
      <c r="I3682" s="360" t="s">
        <v>8243</v>
      </c>
      <c r="L3682"/>
      <c r="M3682"/>
      <c r="P3682" s="9">
        <v>62</v>
      </c>
      <c r="V3682" s="39"/>
      <c r="Z3682" s="38"/>
      <c r="AA3682" s="38">
        <v>4.9994475748536189</v>
      </c>
      <c r="AB3682" s="30"/>
      <c r="AC3682" s="31"/>
      <c r="AD3682" s="32"/>
      <c r="AE3682" s="32"/>
      <c r="AF3682" s="33"/>
      <c r="AJ3682" s="350"/>
      <c r="AK3682" s="3"/>
      <c r="AL3682" s="3"/>
    </row>
    <row r="3683" spans="1:38" ht="12" customHeight="1" x14ac:dyDescent="0.25">
      <c r="A3683" s="271">
        <v>2805060</v>
      </c>
      <c r="B3683" s="100" t="s">
        <v>801</v>
      </c>
      <c r="C3683" s="85"/>
      <c r="D3683" s="115">
        <v>368.41</v>
      </c>
      <c r="E3683" s="86" t="s">
        <v>6464</v>
      </c>
      <c r="F3683" s="292">
        <f t="shared" si="228"/>
        <v>442.09200000000004</v>
      </c>
      <c r="G3683" s="87" t="s">
        <v>3335</v>
      </c>
      <c r="H3683" s="358"/>
      <c r="I3683" s="361"/>
      <c r="L3683"/>
      <c r="M3683"/>
      <c r="P3683" s="9">
        <v>62</v>
      </c>
      <c r="V3683" s="39"/>
      <c r="Z3683" s="38"/>
      <c r="AA3683" s="38">
        <v>5.0008126997886961</v>
      </c>
      <c r="AB3683" s="30"/>
      <c r="AC3683" s="31"/>
      <c r="AD3683" s="32"/>
      <c r="AE3683" s="32"/>
      <c r="AF3683" s="33"/>
      <c r="AJ3683" s="350"/>
      <c r="AK3683" s="3"/>
      <c r="AL3683" s="3"/>
    </row>
    <row r="3684" spans="1:38" ht="60" customHeight="1" x14ac:dyDescent="0.25">
      <c r="A3684" s="269">
        <v>110</v>
      </c>
      <c r="B3684" s="284" t="s">
        <v>8020</v>
      </c>
      <c r="C3684" s="267"/>
      <c r="D3684" s="115"/>
      <c r="E3684" s="267"/>
      <c r="F3684" s="298"/>
      <c r="G3684" s="189"/>
      <c r="H3684" s="358"/>
      <c r="I3684" s="354"/>
      <c r="J3684" s="72"/>
      <c r="K3684" s="72"/>
      <c r="L3684"/>
      <c r="M3684"/>
      <c r="P3684" s="9">
        <v>63</v>
      </c>
      <c r="R3684" s="36"/>
      <c r="V3684" s="37"/>
      <c r="Z3684" s="38"/>
      <c r="AA3684" s="38"/>
      <c r="AB3684" s="30"/>
      <c r="AC3684" s="31"/>
      <c r="AD3684" s="32"/>
      <c r="AE3684" s="32"/>
      <c r="AF3684" s="33"/>
      <c r="AJ3684" s="350"/>
      <c r="AK3684" s="3"/>
      <c r="AL3684" s="3"/>
    </row>
    <row r="3685" spans="1:38" ht="12" customHeight="1" x14ac:dyDescent="0.25">
      <c r="A3685" s="76">
        <v>2805010</v>
      </c>
      <c r="B3685" s="270" t="s">
        <v>802</v>
      </c>
      <c r="C3685" s="77"/>
      <c r="D3685" s="115">
        <v>763.48</v>
      </c>
      <c r="E3685" s="78" t="s">
        <v>6463</v>
      </c>
      <c r="F3685" s="112">
        <f t="shared" si="228"/>
        <v>916.17600000000004</v>
      </c>
      <c r="G3685" s="79" t="s">
        <v>3333</v>
      </c>
      <c r="H3685" s="358"/>
      <c r="I3685" s="326" t="s">
        <v>4968</v>
      </c>
      <c r="J3685" s="15"/>
      <c r="L3685"/>
      <c r="M3685"/>
      <c r="P3685" s="9">
        <v>63</v>
      </c>
      <c r="V3685" s="39"/>
      <c r="Z3685" s="38"/>
      <c r="AA3685" s="38">
        <v>5.0008989802994819</v>
      </c>
      <c r="AB3685" s="30"/>
      <c r="AC3685" s="31"/>
      <c r="AD3685" s="32"/>
      <c r="AE3685" s="32"/>
      <c r="AF3685" s="33"/>
      <c r="AJ3685" s="350"/>
      <c r="AK3685" s="3"/>
      <c r="AL3685" s="3"/>
    </row>
    <row r="3686" spans="1:38" ht="12" customHeight="1" x14ac:dyDescent="0.25">
      <c r="A3686" s="73">
        <v>2805011</v>
      </c>
      <c r="B3686" s="98" t="s">
        <v>803</v>
      </c>
      <c r="C3686" s="74"/>
      <c r="D3686" s="115">
        <v>876.56</v>
      </c>
      <c r="E3686" s="75" t="s">
        <v>6463</v>
      </c>
      <c r="F3686" s="112">
        <f t="shared" si="228"/>
        <v>1051.8719999999998</v>
      </c>
      <c r="G3686" s="80" t="s">
        <v>3333</v>
      </c>
      <c r="H3686" s="358"/>
      <c r="I3686" s="360" t="s">
        <v>8245</v>
      </c>
      <c r="J3686" s="15"/>
      <c r="L3686"/>
      <c r="M3686"/>
      <c r="P3686" s="9">
        <v>63</v>
      </c>
      <c r="V3686" s="39"/>
      <c r="Z3686" s="38"/>
      <c r="AA3686" s="38">
        <v>4.9989444796284488</v>
      </c>
      <c r="AB3686" s="30"/>
      <c r="AC3686" s="31"/>
      <c r="AD3686" s="32"/>
      <c r="AE3686" s="32"/>
      <c r="AF3686" s="33"/>
      <c r="AJ3686" s="350">
        <v>2801011</v>
      </c>
      <c r="AK3686" s="3"/>
      <c r="AL3686" s="3"/>
    </row>
    <row r="3687" spans="1:38" ht="12" customHeight="1" x14ac:dyDescent="0.25">
      <c r="A3687" s="73">
        <v>2805012</v>
      </c>
      <c r="B3687" s="98" t="s">
        <v>804</v>
      </c>
      <c r="C3687" s="74"/>
      <c r="D3687" s="115">
        <v>1074.9100000000001</v>
      </c>
      <c r="E3687" s="75" t="s">
        <v>1</v>
      </c>
      <c r="F3687" s="112">
        <f t="shared" si="228"/>
        <v>1289.8920000000001</v>
      </c>
      <c r="G3687" s="80" t="s">
        <v>3333</v>
      </c>
      <c r="H3687" s="358"/>
      <c r="I3687" s="361"/>
      <c r="J3687" s="15"/>
      <c r="L3687"/>
      <c r="M3687"/>
      <c r="P3687" s="9">
        <v>63</v>
      </c>
      <c r="V3687" s="39"/>
      <c r="Z3687" s="38"/>
      <c r="AA3687" s="38">
        <v>5.0006385346541862</v>
      </c>
      <c r="AB3687" s="30"/>
      <c r="AC3687" s="31"/>
      <c r="AD3687" s="32"/>
      <c r="AE3687" s="32"/>
      <c r="AF3687" s="33"/>
      <c r="AJ3687" s="350"/>
      <c r="AK3687" s="3"/>
      <c r="AL3687" s="3"/>
    </row>
    <row r="3688" spans="1:38" ht="12" customHeight="1" x14ac:dyDescent="0.25">
      <c r="A3688" s="73">
        <v>2805013</v>
      </c>
      <c r="B3688" s="98" t="s">
        <v>805</v>
      </c>
      <c r="C3688" s="74"/>
      <c r="D3688" s="115">
        <v>1192.8599999999999</v>
      </c>
      <c r="E3688" s="75" t="s">
        <v>1</v>
      </c>
      <c r="F3688" s="112">
        <f t="shared" si="228"/>
        <v>1431.4319999999998</v>
      </c>
      <c r="G3688" s="80" t="s">
        <v>3333</v>
      </c>
      <c r="H3688" s="358"/>
      <c r="J3688" s="15"/>
      <c r="L3688"/>
      <c r="M3688"/>
      <c r="P3688" s="9">
        <v>63</v>
      </c>
      <c r="V3688" s="39"/>
      <c r="Z3688" s="38"/>
      <c r="AA3688" s="38">
        <v>5.0004572194958286</v>
      </c>
      <c r="AB3688" s="30"/>
      <c r="AC3688" s="31"/>
      <c r="AD3688" s="32"/>
      <c r="AE3688" s="32"/>
      <c r="AF3688" s="33"/>
      <c r="AJ3688" s="350"/>
      <c r="AK3688" s="3"/>
      <c r="AL3688" s="3"/>
    </row>
    <row r="3689" spans="1:38" ht="12" customHeight="1" x14ac:dyDescent="0.25">
      <c r="A3689" s="73">
        <v>2805014</v>
      </c>
      <c r="B3689" s="98" t="s">
        <v>806</v>
      </c>
      <c r="C3689" s="74"/>
      <c r="D3689" s="115">
        <v>1482.4</v>
      </c>
      <c r="E3689" s="75" t="s">
        <v>6463</v>
      </c>
      <c r="F3689" s="112">
        <f t="shared" si="228"/>
        <v>1778.88</v>
      </c>
      <c r="G3689" s="80" t="s">
        <v>3335</v>
      </c>
      <c r="H3689" s="358"/>
      <c r="I3689" s="360" t="s">
        <v>8246</v>
      </c>
      <c r="L3689"/>
      <c r="M3689"/>
      <c r="P3689" s="9">
        <v>63</v>
      </c>
      <c r="V3689" s="39"/>
      <c r="Z3689" s="38"/>
      <c r="AA3689" s="38">
        <v>5.0004712344997557</v>
      </c>
      <c r="AB3689" s="30"/>
      <c r="AC3689" s="31"/>
      <c r="AD3689" s="32"/>
      <c r="AE3689" s="32"/>
      <c r="AF3689" s="33"/>
      <c r="AJ3689" s="350">
        <v>2801014</v>
      </c>
      <c r="AK3689" s="3"/>
      <c r="AL3689" s="3"/>
    </row>
    <row r="3690" spans="1:38" ht="12" customHeight="1" x14ac:dyDescent="0.25">
      <c r="A3690" s="73">
        <v>2805015</v>
      </c>
      <c r="B3690" s="98" t="s">
        <v>807</v>
      </c>
      <c r="C3690" s="74"/>
      <c r="D3690" s="115">
        <v>1610.66</v>
      </c>
      <c r="E3690" s="75" t="s">
        <v>1</v>
      </c>
      <c r="F3690" s="112">
        <f t="shared" si="228"/>
        <v>1932.7919999999999</v>
      </c>
      <c r="G3690" s="80" t="s">
        <v>3335</v>
      </c>
      <c r="H3690" s="358"/>
      <c r="I3690" s="361"/>
      <c r="L3690"/>
      <c r="M3690"/>
      <c r="P3690" s="9">
        <v>63</v>
      </c>
      <c r="V3690" s="39"/>
      <c r="Z3690" s="38"/>
      <c r="AA3690" s="38">
        <v>5.0000574455129225</v>
      </c>
      <c r="AB3690" s="30"/>
      <c r="AC3690" s="31"/>
      <c r="AD3690" s="32"/>
      <c r="AE3690" s="32"/>
      <c r="AF3690" s="33"/>
      <c r="AJ3690" s="350">
        <v>2801015</v>
      </c>
      <c r="AK3690" s="3"/>
      <c r="AL3690" s="3"/>
    </row>
    <row r="3691" spans="1:38" ht="12" customHeight="1" x14ac:dyDescent="0.25">
      <c r="A3691" s="73">
        <v>2805016</v>
      </c>
      <c r="B3691" s="98" t="s">
        <v>808</v>
      </c>
      <c r="C3691" s="74"/>
      <c r="D3691" s="115">
        <v>1900.43</v>
      </c>
      <c r="E3691" s="75" t="s">
        <v>1</v>
      </c>
      <c r="F3691" s="112">
        <f t="shared" si="228"/>
        <v>2280.5160000000001</v>
      </c>
      <c r="G3691" s="80" t="s">
        <v>3335</v>
      </c>
      <c r="H3691" s="358"/>
      <c r="L3691"/>
      <c r="M3691"/>
      <c r="P3691" s="9">
        <v>63</v>
      </c>
      <c r="V3691" s="39"/>
      <c r="Z3691" s="38"/>
      <c r="AA3691" s="38">
        <v>5.0003150797151648</v>
      </c>
      <c r="AB3691" s="30"/>
      <c r="AC3691" s="31"/>
      <c r="AD3691" s="32"/>
      <c r="AE3691" s="32"/>
      <c r="AF3691" s="33"/>
      <c r="AJ3691" s="350">
        <v>2801016</v>
      </c>
      <c r="AK3691" s="3"/>
      <c r="AL3691" s="3"/>
    </row>
    <row r="3692" spans="1:38" ht="12" customHeight="1" x14ac:dyDescent="0.25">
      <c r="A3692" s="73">
        <v>2801017</v>
      </c>
      <c r="B3692" s="98" t="s">
        <v>809</v>
      </c>
      <c r="C3692" s="74"/>
      <c r="D3692" s="115">
        <v>1455.76</v>
      </c>
      <c r="E3692" s="75" t="s">
        <v>6463</v>
      </c>
      <c r="F3692" s="309">
        <f t="shared" si="228"/>
        <v>1746.912</v>
      </c>
      <c r="G3692" s="80" t="s">
        <v>3334</v>
      </c>
      <c r="H3692" s="358"/>
      <c r="I3692" s="360" t="s">
        <v>8239</v>
      </c>
      <c r="L3692"/>
      <c r="M3692"/>
      <c r="P3692" s="9">
        <v>63</v>
      </c>
      <c r="V3692" s="39"/>
      <c r="Z3692" s="38"/>
      <c r="AA3692" s="38">
        <v>5.0004290167888712</v>
      </c>
      <c r="AB3692" s="30"/>
      <c r="AC3692" s="31"/>
      <c r="AD3692" s="32"/>
      <c r="AE3692" s="32"/>
      <c r="AF3692" s="33"/>
      <c r="AJ3692" s="350"/>
      <c r="AK3692" s="3"/>
      <c r="AL3692" s="3"/>
    </row>
    <row r="3693" spans="1:38" ht="12" customHeight="1" x14ac:dyDescent="0.25">
      <c r="A3693" s="73">
        <v>2805018</v>
      </c>
      <c r="B3693" s="98" t="s">
        <v>810</v>
      </c>
      <c r="C3693" s="74"/>
      <c r="D3693" s="115">
        <v>2036.06</v>
      </c>
      <c r="E3693" s="75" t="s">
        <v>1</v>
      </c>
      <c r="F3693" s="112">
        <f t="shared" si="228"/>
        <v>2443.2719999999999</v>
      </c>
      <c r="G3693" s="80" t="s">
        <v>3335</v>
      </c>
      <c r="H3693" s="358"/>
      <c r="I3693" s="361"/>
      <c r="L3693"/>
      <c r="M3693"/>
      <c r="P3693" s="9">
        <v>63</v>
      </c>
      <c r="V3693" s="39"/>
      <c r="Z3693" s="38"/>
      <c r="AA3693" s="38">
        <v>5.0001363425652272</v>
      </c>
      <c r="AB3693" s="30"/>
      <c r="AC3693" s="31"/>
      <c r="AD3693" s="32"/>
      <c r="AE3693" s="32"/>
      <c r="AF3693" s="33"/>
      <c r="AJ3693" s="350">
        <v>2801018</v>
      </c>
      <c r="AK3693" s="3"/>
      <c r="AL3693" s="3"/>
    </row>
    <row r="3694" spans="1:38" ht="12" customHeight="1" x14ac:dyDescent="0.25">
      <c r="A3694" s="73">
        <v>2804004</v>
      </c>
      <c r="B3694" s="98" t="s">
        <v>4169</v>
      </c>
      <c r="C3694" s="74"/>
      <c r="D3694" s="115">
        <v>100.4</v>
      </c>
      <c r="E3694" s="75" t="s">
        <v>1</v>
      </c>
      <c r="F3694" s="112">
        <f t="shared" si="228"/>
        <v>120.48</v>
      </c>
      <c r="G3694" s="80" t="s">
        <v>3335</v>
      </c>
      <c r="H3694" s="358"/>
      <c r="L3694"/>
      <c r="M3694"/>
      <c r="P3694" s="9">
        <v>63</v>
      </c>
      <c r="V3694" s="39"/>
      <c r="Z3694" s="38"/>
      <c r="AA3694" s="38">
        <v>4.9895615866388283</v>
      </c>
      <c r="AB3694" s="30"/>
      <c r="AC3694" s="31"/>
      <c r="AD3694" s="33"/>
      <c r="AE3694" s="32"/>
      <c r="AF3694" s="32"/>
      <c r="AJ3694" s="350">
        <v>2803002</v>
      </c>
      <c r="AK3694" s="3"/>
      <c r="AL3694" s="3"/>
    </row>
    <row r="3695" spans="1:38" ht="12" customHeight="1" x14ac:dyDescent="0.25">
      <c r="A3695" s="271">
        <v>2804005</v>
      </c>
      <c r="B3695" s="100" t="s">
        <v>4168</v>
      </c>
      <c r="C3695" s="85"/>
      <c r="D3695" s="115">
        <v>114.74</v>
      </c>
      <c r="E3695" s="86"/>
      <c r="F3695" s="292">
        <f t="shared" si="228"/>
        <v>137.68799999999999</v>
      </c>
      <c r="G3695" s="87" t="s">
        <v>3333</v>
      </c>
      <c r="H3695" s="358"/>
      <c r="J3695" s="15"/>
      <c r="L3695"/>
      <c r="M3695"/>
      <c r="P3695" s="9">
        <v>63</v>
      </c>
      <c r="V3695" s="39"/>
      <c r="Z3695" s="38"/>
      <c r="AA3695" s="38">
        <v>5.001623903864882</v>
      </c>
      <c r="AB3695" s="30"/>
      <c r="AC3695" s="31"/>
      <c r="AD3695" s="33"/>
      <c r="AE3695" s="32"/>
      <c r="AF3695" s="32"/>
      <c r="AJ3695" s="350"/>
      <c r="AK3695" s="3"/>
      <c r="AL3695" s="3"/>
    </row>
    <row r="3696" spans="1:38" ht="60" customHeight="1" x14ac:dyDescent="0.25">
      <c r="A3696" s="269">
        <v>111</v>
      </c>
      <c r="B3696" s="284" t="s">
        <v>8021</v>
      </c>
      <c r="C3696" s="267"/>
      <c r="D3696" s="115"/>
      <c r="E3696" s="267"/>
      <c r="F3696" s="298"/>
      <c r="G3696" s="189"/>
      <c r="H3696" s="358"/>
      <c r="I3696" s="354"/>
      <c r="J3696" s="72"/>
      <c r="K3696" s="72"/>
      <c r="L3696"/>
      <c r="M3696"/>
      <c r="P3696" s="9">
        <v>196</v>
      </c>
      <c r="R3696" s="36"/>
      <c r="V3696" s="37"/>
      <c r="Z3696" s="38"/>
      <c r="AA3696" s="38"/>
      <c r="AB3696" s="30"/>
      <c r="AC3696" s="31"/>
      <c r="AD3696" s="32"/>
      <c r="AE3696" s="32"/>
      <c r="AF3696" s="33"/>
      <c r="AJ3696" s="350"/>
      <c r="AK3696" s="3"/>
      <c r="AL3696" s="3"/>
    </row>
    <row r="3697" spans="1:38" ht="12" customHeight="1" x14ac:dyDescent="0.25">
      <c r="A3697" s="76">
        <v>3604095</v>
      </c>
      <c r="B3697" s="270" t="s">
        <v>6921</v>
      </c>
      <c r="C3697" s="77"/>
      <c r="D3697" s="115">
        <v>8.25</v>
      </c>
      <c r="E3697" s="78" t="s">
        <v>6463</v>
      </c>
      <c r="F3697" s="112">
        <f t="shared" si="228"/>
        <v>9.9</v>
      </c>
      <c r="G3697" s="79" t="s">
        <v>3335</v>
      </c>
      <c r="H3697" s="358"/>
      <c r="I3697" s="326" t="s">
        <v>4968</v>
      </c>
      <c r="J3697" s="341"/>
      <c r="L3697"/>
      <c r="M3697"/>
      <c r="P3697" s="9">
        <v>196</v>
      </c>
      <c r="V3697" s="39"/>
      <c r="Z3697" s="38"/>
      <c r="AA3697" s="38">
        <v>14.930555555555543</v>
      </c>
      <c r="AB3697" s="30"/>
      <c r="AC3697" s="31"/>
      <c r="AD3697" s="32"/>
      <c r="AE3697" s="32"/>
      <c r="AF3697" s="33"/>
      <c r="AJ3697" s="350"/>
      <c r="AK3697" s="3"/>
      <c r="AL3697" s="3"/>
    </row>
    <row r="3698" spans="1:38" ht="12" customHeight="1" x14ac:dyDescent="0.25">
      <c r="A3698" s="73">
        <v>5706096</v>
      </c>
      <c r="B3698" s="98" t="s">
        <v>6922</v>
      </c>
      <c r="C3698" s="74"/>
      <c r="D3698" s="115">
        <v>14.3</v>
      </c>
      <c r="E3698" s="75" t="s">
        <v>6463</v>
      </c>
      <c r="F3698" s="112">
        <f t="shared" si="228"/>
        <v>17.16</v>
      </c>
      <c r="G3698" s="80" t="s">
        <v>3335</v>
      </c>
      <c r="H3698" s="358"/>
      <c r="I3698" s="360" t="s">
        <v>8247</v>
      </c>
      <c r="J3698" s="341"/>
      <c r="L3698"/>
      <c r="M3698"/>
      <c r="P3698" s="9">
        <v>196</v>
      </c>
      <c r="V3698" s="39"/>
      <c r="Z3698" s="38"/>
      <c r="AA3698" s="38">
        <v>15.030060120240478</v>
      </c>
      <c r="AB3698" s="30"/>
      <c r="AC3698" s="31"/>
      <c r="AD3698" s="32"/>
      <c r="AE3698" s="32"/>
      <c r="AF3698" s="33"/>
      <c r="AJ3698" s="350">
        <v>3604096</v>
      </c>
      <c r="AK3698" s="3"/>
      <c r="AL3698" s="3"/>
    </row>
    <row r="3699" spans="1:38" ht="12" customHeight="1" x14ac:dyDescent="0.25">
      <c r="A3699" s="73">
        <v>3604097</v>
      </c>
      <c r="B3699" s="98" t="s">
        <v>6923</v>
      </c>
      <c r="C3699" s="74"/>
      <c r="D3699" s="115">
        <v>8.25</v>
      </c>
      <c r="E3699" s="75" t="s">
        <v>6463</v>
      </c>
      <c r="F3699" s="112">
        <f t="shared" si="228"/>
        <v>9.9</v>
      </c>
      <c r="G3699" s="80" t="s">
        <v>3333</v>
      </c>
      <c r="H3699" s="358"/>
      <c r="I3699" s="361"/>
      <c r="J3699" s="341"/>
      <c r="L3699"/>
      <c r="M3699"/>
      <c r="P3699" s="9">
        <v>196</v>
      </c>
      <c r="V3699" s="39"/>
      <c r="Z3699" s="38"/>
      <c r="AA3699" s="38">
        <v>14.930555555555543</v>
      </c>
      <c r="AB3699" s="30"/>
      <c r="AC3699" s="31"/>
      <c r="AD3699" s="32"/>
      <c r="AE3699" s="32"/>
      <c r="AF3699" s="33"/>
      <c r="AJ3699" s="350"/>
      <c r="AK3699" s="3"/>
      <c r="AL3699" s="3"/>
    </row>
    <row r="3700" spans="1:38" ht="12" customHeight="1" x14ac:dyDescent="0.25">
      <c r="A3700" s="73">
        <v>5706098</v>
      </c>
      <c r="B3700" s="98" t="s">
        <v>6924</v>
      </c>
      <c r="C3700" s="74"/>
      <c r="D3700" s="115">
        <v>14.3</v>
      </c>
      <c r="E3700" s="75" t="s">
        <v>6463</v>
      </c>
      <c r="F3700" s="112">
        <f t="shared" si="228"/>
        <v>17.16</v>
      </c>
      <c r="G3700" s="80" t="s">
        <v>3333</v>
      </c>
      <c r="H3700" s="358"/>
      <c r="J3700" s="341"/>
      <c r="L3700"/>
      <c r="M3700"/>
      <c r="P3700" s="9">
        <v>196</v>
      </c>
      <c r="V3700" s="39"/>
      <c r="Z3700" s="38"/>
      <c r="AA3700" s="38">
        <v>15.030060120240478</v>
      </c>
      <c r="AB3700" s="30"/>
      <c r="AC3700" s="31"/>
      <c r="AD3700" s="32"/>
      <c r="AE3700" s="32"/>
      <c r="AF3700" s="33"/>
      <c r="AJ3700" s="350">
        <v>3604098</v>
      </c>
      <c r="AK3700" s="3"/>
      <c r="AL3700" s="3"/>
    </row>
    <row r="3701" spans="1:38" ht="12" customHeight="1" x14ac:dyDescent="0.25">
      <c r="A3701" s="73">
        <v>5706099</v>
      </c>
      <c r="B3701" s="98" t="s">
        <v>6925</v>
      </c>
      <c r="C3701" s="74"/>
      <c r="D3701" s="115">
        <v>24.03</v>
      </c>
      <c r="E3701" s="75" t="s">
        <v>6463</v>
      </c>
      <c r="F3701" s="112">
        <f t="shared" si="228"/>
        <v>28.835999999999999</v>
      </c>
      <c r="G3701" s="80" t="s">
        <v>3333</v>
      </c>
      <c r="H3701" s="358"/>
      <c r="I3701" s="360" t="s">
        <v>8248</v>
      </c>
      <c r="J3701" s="341"/>
      <c r="L3701"/>
      <c r="M3701"/>
      <c r="P3701" s="9">
        <v>196</v>
      </c>
      <c r="V3701" s="39"/>
      <c r="Z3701" s="38"/>
      <c r="AA3701" s="38">
        <v>15.017878426698459</v>
      </c>
      <c r="AB3701" s="30"/>
      <c r="AC3701" s="31"/>
      <c r="AD3701" s="32"/>
      <c r="AE3701" s="32"/>
      <c r="AF3701" s="33"/>
      <c r="AJ3701" s="350">
        <v>3604099</v>
      </c>
      <c r="AK3701" s="3"/>
      <c r="AL3701" s="3"/>
    </row>
    <row r="3702" spans="1:38" ht="12" customHeight="1" x14ac:dyDescent="0.25">
      <c r="A3702" s="73">
        <v>5706100</v>
      </c>
      <c r="B3702" s="98" t="s">
        <v>6926</v>
      </c>
      <c r="C3702" s="74"/>
      <c r="D3702" s="115">
        <v>47.34</v>
      </c>
      <c r="E3702" s="75" t="s">
        <v>6463</v>
      </c>
      <c r="F3702" s="112">
        <f t="shared" si="228"/>
        <v>56.808</v>
      </c>
      <c r="G3702" s="80" t="s">
        <v>3335</v>
      </c>
      <c r="H3702" s="358"/>
      <c r="I3702" s="361"/>
      <c r="J3702" s="341"/>
      <c r="L3702"/>
      <c r="M3702"/>
      <c r="P3702" s="9">
        <v>196</v>
      </c>
      <c r="V3702" s="39"/>
      <c r="Z3702" s="38"/>
      <c r="AA3702" s="38">
        <v>15.007564296520414</v>
      </c>
      <c r="AB3702" s="30"/>
      <c r="AC3702" s="31"/>
      <c r="AD3702" s="32"/>
      <c r="AE3702" s="32"/>
      <c r="AF3702" s="33"/>
      <c r="AJ3702" s="350">
        <v>3604100</v>
      </c>
      <c r="AK3702" s="3"/>
      <c r="AL3702" s="3"/>
    </row>
    <row r="3703" spans="1:38" ht="12" customHeight="1" x14ac:dyDescent="0.25">
      <c r="A3703" s="73">
        <v>3604101</v>
      </c>
      <c r="B3703" s="98" t="s">
        <v>6927</v>
      </c>
      <c r="C3703" s="74"/>
      <c r="D3703" s="115">
        <v>8.25</v>
      </c>
      <c r="E3703" s="75" t="s">
        <v>6463</v>
      </c>
      <c r="F3703" s="112">
        <f t="shared" si="228"/>
        <v>9.9</v>
      </c>
      <c r="G3703" s="80" t="s">
        <v>3335</v>
      </c>
      <c r="H3703" s="358"/>
      <c r="J3703" s="341"/>
      <c r="L3703"/>
      <c r="M3703"/>
      <c r="P3703" s="9">
        <v>196</v>
      </c>
      <c r="V3703" s="39"/>
      <c r="Z3703" s="38"/>
      <c r="AA3703" s="38">
        <v>14.930555555555543</v>
      </c>
      <c r="AB3703" s="30"/>
      <c r="AC3703" s="31"/>
      <c r="AD3703" s="32"/>
      <c r="AE3703" s="32"/>
      <c r="AF3703" s="33"/>
      <c r="AJ3703" s="350"/>
      <c r="AK3703" s="3"/>
      <c r="AL3703" s="3"/>
    </row>
    <row r="3704" spans="1:38" ht="12" customHeight="1" x14ac:dyDescent="0.25">
      <c r="A3704" s="73">
        <v>3604102</v>
      </c>
      <c r="B3704" s="98" t="s">
        <v>6928</v>
      </c>
      <c r="C3704" s="74"/>
      <c r="D3704" s="115">
        <v>14.3</v>
      </c>
      <c r="E3704" s="75" t="s">
        <v>6463</v>
      </c>
      <c r="F3704" s="112">
        <f t="shared" si="228"/>
        <v>17.16</v>
      </c>
      <c r="G3704" s="80" t="s">
        <v>3335</v>
      </c>
      <c r="H3704" s="358"/>
      <c r="I3704" s="360" t="s">
        <v>8249</v>
      </c>
      <c r="J3704" s="341"/>
      <c r="L3704"/>
      <c r="M3704"/>
      <c r="P3704" s="9">
        <v>196</v>
      </c>
      <c r="V3704" s="39"/>
      <c r="Z3704" s="38"/>
      <c r="AA3704" s="38">
        <v>15.030060120240478</v>
      </c>
      <c r="AB3704" s="30"/>
      <c r="AC3704" s="31"/>
      <c r="AD3704" s="32"/>
      <c r="AE3704" s="32"/>
      <c r="AF3704" s="33"/>
      <c r="AJ3704" s="350"/>
      <c r="AK3704" s="3"/>
      <c r="AL3704" s="3"/>
    </row>
    <row r="3705" spans="1:38" ht="12" customHeight="1" x14ac:dyDescent="0.25">
      <c r="A3705" s="73">
        <v>3604103</v>
      </c>
      <c r="B3705" s="98" t="s">
        <v>6929</v>
      </c>
      <c r="C3705" s="74"/>
      <c r="D3705" s="115">
        <v>8.25</v>
      </c>
      <c r="E3705" s="75" t="s">
        <v>6463</v>
      </c>
      <c r="F3705" s="112">
        <f t="shared" si="228"/>
        <v>9.9</v>
      </c>
      <c r="G3705" s="80" t="s">
        <v>3335</v>
      </c>
      <c r="H3705" s="358"/>
      <c r="I3705" s="361"/>
      <c r="J3705" s="341"/>
      <c r="L3705"/>
      <c r="M3705"/>
      <c r="P3705" s="9">
        <v>196</v>
      </c>
      <c r="V3705" s="39"/>
      <c r="Z3705" s="38"/>
      <c r="AA3705" s="38">
        <v>14.930555555555543</v>
      </c>
      <c r="AB3705" s="30"/>
      <c r="AC3705" s="31"/>
      <c r="AD3705" s="32"/>
      <c r="AE3705" s="32"/>
      <c r="AF3705" s="33"/>
      <c r="AJ3705" s="350"/>
      <c r="AK3705" s="3"/>
      <c r="AL3705" s="3"/>
    </row>
    <row r="3706" spans="1:38" ht="12" customHeight="1" x14ac:dyDescent="0.25">
      <c r="A3706" s="73">
        <v>5706104</v>
      </c>
      <c r="B3706" s="98" t="s">
        <v>6930</v>
      </c>
      <c r="C3706" s="74"/>
      <c r="D3706" s="115">
        <v>14.3</v>
      </c>
      <c r="E3706" s="75" t="s">
        <v>6463</v>
      </c>
      <c r="F3706" s="112">
        <f t="shared" si="228"/>
        <v>17.16</v>
      </c>
      <c r="G3706" s="80" t="s">
        <v>3335</v>
      </c>
      <c r="H3706" s="358"/>
      <c r="J3706" s="341"/>
      <c r="L3706"/>
      <c r="M3706"/>
      <c r="P3706" s="9">
        <v>196</v>
      </c>
      <c r="V3706" s="39"/>
      <c r="Z3706" s="38"/>
      <c r="AA3706" s="38">
        <v>15.030060120240478</v>
      </c>
      <c r="AB3706" s="30"/>
      <c r="AC3706" s="31"/>
      <c r="AD3706" s="32"/>
      <c r="AE3706" s="32"/>
      <c r="AF3706" s="33"/>
      <c r="AJ3706" s="350">
        <v>3604104</v>
      </c>
      <c r="AK3706" s="3"/>
      <c r="AL3706" s="3"/>
    </row>
    <row r="3707" spans="1:38" ht="12" customHeight="1" x14ac:dyDescent="0.25">
      <c r="A3707" s="73">
        <v>3604105</v>
      </c>
      <c r="B3707" s="98" t="s">
        <v>6931</v>
      </c>
      <c r="C3707" s="74"/>
      <c r="D3707" s="115">
        <v>5.9</v>
      </c>
      <c r="E3707" s="75" t="s">
        <v>6463</v>
      </c>
      <c r="F3707" s="309">
        <f t="shared" si="228"/>
        <v>7.08</v>
      </c>
      <c r="G3707" s="80" t="s">
        <v>3335</v>
      </c>
      <c r="H3707" s="358"/>
      <c r="J3707" s="341"/>
      <c r="L3707"/>
      <c r="M3707"/>
      <c r="P3707" s="9">
        <v>196</v>
      </c>
      <c r="V3707" s="39"/>
      <c r="Z3707" s="38"/>
      <c r="AA3707" s="38">
        <v>0</v>
      </c>
      <c r="AB3707" s="30"/>
      <c r="AC3707" s="31"/>
      <c r="AD3707" s="32"/>
      <c r="AE3707" s="32"/>
      <c r="AF3707" s="33"/>
      <c r="AJ3707" s="350"/>
      <c r="AK3707" s="3"/>
      <c r="AL3707" s="3"/>
    </row>
    <row r="3708" spans="1:38" ht="12" customHeight="1" x14ac:dyDescent="0.25">
      <c r="A3708" s="73">
        <v>5706106</v>
      </c>
      <c r="B3708" s="98" t="s">
        <v>6932</v>
      </c>
      <c r="C3708" s="74"/>
      <c r="D3708" s="115">
        <v>14.3</v>
      </c>
      <c r="E3708" s="75" t="s">
        <v>6463</v>
      </c>
      <c r="F3708" s="112">
        <f t="shared" si="228"/>
        <v>17.16</v>
      </c>
      <c r="G3708" s="80" t="s">
        <v>3333</v>
      </c>
      <c r="H3708" s="358"/>
      <c r="J3708" s="341"/>
      <c r="L3708"/>
      <c r="M3708"/>
      <c r="P3708" s="9">
        <v>196</v>
      </c>
      <c r="V3708" s="39"/>
      <c r="Z3708" s="38"/>
      <c r="AA3708" s="38">
        <v>15.030060120240478</v>
      </c>
      <c r="AB3708" s="30"/>
      <c r="AC3708" s="31"/>
      <c r="AD3708" s="32"/>
      <c r="AE3708" s="32"/>
      <c r="AF3708" s="33"/>
      <c r="AJ3708" s="350">
        <v>3604106</v>
      </c>
      <c r="AK3708" s="3"/>
      <c r="AL3708" s="3"/>
    </row>
    <row r="3709" spans="1:38" ht="12" customHeight="1" x14ac:dyDescent="0.25">
      <c r="A3709" s="73">
        <v>3604107</v>
      </c>
      <c r="B3709" s="98" t="s">
        <v>6933</v>
      </c>
      <c r="C3709" s="74"/>
      <c r="D3709" s="115">
        <v>8.25</v>
      </c>
      <c r="E3709" s="75" t="s">
        <v>6463</v>
      </c>
      <c r="F3709" s="112">
        <f t="shared" si="228"/>
        <v>9.9</v>
      </c>
      <c r="G3709" s="80" t="s">
        <v>3335</v>
      </c>
      <c r="H3709" s="358"/>
      <c r="J3709" s="341"/>
      <c r="L3709"/>
      <c r="M3709"/>
      <c r="P3709" s="9">
        <v>196</v>
      </c>
      <c r="V3709" s="39"/>
      <c r="Z3709" s="38"/>
      <c r="AA3709" s="38">
        <v>14.930555555555543</v>
      </c>
      <c r="AB3709" s="30"/>
      <c r="AC3709" s="31"/>
      <c r="AD3709" s="32"/>
      <c r="AE3709" s="32"/>
      <c r="AF3709" s="33"/>
      <c r="AJ3709" s="350"/>
      <c r="AK3709" s="3"/>
      <c r="AL3709" s="3"/>
    </row>
    <row r="3710" spans="1:38" ht="12" customHeight="1" x14ac:dyDescent="0.25">
      <c r="A3710" s="73">
        <v>3604108</v>
      </c>
      <c r="B3710" s="98" t="s">
        <v>6934</v>
      </c>
      <c r="C3710" s="74"/>
      <c r="D3710" s="115">
        <v>14.3</v>
      </c>
      <c r="E3710" s="75" t="s">
        <v>6463</v>
      </c>
      <c r="F3710" s="112">
        <f t="shared" si="228"/>
        <v>17.16</v>
      </c>
      <c r="G3710" s="80" t="s">
        <v>3333</v>
      </c>
      <c r="H3710" s="358"/>
      <c r="I3710" s="360" t="s">
        <v>8250</v>
      </c>
      <c r="J3710" s="341"/>
      <c r="L3710"/>
      <c r="M3710"/>
      <c r="P3710" s="9">
        <v>196</v>
      </c>
      <c r="V3710" s="39"/>
      <c r="Z3710" s="38"/>
      <c r="AA3710" s="38">
        <v>15.030060120240478</v>
      </c>
      <c r="AB3710" s="30"/>
      <c r="AC3710" s="31"/>
      <c r="AD3710" s="32"/>
      <c r="AE3710" s="32"/>
      <c r="AF3710" s="33"/>
      <c r="AJ3710" s="350"/>
      <c r="AK3710" s="3"/>
      <c r="AL3710" s="3"/>
    </row>
    <row r="3711" spans="1:38" ht="12" customHeight="1" x14ac:dyDescent="0.25">
      <c r="A3711" s="73">
        <v>3604109</v>
      </c>
      <c r="B3711" s="98" t="s">
        <v>6935</v>
      </c>
      <c r="C3711" s="74"/>
      <c r="D3711" s="115">
        <v>5.9</v>
      </c>
      <c r="E3711" s="75" t="s">
        <v>6463</v>
      </c>
      <c r="F3711" s="309">
        <f t="shared" si="228"/>
        <v>7.08</v>
      </c>
      <c r="G3711" s="80" t="s">
        <v>3334</v>
      </c>
      <c r="H3711" s="358"/>
      <c r="I3711" s="361"/>
      <c r="J3711" s="341"/>
      <c r="L3711"/>
      <c r="M3711"/>
      <c r="P3711" s="9">
        <v>196</v>
      </c>
      <c r="V3711" s="39"/>
      <c r="Z3711" s="38"/>
      <c r="AA3711" s="38">
        <v>0</v>
      </c>
      <c r="AB3711" s="30"/>
      <c r="AC3711" s="31"/>
      <c r="AD3711" s="32"/>
      <c r="AE3711" s="32"/>
      <c r="AF3711" s="33"/>
      <c r="AJ3711" s="350"/>
      <c r="AK3711" s="3"/>
      <c r="AL3711" s="3"/>
    </row>
    <row r="3712" spans="1:38" ht="12" customHeight="1" x14ac:dyDescent="0.25">
      <c r="A3712" s="73">
        <v>3604110</v>
      </c>
      <c r="B3712" s="98" t="s">
        <v>6936</v>
      </c>
      <c r="C3712" s="74"/>
      <c r="D3712" s="115">
        <v>10.220000000000001</v>
      </c>
      <c r="E3712" s="75" t="s">
        <v>6463</v>
      </c>
      <c r="F3712" s="309">
        <f t="shared" si="228"/>
        <v>12.264000000000001</v>
      </c>
      <c r="G3712" s="80" t="s">
        <v>3334</v>
      </c>
      <c r="H3712" s="358"/>
      <c r="J3712" s="341"/>
      <c r="L3712"/>
      <c r="M3712"/>
      <c r="P3712" s="9">
        <v>196</v>
      </c>
      <c r="V3712" s="39"/>
      <c r="Z3712" s="38"/>
      <c r="AA3712" s="38">
        <v>0</v>
      </c>
      <c r="AB3712" s="30"/>
      <c r="AC3712" s="31"/>
      <c r="AD3712" s="32"/>
      <c r="AE3712" s="32"/>
      <c r="AF3712" s="33"/>
      <c r="AJ3712" s="350"/>
      <c r="AK3712" s="3"/>
      <c r="AL3712" s="3"/>
    </row>
    <row r="3713" spans="1:38" ht="12" customHeight="1" x14ac:dyDescent="0.25">
      <c r="A3713" s="73">
        <v>3604111</v>
      </c>
      <c r="B3713" s="98" t="s">
        <v>6937</v>
      </c>
      <c r="C3713" s="74"/>
      <c r="D3713" s="115">
        <v>5.9</v>
      </c>
      <c r="E3713" s="75" t="s">
        <v>6463</v>
      </c>
      <c r="F3713" s="309">
        <f t="shared" si="228"/>
        <v>7.08</v>
      </c>
      <c r="G3713" s="80" t="s">
        <v>3334</v>
      </c>
      <c r="H3713" s="358"/>
      <c r="J3713" s="341"/>
      <c r="L3713"/>
      <c r="M3713"/>
      <c r="P3713" s="9">
        <v>196</v>
      </c>
      <c r="V3713" s="39"/>
      <c r="Z3713" s="38"/>
      <c r="AA3713" s="38">
        <v>0</v>
      </c>
      <c r="AB3713" s="30"/>
      <c r="AC3713" s="31"/>
      <c r="AD3713" s="32"/>
      <c r="AE3713" s="32"/>
      <c r="AF3713" s="33"/>
      <c r="AJ3713" s="350"/>
      <c r="AK3713" s="3"/>
      <c r="AL3713" s="3"/>
    </row>
    <row r="3714" spans="1:38" ht="12" customHeight="1" x14ac:dyDescent="0.25">
      <c r="A3714" s="73">
        <v>3604112</v>
      </c>
      <c r="B3714" s="98" t="s">
        <v>6938</v>
      </c>
      <c r="C3714" s="74"/>
      <c r="D3714" s="115">
        <v>14.3</v>
      </c>
      <c r="E3714" s="75" t="s">
        <v>6463</v>
      </c>
      <c r="F3714" s="112">
        <f t="shared" ref="F3714:F3777" si="229">D3714*1.2</f>
        <v>17.16</v>
      </c>
      <c r="G3714" s="80" t="s">
        <v>3334</v>
      </c>
      <c r="H3714" s="358"/>
      <c r="J3714" s="341"/>
      <c r="L3714"/>
      <c r="M3714"/>
      <c r="P3714" s="9">
        <v>196</v>
      </c>
      <c r="V3714" s="39"/>
      <c r="Z3714" s="38"/>
      <c r="AA3714" s="38">
        <v>15.030060120240478</v>
      </c>
      <c r="AB3714" s="30"/>
      <c r="AC3714" s="31"/>
      <c r="AD3714" s="32"/>
      <c r="AE3714" s="32"/>
      <c r="AF3714" s="33"/>
      <c r="AJ3714" s="350"/>
      <c r="AK3714" s="3"/>
      <c r="AL3714" s="3"/>
    </row>
    <row r="3715" spans="1:38" ht="12" customHeight="1" x14ac:dyDescent="0.25">
      <c r="A3715" s="73">
        <v>3604113</v>
      </c>
      <c r="B3715" s="98" t="s">
        <v>6939</v>
      </c>
      <c r="C3715" s="74"/>
      <c r="D3715" s="115">
        <v>5.9</v>
      </c>
      <c r="E3715" s="75" t="s">
        <v>6463</v>
      </c>
      <c r="F3715" s="309">
        <f t="shared" si="229"/>
        <v>7.08</v>
      </c>
      <c r="G3715" s="80" t="s">
        <v>3334</v>
      </c>
      <c r="H3715" s="358"/>
      <c r="J3715" s="341"/>
      <c r="L3715"/>
      <c r="M3715"/>
      <c r="P3715" s="9">
        <v>196</v>
      </c>
      <c r="V3715" s="39"/>
      <c r="Z3715" s="38"/>
      <c r="AA3715" s="38">
        <v>0</v>
      </c>
      <c r="AB3715" s="30"/>
      <c r="AC3715" s="31"/>
      <c r="AD3715" s="32"/>
      <c r="AE3715" s="32"/>
      <c r="AF3715" s="33"/>
      <c r="AJ3715" s="350"/>
      <c r="AK3715" s="3"/>
      <c r="AL3715" s="3"/>
    </row>
    <row r="3716" spans="1:38" ht="12" customHeight="1" x14ac:dyDescent="0.25">
      <c r="A3716" s="271">
        <v>3604114</v>
      </c>
      <c r="B3716" s="100" t="s">
        <v>6940</v>
      </c>
      <c r="C3716" s="85"/>
      <c r="D3716" s="115">
        <v>10.220000000000001</v>
      </c>
      <c r="E3716" s="86" t="s">
        <v>6463</v>
      </c>
      <c r="F3716" s="310">
        <f t="shared" si="229"/>
        <v>12.264000000000001</v>
      </c>
      <c r="G3716" s="87" t="s">
        <v>3334</v>
      </c>
      <c r="H3716" s="358"/>
      <c r="J3716" s="341"/>
      <c r="L3716"/>
      <c r="M3716"/>
      <c r="P3716" s="9">
        <v>196</v>
      </c>
      <c r="V3716" s="39"/>
      <c r="Z3716" s="38"/>
      <c r="AA3716" s="38">
        <v>0</v>
      </c>
      <c r="AB3716" s="30"/>
      <c r="AC3716" s="31"/>
      <c r="AD3716" s="32"/>
      <c r="AE3716" s="32"/>
      <c r="AF3716" s="33"/>
      <c r="AJ3716" s="350"/>
      <c r="AK3716" s="3"/>
      <c r="AL3716" s="3"/>
    </row>
    <row r="3717" spans="1:38" ht="60" customHeight="1" x14ac:dyDescent="0.25">
      <c r="A3717" s="269">
        <v>112</v>
      </c>
      <c r="B3717" s="284" t="s">
        <v>8022</v>
      </c>
      <c r="C3717" s="267"/>
      <c r="D3717" s="115"/>
      <c r="E3717" s="267"/>
      <c r="F3717" s="298"/>
      <c r="G3717" s="189"/>
      <c r="H3717" s="358"/>
      <c r="I3717" s="354"/>
      <c r="J3717" s="72"/>
      <c r="K3717" s="72"/>
      <c r="L3717"/>
      <c r="M3717"/>
      <c r="P3717" s="9">
        <v>197</v>
      </c>
      <c r="R3717" s="36"/>
      <c r="V3717" s="37"/>
      <c r="Z3717" s="38"/>
      <c r="AA3717" s="38"/>
      <c r="AB3717" s="30"/>
      <c r="AC3717" s="31"/>
      <c r="AD3717" s="32"/>
      <c r="AE3717" s="32"/>
      <c r="AF3717" s="33"/>
      <c r="AJ3717" s="350"/>
      <c r="AK3717" s="3"/>
      <c r="AL3717" s="3"/>
    </row>
    <row r="3718" spans="1:38" ht="12" customHeight="1" x14ac:dyDescent="0.25">
      <c r="A3718" s="76">
        <v>5705063</v>
      </c>
      <c r="B3718" s="270" t="s">
        <v>3294</v>
      </c>
      <c r="C3718" s="77"/>
      <c r="D3718" s="115">
        <v>25.12</v>
      </c>
      <c r="E3718" s="78" t="s">
        <v>6463</v>
      </c>
      <c r="F3718" s="112">
        <f t="shared" si="229"/>
        <v>30.143999999999998</v>
      </c>
      <c r="G3718" s="79" t="s">
        <v>3335</v>
      </c>
      <c r="H3718" s="358"/>
      <c r="I3718" s="326" t="s">
        <v>4968</v>
      </c>
      <c r="J3718" s="341"/>
      <c r="L3718"/>
      <c r="M3718"/>
      <c r="P3718" s="9">
        <v>197</v>
      </c>
      <c r="V3718" s="39"/>
      <c r="Z3718" s="38"/>
      <c r="AA3718" s="38">
        <v>14.994298745724052</v>
      </c>
      <c r="AB3718" s="30"/>
      <c r="AC3718" s="31"/>
      <c r="AD3718" s="32"/>
      <c r="AE3718" s="32"/>
      <c r="AF3718" s="33"/>
      <c r="AJ3718" s="350">
        <v>3602063</v>
      </c>
      <c r="AK3718" s="3"/>
      <c r="AL3718" s="3"/>
    </row>
    <row r="3719" spans="1:38" ht="12" customHeight="1" x14ac:dyDescent="0.25">
      <c r="A3719" s="73">
        <v>5705064</v>
      </c>
      <c r="B3719" s="98" t="s">
        <v>3295</v>
      </c>
      <c r="C3719" s="74"/>
      <c r="D3719" s="115">
        <v>25.71</v>
      </c>
      <c r="E3719" s="75" t="s">
        <v>6463</v>
      </c>
      <c r="F3719" s="112">
        <f t="shared" si="229"/>
        <v>30.852</v>
      </c>
      <c r="G3719" s="80" t="s">
        <v>3335</v>
      </c>
      <c r="H3719" s="358"/>
      <c r="I3719" s="360" t="s">
        <v>8251</v>
      </c>
      <c r="J3719" s="341"/>
      <c r="L3719"/>
      <c r="M3719"/>
      <c r="P3719" s="9">
        <v>197</v>
      </c>
      <c r="V3719" s="39"/>
      <c r="Z3719" s="38"/>
      <c r="AA3719" s="38">
        <v>14.986072423398326</v>
      </c>
      <c r="AB3719" s="30"/>
      <c r="AC3719" s="31"/>
      <c r="AD3719" s="32"/>
      <c r="AE3719" s="32"/>
      <c r="AF3719" s="33"/>
      <c r="AJ3719" s="350">
        <v>3602064</v>
      </c>
      <c r="AK3719" s="3"/>
      <c r="AL3719" s="3"/>
    </row>
    <row r="3720" spans="1:38" ht="12" customHeight="1" x14ac:dyDescent="0.25">
      <c r="A3720" s="73">
        <v>5705065</v>
      </c>
      <c r="B3720" s="98" t="s">
        <v>3296</v>
      </c>
      <c r="C3720" s="74"/>
      <c r="D3720" s="115">
        <v>29.65</v>
      </c>
      <c r="E3720" s="75" t="s">
        <v>6463</v>
      </c>
      <c r="F3720" s="112">
        <f t="shared" si="229"/>
        <v>35.58</v>
      </c>
      <c r="G3720" s="80" t="s">
        <v>3333</v>
      </c>
      <c r="H3720" s="358"/>
      <c r="I3720" s="361"/>
      <c r="J3720" s="341"/>
      <c r="L3720"/>
      <c r="M3720"/>
      <c r="P3720" s="9">
        <v>197</v>
      </c>
      <c r="V3720" s="39"/>
      <c r="Z3720" s="38"/>
      <c r="AA3720" s="38">
        <v>14.979123173277657</v>
      </c>
      <c r="AB3720" s="30"/>
      <c r="AC3720" s="31"/>
      <c r="AD3720" s="32"/>
      <c r="AE3720" s="32"/>
      <c r="AF3720" s="33"/>
      <c r="AJ3720" s="350">
        <v>3602065</v>
      </c>
      <c r="AK3720" s="3"/>
      <c r="AL3720" s="3"/>
    </row>
    <row r="3721" spans="1:38" ht="12" customHeight="1" x14ac:dyDescent="0.25">
      <c r="A3721" s="73">
        <v>5705066</v>
      </c>
      <c r="B3721" s="98" t="s">
        <v>3297</v>
      </c>
      <c r="C3721" s="74"/>
      <c r="D3721" s="115">
        <v>30.01</v>
      </c>
      <c r="E3721" s="75" t="s">
        <v>6463</v>
      </c>
      <c r="F3721" s="112">
        <f t="shared" si="229"/>
        <v>36.012</v>
      </c>
      <c r="G3721" s="80" t="s">
        <v>3335</v>
      </c>
      <c r="H3721" s="358"/>
      <c r="J3721" s="341"/>
      <c r="L3721"/>
      <c r="M3721"/>
      <c r="P3721" s="9">
        <v>197</v>
      </c>
      <c r="V3721" s="39"/>
      <c r="Z3721" s="38"/>
      <c r="AA3721" s="38">
        <v>14.988066825775661</v>
      </c>
      <c r="AB3721" s="30"/>
      <c r="AC3721" s="31"/>
      <c r="AD3721" s="32"/>
      <c r="AE3721" s="32"/>
      <c r="AF3721" s="33"/>
      <c r="AJ3721" s="350">
        <v>3602066</v>
      </c>
      <c r="AK3721" s="3"/>
      <c r="AL3721" s="3"/>
    </row>
    <row r="3722" spans="1:38" ht="12" customHeight="1" x14ac:dyDescent="0.25">
      <c r="A3722" s="73">
        <v>3602067</v>
      </c>
      <c r="B3722" s="98" t="s">
        <v>3298</v>
      </c>
      <c r="C3722" s="74"/>
      <c r="D3722" s="115">
        <v>39.07</v>
      </c>
      <c r="E3722" s="75" t="s">
        <v>6463</v>
      </c>
      <c r="F3722" s="112">
        <f t="shared" si="229"/>
        <v>46.884</v>
      </c>
      <c r="G3722" s="80" t="s">
        <v>3334</v>
      </c>
      <c r="H3722" s="358"/>
      <c r="I3722" s="360" t="s">
        <v>8248</v>
      </c>
      <c r="J3722" s="341"/>
      <c r="L3722"/>
      <c r="M3722"/>
      <c r="P3722" s="9">
        <v>197</v>
      </c>
      <c r="V3722" s="39"/>
      <c r="Z3722" s="38"/>
      <c r="AA3722" s="38">
        <v>15.003958828186867</v>
      </c>
      <c r="AB3722" s="30"/>
      <c r="AC3722" s="31"/>
      <c r="AD3722" s="32"/>
      <c r="AE3722" s="32"/>
      <c r="AF3722" s="33"/>
      <c r="AJ3722" s="350"/>
      <c r="AK3722" s="3"/>
      <c r="AL3722" s="3"/>
    </row>
    <row r="3723" spans="1:38" ht="12" customHeight="1" x14ac:dyDescent="0.25">
      <c r="A3723" s="73">
        <v>5705068</v>
      </c>
      <c r="B3723" s="98" t="s">
        <v>3299</v>
      </c>
      <c r="C3723" s="74"/>
      <c r="D3723" s="115">
        <v>36.979999999999997</v>
      </c>
      <c r="E3723" s="75" t="s">
        <v>6463</v>
      </c>
      <c r="F3723" s="112">
        <f t="shared" si="229"/>
        <v>44.375999999999998</v>
      </c>
      <c r="G3723" s="80" t="s">
        <v>3333</v>
      </c>
      <c r="H3723" s="358"/>
      <c r="I3723" s="361"/>
      <c r="J3723" s="341"/>
      <c r="L3723"/>
      <c r="M3723"/>
      <c r="P3723" s="9">
        <v>197</v>
      </c>
      <c r="V3723" s="39"/>
      <c r="Z3723" s="38"/>
      <c r="AA3723" s="38">
        <v>14.988381099922535</v>
      </c>
      <c r="AB3723" s="30"/>
      <c r="AC3723" s="31"/>
      <c r="AD3723" s="32"/>
      <c r="AE3723" s="32"/>
      <c r="AF3723" s="33"/>
      <c r="AJ3723" s="350">
        <v>3602068</v>
      </c>
      <c r="AK3723" s="3"/>
      <c r="AL3723" s="3"/>
    </row>
    <row r="3724" spans="1:38" ht="12" customHeight="1" x14ac:dyDescent="0.25">
      <c r="A3724" s="73">
        <v>5705069</v>
      </c>
      <c r="B3724" s="98" t="s">
        <v>3300</v>
      </c>
      <c r="C3724" s="74"/>
      <c r="D3724" s="115">
        <v>40.06</v>
      </c>
      <c r="E3724" s="75" t="s">
        <v>6463</v>
      </c>
      <c r="F3724" s="112">
        <f t="shared" si="229"/>
        <v>48.072000000000003</v>
      </c>
      <c r="G3724" s="80" t="s">
        <v>3333</v>
      </c>
      <c r="H3724" s="358"/>
      <c r="J3724" s="341"/>
      <c r="L3724"/>
      <c r="M3724"/>
      <c r="P3724" s="9">
        <v>197</v>
      </c>
      <c r="V3724" s="39"/>
      <c r="Z3724" s="38"/>
      <c r="AA3724" s="38">
        <v>15.016088666428317</v>
      </c>
      <c r="AB3724" s="30"/>
      <c r="AC3724" s="31"/>
      <c r="AD3724" s="32"/>
      <c r="AE3724" s="32"/>
      <c r="AF3724" s="33"/>
      <c r="AJ3724" s="350">
        <v>3602069</v>
      </c>
      <c r="AK3724" s="3"/>
      <c r="AL3724" s="3"/>
    </row>
    <row r="3725" spans="1:38" ht="12" customHeight="1" x14ac:dyDescent="0.25">
      <c r="A3725" s="73">
        <v>5705070</v>
      </c>
      <c r="B3725" s="98" t="s">
        <v>3301</v>
      </c>
      <c r="C3725" s="74"/>
      <c r="D3725" s="115">
        <v>41.94</v>
      </c>
      <c r="E3725" s="75" t="s">
        <v>6463</v>
      </c>
      <c r="F3725" s="112">
        <f t="shared" si="229"/>
        <v>50.327999999999996</v>
      </c>
      <c r="G3725" s="80" t="s">
        <v>3335</v>
      </c>
      <c r="H3725" s="358"/>
      <c r="I3725" s="360" t="s">
        <v>8249</v>
      </c>
      <c r="J3725" s="341"/>
      <c r="L3725"/>
      <c r="M3725"/>
      <c r="P3725" s="9">
        <v>197</v>
      </c>
      <c r="V3725" s="39"/>
      <c r="Z3725" s="38"/>
      <c r="AA3725" s="38">
        <v>14.993169398907114</v>
      </c>
      <c r="AB3725" s="30"/>
      <c r="AC3725" s="31"/>
      <c r="AD3725" s="32"/>
      <c r="AE3725" s="32"/>
      <c r="AF3725" s="33"/>
      <c r="AJ3725" s="350">
        <v>3602070</v>
      </c>
      <c r="AK3725" s="3"/>
      <c r="AL3725" s="3"/>
    </row>
    <row r="3726" spans="1:38" ht="12" customHeight="1" x14ac:dyDescent="0.25">
      <c r="A3726" s="73">
        <v>3602071</v>
      </c>
      <c r="B3726" s="98" t="s">
        <v>3302</v>
      </c>
      <c r="C3726" s="74"/>
      <c r="D3726" s="115">
        <v>28.52</v>
      </c>
      <c r="E3726" s="75" t="s">
        <v>6463</v>
      </c>
      <c r="F3726" s="309">
        <f t="shared" si="229"/>
        <v>34.223999999999997</v>
      </c>
      <c r="G3726" s="80" t="s">
        <v>3334</v>
      </c>
      <c r="H3726" s="358"/>
      <c r="I3726" s="361"/>
      <c r="J3726" s="341"/>
      <c r="L3726"/>
      <c r="M3726"/>
      <c r="P3726" s="9">
        <v>197</v>
      </c>
      <c r="V3726" s="39"/>
      <c r="Z3726" s="38"/>
      <c r="AA3726" s="38">
        <v>0</v>
      </c>
      <c r="AB3726" s="30"/>
      <c r="AC3726" s="31"/>
      <c r="AD3726" s="32"/>
      <c r="AE3726" s="32"/>
      <c r="AF3726" s="33"/>
      <c r="AJ3726" s="350"/>
      <c r="AK3726" s="3"/>
      <c r="AL3726" s="3"/>
    </row>
    <row r="3727" spans="1:38" ht="12" customHeight="1" x14ac:dyDescent="0.25">
      <c r="A3727" s="73">
        <v>3602072</v>
      </c>
      <c r="B3727" s="98" t="s">
        <v>3303</v>
      </c>
      <c r="C3727" s="74"/>
      <c r="D3727" s="115">
        <v>45.36</v>
      </c>
      <c r="E3727" s="75" t="s">
        <v>6463</v>
      </c>
      <c r="F3727" s="112">
        <f t="shared" si="229"/>
        <v>54.431999999999995</v>
      </c>
      <c r="G3727" s="80" t="s">
        <v>3333</v>
      </c>
      <c r="H3727" s="358"/>
      <c r="J3727" s="341"/>
      <c r="L3727"/>
      <c r="M3727"/>
      <c r="P3727" s="9">
        <v>197</v>
      </c>
      <c r="V3727" s="39"/>
      <c r="Z3727" s="38"/>
      <c r="AA3727" s="38">
        <v>14.998421218819075</v>
      </c>
      <c r="AB3727" s="30"/>
      <c r="AC3727" s="31"/>
      <c r="AD3727" s="32"/>
      <c r="AE3727" s="32"/>
      <c r="AF3727" s="33"/>
      <c r="AJ3727" s="350"/>
      <c r="AK3727" s="3"/>
      <c r="AL3727" s="3"/>
    </row>
    <row r="3728" spans="1:38" ht="12" customHeight="1" x14ac:dyDescent="0.25">
      <c r="A3728" s="73">
        <v>3602073</v>
      </c>
      <c r="B3728" s="98" t="s">
        <v>3304</v>
      </c>
      <c r="C3728" s="74"/>
      <c r="D3728" s="115">
        <v>49.97</v>
      </c>
      <c r="E3728" s="75" t="s">
        <v>6463</v>
      </c>
      <c r="F3728" s="112">
        <f t="shared" si="229"/>
        <v>59.963999999999999</v>
      </c>
      <c r="G3728" s="80" t="s">
        <v>3333</v>
      </c>
      <c r="H3728" s="358"/>
      <c r="I3728" s="360" t="s">
        <v>8252</v>
      </c>
      <c r="J3728" s="341"/>
      <c r="L3728"/>
      <c r="M3728"/>
      <c r="P3728" s="9">
        <v>197</v>
      </c>
      <c r="V3728" s="39"/>
      <c r="Z3728" s="38"/>
      <c r="AA3728" s="38">
        <v>14.989968472341644</v>
      </c>
      <c r="AB3728" s="30"/>
      <c r="AC3728" s="31"/>
      <c r="AD3728" s="32"/>
      <c r="AE3728" s="32"/>
      <c r="AF3728" s="33"/>
      <c r="AJ3728" s="350"/>
      <c r="AK3728" s="3"/>
      <c r="AL3728" s="3"/>
    </row>
    <row r="3729" spans="1:38" ht="12" customHeight="1" x14ac:dyDescent="0.25">
      <c r="A3729" s="73">
        <v>5705074</v>
      </c>
      <c r="B3729" s="98" t="s">
        <v>3305</v>
      </c>
      <c r="C3729" s="74"/>
      <c r="D3729" s="115">
        <v>66.569999999999993</v>
      </c>
      <c r="E3729" s="75" t="s">
        <v>6463</v>
      </c>
      <c r="F3729" s="112">
        <f t="shared" si="229"/>
        <v>79.883999999999986</v>
      </c>
      <c r="G3729" s="80" t="s">
        <v>3335</v>
      </c>
      <c r="H3729" s="358"/>
      <c r="I3729" s="361"/>
      <c r="J3729" s="341"/>
      <c r="L3729"/>
      <c r="M3729"/>
      <c r="P3729" s="9">
        <v>197</v>
      </c>
      <c r="V3729" s="39"/>
      <c r="Z3729" s="38"/>
      <c r="AA3729" s="38">
        <v>14.995697074010323</v>
      </c>
      <c r="AB3729" s="30"/>
      <c r="AC3729" s="31"/>
      <c r="AD3729" s="32"/>
      <c r="AE3729" s="32"/>
      <c r="AF3729" s="33"/>
      <c r="AJ3729" s="350">
        <v>3602074</v>
      </c>
      <c r="AK3729" s="3"/>
      <c r="AL3729" s="3"/>
    </row>
    <row r="3730" spans="1:38" ht="12" customHeight="1" x14ac:dyDescent="0.25">
      <c r="A3730" s="73">
        <v>3602075</v>
      </c>
      <c r="B3730" s="98" t="s">
        <v>3306</v>
      </c>
      <c r="C3730" s="74"/>
      <c r="D3730" s="115">
        <v>75.52</v>
      </c>
      <c r="E3730" s="75" t="s">
        <v>6463</v>
      </c>
      <c r="F3730" s="112">
        <f t="shared" si="229"/>
        <v>90.623999999999995</v>
      </c>
      <c r="G3730" s="80" t="s">
        <v>3335</v>
      </c>
      <c r="H3730" s="358"/>
      <c r="J3730" s="341"/>
      <c r="L3730"/>
      <c r="M3730"/>
      <c r="P3730" s="9">
        <v>197</v>
      </c>
      <c r="V3730" s="39"/>
      <c r="Z3730" s="38"/>
      <c r="AA3730" s="38">
        <v>15.000948226815851</v>
      </c>
      <c r="AB3730" s="30"/>
      <c r="AC3730" s="31"/>
      <c r="AD3730" s="32"/>
      <c r="AE3730" s="32"/>
      <c r="AF3730" s="33"/>
      <c r="AJ3730" s="350"/>
      <c r="AK3730" s="3"/>
      <c r="AL3730" s="3"/>
    </row>
    <row r="3731" spans="1:38" ht="12" customHeight="1" x14ac:dyDescent="0.25">
      <c r="A3731" s="73">
        <v>5705076</v>
      </c>
      <c r="B3731" s="98" t="s">
        <v>3307</v>
      </c>
      <c r="C3731" s="74"/>
      <c r="D3731" s="115">
        <v>25.12</v>
      </c>
      <c r="E3731" s="75"/>
      <c r="F3731" s="112">
        <f t="shared" si="229"/>
        <v>30.143999999999998</v>
      </c>
      <c r="G3731" s="80" t="s">
        <v>3335</v>
      </c>
      <c r="H3731" s="358"/>
      <c r="I3731" s="360" t="s">
        <v>8250</v>
      </c>
      <c r="J3731" s="341"/>
      <c r="L3731"/>
      <c r="M3731"/>
      <c r="P3731" s="9">
        <v>197</v>
      </c>
      <c r="V3731" s="39"/>
      <c r="Z3731" s="38"/>
      <c r="AA3731" s="38">
        <v>14.994298745724052</v>
      </c>
      <c r="AB3731" s="30"/>
      <c r="AC3731" s="31"/>
      <c r="AD3731" s="32"/>
      <c r="AE3731" s="32"/>
      <c r="AF3731" s="33"/>
      <c r="AJ3731" s="350">
        <v>3602076</v>
      </c>
      <c r="AK3731" s="3"/>
      <c r="AL3731" s="3"/>
    </row>
    <row r="3732" spans="1:38" ht="12" customHeight="1" x14ac:dyDescent="0.25">
      <c r="A3732" s="73">
        <v>3602077</v>
      </c>
      <c r="B3732" s="98" t="s">
        <v>3308</v>
      </c>
      <c r="C3732" s="74"/>
      <c r="D3732" s="115">
        <v>25.71</v>
      </c>
      <c r="E3732" s="75" t="s">
        <v>6463</v>
      </c>
      <c r="F3732" s="112">
        <f t="shared" si="229"/>
        <v>30.852</v>
      </c>
      <c r="G3732" s="80" t="s">
        <v>3335</v>
      </c>
      <c r="H3732" s="358"/>
      <c r="I3732" s="361"/>
      <c r="J3732" s="341"/>
      <c r="L3732"/>
      <c r="M3732"/>
      <c r="P3732" s="9">
        <v>197</v>
      </c>
      <c r="V3732" s="39"/>
      <c r="Z3732" s="38"/>
      <c r="AA3732" s="38">
        <v>14.986072423398326</v>
      </c>
      <c r="AB3732" s="30"/>
      <c r="AC3732" s="31"/>
      <c r="AD3732" s="32"/>
      <c r="AE3732" s="32"/>
      <c r="AF3732" s="33"/>
      <c r="AJ3732" s="350"/>
      <c r="AK3732" s="3"/>
      <c r="AL3732" s="3"/>
    </row>
    <row r="3733" spans="1:38" ht="12" customHeight="1" x14ac:dyDescent="0.25">
      <c r="A3733" s="73">
        <v>5705078</v>
      </c>
      <c r="B3733" s="98" t="s">
        <v>3309</v>
      </c>
      <c r="C3733" s="74"/>
      <c r="D3733" s="115">
        <v>27.45</v>
      </c>
      <c r="E3733" s="75" t="s">
        <v>6463</v>
      </c>
      <c r="F3733" s="112">
        <f t="shared" si="229"/>
        <v>32.94</v>
      </c>
      <c r="G3733" s="80" t="s">
        <v>3333</v>
      </c>
      <c r="H3733" s="358"/>
      <c r="J3733" s="341"/>
      <c r="L3733"/>
      <c r="M3733"/>
      <c r="P3733" s="9">
        <v>197</v>
      </c>
      <c r="V3733" s="39"/>
      <c r="Z3733" s="38"/>
      <c r="AA3733" s="38">
        <v>14.979123173277657</v>
      </c>
      <c r="AB3733" s="30"/>
      <c r="AC3733" s="31"/>
      <c r="AD3733" s="32"/>
      <c r="AE3733" s="32"/>
      <c r="AF3733" s="33"/>
      <c r="AJ3733" s="350">
        <v>3602078</v>
      </c>
      <c r="AK3733" s="3"/>
      <c r="AL3733" s="3"/>
    </row>
    <row r="3734" spans="1:38" ht="12" customHeight="1" x14ac:dyDescent="0.25">
      <c r="A3734" s="73">
        <v>3602079</v>
      </c>
      <c r="B3734" s="98" t="s">
        <v>3310</v>
      </c>
      <c r="C3734" s="74"/>
      <c r="D3734" s="115">
        <v>30.01</v>
      </c>
      <c r="E3734" s="75"/>
      <c r="F3734" s="112">
        <f t="shared" si="229"/>
        <v>36.012</v>
      </c>
      <c r="G3734" s="80" t="s">
        <v>3335</v>
      </c>
      <c r="H3734" s="358"/>
      <c r="I3734" s="360" t="s">
        <v>8253</v>
      </c>
      <c r="J3734" s="341"/>
      <c r="L3734"/>
      <c r="M3734"/>
      <c r="P3734" s="9">
        <v>197</v>
      </c>
      <c r="V3734" s="39"/>
      <c r="Z3734" s="38"/>
      <c r="AA3734" s="38">
        <v>14.988066825775661</v>
      </c>
      <c r="AB3734" s="30"/>
      <c r="AC3734" s="31"/>
      <c r="AD3734" s="32"/>
      <c r="AE3734" s="32"/>
      <c r="AF3734" s="33"/>
      <c r="AJ3734" s="350"/>
      <c r="AK3734" s="3"/>
      <c r="AL3734" s="3"/>
    </row>
    <row r="3735" spans="1:38" ht="12" customHeight="1" x14ac:dyDescent="0.25">
      <c r="A3735" s="73">
        <v>3602080</v>
      </c>
      <c r="B3735" s="98" t="s">
        <v>3311</v>
      </c>
      <c r="C3735" s="74"/>
      <c r="D3735" s="115">
        <v>31.01</v>
      </c>
      <c r="E3735" s="75" t="s">
        <v>6463</v>
      </c>
      <c r="F3735" s="309">
        <f t="shared" si="229"/>
        <v>37.212000000000003</v>
      </c>
      <c r="G3735" s="80" t="s">
        <v>3334</v>
      </c>
      <c r="H3735" s="358"/>
      <c r="I3735" s="361"/>
      <c r="J3735" s="341"/>
      <c r="L3735"/>
      <c r="M3735"/>
      <c r="P3735" s="9">
        <v>197</v>
      </c>
      <c r="V3735" s="39"/>
      <c r="Z3735" s="38"/>
      <c r="AA3735" s="38">
        <v>0</v>
      </c>
      <c r="AB3735" s="30"/>
      <c r="AC3735" s="31"/>
      <c r="AD3735" s="32"/>
      <c r="AE3735" s="32"/>
      <c r="AF3735" s="33"/>
      <c r="AJ3735" s="350"/>
      <c r="AK3735" s="3"/>
      <c r="AL3735" s="3"/>
    </row>
    <row r="3736" spans="1:38" ht="12" customHeight="1" x14ac:dyDescent="0.25">
      <c r="A3736" s="73">
        <v>5705081</v>
      </c>
      <c r="B3736" s="98" t="s">
        <v>3312</v>
      </c>
      <c r="C3736" s="74"/>
      <c r="D3736" s="115">
        <v>36.979999999999997</v>
      </c>
      <c r="E3736" s="75"/>
      <c r="F3736" s="112">
        <f t="shared" si="229"/>
        <v>44.375999999999998</v>
      </c>
      <c r="G3736" s="80" t="s">
        <v>3333</v>
      </c>
      <c r="H3736" s="358"/>
      <c r="J3736" s="341"/>
      <c r="L3736"/>
      <c r="M3736"/>
      <c r="P3736" s="9">
        <v>197</v>
      </c>
      <c r="V3736" s="39"/>
      <c r="Z3736" s="38"/>
      <c r="AA3736" s="38">
        <v>14.988381099922535</v>
      </c>
      <c r="AB3736" s="30"/>
      <c r="AC3736" s="31"/>
      <c r="AD3736" s="32"/>
      <c r="AE3736" s="32"/>
      <c r="AF3736" s="33"/>
      <c r="AJ3736" s="350">
        <v>3602081</v>
      </c>
      <c r="AK3736" s="3"/>
      <c r="AL3736" s="3"/>
    </row>
    <row r="3737" spans="1:38" ht="12" customHeight="1" x14ac:dyDescent="0.25">
      <c r="A3737" s="73">
        <v>5705082</v>
      </c>
      <c r="B3737" s="98" t="s">
        <v>3313</v>
      </c>
      <c r="C3737" s="74"/>
      <c r="D3737" s="115">
        <v>40.06</v>
      </c>
      <c r="E3737" s="75" t="s">
        <v>6463</v>
      </c>
      <c r="F3737" s="112">
        <f t="shared" si="229"/>
        <v>48.072000000000003</v>
      </c>
      <c r="G3737" s="80" t="s">
        <v>3333</v>
      </c>
      <c r="H3737" s="358"/>
      <c r="J3737" s="341"/>
      <c r="L3737"/>
      <c r="M3737"/>
      <c r="P3737" s="9">
        <v>197</v>
      </c>
      <c r="V3737" s="39"/>
      <c r="Z3737" s="38"/>
      <c r="AA3737" s="38">
        <v>15.016088666428317</v>
      </c>
      <c r="AB3737" s="30"/>
      <c r="AC3737" s="31"/>
      <c r="AD3737" s="32"/>
      <c r="AE3737" s="32"/>
      <c r="AF3737" s="33"/>
      <c r="AJ3737" s="350">
        <v>3602082</v>
      </c>
      <c r="AK3737" s="3"/>
      <c r="AL3737" s="3"/>
    </row>
    <row r="3738" spans="1:38" ht="12" customHeight="1" x14ac:dyDescent="0.25">
      <c r="A3738" s="73">
        <v>3602083</v>
      </c>
      <c r="B3738" s="98" t="s">
        <v>3314</v>
      </c>
      <c r="C3738" s="74"/>
      <c r="D3738" s="115">
        <v>41.94</v>
      </c>
      <c r="E3738" s="75" t="s">
        <v>1</v>
      </c>
      <c r="F3738" s="112">
        <f t="shared" si="229"/>
        <v>50.327999999999996</v>
      </c>
      <c r="G3738" s="80" t="s">
        <v>3335</v>
      </c>
      <c r="H3738" s="358"/>
      <c r="I3738" s="326" t="s">
        <v>4396</v>
      </c>
      <c r="J3738" s="341"/>
      <c r="L3738"/>
      <c r="M3738"/>
      <c r="P3738" s="9">
        <v>197</v>
      </c>
      <c r="V3738" s="39"/>
      <c r="Z3738" s="38"/>
      <c r="AA3738" s="38">
        <v>14.993169398907114</v>
      </c>
      <c r="AB3738" s="30"/>
      <c r="AC3738" s="31"/>
      <c r="AD3738" s="32"/>
      <c r="AE3738" s="32"/>
      <c r="AF3738" s="33"/>
      <c r="AJ3738" s="350"/>
      <c r="AK3738" s="3"/>
      <c r="AL3738" s="3"/>
    </row>
    <row r="3739" spans="1:38" ht="12" customHeight="1" x14ac:dyDescent="0.25">
      <c r="A3739" s="73">
        <v>3602084</v>
      </c>
      <c r="B3739" s="98" t="s">
        <v>3315</v>
      </c>
      <c r="C3739" s="74"/>
      <c r="D3739" s="115">
        <v>28.52</v>
      </c>
      <c r="E3739" s="75" t="s">
        <v>6463</v>
      </c>
      <c r="F3739" s="309">
        <f t="shared" si="229"/>
        <v>34.223999999999997</v>
      </c>
      <c r="G3739" s="80" t="s">
        <v>3334</v>
      </c>
      <c r="H3739" s="358"/>
      <c r="J3739" s="341"/>
      <c r="L3739"/>
      <c r="M3739"/>
      <c r="P3739" s="9">
        <v>197</v>
      </c>
      <c r="V3739" s="39"/>
      <c r="Z3739" s="38"/>
      <c r="AA3739" s="38">
        <v>0</v>
      </c>
      <c r="AB3739" s="30"/>
      <c r="AC3739" s="31"/>
      <c r="AD3739" s="32"/>
      <c r="AE3739" s="32"/>
      <c r="AF3739" s="33"/>
      <c r="AJ3739" s="350"/>
      <c r="AK3739" s="3"/>
      <c r="AL3739" s="3"/>
    </row>
    <row r="3740" spans="1:38" ht="12" customHeight="1" x14ac:dyDescent="0.25">
      <c r="A3740" s="73">
        <v>3602085</v>
      </c>
      <c r="B3740" s="98" t="s">
        <v>3316</v>
      </c>
      <c r="C3740" s="74"/>
      <c r="D3740" s="115">
        <v>45.36</v>
      </c>
      <c r="E3740" s="75" t="s">
        <v>6463</v>
      </c>
      <c r="F3740" s="112">
        <f t="shared" si="229"/>
        <v>54.431999999999995</v>
      </c>
      <c r="G3740" s="80" t="s">
        <v>3333</v>
      </c>
      <c r="H3740" s="358"/>
      <c r="J3740" s="341"/>
      <c r="L3740"/>
      <c r="M3740"/>
      <c r="P3740" s="9">
        <v>197</v>
      </c>
      <c r="V3740" s="39"/>
      <c r="Z3740" s="38"/>
      <c r="AA3740" s="38">
        <v>14.998421218819075</v>
      </c>
      <c r="AB3740" s="30"/>
      <c r="AC3740" s="31"/>
      <c r="AD3740" s="32"/>
      <c r="AE3740" s="32"/>
      <c r="AF3740" s="33"/>
      <c r="AJ3740" s="350"/>
      <c r="AK3740" s="3"/>
      <c r="AL3740" s="3"/>
    </row>
    <row r="3741" spans="1:38" ht="12" customHeight="1" x14ac:dyDescent="0.25">
      <c r="A3741" s="73">
        <v>3602086</v>
      </c>
      <c r="B3741" s="98" t="s">
        <v>3317</v>
      </c>
      <c r="C3741" s="74"/>
      <c r="D3741" s="115">
        <v>45.21</v>
      </c>
      <c r="E3741" s="75" t="s">
        <v>6463</v>
      </c>
      <c r="F3741" s="309">
        <f t="shared" si="229"/>
        <v>54.252000000000002</v>
      </c>
      <c r="G3741" s="80" t="s">
        <v>3333</v>
      </c>
      <c r="H3741" s="358"/>
      <c r="J3741" s="341"/>
      <c r="L3741"/>
      <c r="M3741"/>
      <c r="P3741" s="9">
        <v>197</v>
      </c>
      <c r="V3741" s="39"/>
      <c r="Z3741" s="38"/>
      <c r="AA3741" s="38">
        <v>0</v>
      </c>
      <c r="AB3741" s="30"/>
      <c r="AC3741" s="31"/>
      <c r="AD3741" s="32"/>
      <c r="AE3741" s="32"/>
      <c r="AF3741" s="33"/>
      <c r="AJ3741" s="350"/>
      <c r="AK3741" s="3"/>
      <c r="AL3741" s="3"/>
    </row>
    <row r="3742" spans="1:38" ht="12" customHeight="1" x14ac:dyDescent="0.25">
      <c r="A3742" s="73">
        <v>3602087</v>
      </c>
      <c r="B3742" s="98" t="s">
        <v>3318</v>
      </c>
      <c r="C3742" s="74"/>
      <c r="D3742" s="115">
        <v>57.06</v>
      </c>
      <c r="E3742" s="75" t="s">
        <v>6463</v>
      </c>
      <c r="F3742" s="309">
        <f t="shared" si="229"/>
        <v>68.471999999999994</v>
      </c>
      <c r="G3742" s="80" t="s">
        <v>3335</v>
      </c>
      <c r="H3742" s="358"/>
      <c r="J3742" s="341"/>
      <c r="L3742"/>
      <c r="M3742"/>
      <c r="P3742" s="9">
        <v>197</v>
      </c>
      <c r="V3742" s="39"/>
      <c r="Z3742" s="38"/>
      <c r="AA3742" s="38">
        <v>0</v>
      </c>
      <c r="AB3742" s="30"/>
      <c r="AC3742" s="31"/>
      <c r="AD3742" s="32"/>
      <c r="AE3742" s="32"/>
      <c r="AF3742" s="33"/>
      <c r="AJ3742" s="350"/>
      <c r="AK3742" s="3"/>
      <c r="AL3742" s="3"/>
    </row>
    <row r="3743" spans="1:38" ht="12" customHeight="1" x14ac:dyDescent="0.25">
      <c r="A3743" s="271">
        <v>5705088</v>
      </c>
      <c r="B3743" s="100" t="s">
        <v>3319</v>
      </c>
      <c r="C3743" s="85"/>
      <c r="D3743" s="115">
        <v>75.52</v>
      </c>
      <c r="E3743" s="86" t="s">
        <v>6463</v>
      </c>
      <c r="F3743" s="292">
        <f t="shared" si="229"/>
        <v>90.623999999999995</v>
      </c>
      <c r="G3743" s="87" t="s">
        <v>3335</v>
      </c>
      <c r="H3743" s="358"/>
      <c r="J3743" s="341"/>
      <c r="L3743"/>
      <c r="M3743"/>
      <c r="P3743" s="9">
        <v>197</v>
      </c>
      <c r="V3743" s="39"/>
      <c r="Z3743" s="38"/>
      <c r="AA3743" s="38">
        <v>15.000948226815851</v>
      </c>
      <c r="AB3743" s="30"/>
      <c r="AC3743" s="31"/>
      <c r="AD3743" s="32"/>
      <c r="AE3743" s="32"/>
      <c r="AF3743" s="33"/>
      <c r="AJ3743" s="350">
        <v>3602088</v>
      </c>
      <c r="AK3743" s="3"/>
      <c r="AL3743" s="3"/>
    </row>
    <row r="3744" spans="1:38" ht="60" customHeight="1" x14ac:dyDescent="0.25">
      <c r="A3744" s="269">
        <v>113</v>
      </c>
      <c r="B3744" s="284" t="s">
        <v>8023</v>
      </c>
      <c r="C3744" s="267"/>
      <c r="D3744" s="115"/>
      <c r="E3744" s="267"/>
      <c r="F3744" s="298"/>
      <c r="G3744" s="189"/>
      <c r="H3744" s="358"/>
      <c r="I3744" s="354"/>
      <c r="J3744" s="72"/>
      <c r="K3744" s="72"/>
      <c r="L3744"/>
      <c r="M3744"/>
      <c r="P3744" s="9">
        <v>198</v>
      </c>
      <c r="R3744" s="36"/>
      <c r="V3744" s="37"/>
      <c r="Z3744" s="38"/>
      <c r="AA3744" s="38"/>
      <c r="AB3744" s="30"/>
      <c r="AC3744" s="31"/>
      <c r="AD3744" s="32"/>
      <c r="AE3744" s="32"/>
      <c r="AF3744" s="33"/>
      <c r="AJ3744" s="350"/>
      <c r="AK3744" s="3"/>
      <c r="AL3744" s="3"/>
    </row>
    <row r="3745" spans="1:38" ht="12" customHeight="1" x14ac:dyDescent="0.25">
      <c r="A3745" s="76">
        <v>3602089</v>
      </c>
      <c r="B3745" s="270" t="s">
        <v>3320</v>
      </c>
      <c r="C3745" s="77"/>
      <c r="D3745" s="115">
        <v>85.26</v>
      </c>
      <c r="E3745" s="78" t="s">
        <v>6463</v>
      </c>
      <c r="F3745" s="112">
        <f t="shared" si="229"/>
        <v>102.312</v>
      </c>
      <c r="G3745" s="79" t="s">
        <v>3335</v>
      </c>
      <c r="H3745" s="358"/>
      <c r="J3745" s="341"/>
      <c r="L3745"/>
      <c r="M3745"/>
      <c r="P3745" s="9">
        <v>198</v>
      </c>
      <c r="V3745" s="39"/>
      <c r="Z3745" s="38"/>
      <c r="AA3745" s="38">
        <v>15.000839912649084</v>
      </c>
      <c r="AB3745" s="30"/>
      <c r="AC3745" s="31"/>
      <c r="AD3745" s="32"/>
      <c r="AE3745" s="32"/>
      <c r="AF3745" s="33"/>
      <c r="AJ3745" s="350"/>
      <c r="AK3745" s="3"/>
      <c r="AL3745" s="3"/>
    </row>
    <row r="3746" spans="1:38" ht="12" customHeight="1" x14ac:dyDescent="0.25">
      <c r="A3746" s="73">
        <v>5705090</v>
      </c>
      <c r="B3746" s="98" t="s">
        <v>3321</v>
      </c>
      <c r="C3746" s="74"/>
      <c r="D3746" s="115">
        <v>88.8</v>
      </c>
      <c r="E3746" s="75" t="s">
        <v>6463</v>
      </c>
      <c r="F3746" s="112">
        <f t="shared" si="229"/>
        <v>106.55999999999999</v>
      </c>
      <c r="G3746" s="80" t="s">
        <v>3334</v>
      </c>
      <c r="H3746" s="358"/>
      <c r="J3746" s="341"/>
      <c r="L3746"/>
      <c r="M3746"/>
      <c r="P3746" s="9">
        <v>198</v>
      </c>
      <c r="V3746" s="39"/>
      <c r="Z3746" s="38"/>
      <c r="AA3746" s="38">
        <v>15</v>
      </c>
      <c r="AB3746" s="30"/>
      <c r="AC3746" s="31"/>
      <c r="AD3746" s="32"/>
      <c r="AE3746" s="32"/>
      <c r="AF3746" s="33"/>
      <c r="AJ3746" s="350">
        <v>3602090</v>
      </c>
      <c r="AK3746" s="3"/>
      <c r="AL3746" s="3"/>
    </row>
    <row r="3747" spans="1:38" ht="12" customHeight="1" x14ac:dyDescent="0.25">
      <c r="A3747" s="73">
        <v>3602091</v>
      </c>
      <c r="B3747" s="98" t="s">
        <v>3322</v>
      </c>
      <c r="C3747" s="74"/>
      <c r="D3747" s="115">
        <v>105.85</v>
      </c>
      <c r="E3747" s="75" t="s">
        <v>6463</v>
      </c>
      <c r="F3747" s="112">
        <f t="shared" si="229"/>
        <v>127.01999999999998</v>
      </c>
      <c r="G3747" s="80" t="s">
        <v>3335</v>
      </c>
      <c r="H3747" s="358"/>
      <c r="J3747" s="341"/>
      <c r="L3747"/>
      <c r="M3747"/>
      <c r="P3747" s="9">
        <v>198</v>
      </c>
      <c r="V3747" s="39"/>
      <c r="Z3747" s="38"/>
      <c r="AA3747" s="38">
        <v>15.00473548910837</v>
      </c>
      <c r="AB3747" s="30"/>
      <c r="AC3747" s="31"/>
      <c r="AD3747" s="32"/>
      <c r="AE3747" s="32"/>
      <c r="AF3747" s="33"/>
      <c r="AJ3747" s="350"/>
      <c r="AK3747" s="3"/>
      <c r="AL3747" s="3"/>
    </row>
    <row r="3748" spans="1:38" ht="12" customHeight="1" x14ac:dyDescent="0.25">
      <c r="A3748" s="73">
        <v>5705092</v>
      </c>
      <c r="B3748" s="98" t="s">
        <v>3323</v>
      </c>
      <c r="C3748" s="74"/>
      <c r="D3748" s="115">
        <v>109.21</v>
      </c>
      <c r="E3748" s="75" t="s">
        <v>6463</v>
      </c>
      <c r="F3748" s="112">
        <f t="shared" si="229"/>
        <v>131.05199999999999</v>
      </c>
      <c r="G3748" s="80" t="s">
        <v>3334</v>
      </c>
      <c r="H3748" s="358"/>
      <c r="J3748" s="341"/>
      <c r="L3748"/>
      <c r="M3748"/>
      <c r="P3748" s="9">
        <v>198</v>
      </c>
      <c r="V3748" s="39"/>
      <c r="Z3748" s="38"/>
      <c r="AA3748" s="38">
        <v>15.003278688524588</v>
      </c>
      <c r="AB3748" s="30"/>
      <c r="AC3748" s="31"/>
      <c r="AD3748" s="32"/>
      <c r="AE3748" s="32"/>
      <c r="AF3748" s="33"/>
      <c r="AJ3748" s="350">
        <v>3602092</v>
      </c>
      <c r="AK3748" s="3"/>
      <c r="AL3748" s="3"/>
    </row>
    <row r="3749" spans="1:38" ht="12" customHeight="1" x14ac:dyDescent="0.25">
      <c r="A3749" s="73">
        <v>3602093</v>
      </c>
      <c r="B3749" s="98" t="s">
        <v>3324</v>
      </c>
      <c r="C3749" s="74"/>
      <c r="D3749" s="115">
        <v>141.66</v>
      </c>
      <c r="E3749" s="75" t="s">
        <v>6463</v>
      </c>
      <c r="F3749" s="112">
        <f t="shared" si="229"/>
        <v>169.99199999999999</v>
      </c>
      <c r="G3749" s="80" t="s">
        <v>3334</v>
      </c>
      <c r="H3749" s="358"/>
      <c r="J3749" s="341"/>
      <c r="L3749"/>
      <c r="M3749"/>
      <c r="P3749" s="9">
        <v>198</v>
      </c>
      <c r="V3749" s="39"/>
      <c r="Z3749" s="38"/>
      <c r="AA3749" s="38">
        <v>15.003538570417547</v>
      </c>
      <c r="AB3749" s="30"/>
      <c r="AC3749" s="31"/>
      <c r="AD3749" s="32"/>
      <c r="AE3749" s="32"/>
      <c r="AF3749" s="33"/>
      <c r="AJ3749" s="350"/>
      <c r="AK3749" s="3"/>
      <c r="AL3749" s="3"/>
    </row>
    <row r="3750" spans="1:38" ht="12" customHeight="1" x14ac:dyDescent="0.25">
      <c r="A3750" s="271">
        <v>5705094</v>
      </c>
      <c r="B3750" s="100" t="s">
        <v>3325</v>
      </c>
      <c r="C3750" s="85"/>
      <c r="D3750" s="115">
        <v>153.54</v>
      </c>
      <c r="E3750" s="86" t="s">
        <v>6463</v>
      </c>
      <c r="F3750" s="292">
        <f t="shared" si="229"/>
        <v>184.24799999999999</v>
      </c>
      <c r="G3750" s="87" t="s">
        <v>3334</v>
      </c>
      <c r="H3750" s="358"/>
      <c r="J3750" s="341"/>
      <c r="L3750"/>
      <c r="M3750"/>
      <c r="P3750" s="9">
        <v>198</v>
      </c>
      <c r="V3750" s="39"/>
      <c r="Z3750" s="38"/>
      <c r="AA3750" s="38">
        <v>14.998600876783883</v>
      </c>
      <c r="AB3750" s="30"/>
      <c r="AC3750" s="31"/>
      <c r="AD3750" s="32"/>
      <c r="AE3750" s="32"/>
      <c r="AF3750" s="33"/>
      <c r="AJ3750" s="350">
        <v>3602094</v>
      </c>
      <c r="AK3750" s="3"/>
      <c r="AL3750" s="3"/>
    </row>
    <row r="3751" spans="1:38" ht="60" customHeight="1" x14ac:dyDescent="0.25">
      <c r="A3751" s="269">
        <v>114</v>
      </c>
      <c r="B3751" s="284" t="s">
        <v>8024</v>
      </c>
      <c r="C3751" s="267"/>
      <c r="D3751" s="115"/>
      <c r="E3751" s="267"/>
      <c r="F3751" s="298"/>
      <c r="G3751" s="189"/>
      <c r="H3751" s="358"/>
      <c r="I3751" s="354"/>
      <c r="J3751" s="72"/>
      <c r="K3751" s="72"/>
      <c r="L3751"/>
      <c r="M3751"/>
      <c r="P3751" s="9">
        <v>199</v>
      </c>
      <c r="R3751" s="36"/>
      <c r="V3751" s="37"/>
      <c r="Z3751" s="38"/>
      <c r="AA3751" s="38"/>
      <c r="AB3751" s="30"/>
      <c r="AC3751" s="31"/>
      <c r="AD3751" s="32"/>
      <c r="AE3751" s="32"/>
      <c r="AF3751" s="33"/>
      <c r="AJ3751" s="350"/>
      <c r="AK3751" s="3"/>
      <c r="AL3751" s="3"/>
    </row>
    <row r="3752" spans="1:38" ht="12" customHeight="1" x14ac:dyDescent="0.25">
      <c r="A3752" s="76">
        <v>3602021</v>
      </c>
      <c r="B3752" s="270" t="s">
        <v>811</v>
      </c>
      <c r="C3752" s="77"/>
      <c r="D3752" s="115">
        <v>25.71</v>
      </c>
      <c r="E3752" s="78" t="s">
        <v>6463</v>
      </c>
      <c r="F3752" s="112">
        <f t="shared" si="229"/>
        <v>30.852</v>
      </c>
      <c r="G3752" s="79" t="s">
        <v>3334</v>
      </c>
      <c r="H3752" s="358"/>
      <c r="I3752" s="326" t="s">
        <v>4968</v>
      </c>
      <c r="J3752" s="341"/>
      <c r="L3752"/>
      <c r="M3752"/>
      <c r="P3752" s="9">
        <v>199</v>
      </c>
      <c r="V3752" s="39"/>
      <c r="Z3752" s="38"/>
      <c r="AA3752" s="38">
        <v>14.986072423398326</v>
      </c>
      <c r="AB3752" s="30"/>
      <c r="AC3752" s="31"/>
      <c r="AD3752" s="32"/>
      <c r="AE3752" s="32"/>
      <c r="AF3752" s="33"/>
      <c r="AJ3752" s="350"/>
      <c r="AK3752" s="3"/>
      <c r="AL3752" s="3"/>
    </row>
    <row r="3753" spans="1:38" ht="12" customHeight="1" x14ac:dyDescent="0.25">
      <c r="A3753" s="73">
        <v>5705022</v>
      </c>
      <c r="B3753" s="98" t="s">
        <v>812</v>
      </c>
      <c r="C3753" s="74"/>
      <c r="D3753" s="115">
        <v>29.65</v>
      </c>
      <c r="E3753" s="75" t="s">
        <v>6463</v>
      </c>
      <c r="F3753" s="112">
        <f t="shared" si="229"/>
        <v>35.58</v>
      </c>
      <c r="G3753" s="80" t="s">
        <v>3333</v>
      </c>
      <c r="H3753" s="358"/>
      <c r="I3753" s="360" t="s">
        <v>8251</v>
      </c>
      <c r="J3753" s="341"/>
      <c r="L3753"/>
      <c r="M3753"/>
      <c r="P3753" s="9">
        <v>199</v>
      </c>
      <c r="V3753" s="39"/>
      <c r="Z3753" s="38"/>
      <c r="AA3753" s="38">
        <v>14.979123173277657</v>
      </c>
      <c r="AB3753" s="30"/>
      <c r="AC3753" s="31"/>
      <c r="AD3753" s="32"/>
      <c r="AE3753" s="32"/>
      <c r="AF3753" s="33"/>
      <c r="AJ3753" s="350">
        <v>3602022</v>
      </c>
      <c r="AK3753" s="3"/>
      <c r="AL3753" s="3"/>
    </row>
    <row r="3754" spans="1:38" ht="12" customHeight="1" x14ac:dyDescent="0.25">
      <c r="A3754" s="73">
        <v>5705023</v>
      </c>
      <c r="B3754" s="98" t="s">
        <v>813</v>
      </c>
      <c r="C3754" s="74"/>
      <c r="D3754" s="115">
        <v>30.01</v>
      </c>
      <c r="E3754" s="75" t="s">
        <v>6463</v>
      </c>
      <c r="F3754" s="112">
        <f t="shared" si="229"/>
        <v>36.012</v>
      </c>
      <c r="G3754" s="80" t="s">
        <v>3335</v>
      </c>
      <c r="H3754" s="358"/>
      <c r="I3754" s="361"/>
      <c r="J3754" s="341"/>
      <c r="L3754"/>
      <c r="M3754"/>
      <c r="P3754" s="9">
        <v>199</v>
      </c>
      <c r="V3754" s="39"/>
      <c r="Z3754" s="38"/>
      <c r="AA3754" s="38">
        <v>14.988066825775661</v>
      </c>
      <c r="AB3754" s="30"/>
      <c r="AC3754" s="31"/>
      <c r="AD3754" s="32"/>
      <c r="AE3754" s="32"/>
      <c r="AF3754" s="33"/>
      <c r="AJ3754" s="350">
        <v>3602023</v>
      </c>
      <c r="AK3754" s="3"/>
      <c r="AL3754" s="3"/>
    </row>
    <row r="3755" spans="1:38" ht="12" customHeight="1" x14ac:dyDescent="0.25">
      <c r="A3755" s="73">
        <v>5705024</v>
      </c>
      <c r="B3755" s="98" t="s">
        <v>814</v>
      </c>
      <c r="C3755" s="74"/>
      <c r="D3755" s="115">
        <v>33.36</v>
      </c>
      <c r="E3755" s="75" t="s">
        <v>6463</v>
      </c>
      <c r="F3755" s="112">
        <f t="shared" si="229"/>
        <v>40.031999999999996</v>
      </c>
      <c r="G3755" s="80" t="s">
        <v>3334</v>
      </c>
      <c r="H3755" s="358"/>
      <c r="J3755" s="341"/>
      <c r="L3755"/>
      <c r="M3755"/>
      <c r="P3755" s="9">
        <v>199</v>
      </c>
      <c r="V3755" s="39"/>
      <c r="Z3755" s="38"/>
      <c r="AA3755" s="38">
        <v>14.984972091026194</v>
      </c>
      <c r="AB3755" s="30"/>
      <c r="AC3755" s="31"/>
      <c r="AD3755" s="32"/>
      <c r="AE3755" s="32"/>
      <c r="AF3755" s="33"/>
      <c r="AJ3755" s="350">
        <v>3602024</v>
      </c>
      <c r="AK3755" s="3"/>
      <c r="AL3755" s="3"/>
    </row>
    <row r="3756" spans="1:38" ht="12" customHeight="1" x14ac:dyDescent="0.25">
      <c r="A3756" s="73">
        <v>5705025</v>
      </c>
      <c r="B3756" s="98" t="s">
        <v>815</v>
      </c>
      <c r="C3756" s="74"/>
      <c r="D3756" s="115">
        <v>34.67</v>
      </c>
      <c r="E3756" s="75" t="s">
        <v>6463</v>
      </c>
      <c r="F3756" s="112">
        <f t="shared" si="229"/>
        <v>41.603999999999999</v>
      </c>
      <c r="G3756" s="80" t="s">
        <v>3334</v>
      </c>
      <c r="H3756" s="358"/>
      <c r="I3756" s="360" t="s">
        <v>8247</v>
      </c>
      <c r="J3756" s="341"/>
      <c r="L3756"/>
      <c r="M3756"/>
      <c r="P3756" s="9">
        <v>199</v>
      </c>
      <c r="V3756" s="39"/>
      <c r="Z3756" s="38"/>
      <c r="AA3756" s="38">
        <v>14.993804213135064</v>
      </c>
      <c r="AB3756" s="30"/>
      <c r="AC3756" s="31"/>
      <c r="AD3756" s="32"/>
      <c r="AE3756" s="32"/>
      <c r="AF3756" s="33"/>
      <c r="AJ3756" s="350">
        <v>3602025</v>
      </c>
      <c r="AK3756" s="3"/>
      <c r="AL3756" s="3"/>
    </row>
    <row r="3757" spans="1:38" ht="12" customHeight="1" x14ac:dyDescent="0.25">
      <c r="A3757" s="73">
        <v>5705026</v>
      </c>
      <c r="B3757" s="98" t="s">
        <v>816</v>
      </c>
      <c r="C3757" s="74"/>
      <c r="D3757" s="115">
        <v>38.909999999999997</v>
      </c>
      <c r="E3757" s="75" t="s">
        <v>6463</v>
      </c>
      <c r="F3757" s="112">
        <f t="shared" si="229"/>
        <v>46.691999999999993</v>
      </c>
      <c r="G3757" s="80" t="s">
        <v>3333</v>
      </c>
      <c r="H3757" s="358"/>
      <c r="I3757" s="361"/>
      <c r="J3757" s="341"/>
      <c r="L3757"/>
      <c r="M3757"/>
      <c r="P3757" s="9">
        <v>199</v>
      </c>
      <c r="V3757" s="39"/>
      <c r="Z3757" s="38"/>
      <c r="AA3757" s="38">
        <v>15.016562384983445</v>
      </c>
      <c r="AB3757" s="30"/>
      <c r="AC3757" s="31"/>
      <c r="AD3757" s="32"/>
      <c r="AE3757" s="32"/>
      <c r="AF3757" s="33"/>
      <c r="AJ3757" s="350">
        <v>3602026</v>
      </c>
      <c r="AK3757" s="3"/>
      <c r="AL3757" s="3"/>
    </row>
    <row r="3758" spans="1:38" ht="12" customHeight="1" x14ac:dyDescent="0.25">
      <c r="A3758" s="73">
        <v>5705027</v>
      </c>
      <c r="B3758" s="98" t="s">
        <v>817</v>
      </c>
      <c r="C3758" s="74"/>
      <c r="D3758" s="115">
        <v>40.06</v>
      </c>
      <c r="E3758" s="75" t="s">
        <v>6463</v>
      </c>
      <c r="F3758" s="112">
        <f t="shared" si="229"/>
        <v>48.072000000000003</v>
      </c>
      <c r="G3758" s="80" t="s">
        <v>3333</v>
      </c>
      <c r="H3758" s="358"/>
      <c r="J3758" s="341"/>
      <c r="L3758"/>
      <c r="M3758"/>
      <c r="P3758" s="9">
        <v>199</v>
      </c>
      <c r="V3758" s="39"/>
      <c r="Z3758" s="38"/>
      <c r="AA3758" s="38">
        <v>15.016088666428317</v>
      </c>
      <c r="AB3758" s="30"/>
      <c r="AC3758" s="31"/>
      <c r="AD3758" s="32"/>
      <c r="AE3758" s="32"/>
      <c r="AF3758" s="33"/>
      <c r="AJ3758" s="350">
        <v>3602027</v>
      </c>
      <c r="AK3758" s="3"/>
      <c r="AL3758" s="3"/>
    </row>
    <row r="3759" spans="1:38" ht="12" customHeight="1" x14ac:dyDescent="0.25">
      <c r="A3759" s="73">
        <v>5705028</v>
      </c>
      <c r="B3759" s="98" t="s">
        <v>818</v>
      </c>
      <c r="C3759" s="74"/>
      <c r="D3759" s="115">
        <v>41.94</v>
      </c>
      <c r="E3759" s="75" t="s">
        <v>6463</v>
      </c>
      <c r="F3759" s="112">
        <f t="shared" si="229"/>
        <v>50.327999999999996</v>
      </c>
      <c r="G3759" s="80" t="s">
        <v>3335</v>
      </c>
      <c r="H3759" s="358"/>
      <c r="I3759" s="360" t="s">
        <v>8249</v>
      </c>
      <c r="J3759" s="341"/>
      <c r="L3759"/>
      <c r="M3759"/>
      <c r="P3759" s="9">
        <v>199</v>
      </c>
      <c r="V3759" s="39"/>
      <c r="Z3759" s="38"/>
      <c r="AA3759" s="38">
        <v>14.993169398907114</v>
      </c>
      <c r="AB3759" s="30"/>
      <c r="AC3759" s="31"/>
      <c r="AD3759" s="32"/>
      <c r="AE3759" s="32"/>
      <c r="AF3759" s="33"/>
      <c r="AJ3759" s="350">
        <v>3602028</v>
      </c>
      <c r="AK3759" s="3"/>
      <c r="AL3759" s="3"/>
    </row>
    <row r="3760" spans="1:38" ht="12" customHeight="1" x14ac:dyDescent="0.25">
      <c r="A3760" s="73">
        <v>3602029</v>
      </c>
      <c r="B3760" s="98" t="s">
        <v>819</v>
      </c>
      <c r="C3760" s="74"/>
      <c r="D3760" s="115">
        <v>33.270000000000003</v>
      </c>
      <c r="E3760" s="75" t="s">
        <v>6463</v>
      </c>
      <c r="F3760" s="112">
        <f t="shared" si="229"/>
        <v>39.923999999999999</v>
      </c>
      <c r="G3760" s="80" t="s">
        <v>3334</v>
      </c>
      <c r="H3760" s="358"/>
      <c r="I3760" s="361"/>
      <c r="J3760" s="341"/>
      <c r="L3760"/>
      <c r="M3760"/>
      <c r="P3760" s="9">
        <v>199</v>
      </c>
      <c r="V3760" s="39"/>
      <c r="Z3760" s="38"/>
      <c r="AA3760" s="38">
        <v>15.017211703958679</v>
      </c>
      <c r="AB3760" s="30"/>
      <c r="AC3760" s="31"/>
      <c r="AD3760" s="32"/>
      <c r="AE3760" s="32"/>
      <c r="AF3760" s="33"/>
      <c r="AJ3760" s="350"/>
      <c r="AK3760" s="3"/>
      <c r="AL3760" s="3"/>
    </row>
    <row r="3761" spans="1:38" ht="12" customHeight="1" x14ac:dyDescent="0.25">
      <c r="A3761" s="73">
        <v>5705030</v>
      </c>
      <c r="B3761" s="98" t="s">
        <v>820</v>
      </c>
      <c r="C3761" s="74"/>
      <c r="D3761" s="115">
        <v>48.99</v>
      </c>
      <c r="E3761" s="75" t="s">
        <v>6463</v>
      </c>
      <c r="F3761" s="112">
        <f t="shared" si="229"/>
        <v>58.787999999999997</v>
      </c>
      <c r="G3761" s="80" t="s">
        <v>3333</v>
      </c>
      <c r="H3761" s="358"/>
      <c r="J3761" s="341"/>
      <c r="L3761"/>
      <c r="M3761"/>
      <c r="P3761" s="9">
        <v>199</v>
      </c>
      <c r="V3761" s="39"/>
      <c r="Z3761" s="38"/>
      <c r="AA3761" s="38">
        <v>14.998421218819075</v>
      </c>
      <c r="AB3761" s="30"/>
      <c r="AC3761" s="31"/>
      <c r="AD3761" s="32"/>
      <c r="AE3761" s="32"/>
      <c r="AF3761" s="33"/>
      <c r="AJ3761" s="350">
        <v>3602030</v>
      </c>
      <c r="AK3761" s="3"/>
      <c r="AL3761" s="3"/>
    </row>
    <row r="3762" spans="1:38" ht="12" customHeight="1" x14ac:dyDescent="0.25">
      <c r="A3762" s="73">
        <v>5705031</v>
      </c>
      <c r="B3762" s="98" t="s">
        <v>821</v>
      </c>
      <c r="C3762" s="74"/>
      <c r="D3762" s="115">
        <v>47.37</v>
      </c>
      <c r="E3762" s="75" t="s">
        <v>6463</v>
      </c>
      <c r="F3762" s="112">
        <f t="shared" si="229"/>
        <v>56.843999999999994</v>
      </c>
      <c r="G3762" s="80" t="s">
        <v>3333</v>
      </c>
      <c r="H3762" s="358"/>
      <c r="I3762" s="360" t="s">
        <v>8252</v>
      </c>
      <c r="J3762" s="341"/>
      <c r="L3762"/>
      <c r="M3762"/>
      <c r="P3762" s="9">
        <v>199</v>
      </c>
      <c r="V3762" s="39"/>
      <c r="Z3762" s="38"/>
      <c r="AA3762" s="38">
        <v>14.998488055639555</v>
      </c>
      <c r="AB3762" s="30"/>
      <c r="AC3762" s="31"/>
      <c r="AD3762" s="32"/>
      <c r="AE3762" s="32"/>
      <c r="AF3762" s="33"/>
      <c r="AJ3762" s="350">
        <v>3602031</v>
      </c>
      <c r="AK3762" s="3"/>
      <c r="AL3762" s="3"/>
    </row>
    <row r="3763" spans="1:38" ht="12" customHeight="1" x14ac:dyDescent="0.25">
      <c r="A3763" s="73">
        <v>5705032</v>
      </c>
      <c r="B3763" s="98" t="s">
        <v>822</v>
      </c>
      <c r="C3763" s="74"/>
      <c r="D3763" s="115">
        <v>53.97</v>
      </c>
      <c r="E3763" s="75" t="s">
        <v>6463</v>
      </c>
      <c r="F3763" s="112">
        <f t="shared" si="229"/>
        <v>64.763999999999996</v>
      </c>
      <c r="G3763" s="80" t="s">
        <v>3335</v>
      </c>
      <c r="H3763" s="358"/>
      <c r="I3763" s="361"/>
      <c r="J3763" s="341"/>
      <c r="L3763"/>
      <c r="M3763"/>
      <c r="P3763" s="9">
        <v>199</v>
      </c>
      <c r="V3763" s="39"/>
      <c r="Z3763" s="38"/>
      <c r="AA3763" s="38">
        <v>14.989968472341644</v>
      </c>
      <c r="AB3763" s="30"/>
      <c r="AC3763" s="31"/>
      <c r="AD3763" s="32"/>
      <c r="AE3763" s="32"/>
      <c r="AF3763" s="33"/>
      <c r="AJ3763" s="350">
        <v>3602032</v>
      </c>
      <c r="AK3763" s="3"/>
      <c r="AL3763" s="3"/>
    </row>
    <row r="3764" spans="1:38" ht="12" customHeight="1" x14ac:dyDescent="0.25">
      <c r="A3764" s="73">
        <v>5705033</v>
      </c>
      <c r="B3764" s="98" t="s">
        <v>823</v>
      </c>
      <c r="C3764" s="74"/>
      <c r="D3764" s="115">
        <v>66.569999999999993</v>
      </c>
      <c r="E3764" s="75" t="s">
        <v>6463</v>
      </c>
      <c r="F3764" s="112">
        <f t="shared" si="229"/>
        <v>79.883999999999986</v>
      </c>
      <c r="G3764" s="80" t="s">
        <v>3335</v>
      </c>
      <c r="H3764" s="358"/>
      <c r="J3764" s="341"/>
      <c r="L3764"/>
      <c r="M3764"/>
      <c r="P3764" s="9">
        <v>199</v>
      </c>
      <c r="V3764" s="39"/>
      <c r="Z3764" s="38"/>
      <c r="AA3764" s="38">
        <v>14.995697074010323</v>
      </c>
      <c r="AB3764" s="30"/>
      <c r="AC3764" s="31"/>
      <c r="AD3764" s="32"/>
      <c r="AE3764" s="32"/>
      <c r="AF3764" s="33"/>
      <c r="AJ3764" s="350">
        <v>3602033</v>
      </c>
      <c r="AK3764" s="3"/>
      <c r="AL3764" s="3"/>
    </row>
    <row r="3765" spans="1:38" ht="12" customHeight="1" x14ac:dyDescent="0.25">
      <c r="A3765" s="73">
        <v>3602034</v>
      </c>
      <c r="B3765" s="98" t="s">
        <v>824</v>
      </c>
      <c r="C3765" s="74"/>
      <c r="D3765" s="115">
        <v>64.73</v>
      </c>
      <c r="E3765" s="75" t="s">
        <v>6463</v>
      </c>
      <c r="F3765" s="309">
        <f t="shared" si="229"/>
        <v>77.676000000000002</v>
      </c>
      <c r="G3765" s="80" t="s">
        <v>3334</v>
      </c>
      <c r="H3765" s="358"/>
      <c r="J3765" s="341"/>
      <c r="L3765"/>
      <c r="M3765"/>
      <c r="P3765" s="9">
        <v>199</v>
      </c>
      <c r="V3765" s="39"/>
      <c r="Z3765" s="38"/>
      <c r="AA3765" s="38">
        <v>0</v>
      </c>
      <c r="AB3765" s="30"/>
      <c r="AC3765" s="31"/>
      <c r="AD3765" s="32"/>
      <c r="AE3765" s="32"/>
      <c r="AF3765" s="33"/>
      <c r="AJ3765" s="350"/>
      <c r="AK3765" s="3"/>
      <c r="AL3765" s="3"/>
    </row>
    <row r="3766" spans="1:38" ht="12" customHeight="1" x14ac:dyDescent="0.25">
      <c r="A3766" s="73">
        <v>3602035</v>
      </c>
      <c r="B3766" s="98" t="s">
        <v>825</v>
      </c>
      <c r="C3766" s="74"/>
      <c r="D3766" s="115">
        <v>25.71</v>
      </c>
      <c r="E3766" s="75"/>
      <c r="F3766" s="112">
        <f t="shared" si="229"/>
        <v>30.852</v>
      </c>
      <c r="G3766" s="80" t="s">
        <v>3334</v>
      </c>
      <c r="H3766" s="358"/>
      <c r="J3766" s="341"/>
      <c r="L3766"/>
      <c r="M3766"/>
      <c r="P3766" s="9">
        <v>199</v>
      </c>
      <c r="V3766" s="39"/>
      <c r="Z3766" s="38"/>
      <c r="AA3766" s="38">
        <v>14.986072423398326</v>
      </c>
      <c r="AB3766" s="30"/>
      <c r="AC3766" s="31"/>
      <c r="AD3766" s="32"/>
      <c r="AE3766" s="32"/>
      <c r="AF3766" s="33"/>
      <c r="AJ3766" s="350"/>
      <c r="AK3766" s="3"/>
      <c r="AL3766" s="3"/>
    </row>
    <row r="3767" spans="1:38" ht="12" customHeight="1" x14ac:dyDescent="0.25">
      <c r="A3767" s="73">
        <v>5705036</v>
      </c>
      <c r="B3767" s="98" t="s">
        <v>826</v>
      </c>
      <c r="C3767" s="74"/>
      <c r="D3767" s="115">
        <v>27.45</v>
      </c>
      <c r="E3767" s="75" t="s">
        <v>6463</v>
      </c>
      <c r="F3767" s="112">
        <f t="shared" si="229"/>
        <v>32.94</v>
      </c>
      <c r="G3767" s="80" t="s">
        <v>3333</v>
      </c>
      <c r="H3767" s="358"/>
      <c r="J3767" s="341"/>
      <c r="L3767"/>
      <c r="M3767"/>
      <c r="P3767" s="9">
        <v>199</v>
      </c>
      <c r="V3767" s="39"/>
      <c r="Z3767" s="38"/>
      <c r="AA3767" s="38">
        <v>14.979123173277657</v>
      </c>
      <c r="AB3767" s="30"/>
      <c r="AC3767" s="31"/>
      <c r="AD3767" s="32"/>
      <c r="AE3767" s="32"/>
      <c r="AF3767" s="33"/>
      <c r="AJ3767" s="350">
        <v>3602036</v>
      </c>
      <c r="AK3767" s="3"/>
      <c r="AL3767" s="3"/>
    </row>
    <row r="3768" spans="1:38" ht="12" customHeight="1" x14ac:dyDescent="0.25">
      <c r="A3768" s="73">
        <v>3602037</v>
      </c>
      <c r="B3768" s="98" t="s">
        <v>827</v>
      </c>
      <c r="C3768" s="74"/>
      <c r="D3768" s="115">
        <v>30.01</v>
      </c>
      <c r="E3768" s="75"/>
      <c r="F3768" s="112">
        <f t="shared" si="229"/>
        <v>36.012</v>
      </c>
      <c r="G3768" s="80" t="s">
        <v>3335</v>
      </c>
      <c r="H3768" s="358"/>
      <c r="I3768" s="360" t="s">
        <v>8253</v>
      </c>
      <c r="J3768" s="341"/>
      <c r="L3768"/>
      <c r="M3768"/>
      <c r="P3768" s="9">
        <v>199</v>
      </c>
      <c r="V3768" s="39"/>
      <c r="Z3768" s="38"/>
      <c r="AA3768" s="38">
        <v>14.988066825775661</v>
      </c>
      <c r="AB3768" s="30"/>
      <c r="AC3768" s="31"/>
      <c r="AD3768" s="32"/>
      <c r="AE3768" s="32"/>
      <c r="AF3768" s="33"/>
      <c r="AJ3768" s="350"/>
      <c r="AK3768" s="3"/>
      <c r="AL3768" s="3"/>
    </row>
    <row r="3769" spans="1:38" ht="12" customHeight="1" x14ac:dyDescent="0.25">
      <c r="A3769" s="73">
        <v>3602038</v>
      </c>
      <c r="B3769" s="98" t="s">
        <v>828</v>
      </c>
      <c r="C3769" s="74"/>
      <c r="D3769" s="115">
        <v>33.36</v>
      </c>
      <c r="E3769" s="75" t="s">
        <v>6464</v>
      </c>
      <c r="F3769" s="112">
        <f t="shared" si="229"/>
        <v>40.031999999999996</v>
      </c>
      <c r="G3769" s="80" t="s">
        <v>3334</v>
      </c>
      <c r="H3769" s="358"/>
      <c r="I3769" s="361"/>
      <c r="J3769" s="341"/>
      <c r="L3769"/>
      <c r="M3769"/>
      <c r="P3769" s="9">
        <v>199</v>
      </c>
      <c r="V3769" s="39"/>
      <c r="Z3769" s="38"/>
      <c r="AA3769" s="38">
        <v>14.984972091026194</v>
      </c>
      <c r="AB3769" s="30"/>
      <c r="AC3769" s="31"/>
      <c r="AD3769" s="32"/>
      <c r="AE3769" s="32"/>
      <c r="AF3769" s="33"/>
      <c r="AJ3769" s="350"/>
      <c r="AK3769" s="3"/>
      <c r="AL3769" s="3"/>
    </row>
    <row r="3770" spans="1:38" ht="12" customHeight="1" x14ac:dyDescent="0.25">
      <c r="A3770" s="73">
        <v>3602039</v>
      </c>
      <c r="B3770" s="98" t="s">
        <v>829</v>
      </c>
      <c r="C3770" s="74"/>
      <c r="D3770" s="115">
        <v>34.67</v>
      </c>
      <c r="E3770" s="75" t="s">
        <v>6463</v>
      </c>
      <c r="F3770" s="112">
        <f t="shared" si="229"/>
        <v>41.603999999999999</v>
      </c>
      <c r="G3770" s="80" t="s">
        <v>3334</v>
      </c>
      <c r="H3770" s="358"/>
      <c r="J3770" s="341"/>
      <c r="L3770"/>
      <c r="M3770"/>
      <c r="P3770" s="9">
        <v>199</v>
      </c>
      <c r="V3770" s="39"/>
      <c r="Z3770" s="38"/>
      <c r="AA3770" s="38">
        <v>14.993804213135064</v>
      </c>
      <c r="AB3770" s="30"/>
      <c r="AC3770" s="31"/>
      <c r="AD3770" s="32"/>
      <c r="AE3770" s="32"/>
      <c r="AF3770" s="33"/>
      <c r="AJ3770" s="350"/>
      <c r="AK3770" s="3"/>
      <c r="AL3770" s="3"/>
    </row>
    <row r="3771" spans="1:38" ht="12" customHeight="1" x14ac:dyDescent="0.25">
      <c r="A3771" s="73">
        <v>5705040</v>
      </c>
      <c r="B3771" s="98" t="s">
        <v>830</v>
      </c>
      <c r="C3771" s="74"/>
      <c r="D3771" s="115">
        <v>38.909999999999997</v>
      </c>
      <c r="E3771" s="75" t="s">
        <v>6463</v>
      </c>
      <c r="F3771" s="112">
        <f t="shared" si="229"/>
        <v>46.691999999999993</v>
      </c>
      <c r="G3771" s="80" t="s">
        <v>3333</v>
      </c>
      <c r="H3771" s="358"/>
      <c r="J3771" s="341"/>
      <c r="L3771"/>
      <c r="M3771"/>
      <c r="P3771" s="9">
        <v>199</v>
      </c>
      <c r="V3771" s="39"/>
      <c r="Z3771" s="38"/>
      <c r="AA3771" s="38">
        <v>15.016562384983445</v>
      </c>
      <c r="AB3771" s="30"/>
      <c r="AC3771" s="31"/>
      <c r="AD3771" s="32"/>
      <c r="AE3771" s="32"/>
      <c r="AF3771" s="33"/>
      <c r="AJ3771" s="350">
        <v>3602040</v>
      </c>
      <c r="AK3771" s="3"/>
      <c r="AL3771" s="3"/>
    </row>
    <row r="3772" spans="1:38" ht="12" customHeight="1" x14ac:dyDescent="0.25">
      <c r="A3772" s="73">
        <v>5705041</v>
      </c>
      <c r="B3772" s="98" t="s">
        <v>831</v>
      </c>
      <c r="C3772" s="74"/>
      <c r="D3772" s="115">
        <v>40.06</v>
      </c>
      <c r="E3772" s="75" t="s">
        <v>6463</v>
      </c>
      <c r="F3772" s="112">
        <f t="shared" si="229"/>
        <v>48.072000000000003</v>
      </c>
      <c r="G3772" s="80" t="s">
        <v>3333</v>
      </c>
      <c r="H3772" s="358"/>
      <c r="I3772" s="326" t="s">
        <v>4396</v>
      </c>
      <c r="J3772" s="341"/>
      <c r="L3772"/>
      <c r="M3772"/>
      <c r="P3772" s="9">
        <v>199</v>
      </c>
      <c r="V3772" s="39"/>
      <c r="Z3772" s="38"/>
      <c r="AA3772" s="38">
        <v>15.016088666428317</v>
      </c>
      <c r="AB3772" s="30"/>
      <c r="AC3772" s="31"/>
      <c r="AD3772" s="32"/>
      <c r="AE3772" s="32"/>
      <c r="AF3772" s="33"/>
      <c r="AJ3772" s="350">
        <v>3602041</v>
      </c>
      <c r="AK3772" s="3"/>
      <c r="AL3772" s="3"/>
    </row>
    <row r="3773" spans="1:38" ht="12" customHeight="1" x14ac:dyDescent="0.25">
      <c r="A3773" s="73">
        <v>3602042</v>
      </c>
      <c r="B3773" s="98" t="s">
        <v>832</v>
      </c>
      <c r="C3773" s="74"/>
      <c r="D3773" s="115">
        <v>39.94</v>
      </c>
      <c r="E3773" s="75" t="s">
        <v>6463</v>
      </c>
      <c r="F3773" s="309">
        <f t="shared" si="229"/>
        <v>47.927999999999997</v>
      </c>
      <c r="G3773" s="80" t="s">
        <v>3335</v>
      </c>
      <c r="H3773" s="358"/>
      <c r="I3773" s="326"/>
      <c r="J3773" s="341"/>
      <c r="L3773"/>
      <c r="M3773"/>
      <c r="P3773" s="9">
        <v>199</v>
      </c>
      <c r="V3773" s="39"/>
      <c r="Z3773" s="38"/>
      <c r="AA3773" s="38">
        <v>0</v>
      </c>
      <c r="AB3773" s="30"/>
      <c r="AC3773" s="31"/>
      <c r="AD3773" s="32"/>
      <c r="AE3773" s="32"/>
      <c r="AF3773" s="33"/>
      <c r="AJ3773" s="350"/>
      <c r="AK3773" s="3"/>
      <c r="AL3773" s="3"/>
    </row>
    <row r="3774" spans="1:38" ht="12" customHeight="1" x14ac:dyDescent="0.25">
      <c r="A3774" s="73">
        <v>3602043</v>
      </c>
      <c r="B3774" s="98" t="s">
        <v>833</v>
      </c>
      <c r="C3774" s="74"/>
      <c r="D3774" s="115">
        <v>33.270000000000003</v>
      </c>
      <c r="E3774" s="75"/>
      <c r="F3774" s="112">
        <f t="shared" si="229"/>
        <v>39.923999999999999</v>
      </c>
      <c r="G3774" s="80" t="s">
        <v>3334</v>
      </c>
      <c r="H3774" s="358"/>
      <c r="I3774" s="326"/>
      <c r="J3774" s="341"/>
      <c r="L3774"/>
      <c r="M3774"/>
      <c r="P3774" s="9">
        <v>199</v>
      </c>
      <c r="V3774" s="39"/>
      <c r="Z3774" s="38"/>
      <c r="AA3774" s="38">
        <v>15.017211703958679</v>
      </c>
      <c r="AB3774" s="30"/>
      <c r="AC3774" s="31"/>
      <c r="AD3774" s="32"/>
      <c r="AE3774" s="32"/>
      <c r="AF3774" s="33"/>
      <c r="AJ3774" s="350"/>
      <c r="AK3774" s="3"/>
      <c r="AL3774" s="3"/>
    </row>
    <row r="3775" spans="1:38" ht="12" customHeight="1" x14ac:dyDescent="0.25">
      <c r="A3775" s="73">
        <v>5705044</v>
      </c>
      <c r="B3775" s="98" t="s">
        <v>834</v>
      </c>
      <c r="C3775" s="74"/>
      <c r="D3775" s="115">
        <v>45.36</v>
      </c>
      <c r="E3775" s="75"/>
      <c r="F3775" s="112">
        <f t="shared" si="229"/>
        <v>54.431999999999995</v>
      </c>
      <c r="G3775" s="80" t="s">
        <v>3333</v>
      </c>
      <c r="H3775" s="358"/>
      <c r="J3775" s="341"/>
      <c r="L3775"/>
      <c r="M3775"/>
      <c r="P3775" s="9">
        <v>199</v>
      </c>
      <c r="V3775" s="39"/>
      <c r="Z3775" s="38"/>
      <c r="AA3775" s="38">
        <v>14.998421218819075</v>
      </c>
      <c r="AB3775" s="30"/>
      <c r="AC3775" s="31"/>
      <c r="AD3775" s="32"/>
      <c r="AE3775" s="32"/>
      <c r="AF3775" s="33"/>
      <c r="AJ3775" s="350">
        <v>3602044</v>
      </c>
      <c r="AK3775" s="3"/>
      <c r="AL3775" s="3"/>
    </row>
    <row r="3776" spans="1:38" ht="12" customHeight="1" x14ac:dyDescent="0.25">
      <c r="A3776" s="73">
        <v>5705045</v>
      </c>
      <c r="B3776" s="98" t="s">
        <v>835</v>
      </c>
      <c r="C3776" s="74"/>
      <c r="D3776" s="115">
        <v>47.37</v>
      </c>
      <c r="E3776" s="75" t="s">
        <v>6463</v>
      </c>
      <c r="F3776" s="112">
        <f t="shared" si="229"/>
        <v>56.843999999999994</v>
      </c>
      <c r="G3776" s="80" t="s">
        <v>3333</v>
      </c>
      <c r="H3776" s="358"/>
      <c r="J3776" s="341"/>
      <c r="L3776"/>
      <c r="M3776"/>
      <c r="P3776" s="9">
        <v>199</v>
      </c>
      <c r="V3776" s="39"/>
      <c r="Z3776" s="38"/>
      <c r="AA3776" s="38">
        <v>14.998488055639555</v>
      </c>
      <c r="AB3776" s="30"/>
      <c r="AC3776" s="31"/>
      <c r="AD3776" s="32"/>
      <c r="AE3776" s="32"/>
      <c r="AF3776" s="33"/>
      <c r="AJ3776" s="350">
        <v>3602045</v>
      </c>
      <c r="AK3776" s="3"/>
      <c r="AL3776" s="3"/>
    </row>
    <row r="3777" spans="1:38" ht="12" customHeight="1" x14ac:dyDescent="0.25">
      <c r="A3777" s="73">
        <v>3602046</v>
      </c>
      <c r="B3777" s="98" t="s">
        <v>836</v>
      </c>
      <c r="C3777" s="74"/>
      <c r="D3777" s="115">
        <v>49.97</v>
      </c>
      <c r="E3777" s="75"/>
      <c r="F3777" s="112">
        <f t="shared" si="229"/>
        <v>59.963999999999999</v>
      </c>
      <c r="G3777" s="80" t="s">
        <v>3335</v>
      </c>
      <c r="H3777" s="358"/>
      <c r="J3777" s="341"/>
      <c r="L3777"/>
      <c r="M3777"/>
      <c r="P3777" s="9">
        <v>199</v>
      </c>
      <c r="V3777" s="39"/>
      <c r="Z3777" s="38"/>
      <c r="AA3777" s="38">
        <v>14.989968472341644</v>
      </c>
      <c r="AB3777" s="30"/>
      <c r="AC3777" s="31"/>
      <c r="AD3777" s="32"/>
      <c r="AE3777" s="32"/>
      <c r="AF3777" s="33"/>
      <c r="AJ3777" s="350"/>
      <c r="AK3777" s="3"/>
      <c r="AL3777" s="3"/>
    </row>
    <row r="3778" spans="1:38" ht="12" customHeight="1" x14ac:dyDescent="0.25">
      <c r="A3778" s="73">
        <v>5705047</v>
      </c>
      <c r="B3778" s="98" t="s">
        <v>837</v>
      </c>
      <c r="C3778" s="74"/>
      <c r="D3778" s="115">
        <v>66.569999999999993</v>
      </c>
      <c r="E3778" s="75" t="s">
        <v>6463</v>
      </c>
      <c r="F3778" s="112">
        <f t="shared" ref="F3778:F3854" si="230">D3778*1.2</f>
        <v>79.883999999999986</v>
      </c>
      <c r="G3778" s="80" t="s">
        <v>3335</v>
      </c>
      <c r="H3778" s="358"/>
      <c r="J3778" s="341"/>
      <c r="L3778"/>
      <c r="M3778"/>
      <c r="P3778" s="9">
        <v>199</v>
      </c>
      <c r="V3778" s="39"/>
      <c r="Z3778" s="38"/>
      <c r="AA3778" s="38">
        <v>14.995697074010323</v>
      </c>
      <c r="AB3778" s="30"/>
      <c r="AC3778" s="31"/>
      <c r="AD3778" s="32"/>
      <c r="AE3778" s="32"/>
      <c r="AF3778" s="33"/>
      <c r="AJ3778" s="350">
        <v>3602047</v>
      </c>
      <c r="AK3778" s="3"/>
      <c r="AL3778" s="3"/>
    </row>
    <row r="3779" spans="1:38" ht="12" customHeight="1" x14ac:dyDescent="0.25">
      <c r="A3779" s="73">
        <v>3602048</v>
      </c>
      <c r="B3779" s="98" t="s">
        <v>838</v>
      </c>
      <c r="C3779" s="74"/>
      <c r="D3779" s="115">
        <v>75.52</v>
      </c>
      <c r="E3779" s="75" t="s">
        <v>6463</v>
      </c>
      <c r="F3779" s="112">
        <f t="shared" si="230"/>
        <v>90.623999999999995</v>
      </c>
      <c r="G3779" s="80" t="s">
        <v>3334</v>
      </c>
      <c r="H3779" s="358"/>
      <c r="I3779" s="360" t="s">
        <v>8244</v>
      </c>
      <c r="J3779" s="341"/>
      <c r="L3779"/>
      <c r="M3779"/>
      <c r="P3779" s="9">
        <v>199</v>
      </c>
      <c r="V3779" s="39"/>
      <c r="Z3779" s="38"/>
      <c r="AA3779" s="38">
        <v>15.000948226815851</v>
      </c>
      <c r="AB3779" s="30"/>
      <c r="AC3779" s="31"/>
      <c r="AD3779" s="32"/>
      <c r="AE3779" s="32"/>
      <c r="AF3779" s="33"/>
      <c r="AJ3779" s="350"/>
      <c r="AK3779" s="3"/>
      <c r="AL3779" s="3"/>
    </row>
    <row r="3780" spans="1:38" ht="12" customHeight="1" x14ac:dyDescent="0.25">
      <c r="A3780" s="73">
        <v>3602049</v>
      </c>
      <c r="B3780" s="98" t="s">
        <v>839</v>
      </c>
      <c r="C3780" s="74"/>
      <c r="D3780" s="115">
        <v>29.87</v>
      </c>
      <c r="E3780" s="75" t="s">
        <v>6463</v>
      </c>
      <c r="F3780" s="112">
        <f t="shared" si="230"/>
        <v>35.844000000000001</v>
      </c>
      <c r="G3780" s="80" t="s">
        <v>3334</v>
      </c>
      <c r="H3780" s="358"/>
      <c r="I3780" s="361"/>
      <c r="J3780" s="341"/>
      <c r="L3780"/>
      <c r="M3780"/>
      <c r="P3780" s="9">
        <v>199</v>
      </c>
      <c r="V3780" s="39"/>
      <c r="Z3780" s="38"/>
      <c r="AA3780" s="38">
        <v>15.011990407673864</v>
      </c>
      <c r="AB3780" s="30"/>
      <c r="AC3780" s="31"/>
      <c r="AD3780" s="32"/>
      <c r="AE3780" s="32"/>
      <c r="AF3780" s="33"/>
      <c r="AJ3780" s="350"/>
      <c r="AK3780" s="3"/>
      <c r="AL3780" s="3"/>
    </row>
    <row r="3781" spans="1:38" ht="12" customHeight="1" x14ac:dyDescent="0.25">
      <c r="A3781" s="73">
        <v>3602050</v>
      </c>
      <c r="B3781" s="98" t="s">
        <v>840</v>
      </c>
      <c r="C3781" s="74"/>
      <c r="D3781" s="115">
        <v>31.78</v>
      </c>
      <c r="E3781" s="75" t="s">
        <v>1</v>
      </c>
      <c r="F3781" s="112">
        <f t="shared" si="230"/>
        <v>38.136000000000003</v>
      </c>
      <c r="G3781" s="80" t="s">
        <v>3333</v>
      </c>
      <c r="H3781" s="358"/>
      <c r="J3781" s="341"/>
      <c r="L3781"/>
      <c r="M3781"/>
      <c r="P3781" s="9">
        <v>199</v>
      </c>
      <c r="V3781" s="39"/>
      <c r="Z3781" s="38"/>
      <c r="AA3781" s="38">
        <v>15.006759801712491</v>
      </c>
      <c r="AB3781" s="30"/>
      <c r="AC3781" s="31"/>
      <c r="AD3781" s="32"/>
      <c r="AE3781" s="32"/>
      <c r="AF3781" s="33"/>
      <c r="AJ3781" s="350"/>
      <c r="AK3781" s="3"/>
      <c r="AL3781" s="3"/>
    </row>
    <row r="3782" spans="1:38" ht="12" customHeight="1" x14ac:dyDescent="0.25">
      <c r="A3782" s="73">
        <v>3602051</v>
      </c>
      <c r="B3782" s="98" t="s">
        <v>841</v>
      </c>
      <c r="C3782" s="74"/>
      <c r="D3782" s="115">
        <v>33.22</v>
      </c>
      <c r="E3782" s="75" t="s">
        <v>6463</v>
      </c>
      <c r="F3782" s="309">
        <f t="shared" si="230"/>
        <v>39.863999999999997</v>
      </c>
      <c r="G3782" s="80" t="s">
        <v>3335</v>
      </c>
      <c r="H3782" s="358"/>
      <c r="J3782" s="341"/>
      <c r="L3782"/>
      <c r="M3782"/>
      <c r="P3782" s="9">
        <v>199</v>
      </c>
      <c r="V3782" s="39"/>
      <c r="Z3782" s="38"/>
      <c r="AA3782" s="38">
        <v>0</v>
      </c>
      <c r="AB3782" s="30"/>
      <c r="AC3782" s="31"/>
      <c r="AD3782" s="32"/>
      <c r="AE3782" s="32"/>
      <c r="AF3782" s="33"/>
      <c r="AJ3782" s="350"/>
      <c r="AK3782" s="3"/>
      <c r="AL3782" s="3"/>
    </row>
    <row r="3783" spans="1:38" ht="12" customHeight="1" x14ac:dyDescent="0.25">
      <c r="A3783" s="73">
        <v>3602052</v>
      </c>
      <c r="B3783" s="98" t="s">
        <v>842</v>
      </c>
      <c r="C3783" s="74"/>
      <c r="D3783" s="115">
        <v>38.79</v>
      </c>
      <c r="E3783" s="75" t="s">
        <v>1</v>
      </c>
      <c r="F3783" s="112">
        <f t="shared" si="230"/>
        <v>46.547999999999995</v>
      </c>
      <c r="G3783" s="80" t="s">
        <v>3334</v>
      </c>
      <c r="H3783" s="358"/>
      <c r="J3783" s="341"/>
      <c r="L3783"/>
      <c r="M3783"/>
      <c r="P3783" s="9">
        <v>199</v>
      </c>
      <c r="V3783" s="39"/>
      <c r="Z3783" s="38"/>
      <c r="AA3783" s="38">
        <v>14.992614475627761</v>
      </c>
      <c r="AB3783" s="30"/>
      <c r="AC3783" s="31"/>
      <c r="AD3783" s="32"/>
      <c r="AE3783" s="32"/>
      <c r="AF3783" s="33"/>
      <c r="AJ3783" s="350"/>
      <c r="AK3783" s="3"/>
      <c r="AL3783" s="3"/>
    </row>
    <row r="3784" spans="1:38" ht="12" customHeight="1" x14ac:dyDescent="0.25">
      <c r="A3784" s="73">
        <v>3602053</v>
      </c>
      <c r="B3784" s="98" t="s">
        <v>843</v>
      </c>
      <c r="C3784" s="74"/>
      <c r="D3784" s="115">
        <v>44.57</v>
      </c>
      <c r="E3784" s="75" t="s">
        <v>6463</v>
      </c>
      <c r="F3784" s="112">
        <f t="shared" si="230"/>
        <v>53.484000000000002</v>
      </c>
      <c r="G3784" s="80" t="s">
        <v>3334</v>
      </c>
      <c r="H3784" s="358"/>
      <c r="J3784" s="341"/>
      <c r="L3784"/>
      <c r="M3784"/>
      <c r="P3784" s="9">
        <v>199</v>
      </c>
      <c r="V3784" s="39"/>
      <c r="Z3784" s="38"/>
      <c r="AA3784" s="38">
        <v>15.006426735218511</v>
      </c>
      <c r="AB3784" s="30"/>
      <c r="AC3784" s="31"/>
      <c r="AD3784" s="32"/>
      <c r="AE3784" s="32"/>
      <c r="AF3784" s="33"/>
      <c r="AJ3784" s="350"/>
      <c r="AK3784" s="3"/>
      <c r="AL3784" s="3"/>
    </row>
    <row r="3785" spans="1:38" ht="12" customHeight="1" x14ac:dyDescent="0.25">
      <c r="A3785" s="73">
        <v>3602054</v>
      </c>
      <c r="B3785" s="98" t="s">
        <v>844</v>
      </c>
      <c r="C3785" s="74"/>
      <c r="D3785" s="115">
        <v>44.99</v>
      </c>
      <c r="E3785" s="75" t="s">
        <v>6463</v>
      </c>
      <c r="F3785" s="112">
        <f t="shared" si="230"/>
        <v>53.988</v>
      </c>
      <c r="G3785" s="80" t="s">
        <v>3333</v>
      </c>
      <c r="H3785" s="358"/>
      <c r="J3785" s="341"/>
      <c r="L3785"/>
      <c r="M3785"/>
      <c r="P3785" s="9">
        <v>199</v>
      </c>
      <c r="V3785" s="39"/>
      <c r="Z3785" s="38"/>
      <c r="AA3785" s="38">
        <v>14.990451941438579</v>
      </c>
      <c r="AB3785" s="30"/>
      <c r="AC3785" s="31"/>
      <c r="AD3785" s="32"/>
      <c r="AE3785" s="32"/>
      <c r="AF3785" s="33"/>
      <c r="AJ3785" s="350"/>
      <c r="AK3785" s="3"/>
      <c r="AL3785" s="3"/>
    </row>
    <row r="3786" spans="1:38" ht="12" customHeight="1" x14ac:dyDescent="0.25">
      <c r="A3786" s="73">
        <v>3602055</v>
      </c>
      <c r="B3786" s="98" t="s">
        <v>845</v>
      </c>
      <c r="C3786" s="74"/>
      <c r="D3786" s="115">
        <v>46.5</v>
      </c>
      <c r="E3786" s="75" t="s">
        <v>6463</v>
      </c>
      <c r="F3786" s="112">
        <f t="shared" si="230"/>
        <v>55.8</v>
      </c>
      <c r="G3786" s="80" t="s">
        <v>3333</v>
      </c>
      <c r="H3786" s="358"/>
      <c r="J3786" s="341"/>
      <c r="L3786"/>
      <c r="M3786"/>
      <c r="P3786" s="9">
        <v>199</v>
      </c>
      <c r="V3786" s="39"/>
      <c r="Z3786" s="38"/>
      <c r="AA3786" s="38">
        <v>14.998460117031101</v>
      </c>
      <c r="AB3786" s="30"/>
      <c r="AC3786" s="31"/>
      <c r="AD3786" s="32"/>
      <c r="AE3786" s="32"/>
      <c r="AF3786" s="33"/>
      <c r="AJ3786" s="350"/>
      <c r="AK3786" s="3"/>
      <c r="AL3786" s="3"/>
    </row>
    <row r="3787" spans="1:38" ht="12" customHeight="1" x14ac:dyDescent="0.25">
      <c r="A3787" s="73">
        <v>3602056</v>
      </c>
      <c r="B3787" s="98" t="s">
        <v>846</v>
      </c>
      <c r="C3787" s="74"/>
      <c r="D3787" s="115">
        <v>41.52</v>
      </c>
      <c r="E3787" s="75" t="s">
        <v>6463</v>
      </c>
      <c r="F3787" s="309">
        <f t="shared" si="230"/>
        <v>49.824000000000005</v>
      </c>
      <c r="G3787" s="80" t="s">
        <v>3335</v>
      </c>
      <c r="H3787" s="358"/>
      <c r="J3787" s="341"/>
      <c r="L3787"/>
      <c r="M3787"/>
      <c r="P3787" s="9">
        <v>199</v>
      </c>
      <c r="V3787" s="39"/>
      <c r="Z3787" s="38"/>
      <c r="AA3787" s="38">
        <v>0</v>
      </c>
      <c r="AB3787" s="30"/>
      <c r="AC3787" s="31"/>
      <c r="AD3787" s="32"/>
      <c r="AE3787" s="32"/>
      <c r="AF3787" s="33"/>
      <c r="AJ3787" s="350"/>
      <c r="AK3787" s="3"/>
      <c r="AL3787" s="3"/>
    </row>
    <row r="3788" spans="1:38" ht="12" customHeight="1" x14ac:dyDescent="0.25">
      <c r="A3788" s="73">
        <v>3602057</v>
      </c>
      <c r="B3788" s="98" t="s">
        <v>847</v>
      </c>
      <c r="C3788" s="74"/>
      <c r="D3788" s="115">
        <v>40.71</v>
      </c>
      <c r="E3788" s="75"/>
      <c r="F3788" s="112">
        <f t="shared" si="230"/>
        <v>48.851999999999997</v>
      </c>
      <c r="G3788" s="80" t="s">
        <v>3334</v>
      </c>
      <c r="H3788" s="358"/>
      <c r="J3788" s="341"/>
      <c r="L3788"/>
      <c r="M3788"/>
      <c r="P3788" s="9">
        <v>199</v>
      </c>
      <c r="V3788" s="39"/>
      <c r="Z3788" s="38"/>
      <c r="AA3788" s="38">
        <v>14.984171649665839</v>
      </c>
      <c r="AB3788" s="30"/>
      <c r="AC3788" s="31"/>
      <c r="AD3788" s="32"/>
      <c r="AE3788" s="32"/>
      <c r="AF3788" s="33"/>
      <c r="AJ3788" s="350"/>
      <c r="AK3788" s="3"/>
      <c r="AL3788" s="3"/>
    </row>
    <row r="3789" spans="1:38" ht="12" customHeight="1" x14ac:dyDescent="0.25">
      <c r="A3789" s="73">
        <v>3602058</v>
      </c>
      <c r="B3789" s="98" t="s">
        <v>848</v>
      </c>
      <c r="C3789" s="74"/>
      <c r="D3789" s="115">
        <v>52.43</v>
      </c>
      <c r="E3789" s="75" t="s">
        <v>6463</v>
      </c>
      <c r="F3789" s="112">
        <f t="shared" si="230"/>
        <v>62.915999999999997</v>
      </c>
      <c r="G3789" s="80" t="s">
        <v>3333</v>
      </c>
      <c r="H3789" s="358"/>
      <c r="J3789" s="341"/>
      <c r="L3789"/>
      <c r="M3789"/>
      <c r="P3789" s="9">
        <v>199</v>
      </c>
      <c r="V3789" s="39"/>
      <c r="Z3789" s="38"/>
      <c r="AA3789" s="38">
        <v>14.995902758809066</v>
      </c>
      <c r="AB3789" s="30"/>
      <c r="AC3789" s="31"/>
      <c r="AD3789" s="32"/>
      <c r="AE3789" s="32"/>
      <c r="AF3789" s="33"/>
      <c r="AJ3789" s="350"/>
      <c r="AK3789" s="3"/>
      <c r="AL3789" s="3"/>
    </row>
    <row r="3790" spans="1:38" ht="12" customHeight="1" x14ac:dyDescent="0.25">
      <c r="A3790" s="73">
        <v>3602059</v>
      </c>
      <c r="B3790" s="98" t="s">
        <v>849</v>
      </c>
      <c r="C3790" s="74"/>
      <c r="D3790" s="115">
        <v>55.01</v>
      </c>
      <c r="E3790" s="75" t="s">
        <v>1</v>
      </c>
      <c r="F3790" s="112">
        <f t="shared" si="230"/>
        <v>66.012</v>
      </c>
      <c r="G3790" s="80" t="s">
        <v>3333</v>
      </c>
      <c r="H3790" s="358"/>
      <c r="J3790" s="341"/>
      <c r="L3790"/>
      <c r="M3790"/>
      <c r="P3790" s="9">
        <v>199</v>
      </c>
      <c r="V3790" s="39"/>
      <c r="Z3790" s="38"/>
      <c r="AA3790" s="38">
        <v>14.996094766987753</v>
      </c>
      <c r="AB3790" s="30"/>
      <c r="AC3790" s="31"/>
      <c r="AD3790" s="32"/>
      <c r="AE3790" s="32"/>
      <c r="AF3790" s="33"/>
      <c r="AJ3790" s="350"/>
      <c r="AK3790" s="3"/>
      <c r="AL3790" s="3"/>
    </row>
    <row r="3791" spans="1:38" ht="12" customHeight="1" x14ac:dyDescent="0.25">
      <c r="A3791" s="73">
        <v>3602060</v>
      </c>
      <c r="B3791" s="98" t="s">
        <v>850</v>
      </c>
      <c r="C3791" s="74"/>
      <c r="D3791" s="115">
        <v>49.85</v>
      </c>
      <c r="E3791" s="75" t="s">
        <v>6463</v>
      </c>
      <c r="F3791" s="309">
        <f t="shared" si="230"/>
        <v>59.82</v>
      </c>
      <c r="G3791" s="80" t="s">
        <v>3335</v>
      </c>
      <c r="H3791" s="358"/>
      <c r="J3791" s="341"/>
      <c r="L3791"/>
      <c r="M3791"/>
      <c r="P3791" s="9">
        <v>199</v>
      </c>
      <c r="V3791" s="39"/>
      <c r="Z3791" s="38"/>
      <c r="AA3791" s="38">
        <v>0</v>
      </c>
      <c r="AB3791" s="30"/>
      <c r="AC3791" s="31"/>
      <c r="AD3791" s="32"/>
      <c r="AE3791" s="32"/>
      <c r="AF3791" s="33"/>
      <c r="AJ3791" s="350"/>
      <c r="AK3791" s="3"/>
      <c r="AL3791" s="3"/>
    </row>
    <row r="3792" spans="1:38" ht="12" customHeight="1" x14ac:dyDescent="0.25">
      <c r="A3792" s="73">
        <v>3602061</v>
      </c>
      <c r="B3792" s="98" t="s">
        <v>851</v>
      </c>
      <c r="C3792" s="74"/>
      <c r="D3792" s="115">
        <v>66.48</v>
      </c>
      <c r="E3792" s="75" t="s">
        <v>6463</v>
      </c>
      <c r="F3792" s="309">
        <f t="shared" si="230"/>
        <v>79.775999999999996</v>
      </c>
      <c r="G3792" s="80" t="s">
        <v>3335</v>
      </c>
      <c r="H3792" s="358"/>
      <c r="J3792" s="341"/>
      <c r="L3792"/>
      <c r="M3792"/>
      <c r="P3792" s="9">
        <v>199</v>
      </c>
      <c r="V3792" s="39"/>
      <c r="Z3792" s="38"/>
      <c r="AA3792" s="38">
        <v>0</v>
      </c>
      <c r="AB3792" s="30"/>
      <c r="AC3792" s="31"/>
      <c r="AD3792" s="32"/>
      <c r="AE3792" s="32"/>
      <c r="AF3792" s="33"/>
      <c r="AJ3792" s="350"/>
      <c r="AK3792" s="3"/>
      <c r="AL3792" s="3"/>
    </row>
    <row r="3793" spans="1:38" ht="12" customHeight="1" x14ac:dyDescent="0.25">
      <c r="A3793" s="271">
        <v>3602062</v>
      </c>
      <c r="B3793" s="100" t="s">
        <v>852</v>
      </c>
      <c r="C3793" s="85"/>
      <c r="D3793" s="115">
        <v>74.72</v>
      </c>
      <c r="E3793" s="86" t="s">
        <v>6463</v>
      </c>
      <c r="F3793" s="310">
        <f t="shared" si="230"/>
        <v>89.664000000000001</v>
      </c>
      <c r="G3793" s="87" t="s">
        <v>3334</v>
      </c>
      <c r="H3793" s="358"/>
      <c r="J3793" s="341"/>
      <c r="L3793"/>
      <c r="M3793"/>
      <c r="P3793" s="9">
        <v>199</v>
      </c>
      <c r="V3793" s="39"/>
      <c r="Z3793" s="38"/>
      <c r="AA3793" s="38">
        <v>0</v>
      </c>
      <c r="AB3793" s="30"/>
      <c r="AC3793" s="31"/>
      <c r="AD3793" s="32"/>
      <c r="AE3793" s="32"/>
      <c r="AF3793" s="33"/>
      <c r="AJ3793" s="350"/>
      <c r="AK3793" s="3"/>
      <c r="AL3793" s="3"/>
    </row>
    <row r="3794" spans="1:38" ht="12" customHeight="1" x14ac:dyDescent="0.25">
      <c r="A3794" s="73">
        <v>5705049</v>
      </c>
      <c r="B3794" s="98" t="s">
        <v>7665</v>
      </c>
      <c r="C3794" s="74"/>
      <c r="D3794" s="115">
        <v>29.87</v>
      </c>
      <c r="E3794" s="75" t="s">
        <v>6463</v>
      </c>
      <c r="F3794" s="112">
        <f t="shared" ref="F3794:F3807" si="231">D3794*1.2</f>
        <v>35.844000000000001</v>
      </c>
      <c r="G3794" s="80" t="s">
        <v>3334</v>
      </c>
      <c r="H3794" s="358"/>
      <c r="J3794" s="341"/>
      <c r="L3794"/>
      <c r="M3794"/>
      <c r="P3794" s="9">
        <v>199</v>
      </c>
      <c r="V3794" s="39"/>
      <c r="Z3794" s="38"/>
      <c r="AA3794" s="38">
        <v>15.011990407673864</v>
      </c>
      <c r="AB3794" s="30"/>
      <c r="AC3794" s="31"/>
      <c r="AD3794" s="32"/>
      <c r="AE3794" s="32"/>
      <c r="AF3794" s="33"/>
      <c r="AJ3794" s="350"/>
      <c r="AK3794" s="3"/>
      <c r="AL3794" s="3"/>
    </row>
    <row r="3795" spans="1:38" ht="12" customHeight="1" x14ac:dyDescent="0.25">
      <c r="A3795" s="73">
        <v>5705050</v>
      </c>
      <c r="B3795" s="98" t="s">
        <v>7666</v>
      </c>
      <c r="C3795" s="74"/>
      <c r="D3795" s="115">
        <v>31.78</v>
      </c>
      <c r="E3795" s="75"/>
      <c r="F3795" s="112">
        <f t="shared" si="231"/>
        <v>38.136000000000003</v>
      </c>
      <c r="G3795" s="80" t="s">
        <v>3333</v>
      </c>
      <c r="H3795" s="358"/>
      <c r="J3795" s="341"/>
      <c r="L3795"/>
      <c r="M3795"/>
      <c r="P3795" s="9">
        <v>199</v>
      </c>
      <c r="V3795" s="39"/>
      <c r="Z3795" s="38"/>
      <c r="AA3795" s="38">
        <v>15.006759801712491</v>
      </c>
      <c r="AB3795" s="30"/>
      <c r="AC3795" s="31"/>
      <c r="AD3795" s="32"/>
      <c r="AE3795" s="32"/>
      <c r="AF3795" s="33"/>
      <c r="AJ3795" s="350"/>
      <c r="AK3795" s="3"/>
      <c r="AL3795" s="3"/>
    </row>
    <row r="3796" spans="1:38" ht="12" customHeight="1" x14ac:dyDescent="0.25">
      <c r="A3796" s="73">
        <v>5705051</v>
      </c>
      <c r="B3796" s="98" t="s">
        <v>7667</v>
      </c>
      <c r="C3796" s="74"/>
      <c r="D3796" s="115">
        <v>34.880000000000003</v>
      </c>
      <c r="E3796" s="75"/>
      <c r="F3796" s="112">
        <f t="shared" si="231"/>
        <v>41.856000000000002</v>
      </c>
      <c r="G3796" s="80" t="s">
        <v>3335</v>
      </c>
      <c r="H3796" s="358"/>
      <c r="J3796" s="341"/>
      <c r="L3796"/>
      <c r="M3796"/>
      <c r="P3796" s="9">
        <v>199</v>
      </c>
      <c r="V3796" s="39"/>
      <c r="Z3796" s="38"/>
      <c r="AA3796" s="38">
        <v>15.006759801712491</v>
      </c>
      <c r="AB3796" s="30"/>
      <c r="AC3796" s="31"/>
      <c r="AD3796" s="32"/>
      <c r="AE3796" s="32"/>
      <c r="AF3796" s="33"/>
      <c r="AJ3796" s="350"/>
      <c r="AK3796" s="3"/>
      <c r="AL3796" s="3"/>
    </row>
    <row r="3797" spans="1:38" ht="12" customHeight="1" x14ac:dyDescent="0.25">
      <c r="A3797" s="73">
        <v>5705052</v>
      </c>
      <c r="B3797" s="98" t="s">
        <v>7668</v>
      </c>
      <c r="C3797" s="74"/>
      <c r="D3797" s="115">
        <v>38.79</v>
      </c>
      <c r="E3797" s="75" t="s">
        <v>6463</v>
      </c>
      <c r="F3797" s="112">
        <f t="shared" si="231"/>
        <v>46.547999999999995</v>
      </c>
      <c r="G3797" s="80" t="s">
        <v>3334</v>
      </c>
      <c r="H3797" s="358"/>
      <c r="J3797" s="341"/>
      <c r="L3797"/>
      <c r="M3797"/>
      <c r="P3797" s="9">
        <v>199</v>
      </c>
      <c r="V3797" s="39"/>
      <c r="Z3797" s="38"/>
      <c r="AA3797" s="38">
        <v>15.006759801712491</v>
      </c>
      <c r="AB3797" s="30"/>
      <c r="AC3797" s="31"/>
      <c r="AD3797" s="32"/>
      <c r="AE3797" s="32"/>
      <c r="AF3797" s="33"/>
      <c r="AJ3797" s="350"/>
      <c r="AK3797" s="3"/>
      <c r="AL3797" s="3"/>
    </row>
    <row r="3798" spans="1:38" ht="12" customHeight="1" x14ac:dyDescent="0.25">
      <c r="A3798" s="73">
        <v>5705053</v>
      </c>
      <c r="B3798" s="98" t="s">
        <v>7669</v>
      </c>
      <c r="C3798" s="74"/>
      <c r="D3798" s="115">
        <v>44.57</v>
      </c>
      <c r="E3798" s="75" t="s">
        <v>6463</v>
      </c>
      <c r="F3798" s="112">
        <f t="shared" si="231"/>
        <v>53.484000000000002</v>
      </c>
      <c r="G3798" s="80" t="s">
        <v>3334</v>
      </c>
      <c r="H3798" s="358"/>
      <c r="J3798" s="341"/>
      <c r="L3798"/>
      <c r="M3798"/>
      <c r="P3798" s="9">
        <v>199</v>
      </c>
      <c r="V3798" s="39"/>
      <c r="Z3798" s="38"/>
      <c r="AA3798" s="38">
        <v>15.006759801712491</v>
      </c>
      <c r="AB3798" s="30"/>
      <c r="AC3798" s="31"/>
      <c r="AD3798" s="32"/>
      <c r="AE3798" s="32"/>
      <c r="AF3798" s="33"/>
      <c r="AJ3798" s="350"/>
      <c r="AK3798" s="3"/>
      <c r="AL3798" s="3"/>
    </row>
    <row r="3799" spans="1:38" ht="12" customHeight="1" x14ac:dyDescent="0.25">
      <c r="A3799" s="73">
        <v>5705054</v>
      </c>
      <c r="B3799" s="98" t="s">
        <v>7670</v>
      </c>
      <c r="C3799" s="74"/>
      <c r="D3799" s="115">
        <v>44.99</v>
      </c>
      <c r="E3799" s="75" t="s">
        <v>6463</v>
      </c>
      <c r="F3799" s="112">
        <f t="shared" si="231"/>
        <v>53.988</v>
      </c>
      <c r="G3799" s="80" t="s">
        <v>3333</v>
      </c>
      <c r="H3799" s="358"/>
      <c r="J3799" s="341"/>
      <c r="L3799"/>
      <c r="M3799"/>
      <c r="P3799" s="9">
        <v>199</v>
      </c>
      <c r="V3799" s="39"/>
      <c r="Z3799" s="38"/>
      <c r="AA3799" s="38">
        <v>15.006759801712491</v>
      </c>
      <c r="AB3799" s="30"/>
      <c r="AC3799" s="31"/>
      <c r="AD3799" s="32"/>
      <c r="AE3799" s="32"/>
      <c r="AF3799" s="33"/>
      <c r="AJ3799" s="350"/>
      <c r="AK3799" s="3"/>
      <c r="AL3799" s="3"/>
    </row>
    <row r="3800" spans="1:38" ht="12" customHeight="1" x14ac:dyDescent="0.25">
      <c r="A3800" s="73">
        <v>5705055</v>
      </c>
      <c r="B3800" s="98" t="s">
        <v>7671</v>
      </c>
      <c r="C3800" s="74"/>
      <c r="D3800" s="115">
        <v>46.5</v>
      </c>
      <c r="E3800" s="75"/>
      <c r="F3800" s="112">
        <f t="shared" si="231"/>
        <v>55.8</v>
      </c>
      <c r="G3800" s="80" t="s">
        <v>3333</v>
      </c>
      <c r="H3800" s="358"/>
      <c r="J3800" s="341"/>
      <c r="L3800"/>
      <c r="M3800"/>
      <c r="P3800" s="9">
        <v>199</v>
      </c>
      <c r="V3800" s="39"/>
      <c r="Z3800" s="38"/>
      <c r="AA3800" s="38">
        <v>15.006759801712491</v>
      </c>
      <c r="AB3800" s="30"/>
      <c r="AC3800" s="31"/>
      <c r="AD3800" s="32"/>
      <c r="AE3800" s="32"/>
      <c r="AF3800" s="33"/>
      <c r="AJ3800" s="350"/>
      <c r="AK3800" s="3"/>
      <c r="AL3800" s="3"/>
    </row>
    <row r="3801" spans="1:38" ht="12" customHeight="1" x14ac:dyDescent="0.25">
      <c r="A3801" s="73">
        <v>5705056</v>
      </c>
      <c r="B3801" s="98" t="s">
        <v>7672</v>
      </c>
      <c r="C3801" s="74"/>
      <c r="D3801" s="115">
        <v>48.44</v>
      </c>
      <c r="E3801" s="75"/>
      <c r="F3801" s="112">
        <f t="shared" si="231"/>
        <v>58.127999999999993</v>
      </c>
      <c r="G3801" s="80" t="s">
        <v>3335</v>
      </c>
      <c r="H3801" s="358"/>
      <c r="J3801" s="341"/>
      <c r="L3801"/>
      <c r="M3801"/>
      <c r="P3801" s="9">
        <v>199</v>
      </c>
      <c r="V3801" s="39"/>
      <c r="Z3801" s="38"/>
      <c r="AA3801" s="38">
        <v>15.006759801712491</v>
      </c>
      <c r="AB3801" s="30"/>
      <c r="AC3801" s="31"/>
      <c r="AD3801" s="32"/>
      <c r="AE3801" s="32"/>
      <c r="AF3801" s="33"/>
      <c r="AJ3801" s="350"/>
      <c r="AK3801" s="3"/>
      <c r="AL3801" s="3"/>
    </row>
    <row r="3802" spans="1:38" ht="12" customHeight="1" x14ac:dyDescent="0.25">
      <c r="A3802" s="73">
        <v>5705057</v>
      </c>
      <c r="B3802" s="98" t="s">
        <v>7673</v>
      </c>
      <c r="C3802" s="74"/>
      <c r="D3802" s="115">
        <v>40.71</v>
      </c>
      <c r="E3802" s="75" t="s">
        <v>6463</v>
      </c>
      <c r="F3802" s="112">
        <f t="shared" si="231"/>
        <v>48.851999999999997</v>
      </c>
      <c r="G3802" s="80" t="s">
        <v>3334</v>
      </c>
      <c r="H3802" s="358"/>
      <c r="J3802" s="341"/>
      <c r="L3802"/>
      <c r="M3802"/>
      <c r="P3802" s="9">
        <v>199</v>
      </c>
      <c r="V3802" s="39"/>
      <c r="Z3802" s="38"/>
      <c r="AA3802" s="38">
        <v>15.006759801712491</v>
      </c>
      <c r="AB3802" s="30"/>
      <c r="AC3802" s="31"/>
      <c r="AD3802" s="32"/>
      <c r="AE3802" s="32"/>
      <c r="AF3802" s="33"/>
      <c r="AJ3802" s="350"/>
      <c r="AK3802" s="3"/>
      <c r="AL3802" s="3"/>
    </row>
    <row r="3803" spans="1:38" ht="12" customHeight="1" x14ac:dyDescent="0.25">
      <c r="A3803" s="73">
        <v>5705058</v>
      </c>
      <c r="B3803" s="98" t="s">
        <v>7674</v>
      </c>
      <c r="C3803" s="74"/>
      <c r="D3803" s="115">
        <v>52.43</v>
      </c>
      <c r="E3803" s="75" t="s">
        <v>6463</v>
      </c>
      <c r="F3803" s="112">
        <f t="shared" si="231"/>
        <v>62.915999999999997</v>
      </c>
      <c r="G3803" s="80" t="s">
        <v>3333</v>
      </c>
      <c r="H3803" s="358"/>
      <c r="J3803" s="341"/>
      <c r="L3803"/>
      <c r="M3803"/>
      <c r="P3803" s="9">
        <v>199</v>
      </c>
      <c r="V3803" s="39"/>
      <c r="Z3803" s="38"/>
      <c r="AA3803" s="38">
        <v>15.006759801712491</v>
      </c>
      <c r="AB3803" s="30"/>
      <c r="AC3803" s="31"/>
      <c r="AD3803" s="32"/>
      <c r="AE3803" s="32"/>
      <c r="AF3803" s="33"/>
      <c r="AJ3803" s="350"/>
      <c r="AK3803" s="3"/>
      <c r="AL3803" s="3"/>
    </row>
    <row r="3804" spans="1:38" ht="12" customHeight="1" x14ac:dyDescent="0.25">
      <c r="A3804" s="73">
        <v>5705059</v>
      </c>
      <c r="B3804" s="98" t="s">
        <v>7675</v>
      </c>
      <c r="C3804" s="74"/>
      <c r="D3804" s="115">
        <v>55.01</v>
      </c>
      <c r="E3804" s="75"/>
      <c r="F3804" s="112">
        <f t="shared" si="231"/>
        <v>66.012</v>
      </c>
      <c r="G3804" s="80" t="s">
        <v>3333</v>
      </c>
      <c r="H3804" s="358"/>
      <c r="J3804" s="341"/>
      <c r="L3804"/>
      <c r="M3804"/>
      <c r="P3804" s="9">
        <v>199</v>
      </c>
      <c r="V3804" s="39"/>
      <c r="Z3804" s="38"/>
      <c r="AA3804" s="38">
        <v>15.006759801712491</v>
      </c>
      <c r="AB3804" s="30"/>
      <c r="AC3804" s="31"/>
      <c r="AD3804" s="32"/>
      <c r="AE3804" s="32"/>
      <c r="AF3804" s="33"/>
      <c r="AJ3804" s="350"/>
      <c r="AK3804" s="3"/>
      <c r="AL3804" s="3"/>
    </row>
    <row r="3805" spans="1:38" ht="12" customHeight="1" x14ac:dyDescent="0.25">
      <c r="A3805" s="73">
        <v>5705060</v>
      </c>
      <c r="B3805" s="98" t="s">
        <v>7676</v>
      </c>
      <c r="C3805" s="74"/>
      <c r="D3805" s="115">
        <v>58.16</v>
      </c>
      <c r="E3805" s="75"/>
      <c r="F3805" s="112">
        <f t="shared" si="231"/>
        <v>69.791999999999987</v>
      </c>
      <c r="G3805" s="80" t="s">
        <v>3335</v>
      </c>
      <c r="H3805" s="358"/>
      <c r="J3805" s="341"/>
      <c r="L3805"/>
      <c r="M3805"/>
      <c r="P3805" s="9">
        <v>199</v>
      </c>
      <c r="V3805" s="39"/>
      <c r="Z3805" s="38"/>
      <c r="AA3805" s="38">
        <v>15.006759801712491</v>
      </c>
      <c r="AB3805" s="30"/>
      <c r="AC3805" s="31"/>
      <c r="AD3805" s="32"/>
      <c r="AE3805" s="32"/>
      <c r="AF3805" s="33"/>
      <c r="AJ3805" s="350"/>
      <c r="AK3805" s="3"/>
      <c r="AL3805" s="3"/>
    </row>
    <row r="3806" spans="1:38" ht="12" customHeight="1" x14ac:dyDescent="0.25">
      <c r="A3806" s="73">
        <v>5705061</v>
      </c>
      <c r="B3806" s="98" t="s">
        <v>7677</v>
      </c>
      <c r="C3806" s="74"/>
      <c r="D3806" s="115">
        <v>77.56</v>
      </c>
      <c r="E3806" s="75"/>
      <c r="F3806" s="112">
        <f t="shared" si="231"/>
        <v>93.072000000000003</v>
      </c>
      <c r="G3806" s="80" t="s">
        <v>3335</v>
      </c>
      <c r="H3806" s="358"/>
      <c r="J3806" s="341"/>
      <c r="L3806"/>
      <c r="M3806"/>
      <c r="P3806" s="9">
        <v>199</v>
      </c>
      <c r="V3806" s="39"/>
      <c r="Z3806" s="38"/>
      <c r="AA3806" s="38">
        <v>15.006759801712491</v>
      </c>
      <c r="AB3806" s="30"/>
      <c r="AC3806" s="31"/>
      <c r="AD3806" s="32"/>
      <c r="AE3806" s="32"/>
      <c r="AF3806" s="33"/>
      <c r="AJ3806" s="350"/>
      <c r="AK3806" s="3"/>
      <c r="AL3806" s="3"/>
    </row>
    <row r="3807" spans="1:38" ht="12" customHeight="1" x14ac:dyDescent="0.25">
      <c r="A3807" s="73">
        <v>5705062</v>
      </c>
      <c r="B3807" s="100" t="s">
        <v>7678</v>
      </c>
      <c r="C3807" s="85"/>
      <c r="D3807" s="115">
        <v>87.17</v>
      </c>
      <c r="E3807" s="86"/>
      <c r="F3807" s="112">
        <f t="shared" si="231"/>
        <v>104.604</v>
      </c>
      <c r="G3807" s="87" t="s">
        <v>3334</v>
      </c>
      <c r="H3807" s="358"/>
      <c r="J3807" s="341"/>
      <c r="L3807"/>
      <c r="M3807"/>
      <c r="P3807" s="9">
        <v>199</v>
      </c>
      <c r="V3807" s="39"/>
      <c r="Z3807" s="38"/>
      <c r="AA3807" s="38">
        <v>15.006759801712491</v>
      </c>
      <c r="AB3807" s="30"/>
      <c r="AC3807" s="31"/>
      <c r="AD3807" s="32"/>
      <c r="AE3807" s="32"/>
      <c r="AF3807" s="33"/>
      <c r="AJ3807" s="350"/>
      <c r="AK3807" s="3"/>
      <c r="AL3807" s="3"/>
    </row>
    <row r="3808" spans="1:38" ht="60" customHeight="1" x14ac:dyDescent="0.25">
      <c r="A3808" s="269">
        <v>115</v>
      </c>
      <c r="B3808" s="284" t="s">
        <v>8025</v>
      </c>
      <c r="C3808" s="267"/>
      <c r="D3808" s="115"/>
      <c r="E3808" s="267"/>
      <c r="F3808" s="298"/>
      <c r="G3808" s="189"/>
      <c r="H3808" s="358"/>
      <c r="I3808" s="331"/>
      <c r="J3808" s="72"/>
      <c r="K3808" s="72"/>
      <c r="L3808"/>
      <c r="M3808"/>
      <c r="P3808" s="9">
        <v>200</v>
      </c>
      <c r="R3808" s="36"/>
      <c r="V3808" s="37"/>
      <c r="Z3808" s="38"/>
      <c r="AA3808" s="38"/>
      <c r="AB3808" s="30"/>
      <c r="AC3808" s="31"/>
      <c r="AD3808" s="32"/>
      <c r="AE3808" s="32"/>
      <c r="AF3808" s="33"/>
      <c r="AJ3808" s="350"/>
      <c r="AK3808" s="3"/>
      <c r="AL3808" s="3"/>
    </row>
    <row r="3809" spans="1:38" ht="12" customHeight="1" x14ac:dyDescent="0.25">
      <c r="A3809" s="76">
        <v>5705003</v>
      </c>
      <c r="B3809" s="270" t="s">
        <v>853</v>
      </c>
      <c r="C3809" s="77"/>
      <c r="D3809" s="115">
        <v>40.36</v>
      </c>
      <c r="E3809" s="78" t="s">
        <v>6463</v>
      </c>
      <c r="F3809" s="112">
        <f t="shared" si="230"/>
        <v>48.431999999999995</v>
      </c>
      <c r="G3809" s="79" t="s">
        <v>3335</v>
      </c>
      <c r="H3809" s="358"/>
      <c r="J3809" s="341"/>
      <c r="L3809"/>
      <c r="M3809"/>
      <c r="P3809" s="9">
        <v>200</v>
      </c>
      <c r="V3809" s="39"/>
      <c r="Z3809" s="38"/>
      <c r="AA3809" s="38">
        <v>15.010645848119239</v>
      </c>
      <c r="AB3809" s="30"/>
      <c r="AC3809" s="31"/>
      <c r="AD3809" s="32"/>
      <c r="AE3809" s="32"/>
      <c r="AF3809" s="33"/>
      <c r="AJ3809" s="350">
        <v>3602003</v>
      </c>
      <c r="AK3809" s="3"/>
      <c r="AL3809" s="3"/>
    </row>
    <row r="3810" spans="1:38" ht="12" customHeight="1" x14ac:dyDescent="0.25">
      <c r="A3810" s="73">
        <v>5705004</v>
      </c>
      <c r="B3810" s="98" t="s">
        <v>854</v>
      </c>
      <c r="C3810" s="74"/>
      <c r="D3810" s="115">
        <v>55.82</v>
      </c>
      <c r="E3810" s="75" t="s">
        <v>6463</v>
      </c>
      <c r="F3810" s="112">
        <f t="shared" si="230"/>
        <v>66.983999999999995</v>
      </c>
      <c r="G3810" s="80" t="s">
        <v>3335</v>
      </c>
      <c r="H3810" s="358"/>
      <c r="J3810" s="341"/>
      <c r="L3810"/>
      <c r="M3810"/>
      <c r="P3810" s="9">
        <v>200</v>
      </c>
      <c r="V3810" s="39"/>
      <c r="Z3810" s="38"/>
      <c r="AA3810" s="38">
        <v>15.011547344110866</v>
      </c>
      <c r="AB3810" s="30"/>
      <c r="AC3810" s="31"/>
      <c r="AD3810" s="32"/>
      <c r="AE3810" s="32"/>
      <c r="AF3810" s="33"/>
      <c r="AJ3810" s="350">
        <v>3602004</v>
      </c>
      <c r="AK3810" s="3"/>
      <c r="AL3810" s="3"/>
    </row>
    <row r="3811" spans="1:38" ht="12" customHeight="1" x14ac:dyDescent="0.25">
      <c r="A3811" s="73">
        <v>5705005</v>
      </c>
      <c r="B3811" s="98" t="s">
        <v>855</v>
      </c>
      <c r="C3811" s="74"/>
      <c r="D3811" s="115">
        <v>55.98</v>
      </c>
      <c r="E3811" s="75" t="s">
        <v>6463</v>
      </c>
      <c r="F3811" s="112">
        <f t="shared" si="230"/>
        <v>67.175999999999988</v>
      </c>
      <c r="G3811" s="80" t="s">
        <v>3335</v>
      </c>
      <c r="H3811" s="358"/>
      <c r="J3811" s="341"/>
      <c r="L3811"/>
      <c r="M3811"/>
      <c r="P3811" s="9">
        <v>200</v>
      </c>
      <c r="V3811" s="39"/>
      <c r="Z3811" s="38"/>
      <c r="AA3811" s="38">
        <v>14.994882292732854</v>
      </c>
      <c r="AB3811" s="30"/>
      <c r="AC3811" s="31"/>
      <c r="AD3811" s="32"/>
      <c r="AE3811" s="32"/>
      <c r="AF3811" s="33"/>
      <c r="AJ3811" s="350">
        <v>3602005</v>
      </c>
      <c r="AK3811" s="3"/>
      <c r="AL3811" s="3"/>
    </row>
    <row r="3812" spans="1:38" ht="12" customHeight="1" x14ac:dyDescent="0.25">
      <c r="A3812" s="271">
        <v>3602006</v>
      </c>
      <c r="B3812" s="100" t="s">
        <v>856</v>
      </c>
      <c r="C3812" s="85"/>
      <c r="D3812" s="115">
        <v>57.4</v>
      </c>
      <c r="E3812" s="86" t="s">
        <v>6463</v>
      </c>
      <c r="F3812" s="292">
        <f t="shared" si="230"/>
        <v>68.88</v>
      </c>
      <c r="G3812" s="87" t="s">
        <v>3335</v>
      </c>
      <c r="H3812" s="358"/>
      <c r="J3812" s="341"/>
      <c r="L3812"/>
      <c r="M3812"/>
      <c r="P3812" s="9">
        <v>200</v>
      </c>
      <c r="V3812" s="39"/>
      <c r="Z3812" s="38"/>
      <c r="AA3812" s="38">
        <v>14.99500998003991</v>
      </c>
      <c r="AB3812" s="30"/>
      <c r="AC3812" s="31"/>
      <c r="AD3812" s="32"/>
      <c r="AE3812" s="32"/>
      <c r="AF3812" s="33"/>
      <c r="AJ3812" s="350"/>
      <c r="AK3812" s="3"/>
      <c r="AL3812" s="3"/>
    </row>
    <row r="3813" spans="1:38" ht="60" customHeight="1" x14ac:dyDescent="0.25">
      <c r="A3813" s="269">
        <v>116</v>
      </c>
      <c r="B3813" s="284" t="s">
        <v>8026</v>
      </c>
      <c r="C3813" s="267"/>
      <c r="D3813" s="115"/>
      <c r="E3813" s="267"/>
      <c r="F3813" s="298"/>
      <c r="G3813" s="189"/>
      <c r="H3813" s="358"/>
      <c r="I3813" s="331"/>
      <c r="J3813" s="72"/>
      <c r="K3813" s="72"/>
      <c r="L3813"/>
      <c r="M3813"/>
      <c r="P3813" s="9">
        <v>201</v>
      </c>
      <c r="R3813" s="36"/>
      <c r="V3813" s="37"/>
      <c r="Z3813" s="38"/>
      <c r="AA3813" s="38"/>
      <c r="AB3813" s="30"/>
      <c r="AC3813" s="31"/>
      <c r="AD3813" s="32"/>
      <c r="AE3813" s="32"/>
      <c r="AF3813" s="33"/>
      <c r="AJ3813" s="350"/>
      <c r="AK3813" s="3"/>
      <c r="AL3813" s="3"/>
    </row>
    <row r="3814" spans="1:38" ht="12" customHeight="1" x14ac:dyDescent="0.25">
      <c r="A3814" s="76">
        <v>3602007</v>
      </c>
      <c r="B3814" s="270" t="s">
        <v>857</v>
      </c>
      <c r="C3814" s="77"/>
      <c r="D3814" s="115">
        <v>61.87</v>
      </c>
      <c r="E3814" s="78"/>
      <c r="F3814" s="112">
        <f t="shared" si="230"/>
        <v>74.244</v>
      </c>
      <c r="G3814" s="79" t="s">
        <v>3335</v>
      </c>
      <c r="H3814" s="358"/>
      <c r="I3814" s="326" t="s">
        <v>4968</v>
      </c>
      <c r="J3814" s="341"/>
      <c r="L3814"/>
      <c r="M3814"/>
      <c r="P3814" s="9">
        <v>201</v>
      </c>
      <c r="V3814" s="39"/>
      <c r="Z3814" s="38"/>
      <c r="AA3814" s="38">
        <v>15</v>
      </c>
      <c r="AB3814" s="30"/>
      <c r="AC3814" s="31"/>
      <c r="AD3814" s="32"/>
      <c r="AE3814" s="32"/>
      <c r="AF3814" s="33"/>
      <c r="AJ3814" s="350"/>
      <c r="AK3814" s="3"/>
      <c r="AL3814" s="3"/>
    </row>
    <row r="3815" spans="1:38" ht="12" customHeight="1" x14ac:dyDescent="0.25">
      <c r="A3815" s="73">
        <v>5705008</v>
      </c>
      <c r="B3815" s="98" t="s">
        <v>858</v>
      </c>
      <c r="C3815" s="74"/>
      <c r="D3815" s="115">
        <v>81.540000000000006</v>
      </c>
      <c r="E3815" s="75" t="s">
        <v>6463</v>
      </c>
      <c r="F3815" s="112">
        <f t="shared" si="230"/>
        <v>97.847999999999999</v>
      </c>
      <c r="G3815" s="80" t="s">
        <v>3335</v>
      </c>
      <c r="H3815" s="358"/>
      <c r="I3815" s="360" t="s">
        <v>8253</v>
      </c>
      <c r="J3815" s="341"/>
      <c r="L3815"/>
      <c r="M3815"/>
      <c r="P3815" s="9">
        <v>201</v>
      </c>
      <c r="V3815" s="39"/>
      <c r="Z3815" s="38"/>
      <c r="AA3815" s="38">
        <v>14.99824376536705</v>
      </c>
      <c r="AB3815" s="30"/>
      <c r="AC3815" s="31"/>
      <c r="AD3815" s="32"/>
      <c r="AE3815" s="32"/>
      <c r="AF3815" s="33"/>
      <c r="AJ3815" s="350">
        <v>3602008</v>
      </c>
      <c r="AK3815" s="3"/>
      <c r="AL3815" s="3"/>
    </row>
    <row r="3816" spans="1:38" ht="12" customHeight="1" x14ac:dyDescent="0.25">
      <c r="A3816" s="73">
        <v>5705009</v>
      </c>
      <c r="B3816" s="98" t="s">
        <v>859</v>
      </c>
      <c r="C3816" s="74"/>
      <c r="D3816" s="115">
        <v>97.82</v>
      </c>
      <c r="E3816" s="75" t="s">
        <v>6463</v>
      </c>
      <c r="F3816" s="112">
        <f t="shared" si="230"/>
        <v>117.38399999999999</v>
      </c>
      <c r="G3816" s="80" t="s">
        <v>3335</v>
      </c>
      <c r="H3816" s="358"/>
      <c r="I3816" s="361"/>
      <c r="J3816" s="341"/>
      <c r="L3816"/>
      <c r="M3816"/>
      <c r="P3816" s="9">
        <v>201</v>
      </c>
      <c r="V3816" s="39"/>
      <c r="Z3816" s="38"/>
      <c r="AA3816" s="38">
        <v>14.992679355783309</v>
      </c>
      <c r="AB3816" s="30"/>
      <c r="AC3816" s="31"/>
      <c r="AD3816" s="32"/>
      <c r="AE3816" s="32"/>
      <c r="AF3816" s="33"/>
      <c r="AJ3816" s="350">
        <v>3602009</v>
      </c>
      <c r="AK3816" s="3"/>
      <c r="AL3816" s="3"/>
    </row>
    <row r="3817" spans="1:38" ht="12" customHeight="1" x14ac:dyDescent="0.25">
      <c r="A3817" s="73">
        <v>5705010</v>
      </c>
      <c r="B3817" s="98" t="s">
        <v>860</v>
      </c>
      <c r="C3817" s="74"/>
      <c r="D3817" s="115">
        <v>97.53</v>
      </c>
      <c r="E3817" s="75" t="s">
        <v>6463</v>
      </c>
      <c r="F3817" s="112">
        <f t="shared" si="230"/>
        <v>117.036</v>
      </c>
      <c r="G3817" s="80" t="s">
        <v>3333</v>
      </c>
      <c r="H3817" s="358"/>
      <c r="J3817" s="341"/>
      <c r="L3817"/>
      <c r="M3817"/>
      <c r="P3817" s="9">
        <v>201</v>
      </c>
      <c r="V3817" s="39"/>
      <c r="Z3817" s="38"/>
      <c r="AA3817" s="38">
        <v>14.99265785609397</v>
      </c>
      <c r="AB3817" s="30"/>
      <c r="AC3817" s="31"/>
      <c r="AD3817" s="32"/>
      <c r="AE3817" s="32"/>
      <c r="AF3817" s="33"/>
      <c r="AJ3817" s="350">
        <v>3602010</v>
      </c>
      <c r="AK3817" s="3"/>
      <c r="AL3817" s="3"/>
    </row>
    <row r="3818" spans="1:38" ht="12" customHeight="1" x14ac:dyDescent="0.25">
      <c r="A3818" s="73">
        <v>5705011</v>
      </c>
      <c r="B3818" s="98" t="s">
        <v>861</v>
      </c>
      <c r="C3818" s="74"/>
      <c r="D3818" s="115">
        <v>97.82</v>
      </c>
      <c r="E3818" s="75" t="s">
        <v>6464</v>
      </c>
      <c r="F3818" s="112">
        <f t="shared" si="230"/>
        <v>117.38399999999999</v>
      </c>
      <c r="G3818" s="80" t="s">
        <v>3333</v>
      </c>
      <c r="H3818" s="358"/>
      <c r="I3818" s="360" t="s">
        <v>8247</v>
      </c>
      <c r="J3818" s="341"/>
      <c r="L3818"/>
      <c r="M3818"/>
      <c r="P3818" s="9">
        <v>201</v>
      </c>
      <c r="V3818" s="39"/>
      <c r="Z3818" s="38"/>
      <c r="AA3818" s="38">
        <v>14.992679355783309</v>
      </c>
      <c r="AB3818" s="30"/>
      <c r="AC3818" s="31"/>
      <c r="AD3818" s="32"/>
      <c r="AE3818" s="32"/>
      <c r="AF3818" s="33"/>
      <c r="AJ3818" s="350">
        <v>3602011</v>
      </c>
      <c r="AK3818" s="3"/>
      <c r="AL3818" s="3"/>
    </row>
    <row r="3819" spans="1:38" ht="12" customHeight="1" x14ac:dyDescent="0.25">
      <c r="A3819" s="73">
        <v>3602012</v>
      </c>
      <c r="B3819" s="98" t="s">
        <v>862</v>
      </c>
      <c r="C3819" s="74"/>
      <c r="D3819" s="115">
        <v>117.14</v>
      </c>
      <c r="E3819" s="75" t="s">
        <v>1</v>
      </c>
      <c r="F3819" s="112">
        <f t="shared" si="230"/>
        <v>140.56799999999998</v>
      </c>
      <c r="G3819" s="80" t="s">
        <v>3335</v>
      </c>
      <c r="H3819" s="358"/>
      <c r="I3819" s="361"/>
      <c r="J3819" s="341"/>
      <c r="L3819"/>
      <c r="M3819"/>
      <c r="P3819" s="9">
        <v>201</v>
      </c>
      <c r="V3819" s="39"/>
      <c r="Z3819" s="38"/>
      <c r="AA3819" s="38">
        <v>15.001833965032404</v>
      </c>
      <c r="AB3819" s="30"/>
      <c r="AC3819" s="31"/>
      <c r="AD3819" s="32"/>
      <c r="AE3819" s="32"/>
      <c r="AF3819" s="33"/>
      <c r="AJ3819" s="350"/>
      <c r="AK3819" s="3"/>
      <c r="AL3819" s="3"/>
    </row>
    <row r="3820" spans="1:38" ht="12" customHeight="1" x14ac:dyDescent="0.25">
      <c r="A3820" s="73">
        <v>3602013</v>
      </c>
      <c r="B3820" s="98" t="s">
        <v>863</v>
      </c>
      <c r="C3820" s="74"/>
      <c r="D3820" s="115">
        <v>143.07</v>
      </c>
      <c r="E3820" s="75"/>
      <c r="F3820" s="112">
        <f t="shared" si="230"/>
        <v>171.684</v>
      </c>
      <c r="G3820" s="80" t="s">
        <v>3334</v>
      </c>
      <c r="H3820" s="358"/>
      <c r="J3820" s="341"/>
      <c r="L3820"/>
      <c r="M3820"/>
      <c r="P3820" s="9">
        <v>201</v>
      </c>
      <c r="V3820" s="39"/>
      <c r="Z3820" s="38"/>
      <c r="AA3820" s="38">
        <v>14.994994994994997</v>
      </c>
      <c r="AB3820" s="30"/>
      <c r="AC3820" s="31"/>
      <c r="AD3820" s="32"/>
      <c r="AE3820" s="32"/>
      <c r="AF3820" s="33"/>
      <c r="AJ3820" s="350"/>
      <c r="AK3820" s="3"/>
      <c r="AL3820" s="3"/>
    </row>
    <row r="3821" spans="1:38" ht="12" customHeight="1" x14ac:dyDescent="0.25">
      <c r="A3821" s="73">
        <v>5705014</v>
      </c>
      <c r="B3821" s="98" t="s">
        <v>3326</v>
      </c>
      <c r="C3821" s="74"/>
      <c r="D3821" s="115">
        <v>61.87</v>
      </c>
      <c r="E3821" s="75" t="s">
        <v>6463</v>
      </c>
      <c r="F3821" s="112">
        <f t="shared" si="230"/>
        <v>74.244</v>
      </c>
      <c r="G3821" s="80" t="s">
        <v>3335</v>
      </c>
      <c r="H3821" s="358"/>
      <c r="I3821" s="360" t="s">
        <v>8248</v>
      </c>
      <c r="J3821" s="341"/>
      <c r="L3821"/>
      <c r="M3821"/>
      <c r="P3821" s="9">
        <v>201</v>
      </c>
      <c r="V3821" s="39"/>
      <c r="Z3821" s="38"/>
      <c r="AA3821" s="38">
        <v>15</v>
      </c>
      <c r="AB3821" s="30"/>
      <c r="AC3821" s="31"/>
      <c r="AD3821" s="32"/>
      <c r="AE3821" s="32"/>
      <c r="AF3821" s="33"/>
      <c r="AJ3821" s="350">
        <v>3602014</v>
      </c>
      <c r="AK3821" s="3"/>
      <c r="AL3821" s="3"/>
    </row>
    <row r="3822" spans="1:38" ht="12" customHeight="1" x14ac:dyDescent="0.25">
      <c r="A3822" s="73">
        <v>3602015</v>
      </c>
      <c r="B3822" s="98" t="s">
        <v>3327</v>
      </c>
      <c r="C3822" s="74"/>
      <c r="D3822" s="115">
        <v>81.540000000000006</v>
      </c>
      <c r="E3822" s="75"/>
      <c r="F3822" s="112">
        <f t="shared" si="230"/>
        <v>97.847999999999999</v>
      </c>
      <c r="G3822" s="80" t="s">
        <v>3333</v>
      </c>
      <c r="H3822" s="358"/>
      <c r="I3822" s="361"/>
      <c r="J3822" s="341"/>
      <c r="L3822"/>
      <c r="M3822"/>
      <c r="P3822" s="9">
        <v>201</v>
      </c>
      <c r="V3822" s="39"/>
      <c r="Z3822" s="38"/>
      <c r="AA3822" s="38">
        <v>14.99824376536705</v>
      </c>
      <c r="AB3822" s="30"/>
      <c r="AC3822" s="31"/>
      <c r="AD3822" s="32"/>
      <c r="AE3822" s="32"/>
      <c r="AF3822" s="33"/>
      <c r="AJ3822" s="350"/>
      <c r="AK3822" s="3"/>
      <c r="AL3822" s="3"/>
    </row>
    <row r="3823" spans="1:38" ht="12" customHeight="1" x14ac:dyDescent="0.25">
      <c r="A3823" s="73">
        <v>5705016</v>
      </c>
      <c r="B3823" s="98" t="s">
        <v>3328</v>
      </c>
      <c r="C3823" s="74"/>
      <c r="D3823" s="115">
        <v>84.75</v>
      </c>
      <c r="E3823" s="75" t="s">
        <v>6463</v>
      </c>
      <c r="F3823" s="112">
        <f t="shared" si="230"/>
        <v>101.7</v>
      </c>
      <c r="G3823" s="80" t="s">
        <v>3333</v>
      </c>
      <c r="H3823" s="358"/>
      <c r="J3823" s="341"/>
      <c r="L3823"/>
      <c r="M3823"/>
      <c r="P3823" s="9">
        <v>201</v>
      </c>
      <c r="V3823" s="39"/>
      <c r="Z3823" s="38"/>
      <c r="AA3823" s="38">
        <v>15.007605205340553</v>
      </c>
      <c r="AB3823" s="30"/>
      <c r="AC3823" s="31"/>
      <c r="AD3823" s="32"/>
      <c r="AE3823" s="32"/>
      <c r="AF3823" s="33"/>
      <c r="AJ3823" s="350">
        <v>3602016</v>
      </c>
      <c r="AK3823" s="3"/>
      <c r="AL3823" s="3"/>
    </row>
    <row r="3824" spans="1:38" ht="12" customHeight="1" x14ac:dyDescent="0.25">
      <c r="A3824" s="73">
        <v>5705017</v>
      </c>
      <c r="B3824" s="98" t="s">
        <v>3329</v>
      </c>
      <c r="C3824" s="74"/>
      <c r="D3824" s="115">
        <v>97.53</v>
      </c>
      <c r="E3824" s="75" t="s">
        <v>6463</v>
      </c>
      <c r="F3824" s="112">
        <f t="shared" si="230"/>
        <v>117.036</v>
      </c>
      <c r="G3824" s="80" t="s">
        <v>3335</v>
      </c>
      <c r="H3824" s="358"/>
      <c r="J3824" s="341"/>
      <c r="L3824"/>
      <c r="M3824"/>
      <c r="P3824" s="9">
        <v>201</v>
      </c>
      <c r="V3824" s="39"/>
      <c r="Z3824" s="38"/>
      <c r="AA3824" s="38">
        <v>14.99265785609397</v>
      </c>
      <c r="AB3824" s="30"/>
      <c r="AC3824" s="31"/>
      <c r="AD3824" s="32"/>
      <c r="AE3824" s="32"/>
      <c r="AF3824" s="33"/>
      <c r="AJ3824" s="350">
        <v>3602017</v>
      </c>
      <c r="AK3824" s="3"/>
      <c r="AL3824" s="3"/>
    </row>
    <row r="3825" spans="1:38" ht="12" customHeight="1" x14ac:dyDescent="0.25">
      <c r="A3825" s="73">
        <v>3602018</v>
      </c>
      <c r="B3825" s="98" t="s">
        <v>3330</v>
      </c>
      <c r="C3825" s="74"/>
      <c r="D3825" s="115">
        <v>117.14</v>
      </c>
      <c r="E3825" s="75" t="s">
        <v>6464</v>
      </c>
      <c r="F3825" s="112">
        <f t="shared" si="230"/>
        <v>140.56799999999998</v>
      </c>
      <c r="G3825" s="80" t="s">
        <v>3334</v>
      </c>
      <c r="H3825" s="358"/>
      <c r="J3825" s="341"/>
      <c r="L3825"/>
      <c r="M3825"/>
      <c r="P3825" s="9">
        <v>201</v>
      </c>
      <c r="V3825" s="39"/>
      <c r="Z3825" s="38"/>
      <c r="AA3825" s="38">
        <v>15.001833965032404</v>
      </c>
      <c r="AB3825" s="30"/>
      <c r="AC3825" s="31"/>
      <c r="AD3825" s="32"/>
      <c r="AE3825" s="32"/>
      <c r="AF3825" s="33"/>
      <c r="AJ3825" s="350"/>
      <c r="AK3825" s="3"/>
      <c r="AL3825" s="3"/>
    </row>
    <row r="3826" spans="1:38" ht="12" customHeight="1" x14ac:dyDescent="0.25">
      <c r="A3826" s="73">
        <v>3602019</v>
      </c>
      <c r="B3826" s="98" t="s">
        <v>3331</v>
      </c>
      <c r="C3826" s="74"/>
      <c r="D3826" s="115">
        <v>83.67</v>
      </c>
      <c r="E3826" s="75" t="s">
        <v>6463</v>
      </c>
      <c r="F3826" s="309">
        <f t="shared" si="230"/>
        <v>100.404</v>
      </c>
      <c r="G3826" s="80" t="s">
        <v>3334</v>
      </c>
      <c r="H3826" s="358"/>
      <c r="J3826" s="341"/>
      <c r="L3826"/>
      <c r="M3826"/>
      <c r="P3826" s="9">
        <v>201</v>
      </c>
      <c r="V3826" s="39"/>
      <c r="Z3826" s="38"/>
      <c r="AA3826" s="38">
        <v>0</v>
      </c>
      <c r="AB3826" s="30"/>
      <c r="AC3826" s="31"/>
      <c r="AD3826" s="32"/>
      <c r="AE3826" s="32"/>
      <c r="AF3826" s="33"/>
      <c r="AJ3826" s="350"/>
      <c r="AK3826" s="3"/>
      <c r="AL3826" s="3"/>
    </row>
    <row r="3827" spans="1:38" ht="12" customHeight="1" x14ac:dyDescent="0.25">
      <c r="A3827" s="271">
        <v>3602020</v>
      </c>
      <c r="B3827" s="100" t="s">
        <v>3332</v>
      </c>
      <c r="C3827" s="85"/>
      <c r="D3827" s="115">
        <v>108.97</v>
      </c>
      <c r="E3827" s="86" t="s">
        <v>6463</v>
      </c>
      <c r="F3827" s="310">
        <f t="shared" si="230"/>
        <v>130.76399999999998</v>
      </c>
      <c r="G3827" s="87" t="s">
        <v>3334</v>
      </c>
      <c r="H3827" s="358"/>
      <c r="J3827" s="341"/>
      <c r="L3827"/>
      <c r="M3827"/>
      <c r="P3827" s="9">
        <v>201</v>
      </c>
      <c r="V3827" s="39"/>
      <c r="Z3827" s="38"/>
      <c r="AA3827" s="38">
        <v>0</v>
      </c>
      <c r="AB3827" s="30"/>
      <c r="AC3827" s="31"/>
      <c r="AD3827" s="32"/>
      <c r="AE3827" s="32"/>
      <c r="AF3827" s="33"/>
      <c r="AJ3827" s="350"/>
      <c r="AK3827" s="3"/>
      <c r="AL3827" s="3"/>
    </row>
    <row r="3828" spans="1:38" ht="60" customHeight="1" x14ac:dyDescent="0.25">
      <c r="A3828" s="269">
        <v>117</v>
      </c>
      <c r="B3828" s="284" t="s">
        <v>8027</v>
      </c>
      <c r="C3828" s="267"/>
      <c r="D3828" s="115"/>
      <c r="E3828" s="267"/>
      <c r="F3828" s="298"/>
      <c r="G3828" s="189"/>
      <c r="H3828" s="358"/>
      <c r="I3828" s="331"/>
      <c r="J3828" s="72"/>
      <c r="K3828" s="72"/>
      <c r="L3828"/>
      <c r="M3828"/>
      <c r="P3828" s="9">
        <v>202</v>
      </c>
      <c r="R3828" s="36"/>
      <c r="V3828" s="37"/>
      <c r="Z3828" s="38"/>
      <c r="AA3828" s="38"/>
      <c r="AB3828" s="30"/>
      <c r="AC3828" s="31"/>
      <c r="AD3828" s="32"/>
      <c r="AE3828" s="32"/>
      <c r="AF3828" s="33"/>
      <c r="AJ3828" s="350"/>
      <c r="AK3828" s="3"/>
      <c r="AL3828" s="3"/>
    </row>
    <row r="3829" spans="1:38" ht="12" customHeight="1" x14ac:dyDescent="0.25">
      <c r="A3829" s="76">
        <v>5705001</v>
      </c>
      <c r="B3829" s="270" t="s">
        <v>864</v>
      </c>
      <c r="C3829" s="77"/>
      <c r="D3829" s="115">
        <v>49.19</v>
      </c>
      <c r="E3829" s="78" t="s">
        <v>6463</v>
      </c>
      <c r="F3829" s="112">
        <f t="shared" si="230"/>
        <v>59.027999999999992</v>
      </c>
      <c r="G3829" s="79" t="s">
        <v>3333</v>
      </c>
      <c r="H3829" s="358"/>
      <c r="J3829" s="341"/>
      <c r="L3829"/>
      <c r="M3829"/>
      <c r="P3829" s="9">
        <v>202</v>
      </c>
      <c r="V3829" s="39"/>
      <c r="Z3829" s="38"/>
      <c r="AA3829" s="38">
        <v>15</v>
      </c>
      <c r="AB3829" s="30"/>
      <c r="AC3829" s="31"/>
      <c r="AD3829" s="32"/>
      <c r="AE3829" s="32"/>
      <c r="AF3829" s="33"/>
      <c r="AJ3829" s="350">
        <v>3602001</v>
      </c>
      <c r="AK3829" s="3"/>
      <c r="AL3829" s="3"/>
    </row>
    <row r="3830" spans="1:38" ht="12" customHeight="1" x14ac:dyDescent="0.25">
      <c r="A3830" s="271">
        <v>5705002</v>
      </c>
      <c r="B3830" s="100" t="s">
        <v>865</v>
      </c>
      <c r="C3830" s="85"/>
      <c r="D3830" s="115">
        <v>56.2</v>
      </c>
      <c r="E3830" s="86" t="s">
        <v>6463</v>
      </c>
      <c r="F3830" s="292">
        <f t="shared" si="230"/>
        <v>67.44</v>
      </c>
      <c r="G3830" s="87" t="s">
        <v>3333</v>
      </c>
      <c r="H3830" s="358"/>
      <c r="J3830" s="341"/>
      <c r="L3830"/>
      <c r="M3830"/>
      <c r="P3830" s="9">
        <v>202</v>
      </c>
      <c r="V3830" s="39"/>
      <c r="Z3830" s="38"/>
      <c r="AA3830" s="38">
        <v>14.997248211337379</v>
      </c>
      <c r="AB3830" s="30"/>
      <c r="AC3830" s="31"/>
      <c r="AD3830" s="32"/>
      <c r="AE3830" s="32"/>
      <c r="AF3830" s="33"/>
      <c r="AJ3830" s="350">
        <v>3602002</v>
      </c>
      <c r="AK3830" s="3"/>
      <c r="AL3830" s="3"/>
    </row>
    <row r="3831" spans="1:38" ht="60" customHeight="1" x14ac:dyDescent="0.25">
      <c r="A3831" s="269">
        <v>118</v>
      </c>
      <c r="B3831" s="284" t="s">
        <v>8028</v>
      </c>
      <c r="C3831" s="267"/>
      <c r="D3831" s="115"/>
      <c r="E3831" s="267"/>
      <c r="F3831" s="298"/>
      <c r="G3831" s="189"/>
      <c r="H3831" s="358"/>
      <c r="I3831" s="331"/>
      <c r="J3831" s="72"/>
      <c r="K3831" s="58"/>
      <c r="L3831"/>
      <c r="M3831"/>
      <c r="P3831" s="9">
        <v>226</v>
      </c>
      <c r="R3831" s="36"/>
      <c r="V3831" s="37"/>
      <c r="Z3831" s="38"/>
      <c r="AA3831" s="38"/>
      <c r="AB3831" s="30"/>
      <c r="AC3831" s="31"/>
      <c r="AD3831" s="32"/>
      <c r="AE3831" s="32"/>
      <c r="AF3831" s="33"/>
      <c r="AJ3831" s="350"/>
      <c r="AK3831" s="3"/>
      <c r="AL3831" s="3"/>
    </row>
    <row r="3832" spans="1:38" ht="12" customHeight="1" x14ac:dyDescent="0.25">
      <c r="A3832" s="76">
        <v>3801006</v>
      </c>
      <c r="B3832" s="270" t="s">
        <v>5628</v>
      </c>
      <c r="C3832" s="77"/>
      <c r="D3832" s="115">
        <v>130.38999999999999</v>
      </c>
      <c r="E3832" s="78" t="s">
        <v>6463</v>
      </c>
      <c r="F3832" s="309">
        <f t="shared" si="230"/>
        <v>156.46799999999999</v>
      </c>
      <c r="G3832" s="79"/>
      <c r="H3832" s="358"/>
      <c r="I3832" s="326"/>
      <c r="J3832" s="341"/>
      <c r="L3832"/>
      <c r="M3832"/>
      <c r="P3832" s="9">
        <v>226</v>
      </c>
      <c r="V3832" s="39"/>
      <c r="Z3832" s="38"/>
      <c r="AA3832" s="38">
        <v>0</v>
      </c>
      <c r="AB3832" s="30"/>
      <c r="AC3832" s="31"/>
      <c r="AD3832" s="32"/>
      <c r="AE3832" s="32"/>
      <c r="AF3832" s="33"/>
      <c r="AJ3832" s="350"/>
      <c r="AK3832" s="3"/>
      <c r="AL3832" s="3"/>
    </row>
    <row r="3833" spans="1:38" ht="12" customHeight="1" x14ac:dyDescent="0.25">
      <c r="A3833" s="73">
        <v>3801007</v>
      </c>
      <c r="B3833" s="98" t="s">
        <v>5629</v>
      </c>
      <c r="C3833" s="74"/>
      <c r="D3833" s="115">
        <v>223.87</v>
      </c>
      <c r="E3833" s="75" t="s">
        <v>6463</v>
      </c>
      <c r="F3833" s="112">
        <f t="shared" si="230"/>
        <v>268.64400000000001</v>
      </c>
      <c r="G3833" s="80"/>
      <c r="H3833" s="358"/>
      <c r="I3833" s="360" t="s">
        <v>8254</v>
      </c>
      <c r="J3833" s="341"/>
      <c r="L3833"/>
      <c r="M3833"/>
      <c r="P3833" s="9">
        <v>226</v>
      </c>
      <c r="V3833" s="39"/>
      <c r="Z3833" s="38"/>
      <c r="AA3833" s="38">
        <v>15.002239140170161</v>
      </c>
      <c r="AB3833" s="30"/>
      <c r="AC3833" s="31"/>
      <c r="AD3833" s="32"/>
      <c r="AE3833" s="32"/>
      <c r="AF3833" s="33"/>
      <c r="AJ3833" s="350"/>
      <c r="AK3833" s="3"/>
      <c r="AL3833" s="3"/>
    </row>
    <row r="3834" spans="1:38" ht="12" customHeight="1" x14ac:dyDescent="0.25">
      <c r="A3834" s="73">
        <v>5606033</v>
      </c>
      <c r="B3834" s="98" t="s">
        <v>5630</v>
      </c>
      <c r="C3834" s="74"/>
      <c r="D3834" s="115">
        <v>361.31</v>
      </c>
      <c r="E3834" s="75" t="s">
        <v>6463</v>
      </c>
      <c r="F3834" s="112">
        <f t="shared" si="230"/>
        <v>433.572</v>
      </c>
      <c r="G3834" s="80"/>
      <c r="H3834" s="358"/>
      <c r="I3834" s="361"/>
      <c r="J3834" s="341"/>
      <c r="L3834"/>
      <c r="M3834"/>
      <c r="P3834" s="9">
        <v>226</v>
      </c>
      <c r="V3834" s="39"/>
      <c r="Z3834" s="38"/>
      <c r="AA3834" s="38">
        <v>15.002239140170161</v>
      </c>
      <c r="AB3834" s="30"/>
      <c r="AC3834" s="31"/>
      <c r="AD3834" s="32"/>
      <c r="AE3834" s="32"/>
      <c r="AF3834" s="33"/>
      <c r="AJ3834" s="350"/>
      <c r="AK3834" s="3"/>
      <c r="AL3834" s="3"/>
    </row>
    <row r="3835" spans="1:38" ht="12" customHeight="1" x14ac:dyDescent="0.25">
      <c r="A3835" s="73">
        <v>3801008</v>
      </c>
      <c r="B3835" s="98" t="s">
        <v>5631</v>
      </c>
      <c r="C3835" s="74"/>
      <c r="D3835" s="115">
        <v>246.22</v>
      </c>
      <c r="E3835" s="75" t="s">
        <v>6463</v>
      </c>
      <c r="F3835" s="309">
        <f t="shared" si="230"/>
        <v>295.464</v>
      </c>
      <c r="G3835" s="80"/>
      <c r="H3835" s="358"/>
      <c r="J3835" s="341"/>
      <c r="L3835"/>
      <c r="M3835"/>
      <c r="P3835" s="9">
        <v>226</v>
      </c>
      <c r="V3835" s="39"/>
      <c r="Z3835" s="38"/>
      <c r="AA3835" s="38">
        <v>0</v>
      </c>
      <c r="AB3835" s="30"/>
      <c r="AC3835" s="31"/>
      <c r="AD3835" s="32"/>
      <c r="AE3835" s="32"/>
      <c r="AF3835" s="33"/>
      <c r="AJ3835" s="350"/>
      <c r="AK3835" s="3"/>
      <c r="AL3835" s="3"/>
    </row>
    <row r="3836" spans="1:38" ht="12" customHeight="1" x14ac:dyDescent="0.25">
      <c r="A3836" s="73">
        <v>3801009</v>
      </c>
      <c r="B3836" s="98" t="s">
        <v>5632</v>
      </c>
      <c r="C3836" s="74"/>
      <c r="D3836" s="115">
        <v>319.89</v>
      </c>
      <c r="E3836" s="75" t="s">
        <v>6463</v>
      </c>
      <c r="F3836" s="309">
        <f t="shared" si="230"/>
        <v>383.86799999999999</v>
      </c>
      <c r="G3836" s="80"/>
      <c r="H3836" s="358"/>
      <c r="J3836" s="341"/>
      <c r="L3836"/>
      <c r="M3836"/>
      <c r="P3836" s="9">
        <v>226</v>
      </c>
      <c r="V3836" s="39"/>
      <c r="Z3836" s="38"/>
      <c r="AA3836" s="38">
        <v>0</v>
      </c>
      <c r="AB3836" s="30"/>
      <c r="AC3836" s="31"/>
      <c r="AD3836" s="32"/>
      <c r="AE3836" s="32"/>
      <c r="AF3836" s="33"/>
      <c r="AJ3836" s="350"/>
      <c r="AK3836" s="3"/>
      <c r="AL3836" s="3"/>
    </row>
    <row r="3837" spans="1:38" ht="12" customHeight="1" x14ac:dyDescent="0.25">
      <c r="A3837" s="73">
        <v>5606010</v>
      </c>
      <c r="B3837" s="98" t="s">
        <v>5633</v>
      </c>
      <c r="C3837" s="74"/>
      <c r="D3837" s="115">
        <v>679.75</v>
      </c>
      <c r="E3837" s="75" t="s">
        <v>6463</v>
      </c>
      <c r="F3837" s="112">
        <f t="shared" si="230"/>
        <v>815.69999999999993</v>
      </c>
      <c r="G3837" s="80"/>
      <c r="H3837" s="358"/>
      <c r="J3837" s="341"/>
      <c r="L3837"/>
      <c r="M3837"/>
      <c r="P3837" s="9">
        <v>226</v>
      </c>
      <c r="V3837" s="39"/>
      <c r="Z3837" s="38"/>
      <c r="AA3837" s="38">
        <v>14.999367915384937</v>
      </c>
      <c r="AB3837" s="30"/>
      <c r="AC3837" s="31"/>
      <c r="AD3837" s="32"/>
      <c r="AE3837" s="32"/>
      <c r="AF3837" s="33"/>
      <c r="AJ3837" s="350">
        <v>3801010</v>
      </c>
      <c r="AK3837" s="3"/>
      <c r="AL3837" s="3"/>
    </row>
    <row r="3838" spans="1:38" ht="12" customHeight="1" x14ac:dyDescent="0.25">
      <c r="A3838" s="271">
        <v>5606035</v>
      </c>
      <c r="B3838" s="100" t="s">
        <v>5884</v>
      </c>
      <c r="C3838" s="85"/>
      <c r="D3838" s="115">
        <v>1537.46</v>
      </c>
      <c r="E3838" s="86" t="s">
        <v>6463</v>
      </c>
      <c r="F3838" s="292">
        <f t="shared" ref="F3838" si="232">D3838*1.2</f>
        <v>1844.952</v>
      </c>
      <c r="G3838" s="87"/>
      <c r="H3838" s="358"/>
      <c r="J3838" s="341"/>
      <c r="L3838"/>
      <c r="M3838"/>
      <c r="P3838" s="9">
        <v>226</v>
      </c>
      <c r="V3838" s="39"/>
      <c r="Z3838" s="38"/>
      <c r="AA3838" s="38">
        <v>15.002239140170161</v>
      </c>
      <c r="AB3838" s="30"/>
      <c r="AC3838" s="31"/>
      <c r="AD3838" s="32"/>
      <c r="AE3838" s="32"/>
      <c r="AF3838" s="33"/>
      <c r="AJ3838" s="350"/>
      <c r="AK3838" s="3"/>
      <c r="AL3838" s="3"/>
    </row>
    <row r="3839" spans="1:38" ht="60" customHeight="1" x14ac:dyDescent="0.25">
      <c r="A3839" s="269">
        <v>119</v>
      </c>
      <c r="B3839" s="284" t="s">
        <v>8029</v>
      </c>
      <c r="C3839" s="267"/>
      <c r="D3839" s="115"/>
      <c r="E3839" s="267"/>
      <c r="F3839" s="298"/>
      <c r="G3839" s="189"/>
      <c r="H3839" s="358"/>
      <c r="I3839" s="354"/>
      <c r="J3839" s="72"/>
      <c r="K3839" s="58"/>
      <c r="L3839"/>
      <c r="M3839"/>
      <c r="P3839" s="9">
        <v>227</v>
      </c>
      <c r="R3839" s="36"/>
      <c r="V3839" s="37"/>
      <c r="Z3839" s="38"/>
      <c r="AA3839" s="38"/>
      <c r="AB3839" s="30"/>
      <c r="AC3839" s="31"/>
      <c r="AD3839" s="32"/>
      <c r="AE3839" s="32"/>
      <c r="AF3839" s="33"/>
      <c r="AJ3839" s="350"/>
      <c r="AK3839" s="3"/>
      <c r="AL3839" s="3"/>
    </row>
    <row r="3840" spans="1:38" ht="12" customHeight="1" x14ac:dyDescent="0.25">
      <c r="A3840" s="76">
        <v>3801001</v>
      </c>
      <c r="B3840" s="270" t="s">
        <v>5634</v>
      </c>
      <c r="C3840" s="77"/>
      <c r="D3840" s="115">
        <v>131.31</v>
      </c>
      <c r="E3840" s="78" t="s">
        <v>6463</v>
      </c>
      <c r="F3840" s="309">
        <f t="shared" si="230"/>
        <v>157.572</v>
      </c>
      <c r="G3840" s="79"/>
      <c r="H3840" s="358"/>
      <c r="I3840" s="326"/>
      <c r="J3840" s="341"/>
      <c r="L3840"/>
      <c r="M3840"/>
      <c r="P3840" s="9">
        <v>227</v>
      </c>
      <c r="V3840" s="39"/>
      <c r="Z3840" s="38"/>
      <c r="AA3840" s="38">
        <v>0</v>
      </c>
      <c r="AB3840" s="30"/>
      <c r="AC3840" s="31"/>
      <c r="AD3840" s="32"/>
      <c r="AE3840" s="32"/>
      <c r="AF3840" s="33"/>
      <c r="AJ3840" s="350"/>
      <c r="AK3840" s="3"/>
      <c r="AL3840" s="3"/>
    </row>
    <row r="3841" spans="1:38" ht="12" customHeight="1" x14ac:dyDescent="0.25">
      <c r="A3841" s="73">
        <v>5606002</v>
      </c>
      <c r="B3841" s="98" t="s">
        <v>5635</v>
      </c>
      <c r="C3841" s="74"/>
      <c r="D3841" s="115">
        <v>223.87</v>
      </c>
      <c r="E3841" s="75" t="s">
        <v>6463</v>
      </c>
      <c r="F3841" s="112">
        <f t="shared" si="230"/>
        <v>268.64400000000001</v>
      </c>
      <c r="G3841" s="80"/>
      <c r="H3841" s="358"/>
      <c r="I3841" s="360" t="s">
        <v>8254</v>
      </c>
      <c r="J3841" s="341"/>
      <c r="L3841"/>
      <c r="M3841"/>
      <c r="P3841" s="9">
        <v>227</v>
      </c>
      <c r="V3841" s="39"/>
      <c r="Z3841" s="38"/>
      <c r="AA3841" s="38">
        <v>15.002239140170161</v>
      </c>
      <c r="AB3841" s="30"/>
      <c r="AC3841" s="31"/>
      <c r="AD3841" s="32"/>
      <c r="AE3841" s="32"/>
      <c r="AF3841" s="33"/>
      <c r="AJ3841" s="350">
        <v>3801002</v>
      </c>
      <c r="AK3841" s="3"/>
      <c r="AL3841" s="3"/>
    </row>
    <row r="3842" spans="1:38" ht="12" customHeight="1" x14ac:dyDescent="0.25">
      <c r="A3842" s="73">
        <v>3801003</v>
      </c>
      <c r="B3842" s="98" t="s">
        <v>5636</v>
      </c>
      <c r="C3842" s="74"/>
      <c r="D3842" s="115">
        <v>341.7</v>
      </c>
      <c r="E3842" s="75" t="s">
        <v>6463</v>
      </c>
      <c r="F3842" s="112">
        <f t="shared" si="230"/>
        <v>410.03999999999996</v>
      </c>
      <c r="G3842" s="80"/>
      <c r="H3842" s="358"/>
      <c r="I3842" s="361"/>
      <c r="J3842" s="341"/>
      <c r="L3842"/>
      <c r="M3842"/>
      <c r="P3842" s="9">
        <v>227</v>
      </c>
      <c r="V3842" s="39"/>
      <c r="Z3842" s="38"/>
      <c r="AA3842" s="38">
        <v>15.001257439852466</v>
      </c>
      <c r="AB3842" s="30"/>
      <c r="AC3842" s="31"/>
      <c r="AD3842" s="32"/>
      <c r="AE3842" s="32"/>
      <c r="AF3842" s="33"/>
      <c r="AJ3842" s="350"/>
      <c r="AK3842" s="3"/>
      <c r="AL3842" s="3"/>
    </row>
    <row r="3843" spans="1:38" ht="12" customHeight="1" x14ac:dyDescent="0.25">
      <c r="A3843" s="73">
        <v>3801004</v>
      </c>
      <c r="B3843" s="98" t="s">
        <v>5637</v>
      </c>
      <c r="C3843" s="74"/>
      <c r="D3843" s="115">
        <v>335.68</v>
      </c>
      <c r="E3843" s="75" t="s">
        <v>6463</v>
      </c>
      <c r="F3843" s="309">
        <f t="shared" si="230"/>
        <v>402.81599999999997</v>
      </c>
      <c r="G3843" s="80"/>
      <c r="H3843" s="358"/>
      <c r="J3843" s="341"/>
      <c r="L3843"/>
      <c r="M3843"/>
      <c r="P3843" s="9">
        <v>227</v>
      </c>
      <c r="V3843" s="39"/>
      <c r="Z3843" s="38"/>
      <c r="AA3843" s="38">
        <v>0</v>
      </c>
      <c r="AB3843" s="30"/>
      <c r="AC3843" s="31"/>
      <c r="AD3843" s="32"/>
      <c r="AE3843" s="32"/>
      <c r="AF3843" s="33"/>
      <c r="AJ3843" s="350"/>
      <c r="AK3843" s="3"/>
      <c r="AL3843" s="3"/>
    </row>
    <row r="3844" spans="1:38" ht="12" customHeight="1" x14ac:dyDescent="0.25">
      <c r="A3844" s="271">
        <v>5606005</v>
      </c>
      <c r="B3844" s="100" t="s">
        <v>5638</v>
      </c>
      <c r="C3844" s="85"/>
      <c r="D3844" s="115">
        <v>679.75</v>
      </c>
      <c r="E3844" s="86" t="s">
        <v>6463</v>
      </c>
      <c r="F3844" s="292">
        <f t="shared" si="230"/>
        <v>815.69999999999993</v>
      </c>
      <c r="G3844" s="87"/>
      <c r="H3844" s="358"/>
      <c r="J3844" s="341"/>
      <c r="L3844"/>
      <c r="M3844"/>
      <c r="P3844" s="9">
        <v>227</v>
      </c>
      <c r="V3844" s="39"/>
      <c r="Z3844" s="38"/>
      <c r="AA3844" s="38">
        <v>14.999367915384937</v>
      </c>
      <c r="AB3844" s="30"/>
      <c r="AC3844" s="31"/>
      <c r="AD3844" s="32"/>
      <c r="AE3844" s="32"/>
      <c r="AF3844" s="33"/>
      <c r="AJ3844" s="350">
        <v>3801005</v>
      </c>
      <c r="AK3844" s="3"/>
      <c r="AL3844" s="3"/>
    </row>
    <row r="3845" spans="1:38" ht="60" customHeight="1" x14ac:dyDescent="0.25">
      <c r="A3845" s="269">
        <v>120</v>
      </c>
      <c r="B3845" s="284" t="s">
        <v>8030</v>
      </c>
      <c r="C3845" s="267"/>
      <c r="D3845" s="115"/>
      <c r="E3845" s="267"/>
      <c r="F3845" s="298"/>
      <c r="G3845" s="189"/>
      <c r="H3845" s="358"/>
      <c r="I3845" s="354"/>
      <c r="J3845" s="72"/>
      <c r="K3845" s="58"/>
      <c r="L3845"/>
      <c r="M3845"/>
      <c r="P3845" s="9">
        <v>228</v>
      </c>
      <c r="R3845" s="36"/>
      <c r="V3845" s="37"/>
      <c r="Z3845" s="38"/>
      <c r="AA3845" s="38"/>
      <c r="AB3845" s="30"/>
      <c r="AC3845" s="31"/>
      <c r="AD3845" s="32"/>
      <c r="AE3845" s="32"/>
      <c r="AF3845" s="33"/>
      <c r="AJ3845" s="350"/>
      <c r="AK3845" s="3"/>
      <c r="AL3845" s="3"/>
    </row>
    <row r="3846" spans="1:38" ht="12" customHeight="1" x14ac:dyDescent="0.25">
      <c r="A3846" s="76">
        <v>3801011</v>
      </c>
      <c r="B3846" s="270" t="s">
        <v>5639</v>
      </c>
      <c r="C3846" s="77"/>
      <c r="D3846" s="115">
        <v>128.15</v>
      </c>
      <c r="E3846" s="78" t="s">
        <v>6463</v>
      </c>
      <c r="F3846" s="309">
        <f t="shared" si="230"/>
        <v>153.78</v>
      </c>
      <c r="G3846" s="79"/>
      <c r="H3846" s="358"/>
      <c r="I3846" s="326"/>
      <c r="J3846" s="341"/>
      <c r="L3846"/>
      <c r="M3846"/>
      <c r="P3846" s="9">
        <v>228</v>
      </c>
      <c r="V3846" s="39"/>
      <c r="Z3846" s="38"/>
      <c r="AA3846" s="38">
        <v>0</v>
      </c>
      <c r="AB3846" s="30"/>
      <c r="AC3846" s="31"/>
      <c r="AD3846" s="32"/>
      <c r="AE3846" s="32"/>
      <c r="AF3846" s="33"/>
      <c r="AJ3846" s="350"/>
      <c r="AK3846" s="3"/>
      <c r="AL3846" s="3"/>
    </row>
    <row r="3847" spans="1:38" ht="12" customHeight="1" x14ac:dyDescent="0.25">
      <c r="A3847" s="73">
        <v>5606012</v>
      </c>
      <c r="B3847" s="98" t="s">
        <v>5640</v>
      </c>
      <c r="C3847" s="74"/>
      <c r="D3847" s="115">
        <v>219.61</v>
      </c>
      <c r="E3847" s="75" t="s">
        <v>6463</v>
      </c>
      <c r="F3847" s="112">
        <f t="shared" si="230"/>
        <v>263.53199999999998</v>
      </c>
      <c r="G3847" s="80"/>
      <c r="H3847" s="358"/>
      <c r="I3847" s="360" t="s">
        <v>8254</v>
      </c>
      <c r="J3847" s="341"/>
      <c r="L3847"/>
      <c r="M3847"/>
      <c r="P3847" s="9">
        <v>228</v>
      </c>
      <c r="V3847" s="39"/>
      <c r="Z3847" s="38"/>
      <c r="AA3847" s="38">
        <v>14.999347854441112</v>
      </c>
      <c r="AB3847" s="30"/>
      <c r="AC3847" s="31"/>
      <c r="AD3847" s="32"/>
      <c r="AE3847" s="32"/>
      <c r="AF3847" s="33"/>
      <c r="AJ3847" s="350">
        <v>3801012</v>
      </c>
      <c r="AK3847" s="3"/>
      <c r="AL3847" s="3"/>
    </row>
    <row r="3848" spans="1:38" ht="12" customHeight="1" x14ac:dyDescent="0.25">
      <c r="A3848" s="73">
        <v>5606034</v>
      </c>
      <c r="B3848" s="98" t="s">
        <v>6516</v>
      </c>
      <c r="C3848" s="74"/>
      <c r="D3848" s="115">
        <v>531.65</v>
      </c>
      <c r="E3848" s="75" t="s">
        <v>6463</v>
      </c>
      <c r="F3848" s="112">
        <f t="shared" si="230"/>
        <v>637.9799999999999</v>
      </c>
      <c r="G3848" s="80"/>
      <c r="H3848" s="358"/>
      <c r="I3848" s="361"/>
      <c r="J3848" s="341"/>
      <c r="L3848"/>
      <c r="M3848"/>
      <c r="P3848" s="9">
        <v>228</v>
      </c>
      <c r="V3848" s="39"/>
      <c r="Z3848" s="38"/>
      <c r="AA3848" s="38">
        <v>14.999347854441112</v>
      </c>
      <c r="AB3848" s="30"/>
      <c r="AC3848" s="31"/>
      <c r="AD3848" s="32"/>
      <c r="AE3848" s="32"/>
      <c r="AF3848" s="33"/>
      <c r="AJ3848" s="350"/>
      <c r="AK3848" s="3"/>
      <c r="AL3848" s="3"/>
    </row>
    <row r="3849" spans="1:38" ht="12" customHeight="1" x14ac:dyDescent="0.25">
      <c r="A3849" s="73">
        <v>3801013</v>
      </c>
      <c r="B3849" s="98" t="s">
        <v>5641</v>
      </c>
      <c r="C3849" s="74"/>
      <c r="D3849" s="115">
        <v>367.05</v>
      </c>
      <c r="E3849" s="75" t="s">
        <v>6463</v>
      </c>
      <c r="F3849" s="112">
        <f t="shared" si="230"/>
        <v>440.46</v>
      </c>
      <c r="G3849" s="80"/>
      <c r="H3849" s="358"/>
      <c r="J3849" s="341"/>
      <c r="L3849"/>
      <c r="M3849"/>
      <c r="P3849" s="9">
        <v>228</v>
      </c>
      <c r="V3849" s="39"/>
      <c r="Z3849" s="38"/>
      <c r="AA3849" s="38">
        <v>14.999219603558601</v>
      </c>
      <c r="AB3849" s="30"/>
      <c r="AC3849" s="31"/>
      <c r="AD3849" s="32"/>
      <c r="AE3849" s="32"/>
      <c r="AF3849" s="33"/>
      <c r="AJ3849" s="350"/>
      <c r="AK3849" s="3"/>
      <c r="AL3849" s="3"/>
    </row>
    <row r="3850" spans="1:38" ht="12" customHeight="1" x14ac:dyDescent="0.25">
      <c r="A3850" s="73">
        <v>3801014</v>
      </c>
      <c r="B3850" s="98" t="s">
        <v>5642</v>
      </c>
      <c r="C3850" s="74"/>
      <c r="D3850" s="115">
        <v>344.67</v>
      </c>
      <c r="E3850" s="75" t="s">
        <v>6463</v>
      </c>
      <c r="F3850" s="309">
        <f t="shared" si="230"/>
        <v>413.60399999999998</v>
      </c>
      <c r="G3850" s="80"/>
      <c r="H3850" s="358"/>
      <c r="J3850" s="341"/>
      <c r="L3850"/>
      <c r="M3850"/>
      <c r="P3850" s="9">
        <v>228</v>
      </c>
      <c r="V3850" s="39"/>
      <c r="Z3850" s="38"/>
      <c r="AA3850" s="38">
        <v>0</v>
      </c>
      <c r="AB3850" s="30"/>
      <c r="AC3850" s="31"/>
      <c r="AD3850" s="32"/>
      <c r="AE3850" s="32"/>
      <c r="AF3850" s="33"/>
      <c r="AJ3850" s="350"/>
      <c r="AK3850" s="3"/>
      <c r="AL3850" s="3"/>
    </row>
    <row r="3851" spans="1:38" ht="12" customHeight="1" x14ac:dyDescent="0.25">
      <c r="A3851" s="73">
        <v>5606036</v>
      </c>
      <c r="B3851" s="98" t="s">
        <v>6513</v>
      </c>
      <c r="C3851" s="74"/>
      <c r="D3851" s="115">
        <v>1122.19</v>
      </c>
      <c r="E3851" s="75" t="s">
        <v>6463</v>
      </c>
      <c r="F3851" s="112">
        <f t="shared" ref="F3851" si="233">D3851*1.2</f>
        <v>1346.6279999999999</v>
      </c>
      <c r="G3851" s="80"/>
      <c r="H3851" s="358"/>
      <c r="J3851" s="341"/>
      <c r="L3851"/>
      <c r="M3851"/>
      <c r="P3851" s="9">
        <v>228</v>
      </c>
      <c r="V3851" s="39"/>
      <c r="Z3851" s="38"/>
      <c r="AA3851" s="38">
        <v>15.000593612727059</v>
      </c>
      <c r="AB3851" s="30"/>
      <c r="AC3851" s="31"/>
      <c r="AD3851" s="32"/>
      <c r="AE3851" s="32"/>
      <c r="AF3851" s="33"/>
      <c r="AJ3851" s="350"/>
      <c r="AK3851" s="3"/>
      <c r="AL3851" s="3"/>
    </row>
    <row r="3852" spans="1:38" ht="12" customHeight="1" x14ac:dyDescent="0.25">
      <c r="A3852" s="73">
        <v>5606015</v>
      </c>
      <c r="B3852" s="98" t="s">
        <v>5643</v>
      </c>
      <c r="C3852" s="74"/>
      <c r="D3852" s="115">
        <v>731.34</v>
      </c>
      <c r="E3852" s="75" t="s">
        <v>6463</v>
      </c>
      <c r="F3852" s="112">
        <f t="shared" si="230"/>
        <v>877.60800000000006</v>
      </c>
      <c r="G3852" s="80"/>
      <c r="H3852" s="358"/>
      <c r="J3852" s="341"/>
      <c r="L3852"/>
      <c r="M3852"/>
      <c r="P3852" s="9">
        <v>228</v>
      </c>
      <c r="V3852" s="39"/>
      <c r="Z3852" s="38"/>
      <c r="AA3852" s="38">
        <v>15.000783330722228</v>
      </c>
      <c r="AB3852" s="30"/>
      <c r="AC3852" s="31"/>
      <c r="AD3852" s="32"/>
      <c r="AE3852" s="32"/>
      <c r="AF3852" s="33"/>
      <c r="AJ3852" s="350">
        <v>3801015</v>
      </c>
      <c r="AK3852" s="3"/>
      <c r="AL3852" s="3"/>
    </row>
    <row r="3853" spans="1:38" ht="12" customHeight="1" x14ac:dyDescent="0.25">
      <c r="A3853" s="73">
        <v>5606037</v>
      </c>
      <c r="B3853" s="98" t="s">
        <v>6514</v>
      </c>
      <c r="C3853" s="74"/>
      <c r="D3853" s="115">
        <v>1424.67</v>
      </c>
      <c r="E3853" s="75" t="s">
        <v>6463</v>
      </c>
      <c r="F3853" s="112">
        <f t="shared" si="230"/>
        <v>1709.604</v>
      </c>
      <c r="G3853" s="80"/>
      <c r="H3853" s="358"/>
      <c r="J3853" s="341"/>
      <c r="L3853"/>
      <c r="M3853"/>
      <c r="P3853" s="9">
        <v>228</v>
      </c>
      <c r="V3853" s="39"/>
      <c r="Z3853" s="38"/>
      <c r="AA3853" s="38">
        <v>15.000593612727059</v>
      </c>
      <c r="AB3853" s="30"/>
      <c r="AC3853" s="31"/>
      <c r="AD3853" s="32"/>
      <c r="AE3853" s="32"/>
      <c r="AF3853" s="33"/>
      <c r="AJ3853" s="350"/>
      <c r="AK3853" s="3"/>
      <c r="AL3853" s="3"/>
    </row>
    <row r="3854" spans="1:38" ht="12" customHeight="1" x14ac:dyDescent="0.25">
      <c r="A3854" s="271">
        <v>5606038</v>
      </c>
      <c r="B3854" s="100" t="s">
        <v>6515</v>
      </c>
      <c r="C3854" s="85"/>
      <c r="D3854" s="115">
        <v>1705.38</v>
      </c>
      <c r="E3854" s="86" t="s">
        <v>6463</v>
      </c>
      <c r="F3854" s="292">
        <f t="shared" si="230"/>
        <v>2046.4560000000001</v>
      </c>
      <c r="G3854" s="87"/>
      <c r="H3854" s="358"/>
      <c r="J3854" s="341"/>
      <c r="L3854"/>
      <c r="M3854"/>
      <c r="P3854" s="9">
        <v>228</v>
      </c>
      <c r="V3854" s="39"/>
      <c r="Z3854" s="38"/>
      <c r="AA3854" s="38">
        <v>15.000593612727059</v>
      </c>
      <c r="AB3854" s="30"/>
      <c r="AC3854" s="31"/>
      <c r="AD3854" s="32"/>
      <c r="AE3854" s="32"/>
      <c r="AF3854" s="33"/>
      <c r="AJ3854" s="350"/>
      <c r="AK3854" s="3"/>
      <c r="AL3854" s="3"/>
    </row>
    <row r="3855" spans="1:38" ht="60" customHeight="1" x14ac:dyDescent="0.25">
      <c r="A3855" s="269">
        <v>121</v>
      </c>
      <c r="B3855" s="284" t="s">
        <v>8031</v>
      </c>
      <c r="C3855" s="267"/>
      <c r="D3855" s="115"/>
      <c r="E3855" s="267"/>
      <c r="F3855" s="298"/>
      <c r="G3855" s="189"/>
      <c r="H3855" s="358"/>
      <c r="I3855" s="331"/>
      <c r="J3855" s="72"/>
      <c r="K3855" s="58"/>
      <c r="L3855"/>
      <c r="M3855"/>
      <c r="P3855" s="9">
        <v>229</v>
      </c>
      <c r="R3855" s="36"/>
      <c r="V3855" s="37"/>
      <c r="Z3855" s="38"/>
      <c r="AA3855" s="38"/>
      <c r="AB3855" s="30"/>
      <c r="AC3855" s="31"/>
      <c r="AD3855" s="32"/>
      <c r="AE3855" s="32"/>
      <c r="AF3855" s="33"/>
      <c r="AJ3855" s="350"/>
      <c r="AK3855" s="3"/>
      <c r="AL3855" s="3"/>
    </row>
    <row r="3856" spans="1:38" ht="12" customHeight="1" x14ac:dyDescent="0.25">
      <c r="A3856" s="76">
        <v>3801016</v>
      </c>
      <c r="B3856" s="270" t="s">
        <v>5644</v>
      </c>
      <c r="C3856" s="77"/>
      <c r="D3856" s="115">
        <v>135.59</v>
      </c>
      <c r="E3856" s="78" t="s">
        <v>6463</v>
      </c>
      <c r="F3856" s="309">
        <f t="shared" ref="F3856:F3918" si="234">D3856*1.2</f>
        <v>162.708</v>
      </c>
      <c r="G3856" s="79"/>
      <c r="H3856" s="358"/>
      <c r="I3856" s="326"/>
      <c r="J3856" s="341"/>
      <c r="L3856"/>
      <c r="M3856"/>
      <c r="P3856" s="9">
        <v>229</v>
      </c>
      <c r="V3856" s="39"/>
      <c r="Z3856" s="38"/>
      <c r="AA3856" s="38">
        <v>0</v>
      </c>
      <c r="AB3856" s="30"/>
      <c r="AC3856" s="31"/>
      <c r="AD3856" s="32"/>
      <c r="AE3856" s="32"/>
      <c r="AF3856" s="33"/>
      <c r="AJ3856" s="350"/>
      <c r="AK3856" s="3"/>
      <c r="AL3856" s="3"/>
    </row>
    <row r="3857" spans="1:38" ht="12" customHeight="1" x14ac:dyDescent="0.25">
      <c r="A3857" s="73">
        <v>5606017</v>
      </c>
      <c r="B3857" s="98" t="s">
        <v>5645</v>
      </c>
      <c r="C3857" s="74"/>
      <c r="D3857" s="115">
        <v>231.33</v>
      </c>
      <c r="E3857" s="75" t="s">
        <v>6463</v>
      </c>
      <c r="F3857" s="112">
        <f t="shared" si="234"/>
        <v>277.596</v>
      </c>
      <c r="G3857" s="80"/>
      <c r="H3857" s="358"/>
      <c r="I3857" s="360" t="s">
        <v>8254</v>
      </c>
      <c r="J3857" s="341"/>
      <c r="L3857"/>
      <c r="M3857"/>
      <c r="P3857" s="9">
        <v>229</v>
      </c>
      <c r="V3857" s="39"/>
      <c r="Z3857" s="38"/>
      <c r="AA3857" s="38">
        <v>15.001238236750879</v>
      </c>
      <c r="AB3857" s="30"/>
      <c r="AC3857" s="31"/>
      <c r="AD3857" s="32"/>
      <c r="AE3857" s="32"/>
      <c r="AF3857" s="33"/>
      <c r="AJ3857" s="350">
        <v>3801017</v>
      </c>
      <c r="AK3857" s="3"/>
      <c r="AL3857" s="3"/>
    </row>
    <row r="3858" spans="1:38" ht="12" customHeight="1" x14ac:dyDescent="0.25">
      <c r="A3858" s="73">
        <v>3801018</v>
      </c>
      <c r="B3858" s="98" t="s">
        <v>5646</v>
      </c>
      <c r="C3858" s="74"/>
      <c r="D3858" s="115">
        <v>354.24</v>
      </c>
      <c r="E3858" s="75" t="s">
        <v>6463</v>
      </c>
      <c r="F3858" s="112">
        <f t="shared" si="234"/>
        <v>425.08800000000002</v>
      </c>
      <c r="G3858" s="80"/>
      <c r="H3858" s="358"/>
      <c r="I3858" s="361"/>
      <c r="J3858" s="341"/>
      <c r="L3858"/>
      <c r="M3858"/>
      <c r="P3858" s="9">
        <v>229</v>
      </c>
      <c r="V3858" s="39"/>
      <c r="Z3858" s="38"/>
      <c r="AA3858" s="38">
        <v>14.999595698229157</v>
      </c>
      <c r="AB3858" s="30"/>
      <c r="AC3858" s="31"/>
      <c r="AD3858" s="32"/>
      <c r="AE3858" s="32"/>
      <c r="AF3858" s="33"/>
      <c r="AJ3858" s="350"/>
      <c r="AK3858" s="3"/>
      <c r="AL3858" s="3"/>
    </row>
    <row r="3859" spans="1:38" ht="12" customHeight="1" x14ac:dyDescent="0.25">
      <c r="A3859" s="73">
        <v>3801019</v>
      </c>
      <c r="B3859" s="98" t="s">
        <v>5647</v>
      </c>
      <c r="C3859" s="74"/>
      <c r="D3859" s="115">
        <v>346.88</v>
      </c>
      <c r="E3859" s="75" t="s">
        <v>6463</v>
      </c>
      <c r="F3859" s="309">
        <f t="shared" si="234"/>
        <v>416.25599999999997</v>
      </c>
      <c r="G3859" s="80"/>
      <c r="H3859" s="358"/>
      <c r="J3859" s="341"/>
      <c r="L3859"/>
      <c r="M3859"/>
      <c r="P3859" s="9">
        <v>229</v>
      </c>
      <c r="V3859" s="39"/>
      <c r="Z3859" s="38"/>
      <c r="AA3859" s="38">
        <v>0</v>
      </c>
      <c r="AB3859" s="30"/>
      <c r="AC3859" s="31"/>
      <c r="AD3859" s="32"/>
      <c r="AE3859" s="32"/>
      <c r="AF3859" s="33"/>
      <c r="AJ3859" s="350"/>
      <c r="AK3859" s="3"/>
      <c r="AL3859" s="3"/>
    </row>
    <row r="3860" spans="1:38" ht="12" customHeight="1" x14ac:dyDescent="0.25">
      <c r="A3860" s="271">
        <v>5606020</v>
      </c>
      <c r="B3860" s="100" t="s">
        <v>5648</v>
      </c>
      <c r="C3860" s="85"/>
      <c r="D3860" s="115">
        <v>682.77</v>
      </c>
      <c r="E3860" s="86" t="s">
        <v>6463</v>
      </c>
      <c r="F3860" s="292">
        <f t="shared" si="234"/>
        <v>819.32399999999996</v>
      </c>
      <c r="G3860" s="87"/>
      <c r="H3860" s="358"/>
      <c r="J3860" s="341"/>
      <c r="L3860"/>
      <c r="M3860"/>
      <c r="P3860" s="9">
        <v>229</v>
      </c>
      <c r="V3860" s="39"/>
      <c r="Z3860" s="38"/>
      <c r="AA3860" s="38">
        <v>15.000104881169634</v>
      </c>
      <c r="AB3860" s="30"/>
      <c r="AC3860" s="31"/>
      <c r="AD3860" s="32"/>
      <c r="AE3860" s="32"/>
      <c r="AF3860" s="33"/>
      <c r="AJ3860" s="350">
        <v>3801020</v>
      </c>
      <c r="AK3860" s="3"/>
      <c r="AL3860" s="3"/>
    </row>
    <row r="3861" spans="1:38" ht="60" customHeight="1" x14ac:dyDescent="0.25">
      <c r="A3861" s="269">
        <v>122</v>
      </c>
      <c r="B3861" s="285" t="s">
        <v>8032</v>
      </c>
      <c r="C3861" s="267"/>
      <c r="D3861" s="115"/>
      <c r="E3861" s="267"/>
      <c r="F3861" s="298"/>
      <c r="G3861" s="189"/>
      <c r="H3861" s="358"/>
      <c r="I3861" s="331"/>
      <c r="J3861" s="72"/>
      <c r="K3861" s="58"/>
      <c r="L3861"/>
      <c r="M3861"/>
      <c r="P3861" s="9">
        <v>230</v>
      </c>
      <c r="R3861" s="36"/>
      <c r="V3861" s="37"/>
      <c r="Z3861" s="38"/>
      <c r="AA3861" s="38"/>
      <c r="AB3861" s="30"/>
      <c r="AC3861" s="31"/>
      <c r="AD3861" s="32"/>
      <c r="AE3861" s="32"/>
      <c r="AF3861" s="33"/>
      <c r="AJ3861" s="350"/>
      <c r="AK3861" s="3"/>
      <c r="AL3861" s="3"/>
    </row>
    <row r="3862" spans="1:38" ht="12" customHeight="1" x14ac:dyDescent="0.25">
      <c r="A3862" s="76">
        <v>3801025</v>
      </c>
      <c r="B3862" s="270" t="s">
        <v>5616</v>
      </c>
      <c r="C3862" s="77"/>
      <c r="D3862" s="115">
        <v>379.36</v>
      </c>
      <c r="E3862" s="78" t="s">
        <v>6463</v>
      </c>
      <c r="F3862" s="309">
        <f t="shared" si="234"/>
        <v>455.23200000000003</v>
      </c>
      <c r="G3862" s="79"/>
      <c r="H3862" s="358"/>
      <c r="I3862" s="326"/>
      <c r="J3862" s="341"/>
      <c r="L3862"/>
      <c r="M3862"/>
      <c r="P3862" s="9">
        <v>230</v>
      </c>
      <c r="V3862" s="39"/>
      <c r="Z3862" s="38"/>
      <c r="AA3862" s="38">
        <v>0</v>
      </c>
      <c r="AB3862" s="30"/>
      <c r="AC3862" s="31"/>
      <c r="AD3862" s="32"/>
      <c r="AE3862" s="32"/>
      <c r="AF3862" s="33"/>
      <c r="AJ3862" s="350"/>
      <c r="AK3862" s="3"/>
      <c r="AL3862" s="3"/>
    </row>
    <row r="3863" spans="1:38" ht="12" customHeight="1" x14ac:dyDescent="0.25">
      <c r="A3863" s="73">
        <v>5606026</v>
      </c>
      <c r="B3863" s="98" t="s">
        <v>5617</v>
      </c>
      <c r="C3863" s="74"/>
      <c r="D3863" s="115">
        <v>650.30999999999995</v>
      </c>
      <c r="E3863" s="75" t="s">
        <v>6463</v>
      </c>
      <c r="F3863" s="112">
        <f t="shared" si="234"/>
        <v>780.37199999999996</v>
      </c>
      <c r="G3863" s="80"/>
      <c r="H3863" s="358"/>
      <c r="I3863" s="360" t="s">
        <v>8255</v>
      </c>
      <c r="J3863" s="341"/>
      <c r="L3863"/>
      <c r="M3863"/>
      <c r="P3863" s="9">
        <v>230</v>
      </c>
      <c r="V3863" s="39"/>
      <c r="Z3863" s="38"/>
      <c r="AA3863" s="38">
        <v>15.000220235211202</v>
      </c>
      <c r="AB3863" s="30"/>
      <c r="AC3863" s="31"/>
      <c r="AD3863" s="32"/>
      <c r="AE3863" s="32"/>
      <c r="AF3863" s="33"/>
      <c r="AJ3863" s="350">
        <v>3801026</v>
      </c>
      <c r="AK3863" s="3"/>
      <c r="AL3863" s="3"/>
    </row>
    <row r="3864" spans="1:38" ht="12" customHeight="1" x14ac:dyDescent="0.25">
      <c r="A3864" s="73">
        <v>3801027</v>
      </c>
      <c r="B3864" s="98" t="s">
        <v>5618</v>
      </c>
      <c r="C3864" s="74"/>
      <c r="D3864" s="115">
        <v>578.19000000000005</v>
      </c>
      <c r="E3864" s="75" t="s">
        <v>6463</v>
      </c>
      <c r="F3864" s="309">
        <f t="shared" si="234"/>
        <v>693.82800000000009</v>
      </c>
      <c r="G3864" s="80"/>
      <c r="H3864" s="358"/>
      <c r="I3864" s="361"/>
      <c r="J3864" s="341"/>
      <c r="L3864"/>
      <c r="M3864"/>
      <c r="P3864" s="9">
        <v>230</v>
      </c>
      <c r="V3864" s="39"/>
      <c r="Z3864" s="38"/>
      <c r="AA3864" s="38">
        <v>0</v>
      </c>
      <c r="AB3864" s="30"/>
      <c r="AC3864" s="31"/>
      <c r="AD3864" s="32"/>
      <c r="AE3864" s="32"/>
      <c r="AF3864" s="33"/>
      <c r="AJ3864" s="350"/>
      <c r="AK3864" s="3"/>
      <c r="AL3864" s="3"/>
    </row>
    <row r="3865" spans="1:38" ht="12" customHeight="1" x14ac:dyDescent="0.25">
      <c r="A3865" s="271">
        <v>3801028</v>
      </c>
      <c r="B3865" s="100" t="s">
        <v>5619</v>
      </c>
      <c r="C3865" s="85"/>
      <c r="D3865" s="115">
        <v>933.44</v>
      </c>
      <c r="E3865" s="86" t="s">
        <v>6463</v>
      </c>
      <c r="F3865" s="310">
        <f t="shared" si="234"/>
        <v>1120.1279999999999</v>
      </c>
      <c r="G3865" s="87"/>
      <c r="H3865" s="358"/>
      <c r="J3865" s="341"/>
      <c r="L3865"/>
      <c r="M3865"/>
      <c r="P3865" s="9">
        <v>230</v>
      </c>
      <c r="V3865" s="39"/>
      <c r="Z3865" s="38"/>
      <c r="AA3865" s="38">
        <v>0</v>
      </c>
      <c r="AB3865" s="30"/>
      <c r="AC3865" s="31"/>
      <c r="AD3865" s="32"/>
      <c r="AE3865" s="32"/>
      <c r="AF3865" s="33"/>
      <c r="AJ3865" s="350"/>
      <c r="AK3865" s="3"/>
      <c r="AL3865" s="3"/>
    </row>
    <row r="3866" spans="1:38" ht="60" customHeight="1" x14ac:dyDescent="0.25">
      <c r="A3866" s="269">
        <v>123</v>
      </c>
      <c r="B3866" s="285" t="s">
        <v>8033</v>
      </c>
      <c r="C3866" s="267"/>
      <c r="D3866" s="115"/>
      <c r="E3866" s="267"/>
      <c r="F3866" s="298"/>
      <c r="G3866" s="189"/>
      <c r="H3866" s="358"/>
      <c r="I3866" s="354"/>
      <c r="J3866" s="72"/>
      <c r="K3866" s="58"/>
      <c r="L3866"/>
      <c r="M3866"/>
      <c r="P3866" s="9">
        <v>231</v>
      </c>
      <c r="R3866" s="36"/>
      <c r="V3866" s="37"/>
      <c r="Z3866" s="38"/>
      <c r="AA3866" s="38"/>
      <c r="AB3866" s="30"/>
      <c r="AC3866" s="31"/>
      <c r="AD3866" s="32"/>
      <c r="AE3866" s="32"/>
      <c r="AF3866" s="33"/>
      <c r="AJ3866" s="350"/>
      <c r="AK3866" s="3"/>
      <c r="AL3866" s="3"/>
    </row>
    <row r="3867" spans="1:38" ht="12" customHeight="1" x14ac:dyDescent="0.25">
      <c r="A3867" s="76">
        <v>3801021</v>
      </c>
      <c r="B3867" s="270" t="s">
        <v>5620</v>
      </c>
      <c r="C3867" s="77"/>
      <c r="D3867" s="115">
        <v>448.25</v>
      </c>
      <c r="E3867" s="78" t="s">
        <v>6463</v>
      </c>
      <c r="F3867" s="309">
        <f t="shared" si="234"/>
        <v>537.9</v>
      </c>
      <c r="G3867" s="79"/>
      <c r="H3867" s="358"/>
      <c r="I3867" s="326"/>
      <c r="J3867" s="341"/>
      <c r="L3867"/>
      <c r="M3867"/>
      <c r="P3867" s="9">
        <v>231</v>
      </c>
      <c r="V3867" s="39"/>
      <c r="Z3867" s="38"/>
      <c r="AA3867" s="38">
        <v>0</v>
      </c>
      <c r="AB3867" s="30"/>
      <c r="AC3867" s="31"/>
      <c r="AD3867" s="32"/>
      <c r="AE3867" s="32"/>
      <c r="AF3867" s="33"/>
      <c r="AJ3867" s="350"/>
      <c r="AK3867" s="3"/>
      <c r="AL3867" s="3"/>
    </row>
    <row r="3868" spans="1:38" ht="12" customHeight="1" x14ac:dyDescent="0.25">
      <c r="A3868" s="73">
        <v>5606022</v>
      </c>
      <c r="B3868" s="98" t="s">
        <v>5621</v>
      </c>
      <c r="C3868" s="74"/>
      <c r="D3868" s="115">
        <v>741.42</v>
      </c>
      <c r="E3868" s="75" t="s">
        <v>6463</v>
      </c>
      <c r="F3868" s="112">
        <f t="shared" si="234"/>
        <v>889.70399999999995</v>
      </c>
      <c r="G3868" s="80"/>
      <c r="H3868" s="358"/>
      <c r="I3868" s="360" t="s">
        <v>8255</v>
      </c>
      <c r="J3868" s="341"/>
      <c r="L3868"/>
      <c r="M3868"/>
      <c r="P3868" s="9">
        <v>231</v>
      </c>
      <c r="V3868" s="39"/>
      <c r="Z3868" s="38"/>
      <c r="AA3868" s="38">
        <v>14.999903413371442</v>
      </c>
      <c r="AB3868" s="30"/>
      <c r="AC3868" s="31"/>
      <c r="AD3868" s="32"/>
      <c r="AE3868" s="32"/>
      <c r="AF3868" s="33"/>
      <c r="AJ3868" s="350">
        <v>3801022</v>
      </c>
      <c r="AK3868" s="3"/>
      <c r="AL3868" s="3"/>
    </row>
    <row r="3869" spans="1:38" ht="12" customHeight="1" x14ac:dyDescent="0.25">
      <c r="A3869" s="73">
        <v>3801023</v>
      </c>
      <c r="B3869" s="98" t="s">
        <v>5622</v>
      </c>
      <c r="C3869" s="74"/>
      <c r="D3869" s="115">
        <v>656.34</v>
      </c>
      <c r="E3869" s="75" t="s">
        <v>6463</v>
      </c>
      <c r="F3869" s="309">
        <f t="shared" si="234"/>
        <v>787.60800000000006</v>
      </c>
      <c r="G3869" s="80"/>
      <c r="H3869" s="358"/>
      <c r="I3869" s="361"/>
      <c r="J3869" s="341"/>
      <c r="L3869"/>
      <c r="M3869"/>
      <c r="P3869" s="9">
        <v>231</v>
      </c>
      <c r="V3869" s="39"/>
      <c r="Z3869" s="38"/>
      <c r="AA3869" s="38">
        <v>0</v>
      </c>
      <c r="AB3869" s="30"/>
      <c r="AC3869" s="31"/>
      <c r="AD3869" s="32"/>
      <c r="AE3869" s="32"/>
      <c r="AF3869" s="33"/>
      <c r="AJ3869" s="350"/>
      <c r="AK3869" s="3"/>
      <c r="AL3869" s="3"/>
    </row>
    <row r="3870" spans="1:38" ht="12" customHeight="1" x14ac:dyDescent="0.25">
      <c r="A3870" s="271">
        <v>3801024</v>
      </c>
      <c r="B3870" s="100" t="s">
        <v>5623</v>
      </c>
      <c r="C3870" s="85"/>
      <c r="D3870" s="115">
        <v>1099.6400000000001</v>
      </c>
      <c r="E3870" s="86" t="s">
        <v>6463</v>
      </c>
      <c r="F3870" s="310">
        <f t="shared" si="234"/>
        <v>1319.568</v>
      </c>
      <c r="G3870" s="87"/>
      <c r="H3870" s="358"/>
      <c r="J3870" s="341"/>
      <c r="L3870"/>
      <c r="M3870"/>
      <c r="P3870" s="9">
        <v>231</v>
      </c>
      <c r="V3870" s="39"/>
      <c r="Z3870" s="38"/>
      <c r="AA3870" s="38">
        <v>0</v>
      </c>
      <c r="AB3870" s="30"/>
      <c r="AC3870" s="31"/>
      <c r="AD3870" s="32"/>
      <c r="AE3870" s="32"/>
      <c r="AF3870" s="33"/>
      <c r="AJ3870" s="350"/>
      <c r="AK3870" s="3"/>
      <c r="AL3870" s="3"/>
    </row>
    <row r="3871" spans="1:38" ht="60" customHeight="1" x14ac:dyDescent="0.25">
      <c r="A3871" s="269">
        <v>124</v>
      </c>
      <c r="B3871" s="284" t="s">
        <v>8034</v>
      </c>
      <c r="C3871" s="267"/>
      <c r="D3871" s="115"/>
      <c r="E3871" s="267"/>
      <c r="F3871" s="298"/>
      <c r="G3871" s="189"/>
      <c r="H3871" s="358"/>
      <c r="I3871" s="354"/>
      <c r="J3871" s="72"/>
      <c r="K3871" s="58"/>
      <c r="L3871"/>
      <c r="M3871"/>
      <c r="P3871" s="9">
        <v>232</v>
      </c>
      <c r="R3871" s="36"/>
      <c r="V3871" s="37"/>
      <c r="Z3871" s="38"/>
      <c r="AA3871" s="38"/>
      <c r="AB3871" s="30"/>
      <c r="AC3871" s="31"/>
      <c r="AD3871" s="32"/>
      <c r="AE3871" s="32"/>
      <c r="AF3871" s="33"/>
      <c r="AJ3871" s="350"/>
      <c r="AK3871" s="3"/>
      <c r="AL3871" s="3"/>
    </row>
    <row r="3872" spans="1:38" ht="12" customHeight="1" x14ac:dyDescent="0.25">
      <c r="A3872" s="76">
        <v>3801029</v>
      </c>
      <c r="B3872" s="270" t="s">
        <v>5624</v>
      </c>
      <c r="C3872" s="77"/>
      <c r="D3872" s="115">
        <v>511.32</v>
      </c>
      <c r="E3872" s="78" t="s">
        <v>6463</v>
      </c>
      <c r="F3872" s="309">
        <f t="shared" ref="F3872" si="235">D3872*1.2</f>
        <v>613.58399999999995</v>
      </c>
      <c r="G3872" s="79"/>
      <c r="H3872" s="358"/>
      <c r="I3872" s="326"/>
      <c r="J3872" s="341"/>
      <c r="L3872"/>
      <c r="M3872"/>
      <c r="P3872" s="9">
        <v>232</v>
      </c>
      <c r="V3872" s="39"/>
      <c r="Z3872" s="38"/>
      <c r="AA3872" s="38">
        <v>0</v>
      </c>
      <c r="AB3872" s="30"/>
      <c r="AC3872" s="31"/>
      <c r="AD3872" s="32"/>
      <c r="AE3872" s="32"/>
      <c r="AF3872" s="33"/>
      <c r="AJ3872" s="350"/>
      <c r="AK3872" s="3"/>
      <c r="AL3872" s="3"/>
    </row>
    <row r="3873" spans="1:38" ht="12" customHeight="1" x14ac:dyDescent="0.25">
      <c r="A3873" s="73">
        <v>3801030</v>
      </c>
      <c r="B3873" s="98" t="s">
        <v>5625</v>
      </c>
      <c r="C3873" s="74"/>
      <c r="D3873" s="115">
        <v>611.26</v>
      </c>
      <c r="E3873" s="75" t="s">
        <v>6463</v>
      </c>
      <c r="F3873" s="309">
        <f t="shared" si="234"/>
        <v>733.51199999999994</v>
      </c>
      <c r="G3873" s="80"/>
      <c r="H3873" s="358"/>
      <c r="I3873" s="360" t="s">
        <v>8255</v>
      </c>
      <c r="J3873" s="341"/>
      <c r="L3873"/>
      <c r="M3873"/>
      <c r="P3873" s="9">
        <v>232</v>
      </c>
      <c r="V3873" s="39"/>
      <c r="Z3873" s="38"/>
      <c r="AA3873" s="38">
        <v>0</v>
      </c>
      <c r="AB3873" s="30"/>
      <c r="AC3873" s="31"/>
      <c r="AD3873" s="32"/>
      <c r="AE3873" s="32"/>
      <c r="AF3873" s="33"/>
      <c r="AJ3873" s="350"/>
      <c r="AK3873" s="3"/>
      <c r="AL3873" s="3"/>
    </row>
    <row r="3874" spans="1:38" ht="12" customHeight="1" x14ac:dyDescent="0.25">
      <c r="A3874" s="73">
        <v>3801031</v>
      </c>
      <c r="B3874" s="98" t="s">
        <v>5626</v>
      </c>
      <c r="C3874" s="74"/>
      <c r="D3874" s="115">
        <v>770.68</v>
      </c>
      <c r="E3874" s="75" t="s">
        <v>6463</v>
      </c>
      <c r="F3874" s="309">
        <f t="shared" si="234"/>
        <v>924.81599999999992</v>
      </c>
      <c r="G3874" s="80"/>
      <c r="H3874" s="358"/>
      <c r="I3874" s="361"/>
      <c r="J3874" s="341"/>
      <c r="L3874"/>
      <c r="M3874"/>
      <c r="P3874" s="9">
        <v>232</v>
      </c>
      <c r="V3874" s="39"/>
      <c r="Z3874" s="38"/>
      <c r="AA3874" s="38">
        <v>0</v>
      </c>
      <c r="AB3874" s="30"/>
      <c r="AC3874" s="31"/>
      <c r="AD3874" s="32"/>
      <c r="AE3874" s="32"/>
      <c r="AF3874" s="33"/>
      <c r="AJ3874" s="350"/>
      <c r="AK3874" s="3"/>
      <c r="AL3874" s="3"/>
    </row>
    <row r="3875" spans="1:38" ht="12" customHeight="1" x14ac:dyDescent="0.25">
      <c r="A3875" s="271">
        <v>5606032</v>
      </c>
      <c r="B3875" s="100" t="s">
        <v>5627</v>
      </c>
      <c r="C3875" s="85"/>
      <c r="D3875" s="115">
        <v>1757.75</v>
      </c>
      <c r="E3875" s="86" t="s">
        <v>6463</v>
      </c>
      <c r="F3875" s="292">
        <f t="shared" si="234"/>
        <v>2109.2999999999997</v>
      </c>
      <c r="G3875" s="87"/>
      <c r="H3875" s="358"/>
      <c r="J3875" s="341"/>
      <c r="L3875"/>
      <c r="M3875"/>
      <c r="P3875" s="9">
        <v>232</v>
      </c>
      <c r="R3875" s="40"/>
      <c r="V3875" s="39"/>
      <c r="Z3875" s="38"/>
      <c r="AA3875" s="38">
        <v>15.000285176524258</v>
      </c>
      <c r="AB3875" s="30"/>
      <c r="AC3875" s="31"/>
      <c r="AD3875" s="32"/>
      <c r="AE3875" s="32"/>
      <c r="AF3875" s="33"/>
      <c r="AJ3875" s="350">
        <v>3801032</v>
      </c>
      <c r="AK3875" s="3"/>
      <c r="AL3875" s="3"/>
    </row>
    <row r="3876" spans="1:38" ht="60" customHeight="1" x14ac:dyDescent="0.25">
      <c r="A3876" s="269">
        <v>125</v>
      </c>
      <c r="B3876" s="285" t="s">
        <v>8035</v>
      </c>
      <c r="C3876" s="267"/>
      <c r="D3876" s="115"/>
      <c r="E3876" s="267"/>
      <c r="F3876" s="298"/>
      <c r="G3876" s="189"/>
      <c r="H3876" s="358"/>
      <c r="I3876" s="354"/>
      <c r="J3876" s="72"/>
      <c r="K3876" s="58"/>
      <c r="L3876"/>
      <c r="M3876"/>
      <c r="P3876" s="9">
        <v>205</v>
      </c>
      <c r="R3876" s="41"/>
      <c r="V3876" s="37"/>
      <c r="Z3876" s="38"/>
      <c r="AA3876" s="38"/>
      <c r="AB3876" s="30"/>
      <c r="AC3876" s="31"/>
      <c r="AD3876" s="32"/>
      <c r="AE3876" s="32"/>
      <c r="AF3876" s="33"/>
      <c r="AJ3876" s="350"/>
      <c r="AK3876" s="3"/>
      <c r="AL3876" s="3"/>
    </row>
    <row r="3877" spans="1:38" ht="12" customHeight="1" x14ac:dyDescent="0.25">
      <c r="A3877" s="76">
        <v>5605021</v>
      </c>
      <c r="B3877" s="270" t="s">
        <v>3369</v>
      </c>
      <c r="C3877" s="77"/>
      <c r="D3877" s="115">
        <v>68.33</v>
      </c>
      <c r="E3877" s="78" t="s">
        <v>6463</v>
      </c>
      <c r="F3877" s="112">
        <f t="shared" si="234"/>
        <v>81.995999999999995</v>
      </c>
      <c r="G3877" s="79"/>
      <c r="H3877" s="358"/>
      <c r="I3877" s="326" t="s">
        <v>4950</v>
      </c>
      <c r="J3877" s="341"/>
      <c r="L3877"/>
      <c r="M3877"/>
      <c r="P3877" s="9">
        <v>205</v>
      </c>
      <c r="R3877" s="40"/>
      <c r="V3877" s="39"/>
      <c r="Z3877" s="38"/>
      <c r="AA3877" s="38">
        <v>15.007335988262426</v>
      </c>
      <c r="AB3877" s="30"/>
      <c r="AC3877" s="31"/>
      <c r="AD3877" s="32"/>
      <c r="AE3877" s="32"/>
      <c r="AF3877" s="33"/>
      <c r="AJ3877" s="350">
        <v>4001021</v>
      </c>
      <c r="AK3877" s="3"/>
      <c r="AL3877" s="3"/>
    </row>
    <row r="3878" spans="1:38" ht="12" customHeight="1" x14ac:dyDescent="0.25">
      <c r="A3878" s="73">
        <v>4001022</v>
      </c>
      <c r="B3878" s="98" t="s">
        <v>3370</v>
      </c>
      <c r="C3878" s="74"/>
      <c r="D3878" s="115">
        <v>64.010000000000005</v>
      </c>
      <c r="E3878" s="75" t="s">
        <v>6463</v>
      </c>
      <c r="F3878" s="309">
        <f t="shared" si="234"/>
        <v>76.811999999999998</v>
      </c>
      <c r="G3878" s="80"/>
      <c r="H3878" s="358"/>
      <c r="I3878" s="360" t="s">
        <v>8256</v>
      </c>
      <c r="J3878" s="341"/>
      <c r="L3878"/>
      <c r="M3878"/>
      <c r="P3878" s="9">
        <v>205</v>
      </c>
      <c r="R3878" s="40"/>
      <c r="V3878" s="39"/>
      <c r="Z3878" s="38"/>
      <c r="AA3878" s="38">
        <v>0</v>
      </c>
      <c r="AB3878" s="30"/>
      <c r="AC3878" s="31"/>
      <c r="AD3878" s="32"/>
      <c r="AE3878" s="32"/>
      <c r="AF3878" s="33"/>
      <c r="AJ3878" s="350"/>
      <c r="AK3878" s="3"/>
      <c r="AL3878" s="3"/>
    </row>
    <row r="3879" spans="1:38" ht="12" customHeight="1" x14ac:dyDescent="0.25">
      <c r="A3879" s="73">
        <v>4001023</v>
      </c>
      <c r="B3879" s="98" t="s">
        <v>3371</v>
      </c>
      <c r="C3879" s="74"/>
      <c r="D3879" s="115">
        <v>66.349999999999994</v>
      </c>
      <c r="E3879" s="75" t="s">
        <v>6463</v>
      </c>
      <c r="F3879" s="309">
        <f t="shared" si="234"/>
        <v>79.61999999999999</v>
      </c>
      <c r="G3879" s="80"/>
      <c r="H3879" s="358"/>
      <c r="I3879" s="361"/>
      <c r="J3879" s="341"/>
      <c r="L3879"/>
      <c r="M3879"/>
      <c r="P3879" s="9">
        <v>205</v>
      </c>
      <c r="R3879" s="40"/>
      <c r="V3879" s="39"/>
      <c r="Z3879" s="38"/>
      <c r="AA3879" s="38">
        <v>0</v>
      </c>
      <c r="AB3879" s="30"/>
      <c r="AC3879" s="31"/>
      <c r="AD3879" s="32"/>
      <c r="AE3879" s="32"/>
      <c r="AF3879" s="33"/>
      <c r="AJ3879" s="350"/>
      <c r="AK3879" s="3"/>
      <c r="AL3879" s="3"/>
    </row>
    <row r="3880" spans="1:38" ht="12" customHeight="1" x14ac:dyDescent="0.25">
      <c r="A3880" s="73">
        <v>4001024</v>
      </c>
      <c r="B3880" s="98" t="s">
        <v>3387</v>
      </c>
      <c r="C3880" s="74"/>
      <c r="D3880" s="115">
        <v>113.86</v>
      </c>
      <c r="E3880" s="75" t="s">
        <v>6463</v>
      </c>
      <c r="F3880" s="112">
        <f t="shared" si="234"/>
        <v>136.63200000000001</v>
      </c>
      <c r="G3880" s="80"/>
      <c r="H3880" s="358"/>
      <c r="J3880" s="341"/>
      <c r="L3880"/>
      <c r="M3880"/>
      <c r="P3880" s="9">
        <v>205</v>
      </c>
      <c r="R3880" s="40"/>
      <c r="V3880" s="39"/>
      <c r="Z3880" s="38"/>
      <c r="AA3880" s="38">
        <v>14.993710691823892</v>
      </c>
      <c r="AB3880" s="30"/>
      <c r="AC3880" s="31"/>
      <c r="AD3880" s="32"/>
      <c r="AE3880" s="32"/>
      <c r="AF3880" s="33"/>
      <c r="AJ3880" s="350"/>
      <c r="AK3880" s="3"/>
      <c r="AL3880" s="3"/>
    </row>
    <row r="3881" spans="1:38" ht="12" customHeight="1" x14ac:dyDescent="0.25">
      <c r="A3881" s="73">
        <v>4001025</v>
      </c>
      <c r="B3881" s="98" t="s">
        <v>3388</v>
      </c>
      <c r="C3881" s="74"/>
      <c r="D3881" s="115">
        <v>91.04</v>
      </c>
      <c r="E3881" s="75" t="s">
        <v>6463</v>
      </c>
      <c r="F3881" s="309">
        <f t="shared" si="234"/>
        <v>109.248</v>
      </c>
      <c r="G3881" s="80"/>
      <c r="H3881" s="358"/>
      <c r="I3881" s="360" t="s">
        <v>8257</v>
      </c>
      <c r="J3881" s="341"/>
      <c r="L3881"/>
      <c r="M3881"/>
      <c r="P3881" s="9">
        <v>205</v>
      </c>
      <c r="R3881" s="40"/>
      <c r="V3881" s="39"/>
      <c r="Z3881" s="38"/>
      <c r="AA3881" s="38">
        <v>0</v>
      </c>
      <c r="AB3881" s="30"/>
      <c r="AC3881" s="31"/>
      <c r="AD3881" s="32"/>
      <c r="AE3881" s="32"/>
      <c r="AF3881" s="33"/>
      <c r="AJ3881" s="350"/>
      <c r="AK3881" s="3"/>
      <c r="AL3881" s="3"/>
    </row>
    <row r="3882" spans="1:38" ht="12" customHeight="1" x14ac:dyDescent="0.25">
      <c r="A3882" s="73">
        <v>4001026</v>
      </c>
      <c r="B3882" s="98" t="s">
        <v>3376</v>
      </c>
      <c r="C3882" s="74"/>
      <c r="D3882" s="115">
        <v>126.51</v>
      </c>
      <c r="E3882" s="75" t="s">
        <v>6463</v>
      </c>
      <c r="F3882" s="309">
        <f t="shared" si="234"/>
        <v>151.81200000000001</v>
      </c>
      <c r="G3882" s="80"/>
      <c r="H3882" s="358"/>
      <c r="I3882" s="361"/>
      <c r="J3882" s="341"/>
      <c r="L3882"/>
      <c r="M3882"/>
      <c r="P3882" s="9">
        <v>205</v>
      </c>
      <c r="R3882" s="40"/>
      <c r="V3882" s="39"/>
      <c r="Z3882" s="38"/>
      <c r="AA3882" s="38">
        <v>0</v>
      </c>
      <c r="AB3882" s="30"/>
      <c r="AC3882" s="31"/>
      <c r="AD3882" s="32"/>
      <c r="AE3882" s="32"/>
      <c r="AF3882" s="33"/>
      <c r="AJ3882" s="350"/>
      <c r="AK3882" s="3"/>
      <c r="AL3882" s="3"/>
    </row>
    <row r="3883" spans="1:38" ht="12" customHeight="1" x14ac:dyDescent="0.25">
      <c r="A3883" s="73">
        <v>4001027</v>
      </c>
      <c r="B3883" s="98" t="s">
        <v>3377</v>
      </c>
      <c r="C3883" s="74"/>
      <c r="D3883" s="115">
        <v>201.85</v>
      </c>
      <c r="E3883" s="75" t="s">
        <v>6463</v>
      </c>
      <c r="F3883" s="309">
        <f t="shared" si="234"/>
        <v>242.21999999999997</v>
      </c>
      <c r="G3883" s="80"/>
      <c r="H3883" s="358"/>
      <c r="J3883" s="341"/>
      <c r="L3883"/>
      <c r="M3883"/>
      <c r="P3883" s="9">
        <v>205</v>
      </c>
      <c r="R3883" s="40"/>
      <c r="V3883" s="39"/>
      <c r="Z3883" s="38"/>
      <c r="AA3883" s="38">
        <v>0</v>
      </c>
      <c r="AB3883" s="30"/>
      <c r="AC3883" s="31"/>
      <c r="AD3883" s="32"/>
      <c r="AE3883" s="32"/>
      <c r="AF3883" s="33"/>
      <c r="AJ3883" s="350"/>
      <c r="AK3883" s="3"/>
      <c r="AL3883" s="3"/>
    </row>
    <row r="3884" spans="1:38" ht="12" customHeight="1" x14ac:dyDescent="0.25">
      <c r="A3884" s="73">
        <v>4001028</v>
      </c>
      <c r="B3884" s="98" t="s">
        <v>3378</v>
      </c>
      <c r="C3884" s="74"/>
      <c r="D3884" s="115">
        <v>262.68</v>
      </c>
      <c r="E3884" s="75" t="s">
        <v>6463</v>
      </c>
      <c r="F3884" s="309">
        <f t="shared" si="234"/>
        <v>315.21600000000001</v>
      </c>
      <c r="G3884" s="80"/>
      <c r="H3884" s="358"/>
      <c r="J3884" s="341"/>
      <c r="L3884"/>
      <c r="M3884"/>
      <c r="P3884" s="9">
        <v>205</v>
      </c>
      <c r="R3884" s="40"/>
      <c r="V3884" s="39"/>
      <c r="Z3884" s="38"/>
      <c r="AA3884" s="38">
        <v>0</v>
      </c>
      <c r="AB3884" s="30"/>
      <c r="AC3884" s="31"/>
      <c r="AD3884" s="32"/>
      <c r="AE3884" s="32"/>
      <c r="AF3884" s="33"/>
      <c r="AJ3884" s="350"/>
      <c r="AK3884" s="3"/>
      <c r="AL3884" s="3"/>
    </row>
    <row r="3885" spans="1:38" ht="12" customHeight="1" x14ac:dyDescent="0.25">
      <c r="A3885" s="73">
        <v>4001029</v>
      </c>
      <c r="B3885" s="98" t="s">
        <v>3389</v>
      </c>
      <c r="C3885" s="74"/>
      <c r="D3885" s="115">
        <v>61.79</v>
      </c>
      <c r="E3885" s="75" t="s">
        <v>6463</v>
      </c>
      <c r="F3885" s="309">
        <f t="shared" si="234"/>
        <v>74.147999999999996</v>
      </c>
      <c r="G3885" s="80"/>
      <c r="H3885" s="358"/>
      <c r="J3885" s="341"/>
      <c r="L3885"/>
      <c r="M3885"/>
      <c r="P3885" s="9">
        <v>205</v>
      </c>
      <c r="R3885" s="40"/>
      <c r="V3885" s="39"/>
      <c r="Z3885" s="38"/>
      <c r="AA3885" s="38">
        <v>0</v>
      </c>
      <c r="AB3885" s="30"/>
      <c r="AC3885" s="31"/>
      <c r="AD3885" s="32"/>
      <c r="AE3885" s="32"/>
      <c r="AF3885" s="33"/>
      <c r="AJ3885" s="350"/>
      <c r="AK3885" s="3"/>
      <c r="AL3885" s="3"/>
    </row>
    <row r="3886" spans="1:38" ht="12" customHeight="1" x14ac:dyDescent="0.25">
      <c r="A3886" s="73">
        <v>4001030</v>
      </c>
      <c r="B3886" s="98" t="s">
        <v>3390</v>
      </c>
      <c r="C3886" s="74"/>
      <c r="D3886" s="115">
        <v>134.04</v>
      </c>
      <c r="E3886" s="75" t="s">
        <v>6463</v>
      </c>
      <c r="F3886" s="112">
        <f t="shared" si="234"/>
        <v>160.84799999999998</v>
      </c>
      <c r="G3886" s="80"/>
      <c r="H3886" s="358"/>
      <c r="I3886" s="360" t="s">
        <v>8210</v>
      </c>
      <c r="J3886" s="341"/>
      <c r="L3886"/>
      <c r="M3886"/>
      <c r="P3886" s="9">
        <v>205</v>
      </c>
      <c r="R3886" s="40"/>
      <c r="V3886" s="39"/>
      <c r="Z3886" s="38"/>
      <c r="AA3886" s="38">
        <v>15.00160273533497</v>
      </c>
      <c r="AB3886" s="30"/>
      <c r="AC3886" s="31"/>
      <c r="AD3886" s="32"/>
      <c r="AE3886" s="32"/>
      <c r="AF3886" s="33"/>
      <c r="AJ3886" s="350"/>
      <c r="AK3886" s="3"/>
      <c r="AL3886" s="3"/>
    </row>
    <row r="3887" spans="1:38" ht="12" customHeight="1" x14ac:dyDescent="0.25">
      <c r="A3887" s="73">
        <v>4001031</v>
      </c>
      <c r="B3887" s="98" t="s">
        <v>3391</v>
      </c>
      <c r="C3887" s="74"/>
      <c r="D3887" s="115">
        <v>120.99</v>
      </c>
      <c r="E3887" s="75" t="s">
        <v>6463</v>
      </c>
      <c r="F3887" s="309">
        <f t="shared" si="234"/>
        <v>145.18799999999999</v>
      </c>
      <c r="G3887" s="80"/>
      <c r="H3887" s="358"/>
      <c r="I3887" s="361"/>
      <c r="J3887" s="341"/>
      <c r="L3887"/>
      <c r="M3887"/>
      <c r="P3887" s="9">
        <v>205</v>
      </c>
      <c r="R3887" s="40"/>
      <c r="V3887" s="39"/>
      <c r="Z3887" s="38"/>
      <c r="AA3887" s="38">
        <v>0</v>
      </c>
      <c r="AB3887" s="30"/>
      <c r="AC3887" s="31"/>
      <c r="AD3887" s="32"/>
      <c r="AE3887" s="32"/>
      <c r="AF3887" s="33"/>
      <c r="AJ3887" s="350"/>
      <c r="AK3887" s="3"/>
      <c r="AL3887" s="3"/>
    </row>
    <row r="3888" spans="1:38" ht="12" customHeight="1" x14ac:dyDescent="0.25">
      <c r="A3888" s="73">
        <v>4001032</v>
      </c>
      <c r="B3888" s="98" t="s">
        <v>3392</v>
      </c>
      <c r="C3888" s="74"/>
      <c r="D3888" s="115">
        <v>113.9</v>
      </c>
      <c r="E3888" s="75" t="s">
        <v>6463</v>
      </c>
      <c r="F3888" s="309">
        <f t="shared" si="234"/>
        <v>136.68</v>
      </c>
      <c r="G3888" s="80"/>
      <c r="H3888" s="358"/>
      <c r="J3888" s="341"/>
      <c r="L3888"/>
      <c r="M3888"/>
      <c r="P3888" s="9">
        <v>205</v>
      </c>
      <c r="R3888" s="40"/>
      <c r="V3888" s="39"/>
      <c r="Z3888" s="38"/>
      <c r="AA3888" s="38">
        <v>0</v>
      </c>
      <c r="AB3888" s="30"/>
      <c r="AC3888" s="31"/>
      <c r="AD3888" s="32"/>
      <c r="AE3888" s="32"/>
      <c r="AF3888" s="33"/>
      <c r="AJ3888" s="350"/>
      <c r="AK3888" s="3"/>
      <c r="AL3888" s="3"/>
    </row>
    <row r="3889" spans="1:38" ht="12" customHeight="1" x14ac:dyDescent="0.25">
      <c r="A3889" s="73">
        <v>4001033</v>
      </c>
      <c r="B3889" s="98" t="s">
        <v>3393</v>
      </c>
      <c r="C3889" s="74"/>
      <c r="D3889" s="115">
        <v>129.81</v>
      </c>
      <c r="E3889" s="75" t="s">
        <v>6463</v>
      </c>
      <c r="F3889" s="309">
        <f t="shared" si="234"/>
        <v>155.77199999999999</v>
      </c>
      <c r="G3889" s="80"/>
      <c r="H3889" s="358"/>
      <c r="I3889" s="360" t="s">
        <v>8196</v>
      </c>
      <c r="J3889" s="341"/>
      <c r="L3889"/>
      <c r="M3889"/>
      <c r="P3889" s="9">
        <v>205</v>
      </c>
      <c r="R3889" s="40"/>
      <c r="V3889" s="39"/>
      <c r="Z3889" s="38"/>
      <c r="AA3889" s="38">
        <v>0</v>
      </c>
      <c r="AB3889" s="30"/>
      <c r="AC3889" s="31"/>
      <c r="AD3889" s="32"/>
      <c r="AE3889" s="32"/>
      <c r="AF3889" s="33"/>
      <c r="AJ3889" s="350"/>
      <c r="AK3889" s="3"/>
      <c r="AL3889" s="3"/>
    </row>
    <row r="3890" spans="1:38" ht="12" customHeight="1" x14ac:dyDescent="0.25">
      <c r="A3890" s="73">
        <v>5605034</v>
      </c>
      <c r="B3890" s="98" t="s">
        <v>3394</v>
      </c>
      <c r="C3890" s="74"/>
      <c r="D3890" s="115">
        <v>279.29000000000002</v>
      </c>
      <c r="E3890" s="75" t="s">
        <v>6463</v>
      </c>
      <c r="F3890" s="112">
        <f t="shared" si="234"/>
        <v>335.14800000000002</v>
      </c>
      <c r="G3890" s="80"/>
      <c r="H3890" s="358"/>
      <c r="I3890" s="361"/>
      <c r="J3890" s="341"/>
      <c r="L3890"/>
      <c r="M3890"/>
      <c r="P3890" s="9">
        <v>205</v>
      </c>
      <c r="R3890" s="40"/>
      <c r="V3890" s="39"/>
      <c r="Z3890" s="38"/>
      <c r="AA3890" s="38">
        <v>14.999230808676472</v>
      </c>
      <c r="AB3890" s="30"/>
      <c r="AC3890" s="31"/>
      <c r="AD3890" s="32"/>
      <c r="AE3890" s="32"/>
      <c r="AF3890" s="33"/>
      <c r="AJ3890" s="350">
        <v>4001034</v>
      </c>
      <c r="AK3890" s="3"/>
      <c r="AL3890" s="3"/>
    </row>
    <row r="3891" spans="1:38" ht="12" customHeight="1" x14ac:dyDescent="0.25">
      <c r="A3891" s="73">
        <v>4001035</v>
      </c>
      <c r="B3891" s="98" t="s">
        <v>3395</v>
      </c>
      <c r="C3891" s="74"/>
      <c r="D3891" s="115">
        <v>373.98</v>
      </c>
      <c r="E3891" s="75" t="s">
        <v>6463</v>
      </c>
      <c r="F3891" s="112">
        <f t="shared" si="234"/>
        <v>448.77600000000001</v>
      </c>
      <c r="G3891" s="80"/>
      <c r="H3891" s="358"/>
      <c r="J3891" s="341"/>
      <c r="L3891"/>
      <c r="M3891"/>
      <c r="P3891" s="9">
        <v>205</v>
      </c>
      <c r="R3891" s="40"/>
      <c r="V3891" s="39"/>
      <c r="Z3891" s="38"/>
      <c r="AA3891" s="38">
        <v>15.000765931372555</v>
      </c>
      <c r="AB3891" s="30"/>
      <c r="AC3891" s="31"/>
      <c r="AD3891" s="32"/>
      <c r="AE3891" s="32"/>
      <c r="AF3891" s="33"/>
      <c r="AJ3891" s="350"/>
      <c r="AK3891" s="3"/>
      <c r="AL3891" s="3"/>
    </row>
    <row r="3892" spans="1:38" ht="12" customHeight="1" x14ac:dyDescent="0.25">
      <c r="A3892" s="73">
        <v>4001036</v>
      </c>
      <c r="B3892" s="98" t="s">
        <v>3396</v>
      </c>
      <c r="C3892" s="74"/>
      <c r="D3892" s="115">
        <v>113.86</v>
      </c>
      <c r="E3892" s="75" t="s">
        <v>6463</v>
      </c>
      <c r="F3892" s="112">
        <f t="shared" si="234"/>
        <v>136.63200000000001</v>
      </c>
      <c r="G3892" s="80"/>
      <c r="H3892" s="358"/>
      <c r="I3892" s="360" t="s">
        <v>8211</v>
      </c>
      <c r="J3892" s="341"/>
      <c r="L3892"/>
      <c r="M3892"/>
      <c r="P3892" s="9">
        <v>205</v>
      </c>
      <c r="R3892" s="40"/>
      <c r="V3892" s="39"/>
      <c r="Z3892" s="38"/>
      <c r="AA3892" s="38">
        <v>14.993710691823892</v>
      </c>
      <c r="AB3892" s="30"/>
      <c r="AC3892" s="31"/>
      <c r="AD3892" s="32"/>
      <c r="AE3892" s="32"/>
      <c r="AF3892" s="33"/>
      <c r="AJ3892" s="350"/>
      <c r="AK3892" s="3"/>
      <c r="AL3892" s="3"/>
    </row>
    <row r="3893" spans="1:38" ht="12" customHeight="1" x14ac:dyDescent="0.25">
      <c r="A3893" s="73">
        <v>4001037</v>
      </c>
      <c r="B3893" s="98" t="s">
        <v>3397</v>
      </c>
      <c r="C3893" s="74"/>
      <c r="D3893" s="115">
        <v>91.04</v>
      </c>
      <c r="E3893" s="75" t="s">
        <v>6463</v>
      </c>
      <c r="F3893" s="309">
        <f t="shared" si="234"/>
        <v>109.248</v>
      </c>
      <c r="G3893" s="80"/>
      <c r="H3893" s="358"/>
      <c r="I3893" s="361"/>
      <c r="J3893" s="341"/>
      <c r="L3893"/>
      <c r="M3893"/>
      <c r="P3893" s="9">
        <v>205</v>
      </c>
      <c r="R3893" s="40"/>
      <c r="V3893" s="39"/>
      <c r="Z3893" s="38"/>
      <c r="AA3893" s="38">
        <v>0</v>
      </c>
      <c r="AB3893" s="30"/>
      <c r="AC3893" s="31"/>
      <c r="AD3893" s="32"/>
      <c r="AE3893" s="32"/>
      <c r="AF3893" s="33"/>
      <c r="AJ3893" s="350"/>
      <c r="AK3893" s="3"/>
      <c r="AL3893" s="3"/>
    </row>
    <row r="3894" spans="1:38" ht="12" customHeight="1" x14ac:dyDescent="0.25">
      <c r="A3894" s="73">
        <v>4001038</v>
      </c>
      <c r="B3894" s="98" t="s">
        <v>3366</v>
      </c>
      <c r="C3894" s="74"/>
      <c r="D3894" s="115">
        <v>136.24</v>
      </c>
      <c r="E3894" s="75" t="s">
        <v>6463</v>
      </c>
      <c r="F3894" s="309">
        <f t="shared" si="234"/>
        <v>163.488</v>
      </c>
      <c r="G3894" s="80"/>
      <c r="H3894" s="358"/>
      <c r="J3894" s="341"/>
      <c r="L3894"/>
      <c r="M3894"/>
      <c r="P3894" s="9">
        <v>205</v>
      </c>
      <c r="R3894" s="40"/>
      <c r="V3894" s="39"/>
      <c r="Z3894" s="38"/>
      <c r="AA3894" s="38">
        <v>0</v>
      </c>
      <c r="AB3894" s="30"/>
      <c r="AC3894" s="31"/>
      <c r="AD3894" s="32"/>
      <c r="AE3894" s="32"/>
      <c r="AF3894" s="33"/>
      <c r="AJ3894" s="350"/>
      <c r="AK3894" s="3"/>
      <c r="AL3894" s="3"/>
    </row>
    <row r="3895" spans="1:38" ht="12" customHeight="1" x14ac:dyDescent="0.25">
      <c r="A3895" s="73">
        <v>4001039</v>
      </c>
      <c r="B3895" s="98" t="s">
        <v>3367</v>
      </c>
      <c r="C3895" s="74"/>
      <c r="D3895" s="115">
        <v>302.77</v>
      </c>
      <c r="E3895" s="75" t="s">
        <v>6463</v>
      </c>
      <c r="F3895" s="112">
        <f t="shared" si="234"/>
        <v>363.32399999999996</v>
      </c>
      <c r="G3895" s="80"/>
      <c r="H3895" s="358"/>
      <c r="J3895" s="341"/>
      <c r="L3895"/>
      <c r="M3895"/>
      <c r="P3895" s="9">
        <v>205</v>
      </c>
      <c r="R3895" s="40"/>
      <c r="V3895" s="39"/>
      <c r="Z3895" s="38"/>
      <c r="AA3895" s="38">
        <v>15</v>
      </c>
      <c r="AB3895" s="30"/>
      <c r="AC3895" s="31"/>
      <c r="AD3895" s="32"/>
      <c r="AE3895" s="32"/>
      <c r="AF3895" s="33"/>
      <c r="AJ3895" s="350"/>
      <c r="AK3895" s="3"/>
      <c r="AL3895" s="3"/>
    </row>
    <row r="3896" spans="1:38" ht="12" customHeight="1" x14ac:dyDescent="0.25">
      <c r="A3896" s="271">
        <v>4001040</v>
      </c>
      <c r="B3896" s="100" t="s">
        <v>3368</v>
      </c>
      <c r="C3896" s="85"/>
      <c r="D3896" s="115">
        <v>282.88</v>
      </c>
      <c r="E3896" s="86" t="s">
        <v>6463</v>
      </c>
      <c r="F3896" s="310">
        <f t="shared" si="234"/>
        <v>339.45599999999996</v>
      </c>
      <c r="G3896" s="87"/>
      <c r="H3896" s="358"/>
      <c r="J3896" s="341"/>
      <c r="L3896"/>
      <c r="M3896"/>
      <c r="P3896" s="9">
        <v>205</v>
      </c>
      <c r="R3896" s="40"/>
      <c r="V3896" s="39"/>
      <c r="Z3896" s="38"/>
      <c r="AA3896" s="38">
        <v>0</v>
      </c>
      <c r="AB3896" s="30"/>
      <c r="AC3896" s="31"/>
      <c r="AD3896" s="32"/>
      <c r="AE3896" s="32"/>
      <c r="AF3896" s="33"/>
      <c r="AJ3896" s="350"/>
      <c r="AK3896" s="3"/>
      <c r="AL3896" s="3"/>
    </row>
    <row r="3897" spans="1:38" ht="60" customHeight="1" x14ac:dyDescent="0.25">
      <c r="A3897" s="269">
        <v>126</v>
      </c>
      <c r="B3897" s="285" t="s">
        <v>8036</v>
      </c>
      <c r="C3897" s="267"/>
      <c r="D3897" s="115"/>
      <c r="E3897" s="267"/>
      <c r="F3897" s="298"/>
      <c r="G3897" s="189"/>
      <c r="H3897" s="358"/>
      <c r="I3897" s="331"/>
      <c r="J3897" s="72"/>
      <c r="K3897" s="58"/>
      <c r="L3897"/>
      <c r="M3897"/>
      <c r="P3897" s="9">
        <v>206</v>
      </c>
      <c r="R3897" s="41"/>
      <c r="V3897" s="37"/>
      <c r="Z3897" s="38"/>
      <c r="AA3897" s="38"/>
      <c r="AB3897" s="30"/>
      <c r="AC3897" s="31"/>
      <c r="AD3897" s="32"/>
      <c r="AE3897" s="32"/>
      <c r="AF3897" s="33"/>
      <c r="AJ3897" s="350"/>
      <c r="AK3897" s="3"/>
      <c r="AL3897" s="3"/>
    </row>
    <row r="3898" spans="1:38" ht="12" customHeight="1" x14ac:dyDescent="0.25">
      <c r="A3898" s="76">
        <v>5605007</v>
      </c>
      <c r="B3898" s="270" t="s">
        <v>3398</v>
      </c>
      <c r="C3898" s="77"/>
      <c r="D3898" s="115">
        <v>45.3</v>
      </c>
      <c r="E3898" s="78" t="s">
        <v>6463</v>
      </c>
      <c r="F3898" s="112">
        <f t="shared" si="234"/>
        <v>54.359999999999992</v>
      </c>
      <c r="G3898" s="79"/>
      <c r="H3898" s="358"/>
      <c r="I3898" s="326" t="s">
        <v>4950</v>
      </c>
      <c r="J3898" s="341"/>
      <c r="L3898"/>
      <c r="M3898"/>
      <c r="P3898" s="9">
        <v>206</v>
      </c>
      <c r="R3898" s="40"/>
      <c r="V3898" s="39"/>
      <c r="Z3898" s="38"/>
      <c r="AA3898" s="38">
        <v>14.985773000316158</v>
      </c>
      <c r="AB3898" s="30"/>
      <c r="AC3898" s="31"/>
      <c r="AD3898" s="32"/>
      <c r="AE3898" s="32"/>
      <c r="AF3898" s="33"/>
      <c r="AJ3898" s="350">
        <v>4001007</v>
      </c>
      <c r="AK3898" s="3"/>
      <c r="AL3898" s="3"/>
    </row>
    <row r="3899" spans="1:38" ht="12" customHeight="1" x14ac:dyDescent="0.25">
      <c r="A3899" s="73">
        <v>4001008</v>
      </c>
      <c r="B3899" s="98" t="s">
        <v>3399</v>
      </c>
      <c r="C3899" s="74"/>
      <c r="D3899" s="115">
        <v>39.450000000000003</v>
      </c>
      <c r="E3899" s="75" t="s">
        <v>6463</v>
      </c>
      <c r="F3899" s="309">
        <f t="shared" si="234"/>
        <v>47.34</v>
      </c>
      <c r="G3899" s="80"/>
      <c r="H3899" s="358"/>
      <c r="I3899" s="360" t="s">
        <v>8258</v>
      </c>
      <c r="J3899" s="341"/>
      <c r="L3899"/>
      <c r="M3899"/>
      <c r="P3899" s="9">
        <v>206</v>
      </c>
      <c r="R3899" s="40"/>
      <c r="V3899" s="39"/>
      <c r="Z3899" s="38"/>
      <c r="AA3899" s="38">
        <v>0</v>
      </c>
      <c r="AB3899" s="30"/>
      <c r="AC3899" s="31"/>
      <c r="AD3899" s="32"/>
      <c r="AE3899" s="32"/>
      <c r="AF3899" s="33"/>
      <c r="AJ3899" s="350"/>
      <c r="AK3899" s="3"/>
      <c r="AL3899" s="3"/>
    </row>
    <row r="3900" spans="1:38" ht="12" customHeight="1" x14ac:dyDescent="0.25">
      <c r="A3900" s="73">
        <v>4001009</v>
      </c>
      <c r="B3900" s="98" t="s">
        <v>3400</v>
      </c>
      <c r="C3900" s="74"/>
      <c r="D3900" s="115">
        <v>51.33</v>
      </c>
      <c r="E3900" s="75" t="s">
        <v>6463</v>
      </c>
      <c r="F3900" s="309">
        <f t="shared" si="234"/>
        <v>61.595999999999997</v>
      </c>
      <c r="G3900" s="80"/>
      <c r="H3900" s="358"/>
      <c r="I3900" s="361"/>
      <c r="J3900" s="341"/>
      <c r="L3900"/>
      <c r="M3900"/>
      <c r="P3900" s="9">
        <v>206</v>
      </c>
      <c r="R3900" s="40"/>
      <c r="V3900" s="39"/>
      <c r="Z3900" s="38"/>
      <c r="AA3900" s="38">
        <v>0</v>
      </c>
      <c r="AB3900" s="30"/>
      <c r="AC3900" s="31"/>
      <c r="AD3900" s="32"/>
      <c r="AE3900" s="32"/>
      <c r="AF3900" s="33"/>
      <c r="AJ3900" s="350"/>
      <c r="AK3900" s="3"/>
      <c r="AL3900" s="3"/>
    </row>
    <row r="3901" spans="1:38" ht="12" customHeight="1" x14ac:dyDescent="0.25">
      <c r="A3901" s="73">
        <v>4001010</v>
      </c>
      <c r="B3901" s="98" t="s">
        <v>3372</v>
      </c>
      <c r="C3901" s="74"/>
      <c r="D3901" s="115">
        <v>70.099999999999994</v>
      </c>
      <c r="E3901" s="75" t="s">
        <v>6463</v>
      </c>
      <c r="F3901" s="309">
        <f t="shared" si="234"/>
        <v>84.11999999999999</v>
      </c>
      <c r="G3901" s="80"/>
      <c r="H3901" s="358"/>
      <c r="J3901" s="341"/>
      <c r="L3901"/>
      <c r="M3901"/>
      <c r="P3901" s="9">
        <v>206</v>
      </c>
      <c r="R3901" s="40"/>
      <c r="V3901" s="39"/>
      <c r="Z3901" s="38"/>
      <c r="AA3901" s="38">
        <v>0</v>
      </c>
      <c r="AB3901" s="30"/>
      <c r="AC3901" s="31"/>
      <c r="AD3901" s="32"/>
      <c r="AE3901" s="32"/>
      <c r="AF3901" s="33"/>
      <c r="AJ3901" s="350"/>
      <c r="AK3901" s="3"/>
      <c r="AL3901" s="3"/>
    </row>
    <row r="3902" spans="1:38" ht="12" customHeight="1" x14ac:dyDescent="0.25">
      <c r="A3902" s="73">
        <v>4001011</v>
      </c>
      <c r="B3902" s="98" t="s">
        <v>3401</v>
      </c>
      <c r="C3902" s="74"/>
      <c r="D3902" s="115">
        <v>104.79</v>
      </c>
      <c r="E3902" s="75" t="s">
        <v>6463</v>
      </c>
      <c r="F3902" s="112">
        <f t="shared" si="234"/>
        <v>125.748</v>
      </c>
      <c r="G3902" s="80"/>
      <c r="H3902" s="358"/>
      <c r="I3902" s="360" t="s">
        <v>8257</v>
      </c>
      <c r="J3902" s="341"/>
      <c r="L3902"/>
      <c r="M3902"/>
      <c r="P3902" s="9">
        <v>206</v>
      </c>
      <c r="R3902" s="40"/>
      <c r="V3902" s="39"/>
      <c r="Z3902" s="38"/>
      <c r="AA3902" s="38">
        <v>14.99453253143794</v>
      </c>
      <c r="AB3902" s="30"/>
      <c r="AC3902" s="31"/>
      <c r="AD3902" s="32"/>
      <c r="AE3902" s="32"/>
      <c r="AF3902" s="33"/>
      <c r="AJ3902" s="350"/>
      <c r="AK3902" s="3"/>
      <c r="AL3902" s="3"/>
    </row>
    <row r="3903" spans="1:38" ht="12" customHeight="1" x14ac:dyDescent="0.25">
      <c r="A3903" s="73">
        <v>4001012</v>
      </c>
      <c r="B3903" s="98" t="s">
        <v>3402</v>
      </c>
      <c r="C3903" s="74"/>
      <c r="D3903" s="115">
        <v>115.04</v>
      </c>
      <c r="E3903" s="75" t="s">
        <v>6463</v>
      </c>
      <c r="F3903" s="309">
        <f t="shared" si="234"/>
        <v>138.048</v>
      </c>
      <c r="G3903" s="80"/>
      <c r="H3903" s="358"/>
      <c r="I3903" s="361"/>
      <c r="J3903" s="341"/>
      <c r="L3903"/>
      <c r="M3903"/>
      <c r="P3903" s="9">
        <v>206</v>
      </c>
      <c r="R3903" s="40"/>
      <c r="V3903" s="39"/>
      <c r="Z3903" s="38"/>
      <c r="AA3903" s="38">
        <v>0</v>
      </c>
      <c r="AB3903" s="30"/>
      <c r="AC3903" s="31"/>
      <c r="AD3903" s="32"/>
      <c r="AE3903" s="32"/>
      <c r="AF3903" s="33"/>
      <c r="AJ3903" s="350"/>
      <c r="AK3903" s="3"/>
      <c r="AL3903" s="3"/>
    </row>
    <row r="3904" spans="1:38" ht="12" customHeight="1" x14ac:dyDescent="0.25">
      <c r="A3904" s="73">
        <v>4001013</v>
      </c>
      <c r="B3904" s="98" t="s">
        <v>3403</v>
      </c>
      <c r="C3904" s="74"/>
      <c r="D3904" s="115">
        <v>179.62</v>
      </c>
      <c r="E3904" s="75" t="s">
        <v>6463</v>
      </c>
      <c r="F3904" s="112">
        <f t="shared" si="234"/>
        <v>215.54400000000001</v>
      </c>
      <c r="G3904" s="80"/>
      <c r="H3904" s="358"/>
      <c r="J3904" s="341"/>
      <c r="L3904"/>
      <c r="M3904"/>
      <c r="P3904" s="9">
        <v>206</v>
      </c>
      <c r="R3904" s="40"/>
      <c r="V3904" s="39"/>
      <c r="Z3904" s="38"/>
      <c r="AA3904" s="38">
        <v>14.9976080369957</v>
      </c>
      <c r="AB3904" s="30"/>
      <c r="AC3904" s="31"/>
      <c r="AD3904" s="32"/>
      <c r="AE3904" s="32"/>
      <c r="AF3904" s="33"/>
      <c r="AJ3904" s="350"/>
      <c r="AK3904" s="3"/>
      <c r="AL3904" s="3"/>
    </row>
    <row r="3905" spans="1:38" ht="12" customHeight="1" x14ac:dyDescent="0.25">
      <c r="A3905" s="73">
        <v>4001014</v>
      </c>
      <c r="B3905" s="98" t="s">
        <v>3404</v>
      </c>
      <c r="C3905" s="74"/>
      <c r="D3905" s="115">
        <v>149.03</v>
      </c>
      <c r="E3905" s="75" t="s">
        <v>6463</v>
      </c>
      <c r="F3905" s="309">
        <f t="shared" si="234"/>
        <v>178.83599999999998</v>
      </c>
      <c r="G3905" s="80"/>
      <c r="H3905" s="358"/>
      <c r="J3905" s="341"/>
      <c r="L3905"/>
      <c r="M3905"/>
      <c r="P3905" s="9">
        <v>206</v>
      </c>
      <c r="R3905" s="40"/>
      <c r="V3905" s="39"/>
      <c r="Z3905" s="38"/>
      <c r="AA3905" s="38">
        <v>0</v>
      </c>
      <c r="AB3905" s="30"/>
      <c r="AC3905" s="31"/>
      <c r="AD3905" s="32"/>
      <c r="AE3905" s="32"/>
      <c r="AF3905" s="33"/>
      <c r="AJ3905" s="350"/>
      <c r="AK3905" s="3"/>
      <c r="AL3905" s="3"/>
    </row>
    <row r="3906" spans="1:38" ht="12" customHeight="1" x14ac:dyDescent="0.25">
      <c r="A3906" s="73">
        <v>5605015</v>
      </c>
      <c r="B3906" s="98" t="s">
        <v>3405</v>
      </c>
      <c r="C3906" s="74"/>
      <c r="D3906" s="115">
        <v>296.35000000000002</v>
      </c>
      <c r="E3906" s="75" t="s">
        <v>6463</v>
      </c>
      <c r="F3906" s="112">
        <f t="shared" si="234"/>
        <v>355.62</v>
      </c>
      <c r="G3906" s="80"/>
      <c r="H3906" s="358"/>
      <c r="I3906" s="360" t="s">
        <v>8210</v>
      </c>
      <c r="J3906" s="341"/>
      <c r="L3906"/>
      <c r="M3906"/>
      <c r="P3906" s="9">
        <v>206</v>
      </c>
      <c r="R3906" s="40"/>
      <c r="V3906" s="39"/>
      <c r="Z3906" s="38"/>
      <c r="AA3906" s="38">
        <v>15.000966557123519</v>
      </c>
      <c r="AB3906" s="30"/>
      <c r="AC3906" s="31"/>
      <c r="AD3906" s="32"/>
      <c r="AE3906" s="32"/>
      <c r="AF3906" s="33"/>
      <c r="AJ3906" s="350">
        <v>4001015</v>
      </c>
      <c r="AK3906" s="3"/>
      <c r="AL3906" s="3"/>
    </row>
    <row r="3907" spans="1:38" ht="12" customHeight="1" x14ac:dyDescent="0.25">
      <c r="A3907" s="73">
        <v>4001016</v>
      </c>
      <c r="B3907" s="98" t="s">
        <v>3382</v>
      </c>
      <c r="C3907" s="74"/>
      <c r="D3907" s="115">
        <v>141.56</v>
      </c>
      <c r="E3907" s="75" t="s">
        <v>6463</v>
      </c>
      <c r="F3907" s="309">
        <f t="shared" si="234"/>
        <v>169.87199999999999</v>
      </c>
      <c r="G3907" s="80"/>
      <c r="H3907" s="358"/>
      <c r="I3907" s="361"/>
      <c r="J3907" s="341"/>
      <c r="L3907"/>
      <c r="M3907"/>
      <c r="P3907" s="9">
        <v>206</v>
      </c>
      <c r="R3907" s="40"/>
      <c r="V3907" s="39"/>
      <c r="Z3907" s="38"/>
      <c r="AA3907" s="38">
        <v>0</v>
      </c>
      <c r="AB3907" s="30"/>
      <c r="AC3907" s="31"/>
      <c r="AD3907" s="32"/>
      <c r="AE3907" s="32"/>
      <c r="AF3907" s="33"/>
      <c r="AJ3907" s="350"/>
      <c r="AK3907" s="3"/>
      <c r="AL3907" s="3"/>
    </row>
    <row r="3908" spans="1:38" ht="12" customHeight="1" x14ac:dyDescent="0.25">
      <c r="A3908" s="73">
        <v>5605017</v>
      </c>
      <c r="B3908" s="98" t="s">
        <v>3383</v>
      </c>
      <c r="C3908" s="74"/>
      <c r="D3908" s="115">
        <v>269.97000000000003</v>
      </c>
      <c r="E3908" s="75" t="s">
        <v>6463</v>
      </c>
      <c r="F3908" s="112">
        <f t="shared" si="234"/>
        <v>323.964</v>
      </c>
      <c r="G3908" s="80"/>
      <c r="H3908" s="358"/>
      <c r="J3908" s="341"/>
      <c r="L3908"/>
      <c r="M3908"/>
      <c r="P3908" s="9">
        <v>206</v>
      </c>
      <c r="R3908" s="40"/>
      <c r="V3908" s="39"/>
      <c r="Z3908" s="38"/>
      <c r="AA3908" s="38">
        <v>14.997347480106114</v>
      </c>
      <c r="AB3908" s="30"/>
      <c r="AC3908" s="31"/>
      <c r="AD3908" s="32"/>
      <c r="AE3908" s="32"/>
      <c r="AF3908" s="33"/>
      <c r="AJ3908" s="350">
        <v>4001017</v>
      </c>
      <c r="AK3908" s="3"/>
      <c r="AL3908" s="3"/>
    </row>
    <row r="3909" spans="1:38" ht="12" customHeight="1" x14ac:dyDescent="0.25">
      <c r="A3909" s="73">
        <v>4001018</v>
      </c>
      <c r="B3909" s="98" t="s">
        <v>3384</v>
      </c>
      <c r="C3909" s="74"/>
      <c r="D3909" s="115">
        <v>381.16</v>
      </c>
      <c r="E3909" s="75" t="s">
        <v>6463</v>
      </c>
      <c r="F3909" s="112">
        <f t="shared" si="234"/>
        <v>457.392</v>
      </c>
      <c r="G3909" s="80"/>
      <c r="H3909" s="358"/>
      <c r="I3909" s="360" t="s">
        <v>8196</v>
      </c>
      <c r="J3909" s="341"/>
      <c r="L3909"/>
      <c r="M3909"/>
      <c r="P3909" s="9">
        <v>206</v>
      </c>
      <c r="R3909" s="40"/>
      <c r="V3909" s="39"/>
      <c r="Z3909" s="38"/>
      <c r="AA3909" s="38">
        <v>14.99962425790936</v>
      </c>
      <c r="AB3909" s="30"/>
      <c r="AC3909" s="31"/>
      <c r="AD3909" s="32"/>
      <c r="AE3909" s="32"/>
      <c r="AF3909" s="33"/>
      <c r="AJ3909" s="350"/>
      <c r="AK3909" s="3"/>
      <c r="AL3909" s="3"/>
    </row>
    <row r="3910" spans="1:38" ht="12" customHeight="1" x14ac:dyDescent="0.25">
      <c r="A3910" s="73">
        <v>5605019</v>
      </c>
      <c r="B3910" s="98" t="s">
        <v>3385</v>
      </c>
      <c r="C3910" s="74"/>
      <c r="D3910" s="115">
        <v>474.2</v>
      </c>
      <c r="E3910" s="75" t="s">
        <v>6463</v>
      </c>
      <c r="F3910" s="112">
        <f t="shared" si="234"/>
        <v>569.04</v>
      </c>
      <c r="G3910" s="80"/>
      <c r="H3910" s="358"/>
      <c r="I3910" s="361"/>
      <c r="J3910" s="341"/>
      <c r="L3910"/>
      <c r="M3910"/>
      <c r="P3910" s="9">
        <v>206</v>
      </c>
      <c r="R3910" s="40"/>
      <c r="V3910" s="39"/>
      <c r="Z3910" s="38"/>
      <c r="AA3910" s="38">
        <v>14.998489882210819</v>
      </c>
      <c r="AB3910" s="30"/>
      <c r="AC3910" s="31"/>
      <c r="AD3910" s="32"/>
      <c r="AE3910" s="32"/>
      <c r="AF3910" s="33"/>
      <c r="AJ3910" s="350">
        <v>4001019</v>
      </c>
      <c r="AK3910" s="3"/>
      <c r="AL3910" s="3"/>
    </row>
    <row r="3911" spans="1:38" ht="12" customHeight="1" x14ac:dyDescent="0.25">
      <c r="A3911" s="271">
        <v>4001020</v>
      </c>
      <c r="B3911" s="100" t="s">
        <v>3386</v>
      </c>
      <c r="C3911" s="85"/>
      <c r="D3911" s="115">
        <v>561.94000000000005</v>
      </c>
      <c r="E3911" s="86" t="s">
        <v>6463</v>
      </c>
      <c r="F3911" s="292">
        <f t="shared" si="234"/>
        <v>674.32800000000009</v>
      </c>
      <c r="G3911" s="87"/>
      <c r="H3911" s="358"/>
      <c r="J3911" s="341"/>
      <c r="L3911"/>
      <c r="M3911"/>
      <c r="P3911" s="9">
        <v>206</v>
      </c>
      <c r="R3911" s="40"/>
      <c r="V3911" s="39"/>
      <c r="Z3911" s="38"/>
      <c r="AA3911" s="38">
        <v>14.998980528086449</v>
      </c>
      <c r="AB3911" s="30"/>
      <c r="AC3911" s="31"/>
      <c r="AD3911" s="32"/>
      <c r="AE3911" s="32"/>
      <c r="AF3911" s="33"/>
      <c r="AJ3911" s="350"/>
      <c r="AK3911" s="3"/>
      <c r="AL3911" s="3"/>
    </row>
    <row r="3912" spans="1:38" ht="60" customHeight="1" x14ac:dyDescent="0.25">
      <c r="A3912" s="269">
        <v>127</v>
      </c>
      <c r="B3912" s="284" t="s">
        <v>8037</v>
      </c>
      <c r="C3912" s="267"/>
      <c r="D3912" s="115"/>
      <c r="E3912" s="267"/>
      <c r="F3912" s="298"/>
      <c r="G3912" s="189"/>
      <c r="H3912" s="358"/>
      <c r="I3912" s="331"/>
      <c r="J3912" s="72"/>
      <c r="K3912" s="58"/>
      <c r="L3912"/>
      <c r="M3912"/>
      <c r="P3912" s="9">
        <v>207</v>
      </c>
      <c r="R3912" s="41"/>
      <c r="V3912" s="37"/>
      <c r="Z3912" s="38"/>
      <c r="AA3912" s="38"/>
      <c r="AB3912" s="30"/>
      <c r="AC3912" s="31"/>
      <c r="AD3912" s="32"/>
      <c r="AE3912" s="32"/>
      <c r="AF3912" s="33"/>
      <c r="AJ3912" s="350"/>
      <c r="AK3912" s="3"/>
      <c r="AL3912" s="3"/>
    </row>
    <row r="3913" spans="1:38" ht="12" customHeight="1" x14ac:dyDescent="0.25">
      <c r="A3913" s="76">
        <v>4001001</v>
      </c>
      <c r="B3913" s="270" t="s">
        <v>3373</v>
      </c>
      <c r="C3913" s="77"/>
      <c r="D3913" s="115">
        <v>164.76</v>
      </c>
      <c r="E3913" s="78" t="s">
        <v>6463</v>
      </c>
      <c r="F3913" s="112">
        <f t="shared" si="234"/>
        <v>197.71199999999999</v>
      </c>
      <c r="G3913" s="79"/>
      <c r="H3913" s="358"/>
      <c r="I3913" s="326" t="s">
        <v>4950</v>
      </c>
      <c r="J3913" s="341"/>
      <c r="L3913"/>
      <c r="M3913"/>
      <c r="P3913" s="9">
        <v>207</v>
      </c>
      <c r="R3913" s="40"/>
      <c r="V3913" s="39"/>
      <c r="Z3913" s="38"/>
      <c r="AA3913" s="38">
        <v>15.003477051460365</v>
      </c>
      <c r="AB3913" s="30"/>
      <c r="AC3913" s="31"/>
      <c r="AD3913" s="32"/>
      <c r="AE3913" s="32"/>
      <c r="AF3913" s="33"/>
      <c r="AJ3913" s="350"/>
      <c r="AK3913" s="3"/>
      <c r="AL3913" s="3"/>
    </row>
    <row r="3914" spans="1:38" ht="12" customHeight="1" x14ac:dyDescent="0.25">
      <c r="A3914" s="73">
        <v>4001002</v>
      </c>
      <c r="B3914" s="98" t="s">
        <v>3374</v>
      </c>
      <c r="C3914" s="74"/>
      <c r="D3914" s="115">
        <v>178.48</v>
      </c>
      <c r="E3914" s="75" t="s">
        <v>6463</v>
      </c>
      <c r="F3914" s="112">
        <f t="shared" si="234"/>
        <v>214.17599999999999</v>
      </c>
      <c r="G3914" s="80"/>
      <c r="H3914" s="358"/>
      <c r="I3914" s="360" t="s">
        <v>8258</v>
      </c>
      <c r="J3914" s="341"/>
      <c r="L3914"/>
      <c r="M3914"/>
      <c r="P3914" s="9">
        <v>207</v>
      </c>
      <c r="R3914" s="40"/>
      <c r="V3914" s="39"/>
      <c r="Z3914" s="38"/>
      <c r="AA3914" s="38">
        <v>14.997592681752536</v>
      </c>
      <c r="AB3914" s="30"/>
      <c r="AC3914" s="31"/>
      <c r="AD3914" s="32"/>
      <c r="AE3914" s="32"/>
      <c r="AF3914" s="33"/>
      <c r="AJ3914" s="350"/>
      <c r="AK3914" s="3"/>
      <c r="AL3914" s="3"/>
    </row>
    <row r="3915" spans="1:38" ht="12" customHeight="1" x14ac:dyDescent="0.25">
      <c r="A3915" s="73">
        <v>5605003</v>
      </c>
      <c r="B3915" s="98" t="s">
        <v>3375</v>
      </c>
      <c r="C3915" s="74"/>
      <c r="D3915" s="115">
        <v>205.92</v>
      </c>
      <c r="E3915" s="75" t="s">
        <v>6463</v>
      </c>
      <c r="F3915" s="112">
        <f t="shared" si="234"/>
        <v>247.10399999999998</v>
      </c>
      <c r="G3915" s="80"/>
      <c r="H3915" s="358"/>
      <c r="I3915" s="361"/>
      <c r="J3915" s="341"/>
      <c r="L3915"/>
      <c r="M3915"/>
      <c r="P3915" s="9">
        <v>207</v>
      </c>
      <c r="V3915" s="39"/>
      <c r="Z3915" s="38"/>
      <c r="AA3915" s="38">
        <v>15.003129999304448</v>
      </c>
      <c r="AB3915" s="30"/>
      <c r="AC3915" s="31"/>
      <c r="AD3915" s="32"/>
      <c r="AE3915" s="32"/>
      <c r="AF3915" s="33"/>
      <c r="AJ3915" s="350">
        <v>4001003</v>
      </c>
      <c r="AK3915" s="3"/>
      <c r="AL3915" s="3"/>
    </row>
    <row r="3916" spans="1:38" ht="12" customHeight="1" x14ac:dyDescent="0.25">
      <c r="A3916" s="73">
        <v>5605004</v>
      </c>
      <c r="B3916" s="98" t="s">
        <v>3379</v>
      </c>
      <c r="C3916" s="74"/>
      <c r="D3916" s="115">
        <v>164.76</v>
      </c>
      <c r="E3916" s="75" t="s">
        <v>6463</v>
      </c>
      <c r="F3916" s="112">
        <f t="shared" si="234"/>
        <v>197.71199999999999</v>
      </c>
      <c r="G3916" s="80"/>
      <c r="H3916" s="358"/>
      <c r="J3916" s="341"/>
      <c r="L3916"/>
      <c r="M3916"/>
      <c r="P3916" s="9">
        <v>207</v>
      </c>
      <c r="V3916" s="39"/>
      <c r="Z3916" s="38"/>
      <c r="AA3916" s="38">
        <v>15.003477051460365</v>
      </c>
      <c r="AB3916" s="30"/>
      <c r="AC3916" s="31"/>
      <c r="AD3916" s="32"/>
      <c r="AE3916" s="32"/>
      <c r="AF3916" s="33"/>
      <c r="AJ3916" s="350">
        <v>4001004</v>
      </c>
      <c r="AK3916" s="3"/>
      <c r="AL3916" s="3"/>
    </row>
    <row r="3917" spans="1:38" ht="12" customHeight="1" x14ac:dyDescent="0.25">
      <c r="A3917" s="73">
        <v>5605005</v>
      </c>
      <c r="B3917" s="98" t="s">
        <v>3380</v>
      </c>
      <c r="C3917" s="74"/>
      <c r="D3917" s="115">
        <v>178.48</v>
      </c>
      <c r="E3917" s="75" t="s">
        <v>6463</v>
      </c>
      <c r="F3917" s="112">
        <f t="shared" si="234"/>
        <v>214.17599999999999</v>
      </c>
      <c r="G3917" s="80"/>
      <c r="H3917" s="358"/>
      <c r="I3917" s="360" t="s">
        <v>8256</v>
      </c>
      <c r="J3917" s="341"/>
      <c r="L3917"/>
      <c r="M3917"/>
      <c r="P3917" s="9">
        <v>207</v>
      </c>
      <c r="V3917" s="39"/>
      <c r="Z3917" s="38"/>
      <c r="AA3917" s="38">
        <v>14.997592681752536</v>
      </c>
      <c r="AB3917" s="30"/>
      <c r="AC3917" s="31"/>
      <c r="AD3917" s="32"/>
      <c r="AE3917" s="32"/>
      <c r="AF3917" s="33"/>
      <c r="AJ3917" s="350">
        <v>4001005</v>
      </c>
      <c r="AK3917" s="3"/>
      <c r="AL3917" s="3"/>
    </row>
    <row r="3918" spans="1:38" ht="12" customHeight="1" x14ac:dyDescent="0.25">
      <c r="A3918" s="271">
        <v>5605006</v>
      </c>
      <c r="B3918" s="100" t="s">
        <v>3381</v>
      </c>
      <c r="C3918" s="85"/>
      <c r="D3918" s="115">
        <v>205.92</v>
      </c>
      <c r="E3918" s="86" t="s">
        <v>6463</v>
      </c>
      <c r="F3918" s="292">
        <f t="shared" si="234"/>
        <v>247.10399999999998</v>
      </c>
      <c r="G3918" s="87"/>
      <c r="H3918" s="358"/>
      <c r="I3918" s="361"/>
      <c r="J3918" s="341"/>
      <c r="L3918"/>
      <c r="M3918"/>
      <c r="P3918" s="9">
        <v>207</v>
      </c>
      <c r="V3918" s="39"/>
      <c r="Z3918" s="38"/>
      <c r="AA3918" s="38">
        <v>15.003129999304448</v>
      </c>
      <c r="AB3918" s="30"/>
      <c r="AC3918" s="31"/>
      <c r="AD3918" s="32"/>
      <c r="AE3918" s="32"/>
      <c r="AF3918" s="33"/>
      <c r="AJ3918" s="350">
        <v>4001006</v>
      </c>
      <c r="AK3918" s="3"/>
      <c r="AL3918" s="3"/>
    </row>
    <row r="3919" spans="1:38" ht="60" customHeight="1" x14ac:dyDescent="0.25">
      <c r="A3919" s="269">
        <v>128</v>
      </c>
      <c r="B3919" s="284" t="s">
        <v>8038</v>
      </c>
      <c r="C3919" s="267"/>
      <c r="D3919" s="115"/>
      <c r="E3919" s="267"/>
      <c r="F3919" s="298"/>
      <c r="G3919" s="189"/>
      <c r="H3919" s="358"/>
      <c r="I3919" s="331"/>
      <c r="J3919" s="72"/>
      <c r="K3919" s="58"/>
      <c r="L3919"/>
      <c r="M3919"/>
      <c r="P3919" s="9">
        <v>208</v>
      </c>
      <c r="R3919" s="36"/>
      <c r="V3919" s="37"/>
      <c r="Z3919" s="38"/>
      <c r="AA3919" s="38"/>
      <c r="AB3919" s="30"/>
      <c r="AC3919" s="31"/>
      <c r="AD3919" s="32"/>
      <c r="AE3919" s="32"/>
      <c r="AF3919" s="33"/>
      <c r="AJ3919" s="350"/>
      <c r="AK3919" s="3"/>
      <c r="AL3919" s="3"/>
    </row>
    <row r="3920" spans="1:38" ht="12" customHeight="1" x14ac:dyDescent="0.25">
      <c r="A3920" s="76">
        <v>4302001</v>
      </c>
      <c r="B3920" s="270" t="s">
        <v>3410</v>
      </c>
      <c r="C3920" s="77"/>
      <c r="D3920" s="115">
        <v>15.62</v>
      </c>
      <c r="E3920" s="78" t="s">
        <v>6463</v>
      </c>
      <c r="F3920" s="309">
        <f t="shared" ref="F3920:F3978" si="236">D3920*1.2</f>
        <v>18.744</v>
      </c>
      <c r="G3920" s="79"/>
      <c r="H3920" s="358"/>
      <c r="I3920" s="326"/>
      <c r="J3920" s="341"/>
      <c r="L3920"/>
      <c r="M3920"/>
      <c r="P3920" s="9">
        <v>208</v>
      </c>
      <c r="V3920" s="39"/>
      <c r="Z3920" s="38"/>
      <c r="AA3920" s="38">
        <v>0</v>
      </c>
      <c r="AB3920" s="30"/>
      <c r="AC3920" s="31"/>
      <c r="AD3920" s="32"/>
      <c r="AE3920" s="32"/>
      <c r="AF3920" s="33"/>
      <c r="AJ3920" s="350"/>
      <c r="AK3920" s="3"/>
      <c r="AL3920" s="3"/>
    </row>
    <row r="3921" spans="1:38" ht="12" customHeight="1" x14ac:dyDescent="0.25">
      <c r="A3921" s="73">
        <v>4302002</v>
      </c>
      <c r="B3921" s="98" t="s">
        <v>3411</v>
      </c>
      <c r="C3921" s="74"/>
      <c r="D3921" s="115">
        <v>23.59</v>
      </c>
      <c r="E3921" s="75"/>
      <c r="F3921" s="112">
        <f t="shared" si="236"/>
        <v>28.308</v>
      </c>
      <c r="G3921" s="80"/>
      <c r="H3921" s="358"/>
      <c r="I3921" s="360" t="s">
        <v>8259</v>
      </c>
      <c r="J3921" s="341"/>
      <c r="L3921"/>
      <c r="M3921"/>
      <c r="P3921" s="9">
        <v>208</v>
      </c>
      <c r="V3921" s="39"/>
      <c r="Z3921" s="38"/>
      <c r="AA3921" s="38">
        <v>20.009713453132591</v>
      </c>
      <c r="AB3921" s="30"/>
      <c r="AC3921" s="31"/>
      <c r="AD3921" s="32"/>
      <c r="AE3921" s="32"/>
      <c r="AF3921" s="33"/>
      <c r="AJ3921" s="350"/>
      <c r="AK3921" s="3"/>
      <c r="AL3921" s="3"/>
    </row>
    <row r="3922" spans="1:38" ht="12" customHeight="1" x14ac:dyDescent="0.25">
      <c r="A3922" s="73">
        <v>4302003</v>
      </c>
      <c r="B3922" s="98" t="s">
        <v>3412</v>
      </c>
      <c r="C3922" s="74"/>
      <c r="D3922" s="115">
        <v>19.559999999999999</v>
      </c>
      <c r="E3922" s="75" t="s">
        <v>6463</v>
      </c>
      <c r="F3922" s="309">
        <f t="shared" si="236"/>
        <v>23.471999999999998</v>
      </c>
      <c r="G3922" s="80"/>
      <c r="H3922" s="358"/>
      <c r="I3922" s="361"/>
      <c r="J3922" s="341"/>
      <c r="L3922"/>
      <c r="M3922"/>
      <c r="P3922" s="9">
        <v>208</v>
      </c>
      <c r="V3922" s="39"/>
      <c r="Z3922" s="38"/>
      <c r="AA3922" s="38">
        <v>0</v>
      </c>
      <c r="AB3922" s="30"/>
      <c r="AC3922" s="31"/>
      <c r="AD3922" s="32"/>
      <c r="AE3922" s="32"/>
      <c r="AF3922" s="33"/>
      <c r="AJ3922" s="350"/>
      <c r="AK3922" s="3"/>
      <c r="AL3922" s="3"/>
    </row>
    <row r="3923" spans="1:38" ht="12" customHeight="1" x14ac:dyDescent="0.25">
      <c r="A3923" s="73">
        <v>4302004</v>
      </c>
      <c r="B3923" s="98" t="s">
        <v>3413</v>
      </c>
      <c r="C3923" s="74"/>
      <c r="D3923" s="115">
        <v>22.26</v>
      </c>
      <c r="E3923" s="75" t="s">
        <v>6463</v>
      </c>
      <c r="F3923" s="309">
        <f t="shared" si="236"/>
        <v>26.712</v>
      </c>
      <c r="G3923" s="80"/>
      <c r="H3923" s="358"/>
      <c r="J3923" s="341"/>
      <c r="L3923"/>
      <c r="M3923"/>
      <c r="P3923" s="9">
        <v>208</v>
      </c>
      <c r="V3923" s="39"/>
      <c r="Z3923" s="38"/>
      <c r="AA3923" s="38">
        <v>0</v>
      </c>
      <c r="AB3923" s="30"/>
      <c r="AC3923" s="31"/>
      <c r="AD3923" s="32"/>
      <c r="AE3923" s="32"/>
      <c r="AF3923" s="33"/>
      <c r="AJ3923" s="350"/>
      <c r="AK3923" s="3"/>
      <c r="AL3923" s="3"/>
    </row>
    <row r="3924" spans="1:38" ht="12" customHeight="1" x14ac:dyDescent="0.25">
      <c r="A3924" s="73">
        <v>4302005</v>
      </c>
      <c r="B3924" s="98" t="s">
        <v>3414</v>
      </c>
      <c r="C3924" s="74"/>
      <c r="D3924" s="115">
        <v>24.62</v>
      </c>
      <c r="E3924" s="75" t="s">
        <v>6463</v>
      </c>
      <c r="F3924" s="309">
        <f t="shared" si="236"/>
        <v>29.544</v>
      </c>
      <c r="G3924" s="80"/>
      <c r="H3924" s="358"/>
      <c r="I3924" s="360" t="s">
        <v>8260</v>
      </c>
      <c r="J3924" s="341"/>
      <c r="L3924"/>
      <c r="M3924"/>
      <c r="P3924" s="9">
        <v>208</v>
      </c>
      <c r="V3924" s="39"/>
      <c r="Z3924" s="38"/>
      <c r="AA3924" s="38">
        <v>0</v>
      </c>
      <c r="AB3924" s="30"/>
      <c r="AC3924" s="31"/>
      <c r="AD3924" s="32"/>
      <c r="AE3924" s="32"/>
      <c r="AF3924" s="33"/>
      <c r="AJ3924" s="350"/>
      <c r="AK3924" s="3"/>
      <c r="AL3924" s="3"/>
    </row>
    <row r="3925" spans="1:38" ht="12" customHeight="1" x14ac:dyDescent="0.25">
      <c r="A3925" s="73">
        <v>4301007</v>
      </c>
      <c r="B3925" s="98" t="s">
        <v>3415</v>
      </c>
      <c r="C3925" s="74"/>
      <c r="D3925" s="115">
        <v>93.64</v>
      </c>
      <c r="E3925" s="75" t="s">
        <v>6463</v>
      </c>
      <c r="F3925" s="309">
        <f t="shared" si="236"/>
        <v>112.36799999999999</v>
      </c>
      <c r="G3925" s="80"/>
      <c r="H3925" s="358"/>
      <c r="I3925" s="361"/>
      <c r="J3925" s="341"/>
      <c r="L3925"/>
      <c r="M3925"/>
      <c r="P3925" s="9">
        <v>208</v>
      </c>
      <c r="V3925" s="39"/>
      <c r="Z3925" s="38"/>
      <c r="AA3925" s="38">
        <v>0</v>
      </c>
      <c r="AB3925" s="30"/>
      <c r="AC3925" s="31"/>
      <c r="AD3925" s="32"/>
      <c r="AE3925" s="32"/>
      <c r="AF3925" s="33"/>
      <c r="AJ3925" s="350"/>
      <c r="AK3925" s="3"/>
      <c r="AL3925" s="3"/>
    </row>
    <row r="3926" spans="1:38" ht="12" customHeight="1" x14ac:dyDescent="0.25">
      <c r="A3926" s="73">
        <v>4301008</v>
      </c>
      <c r="B3926" s="98" t="s">
        <v>3416</v>
      </c>
      <c r="C3926" s="74"/>
      <c r="D3926" s="115">
        <v>335.17</v>
      </c>
      <c r="E3926" s="75" t="s">
        <v>6463</v>
      </c>
      <c r="F3926" s="112">
        <f t="shared" si="236"/>
        <v>402.20400000000001</v>
      </c>
      <c r="G3926" s="80"/>
      <c r="H3926" s="358"/>
      <c r="J3926" s="341"/>
      <c r="L3926"/>
      <c r="M3926"/>
      <c r="P3926" s="9">
        <v>208</v>
      </c>
      <c r="V3926" s="39"/>
      <c r="Z3926" s="38"/>
      <c r="AA3926" s="38">
        <v>20.000683667190813</v>
      </c>
      <c r="AB3926" s="30"/>
      <c r="AC3926" s="31"/>
      <c r="AD3926" s="32"/>
      <c r="AE3926" s="32"/>
      <c r="AF3926" s="33"/>
      <c r="AJ3926" s="350"/>
      <c r="AK3926" s="3"/>
      <c r="AL3926" s="3"/>
    </row>
    <row r="3927" spans="1:38" ht="12" customHeight="1" x14ac:dyDescent="0.25">
      <c r="A3927" s="73">
        <v>4301009</v>
      </c>
      <c r="B3927" s="98" t="s">
        <v>3417</v>
      </c>
      <c r="C3927" s="74"/>
      <c r="D3927" s="115">
        <v>229.82</v>
      </c>
      <c r="E3927" s="75" t="s">
        <v>6463</v>
      </c>
      <c r="F3927" s="309">
        <f t="shared" si="236"/>
        <v>275.78399999999999</v>
      </c>
      <c r="G3927" s="80"/>
      <c r="H3927" s="358"/>
      <c r="I3927" s="360" t="s">
        <v>8261</v>
      </c>
      <c r="J3927" s="341"/>
      <c r="L3927"/>
      <c r="M3927"/>
      <c r="P3927" s="9">
        <v>208</v>
      </c>
      <c r="V3927" s="39"/>
      <c r="Z3927" s="38"/>
      <c r="AA3927" s="38">
        <v>0</v>
      </c>
      <c r="AB3927" s="30"/>
      <c r="AC3927" s="31"/>
      <c r="AD3927" s="32"/>
      <c r="AE3927" s="32"/>
      <c r="AF3927" s="33"/>
      <c r="AJ3927" s="350"/>
      <c r="AK3927" s="3"/>
      <c r="AL3927" s="3"/>
    </row>
    <row r="3928" spans="1:38" ht="12" customHeight="1" x14ac:dyDescent="0.25">
      <c r="A3928" s="271">
        <v>4301010</v>
      </c>
      <c r="B3928" s="100" t="s">
        <v>3418</v>
      </c>
      <c r="C3928" s="85"/>
      <c r="D3928" s="115">
        <v>130.53</v>
      </c>
      <c r="E3928" s="86" t="s">
        <v>6463</v>
      </c>
      <c r="F3928" s="310">
        <f t="shared" si="236"/>
        <v>156.636</v>
      </c>
      <c r="G3928" s="87"/>
      <c r="H3928" s="358"/>
      <c r="I3928" s="361"/>
      <c r="J3928" s="341"/>
      <c r="L3928"/>
      <c r="M3928"/>
      <c r="P3928" s="9">
        <v>208</v>
      </c>
      <c r="V3928" s="39"/>
      <c r="Z3928" s="38"/>
      <c r="AA3928" s="38">
        <v>0</v>
      </c>
      <c r="AB3928" s="30"/>
      <c r="AC3928" s="31"/>
      <c r="AD3928" s="32"/>
      <c r="AE3928" s="32"/>
      <c r="AF3928" s="33"/>
      <c r="AJ3928" s="350"/>
      <c r="AK3928" s="3"/>
      <c r="AL3928" s="3"/>
    </row>
    <row r="3929" spans="1:38" ht="60" customHeight="1" x14ac:dyDescent="0.25">
      <c r="A3929" s="269">
        <v>129</v>
      </c>
      <c r="B3929" s="284" t="s">
        <v>8039</v>
      </c>
      <c r="C3929" s="267"/>
      <c r="D3929" s="115"/>
      <c r="E3929" s="267"/>
      <c r="F3929" s="298"/>
      <c r="G3929" s="189"/>
      <c r="H3929" s="358"/>
      <c r="I3929" s="331"/>
      <c r="J3929" s="72"/>
      <c r="K3929" s="58"/>
      <c r="L3929"/>
      <c r="M3929"/>
      <c r="P3929" s="9">
        <v>243</v>
      </c>
      <c r="R3929" s="36"/>
      <c r="V3929" s="37"/>
      <c r="Z3929" s="38"/>
      <c r="AA3929" s="38"/>
      <c r="AB3929" s="30"/>
      <c r="AC3929" s="31"/>
      <c r="AD3929" s="33"/>
      <c r="AE3929" s="33"/>
      <c r="AF3929" s="33"/>
      <c r="AJ3929" s="350"/>
      <c r="AK3929" s="3"/>
      <c r="AL3929" s="3"/>
    </row>
    <row r="3930" spans="1:38" ht="12" customHeight="1" x14ac:dyDescent="0.25">
      <c r="A3930" s="76">
        <v>3601031</v>
      </c>
      <c r="B3930" s="270" t="s">
        <v>3628</v>
      </c>
      <c r="C3930" s="77"/>
      <c r="D3930" s="115">
        <v>256.61</v>
      </c>
      <c r="E3930" s="78" t="s">
        <v>6463</v>
      </c>
      <c r="F3930" s="309">
        <f t="shared" si="236"/>
        <v>307.93200000000002</v>
      </c>
      <c r="G3930" s="79" t="s">
        <v>3335</v>
      </c>
      <c r="H3930" s="358"/>
      <c r="I3930" s="326" t="s">
        <v>4950</v>
      </c>
      <c r="J3930" s="341"/>
      <c r="L3930"/>
      <c r="M3930"/>
      <c r="P3930" s="9">
        <v>243</v>
      </c>
      <c r="V3930" s="39"/>
      <c r="Z3930" s="38"/>
      <c r="AA3930" s="38">
        <v>0</v>
      </c>
      <c r="AB3930" s="30"/>
      <c r="AC3930" s="31"/>
      <c r="AD3930" s="33"/>
      <c r="AE3930" s="33"/>
      <c r="AF3930" s="33"/>
      <c r="AJ3930" s="350"/>
      <c r="AK3930" s="3"/>
      <c r="AL3930" s="3"/>
    </row>
    <row r="3931" spans="1:38" ht="12" customHeight="1" x14ac:dyDescent="0.25">
      <c r="A3931" s="73">
        <v>3601032</v>
      </c>
      <c r="B3931" s="98" t="s">
        <v>3629</v>
      </c>
      <c r="C3931" s="74"/>
      <c r="D3931" s="115">
        <v>280.05</v>
      </c>
      <c r="E3931" s="75" t="s">
        <v>6463</v>
      </c>
      <c r="F3931" s="309">
        <f t="shared" si="236"/>
        <v>336.06</v>
      </c>
      <c r="G3931" s="80" t="s">
        <v>3333</v>
      </c>
      <c r="H3931" s="358"/>
      <c r="I3931" s="360" t="s">
        <v>8262</v>
      </c>
      <c r="J3931" s="341"/>
      <c r="L3931"/>
      <c r="M3931"/>
      <c r="P3931" s="9">
        <v>243</v>
      </c>
      <c r="V3931" s="39"/>
      <c r="Z3931" s="38"/>
      <c r="AA3931" s="38">
        <v>0</v>
      </c>
      <c r="AB3931" s="30"/>
      <c r="AC3931" s="31"/>
      <c r="AD3931" s="33"/>
      <c r="AE3931" s="33"/>
      <c r="AF3931" s="33"/>
      <c r="AJ3931" s="350"/>
      <c r="AK3931" s="3"/>
      <c r="AL3931" s="3"/>
    </row>
    <row r="3932" spans="1:38" ht="12" customHeight="1" x14ac:dyDescent="0.25">
      <c r="A3932" s="271">
        <v>3601033</v>
      </c>
      <c r="B3932" s="100" t="s">
        <v>3630</v>
      </c>
      <c r="C3932" s="85"/>
      <c r="D3932" s="115">
        <v>311.61</v>
      </c>
      <c r="E3932" s="86" t="s">
        <v>6463</v>
      </c>
      <c r="F3932" s="310">
        <f t="shared" si="236"/>
        <v>373.93200000000002</v>
      </c>
      <c r="G3932" s="87" t="s">
        <v>3335</v>
      </c>
      <c r="H3932" s="358"/>
      <c r="I3932" s="367"/>
      <c r="J3932" s="341"/>
      <c r="L3932"/>
      <c r="M3932"/>
      <c r="P3932" s="9">
        <v>243</v>
      </c>
      <c r="V3932" s="39"/>
      <c r="Z3932" s="38"/>
      <c r="AA3932" s="38">
        <v>0</v>
      </c>
      <c r="AB3932" s="30"/>
      <c r="AC3932" s="31"/>
      <c r="AD3932" s="33"/>
      <c r="AE3932" s="33"/>
      <c r="AF3932" s="33"/>
      <c r="AJ3932" s="350"/>
      <c r="AK3932" s="3"/>
      <c r="AL3932" s="3"/>
    </row>
    <row r="3933" spans="1:38" ht="60" customHeight="1" x14ac:dyDescent="0.25">
      <c r="A3933" s="269">
        <v>130</v>
      </c>
      <c r="B3933" s="284" t="s">
        <v>8040</v>
      </c>
      <c r="C3933" s="267"/>
      <c r="D3933" s="115"/>
      <c r="E3933" s="267"/>
      <c r="F3933" s="298"/>
      <c r="G3933" s="189"/>
      <c r="H3933" s="358"/>
      <c r="I3933" s="331"/>
      <c r="J3933" s="72"/>
      <c r="K3933" s="58"/>
      <c r="L3933"/>
      <c r="M3933"/>
      <c r="P3933" s="9">
        <v>245</v>
      </c>
      <c r="R3933" s="36"/>
      <c r="V3933" s="37"/>
      <c r="Z3933" s="38"/>
      <c r="AA3933" s="38"/>
      <c r="AB3933" s="30"/>
      <c r="AC3933" s="31"/>
      <c r="AD3933" s="33"/>
      <c r="AE3933" s="33"/>
      <c r="AF3933" s="33"/>
      <c r="AJ3933" s="350"/>
      <c r="AK3933" s="3"/>
      <c r="AL3933" s="3"/>
    </row>
    <row r="3934" spans="1:38" ht="12" customHeight="1" x14ac:dyDescent="0.25">
      <c r="A3934" s="76">
        <v>3601028</v>
      </c>
      <c r="B3934" s="270" t="s">
        <v>3636</v>
      </c>
      <c r="C3934" s="77"/>
      <c r="D3934" s="115">
        <v>281.31</v>
      </c>
      <c r="E3934" s="78" t="s">
        <v>6463</v>
      </c>
      <c r="F3934" s="309">
        <f t="shared" si="236"/>
        <v>337.572</v>
      </c>
      <c r="G3934" s="79" t="s">
        <v>3335</v>
      </c>
      <c r="H3934" s="358"/>
      <c r="I3934" s="326" t="s">
        <v>4950</v>
      </c>
      <c r="J3934" s="341"/>
      <c r="L3934"/>
      <c r="M3934"/>
      <c r="P3934" s="9">
        <v>245</v>
      </c>
      <c r="V3934" s="39"/>
      <c r="Z3934" s="38"/>
      <c r="AA3934" s="38">
        <v>0</v>
      </c>
      <c r="AB3934" s="30"/>
      <c r="AC3934" s="31"/>
      <c r="AD3934" s="33"/>
      <c r="AE3934" s="33"/>
      <c r="AF3934" s="33"/>
      <c r="AJ3934" s="350"/>
      <c r="AK3934" s="3"/>
      <c r="AL3934" s="3"/>
    </row>
    <row r="3935" spans="1:38" ht="12" customHeight="1" x14ac:dyDescent="0.25">
      <c r="A3935" s="73">
        <v>3601029</v>
      </c>
      <c r="B3935" s="98" t="s">
        <v>3637</v>
      </c>
      <c r="C3935" s="74"/>
      <c r="D3935" s="115">
        <v>301.77999999999997</v>
      </c>
      <c r="E3935" s="75" t="s">
        <v>6463</v>
      </c>
      <c r="F3935" s="309">
        <f t="shared" si="236"/>
        <v>362.13599999999997</v>
      </c>
      <c r="G3935" s="80" t="s">
        <v>3333</v>
      </c>
      <c r="H3935" s="358"/>
      <c r="I3935" s="360" t="s">
        <v>8263</v>
      </c>
      <c r="J3935" s="341"/>
      <c r="L3935"/>
      <c r="M3935"/>
      <c r="P3935" s="9">
        <v>245</v>
      </c>
      <c r="V3935" s="39"/>
      <c r="Z3935" s="38"/>
      <c r="AA3935" s="38">
        <v>0</v>
      </c>
      <c r="AB3935" s="30"/>
      <c r="AC3935" s="31"/>
      <c r="AD3935" s="33"/>
      <c r="AE3935" s="33"/>
      <c r="AF3935" s="33"/>
      <c r="AJ3935" s="350"/>
      <c r="AK3935" s="3"/>
      <c r="AL3935" s="3"/>
    </row>
    <row r="3936" spans="1:38" ht="12" customHeight="1" x14ac:dyDescent="0.25">
      <c r="A3936" s="271">
        <v>3601030</v>
      </c>
      <c r="B3936" s="100" t="s">
        <v>3638</v>
      </c>
      <c r="C3936" s="85"/>
      <c r="D3936" s="115">
        <v>345.77</v>
      </c>
      <c r="E3936" s="86" t="s">
        <v>6463</v>
      </c>
      <c r="F3936" s="310">
        <f t="shared" si="236"/>
        <v>414.92399999999998</v>
      </c>
      <c r="G3936" s="87" t="s">
        <v>3335</v>
      </c>
      <c r="H3936" s="358"/>
      <c r="I3936" s="367"/>
      <c r="J3936" s="341"/>
      <c r="L3936"/>
      <c r="M3936"/>
      <c r="P3936" s="9">
        <v>245</v>
      </c>
      <c r="V3936" s="39"/>
      <c r="Z3936" s="38"/>
      <c r="AA3936" s="38">
        <v>0</v>
      </c>
      <c r="AB3936" s="30"/>
      <c r="AC3936" s="31"/>
      <c r="AD3936" s="33"/>
      <c r="AE3936" s="33"/>
      <c r="AF3936" s="33"/>
      <c r="AJ3936" s="350"/>
      <c r="AK3936" s="3"/>
      <c r="AL3936" s="3"/>
    </row>
    <row r="3937" spans="1:38" ht="60" customHeight="1" x14ac:dyDescent="0.25">
      <c r="A3937" s="269">
        <v>131</v>
      </c>
      <c r="B3937" s="284" t="s">
        <v>8041</v>
      </c>
      <c r="C3937" s="267"/>
      <c r="D3937" s="115"/>
      <c r="E3937" s="267"/>
      <c r="F3937" s="298"/>
      <c r="G3937" s="189"/>
      <c r="H3937" s="358"/>
      <c r="I3937" s="331"/>
      <c r="J3937" s="72"/>
      <c r="K3937" s="58"/>
      <c r="L3937"/>
      <c r="M3937"/>
      <c r="P3937" s="9">
        <v>244</v>
      </c>
      <c r="R3937" s="36"/>
      <c r="V3937" s="37"/>
      <c r="Z3937" s="38"/>
      <c r="AA3937" s="38"/>
      <c r="AB3937" s="30"/>
      <c r="AC3937" s="31"/>
      <c r="AD3937" s="33"/>
      <c r="AE3937" s="33"/>
      <c r="AF3937" s="33"/>
      <c r="AJ3937" s="350"/>
      <c r="AK3937" s="3"/>
      <c r="AL3937" s="3"/>
    </row>
    <row r="3938" spans="1:38" ht="12" customHeight="1" x14ac:dyDescent="0.25">
      <c r="A3938" s="76">
        <v>3601025</v>
      </c>
      <c r="B3938" s="270" t="s">
        <v>3639</v>
      </c>
      <c r="C3938" s="77"/>
      <c r="D3938" s="115">
        <v>491.56</v>
      </c>
      <c r="E3938" s="78" t="s">
        <v>6463</v>
      </c>
      <c r="F3938" s="112">
        <f t="shared" si="236"/>
        <v>589.87199999999996</v>
      </c>
      <c r="G3938" s="79" t="s">
        <v>3335</v>
      </c>
      <c r="H3938" s="358"/>
      <c r="I3938" s="326" t="s">
        <v>4968</v>
      </c>
      <c r="J3938" s="341"/>
      <c r="L3938"/>
      <c r="M3938"/>
      <c r="P3938" s="9">
        <v>244</v>
      </c>
      <c r="V3938" s="39"/>
      <c r="Z3938" s="38"/>
      <c r="AA3938" s="38">
        <v>14.999125925062643</v>
      </c>
      <c r="AB3938" s="30"/>
      <c r="AC3938" s="31"/>
      <c r="AD3938" s="33"/>
      <c r="AE3938" s="33"/>
      <c r="AF3938" s="33"/>
      <c r="AJ3938" s="350"/>
      <c r="AK3938" s="3"/>
      <c r="AL3938" s="3"/>
    </row>
    <row r="3939" spans="1:38" ht="12" customHeight="1" x14ac:dyDescent="0.25">
      <c r="A3939" s="73">
        <v>5707026</v>
      </c>
      <c r="B3939" s="98" t="s">
        <v>3640</v>
      </c>
      <c r="C3939" s="74"/>
      <c r="D3939" s="115">
        <v>541.33000000000004</v>
      </c>
      <c r="E3939" s="75" t="s">
        <v>6463</v>
      </c>
      <c r="F3939" s="112">
        <f t="shared" si="236"/>
        <v>649.596</v>
      </c>
      <c r="G3939" s="80" t="s">
        <v>3333</v>
      </c>
      <c r="H3939" s="358"/>
      <c r="I3939" s="360" t="s">
        <v>8264</v>
      </c>
      <c r="J3939" s="341"/>
      <c r="L3939"/>
      <c r="M3939"/>
      <c r="P3939" s="9">
        <v>244</v>
      </c>
      <c r="V3939" s="39"/>
      <c r="Z3939" s="38"/>
      <c r="AA3939" s="38">
        <v>15.001190570680222</v>
      </c>
      <c r="AB3939" s="30"/>
      <c r="AC3939" s="31"/>
      <c r="AD3939" s="33"/>
      <c r="AE3939" s="33"/>
      <c r="AF3939" s="33"/>
      <c r="AJ3939" s="350">
        <v>3601026</v>
      </c>
      <c r="AK3939" s="3"/>
      <c r="AL3939" s="3"/>
    </row>
    <row r="3940" spans="1:38" ht="12" customHeight="1" x14ac:dyDescent="0.25">
      <c r="A3940" s="271">
        <v>5707027</v>
      </c>
      <c r="B3940" s="100" t="s">
        <v>3641</v>
      </c>
      <c r="C3940" s="85"/>
      <c r="D3940" s="115">
        <v>611.72</v>
      </c>
      <c r="E3940" s="86" t="s">
        <v>6463</v>
      </c>
      <c r="F3940" s="292">
        <f t="shared" si="236"/>
        <v>734.06399999999996</v>
      </c>
      <c r="G3940" s="87" t="s">
        <v>3335</v>
      </c>
      <c r="H3940" s="358"/>
      <c r="I3940" s="367"/>
      <c r="J3940" s="341"/>
      <c r="L3940"/>
      <c r="M3940"/>
      <c r="P3940" s="9">
        <v>244</v>
      </c>
      <c r="V3940" s="39"/>
      <c r="Z3940" s="38"/>
      <c r="AA3940" s="38">
        <v>15.000468252481738</v>
      </c>
      <c r="AB3940" s="30"/>
      <c r="AC3940" s="31"/>
      <c r="AD3940" s="33"/>
      <c r="AE3940" s="33"/>
      <c r="AF3940" s="33"/>
      <c r="AJ3940" s="350">
        <v>3601027</v>
      </c>
      <c r="AK3940" s="3"/>
      <c r="AL3940" s="3"/>
    </row>
    <row r="3941" spans="1:38" ht="60" customHeight="1" x14ac:dyDescent="0.25">
      <c r="A3941" s="269">
        <v>132</v>
      </c>
      <c r="B3941" s="284" t="s">
        <v>8042</v>
      </c>
      <c r="C3941" s="267"/>
      <c r="D3941" s="115"/>
      <c r="E3941" s="267"/>
      <c r="F3941" s="298"/>
      <c r="G3941" s="189"/>
      <c r="H3941" s="358"/>
      <c r="I3941" s="331"/>
      <c r="J3941" s="72"/>
      <c r="K3941" s="58"/>
      <c r="L3941"/>
      <c r="M3941"/>
      <c r="P3941" s="9">
        <v>246</v>
      </c>
      <c r="R3941" s="36"/>
      <c r="V3941" s="37"/>
      <c r="Z3941" s="38"/>
      <c r="AA3941" s="38"/>
      <c r="AB3941" s="30"/>
      <c r="AC3941" s="31"/>
      <c r="AD3941" s="33"/>
      <c r="AE3941" s="33"/>
      <c r="AF3941" s="33"/>
      <c r="AJ3941" s="350"/>
      <c r="AK3941" s="3"/>
      <c r="AL3941" s="3"/>
    </row>
    <row r="3942" spans="1:38" ht="12" customHeight="1" x14ac:dyDescent="0.25">
      <c r="A3942" s="76">
        <v>5707034</v>
      </c>
      <c r="B3942" s="270" t="s">
        <v>3631</v>
      </c>
      <c r="C3942" s="77"/>
      <c r="D3942" s="115">
        <v>388.15</v>
      </c>
      <c r="E3942" s="78" t="s">
        <v>6463</v>
      </c>
      <c r="F3942" s="112">
        <f t="shared" si="236"/>
        <v>465.78</v>
      </c>
      <c r="G3942" s="79" t="s">
        <v>3335</v>
      </c>
      <c r="H3942" s="358"/>
      <c r="I3942" s="326" t="s">
        <v>4968</v>
      </c>
      <c r="J3942" s="341"/>
      <c r="L3942"/>
      <c r="M3942"/>
      <c r="P3942" s="9">
        <v>246</v>
      </c>
      <c r="V3942" s="39"/>
      <c r="Z3942" s="38"/>
      <c r="AA3942" s="38">
        <v>14.998893070622088</v>
      </c>
      <c r="AB3942" s="30"/>
      <c r="AC3942" s="31"/>
      <c r="AD3942" s="33"/>
      <c r="AE3942" s="33"/>
      <c r="AF3942" s="33"/>
      <c r="AJ3942" s="350">
        <v>3601034</v>
      </c>
      <c r="AK3942" s="3"/>
      <c r="AL3942" s="3"/>
    </row>
    <row r="3943" spans="1:38" ht="12" customHeight="1" x14ac:dyDescent="0.25">
      <c r="A3943" s="73">
        <v>5707035</v>
      </c>
      <c r="B3943" s="98" t="s">
        <v>3632</v>
      </c>
      <c r="C3943" s="74"/>
      <c r="D3943" s="115">
        <v>490.83</v>
      </c>
      <c r="E3943" s="75" t="s">
        <v>6463</v>
      </c>
      <c r="F3943" s="112">
        <f t="shared" si="236"/>
        <v>588.99599999999998</v>
      </c>
      <c r="G3943" s="80" t="s">
        <v>3335</v>
      </c>
      <c r="H3943" s="358"/>
      <c r="I3943" s="360" t="s">
        <v>8265</v>
      </c>
      <c r="J3943" s="341"/>
      <c r="L3943"/>
      <c r="M3943"/>
      <c r="P3943" s="9">
        <v>246</v>
      </c>
      <c r="V3943" s="39"/>
      <c r="Z3943" s="38"/>
      <c r="AA3943" s="38">
        <v>15.001021271629071</v>
      </c>
      <c r="AB3943" s="30"/>
      <c r="AC3943" s="31"/>
      <c r="AD3943" s="33"/>
      <c r="AE3943" s="33"/>
      <c r="AF3943" s="33"/>
      <c r="AJ3943" s="350">
        <v>3601035</v>
      </c>
      <c r="AK3943" s="3"/>
      <c r="AL3943" s="3"/>
    </row>
    <row r="3944" spans="1:38" ht="12" customHeight="1" x14ac:dyDescent="0.25">
      <c r="A3944" s="271">
        <v>5707036</v>
      </c>
      <c r="B3944" s="100" t="s">
        <v>3633</v>
      </c>
      <c r="C3944" s="85"/>
      <c r="D3944" s="115">
        <v>572.11</v>
      </c>
      <c r="E3944" s="86" t="s">
        <v>6463</v>
      </c>
      <c r="F3944" s="292">
        <f t="shared" si="236"/>
        <v>686.53200000000004</v>
      </c>
      <c r="G3944" s="87" t="s">
        <v>3334</v>
      </c>
      <c r="H3944" s="358"/>
      <c r="I3944" s="367"/>
      <c r="J3944" s="341"/>
      <c r="L3944"/>
      <c r="M3944"/>
      <c r="P3944" s="9">
        <v>246</v>
      </c>
      <c r="V3944" s="39"/>
      <c r="Z3944" s="38"/>
      <c r="AA3944" s="38">
        <v>15.000250337956231</v>
      </c>
      <c r="AB3944" s="30"/>
      <c r="AC3944" s="31"/>
      <c r="AD3944" s="33"/>
      <c r="AE3944" s="33"/>
      <c r="AF3944" s="33"/>
      <c r="AJ3944" s="350">
        <v>3601036</v>
      </c>
      <c r="AK3944" s="3"/>
      <c r="AL3944" s="3"/>
    </row>
    <row r="3945" spans="1:38" ht="60" customHeight="1" x14ac:dyDescent="0.25">
      <c r="A3945" s="269">
        <v>133</v>
      </c>
      <c r="B3945" s="284" t="s">
        <v>8043</v>
      </c>
      <c r="C3945" s="267"/>
      <c r="D3945" s="115"/>
      <c r="E3945" s="267"/>
      <c r="F3945" s="298"/>
      <c r="G3945" s="189"/>
      <c r="H3945" s="358"/>
      <c r="I3945" s="331"/>
      <c r="J3945" s="72"/>
      <c r="K3945" s="58"/>
      <c r="L3945"/>
      <c r="M3945"/>
      <c r="P3945" s="9">
        <v>242</v>
      </c>
      <c r="R3945" s="36"/>
      <c r="V3945" s="37"/>
      <c r="Z3945" s="38"/>
      <c r="AA3945" s="38"/>
      <c r="AB3945" s="30"/>
      <c r="AC3945" s="31"/>
      <c r="AD3945" s="32"/>
      <c r="AE3945" s="32"/>
      <c r="AF3945" s="33"/>
      <c r="AJ3945" s="350"/>
      <c r="AK3945" s="3"/>
      <c r="AL3945" s="3"/>
    </row>
    <row r="3946" spans="1:38" ht="12" customHeight="1" x14ac:dyDescent="0.25">
      <c r="A3946" s="277">
        <v>3601024</v>
      </c>
      <c r="B3946" s="282" t="s">
        <v>3634</v>
      </c>
      <c r="C3946" s="289"/>
      <c r="D3946" s="115">
        <v>513.48</v>
      </c>
      <c r="E3946" s="290" t="s">
        <v>6464</v>
      </c>
      <c r="F3946" s="292">
        <f t="shared" si="236"/>
        <v>616.17600000000004</v>
      </c>
      <c r="G3946" s="163" t="s">
        <v>3335</v>
      </c>
      <c r="H3946" s="358"/>
      <c r="J3946" s="341"/>
      <c r="L3946"/>
      <c r="M3946"/>
      <c r="P3946" s="9">
        <v>242</v>
      </c>
      <c r="V3946" s="39"/>
      <c r="Z3946" s="38"/>
      <c r="AA3946" s="38">
        <v>15.000139458343781</v>
      </c>
      <c r="AB3946" s="30"/>
      <c r="AC3946" s="31"/>
      <c r="AD3946" s="32"/>
      <c r="AE3946" s="32"/>
      <c r="AF3946" s="33"/>
      <c r="AJ3946" s="350"/>
      <c r="AK3946" s="3"/>
      <c r="AL3946" s="3"/>
    </row>
    <row r="3947" spans="1:38" ht="60" customHeight="1" x14ac:dyDescent="0.25">
      <c r="A3947" s="269">
        <v>134</v>
      </c>
      <c r="B3947" s="284" t="s">
        <v>8044</v>
      </c>
      <c r="C3947" s="267"/>
      <c r="D3947" s="115"/>
      <c r="E3947" s="267"/>
      <c r="F3947" s="298"/>
      <c r="G3947" s="189"/>
      <c r="H3947" s="358"/>
      <c r="I3947" s="331"/>
      <c r="J3947" s="72"/>
      <c r="K3947" s="58"/>
      <c r="L3947"/>
      <c r="M3947"/>
      <c r="P3947" s="9">
        <v>233</v>
      </c>
      <c r="R3947" s="36"/>
      <c r="V3947" s="37"/>
      <c r="Z3947" s="38"/>
      <c r="AA3947" s="38"/>
      <c r="AB3947" s="30"/>
      <c r="AC3947" s="31"/>
      <c r="AD3947" s="32"/>
      <c r="AE3947" s="32"/>
      <c r="AF3947" s="33"/>
      <c r="AJ3947" s="350"/>
      <c r="AK3947" s="3"/>
      <c r="AL3947" s="3"/>
    </row>
    <row r="3948" spans="1:38" ht="12" customHeight="1" x14ac:dyDescent="0.25">
      <c r="A3948" s="277">
        <v>5707001</v>
      </c>
      <c r="B3948" s="282" t="s">
        <v>3635</v>
      </c>
      <c r="C3948" s="289"/>
      <c r="D3948" s="115">
        <v>348.11</v>
      </c>
      <c r="E3948" s="290" t="s">
        <v>6463</v>
      </c>
      <c r="F3948" s="292">
        <f t="shared" si="236"/>
        <v>417.73200000000003</v>
      </c>
      <c r="G3948" s="163" t="s">
        <v>3333</v>
      </c>
      <c r="H3948" s="358"/>
      <c r="J3948" s="341"/>
      <c r="L3948"/>
      <c r="M3948"/>
      <c r="P3948" s="9">
        <v>233</v>
      </c>
      <c r="V3948" s="39"/>
      <c r="Z3948" s="38"/>
      <c r="AA3948" s="38">
        <v>15.001028594939314</v>
      </c>
      <c r="AB3948" s="30"/>
      <c r="AC3948" s="31"/>
      <c r="AD3948" s="32"/>
      <c r="AE3948" s="32"/>
      <c r="AF3948" s="33"/>
      <c r="AJ3948" s="350">
        <v>3601001</v>
      </c>
      <c r="AK3948" s="3"/>
      <c r="AL3948" s="3"/>
    </row>
    <row r="3949" spans="1:38" ht="60" customHeight="1" x14ac:dyDescent="0.25">
      <c r="A3949" s="269">
        <v>135</v>
      </c>
      <c r="B3949" s="284" t="s">
        <v>8045</v>
      </c>
      <c r="C3949" s="267"/>
      <c r="D3949" s="115"/>
      <c r="E3949" s="267"/>
      <c r="F3949" s="298"/>
      <c r="G3949" s="189"/>
      <c r="H3949" s="358"/>
      <c r="I3949" s="331"/>
      <c r="J3949" s="72"/>
      <c r="K3949" s="58"/>
      <c r="L3949"/>
      <c r="M3949"/>
      <c r="P3949" s="9">
        <v>234</v>
      </c>
      <c r="R3949" s="36"/>
      <c r="V3949" s="37"/>
      <c r="Z3949" s="38"/>
      <c r="AA3949" s="38"/>
      <c r="AB3949" s="30"/>
      <c r="AC3949" s="31"/>
      <c r="AD3949" s="32"/>
      <c r="AE3949" s="32"/>
      <c r="AF3949" s="33"/>
      <c r="AJ3949" s="350"/>
      <c r="AK3949" s="3"/>
      <c r="AL3949" s="3"/>
    </row>
    <row r="3950" spans="1:38" ht="12" customHeight="1" x14ac:dyDescent="0.25">
      <c r="A3950" s="76">
        <v>3601002</v>
      </c>
      <c r="B3950" s="270" t="s">
        <v>3642</v>
      </c>
      <c r="C3950" s="77"/>
      <c r="D3950" s="115">
        <v>282.11</v>
      </c>
      <c r="E3950" s="78" t="s">
        <v>6463</v>
      </c>
      <c r="F3950" s="112">
        <f t="shared" si="236"/>
        <v>338.53199999999998</v>
      </c>
      <c r="G3950" s="79" t="s">
        <v>3333</v>
      </c>
      <c r="H3950" s="358"/>
      <c r="I3950" s="326" t="s">
        <v>4968</v>
      </c>
      <c r="J3950" s="341"/>
      <c r="L3950"/>
      <c r="M3950"/>
      <c r="P3950" s="9">
        <v>234</v>
      </c>
      <c r="V3950" s="39"/>
      <c r="Z3950" s="38"/>
      <c r="AA3950" s="38">
        <v>15.001522997258604</v>
      </c>
      <c r="AB3950" s="30"/>
      <c r="AC3950" s="31"/>
      <c r="AD3950" s="32"/>
      <c r="AE3950" s="32"/>
      <c r="AF3950" s="33"/>
      <c r="AJ3950" s="350"/>
      <c r="AK3950" s="3"/>
      <c r="AL3950" s="3"/>
    </row>
    <row r="3951" spans="1:38" ht="12" customHeight="1" x14ac:dyDescent="0.25">
      <c r="A3951" s="73">
        <v>3601003</v>
      </c>
      <c r="B3951" s="98" t="s">
        <v>3643</v>
      </c>
      <c r="C3951" s="74"/>
      <c r="D3951" s="115">
        <v>367.17</v>
      </c>
      <c r="E3951" s="75" t="s">
        <v>6463</v>
      </c>
      <c r="F3951" s="112">
        <f t="shared" si="236"/>
        <v>440.60399999999998</v>
      </c>
      <c r="G3951" s="80" t="s">
        <v>3333</v>
      </c>
      <c r="H3951" s="358"/>
      <c r="I3951" s="360" t="s">
        <v>8266</v>
      </c>
      <c r="J3951" s="341"/>
      <c r="L3951"/>
      <c r="M3951"/>
      <c r="P3951" s="9">
        <v>234</v>
      </c>
      <c r="V3951" s="39"/>
      <c r="Z3951" s="38"/>
      <c r="AA3951" s="38">
        <v>15.001755275578262</v>
      </c>
      <c r="AB3951" s="30"/>
      <c r="AC3951" s="31"/>
      <c r="AD3951" s="32"/>
      <c r="AE3951" s="32"/>
      <c r="AF3951" s="33"/>
      <c r="AJ3951" s="350"/>
      <c r="AK3951" s="3"/>
      <c r="AL3951" s="3"/>
    </row>
    <row r="3952" spans="1:38" ht="12" customHeight="1" x14ac:dyDescent="0.25">
      <c r="A3952" s="271">
        <v>3601004</v>
      </c>
      <c r="B3952" s="100" t="s">
        <v>3644</v>
      </c>
      <c r="C3952" s="85"/>
      <c r="D3952" s="115">
        <v>404.9</v>
      </c>
      <c r="E3952" s="86" t="s">
        <v>6463</v>
      </c>
      <c r="F3952" s="292">
        <f t="shared" si="236"/>
        <v>485.87999999999994</v>
      </c>
      <c r="G3952" s="87" t="s">
        <v>3335</v>
      </c>
      <c r="H3952" s="358"/>
      <c r="I3952" s="367"/>
      <c r="J3952" s="341"/>
      <c r="L3952"/>
      <c r="M3952"/>
      <c r="P3952" s="9">
        <v>234</v>
      </c>
      <c r="V3952" s="39"/>
      <c r="Z3952" s="38"/>
      <c r="AA3952" s="38">
        <v>15.001238017756705</v>
      </c>
      <c r="AB3952" s="30"/>
      <c r="AC3952" s="31"/>
      <c r="AD3952" s="32"/>
      <c r="AE3952" s="32"/>
      <c r="AF3952" s="33"/>
      <c r="AJ3952" s="350"/>
      <c r="AK3952" s="3"/>
      <c r="AL3952" s="3"/>
    </row>
    <row r="3953" spans="1:38" ht="60" customHeight="1" x14ac:dyDescent="0.25">
      <c r="A3953" s="269">
        <v>136</v>
      </c>
      <c r="B3953" s="284" t="s">
        <v>8046</v>
      </c>
      <c r="C3953" s="267"/>
      <c r="D3953" s="115"/>
      <c r="E3953" s="267"/>
      <c r="F3953" s="298"/>
      <c r="G3953" s="189"/>
      <c r="H3953" s="358"/>
      <c r="I3953" s="331"/>
      <c r="J3953" s="72"/>
      <c r="K3953" s="58"/>
      <c r="L3953"/>
      <c r="M3953"/>
      <c r="P3953" s="9">
        <v>236</v>
      </c>
      <c r="R3953" s="36"/>
      <c r="V3953" s="37"/>
      <c r="Z3953" s="38"/>
      <c r="AA3953" s="38"/>
      <c r="AB3953" s="30"/>
      <c r="AC3953" s="31"/>
      <c r="AD3953" s="32"/>
      <c r="AE3953" s="32"/>
      <c r="AF3953" s="33"/>
      <c r="AJ3953" s="350"/>
      <c r="AK3953" s="3"/>
      <c r="AL3953" s="3"/>
    </row>
    <row r="3954" spans="1:38" ht="12" customHeight="1" x14ac:dyDescent="0.25">
      <c r="A3954" s="76">
        <v>3601005</v>
      </c>
      <c r="B3954" s="270" t="s">
        <v>3645</v>
      </c>
      <c r="C3954" s="77"/>
      <c r="D3954" s="115">
        <v>379.7</v>
      </c>
      <c r="E3954" s="78" t="s">
        <v>6463</v>
      </c>
      <c r="F3954" s="112">
        <f t="shared" si="236"/>
        <v>455.64</v>
      </c>
      <c r="G3954" s="79" t="s">
        <v>3333</v>
      </c>
      <c r="H3954" s="358"/>
      <c r="I3954" s="326" t="s">
        <v>4950</v>
      </c>
      <c r="J3954" s="341"/>
      <c r="L3954"/>
      <c r="M3954"/>
      <c r="P3954" s="9">
        <v>236</v>
      </c>
      <c r="V3954" s="39"/>
      <c r="Z3954" s="38"/>
      <c r="AA3954" s="38">
        <v>15.000754375377184</v>
      </c>
      <c r="AB3954" s="30"/>
      <c r="AC3954" s="31"/>
      <c r="AD3954" s="32"/>
      <c r="AE3954" s="32"/>
      <c r="AF3954" s="33"/>
      <c r="AJ3954" s="350"/>
      <c r="AK3954" s="3"/>
      <c r="AL3954" s="3"/>
    </row>
    <row r="3955" spans="1:38" ht="12" customHeight="1" x14ac:dyDescent="0.25">
      <c r="A3955" s="73">
        <v>3601006</v>
      </c>
      <c r="B3955" s="98" t="s">
        <v>3646</v>
      </c>
      <c r="C3955" s="74"/>
      <c r="D3955" s="115">
        <v>467.81</v>
      </c>
      <c r="E3955" s="75" t="s">
        <v>6463</v>
      </c>
      <c r="F3955" s="112">
        <f t="shared" si="236"/>
        <v>561.37199999999996</v>
      </c>
      <c r="G3955" s="80" t="s">
        <v>3333</v>
      </c>
      <c r="H3955" s="358"/>
      <c r="I3955" s="360" t="s">
        <v>8267</v>
      </c>
      <c r="J3955" s="341"/>
      <c r="L3955"/>
      <c r="M3955"/>
      <c r="P3955" s="9">
        <v>236</v>
      </c>
      <c r="V3955" s="39"/>
      <c r="Z3955" s="38"/>
      <c r="AA3955" s="38">
        <v>15.00122458976243</v>
      </c>
      <c r="AB3955" s="30"/>
      <c r="AC3955" s="31"/>
      <c r="AD3955" s="32"/>
      <c r="AE3955" s="32"/>
      <c r="AF3955" s="33"/>
      <c r="AJ3955" s="350"/>
      <c r="AK3955" s="3"/>
      <c r="AL3955" s="3"/>
    </row>
    <row r="3956" spans="1:38" ht="12" customHeight="1" x14ac:dyDescent="0.25">
      <c r="A3956" s="271">
        <v>3601007</v>
      </c>
      <c r="B3956" s="100" t="s">
        <v>3647</v>
      </c>
      <c r="C3956" s="85"/>
      <c r="D3956" s="115">
        <v>311.33999999999997</v>
      </c>
      <c r="E3956" s="86" t="s">
        <v>6463</v>
      </c>
      <c r="F3956" s="310">
        <f t="shared" si="236"/>
        <v>373.60799999999995</v>
      </c>
      <c r="G3956" s="87" t="s">
        <v>3335</v>
      </c>
      <c r="H3956" s="358"/>
      <c r="I3956" s="367"/>
      <c r="J3956" s="341"/>
      <c r="L3956"/>
      <c r="M3956"/>
      <c r="P3956" s="9">
        <v>236</v>
      </c>
      <c r="V3956" s="39"/>
      <c r="Z3956" s="38"/>
      <c r="AA3956" s="38">
        <v>0</v>
      </c>
      <c r="AB3956" s="30"/>
      <c r="AC3956" s="31"/>
      <c r="AD3956" s="32"/>
      <c r="AE3956" s="32"/>
      <c r="AF3956" s="33"/>
      <c r="AJ3956" s="350"/>
      <c r="AK3956" s="3"/>
      <c r="AL3956" s="3"/>
    </row>
    <row r="3957" spans="1:38" ht="60" customHeight="1" x14ac:dyDescent="0.25">
      <c r="A3957" s="269">
        <v>137</v>
      </c>
      <c r="B3957" s="284" t="s">
        <v>8047</v>
      </c>
      <c r="C3957" s="267"/>
      <c r="D3957" s="115"/>
      <c r="E3957" s="267"/>
      <c r="F3957" s="298"/>
      <c r="G3957" s="189"/>
      <c r="H3957" s="358"/>
      <c r="I3957" s="331"/>
      <c r="J3957" s="72"/>
      <c r="K3957" s="58"/>
      <c r="L3957"/>
      <c r="M3957"/>
      <c r="P3957" s="9">
        <v>235</v>
      </c>
      <c r="R3957" s="36"/>
      <c r="V3957" s="37"/>
      <c r="Z3957" s="38"/>
      <c r="AA3957" s="38"/>
      <c r="AB3957" s="30"/>
      <c r="AC3957" s="31"/>
      <c r="AD3957" s="32"/>
      <c r="AE3957" s="32"/>
      <c r="AF3957" s="32"/>
      <c r="AJ3957" s="350"/>
      <c r="AK3957" s="3"/>
      <c r="AL3957" s="3"/>
    </row>
    <row r="3958" spans="1:38" ht="12" customHeight="1" x14ac:dyDescent="0.25">
      <c r="A3958" s="76">
        <v>5707037</v>
      </c>
      <c r="B3958" s="270" t="s">
        <v>6517</v>
      </c>
      <c r="C3958" s="77"/>
      <c r="D3958" s="115">
        <v>211.93</v>
      </c>
      <c r="E3958" s="78" t="s">
        <v>6463</v>
      </c>
      <c r="F3958" s="112">
        <f t="shared" si="236"/>
        <v>254.316</v>
      </c>
      <c r="G3958" s="79" t="s">
        <v>3333</v>
      </c>
      <c r="H3958" s="358"/>
      <c r="I3958" s="372" t="s">
        <v>8244</v>
      </c>
      <c r="J3958" s="341"/>
      <c r="L3958"/>
      <c r="M3958"/>
      <c r="P3958" s="9">
        <v>235</v>
      </c>
      <c r="V3958" s="39"/>
      <c r="Z3958" s="38"/>
      <c r="AA3958" s="38">
        <v>15.000164619892672</v>
      </c>
      <c r="AB3958" s="30"/>
      <c r="AC3958" s="31"/>
      <c r="AD3958" s="32"/>
      <c r="AE3958" s="32"/>
      <c r="AF3958" s="32"/>
      <c r="AJ3958" s="350"/>
      <c r="AK3958" s="3"/>
      <c r="AL3958" s="3"/>
    </row>
    <row r="3959" spans="1:38" ht="12" customHeight="1" x14ac:dyDescent="0.25">
      <c r="A3959" s="73">
        <v>5707008</v>
      </c>
      <c r="B3959" s="98" t="s">
        <v>3648</v>
      </c>
      <c r="C3959" s="74"/>
      <c r="D3959" s="115">
        <v>434.99</v>
      </c>
      <c r="E3959" s="75" t="s">
        <v>6463</v>
      </c>
      <c r="F3959" s="112">
        <f t="shared" ref="F3959" si="237">D3959*1.2</f>
        <v>521.98799999999994</v>
      </c>
      <c r="G3959" s="80" t="s">
        <v>3333</v>
      </c>
      <c r="H3959" s="358"/>
      <c r="I3959" s="373"/>
      <c r="J3959" s="341"/>
      <c r="L3959"/>
      <c r="M3959"/>
      <c r="P3959" s="9">
        <v>235</v>
      </c>
      <c r="V3959" s="39"/>
      <c r="Z3959" s="38"/>
      <c r="AA3959" s="38">
        <v>15.000164619892672</v>
      </c>
      <c r="AB3959" s="30"/>
      <c r="AC3959" s="31"/>
      <c r="AD3959" s="32"/>
      <c r="AE3959" s="32"/>
      <c r="AF3959" s="32"/>
      <c r="AJ3959" s="350">
        <v>3601008</v>
      </c>
      <c r="AK3959" s="3"/>
      <c r="AL3959" s="3"/>
    </row>
    <row r="3960" spans="1:38" ht="12" customHeight="1" x14ac:dyDescent="0.25">
      <c r="A3960" s="271">
        <v>5707009</v>
      </c>
      <c r="B3960" s="100" t="s">
        <v>3649</v>
      </c>
      <c r="C3960" s="85"/>
      <c r="D3960" s="115">
        <v>526.16</v>
      </c>
      <c r="E3960" s="86" t="s">
        <v>6463</v>
      </c>
      <c r="F3960" s="292">
        <f t="shared" si="236"/>
        <v>631.39199999999994</v>
      </c>
      <c r="G3960" s="87" t="s">
        <v>3333</v>
      </c>
      <c r="H3960" s="358"/>
      <c r="I3960" s="373"/>
      <c r="J3960" s="341"/>
      <c r="L3960"/>
      <c r="M3960"/>
      <c r="P3960" s="9">
        <v>235</v>
      </c>
      <c r="V3960" s="39"/>
      <c r="Z3960" s="38"/>
      <c r="AA3960" s="38">
        <v>15.001224923102058</v>
      </c>
      <c r="AB3960" s="30"/>
      <c r="AC3960" s="31"/>
      <c r="AD3960" s="32"/>
      <c r="AE3960" s="32"/>
      <c r="AF3960" s="32"/>
      <c r="AJ3960" s="350">
        <v>3601009</v>
      </c>
      <c r="AK3960" s="3"/>
      <c r="AL3960" s="3"/>
    </row>
    <row r="3961" spans="1:38" ht="60" customHeight="1" x14ac:dyDescent="0.25">
      <c r="A3961" s="269">
        <v>138</v>
      </c>
      <c r="B3961" s="284" t="s">
        <v>8048</v>
      </c>
      <c r="C3961" s="267"/>
      <c r="D3961" s="115"/>
      <c r="E3961" s="267"/>
      <c r="F3961" s="298"/>
      <c r="G3961" s="189"/>
      <c r="H3961" s="358"/>
      <c r="I3961" s="331"/>
      <c r="J3961" s="72"/>
      <c r="K3961" s="58"/>
      <c r="L3961"/>
      <c r="M3961"/>
      <c r="P3961" s="9">
        <v>238</v>
      </c>
      <c r="R3961" s="36"/>
      <c r="V3961" s="37"/>
      <c r="Z3961" s="38"/>
      <c r="AA3961" s="38"/>
      <c r="AB3961" s="30"/>
      <c r="AC3961" s="31"/>
      <c r="AD3961" s="32"/>
      <c r="AE3961" s="32"/>
      <c r="AF3961" s="32"/>
      <c r="AJ3961" s="350"/>
      <c r="AK3961" s="3"/>
      <c r="AL3961" s="3"/>
    </row>
    <row r="3962" spans="1:38" ht="12" customHeight="1" x14ac:dyDescent="0.25">
      <c r="A3962" s="277">
        <v>3601011</v>
      </c>
      <c r="B3962" s="282" t="s">
        <v>3650</v>
      </c>
      <c r="C3962" s="289"/>
      <c r="D3962" s="115">
        <v>325.51</v>
      </c>
      <c r="E3962" s="290" t="s">
        <v>6463</v>
      </c>
      <c r="F3962" s="310">
        <f t="shared" si="236"/>
        <v>390.61199999999997</v>
      </c>
      <c r="G3962" s="163" t="s">
        <v>3335</v>
      </c>
      <c r="H3962" s="358"/>
      <c r="J3962" s="341"/>
      <c r="L3962"/>
      <c r="M3962"/>
      <c r="P3962" s="9">
        <v>238</v>
      </c>
      <c r="V3962" s="39"/>
      <c r="Z3962" s="38"/>
      <c r="AA3962" s="38">
        <v>0</v>
      </c>
      <c r="AB3962" s="30"/>
      <c r="AC3962" s="31"/>
      <c r="AD3962" s="32"/>
      <c r="AE3962" s="32"/>
      <c r="AF3962" s="32"/>
      <c r="AJ3962" s="350"/>
      <c r="AK3962" s="3"/>
      <c r="AL3962" s="3"/>
    </row>
    <row r="3963" spans="1:38" ht="60" customHeight="1" x14ac:dyDescent="0.25">
      <c r="A3963" s="269">
        <v>139</v>
      </c>
      <c r="B3963" s="284" t="s">
        <v>8049</v>
      </c>
      <c r="C3963" s="267"/>
      <c r="D3963" s="115"/>
      <c r="E3963" s="267"/>
      <c r="F3963" s="298"/>
      <c r="G3963" s="189"/>
      <c r="H3963" s="358"/>
      <c r="I3963" s="331"/>
      <c r="J3963" s="72"/>
      <c r="K3963" s="72"/>
      <c r="L3963"/>
      <c r="M3963"/>
      <c r="P3963" s="9">
        <v>211</v>
      </c>
      <c r="R3963" s="36"/>
      <c r="V3963" s="37"/>
      <c r="Z3963" s="38"/>
      <c r="AA3963" s="38"/>
      <c r="AB3963" s="30"/>
      <c r="AC3963" s="31"/>
      <c r="AD3963" s="32"/>
      <c r="AE3963" s="32"/>
      <c r="AF3963" s="32"/>
      <c r="AJ3963" s="350"/>
      <c r="AK3963" s="3"/>
      <c r="AL3963" s="3"/>
    </row>
    <row r="3964" spans="1:38" ht="12" customHeight="1" x14ac:dyDescent="0.25">
      <c r="A3964" s="76">
        <v>3601014</v>
      </c>
      <c r="B3964" s="270" t="s">
        <v>3752</v>
      </c>
      <c r="C3964" s="77"/>
      <c r="D3964" s="115">
        <v>318.73</v>
      </c>
      <c r="E3964" s="78"/>
      <c r="F3964" s="309">
        <f t="shared" si="236"/>
        <v>382.476</v>
      </c>
      <c r="G3964" s="79" t="s">
        <v>3335</v>
      </c>
      <c r="H3964" s="358"/>
      <c r="I3964" s="326" t="s">
        <v>4950</v>
      </c>
      <c r="J3964" s="341"/>
      <c r="L3964"/>
      <c r="M3964"/>
      <c r="P3964" s="9">
        <v>211</v>
      </c>
      <c r="V3964" s="39"/>
      <c r="Z3964" s="38"/>
      <c r="AA3964" s="38">
        <v>0</v>
      </c>
      <c r="AB3964" s="30"/>
      <c r="AC3964" s="31"/>
      <c r="AD3964" s="32"/>
      <c r="AE3964" s="32"/>
      <c r="AF3964" s="32"/>
      <c r="AJ3964" s="350"/>
      <c r="AK3964" s="3"/>
      <c r="AL3964" s="3"/>
    </row>
    <row r="3965" spans="1:38" ht="12" customHeight="1" x14ac:dyDescent="0.25">
      <c r="A3965" s="73">
        <v>5707015</v>
      </c>
      <c r="B3965" s="98" t="s">
        <v>3753</v>
      </c>
      <c r="C3965" s="74"/>
      <c r="D3965" s="115">
        <v>582.59</v>
      </c>
      <c r="E3965" s="75" t="s">
        <v>6463</v>
      </c>
      <c r="F3965" s="112">
        <f t="shared" si="236"/>
        <v>699.10800000000006</v>
      </c>
      <c r="G3965" s="80" t="s">
        <v>3333</v>
      </c>
      <c r="H3965" s="358"/>
      <c r="I3965" s="360" t="s">
        <v>8268</v>
      </c>
      <c r="J3965" s="341"/>
      <c r="L3965"/>
      <c r="M3965"/>
      <c r="P3965" s="9">
        <v>211</v>
      </c>
      <c r="V3965" s="39"/>
      <c r="Z3965" s="38"/>
      <c r="AA3965" s="38">
        <v>15.000737499385409</v>
      </c>
      <c r="AB3965" s="30"/>
      <c r="AC3965" s="31"/>
      <c r="AD3965" s="32"/>
      <c r="AE3965" s="32"/>
      <c r="AF3965" s="32"/>
      <c r="AJ3965" s="350">
        <v>3601015</v>
      </c>
      <c r="AK3965" s="3"/>
      <c r="AL3965" s="3"/>
    </row>
    <row r="3966" spans="1:38" ht="12" customHeight="1" x14ac:dyDescent="0.25">
      <c r="A3966" s="271">
        <v>5707016</v>
      </c>
      <c r="B3966" s="100" t="s">
        <v>3754</v>
      </c>
      <c r="C3966" s="85"/>
      <c r="D3966" s="115">
        <v>710.03</v>
      </c>
      <c r="E3966" s="86"/>
      <c r="F3966" s="292">
        <f t="shared" si="236"/>
        <v>852.03599999999994</v>
      </c>
      <c r="G3966" s="87" t="s">
        <v>3335</v>
      </c>
      <c r="H3966" s="358"/>
      <c r="I3966" s="367"/>
      <c r="J3966" s="341"/>
      <c r="L3966"/>
      <c r="M3966"/>
      <c r="P3966" s="9">
        <v>211</v>
      </c>
      <c r="V3966" s="39"/>
      <c r="Z3966" s="38"/>
      <c r="AA3966" s="38">
        <v>14.999193157979661</v>
      </c>
      <c r="AB3966" s="30"/>
      <c r="AC3966" s="31"/>
      <c r="AD3966" s="32"/>
      <c r="AE3966" s="32"/>
      <c r="AF3966" s="32"/>
      <c r="AJ3966" s="350">
        <v>3601016</v>
      </c>
      <c r="AK3966" s="3"/>
      <c r="AL3966" s="3"/>
    </row>
    <row r="3967" spans="1:38" ht="60" customHeight="1" x14ac:dyDescent="0.25">
      <c r="A3967" s="269">
        <v>140</v>
      </c>
      <c r="B3967" s="284" t="s">
        <v>8050</v>
      </c>
      <c r="C3967" s="267"/>
      <c r="D3967" s="115"/>
      <c r="E3967" s="267"/>
      <c r="F3967" s="298"/>
      <c r="G3967" s="189"/>
      <c r="H3967" s="358"/>
      <c r="I3967" s="331"/>
      <c r="J3967" s="72"/>
      <c r="K3967" s="72"/>
      <c r="L3967"/>
      <c r="M3967"/>
      <c r="P3967" s="9">
        <v>67</v>
      </c>
      <c r="R3967" s="36"/>
      <c r="V3967" s="37"/>
      <c r="Z3967" s="38"/>
      <c r="AA3967" s="38"/>
      <c r="AB3967" s="30"/>
      <c r="AC3967" s="31"/>
      <c r="AD3967" s="32"/>
      <c r="AE3967" s="32"/>
      <c r="AF3967" s="33"/>
      <c r="AJ3967" s="350"/>
      <c r="AK3967" s="3"/>
      <c r="AL3967" s="3"/>
    </row>
    <row r="3968" spans="1:38" ht="12" customHeight="1" x14ac:dyDescent="0.25">
      <c r="A3968" s="76">
        <v>2805008</v>
      </c>
      <c r="B3968" s="270" t="s">
        <v>866</v>
      </c>
      <c r="C3968" s="77"/>
      <c r="D3968" s="115">
        <v>326.48</v>
      </c>
      <c r="E3968" s="78"/>
      <c r="F3968" s="112">
        <f t="shared" si="236"/>
        <v>391.77600000000001</v>
      </c>
      <c r="G3968" s="79" t="s">
        <v>3335</v>
      </c>
      <c r="H3968" s="358"/>
      <c r="I3968" s="360" t="s">
        <v>8244</v>
      </c>
      <c r="L3968"/>
      <c r="M3968"/>
      <c r="P3968" s="9">
        <v>67</v>
      </c>
      <c r="V3968" s="39"/>
      <c r="Z3968" s="38"/>
      <c r="AA3968" s="38">
        <v>5.002465618322276</v>
      </c>
      <c r="AB3968" s="30"/>
      <c r="AC3968" s="31"/>
      <c r="AD3968" s="32"/>
      <c r="AE3968" s="32"/>
      <c r="AF3968" s="33"/>
      <c r="AJ3968" s="350"/>
      <c r="AK3968" s="3"/>
      <c r="AL3968" s="3"/>
    </row>
    <row r="3969" spans="1:38" ht="12" customHeight="1" x14ac:dyDescent="0.25">
      <c r="A3969" s="271">
        <v>2805009</v>
      </c>
      <c r="B3969" s="100" t="s">
        <v>867</v>
      </c>
      <c r="C3969" s="85"/>
      <c r="D3969" s="115">
        <v>519.75</v>
      </c>
      <c r="E3969" s="86" t="s">
        <v>6464</v>
      </c>
      <c r="F3969" s="292">
        <f t="shared" si="236"/>
        <v>623.69999999999993</v>
      </c>
      <c r="G3969" s="87" t="s">
        <v>3335</v>
      </c>
      <c r="H3969" s="358"/>
      <c r="I3969" s="367"/>
      <c r="L3969"/>
      <c r="M3969"/>
      <c r="P3969" s="9">
        <v>67</v>
      </c>
      <c r="V3969" s="39"/>
      <c r="Z3969" s="38"/>
      <c r="AA3969" s="38">
        <v>4.9992453969212249</v>
      </c>
      <c r="AB3969" s="30"/>
      <c r="AC3969" s="31"/>
      <c r="AD3969" s="32"/>
      <c r="AE3969" s="32"/>
      <c r="AF3969" s="33"/>
      <c r="AJ3969" s="350"/>
      <c r="AK3969" s="3"/>
      <c r="AL3969" s="3"/>
    </row>
    <row r="3970" spans="1:38" ht="60" customHeight="1" x14ac:dyDescent="0.25">
      <c r="A3970" s="269">
        <v>141</v>
      </c>
      <c r="B3970" s="284" t="s">
        <v>8051</v>
      </c>
      <c r="C3970" s="267"/>
      <c r="D3970" s="115"/>
      <c r="E3970" s="267"/>
      <c r="F3970" s="298"/>
      <c r="G3970" s="189"/>
      <c r="H3970" s="358"/>
      <c r="I3970" s="331"/>
      <c r="J3970" s="72"/>
      <c r="K3970" s="72"/>
      <c r="L3970"/>
      <c r="M3970"/>
      <c r="P3970" s="9">
        <v>239</v>
      </c>
      <c r="R3970" s="36"/>
      <c r="V3970" s="37"/>
      <c r="Z3970" s="38"/>
      <c r="AA3970" s="38"/>
      <c r="AB3970" s="30"/>
      <c r="AC3970" s="31"/>
      <c r="AD3970" s="32"/>
      <c r="AE3970" s="32"/>
      <c r="AF3970" s="33"/>
      <c r="AJ3970" s="350"/>
      <c r="AK3970" s="3"/>
      <c r="AL3970" s="3"/>
    </row>
    <row r="3971" spans="1:38" ht="12" customHeight="1" x14ac:dyDescent="0.25">
      <c r="A3971" s="76">
        <v>5707019</v>
      </c>
      <c r="B3971" s="270" t="s">
        <v>3656</v>
      </c>
      <c r="C3971" s="77"/>
      <c r="D3971" s="115">
        <v>473.35</v>
      </c>
      <c r="E3971" s="78" t="s">
        <v>6463</v>
      </c>
      <c r="F3971" s="112">
        <f t="shared" si="236"/>
        <v>568.02</v>
      </c>
      <c r="G3971" s="79" t="s">
        <v>3335</v>
      </c>
      <c r="H3971" s="358"/>
      <c r="I3971" s="326" t="s">
        <v>4968</v>
      </c>
      <c r="J3971" s="341"/>
      <c r="L3971"/>
      <c r="M3971"/>
      <c r="P3971" s="9">
        <v>239</v>
      </c>
      <c r="V3971" s="39"/>
      <c r="Z3971" s="38"/>
      <c r="AA3971" s="38">
        <v>15.001058969471416</v>
      </c>
      <c r="AB3971" s="30"/>
      <c r="AC3971" s="31"/>
      <c r="AD3971" s="32"/>
      <c r="AE3971" s="32"/>
      <c r="AF3971" s="33"/>
      <c r="AJ3971" s="350">
        <v>3601019</v>
      </c>
      <c r="AK3971" s="3"/>
      <c r="AL3971" s="3"/>
    </row>
    <row r="3972" spans="1:38" ht="12" customHeight="1" x14ac:dyDescent="0.25">
      <c r="A3972" s="73">
        <v>3601018</v>
      </c>
      <c r="B3972" s="98" t="s">
        <v>3653</v>
      </c>
      <c r="C3972" s="74"/>
      <c r="D3972" s="115">
        <v>439.37</v>
      </c>
      <c r="E3972" s="75"/>
      <c r="F3972" s="112">
        <f t="shared" si="236"/>
        <v>527.24400000000003</v>
      </c>
      <c r="G3972" s="80" t="s">
        <v>3333</v>
      </c>
      <c r="H3972" s="358"/>
      <c r="I3972" s="360" t="s">
        <v>8269</v>
      </c>
      <c r="J3972" s="341"/>
      <c r="L3972"/>
      <c r="M3972"/>
      <c r="P3972" s="9">
        <v>239</v>
      </c>
      <c r="V3972" s="39"/>
      <c r="Z3972" s="38"/>
      <c r="AA3972" s="38">
        <v>15.00097789947192</v>
      </c>
      <c r="AB3972" s="30"/>
      <c r="AC3972" s="31"/>
      <c r="AD3972" s="32"/>
      <c r="AE3972" s="32"/>
      <c r="AF3972" s="33"/>
      <c r="AJ3972" s="350"/>
      <c r="AK3972" s="3"/>
      <c r="AL3972" s="3"/>
    </row>
    <row r="3973" spans="1:38" ht="12" customHeight="1" x14ac:dyDescent="0.25">
      <c r="A3973" s="73">
        <v>5707021</v>
      </c>
      <c r="B3973" s="98" t="s">
        <v>3657</v>
      </c>
      <c r="C3973" s="74"/>
      <c r="D3973" s="115">
        <v>473.35</v>
      </c>
      <c r="E3973" s="75" t="s">
        <v>6463</v>
      </c>
      <c r="F3973" s="112">
        <f t="shared" si="236"/>
        <v>568.02</v>
      </c>
      <c r="G3973" s="80" t="s">
        <v>3335</v>
      </c>
      <c r="H3973" s="358"/>
      <c r="I3973" s="361"/>
      <c r="J3973" s="341"/>
      <c r="L3973"/>
      <c r="M3973"/>
      <c r="P3973" s="9">
        <v>239</v>
      </c>
      <c r="V3973" s="39"/>
      <c r="Z3973" s="38"/>
      <c r="AA3973" s="38">
        <v>15.001058969471416</v>
      </c>
      <c r="AB3973" s="30"/>
      <c r="AC3973" s="31"/>
      <c r="AD3973" s="32"/>
      <c r="AE3973" s="32"/>
      <c r="AF3973" s="33"/>
      <c r="AJ3973" s="350">
        <v>3601021</v>
      </c>
      <c r="AK3973" s="3"/>
      <c r="AL3973" s="3"/>
    </row>
    <row r="3974" spans="1:38" ht="12" customHeight="1" x14ac:dyDescent="0.25">
      <c r="A3974" s="73">
        <v>3601020</v>
      </c>
      <c r="B3974" s="98" t="s">
        <v>3654</v>
      </c>
      <c r="C3974" s="74"/>
      <c r="D3974" s="115">
        <v>439.37</v>
      </c>
      <c r="E3974" s="75"/>
      <c r="F3974" s="112">
        <f t="shared" si="236"/>
        <v>527.24400000000003</v>
      </c>
      <c r="G3974" s="80" t="s">
        <v>3333</v>
      </c>
      <c r="H3974" s="358"/>
      <c r="J3974" s="341"/>
      <c r="L3974"/>
      <c r="M3974"/>
      <c r="P3974" s="9">
        <v>239</v>
      </c>
      <c r="V3974" s="39"/>
      <c r="Z3974" s="38"/>
      <c r="AA3974" s="38">
        <v>15.00097789947192</v>
      </c>
      <c r="AB3974" s="30"/>
      <c r="AC3974" s="31"/>
      <c r="AD3974" s="32"/>
      <c r="AE3974" s="32"/>
      <c r="AF3974" s="33"/>
      <c r="AJ3974" s="350"/>
      <c r="AK3974" s="3"/>
      <c r="AL3974" s="3"/>
    </row>
    <row r="3975" spans="1:38" ht="12" customHeight="1" x14ac:dyDescent="0.25">
      <c r="A3975" s="73">
        <v>5707023</v>
      </c>
      <c r="B3975" s="98" t="s">
        <v>3658</v>
      </c>
      <c r="C3975" s="74"/>
      <c r="D3975" s="115">
        <v>473.35</v>
      </c>
      <c r="E3975" s="75" t="s">
        <v>6463</v>
      </c>
      <c r="F3975" s="112">
        <f t="shared" si="236"/>
        <v>568.02</v>
      </c>
      <c r="G3975" s="80" t="s">
        <v>3335</v>
      </c>
      <c r="H3975" s="358"/>
      <c r="I3975" s="360" t="s">
        <v>8244</v>
      </c>
      <c r="J3975" s="341"/>
      <c r="L3975"/>
      <c r="M3975"/>
      <c r="P3975" s="9">
        <v>239</v>
      </c>
      <c r="V3975" s="39"/>
      <c r="Z3975" s="38"/>
      <c r="AA3975" s="38">
        <v>15.001058969471416</v>
      </c>
      <c r="AB3975" s="30"/>
      <c r="AC3975" s="31"/>
      <c r="AD3975" s="32"/>
      <c r="AE3975" s="32"/>
      <c r="AF3975" s="33"/>
      <c r="AJ3975" s="350">
        <v>3601023</v>
      </c>
      <c r="AK3975" s="3"/>
      <c r="AL3975" s="3"/>
    </row>
    <row r="3976" spans="1:38" ht="12" customHeight="1" x14ac:dyDescent="0.25">
      <c r="A3976" s="271">
        <v>3601022</v>
      </c>
      <c r="B3976" s="100" t="s">
        <v>3655</v>
      </c>
      <c r="C3976" s="85"/>
      <c r="D3976" s="115">
        <v>439.37</v>
      </c>
      <c r="E3976" s="86"/>
      <c r="F3976" s="292">
        <f t="shared" si="236"/>
        <v>527.24400000000003</v>
      </c>
      <c r="G3976" s="87" t="s">
        <v>3335</v>
      </c>
      <c r="H3976" s="358"/>
      <c r="I3976" s="367"/>
      <c r="J3976" s="341"/>
      <c r="L3976"/>
      <c r="M3976"/>
      <c r="P3976" s="9">
        <v>239</v>
      </c>
      <c r="V3976" s="39"/>
      <c r="Z3976" s="38"/>
      <c r="AA3976" s="38">
        <v>15.00097789947192</v>
      </c>
      <c r="AB3976" s="30"/>
      <c r="AC3976" s="31"/>
      <c r="AD3976" s="32"/>
      <c r="AE3976" s="32"/>
      <c r="AF3976" s="33"/>
      <c r="AJ3976" s="350"/>
      <c r="AK3976" s="3"/>
      <c r="AL3976" s="3"/>
    </row>
    <row r="3977" spans="1:38" ht="60" customHeight="1" x14ac:dyDescent="0.25">
      <c r="A3977" s="269">
        <v>142</v>
      </c>
      <c r="B3977" s="284" t="s">
        <v>8052</v>
      </c>
      <c r="C3977" s="267"/>
      <c r="D3977" s="115"/>
      <c r="E3977" s="267"/>
      <c r="F3977" s="298"/>
      <c r="G3977" s="189"/>
      <c r="H3977" s="358"/>
      <c r="I3977" s="331"/>
      <c r="J3977" s="72"/>
      <c r="K3977" s="72"/>
      <c r="L3977"/>
      <c r="M3977"/>
      <c r="P3977" s="9">
        <v>240</v>
      </c>
      <c r="R3977" s="36"/>
      <c r="V3977" s="37"/>
      <c r="Z3977" s="38"/>
      <c r="AA3977" s="38"/>
      <c r="AB3977" s="30"/>
      <c r="AC3977" s="31"/>
      <c r="AD3977" s="32"/>
      <c r="AE3977" s="32"/>
      <c r="AF3977" s="33"/>
      <c r="AJ3977" s="350"/>
      <c r="AK3977" s="3"/>
      <c r="AL3977" s="3"/>
    </row>
    <row r="3978" spans="1:38" ht="12" customHeight="1" x14ac:dyDescent="0.25">
      <c r="A3978" s="277">
        <v>5707017</v>
      </c>
      <c r="B3978" s="282" t="s">
        <v>3652</v>
      </c>
      <c r="C3978" s="289"/>
      <c r="D3978" s="115">
        <v>547.86</v>
      </c>
      <c r="E3978" s="290" t="s">
        <v>6463</v>
      </c>
      <c r="F3978" s="292">
        <f t="shared" si="236"/>
        <v>657.43200000000002</v>
      </c>
      <c r="G3978" s="163" t="s">
        <v>3335</v>
      </c>
      <c r="H3978" s="358"/>
      <c r="J3978" s="341"/>
      <c r="L3978"/>
      <c r="M3978"/>
      <c r="P3978" s="9">
        <v>240</v>
      </c>
      <c r="V3978" s="39"/>
      <c r="Z3978" s="38"/>
      <c r="AA3978" s="38">
        <v>15.000130708702585</v>
      </c>
      <c r="AB3978" s="30"/>
      <c r="AC3978" s="31"/>
      <c r="AD3978" s="32"/>
      <c r="AE3978" s="32"/>
      <c r="AF3978" s="33"/>
      <c r="AJ3978" s="350">
        <v>3601017</v>
      </c>
      <c r="AK3978" s="3"/>
      <c r="AL3978" s="3"/>
    </row>
    <row r="3979" spans="1:38" ht="60" customHeight="1" x14ac:dyDescent="0.25">
      <c r="A3979" s="269">
        <v>144</v>
      </c>
      <c r="B3979" s="284" t="s">
        <v>8053</v>
      </c>
      <c r="C3979" s="267"/>
      <c r="D3979" s="115"/>
      <c r="E3979" s="267"/>
      <c r="F3979" s="298"/>
      <c r="G3979" s="189"/>
      <c r="H3979" s="358"/>
      <c r="I3979" s="331"/>
      <c r="J3979" s="72"/>
      <c r="K3979" s="72"/>
      <c r="L3979"/>
      <c r="M3979"/>
      <c r="P3979" s="9">
        <v>210</v>
      </c>
      <c r="R3979" s="36"/>
      <c r="V3979" s="37"/>
      <c r="Z3979" s="38"/>
      <c r="AA3979" s="38"/>
      <c r="AB3979" s="30"/>
      <c r="AC3979" s="31"/>
      <c r="AD3979" s="32"/>
      <c r="AE3979" s="32"/>
      <c r="AF3979" s="32"/>
      <c r="AJ3979" s="350"/>
      <c r="AK3979" s="3"/>
      <c r="AL3979" s="3"/>
    </row>
    <row r="3980" spans="1:38" ht="12" customHeight="1" x14ac:dyDescent="0.25">
      <c r="A3980" s="76">
        <v>4301001</v>
      </c>
      <c r="B3980" s="270" t="s">
        <v>4156</v>
      </c>
      <c r="C3980" s="77"/>
      <c r="D3980" s="115">
        <v>611.72</v>
      </c>
      <c r="E3980" s="78" t="s">
        <v>6463</v>
      </c>
      <c r="F3980" s="112">
        <f t="shared" ref="F3980:F4037" si="238">D3980*1.2</f>
        <v>734.06399999999996</v>
      </c>
      <c r="G3980" s="79"/>
      <c r="H3980" s="358"/>
      <c r="I3980" s="326" t="s">
        <v>4968</v>
      </c>
      <c r="J3980" s="341"/>
      <c r="L3980"/>
      <c r="M3980"/>
      <c r="P3980" s="9">
        <v>210</v>
      </c>
      <c r="V3980" s="39"/>
      <c r="Z3980" s="38"/>
      <c r="AA3980" s="38">
        <v>15.000468252481738</v>
      </c>
      <c r="AB3980" s="30"/>
      <c r="AC3980" s="31"/>
      <c r="AD3980" s="32"/>
      <c r="AE3980" s="32"/>
      <c r="AF3980" s="32"/>
      <c r="AJ3980" s="350"/>
      <c r="AK3980" s="3"/>
      <c r="AL3980" s="3"/>
    </row>
    <row r="3981" spans="1:38" ht="12" customHeight="1" x14ac:dyDescent="0.25">
      <c r="A3981" s="73">
        <v>4301002</v>
      </c>
      <c r="B3981" s="98" t="s">
        <v>4157</v>
      </c>
      <c r="C3981" s="74"/>
      <c r="D3981" s="115">
        <v>741.12</v>
      </c>
      <c r="E3981" s="75" t="s">
        <v>6464</v>
      </c>
      <c r="F3981" s="112">
        <f t="shared" si="238"/>
        <v>889.34399999999994</v>
      </c>
      <c r="G3981" s="80"/>
      <c r="H3981" s="358"/>
      <c r="I3981" s="360" t="s">
        <v>8270</v>
      </c>
      <c r="J3981" s="341"/>
      <c r="L3981"/>
      <c r="M3981"/>
      <c r="P3981" s="9">
        <v>210</v>
      </c>
      <c r="V3981" s="39"/>
      <c r="Z3981" s="38"/>
      <c r="AA3981" s="38">
        <v>14.999903376041132</v>
      </c>
      <c r="AB3981" s="30"/>
      <c r="AC3981" s="31"/>
      <c r="AD3981" s="32"/>
      <c r="AE3981" s="32"/>
      <c r="AF3981" s="32"/>
      <c r="AJ3981" s="350"/>
      <c r="AK3981" s="3"/>
      <c r="AL3981" s="3"/>
    </row>
    <row r="3982" spans="1:38" ht="12" customHeight="1" x14ac:dyDescent="0.25">
      <c r="A3982" s="73">
        <v>4301003</v>
      </c>
      <c r="B3982" s="98" t="s">
        <v>4158</v>
      </c>
      <c r="C3982" s="74"/>
      <c r="D3982" s="115">
        <v>1064.53</v>
      </c>
      <c r="E3982" s="75" t="s">
        <v>6463</v>
      </c>
      <c r="F3982" s="112">
        <f t="shared" si="238"/>
        <v>1277.4359999999999</v>
      </c>
      <c r="G3982" s="80"/>
      <c r="H3982" s="358"/>
      <c r="I3982" s="361"/>
      <c r="J3982" s="341"/>
      <c r="L3982"/>
      <c r="M3982"/>
      <c r="P3982" s="9">
        <v>210</v>
      </c>
      <c r="V3982" s="39"/>
      <c r="Z3982" s="38"/>
      <c r="AA3982" s="38">
        <v>14.999730922398015</v>
      </c>
      <c r="AB3982" s="30"/>
      <c r="AC3982" s="31"/>
      <c r="AD3982" s="32"/>
      <c r="AE3982" s="32"/>
      <c r="AF3982" s="32"/>
      <c r="AJ3982" s="350"/>
      <c r="AK3982" s="3"/>
      <c r="AL3982" s="3"/>
    </row>
    <row r="3983" spans="1:38" ht="12" customHeight="1" x14ac:dyDescent="0.25">
      <c r="A3983" s="73">
        <v>4301004</v>
      </c>
      <c r="B3983" s="98" t="s">
        <v>4159</v>
      </c>
      <c r="C3983" s="74"/>
      <c r="D3983" s="115">
        <v>1509.72</v>
      </c>
      <c r="E3983" s="75" t="s">
        <v>6464</v>
      </c>
      <c r="F3983" s="112">
        <f t="shared" si="238"/>
        <v>1811.664</v>
      </c>
      <c r="G3983" s="80"/>
      <c r="H3983" s="358"/>
      <c r="J3983" s="341"/>
      <c r="L3983"/>
      <c r="M3983"/>
      <c r="P3983" s="9">
        <v>210</v>
      </c>
      <c r="V3983" s="39"/>
      <c r="Z3983" s="38"/>
      <c r="AA3983" s="38">
        <v>15.000047432479874</v>
      </c>
      <c r="AB3983" s="30"/>
      <c r="AC3983" s="31"/>
      <c r="AD3983" s="32"/>
      <c r="AE3983" s="32"/>
      <c r="AF3983" s="32"/>
      <c r="AJ3983" s="350"/>
      <c r="AK3983" s="3"/>
      <c r="AL3983" s="3"/>
    </row>
    <row r="3984" spans="1:38" ht="12" customHeight="1" x14ac:dyDescent="0.25">
      <c r="A3984" s="73">
        <v>4301005</v>
      </c>
      <c r="B3984" s="98" t="s">
        <v>4160</v>
      </c>
      <c r="C3984" s="74"/>
      <c r="D3984" s="115">
        <v>1796.37</v>
      </c>
      <c r="E3984" s="75" t="s">
        <v>6463</v>
      </c>
      <c r="F3984" s="112">
        <f t="shared" si="238"/>
        <v>2155.6439999999998</v>
      </c>
      <c r="G3984" s="80"/>
      <c r="H3984" s="358"/>
      <c r="J3984" s="341"/>
      <c r="L3984"/>
      <c r="M3984"/>
      <c r="P3984" s="9">
        <v>210</v>
      </c>
      <c r="V3984" s="39"/>
      <c r="Z3984" s="38"/>
      <c r="AA3984" s="38">
        <v>14.99996013617482</v>
      </c>
      <c r="AB3984" s="30"/>
      <c r="AC3984" s="31"/>
      <c r="AD3984" s="32"/>
      <c r="AE3984" s="32"/>
      <c r="AF3984" s="32"/>
      <c r="AJ3984" s="350"/>
      <c r="AK3984" s="3"/>
      <c r="AL3984" s="3"/>
    </row>
    <row r="3985" spans="1:38" ht="12" customHeight="1" x14ac:dyDescent="0.25">
      <c r="A3985" s="271">
        <v>4301006</v>
      </c>
      <c r="B3985" s="100" t="s">
        <v>4161</v>
      </c>
      <c r="C3985" s="85"/>
      <c r="D3985" s="115">
        <v>2661.25</v>
      </c>
      <c r="E3985" s="86" t="s">
        <v>6463</v>
      </c>
      <c r="F3985" s="292">
        <f t="shared" si="238"/>
        <v>3193.5</v>
      </c>
      <c r="G3985" s="87"/>
      <c r="H3985" s="358"/>
      <c r="J3985" s="341"/>
      <c r="L3985"/>
      <c r="M3985"/>
      <c r="P3985" s="9">
        <v>210</v>
      </c>
      <c r="V3985" s="39"/>
      <c r="Z3985" s="38"/>
      <c r="AA3985" s="38">
        <v>14.999865457578778</v>
      </c>
      <c r="AB3985" s="30"/>
      <c r="AC3985" s="31"/>
      <c r="AD3985" s="32"/>
      <c r="AE3985" s="32"/>
      <c r="AF3985" s="32"/>
      <c r="AJ3985" s="350"/>
      <c r="AK3985" s="3"/>
      <c r="AL3985" s="3"/>
    </row>
    <row r="3986" spans="1:38" ht="60" customHeight="1" x14ac:dyDescent="0.25">
      <c r="A3986" s="269">
        <v>146</v>
      </c>
      <c r="B3986" s="284" t="s">
        <v>8054</v>
      </c>
      <c r="C3986" s="267"/>
      <c r="D3986" s="115"/>
      <c r="E3986" s="267"/>
      <c r="F3986" s="298"/>
      <c r="G3986" s="189"/>
      <c r="H3986" s="358"/>
      <c r="I3986" s="331"/>
      <c r="J3986" s="72"/>
      <c r="K3986" s="72"/>
      <c r="L3986"/>
      <c r="M3986"/>
      <c r="P3986" s="9">
        <v>241</v>
      </c>
      <c r="R3986" s="36"/>
      <c r="V3986" s="37"/>
      <c r="Z3986" s="38"/>
      <c r="AA3986" s="38"/>
      <c r="AB3986" s="30"/>
      <c r="AC3986" s="31"/>
      <c r="AD3986" s="32"/>
      <c r="AE3986" s="33"/>
      <c r="AF3986" s="33"/>
      <c r="AJ3986" s="350"/>
      <c r="AK3986" s="3"/>
      <c r="AL3986" s="3"/>
    </row>
    <row r="3987" spans="1:38" ht="12" customHeight="1" x14ac:dyDescent="0.25">
      <c r="A3987" s="76">
        <v>4101001</v>
      </c>
      <c r="B3987" s="270" t="s">
        <v>3660</v>
      </c>
      <c r="C3987" s="77"/>
      <c r="D3987" s="115">
        <v>261.07</v>
      </c>
      <c r="E3987" s="78" t="s">
        <v>6463</v>
      </c>
      <c r="F3987" s="309">
        <f t="shared" si="238"/>
        <v>313.28399999999999</v>
      </c>
      <c r="G3987" s="79" t="s">
        <v>3335</v>
      </c>
      <c r="H3987" s="358"/>
      <c r="I3987" s="326" t="s">
        <v>4968</v>
      </c>
      <c r="J3987" s="341"/>
      <c r="L3987"/>
      <c r="M3987"/>
      <c r="P3987" s="9">
        <v>241</v>
      </c>
      <c r="V3987" s="39"/>
      <c r="Z3987" s="38"/>
      <c r="AA3987" s="38">
        <v>0</v>
      </c>
      <c r="AB3987" s="30"/>
      <c r="AC3987" s="31"/>
      <c r="AD3987" s="32"/>
      <c r="AE3987" s="33"/>
      <c r="AF3987" s="33"/>
      <c r="AJ3987" s="350"/>
      <c r="AK3987" s="3"/>
      <c r="AL3987" s="3"/>
    </row>
    <row r="3988" spans="1:38" ht="12" customHeight="1" x14ac:dyDescent="0.25">
      <c r="A3988" s="73">
        <v>4101002</v>
      </c>
      <c r="B3988" s="98" t="s">
        <v>3661</v>
      </c>
      <c r="C3988" s="74"/>
      <c r="D3988" s="115">
        <v>281.02</v>
      </c>
      <c r="E3988" s="75" t="s">
        <v>6463</v>
      </c>
      <c r="F3988" s="309">
        <f t="shared" si="238"/>
        <v>337.22399999999999</v>
      </c>
      <c r="G3988" s="80" t="s">
        <v>3335</v>
      </c>
      <c r="H3988" s="358"/>
      <c r="I3988" s="360" t="s">
        <v>8271</v>
      </c>
      <c r="J3988" s="341"/>
      <c r="L3988"/>
      <c r="M3988"/>
      <c r="P3988" s="9">
        <v>241</v>
      </c>
      <c r="V3988" s="39"/>
      <c r="Z3988" s="38"/>
      <c r="AA3988" s="38">
        <v>0</v>
      </c>
      <c r="AB3988" s="30"/>
      <c r="AC3988" s="31"/>
      <c r="AD3988" s="32"/>
      <c r="AE3988" s="33"/>
      <c r="AF3988" s="33"/>
      <c r="AJ3988" s="350"/>
      <c r="AK3988" s="3"/>
      <c r="AL3988" s="3"/>
    </row>
    <row r="3989" spans="1:38" ht="12" customHeight="1" x14ac:dyDescent="0.25">
      <c r="A3989" s="73">
        <v>4101003</v>
      </c>
      <c r="B3989" s="98" t="s">
        <v>3662</v>
      </c>
      <c r="C3989" s="74"/>
      <c r="D3989" s="115">
        <v>293.89999999999998</v>
      </c>
      <c r="E3989" s="75" t="s">
        <v>6464</v>
      </c>
      <c r="F3989" s="309">
        <f t="shared" si="238"/>
        <v>352.67999999999995</v>
      </c>
      <c r="G3989" s="80" t="s">
        <v>3335</v>
      </c>
      <c r="H3989" s="358"/>
      <c r="I3989" s="361"/>
      <c r="J3989" s="341"/>
      <c r="L3989"/>
      <c r="M3989"/>
      <c r="P3989" s="9">
        <v>241</v>
      </c>
      <c r="V3989" s="39"/>
      <c r="Z3989" s="38"/>
      <c r="AA3989" s="38">
        <v>0</v>
      </c>
      <c r="AB3989" s="30"/>
      <c r="AC3989" s="31"/>
      <c r="AD3989" s="32"/>
      <c r="AE3989" s="33"/>
      <c r="AF3989" s="33"/>
      <c r="AJ3989" s="350"/>
      <c r="AK3989" s="3"/>
      <c r="AL3989" s="3"/>
    </row>
    <row r="3990" spans="1:38" ht="12" customHeight="1" x14ac:dyDescent="0.25">
      <c r="A3990" s="73">
        <v>4101004</v>
      </c>
      <c r="B3990" s="98" t="s">
        <v>3663</v>
      </c>
      <c r="C3990" s="74"/>
      <c r="D3990" s="115">
        <v>305.06</v>
      </c>
      <c r="E3990" s="75" t="s">
        <v>6463</v>
      </c>
      <c r="F3990" s="309">
        <f t="shared" si="238"/>
        <v>366.072</v>
      </c>
      <c r="G3990" s="80" t="s">
        <v>3335</v>
      </c>
      <c r="H3990" s="358"/>
      <c r="J3990" s="341"/>
      <c r="L3990"/>
      <c r="M3990"/>
      <c r="P3990" s="9">
        <v>241</v>
      </c>
      <c r="V3990" s="39"/>
      <c r="Z3990" s="38"/>
      <c r="AA3990" s="38">
        <v>0</v>
      </c>
      <c r="AB3990" s="30"/>
      <c r="AC3990" s="31"/>
      <c r="AD3990" s="32"/>
      <c r="AE3990" s="33"/>
      <c r="AF3990" s="33"/>
      <c r="AJ3990" s="350"/>
      <c r="AK3990" s="3"/>
      <c r="AL3990" s="3"/>
    </row>
    <row r="3991" spans="1:38" ht="12" customHeight="1" x14ac:dyDescent="0.25">
      <c r="A3991" s="73">
        <v>4101005</v>
      </c>
      <c r="B3991" s="98" t="s">
        <v>3664</v>
      </c>
      <c r="C3991" s="74"/>
      <c r="D3991" s="115">
        <v>319.98</v>
      </c>
      <c r="E3991" s="75" t="s">
        <v>6463</v>
      </c>
      <c r="F3991" s="309">
        <f t="shared" si="238"/>
        <v>383.976</v>
      </c>
      <c r="G3991" s="80" t="s">
        <v>3335</v>
      </c>
      <c r="H3991" s="358"/>
      <c r="J3991" s="341"/>
      <c r="L3991"/>
      <c r="M3991"/>
      <c r="P3991" s="9">
        <v>241</v>
      </c>
      <c r="V3991" s="39"/>
      <c r="Z3991" s="38"/>
      <c r="AA3991" s="38">
        <v>0</v>
      </c>
      <c r="AB3991" s="30"/>
      <c r="AC3991" s="31"/>
      <c r="AD3991" s="32"/>
      <c r="AE3991" s="33"/>
      <c r="AF3991" s="33"/>
      <c r="AJ3991" s="350"/>
      <c r="AK3991" s="3"/>
      <c r="AL3991" s="3"/>
    </row>
    <row r="3992" spans="1:38" ht="12" customHeight="1" x14ac:dyDescent="0.25">
      <c r="A3992" s="271">
        <v>4101006</v>
      </c>
      <c r="B3992" s="100" t="s">
        <v>3665</v>
      </c>
      <c r="C3992" s="85"/>
      <c r="D3992" s="115">
        <v>336.13</v>
      </c>
      <c r="E3992" s="86" t="s">
        <v>6463</v>
      </c>
      <c r="F3992" s="310">
        <f t="shared" si="238"/>
        <v>403.35599999999999</v>
      </c>
      <c r="G3992" s="87" t="s">
        <v>3335</v>
      </c>
      <c r="H3992" s="358"/>
      <c r="J3992" s="341"/>
      <c r="L3992"/>
      <c r="M3992"/>
      <c r="P3992" s="9">
        <v>241</v>
      </c>
      <c r="V3992" s="39"/>
      <c r="Z3992" s="38"/>
      <c r="AA3992" s="38">
        <v>0</v>
      </c>
      <c r="AB3992" s="30"/>
      <c r="AC3992" s="31"/>
      <c r="AD3992" s="32"/>
      <c r="AE3992" s="33"/>
      <c r="AF3992" s="33"/>
      <c r="AJ3992" s="350"/>
      <c r="AK3992" s="3"/>
      <c r="AL3992" s="3"/>
    </row>
    <row r="3993" spans="1:38" ht="60" customHeight="1" x14ac:dyDescent="0.25">
      <c r="A3993" s="269">
        <v>147</v>
      </c>
      <c r="B3993" s="284" t="s">
        <v>8055</v>
      </c>
      <c r="C3993" s="267"/>
      <c r="D3993" s="115"/>
      <c r="E3993" s="267"/>
      <c r="F3993" s="298"/>
      <c r="G3993" s="189"/>
      <c r="H3993" s="358"/>
      <c r="I3993" s="331"/>
      <c r="J3993" s="72"/>
      <c r="K3993" s="72"/>
      <c r="L3993"/>
      <c r="M3993"/>
      <c r="P3993" s="9">
        <v>183</v>
      </c>
      <c r="R3993" s="36"/>
      <c r="V3993" s="37"/>
      <c r="Z3993" s="38"/>
      <c r="AA3993" s="38"/>
      <c r="AB3993" s="30"/>
      <c r="AC3993" s="31"/>
      <c r="AD3993" s="32"/>
      <c r="AE3993" s="32"/>
      <c r="AF3993" s="33"/>
      <c r="AJ3993" s="350"/>
      <c r="AK3993" s="3"/>
      <c r="AL3993" s="3"/>
    </row>
    <row r="3994" spans="1:38" ht="12" customHeight="1" x14ac:dyDescent="0.25">
      <c r="A3994" s="76">
        <v>4501017</v>
      </c>
      <c r="B3994" s="270" t="s">
        <v>868</v>
      </c>
      <c r="C3994" s="77"/>
      <c r="D3994" s="115">
        <v>215.36</v>
      </c>
      <c r="E3994" s="78"/>
      <c r="F3994" s="112">
        <f t="shared" si="238"/>
        <v>258.43200000000002</v>
      </c>
      <c r="G3994" s="79" t="s">
        <v>3334</v>
      </c>
      <c r="H3994" s="358"/>
      <c r="J3994" s="341"/>
      <c r="L3994"/>
      <c r="M3994"/>
      <c r="P3994" s="9">
        <v>183</v>
      </c>
      <c r="V3994" s="39"/>
      <c r="Z3994" s="38"/>
      <c r="AA3994" s="38">
        <v>4.997696913864587</v>
      </c>
      <c r="AB3994" s="30"/>
      <c r="AC3994" s="31"/>
      <c r="AD3994" s="32"/>
      <c r="AE3994" s="32"/>
      <c r="AF3994" s="33"/>
      <c r="AJ3994" s="350"/>
      <c r="AK3994" s="3"/>
      <c r="AL3994" s="3"/>
    </row>
    <row r="3995" spans="1:38" ht="12" customHeight="1" x14ac:dyDescent="0.25">
      <c r="A3995" s="73">
        <v>4501013</v>
      </c>
      <c r="B3995" s="98" t="s">
        <v>869</v>
      </c>
      <c r="C3995" s="74"/>
      <c r="D3995" s="115">
        <v>283.08999999999997</v>
      </c>
      <c r="E3995" s="75"/>
      <c r="F3995" s="112">
        <f t="shared" si="238"/>
        <v>339.70799999999997</v>
      </c>
      <c r="G3995" s="80" t="s">
        <v>3334</v>
      </c>
      <c r="H3995" s="358"/>
      <c r="I3995" s="360" t="s">
        <v>8244</v>
      </c>
      <c r="J3995" s="341"/>
      <c r="L3995"/>
      <c r="M3995"/>
      <c r="P3995" s="9">
        <v>183</v>
      </c>
      <c r="V3995" s="39"/>
      <c r="Z3995" s="38"/>
      <c r="AA3995" s="38">
        <v>4.9978098992553726</v>
      </c>
      <c r="AB3995" s="30"/>
      <c r="AC3995" s="31"/>
      <c r="AD3995" s="32"/>
      <c r="AE3995" s="32"/>
      <c r="AF3995" s="33"/>
      <c r="AJ3995" s="350"/>
      <c r="AK3995" s="3"/>
      <c r="AL3995" s="3"/>
    </row>
    <row r="3996" spans="1:38" ht="12" customHeight="1" x14ac:dyDescent="0.25">
      <c r="A3996" s="73">
        <v>4501014</v>
      </c>
      <c r="B3996" s="98" t="s">
        <v>870</v>
      </c>
      <c r="C3996" s="74"/>
      <c r="D3996" s="115">
        <v>283.08999999999997</v>
      </c>
      <c r="E3996" s="75"/>
      <c r="F3996" s="112">
        <f t="shared" si="238"/>
        <v>339.70799999999997</v>
      </c>
      <c r="G3996" s="80" t="s">
        <v>3334</v>
      </c>
      <c r="H3996" s="358"/>
      <c r="I3996" s="361"/>
      <c r="J3996" s="341"/>
      <c r="L3996"/>
      <c r="M3996"/>
      <c r="P3996" s="9">
        <v>183</v>
      </c>
      <c r="V3996" s="39"/>
      <c r="Z3996" s="38"/>
      <c r="AA3996" s="38">
        <v>4.9978098992553726</v>
      </c>
      <c r="AB3996" s="30"/>
      <c r="AC3996" s="31"/>
      <c r="AD3996" s="32"/>
      <c r="AE3996" s="32"/>
      <c r="AF3996" s="33"/>
      <c r="AJ3996" s="350"/>
      <c r="AK3996" s="3"/>
      <c r="AL3996" s="3"/>
    </row>
    <row r="3997" spans="1:38" ht="12" customHeight="1" x14ac:dyDescent="0.25">
      <c r="A3997" s="271">
        <v>4501008</v>
      </c>
      <c r="B3997" s="100" t="s">
        <v>871</v>
      </c>
      <c r="C3997" s="85"/>
      <c r="D3997" s="115">
        <v>211.89</v>
      </c>
      <c r="E3997" s="86"/>
      <c r="F3997" s="292">
        <f t="shared" ref="F3997" si="239">D3997*1.2</f>
        <v>254.26799999999997</v>
      </c>
      <c r="G3997" s="87" t="s">
        <v>3334</v>
      </c>
      <c r="H3997" s="358"/>
      <c r="J3997" s="341"/>
      <c r="L3997"/>
      <c r="M3997"/>
      <c r="P3997" s="9">
        <v>183</v>
      </c>
      <c r="V3997" s="39"/>
      <c r="Z3997" s="38"/>
      <c r="AA3997" s="38">
        <v>4.9976591760299556</v>
      </c>
      <c r="AB3997" s="30"/>
      <c r="AC3997" s="31"/>
      <c r="AD3997" s="32"/>
      <c r="AE3997" s="32"/>
      <c r="AF3997" s="33"/>
      <c r="AJ3997" s="350"/>
      <c r="AK3997" s="3"/>
      <c r="AL3997" s="3"/>
    </row>
    <row r="3998" spans="1:38" ht="60" customHeight="1" x14ac:dyDescent="0.25">
      <c r="A3998" s="269">
        <v>149</v>
      </c>
      <c r="B3998" s="284" t="s">
        <v>8056</v>
      </c>
      <c r="C3998" s="267"/>
      <c r="D3998" s="115"/>
      <c r="E3998" s="267"/>
      <c r="F3998" s="298"/>
      <c r="G3998" s="189"/>
      <c r="H3998" s="358"/>
      <c r="I3998" s="331"/>
      <c r="J3998" s="72"/>
      <c r="K3998" s="72"/>
      <c r="L3998"/>
      <c r="M3998"/>
      <c r="P3998" s="9">
        <v>186</v>
      </c>
      <c r="R3998" s="36"/>
      <c r="V3998" s="37"/>
      <c r="Z3998" s="38"/>
      <c r="AA3998" s="38"/>
      <c r="AB3998" s="30"/>
      <c r="AC3998" s="31"/>
      <c r="AD3998" s="32"/>
      <c r="AE3998" s="32"/>
      <c r="AF3998" s="33"/>
      <c r="AJ3998" s="350"/>
      <c r="AK3998" s="3"/>
      <c r="AL3998" s="3"/>
    </row>
    <row r="3999" spans="1:38" ht="12" customHeight="1" x14ac:dyDescent="0.25">
      <c r="A3999" s="76">
        <v>4501004</v>
      </c>
      <c r="B3999" s="270" t="s">
        <v>872</v>
      </c>
      <c r="C3999" s="77"/>
      <c r="D3999" s="115">
        <v>123.32</v>
      </c>
      <c r="E3999" s="78" t="s">
        <v>6464</v>
      </c>
      <c r="F3999" s="112">
        <f t="shared" si="238"/>
        <v>147.98399999999998</v>
      </c>
      <c r="G3999" s="79" t="s">
        <v>3335</v>
      </c>
      <c r="H3999" s="358"/>
      <c r="J3999" s="341"/>
      <c r="L3999"/>
      <c r="M3999"/>
      <c r="P3999" s="9">
        <v>186</v>
      </c>
      <c r="V3999" s="39"/>
      <c r="Z3999" s="38"/>
      <c r="AA3999" s="38">
        <v>4.9974861739567586</v>
      </c>
      <c r="AB3999" s="30"/>
      <c r="AC3999" s="31"/>
      <c r="AD3999" s="32"/>
      <c r="AE3999" s="32"/>
      <c r="AF3999" s="33"/>
      <c r="AJ3999" s="350"/>
      <c r="AK3999" s="3"/>
      <c r="AL3999" s="3"/>
    </row>
    <row r="4000" spans="1:38" ht="12" customHeight="1" x14ac:dyDescent="0.25">
      <c r="A4000" s="271">
        <v>4501048</v>
      </c>
      <c r="B4000" s="100" t="s">
        <v>6691</v>
      </c>
      <c r="C4000" s="85"/>
      <c r="D4000" s="115">
        <v>135.91999999999999</v>
      </c>
      <c r="E4000" s="86" t="s">
        <v>6463</v>
      </c>
      <c r="F4000" s="292">
        <f t="shared" ref="F4000" si="240">D4000*1.2</f>
        <v>163.10399999999998</v>
      </c>
      <c r="G4000" s="87" t="s">
        <v>3335</v>
      </c>
      <c r="H4000" s="358"/>
      <c r="J4000" s="341"/>
      <c r="L4000"/>
      <c r="M4000"/>
      <c r="P4000" s="9">
        <v>186</v>
      </c>
      <c r="V4000" s="39"/>
      <c r="Z4000" s="38"/>
      <c r="AA4000" s="38">
        <v>4.9974861739567586</v>
      </c>
      <c r="AB4000" s="30"/>
      <c r="AC4000" s="31"/>
      <c r="AD4000" s="32"/>
      <c r="AE4000" s="32"/>
      <c r="AF4000" s="33"/>
      <c r="AJ4000" s="350"/>
      <c r="AK4000" s="3"/>
      <c r="AL4000" s="3"/>
    </row>
    <row r="4001" spans="1:38" ht="60" customHeight="1" x14ac:dyDescent="0.25">
      <c r="A4001" s="269">
        <v>150</v>
      </c>
      <c r="B4001" s="284" t="s">
        <v>8057</v>
      </c>
      <c r="C4001" s="267"/>
      <c r="D4001" s="115"/>
      <c r="E4001" s="267"/>
      <c r="F4001" s="298"/>
      <c r="G4001" s="189"/>
      <c r="H4001" s="358"/>
      <c r="I4001" s="331"/>
      <c r="J4001" s="72"/>
      <c r="K4001" s="72"/>
      <c r="L4001"/>
      <c r="M4001"/>
      <c r="P4001" s="9">
        <v>187</v>
      </c>
      <c r="R4001" s="36"/>
      <c r="V4001" s="37"/>
      <c r="Z4001" s="38"/>
      <c r="AA4001" s="38"/>
      <c r="AB4001" s="30"/>
      <c r="AC4001" s="31"/>
      <c r="AD4001" s="32"/>
      <c r="AE4001" s="32"/>
      <c r="AF4001" s="33"/>
      <c r="AJ4001" s="350"/>
      <c r="AK4001" s="3"/>
      <c r="AL4001" s="3"/>
    </row>
    <row r="4002" spans="1:38" ht="12" customHeight="1" x14ac:dyDescent="0.25">
      <c r="A4002" s="277">
        <v>4501018</v>
      </c>
      <c r="B4002" s="282" t="s">
        <v>873</v>
      </c>
      <c r="C4002" s="289"/>
      <c r="D4002" s="115">
        <v>113.73</v>
      </c>
      <c r="E4002" s="290" t="s">
        <v>6463</v>
      </c>
      <c r="F4002" s="292">
        <f t="shared" si="238"/>
        <v>136.476</v>
      </c>
      <c r="G4002" s="163" t="s">
        <v>3335</v>
      </c>
      <c r="H4002" s="358"/>
      <c r="J4002" s="341"/>
      <c r="L4002"/>
      <c r="M4002"/>
      <c r="P4002" s="9">
        <v>187</v>
      </c>
      <c r="V4002" s="39"/>
      <c r="Z4002" s="38"/>
      <c r="AA4002" s="38">
        <v>4.9971671388101981</v>
      </c>
      <c r="AB4002" s="30"/>
      <c r="AC4002" s="31"/>
      <c r="AD4002" s="32"/>
      <c r="AE4002" s="32"/>
      <c r="AF4002" s="33"/>
      <c r="AJ4002" s="350"/>
      <c r="AK4002" s="3"/>
      <c r="AL4002" s="3"/>
    </row>
    <row r="4003" spans="1:38" ht="60" customHeight="1" x14ac:dyDescent="0.25">
      <c r="A4003" s="269">
        <v>151</v>
      </c>
      <c r="B4003" s="285" t="s">
        <v>7958</v>
      </c>
      <c r="C4003" s="267"/>
      <c r="D4003" s="115"/>
      <c r="E4003" s="267"/>
      <c r="F4003" s="298"/>
      <c r="G4003" s="189"/>
      <c r="H4003" s="358"/>
      <c r="I4003" s="331"/>
      <c r="J4003" s="72"/>
      <c r="K4003" s="72"/>
      <c r="L4003"/>
      <c r="M4003"/>
      <c r="P4003" s="9">
        <v>193</v>
      </c>
      <c r="R4003" s="36"/>
      <c r="V4003" s="37"/>
      <c r="Z4003" s="38"/>
      <c r="AA4003" s="38"/>
      <c r="AB4003" s="30"/>
      <c r="AC4003" s="31"/>
      <c r="AD4003" s="32"/>
      <c r="AE4003" s="32"/>
      <c r="AF4003" s="33"/>
      <c r="AJ4003" s="350"/>
      <c r="AK4003" s="3"/>
      <c r="AL4003" s="3"/>
    </row>
    <row r="4004" spans="1:38" ht="12" customHeight="1" x14ac:dyDescent="0.25">
      <c r="A4004" s="76">
        <v>4501001</v>
      </c>
      <c r="B4004" s="270" t="s">
        <v>874</v>
      </c>
      <c r="C4004" s="77"/>
      <c r="D4004" s="115">
        <v>231.92</v>
      </c>
      <c r="E4004" s="78" t="s">
        <v>6463</v>
      </c>
      <c r="F4004" s="112">
        <f t="shared" si="238"/>
        <v>278.30399999999997</v>
      </c>
      <c r="G4004" s="79" t="s">
        <v>3333</v>
      </c>
      <c r="H4004" s="358"/>
      <c r="J4004" s="341"/>
      <c r="L4004"/>
      <c r="M4004"/>
      <c r="P4004" s="9">
        <v>193</v>
      </c>
      <c r="V4004" s="39"/>
      <c r="Z4004" s="38"/>
      <c r="AA4004" s="38">
        <v>4.997355896351138</v>
      </c>
      <c r="AB4004" s="30"/>
      <c r="AC4004" s="31"/>
      <c r="AD4004" s="32"/>
      <c r="AE4004" s="32"/>
      <c r="AF4004" s="33"/>
      <c r="AJ4004" s="350"/>
      <c r="AK4004" s="3"/>
      <c r="AL4004" s="3"/>
    </row>
    <row r="4005" spans="1:38" ht="12" customHeight="1" x14ac:dyDescent="0.25">
      <c r="A4005" s="73">
        <v>4501021</v>
      </c>
      <c r="B4005" s="98" t="s">
        <v>875</v>
      </c>
      <c r="C4005" s="74"/>
      <c r="D4005" s="115">
        <v>66.23</v>
      </c>
      <c r="E4005" s="75" t="s">
        <v>6463</v>
      </c>
      <c r="F4005" s="112">
        <f t="shared" si="238"/>
        <v>79.475999999999999</v>
      </c>
      <c r="G4005" s="80" t="s">
        <v>3333</v>
      </c>
      <c r="H4005" s="358"/>
      <c r="J4005" s="341"/>
      <c r="L4005"/>
      <c r="M4005"/>
      <c r="P4005" s="9">
        <v>193</v>
      </c>
      <c r="V4005" s="39"/>
      <c r="Z4005" s="38"/>
      <c r="AA4005" s="38">
        <v>4.9964311206281309</v>
      </c>
      <c r="AB4005" s="30"/>
      <c r="AC4005" s="31"/>
      <c r="AD4005" s="32"/>
      <c r="AE4005" s="32"/>
      <c r="AF4005" s="33"/>
      <c r="AJ4005" s="350"/>
      <c r="AK4005" s="3"/>
      <c r="AL4005" s="3"/>
    </row>
    <row r="4006" spans="1:38" ht="56.25" customHeight="1" x14ac:dyDescent="0.25">
      <c r="A4006" s="73">
        <v>4501046</v>
      </c>
      <c r="B4006" s="98" t="s">
        <v>4875</v>
      </c>
      <c r="C4006" s="74"/>
      <c r="D4006" s="115">
        <v>1013.58</v>
      </c>
      <c r="E4006" s="75" t="s">
        <v>6463</v>
      </c>
      <c r="F4006" s="112">
        <f t="shared" si="238"/>
        <v>1216.296</v>
      </c>
      <c r="G4006" s="80" t="s">
        <v>3333</v>
      </c>
      <c r="H4006" s="358"/>
      <c r="I4006" s="345"/>
      <c r="J4006" s="15"/>
      <c r="K4006" s="81"/>
      <c r="L4006"/>
      <c r="M4006"/>
      <c r="P4006" s="9">
        <v>225</v>
      </c>
      <c r="V4006" s="39"/>
      <c r="Z4006"/>
      <c r="AA4006" s="30">
        <v>5</v>
      </c>
      <c r="AB4006" s="30"/>
      <c r="AC4006" s="31"/>
      <c r="AD4006" s="32"/>
      <c r="AE4006" s="32"/>
      <c r="AF4006" s="33"/>
      <c r="AJ4006" s="350">
        <v>4501002</v>
      </c>
      <c r="AK4006" s="3"/>
      <c r="AL4006" s="3"/>
    </row>
    <row r="4007" spans="1:38" ht="56.25" customHeight="1" x14ac:dyDescent="0.25">
      <c r="A4007" s="271">
        <v>4501047</v>
      </c>
      <c r="B4007" s="100" t="s">
        <v>4874</v>
      </c>
      <c r="C4007" s="85"/>
      <c r="D4007" s="115">
        <v>1483.97</v>
      </c>
      <c r="E4007" s="86" t="s">
        <v>6463</v>
      </c>
      <c r="F4007" s="292">
        <f t="shared" si="238"/>
        <v>1780.7639999999999</v>
      </c>
      <c r="G4007" s="87" t="s">
        <v>3333</v>
      </c>
      <c r="H4007" s="358"/>
      <c r="I4007" s="345"/>
      <c r="J4007" s="15"/>
      <c r="K4007" s="81"/>
      <c r="L4007"/>
      <c r="M4007"/>
      <c r="P4007" s="9">
        <v>225</v>
      </c>
      <c r="V4007" s="39"/>
      <c r="Z4007"/>
      <c r="AA4007" s="30">
        <v>5</v>
      </c>
      <c r="AB4007" s="30"/>
      <c r="AC4007" s="31"/>
      <c r="AD4007" s="32"/>
      <c r="AE4007" s="32"/>
      <c r="AF4007" s="33"/>
      <c r="AJ4007" s="350">
        <v>4501003</v>
      </c>
      <c r="AK4007" s="3"/>
      <c r="AL4007" s="3"/>
    </row>
    <row r="4008" spans="1:38" ht="60" customHeight="1" x14ac:dyDescent="0.25">
      <c r="A4008" s="269">
        <v>152</v>
      </c>
      <c r="B4008" s="284" t="s">
        <v>8058</v>
      </c>
      <c r="C4008" s="267"/>
      <c r="D4008" s="115"/>
      <c r="E4008" s="267"/>
      <c r="F4008" s="298"/>
      <c r="G4008" s="189"/>
      <c r="H4008" s="358"/>
      <c r="I4008" s="331"/>
      <c r="J4008" s="72"/>
      <c r="K4008" s="72"/>
      <c r="L4008"/>
      <c r="M4008"/>
      <c r="P4008" s="9">
        <v>65</v>
      </c>
      <c r="R4008" s="36"/>
      <c r="V4008" s="37"/>
      <c r="Z4008" s="38"/>
      <c r="AA4008" s="38"/>
      <c r="AB4008" s="30"/>
      <c r="AC4008" s="31"/>
      <c r="AD4008" s="32"/>
      <c r="AE4008" s="32"/>
      <c r="AF4008" s="33"/>
      <c r="AJ4008" s="350"/>
      <c r="AK4008" s="3"/>
      <c r="AL4008" s="3"/>
    </row>
    <row r="4009" spans="1:38" ht="12" customHeight="1" x14ac:dyDescent="0.25">
      <c r="A4009" s="76">
        <v>2801047</v>
      </c>
      <c r="B4009" s="270" t="s">
        <v>876</v>
      </c>
      <c r="C4009" s="77"/>
      <c r="D4009" s="115">
        <v>245.01</v>
      </c>
      <c r="E4009" s="78" t="s">
        <v>1</v>
      </c>
      <c r="F4009" s="112">
        <f t="shared" si="238"/>
        <v>294.012</v>
      </c>
      <c r="G4009" s="79" t="s">
        <v>3335</v>
      </c>
      <c r="H4009" s="358"/>
      <c r="I4009" s="326" t="s">
        <v>4968</v>
      </c>
      <c r="L4009"/>
      <c r="M4009"/>
      <c r="P4009" s="9">
        <v>65</v>
      </c>
      <c r="V4009" s="39"/>
      <c r="Z4009" s="38"/>
      <c r="AA4009" s="38">
        <v>4.9995479613054812</v>
      </c>
      <c r="AB4009" s="30"/>
      <c r="AC4009" s="31"/>
      <c r="AD4009" s="32"/>
      <c r="AE4009" s="32"/>
      <c r="AF4009" s="33"/>
      <c r="AJ4009" s="350">
        <v>2805047</v>
      </c>
      <c r="AK4009" s="3"/>
      <c r="AL4009" s="3"/>
    </row>
    <row r="4010" spans="1:38" ht="12" customHeight="1" x14ac:dyDescent="0.25">
      <c r="A4010" s="73">
        <v>2805041</v>
      </c>
      <c r="B4010" s="98" t="s">
        <v>877</v>
      </c>
      <c r="C4010" s="74"/>
      <c r="D4010" s="115">
        <v>160.32</v>
      </c>
      <c r="E4010" s="75" t="s">
        <v>1</v>
      </c>
      <c r="F4010" s="112">
        <f t="shared" si="238"/>
        <v>192.38399999999999</v>
      </c>
      <c r="G4010" s="80" t="s">
        <v>3335</v>
      </c>
      <c r="H4010" s="358"/>
      <c r="I4010" s="360" t="s">
        <v>8204</v>
      </c>
      <c r="L4010"/>
      <c r="M4010"/>
      <c r="P4010" s="9">
        <v>65</v>
      </c>
      <c r="V4010" s="39"/>
      <c r="Z4010" s="38"/>
      <c r="AA4010" s="38">
        <v>4.9993421918168792</v>
      </c>
      <c r="AB4010" s="30"/>
      <c r="AC4010" s="31"/>
      <c r="AD4010" s="32"/>
      <c r="AE4010" s="32"/>
      <c r="AF4010" s="33"/>
      <c r="AJ4010" s="350"/>
      <c r="AK4010" s="3"/>
      <c r="AL4010" s="3"/>
    </row>
    <row r="4011" spans="1:38" ht="12" customHeight="1" x14ac:dyDescent="0.25">
      <c r="A4011" s="73">
        <v>2805042</v>
      </c>
      <c r="B4011" s="98" t="s">
        <v>878</v>
      </c>
      <c r="C4011" s="74"/>
      <c r="D4011" s="115">
        <v>187.91</v>
      </c>
      <c r="E4011" s="75" t="s">
        <v>6463</v>
      </c>
      <c r="F4011" s="112">
        <f t="shared" si="238"/>
        <v>225.49199999999999</v>
      </c>
      <c r="G4011" s="80" t="s">
        <v>3335</v>
      </c>
      <c r="H4011" s="358"/>
      <c r="I4011" s="361"/>
      <c r="L4011"/>
      <c r="M4011"/>
      <c r="P4011" s="9">
        <v>65</v>
      </c>
      <c r="V4011" s="39"/>
      <c r="Z4011" s="38"/>
      <c r="AA4011" s="38">
        <v>4.9994382653634517</v>
      </c>
      <c r="AB4011" s="30"/>
      <c r="AC4011" s="31"/>
      <c r="AD4011" s="32"/>
      <c r="AE4011" s="32"/>
      <c r="AF4011" s="33"/>
      <c r="AJ4011" s="350"/>
      <c r="AK4011" s="3"/>
      <c r="AL4011" s="3"/>
    </row>
    <row r="4012" spans="1:38" ht="12" customHeight="1" x14ac:dyDescent="0.25">
      <c r="A4012" s="73">
        <v>2805070</v>
      </c>
      <c r="B4012" s="98" t="s">
        <v>879</v>
      </c>
      <c r="C4012" s="74"/>
      <c r="D4012" s="115">
        <v>191.16</v>
      </c>
      <c r="E4012" s="75" t="s">
        <v>1</v>
      </c>
      <c r="F4012" s="112">
        <f t="shared" si="238"/>
        <v>229.392</v>
      </c>
      <c r="G4012" s="80" t="s">
        <v>3335</v>
      </c>
      <c r="H4012" s="358"/>
      <c r="L4012"/>
      <c r="M4012"/>
      <c r="P4012" s="9">
        <v>65</v>
      </c>
      <c r="V4012" s="39"/>
      <c r="Z4012" s="38"/>
      <c r="AA4012" s="38">
        <v>5.0016561775422304</v>
      </c>
      <c r="AB4012" s="30"/>
      <c r="AC4012" s="31"/>
      <c r="AD4012" s="32"/>
      <c r="AE4012" s="32"/>
      <c r="AF4012" s="33"/>
      <c r="AJ4012" s="350"/>
      <c r="AK4012" s="3"/>
      <c r="AL4012" s="3"/>
    </row>
    <row r="4013" spans="1:38" ht="12" customHeight="1" x14ac:dyDescent="0.25">
      <c r="A4013" s="73">
        <v>2805043</v>
      </c>
      <c r="B4013" s="98" t="s">
        <v>880</v>
      </c>
      <c r="C4013" s="74"/>
      <c r="D4013" s="115">
        <v>193.49</v>
      </c>
      <c r="E4013" s="75" t="s">
        <v>1</v>
      </c>
      <c r="F4013" s="112">
        <f t="shared" si="238"/>
        <v>232.18799999999999</v>
      </c>
      <c r="G4013" s="80" t="s">
        <v>3335</v>
      </c>
      <c r="H4013" s="358"/>
      <c r="I4013" s="360" t="s">
        <v>8219</v>
      </c>
      <c r="L4013"/>
      <c r="M4013"/>
      <c r="P4013" s="9">
        <v>65</v>
      </c>
      <c r="V4013" s="39"/>
      <c r="Z4013" s="38"/>
      <c r="AA4013" s="38">
        <v>4.9945474372955374</v>
      </c>
      <c r="AB4013" s="30"/>
      <c r="AC4013" s="31"/>
      <c r="AD4013" s="32"/>
      <c r="AE4013" s="32"/>
      <c r="AF4013" s="33"/>
      <c r="AJ4013" s="350"/>
      <c r="AK4013" s="3"/>
      <c r="AL4013" s="3"/>
    </row>
    <row r="4014" spans="1:38" ht="12" customHeight="1" x14ac:dyDescent="0.25">
      <c r="A4014" s="73">
        <v>2805069</v>
      </c>
      <c r="B4014" s="98" t="s">
        <v>881</v>
      </c>
      <c r="C4014" s="74"/>
      <c r="D4014" s="115">
        <v>201.6</v>
      </c>
      <c r="E4014" s="75" t="s">
        <v>1</v>
      </c>
      <c r="F4014" s="112">
        <f t="shared" si="238"/>
        <v>241.92</v>
      </c>
      <c r="G4014" s="80" t="s">
        <v>3335</v>
      </c>
      <c r="H4014" s="358"/>
      <c r="I4014" s="361"/>
      <c r="L4014"/>
      <c r="M4014"/>
      <c r="P4014" s="9">
        <v>65</v>
      </c>
      <c r="V4014" s="39"/>
      <c r="Z4014" s="38"/>
      <c r="AA4014" s="38">
        <v>4.99790882475952</v>
      </c>
      <c r="AB4014" s="30"/>
      <c r="AC4014" s="31"/>
      <c r="AD4014" s="32"/>
      <c r="AE4014" s="32"/>
      <c r="AF4014" s="33"/>
      <c r="AJ4014" s="350"/>
      <c r="AK4014" s="3"/>
      <c r="AL4014" s="3"/>
    </row>
    <row r="4015" spans="1:38" ht="12" customHeight="1" x14ac:dyDescent="0.25">
      <c r="A4015" s="73">
        <v>2805044</v>
      </c>
      <c r="B4015" s="98" t="s">
        <v>882</v>
      </c>
      <c r="C4015" s="74"/>
      <c r="D4015" s="115">
        <v>208.28</v>
      </c>
      <c r="E4015" s="75" t="s">
        <v>6463</v>
      </c>
      <c r="F4015" s="112">
        <f t="shared" si="238"/>
        <v>249.93599999999998</v>
      </c>
      <c r="G4015" s="80" t="s">
        <v>3335</v>
      </c>
      <c r="H4015" s="358"/>
      <c r="L4015"/>
      <c r="M4015"/>
      <c r="P4015" s="9">
        <v>65</v>
      </c>
      <c r="V4015" s="39"/>
      <c r="Z4015" s="38"/>
      <c r="AA4015" s="38">
        <v>4.995440267504307</v>
      </c>
      <c r="AB4015" s="30"/>
      <c r="AC4015" s="31"/>
      <c r="AD4015" s="32"/>
      <c r="AE4015" s="32"/>
      <c r="AF4015" s="33"/>
      <c r="AJ4015" s="350"/>
      <c r="AK4015" s="3"/>
      <c r="AL4015" s="3"/>
    </row>
    <row r="4016" spans="1:38" ht="12" customHeight="1" x14ac:dyDescent="0.25">
      <c r="A4016" s="73">
        <v>2805077</v>
      </c>
      <c r="B4016" s="98" t="s">
        <v>883</v>
      </c>
      <c r="C4016" s="74"/>
      <c r="D4016" s="115">
        <v>268.14</v>
      </c>
      <c r="E4016" s="75" t="s">
        <v>1</v>
      </c>
      <c r="F4016" s="112">
        <f t="shared" si="238"/>
        <v>321.76799999999997</v>
      </c>
      <c r="G4016" s="80" t="s">
        <v>3335</v>
      </c>
      <c r="H4016" s="358"/>
      <c r="I4016" s="360" t="s">
        <v>8217</v>
      </c>
      <c r="L4016"/>
      <c r="M4016"/>
      <c r="P4016" s="9">
        <v>65</v>
      </c>
      <c r="V4016" s="39"/>
      <c r="Z4016" s="38"/>
      <c r="AA4016" s="38">
        <v>4.998515292487383</v>
      </c>
      <c r="AB4016" s="30"/>
      <c r="AC4016" s="31"/>
      <c r="AD4016" s="32"/>
      <c r="AE4016" s="32"/>
      <c r="AF4016" s="33"/>
      <c r="AJ4016" s="350">
        <v>2805063</v>
      </c>
      <c r="AK4016" s="3"/>
      <c r="AL4016" s="3"/>
    </row>
    <row r="4017" spans="1:38" ht="12" customHeight="1" x14ac:dyDescent="0.25">
      <c r="A4017" s="73">
        <v>2805045</v>
      </c>
      <c r="B4017" s="98" t="s">
        <v>884</v>
      </c>
      <c r="C4017" s="74"/>
      <c r="D4017" s="115">
        <v>218.92</v>
      </c>
      <c r="E4017" s="75" t="s">
        <v>1</v>
      </c>
      <c r="F4017" s="112">
        <f t="shared" si="238"/>
        <v>262.70399999999995</v>
      </c>
      <c r="G4017" s="80" t="s">
        <v>3335</v>
      </c>
      <c r="H4017" s="358"/>
      <c r="I4017" s="361"/>
      <c r="L4017"/>
      <c r="M4017"/>
      <c r="P4017" s="9">
        <v>65</v>
      </c>
      <c r="V4017" s="39"/>
      <c r="Z4017" s="38"/>
      <c r="AA4017" s="38">
        <v>5.0014455044810546</v>
      </c>
      <c r="AB4017" s="30"/>
      <c r="AC4017" s="31"/>
      <c r="AD4017" s="32"/>
      <c r="AE4017" s="32"/>
      <c r="AF4017" s="33"/>
      <c r="AJ4017" s="350"/>
      <c r="AK4017" s="3"/>
      <c r="AL4017" s="3"/>
    </row>
    <row r="4018" spans="1:38" ht="12" customHeight="1" x14ac:dyDescent="0.25">
      <c r="A4018" s="73">
        <v>2805071</v>
      </c>
      <c r="B4018" s="98" t="s">
        <v>885</v>
      </c>
      <c r="C4018" s="74"/>
      <c r="D4018" s="115">
        <v>227.92</v>
      </c>
      <c r="E4018" s="75" t="s">
        <v>6464</v>
      </c>
      <c r="F4018" s="112">
        <f t="shared" si="238"/>
        <v>273.50399999999996</v>
      </c>
      <c r="G4018" s="80" t="s">
        <v>3335</v>
      </c>
      <c r="H4018" s="358"/>
      <c r="L4018"/>
      <c r="M4018"/>
      <c r="P4018" s="9">
        <v>65</v>
      </c>
      <c r="V4018" s="39"/>
      <c r="Z4018" s="38"/>
      <c r="AA4018" s="38">
        <v>4.9976862563627975</v>
      </c>
      <c r="AB4018" s="30"/>
      <c r="AC4018" s="31"/>
      <c r="AD4018" s="32"/>
      <c r="AE4018" s="32"/>
      <c r="AF4018" s="33"/>
      <c r="AJ4018" s="350"/>
      <c r="AK4018" s="3"/>
      <c r="AL4018" s="3"/>
    </row>
    <row r="4019" spans="1:38" ht="12" customHeight="1" x14ac:dyDescent="0.25">
      <c r="A4019" s="73">
        <v>2805072</v>
      </c>
      <c r="B4019" s="98" t="s">
        <v>886</v>
      </c>
      <c r="C4019" s="74"/>
      <c r="D4019" s="115">
        <v>234.97</v>
      </c>
      <c r="E4019" s="75" t="s">
        <v>1</v>
      </c>
      <c r="F4019" s="112">
        <f t="shared" si="238"/>
        <v>281.964</v>
      </c>
      <c r="G4019" s="80" t="s">
        <v>3335</v>
      </c>
      <c r="H4019" s="358"/>
      <c r="L4019"/>
      <c r="M4019"/>
      <c r="P4019" s="9">
        <v>65</v>
      </c>
      <c r="V4019" s="39"/>
      <c r="Z4019" s="38"/>
      <c r="AA4019" s="38">
        <v>4.9988392788052209</v>
      </c>
      <c r="AB4019" s="30"/>
      <c r="AC4019" s="31"/>
      <c r="AD4019" s="32"/>
      <c r="AE4019" s="32"/>
      <c r="AF4019" s="33"/>
      <c r="AJ4019" s="350"/>
      <c r="AK4019" s="3"/>
      <c r="AL4019" s="3"/>
    </row>
    <row r="4020" spans="1:38" ht="12" customHeight="1" x14ac:dyDescent="0.25">
      <c r="A4020" s="271">
        <v>2805093</v>
      </c>
      <c r="B4020" s="100" t="s">
        <v>887</v>
      </c>
      <c r="C4020" s="85"/>
      <c r="D4020" s="115">
        <v>295.57</v>
      </c>
      <c r="E4020" s="86" t="s">
        <v>6464</v>
      </c>
      <c r="F4020" s="292">
        <f t="shared" si="238"/>
        <v>354.68399999999997</v>
      </c>
      <c r="G4020" s="87" t="s">
        <v>3335</v>
      </c>
      <c r="H4020" s="358"/>
      <c r="L4020"/>
      <c r="M4020"/>
      <c r="P4020" s="9">
        <v>65</v>
      </c>
      <c r="V4020" s="39"/>
      <c r="Z4020" s="38"/>
      <c r="AA4020" s="38">
        <v>4.9973744092420844</v>
      </c>
      <c r="AB4020" s="30"/>
      <c r="AC4020" s="31"/>
      <c r="AD4020" s="32"/>
      <c r="AE4020" s="32"/>
      <c r="AF4020" s="33"/>
      <c r="AJ4020" s="350">
        <v>2805046</v>
      </c>
      <c r="AK4020" s="3"/>
      <c r="AL4020" s="3"/>
    </row>
    <row r="4021" spans="1:38" ht="60" customHeight="1" x14ac:dyDescent="0.25">
      <c r="A4021" s="269">
        <v>153</v>
      </c>
      <c r="B4021" s="284" t="s">
        <v>8059</v>
      </c>
      <c r="C4021" s="267"/>
      <c r="D4021" s="115"/>
      <c r="E4021" s="267"/>
      <c r="F4021" s="298"/>
      <c r="G4021" s="189"/>
      <c r="H4021" s="358"/>
      <c r="I4021" s="331"/>
      <c r="J4021" s="72"/>
      <c r="K4021" s="72"/>
      <c r="L4021"/>
      <c r="M4021"/>
      <c r="P4021" s="9">
        <v>66</v>
      </c>
      <c r="R4021" s="36"/>
      <c r="V4021" s="37"/>
      <c r="Z4021" s="38"/>
      <c r="AA4021" s="38"/>
      <c r="AB4021" s="30"/>
      <c r="AC4021" s="31"/>
      <c r="AD4021" s="32"/>
      <c r="AE4021" s="32"/>
      <c r="AF4021" s="33"/>
      <c r="AJ4021" s="350"/>
      <c r="AK4021" s="3"/>
      <c r="AL4021" s="3"/>
    </row>
    <row r="4022" spans="1:38" ht="12" customHeight="1" x14ac:dyDescent="0.25">
      <c r="A4022" s="76">
        <v>2805048</v>
      </c>
      <c r="B4022" s="270" t="s">
        <v>888</v>
      </c>
      <c r="C4022" s="77"/>
      <c r="D4022" s="115">
        <v>293.04000000000002</v>
      </c>
      <c r="E4022" s="78" t="s">
        <v>1</v>
      </c>
      <c r="F4022" s="112">
        <f t="shared" si="238"/>
        <v>351.64800000000002</v>
      </c>
      <c r="G4022" s="79" t="s">
        <v>3335</v>
      </c>
      <c r="H4022" s="358"/>
      <c r="I4022" s="326" t="s">
        <v>4968</v>
      </c>
      <c r="L4022"/>
      <c r="M4022"/>
      <c r="P4022" s="9">
        <v>66</v>
      </c>
      <c r="V4022" s="39"/>
      <c r="Z4022" s="38"/>
      <c r="AA4022" s="38">
        <v>5.002559789365904</v>
      </c>
      <c r="AB4022" s="30"/>
      <c r="AC4022" s="31"/>
      <c r="AD4022" s="32"/>
      <c r="AE4022" s="32"/>
      <c r="AF4022" s="33"/>
      <c r="AJ4022" s="350"/>
      <c r="AK4022" s="3"/>
      <c r="AL4022" s="3"/>
    </row>
    <row r="4023" spans="1:38" ht="12" customHeight="1" x14ac:dyDescent="0.25">
      <c r="A4023" s="73">
        <v>2805049</v>
      </c>
      <c r="B4023" s="98" t="s">
        <v>889</v>
      </c>
      <c r="C4023" s="74"/>
      <c r="D4023" s="115">
        <v>304.57</v>
      </c>
      <c r="E4023" s="75" t="s">
        <v>6464</v>
      </c>
      <c r="F4023" s="112">
        <f t="shared" si="238"/>
        <v>365.48399999999998</v>
      </c>
      <c r="G4023" s="80" t="s">
        <v>3335</v>
      </c>
      <c r="H4023" s="358"/>
      <c r="I4023" s="360" t="s">
        <v>8204</v>
      </c>
      <c r="L4023"/>
      <c r="M4023"/>
      <c r="P4023" s="9">
        <v>66</v>
      </c>
      <c r="V4023" s="39"/>
      <c r="Z4023" s="38"/>
      <c r="AA4023" s="38">
        <v>5.0017906171660513</v>
      </c>
      <c r="AB4023" s="30"/>
      <c r="AC4023" s="31"/>
      <c r="AD4023" s="32"/>
      <c r="AE4023" s="32"/>
      <c r="AF4023" s="33"/>
      <c r="AJ4023" s="350"/>
      <c r="AK4023" s="3"/>
      <c r="AL4023" s="3"/>
    </row>
    <row r="4024" spans="1:38" ht="12" customHeight="1" x14ac:dyDescent="0.25">
      <c r="A4024" s="73">
        <v>2805065</v>
      </c>
      <c r="B4024" s="98" t="s">
        <v>890</v>
      </c>
      <c r="C4024" s="74"/>
      <c r="D4024" s="115">
        <v>308.70999999999998</v>
      </c>
      <c r="E4024" s="75" t="s">
        <v>6464</v>
      </c>
      <c r="F4024" s="112">
        <f t="shared" si="238"/>
        <v>370.45199999999994</v>
      </c>
      <c r="G4024" s="80" t="s">
        <v>3335</v>
      </c>
      <c r="H4024" s="358"/>
      <c r="I4024" s="361"/>
      <c r="L4024"/>
      <c r="M4024"/>
      <c r="P4024" s="9">
        <v>66</v>
      </c>
      <c r="V4024" s="39"/>
      <c r="Z4024" s="38"/>
      <c r="AA4024" s="38">
        <v>5.0027563395810262</v>
      </c>
      <c r="AB4024" s="30"/>
      <c r="AC4024" s="31"/>
      <c r="AD4024" s="32"/>
      <c r="AE4024" s="32"/>
      <c r="AF4024" s="33"/>
      <c r="AJ4024" s="350"/>
      <c r="AK4024" s="3"/>
      <c r="AL4024" s="3"/>
    </row>
    <row r="4025" spans="1:38" ht="12" customHeight="1" x14ac:dyDescent="0.25">
      <c r="A4025" s="73">
        <v>2805050</v>
      </c>
      <c r="B4025" s="98" t="s">
        <v>891</v>
      </c>
      <c r="C4025" s="74"/>
      <c r="D4025" s="115">
        <v>312.13</v>
      </c>
      <c r="E4025" s="75" t="s">
        <v>1</v>
      </c>
      <c r="F4025" s="112">
        <f t="shared" si="238"/>
        <v>374.55599999999998</v>
      </c>
      <c r="G4025" s="80" t="s">
        <v>3335</v>
      </c>
      <c r="H4025" s="358"/>
      <c r="L4025"/>
      <c r="M4025"/>
      <c r="P4025" s="9">
        <v>66</v>
      </c>
      <c r="V4025" s="39"/>
      <c r="Z4025" s="38"/>
      <c r="AA4025" s="38">
        <v>5.0023853336059432</v>
      </c>
      <c r="AB4025" s="30"/>
      <c r="AC4025" s="31"/>
      <c r="AD4025" s="32"/>
      <c r="AE4025" s="32"/>
      <c r="AF4025" s="33"/>
      <c r="AJ4025" s="350"/>
      <c r="AK4025" s="3"/>
      <c r="AL4025" s="3"/>
    </row>
    <row r="4026" spans="1:38" ht="12" customHeight="1" x14ac:dyDescent="0.25">
      <c r="A4026" s="73">
        <v>2805066</v>
      </c>
      <c r="B4026" s="98" t="s">
        <v>892</v>
      </c>
      <c r="C4026" s="74"/>
      <c r="D4026" s="115">
        <v>316.11</v>
      </c>
      <c r="E4026" s="75" t="s">
        <v>6464</v>
      </c>
      <c r="F4026" s="112">
        <f t="shared" si="238"/>
        <v>379.33199999999999</v>
      </c>
      <c r="G4026" s="80" t="s">
        <v>3335</v>
      </c>
      <c r="H4026" s="358"/>
      <c r="I4026" s="360" t="s">
        <v>8219</v>
      </c>
      <c r="L4026"/>
      <c r="M4026"/>
      <c r="P4026" s="9">
        <v>66</v>
      </c>
      <c r="V4026" s="39"/>
      <c r="Z4026" s="38"/>
      <c r="AA4026" s="38">
        <v>4.9983159312899943</v>
      </c>
      <c r="AB4026" s="30"/>
      <c r="AC4026" s="31"/>
      <c r="AD4026" s="32"/>
      <c r="AE4026" s="32"/>
      <c r="AF4026" s="33"/>
      <c r="AJ4026" s="350"/>
      <c r="AK4026" s="3"/>
      <c r="AL4026" s="3"/>
    </row>
    <row r="4027" spans="1:38" ht="12" customHeight="1" x14ac:dyDescent="0.25">
      <c r="A4027" s="73">
        <v>2801051</v>
      </c>
      <c r="B4027" s="98" t="s">
        <v>893</v>
      </c>
      <c r="C4027" s="74"/>
      <c r="D4027" s="115">
        <v>335.71</v>
      </c>
      <c r="E4027" s="75"/>
      <c r="F4027" s="112">
        <f t="shared" si="238"/>
        <v>402.85199999999998</v>
      </c>
      <c r="G4027" s="80" t="s">
        <v>3335</v>
      </c>
      <c r="H4027" s="358"/>
      <c r="I4027" s="361"/>
      <c r="L4027"/>
      <c r="M4027"/>
      <c r="P4027" s="9">
        <v>66</v>
      </c>
      <c r="V4027" s="39"/>
      <c r="Z4027" s="38"/>
      <c r="AA4027" s="38">
        <v>5.001330140994952</v>
      </c>
      <c r="AB4027" s="30"/>
      <c r="AC4027" s="31"/>
      <c r="AD4027" s="32"/>
      <c r="AE4027" s="32"/>
      <c r="AF4027" s="33"/>
      <c r="AJ4027" s="350"/>
      <c r="AK4027" s="3"/>
      <c r="AL4027" s="3"/>
    </row>
    <row r="4028" spans="1:38" ht="12" customHeight="1" x14ac:dyDescent="0.25">
      <c r="A4028" s="73">
        <v>2805067</v>
      </c>
      <c r="B4028" s="98" t="s">
        <v>894</v>
      </c>
      <c r="C4028" s="74"/>
      <c r="D4028" s="115">
        <v>323.85000000000002</v>
      </c>
      <c r="E4028" s="75" t="s">
        <v>6464</v>
      </c>
      <c r="F4028" s="112">
        <f t="shared" si="238"/>
        <v>388.62</v>
      </c>
      <c r="G4028" s="80" t="s">
        <v>3335</v>
      </c>
      <c r="H4028" s="358"/>
      <c r="L4028"/>
      <c r="M4028"/>
      <c r="P4028" s="9">
        <v>66</v>
      </c>
      <c r="V4028" s="39"/>
      <c r="Z4028" s="38"/>
      <c r="AA4028" s="38">
        <v>5.0016840687099915</v>
      </c>
      <c r="AB4028" s="30"/>
      <c r="AC4028" s="31"/>
      <c r="AD4028" s="32"/>
      <c r="AE4028" s="32"/>
      <c r="AF4028" s="33"/>
      <c r="AJ4028" s="350"/>
      <c r="AK4028" s="3"/>
      <c r="AL4028" s="3"/>
    </row>
    <row r="4029" spans="1:38" ht="12" customHeight="1" x14ac:dyDescent="0.25">
      <c r="A4029" s="73">
        <v>2805001</v>
      </c>
      <c r="B4029" s="98" t="s">
        <v>895</v>
      </c>
      <c r="C4029" s="74"/>
      <c r="D4029" s="115">
        <v>335.06</v>
      </c>
      <c r="E4029" s="75" t="s">
        <v>6463</v>
      </c>
      <c r="F4029" s="112">
        <f t="shared" si="238"/>
        <v>402.072</v>
      </c>
      <c r="G4029" s="80" t="s">
        <v>3335</v>
      </c>
      <c r="H4029" s="358"/>
      <c r="I4029" s="360" t="s">
        <v>8217</v>
      </c>
      <c r="L4029"/>
      <c r="M4029"/>
      <c r="P4029" s="9">
        <v>66</v>
      </c>
      <c r="V4029" s="39"/>
      <c r="Z4029" s="38"/>
      <c r="AA4029" s="38">
        <v>4.9990471955789957</v>
      </c>
      <c r="AB4029" s="30"/>
      <c r="AC4029" s="31"/>
      <c r="AD4029" s="32"/>
      <c r="AE4029" s="32"/>
      <c r="AF4029" s="33"/>
      <c r="AJ4029" s="350"/>
      <c r="AK4029" s="3"/>
      <c r="AL4029" s="3"/>
    </row>
    <row r="4030" spans="1:38" ht="12" customHeight="1" x14ac:dyDescent="0.25">
      <c r="A4030" s="73">
        <v>2805068</v>
      </c>
      <c r="B4030" s="98" t="s">
        <v>896</v>
      </c>
      <c r="C4030" s="74"/>
      <c r="D4030" s="115">
        <v>336.31</v>
      </c>
      <c r="E4030" s="75" t="s">
        <v>6464</v>
      </c>
      <c r="F4030" s="112">
        <f t="shared" si="238"/>
        <v>403.572</v>
      </c>
      <c r="G4030" s="80" t="s">
        <v>3335</v>
      </c>
      <c r="H4030" s="358"/>
      <c r="I4030" s="361"/>
      <c r="L4030"/>
      <c r="M4030"/>
      <c r="P4030" s="9">
        <v>66</v>
      </c>
      <c r="V4030" s="39"/>
      <c r="Z4030" s="38"/>
      <c r="AA4030" s="38">
        <v>4.9990508131367477</v>
      </c>
      <c r="AB4030" s="30"/>
      <c r="AC4030" s="31"/>
      <c r="AD4030" s="32"/>
      <c r="AE4030" s="32"/>
      <c r="AF4030" s="33"/>
      <c r="AJ4030" s="350"/>
      <c r="AK4030" s="3"/>
      <c r="AL4030" s="3"/>
    </row>
    <row r="4031" spans="1:38" ht="12" customHeight="1" x14ac:dyDescent="0.25">
      <c r="A4031" s="73">
        <v>2801001</v>
      </c>
      <c r="B4031" s="98" t="s">
        <v>897</v>
      </c>
      <c r="C4031" s="74"/>
      <c r="D4031" s="115">
        <v>311.08</v>
      </c>
      <c r="E4031" s="75"/>
      <c r="F4031" s="112">
        <f t="shared" si="238"/>
        <v>373.29599999999999</v>
      </c>
      <c r="G4031" s="80" t="s">
        <v>3335</v>
      </c>
      <c r="H4031" s="358"/>
      <c r="L4031"/>
      <c r="M4031"/>
      <c r="P4031" s="9">
        <v>66</v>
      </c>
      <c r="V4031" s="39"/>
      <c r="Z4031" s="38"/>
      <c r="AA4031" s="38">
        <v>4.9964054636951829</v>
      </c>
      <c r="AB4031" s="30"/>
      <c r="AC4031" s="31"/>
      <c r="AD4031" s="32"/>
      <c r="AE4031" s="32"/>
      <c r="AF4031" s="33"/>
      <c r="AJ4031" s="350"/>
      <c r="AK4031" s="3"/>
      <c r="AL4031" s="3"/>
    </row>
    <row r="4032" spans="1:38" ht="12" customHeight="1" x14ac:dyDescent="0.25">
      <c r="A4032" s="73">
        <v>2801002</v>
      </c>
      <c r="B4032" s="98" t="s">
        <v>898</v>
      </c>
      <c r="C4032" s="74"/>
      <c r="D4032" s="115">
        <v>319.42</v>
      </c>
      <c r="E4032" s="75"/>
      <c r="F4032" s="112">
        <f t="shared" si="238"/>
        <v>383.30400000000003</v>
      </c>
      <c r="G4032" s="80" t="s">
        <v>3335</v>
      </c>
      <c r="H4032" s="358"/>
      <c r="L4032"/>
      <c r="M4032"/>
      <c r="P4032" s="9">
        <v>66</v>
      </c>
      <c r="V4032" s="39"/>
      <c r="Z4032" s="38"/>
      <c r="AA4032" s="38">
        <v>5.0028026905829392</v>
      </c>
      <c r="AB4032" s="30"/>
      <c r="AC4032" s="31"/>
      <c r="AD4032" s="32"/>
      <c r="AE4032" s="32"/>
      <c r="AF4032" s="33"/>
      <c r="AJ4032" s="350"/>
      <c r="AK4032" s="3"/>
      <c r="AL4032" s="3"/>
    </row>
    <row r="4033" spans="1:38" ht="12" customHeight="1" x14ac:dyDescent="0.25">
      <c r="A4033" s="271">
        <v>2801003</v>
      </c>
      <c r="B4033" s="100" t="s">
        <v>899</v>
      </c>
      <c r="C4033" s="85"/>
      <c r="D4033" s="115">
        <v>327.74</v>
      </c>
      <c r="E4033" s="86"/>
      <c r="F4033" s="292">
        <f t="shared" si="238"/>
        <v>393.28800000000001</v>
      </c>
      <c r="G4033" s="87" t="s">
        <v>3335</v>
      </c>
      <c r="H4033" s="358"/>
      <c r="L4033"/>
      <c r="M4033"/>
      <c r="P4033" s="9">
        <v>66</v>
      </c>
      <c r="V4033" s="39"/>
      <c r="Z4033" s="38"/>
      <c r="AA4033" s="38">
        <v>5.0017082336863581</v>
      </c>
      <c r="AB4033" s="30"/>
      <c r="AC4033" s="31"/>
      <c r="AD4033" s="32"/>
      <c r="AE4033" s="32"/>
      <c r="AF4033" s="33"/>
      <c r="AJ4033" s="350"/>
      <c r="AK4033" s="3"/>
      <c r="AL4033" s="3"/>
    </row>
    <row r="4034" spans="1:38" ht="60" customHeight="1" x14ac:dyDescent="0.25">
      <c r="A4034" s="269">
        <v>154</v>
      </c>
      <c r="B4034" s="284" t="s">
        <v>8060</v>
      </c>
      <c r="C4034" s="267"/>
      <c r="D4034" s="115"/>
      <c r="E4034" s="267"/>
      <c r="F4034" s="298"/>
      <c r="G4034" s="189"/>
      <c r="H4034" s="358"/>
      <c r="I4034" s="331"/>
      <c r="J4034" s="72"/>
      <c r="K4034" s="72"/>
      <c r="L4034"/>
      <c r="M4034"/>
      <c r="P4034" s="9">
        <v>188</v>
      </c>
      <c r="R4034" s="36"/>
      <c r="V4034" s="37"/>
      <c r="Z4034" s="38"/>
      <c r="AA4034" s="38"/>
      <c r="AB4034" s="30"/>
      <c r="AC4034" s="31"/>
      <c r="AD4034" s="32"/>
      <c r="AE4034" s="32"/>
      <c r="AF4034" s="33"/>
      <c r="AJ4034" s="350"/>
      <c r="AK4034" s="3"/>
      <c r="AL4034" s="3"/>
    </row>
    <row r="4035" spans="1:38" ht="12" customHeight="1" x14ac:dyDescent="0.25">
      <c r="A4035" s="76">
        <v>2805079</v>
      </c>
      <c r="B4035" s="270" t="s">
        <v>900</v>
      </c>
      <c r="C4035" s="77"/>
      <c r="D4035" s="115">
        <v>34.200000000000003</v>
      </c>
      <c r="E4035" s="78" t="s">
        <v>6463</v>
      </c>
      <c r="F4035" s="112">
        <f t="shared" si="238"/>
        <v>41.04</v>
      </c>
      <c r="G4035" s="79" t="s">
        <v>3334</v>
      </c>
      <c r="H4035" s="358"/>
      <c r="I4035" s="326" t="s">
        <v>4999</v>
      </c>
      <c r="J4035" s="341"/>
      <c r="L4035"/>
      <c r="M4035"/>
      <c r="P4035" s="9">
        <v>188</v>
      </c>
      <c r="V4035" s="39"/>
      <c r="Z4035" s="38"/>
      <c r="AA4035" s="38">
        <v>4.9860390905464698</v>
      </c>
      <c r="AB4035" s="30"/>
      <c r="AC4035" s="31"/>
      <c r="AD4035" s="32"/>
      <c r="AE4035" s="32"/>
      <c r="AF4035" s="33"/>
      <c r="AJ4035" s="350"/>
      <c r="AK4035" s="3"/>
      <c r="AL4035" s="3"/>
    </row>
    <row r="4036" spans="1:38" ht="12" customHeight="1" x14ac:dyDescent="0.25">
      <c r="A4036" s="73">
        <v>2805080</v>
      </c>
      <c r="B4036" s="98" t="s">
        <v>901</v>
      </c>
      <c r="C4036" s="74"/>
      <c r="D4036" s="115">
        <v>37.31</v>
      </c>
      <c r="E4036" s="75"/>
      <c r="F4036" s="112">
        <f t="shared" si="238"/>
        <v>44.771999999999998</v>
      </c>
      <c r="G4036" s="80" t="s">
        <v>3335</v>
      </c>
      <c r="H4036" s="358"/>
      <c r="I4036" s="360" t="s">
        <v>8207</v>
      </c>
      <c r="J4036" s="341"/>
      <c r="L4036"/>
      <c r="M4036"/>
      <c r="P4036" s="9">
        <v>188</v>
      </c>
      <c r="V4036" s="39"/>
      <c r="Z4036" s="38"/>
      <c r="AA4036" s="38">
        <v>5.0091407678245048</v>
      </c>
      <c r="AB4036" s="30"/>
      <c r="AC4036" s="31"/>
      <c r="AD4036" s="32"/>
      <c r="AE4036" s="32"/>
      <c r="AF4036" s="33"/>
      <c r="AJ4036" s="350"/>
      <c r="AK4036" s="3"/>
      <c r="AL4036" s="3"/>
    </row>
    <row r="4037" spans="1:38" ht="12" customHeight="1" x14ac:dyDescent="0.25">
      <c r="A4037" s="73">
        <v>2805081</v>
      </c>
      <c r="B4037" s="98" t="s">
        <v>902</v>
      </c>
      <c r="C4037" s="74"/>
      <c r="D4037" s="115">
        <v>38.42</v>
      </c>
      <c r="E4037" s="75" t="s">
        <v>6464</v>
      </c>
      <c r="F4037" s="112">
        <f t="shared" si="238"/>
        <v>46.103999999999999</v>
      </c>
      <c r="G4037" s="80" t="s">
        <v>3335</v>
      </c>
      <c r="H4037" s="358"/>
      <c r="I4037" s="361"/>
      <c r="J4037" s="341"/>
      <c r="L4037"/>
      <c r="M4037"/>
      <c r="P4037" s="9">
        <v>188</v>
      </c>
      <c r="V4037" s="39"/>
      <c r="Z4037" s="38"/>
      <c r="AA4037" s="38">
        <v>5.0071022727272663</v>
      </c>
      <c r="AB4037" s="30"/>
      <c r="AC4037" s="31"/>
      <c r="AD4037" s="32"/>
      <c r="AE4037" s="32"/>
      <c r="AF4037" s="33"/>
      <c r="AJ4037" s="350"/>
      <c r="AK4037" s="3"/>
      <c r="AL4037" s="3"/>
    </row>
    <row r="4038" spans="1:38" ht="12" customHeight="1" x14ac:dyDescent="0.25">
      <c r="A4038" s="73">
        <v>4501023</v>
      </c>
      <c r="B4038" s="98" t="s">
        <v>900</v>
      </c>
      <c r="C4038" s="74"/>
      <c r="D4038" s="115">
        <v>16.89</v>
      </c>
      <c r="E4038" s="75" t="s">
        <v>6463</v>
      </c>
      <c r="F4038" s="309">
        <f t="shared" ref="F4038:F4106" si="241">D4038*1.2</f>
        <v>20.268000000000001</v>
      </c>
      <c r="G4038" s="80" t="s">
        <v>3334</v>
      </c>
      <c r="H4038" s="358"/>
      <c r="J4038" s="341"/>
      <c r="L4038"/>
      <c r="M4038"/>
      <c r="P4038" s="9">
        <v>188</v>
      </c>
      <c r="V4038" s="39"/>
      <c r="Z4038" s="38"/>
      <c r="AA4038" s="38">
        <v>0</v>
      </c>
      <c r="AB4038" s="30"/>
      <c r="AC4038" s="31"/>
      <c r="AD4038" s="32"/>
      <c r="AE4038" s="32"/>
      <c r="AF4038" s="33"/>
      <c r="AJ4038" s="350"/>
      <c r="AK4038" s="3"/>
      <c r="AL4038" s="3"/>
    </row>
    <row r="4039" spans="1:38" ht="12" customHeight="1" x14ac:dyDescent="0.25">
      <c r="A4039" s="73">
        <v>4501024</v>
      </c>
      <c r="B4039" s="98" t="s">
        <v>901</v>
      </c>
      <c r="C4039" s="74"/>
      <c r="D4039" s="115">
        <v>22.23</v>
      </c>
      <c r="E4039" s="75" t="s">
        <v>6464</v>
      </c>
      <c r="F4039" s="112">
        <f t="shared" si="241"/>
        <v>26.675999999999998</v>
      </c>
      <c r="G4039" s="80" t="s">
        <v>3334</v>
      </c>
      <c r="H4039" s="358"/>
      <c r="J4039" s="341"/>
      <c r="L4039"/>
      <c r="M4039"/>
      <c r="P4039" s="9">
        <v>188</v>
      </c>
      <c r="V4039" s="39"/>
      <c r="Z4039" s="38"/>
      <c r="AA4039" s="38">
        <v>5.0195203569436728</v>
      </c>
      <c r="AB4039" s="30"/>
      <c r="AC4039" s="31"/>
      <c r="AD4039" s="32"/>
      <c r="AE4039" s="32"/>
      <c r="AF4039" s="33"/>
      <c r="AJ4039" s="350"/>
      <c r="AK4039" s="3"/>
      <c r="AL4039" s="3"/>
    </row>
    <row r="4040" spans="1:38" ht="12" customHeight="1" x14ac:dyDescent="0.25">
      <c r="A4040" s="271">
        <v>4501025</v>
      </c>
      <c r="B4040" s="100" t="s">
        <v>902</v>
      </c>
      <c r="C4040" s="85"/>
      <c r="D4040" s="115">
        <v>22.99</v>
      </c>
      <c r="E4040" s="86" t="s">
        <v>6463</v>
      </c>
      <c r="F4040" s="310">
        <f t="shared" si="241"/>
        <v>27.587999999999997</v>
      </c>
      <c r="G4040" s="87" t="s">
        <v>3334</v>
      </c>
      <c r="H4040" s="358"/>
      <c r="J4040" s="341"/>
      <c r="L4040"/>
      <c r="M4040"/>
      <c r="P4040" s="9">
        <v>188</v>
      </c>
      <c r="V4040" s="39"/>
      <c r="Z4040" s="38"/>
      <c r="AA4040" s="38">
        <v>0</v>
      </c>
      <c r="AB4040" s="30"/>
      <c r="AC4040" s="31"/>
      <c r="AD4040" s="32"/>
      <c r="AE4040" s="32"/>
      <c r="AF4040" s="33"/>
      <c r="AJ4040" s="350"/>
      <c r="AK4040" s="3"/>
      <c r="AL4040" s="3"/>
    </row>
    <row r="4041" spans="1:38" ht="75" customHeight="1" x14ac:dyDescent="0.25">
      <c r="A4041" s="269">
        <v>155</v>
      </c>
      <c r="B4041" s="284" t="s">
        <v>8061</v>
      </c>
      <c r="C4041" s="267"/>
      <c r="D4041" s="115"/>
      <c r="E4041" s="267"/>
      <c r="F4041" s="298"/>
      <c r="G4041" s="189"/>
      <c r="H4041" s="358"/>
      <c r="I4041" s="331"/>
      <c r="J4041" s="72"/>
      <c r="K4041" s="72"/>
      <c r="L4041"/>
      <c r="M4041"/>
      <c r="P4041" s="9">
        <v>190</v>
      </c>
      <c r="R4041" s="36"/>
      <c r="V4041" s="37"/>
      <c r="Z4041" s="38"/>
      <c r="AA4041" s="38"/>
      <c r="AB4041" s="30"/>
      <c r="AC4041" s="31"/>
      <c r="AD4041" s="32"/>
      <c r="AE4041" s="32"/>
      <c r="AF4041" s="33"/>
      <c r="AJ4041" s="350"/>
      <c r="AK4041" s="3"/>
      <c r="AL4041" s="3"/>
    </row>
    <row r="4042" spans="1:38" ht="12" customHeight="1" x14ac:dyDescent="0.25">
      <c r="A4042" s="76">
        <v>2805082</v>
      </c>
      <c r="B4042" s="270" t="s">
        <v>903</v>
      </c>
      <c r="C4042" s="77"/>
      <c r="D4042" s="115">
        <v>54.66</v>
      </c>
      <c r="E4042" s="78"/>
      <c r="F4042" s="112">
        <f t="shared" si="241"/>
        <v>65.591999999999999</v>
      </c>
      <c r="G4042" s="79" t="s">
        <v>3335</v>
      </c>
      <c r="H4042" s="358"/>
      <c r="I4042" s="326" t="s">
        <v>4968</v>
      </c>
      <c r="J4042" s="341"/>
      <c r="L4042"/>
      <c r="M4042"/>
      <c r="P4042" s="9">
        <v>190</v>
      </c>
      <c r="V4042" s="39"/>
      <c r="Z4042" s="38"/>
      <c r="AA4042" s="38">
        <v>4.9912652857499324</v>
      </c>
      <c r="AB4042" s="30"/>
      <c r="AC4042" s="31"/>
      <c r="AD4042" s="32"/>
      <c r="AE4042" s="32"/>
      <c r="AF4042" s="33"/>
      <c r="AJ4042" s="350"/>
      <c r="AK4042" s="3"/>
      <c r="AL4042" s="3"/>
    </row>
    <row r="4043" spans="1:38" ht="12" customHeight="1" x14ac:dyDescent="0.25">
      <c r="A4043" s="73">
        <v>2805083</v>
      </c>
      <c r="B4043" s="98" t="s">
        <v>904</v>
      </c>
      <c r="C4043" s="74"/>
      <c r="D4043" s="115">
        <v>64.64</v>
      </c>
      <c r="E4043" s="75"/>
      <c r="F4043" s="112">
        <f t="shared" si="241"/>
        <v>77.567999999999998</v>
      </c>
      <c r="G4043" s="80" t="s">
        <v>3335</v>
      </c>
      <c r="H4043" s="358"/>
      <c r="I4043" s="360" t="s">
        <v>8272</v>
      </c>
      <c r="J4043" s="341"/>
      <c r="L4043"/>
      <c r="M4043"/>
      <c r="P4043" s="9">
        <v>190</v>
      </c>
      <c r="V4043" s="39"/>
      <c r="Z4043" s="38"/>
      <c r="AA4043" s="38">
        <v>5.001055074910326</v>
      </c>
      <c r="AB4043" s="30"/>
      <c r="AC4043" s="31"/>
      <c r="AD4043" s="32"/>
      <c r="AE4043" s="32"/>
      <c r="AF4043" s="33"/>
      <c r="AJ4043" s="350"/>
      <c r="AK4043" s="3"/>
      <c r="AL4043" s="3"/>
    </row>
    <row r="4044" spans="1:38" ht="12" customHeight="1" x14ac:dyDescent="0.25">
      <c r="A4044" s="73">
        <v>2805084</v>
      </c>
      <c r="B4044" s="98" t="s">
        <v>905</v>
      </c>
      <c r="C4044" s="74"/>
      <c r="D4044" s="115">
        <v>69.03</v>
      </c>
      <c r="E4044" s="75" t="s">
        <v>6463</v>
      </c>
      <c r="F4044" s="112">
        <f t="shared" si="241"/>
        <v>82.835999999999999</v>
      </c>
      <c r="G4044" s="80" t="s">
        <v>3334</v>
      </c>
      <c r="H4044" s="358"/>
      <c r="I4044" s="361"/>
      <c r="J4044" s="341"/>
      <c r="L4044"/>
      <c r="M4044"/>
      <c r="P4044" s="9">
        <v>190</v>
      </c>
      <c r="V4044" s="39"/>
      <c r="Z4044" s="38"/>
      <c r="AA4044" s="38">
        <v>4.9990120529539581</v>
      </c>
      <c r="AB4044" s="30"/>
      <c r="AC4044" s="31"/>
      <c r="AD4044" s="32"/>
      <c r="AE4044" s="32"/>
      <c r="AF4044" s="33"/>
      <c r="AJ4044" s="350"/>
      <c r="AK4044" s="3"/>
      <c r="AL4044" s="3"/>
    </row>
    <row r="4045" spans="1:38" ht="12" customHeight="1" x14ac:dyDescent="0.25">
      <c r="A4045" s="73">
        <v>2805085</v>
      </c>
      <c r="B4045" s="98" t="s">
        <v>906</v>
      </c>
      <c r="C4045" s="74"/>
      <c r="D4045" s="115">
        <v>79.14</v>
      </c>
      <c r="E4045" s="75"/>
      <c r="F4045" s="112">
        <f t="shared" si="241"/>
        <v>94.968000000000004</v>
      </c>
      <c r="G4045" s="80" t="s">
        <v>3334</v>
      </c>
      <c r="H4045" s="358"/>
      <c r="J4045" s="341"/>
      <c r="L4045"/>
      <c r="M4045"/>
      <c r="P4045" s="9">
        <v>190</v>
      </c>
      <c r="V4045" s="39"/>
      <c r="Z4045" s="38"/>
      <c r="AA4045" s="38">
        <v>4.9982764563943505</v>
      </c>
      <c r="AB4045" s="30"/>
      <c r="AC4045" s="31"/>
      <c r="AD4045" s="32"/>
      <c r="AE4045" s="32"/>
      <c r="AF4045" s="33"/>
      <c r="AJ4045" s="350"/>
      <c r="AK4045" s="3"/>
      <c r="AL4045" s="3"/>
    </row>
    <row r="4046" spans="1:38" ht="12" customHeight="1" x14ac:dyDescent="0.25">
      <c r="A4046" s="73">
        <v>2805086</v>
      </c>
      <c r="B4046" s="98" t="s">
        <v>907</v>
      </c>
      <c r="C4046" s="74"/>
      <c r="D4046" s="115">
        <v>87.13</v>
      </c>
      <c r="E4046" s="75"/>
      <c r="F4046" s="112">
        <f t="shared" si="241"/>
        <v>104.556</v>
      </c>
      <c r="G4046" s="80" t="s">
        <v>3334</v>
      </c>
      <c r="H4046" s="358"/>
      <c r="I4046" s="360" t="s">
        <v>8273</v>
      </c>
      <c r="J4046" s="341"/>
      <c r="L4046"/>
      <c r="M4046"/>
      <c r="P4046" s="9">
        <v>190</v>
      </c>
      <c r="V4046" s="39"/>
      <c r="Z4046" s="38"/>
      <c r="AA4046" s="38">
        <v>4.9937382592360677</v>
      </c>
      <c r="AB4046" s="30"/>
      <c r="AC4046" s="31"/>
      <c r="AD4046" s="32"/>
      <c r="AE4046" s="32"/>
      <c r="AF4046" s="33"/>
      <c r="AJ4046" s="350"/>
      <c r="AK4046" s="3"/>
      <c r="AL4046" s="3"/>
    </row>
    <row r="4047" spans="1:38" ht="12" customHeight="1" x14ac:dyDescent="0.25">
      <c r="A4047" s="73">
        <v>2805087</v>
      </c>
      <c r="B4047" s="98" t="s">
        <v>908</v>
      </c>
      <c r="C4047" s="74"/>
      <c r="D4047" s="115">
        <v>92.55</v>
      </c>
      <c r="E4047" s="75" t="s">
        <v>6464</v>
      </c>
      <c r="F4047" s="112">
        <f t="shared" si="241"/>
        <v>111.05999999999999</v>
      </c>
      <c r="G4047" s="80" t="s">
        <v>3334</v>
      </c>
      <c r="H4047" s="358"/>
      <c r="I4047" s="361"/>
      <c r="J4047" s="341"/>
      <c r="L4047"/>
      <c r="M4047"/>
      <c r="P4047" s="9">
        <v>190</v>
      </c>
      <c r="V4047" s="39"/>
      <c r="Z4047" s="38"/>
      <c r="AA4047" s="38">
        <v>4.9963154016212314</v>
      </c>
      <c r="AB4047" s="30"/>
      <c r="AC4047" s="31"/>
      <c r="AD4047" s="32"/>
      <c r="AE4047" s="32"/>
      <c r="AF4047" s="33"/>
      <c r="AJ4047" s="350"/>
      <c r="AK4047" s="3"/>
      <c r="AL4047" s="3"/>
    </row>
    <row r="4048" spans="1:38" ht="12" customHeight="1" x14ac:dyDescent="0.25">
      <c r="A4048" s="73">
        <v>4501028</v>
      </c>
      <c r="B4048" s="98" t="s">
        <v>903</v>
      </c>
      <c r="C4048" s="74"/>
      <c r="D4048" s="115">
        <v>38.22</v>
      </c>
      <c r="E4048" s="75" t="s">
        <v>6463</v>
      </c>
      <c r="F4048" s="112">
        <f t="shared" si="241"/>
        <v>45.863999999999997</v>
      </c>
      <c r="G4048" s="80" t="s">
        <v>3334</v>
      </c>
      <c r="H4048" s="358"/>
      <c r="J4048" s="341"/>
      <c r="L4048"/>
      <c r="M4048"/>
      <c r="P4048" s="9">
        <v>190</v>
      </c>
      <c r="V4048" s="39"/>
      <c r="Z4048" s="38"/>
      <c r="AA4048" s="38">
        <v>4.9944506104328497</v>
      </c>
      <c r="AB4048" s="30"/>
      <c r="AC4048" s="31"/>
      <c r="AD4048" s="32"/>
      <c r="AE4048" s="32"/>
      <c r="AF4048" s="33"/>
      <c r="AJ4048" s="350"/>
      <c r="AK4048" s="3"/>
      <c r="AL4048" s="3"/>
    </row>
    <row r="4049" spans="1:38" ht="12" customHeight="1" x14ac:dyDescent="0.25">
      <c r="A4049" s="73">
        <v>4501029</v>
      </c>
      <c r="B4049" s="98" t="s">
        <v>904</v>
      </c>
      <c r="C4049" s="74"/>
      <c r="D4049" s="115">
        <v>48.09</v>
      </c>
      <c r="E4049" s="75" t="s">
        <v>1</v>
      </c>
      <c r="F4049" s="112">
        <f t="shared" si="241"/>
        <v>57.707999999999998</v>
      </c>
      <c r="G4049" s="80" t="s">
        <v>3334</v>
      </c>
      <c r="H4049" s="358"/>
      <c r="J4049" s="341"/>
      <c r="L4049"/>
      <c r="M4049"/>
      <c r="P4049" s="9">
        <v>190</v>
      </c>
      <c r="V4049" s="39"/>
      <c r="Z4049" s="38"/>
      <c r="AA4049" s="38">
        <v>5.0111005391690497</v>
      </c>
      <c r="AB4049" s="30"/>
      <c r="AC4049" s="31"/>
      <c r="AD4049" s="32"/>
      <c r="AE4049" s="32"/>
      <c r="AF4049" s="33"/>
      <c r="AJ4049" s="350"/>
      <c r="AK4049" s="3"/>
      <c r="AL4049" s="3"/>
    </row>
    <row r="4050" spans="1:38" ht="12" customHeight="1" x14ac:dyDescent="0.25">
      <c r="A4050" s="73">
        <v>4501030</v>
      </c>
      <c r="B4050" s="98" t="s">
        <v>906</v>
      </c>
      <c r="C4050" s="74"/>
      <c r="D4050" s="115">
        <v>52.08</v>
      </c>
      <c r="E4050" s="75" t="s">
        <v>6463</v>
      </c>
      <c r="F4050" s="309">
        <f t="shared" si="241"/>
        <v>62.495999999999995</v>
      </c>
      <c r="G4050" s="80" t="s">
        <v>3334</v>
      </c>
      <c r="H4050" s="358"/>
      <c r="I4050" s="360" t="s">
        <v>8244</v>
      </c>
      <c r="J4050" s="341"/>
      <c r="L4050"/>
      <c r="M4050"/>
      <c r="P4050" s="9">
        <v>190</v>
      </c>
      <c r="V4050" s="39"/>
      <c r="Z4050" s="38"/>
      <c r="AA4050" s="38">
        <v>0</v>
      </c>
      <c r="AB4050" s="30"/>
      <c r="AC4050" s="31"/>
      <c r="AD4050" s="32"/>
      <c r="AE4050" s="32"/>
      <c r="AF4050" s="33"/>
      <c r="AJ4050" s="350"/>
      <c r="AK4050" s="3"/>
      <c r="AL4050" s="3"/>
    </row>
    <row r="4051" spans="1:38" ht="12" customHeight="1" x14ac:dyDescent="0.25">
      <c r="A4051" s="73">
        <v>4501031</v>
      </c>
      <c r="B4051" s="98" t="s">
        <v>907</v>
      </c>
      <c r="C4051" s="74"/>
      <c r="D4051" s="115">
        <v>60.77</v>
      </c>
      <c r="E4051" s="75" t="s">
        <v>6463</v>
      </c>
      <c r="F4051" s="309">
        <f t="shared" si="241"/>
        <v>72.924000000000007</v>
      </c>
      <c r="G4051" s="80" t="s">
        <v>3334</v>
      </c>
      <c r="H4051" s="358"/>
      <c r="I4051" s="361"/>
      <c r="J4051" s="341"/>
      <c r="L4051"/>
      <c r="M4051"/>
      <c r="P4051" s="9">
        <v>190</v>
      </c>
      <c r="V4051" s="39"/>
      <c r="Z4051" s="38"/>
      <c r="AA4051" s="38">
        <v>0</v>
      </c>
      <c r="AB4051" s="30"/>
      <c r="AC4051" s="31"/>
      <c r="AD4051" s="32"/>
      <c r="AE4051" s="32"/>
      <c r="AF4051" s="33"/>
      <c r="AJ4051" s="350"/>
      <c r="AK4051" s="3"/>
      <c r="AL4051" s="3"/>
    </row>
    <row r="4052" spans="1:38" ht="12" customHeight="1" x14ac:dyDescent="0.25">
      <c r="A4052" s="73">
        <v>4501032</v>
      </c>
      <c r="B4052" s="98" t="s">
        <v>908</v>
      </c>
      <c r="C4052" s="74"/>
      <c r="D4052" s="115">
        <v>64.5</v>
      </c>
      <c r="E4052" s="75" t="s">
        <v>6464</v>
      </c>
      <c r="F4052" s="309">
        <f t="shared" si="241"/>
        <v>77.399999999999991</v>
      </c>
      <c r="G4052" s="80" t="s">
        <v>3334</v>
      </c>
      <c r="H4052" s="358"/>
      <c r="J4052" s="341"/>
      <c r="L4052"/>
      <c r="M4052"/>
      <c r="P4052" s="9">
        <v>190</v>
      </c>
      <c r="V4052" s="39"/>
      <c r="Z4052" s="38"/>
      <c r="AA4052" s="38">
        <v>0</v>
      </c>
      <c r="AB4052" s="30"/>
      <c r="AC4052" s="31"/>
      <c r="AD4052" s="32"/>
      <c r="AE4052" s="32"/>
      <c r="AF4052" s="33"/>
      <c r="AJ4052" s="350"/>
      <c r="AK4052" s="3"/>
      <c r="AL4052" s="3"/>
    </row>
    <row r="4053" spans="1:38" ht="12" customHeight="1" x14ac:dyDescent="0.25">
      <c r="A4053" s="73">
        <v>4501033</v>
      </c>
      <c r="B4053" s="98" t="s">
        <v>909</v>
      </c>
      <c r="C4053" s="74"/>
      <c r="D4053" s="115">
        <v>82.38</v>
      </c>
      <c r="E4053" s="75" t="s">
        <v>6464</v>
      </c>
      <c r="F4053" s="309">
        <f t="shared" si="241"/>
        <v>98.855999999999995</v>
      </c>
      <c r="G4053" s="80" t="s">
        <v>3334</v>
      </c>
      <c r="H4053" s="358"/>
      <c r="J4053" s="341"/>
      <c r="L4053"/>
      <c r="M4053"/>
      <c r="P4053" s="9">
        <v>190</v>
      </c>
      <c r="V4053" s="39"/>
      <c r="Z4053" s="38"/>
      <c r="AA4053" s="38">
        <v>0</v>
      </c>
      <c r="AB4053" s="30"/>
      <c r="AC4053" s="31"/>
      <c r="AD4053" s="32"/>
      <c r="AE4053" s="32"/>
      <c r="AF4053" s="33"/>
      <c r="AJ4053" s="350"/>
      <c r="AK4053" s="3"/>
      <c r="AL4053" s="3"/>
    </row>
    <row r="4054" spans="1:38" ht="12" customHeight="1" x14ac:dyDescent="0.25">
      <c r="A4054" s="271">
        <v>4501034</v>
      </c>
      <c r="B4054" s="100" t="s">
        <v>910</v>
      </c>
      <c r="C4054" s="85"/>
      <c r="D4054" s="115">
        <v>131.37</v>
      </c>
      <c r="E4054" s="86" t="s">
        <v>1</v>
      </c>
      <c r="F4054" s="310">
        <f t="shared" si="241"/>
        <v>157.64400000000001</v>
      </c>
      <c r="G4054" s="87" t="s">
        <v>3334</v>
      </c>
      <c r="H4054" s="358"/>
      <c r="J4054" s="341"/>
      <c r="L4054"/>
      <c r="M4054"/>
      <c r="P4054" s="9">
        <v>190</v>
      </c>
      <c r="V4054" s="39"/>
      <c r="Z4054" s="38"/>
      <c r="AA4054" s="38">
        <v>0</v>
      </c>
      <c r="AB4054" s="30"/>
      <c r="AC4054" s="31"/>
      <c r="AD4054" s="32"/>
      <c r="AE4054" s="32"/>
      <c r="AF4054" s="33"/>
      <c r="AJ4054" s="350"/>
      <c r="AK4054" s="3"/>
      <c r="AL4054" s="3"/>
    </row>
    <row r="4055" spans="1:38" ht="60" customHeight="1" x14ac:dyDescent="0.25">
      <c r="A4055" s="269">
        <v>156</v>
      </c>
      <c r="B4055" s="284" t="s">
        <v>8062</v>
      </c>
      <c r="C4055" s="267"/>
      <c r="D4055" s="115"/>
      <c r="E4055" s="267"/>
      <c r="F4055" s="298"/>
      <c r="G4055" s="189"/>
      <c r="H4055" s="358"/>
      <c r="I4055" s="331"/>
      <c r="J4055" s="72"/>
      <c r="K4055" s="72"/>
      <c r="L4055"/>
      <c r="M4055"/>
      <c r="P4055" s="9">
        <v>189</v>
      </c>
      <c r="R4055" s="36"/>
      <c r="V4055" s="37"/>
      <c r="Z4055" s="38"/>
      <c r="AA4055" s="38"/>
      <c r="AB4055" s="30"/>
      <c r="AC4055" s="31"/>
      <c r="AD4055" s="32"/>
      <c r="AE4055" s="32"/>
      <c r="AF4055" s="33"/>
      <c r="AJ4055" s="350"/>
      <c r="AK4055" s="3"/>
      <c r="AL4055" s="3"/>
    </row>
    <row r="4056" spans="1:38" ht="12" customHeight="1" x14ac:dyDescent="0.25">
      <c r="A4056" s="76">
        <v>4501035</v>
      </c>
      <c r="B4056" s="270" t="s">
        <v>911</v>
      </c>
      <c r="C4056" s="77"/>
      <c r="D4056" s="115">
        <v>22.22</v>
      </c>
      <c r="E4056" s="78" t="s">
        <v>6463</v>
      </c>
      <c r="F4056" s="112">
        <f t="shared" si="241"/>
        <v>26.663999999999998</v>
      </c>
      <c r="G4056" s="79" t="s">
        <v>3335</v>
      </c>
      <c r="H4056" s="358"/>
      <c r="I4056" s="326" t="s">
        <v>4950</v>
      </c>
      <c r="J4056" s="341"/>
      <c r="L4056"/>
      <c r="M4056"/>
      <c r="P4056" s="9">
        <v>189</v>
      </c>
      <c r="V4056" s="39"/>
      <c r="Z4056" s="38"/>
      <c r="AA4056" s="38">
        <v>4.9858356940509907</v>
      </c>
      <c r="AB4056" s="30"/>
      <c r="AC4056" s="31"/>
      <c r="AD4056" s="32"/>
      <c r="AE4056" s="32"/>
      <c r="AF4056" s="33"/>
      <c r="AJ4056" s="350"/>
      <c r="AK4056" s="3"/>
      <c r="AL4056" s="3"/>
    </row>
    <row r="4057" spans="1:38" ht="12" customHeight="1" x14ac:dyDescent="0.25">
      <c r="A4057" s="73">
        <v>4501036</v>
      </c>
      <c r="B4057" s="98" t="s">
        <v>912</v>
      </c>
      <c r="C4057" s="74"/>
      <c r="D4057" s="115">
        <v>26.42</v>
      </c>
      <c r="E4057" s="75"/>
      <c r="F4057" s="112">
        <f t="shared" si="241"/>
        <v>31.704000000000001</v>
      </c>
      <c r="G4057" s="80" t="s">
        <v>3335</v>
      </c>
      <c r="H4057" s="358"/>
      <c r="I4057" s="360" t="s">
        <v>8274</v>
      </c>
      <c r="J4057" s="341"/>
      <c r="L4057"/>
      <c r="M4057"/>
      <c r="P4057" s="9">
        <v>189</v>
      </c>
      <c r="V4057" s="39"/>
      <c r="Z4057" s="38"/>
      <c r="AA4057" s="38">
        <v>4.9788633161108464</v>
      </c>
      <c r="AB4057" s="30"/>
      <c r="AC4057" s="31"/>
      <c r="AD4057" s="32"/>
      <c r="AE4057" s="32"/>
      <c r="AF4057" s="33"/>
      <c r="AJ4057" s="350"/>
      <c r="AK4057" s="3"/>
      <c r="AL4057" s="3"/>
    </row>
    <row r="4058" spans="1:38" ht="12" customHeight="1" x14ac:dyDescent="0.25">
      <c r="A4058" s="73">
        <v>4501037</v>
      </c>
      <c r="B4058" s="98" t="s">
        <v>913</v>
      </c>
      <c r="C4058" s="74"/>
      <c r="D4058" s="115">
        <v>31.6</v>
      </c>
      <c r="E4058" s="75"/>
      <c r="F4058" s="112">
        <f t="shared" si="241"/>
        <v>37.92</v>
      </c>
      <c r="G4058" s="80" t="s">
        <v>3335</v>
      </c>
      <c r="H4058" s="358"/>
      <c r="I4058" s="361"/>
      <c r="J4058" s="341"/>
      <c r="L4058"/>
      <c r="M4058"/>
      <c r="P4058" s="9">
        <v>189</v>
      </c>
      <c r="V4058" s="39"/>
      <c r="Z4058" s="38"/>
      <c r="AA4058" s="38">
        <v>5.0154320987654444</v>
      </c>
      <c r="AB4058" s="30"/>
      <c r="AC4058" s="31"/>
      <c r="AD4058" s="32"/>
      <c r="AE4058" s="32"/>
      <c r="AF4058" s="33"/>
      <c r="AJ4058" s="350"/>
      <c r="AK4058" s="3"/>
      <c r="AL4058" s="3"/>
    </row>
    <row r="4059" spans="1:38" ht="12" customHeight="1" x14ac:dyDescent="0.25">
      <c r="A4059" s="73">
        <v>4501038</v>
      </c>
      <c r="B4059" s="98" t="s">
        <v>914</v>
      </c>
      <c r="C4059" s="74"/>
      <c r="D4059" s="115">
        <v>38.299999999999997</v>
      </c>
      <c r="E4059" s="75"/>
      <c r="F4059" s="112">
        <f t="shared" si="241"/>
        <v>45.959999999999994</v>
      </c>
      <c r="G4059" s="80" t="s">
        <v>3335</v>
      </c>
      <c r="H4059" s="358"/>
      <c r="J4059" s="341"/>
      <c r="L4059"/>
      <c r="M4059"/>
      <c r="P4059" s="9">
        <v>189</v>
      </c>
      <c r="V4059" s="39"/>
      <c r="Z4059" s="38"/>
      <c r="AA4059" s="38">
        <v>5.0084602368866342</v>
      </c>
      <c r="AB4059" s="30"/>
      <c r="AC4059" s="31"/>
      <c r="AD4059" s="32"/>
      <c r="AE4059" s="32"/>
      <c r="AF4059" s="33"/>
      <c r="AJ4059" s="350"/>
      <c r="AK4059" s="3"/>
      <c r="AL4059" s="3"/>
    </row>
    <row r="4060" spans="1:38" ht="12" customHeight="1" x14ac:dyDescent="0.25">
      <c r="A4060" s="73">
        <v>4501039</v>
      </c>
      <c r="B4060" s="98" t="s">
        <v>915</v>
      </c>
      <c r="C4060" s="74"/>
      <c r="D4060" s="115">
        <v>41.47</v>
      </c>
      <c r="E4060" s="75" t="s">
        <v>6464</v>
      </c>
      <c r="F4060" s="112">
        <f t="shared" si="241"/>
        <v>49.763999999999996</v>
      </c>
      <c r="G4060" s="80" t="s">
        <v>3335</v>
      </c>
      <c r="H4060" s="358"/>
      <c r="I4060" s="360" t="s">
        <v>8275</v>
      </c>
      <c r="L4060"/>
      <c r="M4060"/>
      <c r="P4060" s="9">
        <v>189</v>
      </c>
      <c r="V4060" s="39"/>
      <c r="Z4060" s="38"/>
      <c r="AA4060" s="38">
        <v>5.0029256875365746</v>
      </c>
      <c r="AB4060" s="30"/>
      <c r="AC4060" s="31"/>
      <c r="AD4060" s="32"/>
      <c r="AE4060" s="32"/>
      <c r="AF4060" s="33"/>
      <c r="AJ4060" s="350"/>
      <c r="AK4060" s="3"/>
      <c r="AL4060" s="3"/>
    </row>
    <row r="4061" spans="1:38" ht="12" customHeight="1" x14ac:dyDescent="0.25">
      <c r="A4061" s="73">
        <v>4501040</v>
      </c>
      <c r="B4061" s="98" t="s">
        <v>916</v>
      </c>
      <c r="C4061" s="74"/>
      <c r="D4061" s="115">
        <v>57.52</v>
      </c>
      <c r="E4061" s="75" t="s">
        <v>1</v>
      </c>
      <c r="F4061" s="112">
        <f t="shared" si="241"/>
        <v>69.024000000000001</v>
      </c>
      <c r="G4061" s="80" t="s">
        <v>3334</v>
      </c>
      <c r="H4061" s="358"/>
      <c r="I4061" s="361"/>
      <c r="J4061" s="341"/>
      <c r="L4061"/>
      <c r="M4061"/>
      <c r="P4061" s="9">
        <v>189</v>
      </c>
      <c r="V4061" s="39"/>
      <c r="Z4061" s="38"/>
      <c r="AA4061" s="38">
        <v>4.9988841776389279</v>
      </c>
      <c r="AB4061" s="30"/>
      <c r="AC4061" s="31"/>
      <c r="AD4061" s="32"/>
      <c r="AE4061" s="32"/>
      <c r="AF4061" s="33"/>
      <c r="AJ4061" s="350"/>
      <c r="AK4061" s="3"/>
      <c r="AL4061" s="3"/>
    </row>
    <row r="4062" spans="1:38" ht="12" customHeight="1" x14ac:dyDescent="0.25">
      <c r="A4062" s="73">
        <v>4501041</v>
      </c>
      <c r="B4062" s="98" t="s">
        <v>917</v>
      </c>
      <c r="C4062" s="74"/>
      <c r="D4062" s="115">
        <v>65.91</v>
      </c>
      <c r="E4062" s="75" t="s">
        <v>1</v>
      </c>
      <c r="F4062" s="112">
        <f t="shared" si="241"/>
        <v>79.091999999999999</v>
      </c>
      <c r="G4062" s="80" t="s">
        <v>3334</v>
      </c>
      <c r="H4062" s="358"/>
      <c r="J4062" s="341"/>
      <c r="L4062"/>
      <c r="M4062"/>
      <c r="P4062" s="9">
        <v>189</v>
      </c>
      <c r="V4062" s="39"/>
      <c r="Z4062" s="38"/>
      <c r="AA4062" s="38">
        <v>5.0008835483300942</v>
      </c>
      <c r="AB4062" s="30"/>
      <c r="AC4062" s="31"/>
      <c r="AD4062" s="32"/>
      <c r="AE4062" s="32"/>
      <c r="AF4062" s="33"/>
      <c r="AJ4062" s="350"/>
      <c r="AK4062" s="3"/>
      <c r="AL4062" s="3"/>
    </row>
    <row r="4063" spans="1:38" ht="12" customHeight="1" x14ac:dyDescent="0.25">
      <c r="A4063" s="73">
        <v>4501042</v>
      </c>
      <c r="B4063" s="98" t="s">
        <v>918</v>
      </c>
      <c r="C4063" s="74"/>
      <c r="D4063" s="115">
        <v>82.16</v>
      </c>
      <c r="E4063" s="75" t="s">
        <v>6464</v>
      </c>
      <c r="F4063" s="112">
        <f t="shared" si="241"/>
        <v>98.591999999999999</v>
      </c>
      <c r="G4063" s="80" t="s">
        <v>3334</v>
      </c>
      <c r="H4063" s="358"/>
      <c r="I4063" s="360" t="s">
        <v>8276</v>
      </c>
      <c r="J4063" s="341"/>
      <c r="L4063"/>
      <c r="M4063"/>
      <c r="P4063" s="9">
        <v>189</v>
      </c>
      <c r="V4063" s="39"/>
      <c r="Z4063" s="38"/>
      <c r="AA4063" s="38">
        <v>4.9970255800118935</v>
      </c>
      <c r="AB4063" s="30"/>
      <c r="AC4063" s="31"/>
      <c r="AD4063" s="32"/>
      <c r="AE4063" s="32"/>
      <c r="AF4063" s="33"/>
      <c r="AJ4063" s="350"/>
      <c r="AK4063" s="3"/>
      <c r="AL4063" s="3"/>
    </row>
    <row r="4064" spans="1:38" ht="12" customHeight="1" x14ac:dyDescent="0.25">
      <c r="A4064" s="73">
        <v>4501043</v>
      </c>
      <c r="B4064" s="98" t="s">
        <v>919</v>
      </c>
      <c r="C4064" s="74"/>
      <c r="D4064" s="115">
        <v>90.56</v>
      </c>
      <c r="E4064" s="75"/>
      <c r="F4064" s="112">
        <f t="shared" si="241"/>
        <v>108.672</v>
      </c>
      <c r="G4064" s="80" t="s">
        <v>3334</v>
      </c>
      <c r="H4064" s="358"/>
      <c r="I4064" s="361"/>
      <c r="J4064" s="341"/>
      <c r="L4064"/>
      <c r="M4064"/>
      <c r="P4064" s="9">
        <v>189</v>
      </c>
      <c r="V4064" s="39"/>
      <c r="Z4064" s="38"/>
      <c r="AA4064" s="38">
        <v>4.9986948577394941</v>
      </c>
      <c r="AB4064" s="30"/>
      <c r="AC4064" s="31"/>
      <c r="AD4064" s="32"/>
      <c r="AE4064" s="32"/>
      <c r="AF4064" s="33"/>
      <c r="AJ4064" s="350"/>
      <c r="AK4064" s="3"/>
      <c r="AL4064" s="3"/>
    </row>
    <row r="4065" spans="1:38" ht="12" customHeight="1" x14ac:dyDescent="0.25">
      <c r="A4065" s="73">
        <v>4501044</v>
      </c>
      <c r="B4065" s="98" t="s">
        <v>920</v>
      </c>
      <c r="C4065" s="74"/>
      <c r="D4065" s="115">
        <v>124.1</v>
      </c>
      <c r="E4065" s="75" t="s">
        <v>6464</v>
      </c>
      <c r="F4065" s="112">
        <f t="shared" si="241"/>
        <v>148.91999999999999</v>
      </c>
      <c r="G4065" s="80" t="s">
        <v>3334</v>
      </c>
      <c r="H4065" s="358"/>
      <c r="J4065" s="341"/>
      <c r="L4065"/>
      <c r="M4065"/>
      <c r="P4065" s="9">
        <v>189</v>
      </c>
      <c r="V4065" s="39"/>
      <c r="Z4065" s="38"/>
      <c r="AA4065" s="38">
        <v>5.0010082677959389</v>
      </c>
      <c r="AB4065" s="30"/>
      <c r="AC4065" s="31"/>
      <c r="AD4065" s="32"/>
      <c r="AE4065" s="32"/>
      <c r="AF4065" s="33"/>
      <c r="AJ4065" s="350"/>
      <c r="AK4065" s="3"/>
      <c r="AL4065" s="3"/>
    </row>
    <row r="4066" spans="1:38" ht="12" customHeight="1" x14ac:dyDescent="0.25">
      <c r="A4066" s="271">
        <v>4501045</v>
      </c>
      <c r="B4066" s="100" t="s">
        <v>921</v>
      </c>
      <c r="C4066" s="85"/>
      <c r="D4066" s="115">
        <v>150.56</v>
      </c>
      <c r="E4066" s="86" t="s">
        <v>6464</v>
      </c>
      <c r="F4066" s="292">
        <f t="shared" si="241"/>
        <v>180.672</v>
      </c>
      <c r="G4066" s="87" t="s">
        <v>3334</v>
      </c>
      <c r="H4066" s="358"/>
      <c r="J4066" s="341"/>
      <c r="L4066"/>
      <c r="M4066"/>
      <c r="P4066" s="9">
        <v>189</v>
      </c>
      <c r="V4066" s="39"/>
      <c r="Z4066" s="38"/>
      <c r="AA4066" s="38">
        <v>4.9996666888874017</v>
      </c>
      <c r="AB4066" s="30"/>
      <c r="AC4066" s="31"/>
      <c r="AD4066" s="32"/>
      <c r="AE4066" s="32"/>
      <c r="AF4066" s="33"/>
      <c r="AJ4066" s="350"/>
      <c r="AK4066" s="3"/>
      <c r="AL4066" s="3"/>
    </row>
    <row r="4067" spans="1:38" ht="60" customHeight="1" x14ac:dyDescent="0.25">
      <c r="A4067" s="269">
        <v>157</v>
      </c>
      <c r="B4067" s="284" t="s">
        <v>8063</v>
      </c>
      <c r="C4067" s="267"/>
      <c r="D4067" s="115"/>
      <c r="E4067" s="267"/>
      <c r="F4067" s="298"/>
      <c r="G4067" s="189"/>
      <c r="H4067" s="358"/>
      <c r="I4067" s="331"/>
      <c r="J4067" s="72"/>
      <c r="K4067" s="72"/>
      <c r="L4067"/>
      <c r="M4067"/>
      <c r="P4067" s="9">
        <v>191</v>
      </c>
      <c r="R4067" s="36"/>
      <c r="V4067" s="37"/>
      <c r="Z4067" s="38"/>
      <c r="AA4067" s="38"/>
      <c r="AB4067" s="30"/>
      <c r="AC4067" s="31"/>
      <c r="AD4067" s="32"/>
      <c r="AE4067" s="32"/>
      <c r="AF4067" s="33"/>
      <c r="AJ4067" s="350"/>
      <c r="AK4067" s="3"/>
      <c r="AL4067" s="3"/>
    </row>
    <row r="4068" spans="1:38" ht="12" customHeight="1" x14ac:dyDescent="0.25">
      <c r="A4068" s="76">
        <v>4501026</v>
      </c>
      <c r="B4068" s="270" t="s">
        <v>922</v>
      </c>
      <c r="C4068" s="77"/>
      <c r="D4068" s="115">
        <v>52.53</v>
      </c>
      <c r="E4068" s="78" t="s">
        <v>6463</v>
      </c>
      <c r="F4068" s="309">
        <f t="shared" si="241"/>
        <v>63.036000000000001</v>
      </c>
      <c r="G4068" s="79" t="s">
        <v>3334</v>
      </c>
      <c r="H4068" s="358"/>
      <c r="J4068" s="341"/>
      <c r="L4068"/>
      <c r="M4068"/>
      <c r="P4068" s="9">
        <v>191</v>
      </c>
      <c r="V4068" s="39"/>
      <c r="Z4068" s="38"/>
      <c r="AA4068" s="38">
        <v>0</v>
      </c>
      <c r="AB4068" s="30"/>
      <c r="AC4068" s="31"/>
      <c r="AD4068" s="32"/>
      <c r="AE4068" s="32"/>
      <c r="AF4068" s="33"/>
      <c r="AJ4068" s="350"/>
      <c r="AK4068" s="3"/>
      <c r="AL4068" s="3"/>
    </row>
    <row r="4069" spans="1:38" ht="12" customHeight="1" x14ac:dyDescent="0.25">
      <c r="A4069" s="271">
        <v>4501027</v>
      </c>
      <c r="B4069" s="100" t="s">
        <v>923</v>
      </c>
      <c r="C4069" s="85"/>
      <c r="D4069" s="115">
        <v>60.28</v>
      </c>
      <c r="E4069" s="86" t="s">
        <v>6464</v>
      </c>
      <c r="F4069" s="292">
        <f t="shared" si="241"/>
        <v>72.335999999999999</v>
      </c>
      <c r="G4069" s="87" t="s">
        <v>3334</v>
      </c>
      <c r="H4069" s="358"/>
      <c r="J4069" s="341"/>
      <c r="L4069"/>
      <c r="M4069"/>
      <c r="P4069" s="9">
        <v>191</v>
      </c>
      <c r="V4069" s="39"/>
      <c r="Z4069" s="38"/>
      <c r="AA4069" s="38">
        <v>4.9989714050606864</v>
      </c>
      <c r="AB4069" s="30"/>
      <c r="AC4069" s="31"/>
      <c r="AD4069" s="32"/>
      <c r="AE4069" s="32"/>
      <c r="AF4069" s="33"/>
      <c r="AJ4069" s="350"/>
      <c r="AK4069" s="3"/>
      <c r="AL4069" s="3"/>
    </row>
    <row r="4070" spans="1:38" ht="60" customHeight="1" x14ac:dyDescent="0.25">
      <c r="A4070" s="269">
        <v>158</v>
      </c>
      <c r="B4070" s="284" t="s">
        <v>7959</v>
      </c>
      <c r="C4070" s="267"/>
      <c r="D4070" s="115"/>
      <c r="E4070" s="267"/>
      <c r="F4070" s="298"/>
      <c r="G4070" s="189"/>
      <c r="H4070" s="358"/>
      <c r="I4070" s="331"/>
      <c r="J4070" s="72"/>
      <c r="K4070" s="72"/>
      <c r="L4070"/>
      <c r="M4070"/>
      <c r="P4070" s="9">
        <v>237</v>
      </c>
      <c r="R4070" s="36"/>
      <c r="V4070" s="37"/>
      <c r="Z4070" s="38"/>
      <c r="AA4070" s="38"/>
      <c r="AB4070" s="30"/>
      <c r="AC4070" s="31"/>
      <c r="AD4070" s="32"/>
      <c r="AE4070" s="32"/>
      <c r="AF4070" s="33"/>
      <c r="AJ4070" s="350"/>
      <c r="AK4070" s="3"/>
      <c r="AL4070" s="3"/>
    </row>
    <row r="4071" spans="1:38" ht="12" customHeight="1" x14ac:dyDescent="0.25">
      <c r="A4071" s="277">
        <v>4501022</v>
      </c>
      <c r="B4071" s="282" t="s">
        <v>924</v>
      </c>
      <c r="C4071" s="289"/>
      <c r="D4071" s="115">
        <v>41.55</v>
      </c>
      <c r="E4071" s="290" t="s">
        <v>1</v>
      </c>
      <c r="F4071" s="292">
        <f t="shared" si="241"/>
        <v>49.859999999999992</v>
      </c>
      <c r="G4071" s="163" t="s">
        <v>3335</v>
      </c>
      <c r="H4071" s="358"/>
      <c r="J4071" s="341"/>
      <c r="L4071"/>
      <c r="M4071"/>
      <c r="P4071" s="9">
        <v>237</v>
      </c>
      <c r="V4071" s="39"/>
      <c r="Z4071" s="38"/>
      <c r="AA4071" s="38">
        <v>4.9840510366826152</v>
      </c>
      <c r="AB4071" s="30"/>
      <c r="AC4071" s="31"/>
      <c r="AD4071" s="32"/>
      <c r="AE4071" s="32"/>
      <c r="AF4071" s="33"/>
      <c r="AJ4071" s="350"/>
      <c r="AK4071" s="3"/>
      <c r="AL4071" s="3"/>
    </row>
    <row r="4072" spans="1:38" ht="60" customHeight="1" x14ac:dyDescent="0.25">
      <c r="A4072" s="269">
        <v>159</v>
      </c>
      <c r="B4072" s="284" t="s">
        <v>8064</v>
      </c>
      <c r="C4072" s="267"/>
      <c r="D4072" s="115"/>
      <c r="E4072" s="267"/>
      <c r="F4072" s="298"/>
      <c r="G4072" s="189"/>
      <c r="H4072" s="358"/>
      <c r="I4072" s="331"/>
      <c r="J4072" s="72"/>
      <c r="K4072" s="72"/>
      <c r="L4072"/>
      <c r="M4072"/>
      <c r="P4072" s="9">
        <v>69</v>
      </c>
      <c r="R4072" s="36"/>
      <c r="V4072" s="37"/>
      <c r="Z4072" s="38"/>
      <c r="AA4072" s="38"/>
      <c r="AB4072" s="30"/>
      <c r="AC4072" s="31"/>
      <c r="AD4072" s="32"/>
      <c r="AE4072" s="32"/>
      <c r="AF4072" s="33"/>
      <c r="AJ4072" s="350"/>
      <c r="AK4072" s="3"/>
      <c r="AL4072" s="3"/>
    </row>
    <row r="4073" spans="1:38" ht="12" customHeight="1" x14ac:dyDescent="0.25">
      <c r="A4073" s="76">
        <v>2805006</v>
      </c>
      <c r="B4073" s="270" t="s">
        <v>5607</v>
      </c>
      <c r="C4073" s="77"/>
      <c r="D4073" s="115">
        <v>172.94</v>
      </c>
      <c r="E4073" s="78" t="s">
        <v>1</v>
      </c>
      <c r="F4073" s="112">
        <f t="shared" si="241"/>
        <v>207.52799999999999</v>
      </c>
      <c r="G4073" s="79" t="s">
        <v>3335</v>
      </c>
      <c r="H4073" s="358"/>
      <c r="L4073"/>
      <c r="M4073"/>
      <c r="P4073" s="9">
        <v>69</v>
      </c>
      <c r="V4073" s="39"/>
      <c r="Z4073" s="38"/>
      <c r="AA4073" s="38">
        <v>5.0011340440009207</v>
      </c>
      <c r="AB4073" s="30"/>
      <c r="AC4073" s="31"/>
      <c r="AD4073" s="32"/>
      <c r="AE4073" s="32"/>
      <c r="AF4073" s="33"/>
      <c r="AJ4073" s="350"/>
      <c r="AK4073" s="3"/>
      <c r="AL4073" s="3"/>
    </row>
    <row r="4074" spans="1:38" ht="12" customHeight="1" x14ac:dyDescent="0.25">
      <c r="A4074" s="271">
        <v>2805007</v>
      </c>
      <c r="B4074" s="100" t="s">
        <v>5608</v>
      </c>
      <c r="C4074" s="85"/>
      <c r="D4074" s="115">
        <v>182.85</v>
      </c>
      <c r="E4074" s="86" t="s">
        <v>6464</v>
      </c>
      <c r="F4074" s="292">
        <f t="shared" si="241"/>
        <v>219.42</v>
      </c>
      <c r="G4074" s="87" t="s">
        <v>3335</v>
      </c>
      <c r="H4074" s="358"/>
      <c r="L4074"/>
      <c r="M4074"/>
      <c r="P4074" s="9">
        <v>69</v>
      </c>
      <c r="V4074" s="39"/>
      <c r="Z4074" s="38"/>
      <c r="AA4074" s="38">
        <v>5.0032003413697339</v>
      </c>
      <c r="AB4074" s="30"/>
      <c r="AC4074" s="31"/>
      <c r="AD4074" s="32"/>
      <c r="AE4074" s="32"/>
      <c r="AF4074" s="33"/>
      <c r="AJ4074" s="350">
        <v>2805092</v>
      </c>
      <c r="AK4074" s="3"/>
      <c r="AL4074" s="3"/>
    </row>
    <row r="4075" spans="1:38" ht="60" customHeight="1" x14ac:dyDescent="0.25">
      <c r="A4075" s="269">
        <v>160</v>
      </c>
      <c r="B4075" s="284" t="s">
        <v>8065</v>
      </c>
      <c r="C4075" s="267"/>
      <c r="D4075" s="115"/>
      <c r="E4075" s="267"/>
      <c r="F4075" s="298"/>
      <c r="G4075" s="189"/>
      <c r="H4075" s="358"/>
      <c r="I4075" s="331"/>
      <c r="J4075" s="72"/>
      <c r="K4075" s="72"/>
      <c r="L4075"/>
      <c r="M4075"/>
      <c r="P4075" s="9">
        <v>70</v>
      </c>
      <c r="R4075" s="36"/>
      <c r="V4075" s="37"/>
      <c r="Z4075" s="38"/>
      <c r="AA4075" s="38"/>
      <c r="AB4075" s="30"/>
      <c r="AC4075" s="31"/>
      <c r="AD4075" s="32"/>
      <c r="AE4075" s="32"/>
      <c r="AF4075" s="33"/>
      <c r="AJ4075" s="350"/>
      <c r="AK4075" s="3"/>
      <c r="AL4075" s="3"/>
    </row>
    <row r="4076" spans="1:38" ht="12" customHeight="1" x14ac:dyDescent="0.25">
      <c r="A4076" s="76">
        <v>2805004</v>
      </c>
      <c r="B4076" s="270" t="s">
        <v>925</v>
      </c>
      <c r="C4076" s="77"/>
      <c r="D4076" s="115">
        <v>161.63999999999999</v>
      </c>
      <c r="E4076" s="78" t="s">
        <v>1</v>
      </c>
      <c r="F4076" s="112">
        <f t="shared" si="241"/>
        <v>193.96799999999999</v>
      </c>
      <c r="G4076" s="79" t="s">
        <v>3335</v>
      </c>
      <c r="H4076" s="358"/>
      <c r="L4076"/>
      <c r="M4076"/>
      <c r="P4076" s="9">
        <v>70</v>
      </c>
      <c r="V4076" s="39"/>
      <c r="Z4076" s="38"/>
      <c r="AA4076" s="38">
        <v>4.9993932775148551</v>
      </c>
      <c r="AB4076" s="30"/>
      <c r="AC4076" s="31"/>
      <c r="AD4076" s="32"/>
      <c r="AE4076" s="32"/>
      <c r="AF4076" s="33"/>
      <c r="AJ4076" s="350"/>
      <c r="AK4076" s="3"/>
      <c r="AL4076" s="3"/>
    </row>
    <row r="4077" spans="1:38" ht="12" customHeight="1" x14ac:dyDescent="0.25">
      <c r="A4077" s="271">
        <v>2805005</v>
      </c>
      <c r="B4077" s="100" t="s">
        <v>926</v>
      </c>
      <c r="C4077" s="85"/>
      <c r="D4077" s="115">
        <v>169.88</v>
      </c>
      <c r="E4077" s="86" t="s">
        <v>1</v>
      </c>
      <c r="F4077" s="292">
        <f t="shared" si="241"/>
        <v>203.85599999999999</v>
      </c>
      <c r="G4077" s="87" t="s">
        <v>3335</v>
      </c>
      <c r="H4077" s="358"/>
      <c r="L4077"/>
      <c r="M4077"/>
      <c r="P4077" s="9">
        <v>70</v>
      </c>
      <c r="V4077" s="39"/>
      <c r="Z4077" s="38"/>
      <c r="AA4077" s="38">
        <v>5.0005774338838194</v>
      </c>
      <c r="AB4077" s="30"/>
      <c r="AC4077" s="31"/>
      <c r="AD4077" s="32"/>
      <c r="AE4077" s="32"/>
      <c r="AF4077" s="33"/>
      <c r="AJ4077" s="350">
        <v>2801005</v>
      </c>
      <c r="AK4077" s="3"/>
      <c r="AL4077" s="3"/>
    </row>
    <row r="4078" spans="1:38" ht="75" customHeight="1" x14ac:dyDescent="0.25">
      <c r="A4078" s="269">
        <v>161</v>
      </c>
      <c r="B4078" s="284" t="s">
        <v>8066</v>
      </c>
      <c r="C4078" s="267"/>
      <c r="D4078" s="115"/>
      <c r="E4078" s="267"/>
      <c r="F4078" s="298"/>
      <c r="G4078" s="189"/>
      <c r="H4078" s="358"/>
      <c r="I4078" s="331"/>
      <c r="J4078" s="72"/>
      <c r="K4078" s="72"/>
      <c r="L4078"/>
      <c r="M4078"/>
      <c r="P4078" s="9">
        <v>108</v>
      </c>
      <c r="R4078" s="36"/>
      <c r="V4078" s="37"/>
      <c r="Z4078" s="38"/>
      <c r="AA4078" s="38"/>
      <c r="AB4078" s="30"/>
      <c r="AC4078" s="31"/>
      <c r="AD4078" s="32"/>
      <c r="AE4078" s="32"/>
      <c r="AF4078" s="33"/>
      <c r="AJ4078" s="350"/>
      <c r="AK4078" s="3"/>
      <c r="AL4078" s="3"/>
    </row>
    <row r="4079" spans="1:38" ht="12" customHeight="1" x14ac:dyDescent="0.25">
      <c r="A4079" s="76">
        <v>5401001</v>
      </c>
      <c r="B4079" s="270" t="s">
        <v>7242</v>
      </c>
      <c r="C4079" s="77"/>
      <c r="D4079" s="115">
        <v>157.05000000000001</v>
      </c>
      <c r="E4079" s="78" t="s">
        <v>6463</v>
      </c>
      <c r="F4079" s="112">
        <f t="shared" ref="F4079:F4083" si="242">D4079*1.2</f>
        <v>188.46</v>
      </c>
      <c r="G4079" s="79" t="s">
        <v>3333</v>
      </c>
      <c r="H4079" s="358"/>
      <c r="I4079" s="347"/>
      <c r="J4079" s="15"/>
      <c r="L4079"/>
      <c r="M4079"/>
      <c r="P4079" s="9">
        <v>108</v>
      </c>
      <c r="V4079" s="39"/>
      <c r="Z4079" s="38"/>
      <c r="AA4079" s="38">
        <v>20</v>
      </c>
      <c r="AB4079" s="30"/>
      <c r="AC4079" s="31"/>
      <c r="AD4079" s="32"/>
      <c r="AE4079" s="32"/>
      <c r="AF4079" s="33"/>
      <c r="AJ4079" s="350">
        <v>1701001</v>
      </c>
      <c r="AK4079" s="3"/>
      <c r="AL4079" s="3"/>
    </row>
    <row r="4080" spans="1:38" ht="12" customHeight="1" x14ac:dyDescent="0.25">
      <c r="A4080" s="73">
        <v>5401002</v>
      </c>
      <c r="B4080" s="98" t="s">
        <v>7243</v>
      </c>
      <c r="C4080" s="74"/>
      <c r="D4080" s="115">
        <v>203.71</v>
      </c>
      <c r="E4080" s="75" t="s">
        <v>6463</v>
      </c>
      <c r="F4080" s="112">
        <f t="shared" si="242"/>
        <v>244.452</v>
      </c>
      <c r="G4080" s="80" t="s">
        <v>3333</v>
      </c>
      <c r="H4080" s="358"/>
      <c r="I4080" s="347"/>
      <c r="J4080" s="15"/>
      <c r="L4080"/>
      <c r="M4080"/>
      <c r="P4080" s="9">
        <v>108</v>
      </c>
      <c r="V4080" s="39"/>
      <c r="Z4080" s="38"/>
      <c r="AA4080" s="38">
        <v>20.00140607424072</v>
      </c>
      <c r="AB4080" s="30"/>
      <c r="AC4080" s="31"/>
      <c r="AD4080" s="32"/>
      <c r="AE4080" s="32"/>
      <c r="AF4080" s="33"/>
      <c r="AJ4080" s="350">
        <v>1701002</v>
      </c>
      <c r="AK4080" s="3"/>
      <c r="AL4080" s="3"/>
    </row>
    <row r="4081" spans="1:38" ht="12" customHeight="1" x14ac:dyDescent="0.25">
      <c r="A4081" s="73">
        <v>5401003</v>
      </c>
      <c r="B4081" s="98" t="s">
        <v>7244</v>
      </c>
      <c r="C4081" s="74"/>
      <c r="D4081" s="115">
        <v>375.21</v>
      </c>
      <c r="E4081" s="75" t="s">
        <v>6463</v>
      </c>
      <c r="F4081" s="112">
        <f t="shared" si="242"/>
        <v>450.25199999999995</v>
      </c>
      <c r="G4081" s="80" t="s">
        <v>3335</v>
      </c>
      <c r="H4081" s="358"/>
      <c r="I4081" s="347"/>
      <c r="L4081"/>
      <c r="M4081"/>
      <c r="P4081" s="9">
        <v>108</v>
      </c>
      <c r="V4081" s="39"/>
      <c r="Z4081" s="38"/>
      <c r="AA4081" s="38">
        <v>20.001526834109484</v>
      </c>
      <c r="AB4081" s="30"/>
      <c r="AC4081" s="31"/>
      <c r="AD4081" s="32"/>
      <c r="AE4081" s="32"/>
      <c r="AF4081" s="33"/>
      <c r="AJ4081" s="350">
        <v>1701003</v>
      </c>
      <c r="AK4081" s="3"/>
      <c r="AL4081" s="3"/>
    </row>
    <row r="4082" spans="1:38" ht="12" customHeight="1" x14ac:dyDescent="0.25">
      <c r="A4082" s="73">
        <v>5401004</v>
      </c>
      <c r="B4082" s="98" t="s">
        <v>7245</v>
      </c>
      <c r="C4082" s="74"/>
      <c r="D4082" s="115">
        <v>644.88</v>
      </c>
      <c r="E4082" s="75" t="s">
        <v>6463</v>
      </c>
      <c r="F4082" s="112">
        <f t="shared" si="242"/>
        <v>773.85599999999999</v>
      </c>
      <c r="G4082" s="80" t="s">
        <v>3335</v>
      </c>
      <c r="H4082" s="358"/>
      <c r="I4082" s="347"/>
      <c r="L4082"/>
      <c r="M4082"/>
      <c r="P4082" s="9">
        <v>108</v>
      </c>
      <c r="V4082" s="39"/>
      <c r="Z4082" s="38"/>
      <c r="AA4082" s="38">
        <v>19.999111644124639</v>
      </c>
      <c r="AB4082" s="30"/>
      <c r="AC4082" s="31"/>
      <c r="AD4082" s="32"/>
      <c r="AE4082" s="32"/>
      <c r="AF4082" s="33"/>
      <c r="AJ4082" s="350">
        <v>1701004</v>
      </c>
      <c r="AK4082" s="3"/>
      <c r="AL4082" s="3"/>
    </row>
    <row r="4083" spans="1:38" ht="12" customHeight="1" x14ac:dyDescent="0.25">
      <c r="A4083" s="73">
        <v>5401005</v>
      </c>
      <c r="B4083" s="98" t="s">
        <v>7246</v>
      </c>
      <c r="C4083" s="74"/>
      <c r="D4083" s="115">
        <v>900.91</v>
      </c>
      <c r="E4083" s="75" t="s">
        <v>6463</v>
      </c>
      <c r="F4083" s="112">
        <f t="shared" si="242"/>
        <v>1081.0919999999999</v>
      </c>
      <c r="G4083" s="80" t="s">
        <v>3335</v>
      </c>
      <c r="H4083" s="358"/>
      <c r="I4083" s="347"/>
      <c r="L4083"/>
      <c r="M4083"/>
      <c r="P4083" s="9">
        <v>108</v>
      </c>
      <c r="V4083" s="39"/>
      <c r="Z4083" s="38"/>
      <c r="AA4083" s="38">
        <v>20.000317944804777</v>
      </c>
      <c r="AB4083" s="30"/>
      <c r="AC4083" s="31"/>
      <c r="AD4083" s="32"/>
      <c r="AE4083" s="32"/>
      <c r="AF4083" s="33"/>
      <c r="AJ4083" s="350">
        <v>1701005</v>
      </c>
      <c r="AK4083" s="3"/>
      <c r="AL4083" s="3"/>
    </row>
    <row r="4084" spans="1:38" ht="12" customHeight="1" x14ac:dyDescent="0.25">
      <c r="A4084" s="73">
        <v>5114005</v>
      </c>
      <c r="B4084" s="98" t="s">
        <v>7230</v>
      </c>
      <c r="C4084" s="74"/>
      <c r="D4084" s="115">
        <v>79.680000000000007</v>
      </c>
      <c r="E4084" s="75" t="s">
        <v>6463</v>
      </c>
      <c r="F4084" s="112">
        <f>D4084*1.2</f>
        <v>95.616</v>
      </c>
      <c r="G4084" s="80" t="s">
        <v>3333</v>
      </c>
      <c r="H4084" s="358"/>
      <c r="I4084" s="326"/>
      <c r="J4084" s="15"/>
      <c r="L4084"/>
      <c r="M4084"/>
      <c r="P4084" s="9">
        <v>108</v>
      </c>
      <c r="V4084" s="39"/>
      <c r="Z4084" s="38"/>
      <c r="AA4084" s="38">
        <v>12.005751258087713</v>
      </c>
      <c r="AB4084" s="30"/>
      <c r="AC4084" s="31"/>
      <c r="AD4084" s="32"/>
      <c r="AE4084" s="32"/>
      <c r="AF4084" s="33"/>
      <c r="AJ4084" s="350">
        <v>1102001</v>
      </c>
      <c r="AK4084" s="3"/>
      <c r="AL4084" s="3"/>
    </row>
    <row r="4085" spans="1:38" ht="12" customHeight="1" x14ac:dyDescent="0.25">
      <c r="A4085" s="73">
        <v>5114006</v>
      </c>
      <c r="B4085" s="98" t="s">
        <v>7231</v>
      </c>
      <c r="C4085" s="74"/>
      <c r="D4085" s="115">
        <v>89.13</v>
      </c>
      <c r="E4085" s="75" t="s">
        <v>6463</v>
      </c>
      <c r="F4085" s="112">
        <f>D4085*1.2</f>
        <v>106.95599999999999</v>
      </c>
      <c r="G4085" s="80" t="s">
        <v>3333</v>
      </c>
      <c r="H4085" s="358"/>
      <c r="I4085" s="326" t="s">
        <v>4950</v>
      </c>
      <c r="J4085" s="15"/>
      <c r="L4085"/>
      <c r="M4085"/>
      <c r="P4085" s="9">
        <v>108</v>
      </c>
      <c r="V4085" s="39"/>
      <c r="Z4085" s="38"/>
      <c r="AA4085" s="38">
        <v>12.001928020565558</v>
      </c>
      <c r="AB4085" s="30"/>
      <c r="AC4085" s="31"/>
      <c r="AD4085" s="32"/>
      <c r="AE4085" s="32"/>
      <c r="AF4085" s="33"/>
      <c r="AJ4085" s="350">
        <v>1102002</v>
      </c>
      <c r="AK4085" s="3"/>
      <c r="AL4085" s="3"/>
    </row>
    <row r="4086" spans="1:38" ht="12" customHeight="1" x14ac:dyDescent="0.25">
      <c r="A4086" s="73">
        <v>5114007</v>
      </c>
      <c r="B4086" s="98" t="s">
        <v>7232</v>
      </c>
      <c r="C4086" s="74"/>
      <c r="D4086" s="115">
        <v>104.93</v>
      </c>
      <c r="E4086" s="75" t="s">
        <v>6463</v>
      </c>
      <c r="F4086" s="112">
        <f>D4086*1.2</f>
        <v>125.916</v>
      </c>
      <c r="G4086" s="80" t="s">
        <v>3333</v>
      </c>
      <c r="H4086" s="358"/>
      <c r="I4086" s="360" t="s">
        <v>8277</v>
      </c>
      <c r="J4086" s="15"/>
      <c r="L4086"/>
      <c r="M4086"/>
      <c r="P4086" s="9">
        <v>108</v>
      </c>
      <c r="V4086" s="39"/>
      <c r="Z4086" s="38"/>
      <c r="AA4086" s="38">
        <v>11.998361998362</v>
      </c>
      <c r="AB4086" s="30"/>
      <c r="AC4086" s="31"/>
      <c r="AD4086" s="32"/>
      <c r="AE4086" s="32"/>
      <c r="AF4086" s="33"/>
      <c r="AJ4086" s="350">
        <v>1102003</v>
      </c>
      <c r="AK4086" s="3"/>
      <c r="AL4086" s="3"/>
    </row>
    <row r="4087" spans="1:38" ht="12" customHeight="1" x14ac:dyDescent="0.25">
      <c r="A4087" s="73">
        <v>5114008</v>
      </c>
      <c r="B4087" s="98" t="s">
        <v>7233</v>
      </c>
      <c r="C4087" s="74"/>
      <c r="D4087" s="115">
        <v>114.35</v>
      </c>
      <c r="E4087" s="75" t="s">
        <v>6463</v>
      </c>
      <c r="F4087" s="112">
        <f>D4087*1.2</f>
        <v>137.22</v>
      </c>
      <c r="G4087" s="80" t="s">
        <v>3333</v>
      </c>
      <c r="H4087" s="358"/>
      <c r="I4087" s="361"/>
      <c r="J4087" s="15"/>
      <c r="L4087"/>
      <c r="M4087"/>
      <c r="P4087" s="9">
        <v>108</v>
      </c>
      <c r="V4087" s="39"/>
      <c r="Z4087" s="38"/>
      <c r="AA4087" s="38">
        <v>11.998997995991971</v>
      </c>
      <c r="AB4087" s="30"/>
      <c r="AC4087" s="31"/>
      <c r="AD4087" s="32"/>
      <c r="AE4087" s="32"/>
      <c r="AF4087" s="33"/>
      <c r="AJ4087" s="350">
        <v>1102006</v>
      </c>
      <c r="AK4087" s="3"/>
      <c r="AL4087" s="3"/>
    </row>
    <row r="4088" spans="1:38" ht="12" customHeight="1" x14ac:dyDescent="0.25">
      <c r="A4088" s="73">
        <v>5102001</v>
      </c>
      <c r="B4088" s="98" t="s">
        <v>7247</v>
      </c>
      <c r="C4088" s="74"/>
      <c r="D4088" s="115">
        <v>79.680000000000007</v>
      </c>
      <c r="E4088" s="75" t="s">
        <v>6463</v>
      </c>
      <c r="F4088" s="112">
        <f t="shared" si="241"/>
        <v>95.616</v>
      </c>
      <c r="G4088" s="80" t="s">
        <v>3333</v>
      </c>
      <c r="H4088" s="358"/>
      <c r="I4088" s="365" t="s">
        <v>4987</v>
      </c>
      <c r="J4088" s="15"/>
      <c r="L4088"/>
      <c r="M4088"/>
      <c r="P4088" s="9">
        <v>108</v>
      </c>
      <c r="V4088" s="39"/>
      <c r="Z4088" s="38"/>
      <c r="AA4088" s="38">
        <v>12.005751258087713</v>
      </c>
      <c r="AB4088" s="30"/>
      <c r="AC4088" s="31"/>
      <c r="AD4088" s="32"/>
      <c r="AE4088" s="32"/>
      <c r="AF4088" s="33"/>
      <c r="AJ4088" s="350">
        <v>1102001</v>
      </c>
      <c r="AK4088" s="3"/>
      <c r="AL4088" s="3"/>
    </row>
    <row r="4089" spans="1:38" ht="12" customHeight="1" x14ac:dyDescent="0.25">
      <c r="A4089" s="73">
        <v>5102002</v>
      </c>
      <c r="B4089" s="98" t="s">
        <v>7248</v>
      </c>
      <c r="C4089" s="74"/>
      <c r="D4089" s="115">
        <v>89.13</v>
      </c>
      <c r="E4089" s="75" t="s">
        <v>6463</v>
      </c>
      <c r="F4089" s="112">
        <f t="shared" si="241"/>
        <v>106.95599999999999</v>
      </c>
      <c r="G4089" s="80" t="s">
        <v>3333</v>
      </c>
      <c r="H4089" s="358"/>
      <c r="I4089" s="365"/>
      <c r="J4089" s="15"/>
      <c r="L4089"/>
      <c r="M4089"/>
      <c r="P4089" s="9">
        <v>108</v>
      </c>
      <c r="V4089" s="39"/>
      <c r="Z4089" s="38"/>
      <c r="AA4089" s="38">
        <v>12.001928020565558</v>
      </c>
      <c r="AB4089" s="30"/>
      <c r="AC4089" s="31"/>
      <c r="AD4089" s="32"/>
      <c r="AE4089" s="32"/>
      <c r="AF4089" s="33"/>
      <c r="AJ4089" s="350">
        <v>1102002</v>
      </c>
      <c r="AK4089" s="3"/>
      <c r="AL4089" s="3"/>
    </row>
    <row r="4090" spans="1:38" ht="12" customHeight="1" x14ac:dyDescent="0.25">
      <c r="A4090" s="73">
        <v>5102003</v>
      </c>
      <c r="B4090" s="98" t="s">
        <v>7249</v>
      </c>
      <c r="C4090" s="74"/>
      <c r="D4090" s="115">
        <v>104.93</v>
      </c>
      <c r="E4090" s="75" t="s">
        <v>6463</v>
      </c>
      <c r="F4090" s="112">
        <f t="shared" si="241"/>
        <v>125.916</v>
      </c>
      <c r="G4090" s="80" t="s">
        <v>3333</v>
      </c>
      <c r="H4090" s="358"/>
      <c r="I4090" s="365"/>
      <c r="J4090" s="15"/>
      <c r="L4090"/>
      <c r="M4090"/>
      <c r="P4090" s="9">
        <v>108</v>
      </c>
      <c r="V4090" s="39"/>
      <c r="Z4090" s="38"/>
      <c r="AA4090" s="38">
        <v>11.998361998362</v>
      </c>
      <c r="AB4090" s="30"/>
      <c r="AC4090" s="31"/>
      <c r="AD4090" s="32"/>
      <c r="AE4090" s="32"/>
      <c r="AF4090" s="33"/>
      <c r="AJ4090" s="350">
        <v>1102003</v>
      </c>
      <c r="AK4090" s="3"/>
      <c r="AL4090" s="3"/>
    </row>
    <row r="4091" spans="1:38" ht="12" customHeight="1" x14ac:dyDescent="0.25">
      <c r="A4091" s="73">
        <v>5102004</v>
      </c>
      <c r="B4091" s="98" t="s">
        <v>7278</v>
      </c>
      <c r="C4091" s="74"/>
      <c r="D4091" s="115">
        <v>114.35</v>
      </c>
      <c r="E4091" s="75" t="s">
        <v>1</v>
      </c>
      <c r="F4091" s="112">
        <f t="shared" si="241"/>
        <v>137.22</v>
      </c>
      <c r="G4091" s="80" t="s">
        <v>3334</v>
      </c>
      <c r="H4091" s="358"/>
      <c r="I4091" s="365"/>
      <c r="L4091"/>
      <c r="M4091"/>
      <c r="P4091" s="9">
        <v>108</v>
      </c>
      <c r="V4091" s="39"/>
      <c r="Z4091" s="38"/>
      <c r="AA4091" s="38">
        <v>11.998997995991971</v>
      </c>
      <c r="AB4091" s="30"/>
      <c r="AC4091" s="31"/>
      <c r="AD4091" s="32"/>
      <c r="AE4091" s="32"/>
      <c r="AF4091" s="33"/>
      <c r="AJ4091" s="350">
        <v>1102004</v>
      </c>
      <c r="AK4091" s="3"/>
      <c r="AL4091" s="3"/>
    </row>
    <row r="4092" spans="1:38" ht="12" customHeight="1" x14ac:dyDescent="0.25">
      <c r="A4092" s="73">
        <v>5102005</v>
      </c>
      <c r="B4092" s="98" t="s">
        <v>7279</v>
      </c>
      <c r="C4092" s="74"/>
      <c r="D4092" s="115">
        <v>114.35</v>
      </c>
      <c r="E4092" s="75" t="s">
        <v>6463</v>
      </c>
      <c r="F4092" s="112">
        <f t="shared" si="241"/>
        <v>137.22</v>
      </c>
      <c r="G4092" s="80" t="s">
        <v>3334</v>
      </c>
      <c r="H4092" s="358"/>
      <c r="I4092" s="362" t="s">
        <v>8278</v>
      </c>
      <c r="L4092"/>
      <c r="M4092"/>
      <c r="P4092" s="9">
        <v>108</v>
      </c>
      <c r="V4092" s="39"/>
      <c r="Z4092" s="38"/>
      <c r="AA4092" s="38">
        <v>11.998997995991971</v>
      </c>
      <c r="AB4092" s="30"/>
      <c r="AC4092" s="31"/>
      <c r="AD4092" s="32"/>
      <c r="AE4092" s="32"/>
      <c r="AF4092" s="33"/>
      <c r="AJ4092" s="350">
        <v>1102005</v>
      </c>
      <c r="AK4092" s="3"/>
      <c r="AL4092" s="3"/>
    </row>
    <row r="4093" spans="1:38" ht="12" customHeight="1" x14ac:dyDescent="0.25">
      <c r="A4093" s="73">
        <v>5102006</v>
      </c>
      <c r="B4093" s="98" t="s">
        <v>7250</v>
      </c>
      <c r="C4093" s="74"/>
      <c r="D4093" s="115">
        <v>114.35</v>
      </c>
      <c r="E4093" s="75" t="s">
        <v>6463</v>
      </c>
      <c r="F4093" s="112">
        <f t="shared" si="241"/>
        <v>137.22</v>
      </c>
      <c r="G4093" s="80" t="s">
        <v>3333</v>
      </c>
      <c r="H4093" s="358"/>
      <c r="I4093" s="363"/>
      <c r="J4093" s="15"/>
      <c r="L4093"/>
      <c r="M4093"/>
      <c r="P4093" s="9">
        <v>108</v>
      </c>
      <c r="V4093" s="39"/>
      <c r="Z4093" s="38"/>
      <c r="AA4093" s="38">
        <v>11.998997995991971</v>
      </c>
      <c r="AB4093" s="30"/>
      <c r="AC4093" s="31"/>
      <c r="AD4093" s="32"/>
      <c r="AE4093" s="32"/>
      <c r="AF4093" s="33"/>
      <c r="AJ4093" s="350">
        <v>1102006</v>
      </c>
      <c r="AK4093" s="3"/>
      <c r="AL4093" s="3"/>
    </row>
    <row r="4094" spans="1:38" ht="12" customHeight="1" x14ac:dyDescent="0.25">
      <c r="A4094" s="73">
        <v>5102007</v>
      </c>
      <c r="B4094" s="98" t="s">
        <v>7280</v>
      </c>
      <c r="C4094" s="74"/>
      <c r="D4094" s="115">
        <v>163.85</v>
      </c>
      <c r="E4094" s="75" t="s">
        <v>6463</v>
      </c>
      <c r="F4094" s="112">
        <f t="shared" si="241"/>
        <v>196.61999999999998</v>
      </c>
      <c r="G4094" s="80" t="s">
        <v>3334</v>
      </c>
      <c r="H4094" s="358"/>
      <c r="I4094" s="24"/>
      <c r="L4094"/>
      <c r="M4094"/>
      <c r="P4094" s="9">
        <v>108</v>
      </c>
      <c r="V4094" s="39"/>
      <c r="Z4094" s="38"/>
      <c r="AA4094" s="38">
        <v>12.00069923957696</v>
      </c>
      <c r="AB4094" s="30"/>
      <c r="AC4094" s="31"/>
      <c r="AD4094" s="32"/>
      <c r="AE4094" s="32"/>
      <c r="AF4094" s="33"/>
      <c r="AJ4094" s="350">
        <v>1102007</v>
      </c>
      <c r="AK4094" s="3"/>
      <c r="AL4094" s="3"/>
    </row>
    <row r="4095" spans="1:38" ht="12" customHeight="1" x14ac:dyDescent="0.25">
      <c r="A4095" s="73">
        <v>5102008</v>
      </c>
      <c r="B4095" s="98" t="s">
        <v>7281</v>
      </c>
      <c r="C4095" s="74"/>
      <c r="D4095" s="115">
        <v>163.85</v>
      </c>
      <c r="E4095" s="75" t="s">
        <v>6463</v>
      </c>
      <c r="F4095" s="112">
        <f t="shared" si="241"/>
        <v>196.61999999999998</v>
      </c>
      <c r="G4095" s="80" t="s">
        <v>3334</v>
      </c>
      <c r="H4095" s="358"/>
      <c r="I4095" s="360" t="s">
        <v>8279</v>
      </c>
      <c r="L4095"/>
      <c r="M4095"/>
      <c r="P4095" s="9">
        <v>108</v>
      </c>
      <c r="V4095" s="39"/>
      <c r="Z4095" s="38"/>
      <c r="AA4095" s="38">
        <v>12.00069923957696</v>
      </c>
      <c r="AB4095" s="30"/>
      <c r="AC4095" s="31"/>
      <c r="AD4095" s="32"/>
      <c r="AE4095" s="32"/>
      <c r="AF4095" s="33"/>
      <c r="AJ4095" s="350">
        <v>1102008</v>
      </c>
      <c r="AK4095" s="3"/>
      <c r="AL4095" s="3"/>
    </row>
    <row r="4096" spans="1:38" ht="12" customHeight="1" x14ac:dyDescent="0.25">
      <c r="A4096" s="73">
        <v>5102009</v>
      </c>
      <c r="B4096" s="98" t="s">
        <v>7251</v>
      </c>
      <c r="C4096" s="74"/>
      <c r="D4096" s="115">
        <v>163.85</v>
      </c>
      <c r="E4096" s="75" t="s">
        <v>6463</v>
      </c>
      <c r="F4096" s="112">
        <f t="shared" si="241"/>
        <v>196.61999999999998</v>
      </c>
      <c r="G4096" s="80" t="s">
        <v>3333</v>
      </c>
      <c r="H4096" s="358"/>
      <c r="I4096" s="361"/>
      <c r="J4096" s="15"/>
      <c r="L4096"/>
      <c r="M4096"/>
      <c r="P4096" s="9">
        <v>108</v>
      </c>
      <c r="V4096" s="39"/>
      <c r="Z4096" s="38"/>
      <c r="AA4096" s="38">
        <v>12.00069923957696</v>
      </c>
      <c r="AB4096" s="30"/>
      <c r="AC4096" s="31"/>
      <c r="AD4096" s="32"/>
      <c r="AE4096" s="32"/>
      <c r="AF4096" s="33"/>
      <c r="AJ4096" s="350">
        <v>1102009</v>
      </c>
      <c r="AK4096" s="3"/>
      <c r="AL4096" s="3"/>
    </row>
    <row r="4097" spans="1:38" ht="12" customHeight="1" x14ac:dyDescent="0.25">
      <c r="A4097" s="73">
        <v>5102010</v>
      </c>
      <c r="B4097" s="98" t="s">
        <v>7282</v>
      </c>
      <c r="C4097" s="74"/>
      <c r="D4097" s="115">
        <v>197.03</v>
      </c>
      <c r="E4097" s="75" t="s">
        <v>6464</v>
      </c>
      <c r="F4097" s="112">
        <f t="shared" si="241"/>
        <v>236.43599999999998</v>
      </c>
      <c r="G4097" s="80" t="s">
        <v>3334</v>
      </c>
      <c r="H4097" s="358"/>
      <c r="I4097" s="365" t="s">
        <v>4988</v>
      </c>
      <c r="L4097"/>
      <c r="M4097"/>
      <c r="P4097" s="9">
        <v>108</v>
      </c>
      <c r="V4097" s="39"/>
      <c r="Z4097" s="38"/>
      <c r="AA4097" s="38">
        <v>12.001163044268367</v>
      </c>
      <c r="AB4097" s="30"/>
      <c r="AC4097" s="31"/>
      <c r="AD4097" s="32"/>
      <c r="AE4097" s="32"/>
      <c r="AF4097" s="33"/>
      <c r="AJ4097" s="350">
        <v>1102010</v>
      </c>
      <c r="AK4097" s="3"/>
      <c r="AL4097" s="3"/>
    </row>
    <row r="4098" spans="1:38" ht="12" customHeight="1" x14ac:dyDescent="0.25">
      <c r="A4098" s="73">
        <v>5102011</v>
      </c>
      <c r="B4098" s="98" t="s">
        <v>7283</v>
      </c>
      <c r="C4098" s="74"/>
      <c r="D4098" s="115">
        <v>197.03</v>
      </c>
      <c r="E4098" s="75" t="s">
        <v>6463</v>
      </c>
      <c r="F4098" s="112">
        <f t="shared" si="241"/>
        <v>236.43599999999998</v>
      </c>
      <c r="G4098" s="80" t="s">
        <v>3335</v>
      </c>
      <c r="H4098" s="358"/>
      <c r="I4098" s="365"/>
      <c r="L4098"/>
      <c r="M4098"/>
      <c r="P4098" s="9">
        <v>108</v>
      </c>
      <c r="V4098" s="39"/>
      <c r="Z4098" s="38"/>
      <c r="AA4098" s="38">
        <v>12.001163044268367</v>
      </c>
      <c r="AB4098" s="30"/>
      <c r="AC4098" s="31"/>
      <c r="AD4098" s="32"/>
      <c r="AE4098" s="32"/>
      <c r="AF4098" s="33"/>
      <c r="AJ4098" s="350">
        <v>1102011</v>
      </c>
      <c r="AK4098" s="3"/>
      <c r="AL4098" s="3"/>
    </row>
    <row r="4099" spans="1:38" ht="12" customHeight="1" x14ac:dyDescent="0.25">
      <c r="A4099" s="73">
        <v>5102012</v>
      </c>
      <c r="B4099" s="98" t="s">
        <v>7284</v>
      </c>
      <c r="C4099" s="74"/>
      <c r="D4099" s="115">
        <v>197.03</v>
      </c>
      <c r="E4099" s="75" t="s">
        <v>6463</v>
      </c>
      <c r="F4099" s="112">
        <f t="shared" si="241"/>
        <v>236.43599999999998</v>
      </c>
      <c r="G4099" s="80" t="s">
        <v>3334</v>
      </c>
      <c r="H4099" s="358"/>
      <c r="I4099" s="365"/>
      <c r="L4099"/>
      <c r="M4099"/>
      <c r="P4099" s="9">
        <v>108</v>
      </c>
      <c r="V4099" s="39"/>
      <c r="Z4099" s="38"/>
      <c r="AA4099" s="38">
        <v>12.001163044268367</v>
      </c>
      <c r="AB4099" s="30"/>
      <c r="AC4099" s="31"/>
      <c r="AD4099" s="32"/>
      <c r="AE4099" s="32"/>
      <c r="AF4099" s="33"/>
      <c r="AJ4099" s="350">
        <v>1102012</v>
      </c>
      <c r="AK4099" s="3"/>
      <c r="AL4099" s="3"/>
    </row>
    <row r="4100" spans="1:38" ht="12" customHeight="1" x14ac:dyDescent="0.25">
      <c r="A4100" s="73">
        <v>5102013</v>
      </c>
      <c r="B4100" s="98" t="s">
        <v>7252</v>
      </c>
      <c r="C4100" s="74"/>
      <c r="D4100" s="115">
        <v>197.03</v>
      </c>
      <c r="E4100" s="75" t="s">
        <v>6463</v>
      </c>
      <c r="F4100" s="112">
        <f t="shared" si="241"/>
        <v>236.43599999999998</v>
      </c>
      <c r="G4100" s="80" t="s">
        <v>3333</v>
      </c>
      <c r="H4100" s="358"/>
      <c r="I4100" s="360" t="s">
        <v>8280</v>
      </c>
      <c r="J4100" s="15"/>
      <c r="L4100"/>
      <c r="M4100"/>
      <c r="P4100" s="9">
        <v>108</v>
      </c>
      <c r="V4100" s="39"/>
      <c r="Z4100" s="38"/>
      <c r="AA4100" s="38">
        <v>12.001163044268367</v>
      </c>
      <c r="AB4100" s="30"/>
      <c r="AC4100" s="31"/>
      <c r="AD4100" s="32"/>
      <c r="AE4100" s="32"/>
      <c r="AF4100" s="33"/>
      <c r="AJ4100" s="350">
        <v>1102013</v>
      </c>
      <c r="AK4100" s="3"/>
      <c r="AL4100" s="3"/>
    </row>
    <row r="4101" spans="1:38" ht="12" customHeight="1" x14ac:dyDescent="0.25">
      <c r="A4101" s="73">
        <v>5102014</v>
      </c>
      <c r="B4101" s="98" t="s">
        <v>7285</v>
      </c>
      <c r="C4101" s="74"/>
      <c r="D4101" s="115">
        <v>240.56</v>
      </c>
      <c r="E4101" s="75"/>
      <c r="F4101" s="112">
        <f t="shared" si="241"/>
        <v>288.67199999999997</v>
      </c>
      <c r="G4101" s="80" t="s">
        <v>3334</v>
      </c>
      <c r="H4101" s="358"/>
      <c r="I4101" s="361"/>
      <c r="L4101"/>
      <c r="M4101"/>
      <c r="P4101" s="9">
        <v>108</v>
      </c>
      <c r="V4101" s="39"/>
      <c r="Z4101" s="38"/>
      <c r="AA4101" s="38">
        <v>12.002857823291251</v>
      </c>
      <c r="AB4101" s="30"/>
      <c r="AC4101" s="31"/>
      <c r="AD4101" s="32"/>
      <c r="AE4101" s="32"/>
      <c r="AF4101" s="33"/>
      <c r="AJ4101" s="350">
        <v>1102014</v>
      </c>
      <c r="AK4101" s="3"/>
      <c r="AL4101" s="3"/>
    </row>
    <row r="4102" spans="1:38" ht="12" customHeight="1" x14ac:dyDescent="0.25">
      <c r="A4102" s="73">
        <v>5102015</v>
      </c>
      <c r="B4102" s="98" t="s">
        <v>7253</v>
      </c>
      <c r="C4102" s="74"/>
      <c r="D4102" s="115">
        <v>240.56</v>
      </c>
      <c r="E4102" s="75" t="s">
        <v>1</v>
      </c>
      <c r="F4102" s="112">
        <f t="shared" si="241"/>
        <v>288.67199999999997</v>
      </c>
      <c r="G4102" s="80" t="s">
        <v>3334</v>
      </c>
      <c r="H4102" s="358"/>
      <c r="I4102" s="365" t="s">
        <v>4989</v>
      </c>
      <c r="L4102"/>
      <c r="M4102"/>
      <c r="P4102" s="9">
        <v>108</v>
      </c>
      <c r="V4102" s="39"/>
      <c r="Z4102" s="38"/>
      <c r="AA4102" s="38">
        <v>12.002857823291251</v>
      </c>
      <c r="AB4102" s="30"/>
      <c r="AC4102" s="31"/>
      <c r="AD4102" s="32"/>
      <c r="AE4102" s="32"/>
      <c r="AF4102" s="33"/>
      <c r="AJ4102" s="350">
        <v>1102015</v>
      </c>
      <c r="AK4102" s="3"/>
      <c r="AL4102" s="3"/>
    </row>
    <row r="4103" spans="1:38" ht="12" customHeight="1" x14ac:dyDescent="0.25">
      <c r="A4103" s="73">
        <v>1102016</v>
      </c>
      <c r="B4103" s="98" t="s">
        <v>7286</v>
      </c>
      <c r="C4103" s="74"/>
      <c r="D4103" s="115">
        <v>128.30000000000001</v>
      </c>
      <c r="E4103" s="75" t="s">
        <v>1</v>
      </c>
      <c r="F4103" s="309">
        <f t="shared" si="241"/>
        <v>153.96</v>
      </c>
      <c r="G4103" s="80" t="s">
        <v>3334</v>
      </c>
      <c r="H4103" s="358"/>
      <c r="I4103" s="365"/>
      <c r="L4103"/>
      <c r="M4103"/>
      <c r="P4103" s="9">
        <v>108</v>
      </c>
      <c r="V4103" s="39"/>
      <c r="Z4103" s="38"/>
      <c r="AA4103" s="38">
        <v>0</v>
      </c>
      <c r="AB4103" s="30"/>
      <c r="AC4103" s="31"/>
      <c r="AD4103" s="32"/>
      <c r="AE4103" s="32"/>
      <c r="AF4103" s="33"/>
      <c r="AJ4103" s="350"/>
      <c r="AK4103" s="3"/>
      <c r="AL4103" s="3"/>
    </row>
    <row r="4104" spans="1:38" ht="12" customHeight="1" x14ac:dyDescent="0.25">
      <c r="A4104" s="73">
        <v>5102017</v>
      </c>
      <c r="B4104" s="98" t="s">
        <v>7287</v>
      </c>
      <c r="C4104" s="74"/>
      <c r="D4104" s="115">
        <v>244.94</v>
      </c>
      <c r="E4104" s="75" t="s">
        <v>1</v>
      </c>
      <c r="F4104" s="112">
        <f t="shared" si="241"/>
        <v>293.928</v>
      </c>
      <c r="G4104" s="80" t="s">
        <v>3334</v>
      </c>
      <c r="H4104" s="358"/>
      <c r="I4104" s="365"/>
      <c r="L4104"/>
      <c r="M4104"/>
      <c r="P4104" s="9">
        <v>108</v>
      </c>
      <c r="V4104" s="39"/>
      <c r="Z4104" s="38"/>
      <c r="AA4104" s="38">
        <v>11.997895106121732</v>
      </c>
      <c r="AB4104" s="30"/>
      <c r="AC4104" s="31"/>
      <c r="AD4104" s="32"/>
      <c r="AE4104" s="32"/>
      <c r="AF4104" s="33"/>
      <c r="AJ4104" s="350">
        <v>1102017</v>
      </c>
      <c r="AK4104" s="3"/>
      <c r="AL4104" s="3"/>
    </row>
    <row r="4105" spans="1:38" ht="12" customHeight="1" x14ac:dyDescent="0.25">
      <c r="A4105" s="73">
        <v>5102018</v>
      </c>
      <c r="B4105" s="98" t="s">
        <v>7288</v>
      </c>
      <c r="C4105" s="74"/>
      <c r="D4105" s="115">
        <v>244.94</v>
      </c>
      <c r="E4105" s="75" t="s">
        <v>6463</v>
      </c>
      <c r="F4105" s="112">
        <f t="shared" si="241"/>
        <v>293.928</v>
      </c>
      <c r="G4105" s="80" t="s">
        <v>3334</v>
      </c>
      <c r="H4105" s="358"/>
      <c r="I4105" s="365"/>
      <c r="L4105"/>
      <c r="M4105"/>
      <c r="P4105" s="9">
        <v>108</v>
      </c>
      <c r="V4105" s="39"/>
      <c r="Z4105" s="38"/>
      <c r="AA4105" s="38">
        <v>11.997895106121732</v>
      </c>
      <c r="AB4105" s="30"/>
      <c r="AC4105" s="31"/>
      <c r="AD4105" s="32"/>
      <c r="AE4105" s="32"/>
      <c r="AF4105" s="33"/>
      <c r="AJ4105" s="350">
        <v>1102018</v>
      </c>
      <c r="AK4105" s="3"/>
      <c r="AL4105" s="3"/>
    </row>
    <row r="4106" spans="1:38" ht="12" customHeight="1" x14ac:dyDescent="0.25">
      <c r="A4106" s="73">
        <v>5102019</v>
      </c>
      <c r="B4106" s="98" t="s">
        <v>7289</v>
      </c>
      <c r="C4106" s="74"/>
      <c r="D4106" s="115">
        <v>244.94</v>
      </c>
      <c r="E4106" s="75" t="s">
        <v>6463</v>
      </c>
      <c r="F4106" s="112">
        <f t="shared" si="241"/>
        <v>293.928</v>
      </c>
      <c r="G4106" s="80" t="s">
        <v>3334</v>
      </c>
      <c r="H4106" s="358"/>
      <c r="L4106"/>
      <c r="M4106"/>
      <c r="P4106" s="9">
        <v>108</v>
      </c>
      <c r="V4106" s="39"/>
      <c r="Z4106" s="38"/>
      <c r="AA4106" s="38">
        <v>11.997895106121732</v>
      </c>
      <c r="AB4106" s="30"/>
      <c r="AC4106" s="31"/>
      <c r="AD4106" s="32"/>
      <c r="AE4106" s="32"/>
      <c r="AF4106" s="33"/>
      <c r="AJ4106" s="350">
        <v>1102019</v>
      </c>
      <c r="AK4106" s="3"/>
      <c r="AL4106" s="3"/>
    </row>
    <row r="4107" spans="1:38" ht="12" customHeight="1" x14ac:dyDescent="0.25">
      <c r="A4107" s="73">
        <v>5102020</v>
      </c>
      <c r="B4107" s="98" t="s">
        <v>7290</v>
      </c>
      <c r="C4107" s="74"/>
      <c r="D4107" s="115">
        <v>244.94</v>
      </c>
      <c r="E4107" s="75" t="s">
        <v>6464</v>
      </c>
      <c r="F4107" s="112">
        <f t="shared" ref="F4107:F4170" si="243">D4107*1.2</f>
        <v>293.928</v>
      </c>
      <c r="G4107" s="80" t="s">
        <v>3334</v>
      </c>
      <c r="H4107" s="358"/>
      <c r="I4107" s="326" t="s">
        <v>4968</v>
      </c>
      <c r="L4107"/>
      <c r="M4107"/>
      <c r="P4107" s="9">
        <v>108</v>
      </c>
      <c r="V4107" s="39"/>
      <c r="Z4107" s="38"/>
      <c r="AA4107" s="38">
        <v>11.997895106121732</v>
      </c>
      <c r="AB4107" s="30"/>
      <c r="AC4107" s="31"/>
      <c r="AD4107" s="32"/>
      <c r="AE4107" s="32"/>
      <c r="AF4107" s="33"/>
      <c r="AJ4107" s="350">
        <v>1102020</v>
      </c>
      <c r="AK4107" s="3"/>
      <c r="AL4107" s="3"/>
    </row>
    <row r="4108" spans="1:38" ht="12" customHeight="1" x14ac:dyDescent="0.25">
      <c r="A4108" s="73">
        <v>5102021</v>
      </c>
      <c r="B4108" s="98" t="s">
        <v>7254</v>
      </c>
      <c r="C4108" s="74"/>
      <c r="D4108" s="115">
        <v>244.94</v>
      </c>
      <c r="E4108" s="75" t="s">
        <v>6463</v>
      </c>
      <c r="F4108" s="112">
        <f t="shared" si="243"/>
        <v>293.928</v>
      </c>
      <c r="G4108" s="80" t="s">
        <v>3333</v>
      </c>
      <c r="H4108" s="358"/>
      <c r="I4108" s="360" t="s">
        <v>8281</v>
      </c>
      <c r="J4108" s="15"/>
      <c r="L4108"/>
      <c r="M4108"/>
      <c r="P4108" s="9">
        <v>108</v>
      </c>
      <c r="V4108" s="39"/>
      <c r="Z4108" s="38"/>
      <c r="AA4108" s="38">
        <v>11.997895106121732</v>
      </c>
      <c r="AB4108" s="30"/>
      <c r="AC4108" s="31"/>
      <c r="AD4108" s="32"/>
      <c r="AE4108" s="32"/>
      <c r="AF4108" s="33"/>
      <c r="AJ4108" s="350">
        <v>1102021</v>
      </c>
      <c r="AK4108" s="3"/>
      <c r="AL4108" s="3"/>
    </row>
    <row r="4109" spans="1:38" ht="12" customHeight="1" x14ac:dyDescent="0.25">
      <c r="A4109" s="73">
        <v>5102022</v>
      </c>
      <c r="B4109" s="98" t="s">
        <v>7291</v>
      </c>
      <c r="C4109" s="74"/>
      <c r="D4109" s="115">
        <v>301.83999999999997</v>
      </c>
      <c r="E4109" s="75" t="s">
        <v>1</v>
      </c>
      <c r="F4109" s="112">
        <f t="shared" si="243"/>
        <v>362.20799999999997</v>
      </c>
      <c r="G4109" s="80" t="s">
        <v>3334</v>
      </c>
      <c r="H4109" s="358"/>
      <c r="I4109" s="361"/>
      <c r="L4109"/>
      <c r="M4109"/>
      <c r="P4109" s="9">
        <v>108</v>
      </c>
      <c r="V4109" s="39"/>
      <c r="Z4109" s="38"/>
      <c r="AA4109" s="38">
        <v>12</v>
      </c>
      <c r="AB4109" s="30"/>
      <c r="AC4109" s="31"/>
      <c r="AD4109" s="32"/>
      <c r="AE4109" s="32"/>
      <c r="AF4109" s="33"/>
      <c r="AJ4109" s="350">
        <v>1102022</v>
      </c>
      <c r="AK4109" s="3"/>
      <c r="AL4109" s="3"/>
    </row>
    <row r="4110" spans="1:38" ht="12" customHeight="1" x14ac:dyDescent="0.25">
      <c r="A4110" s="73">
        <v>5102023</v>
      </c>
      <c r="B4110" s="98" t="s">
        <v>7292</v>
      </c>
      <c r="C4110" s="74"/>
      <c r="D4110" s="115">
        <v>301.83999999999997</v>
      </c>
      <c r="E4110" s="75" t="s">
        <v>6464</v>
      </c>
      <c r="F4110" s="112">
        <f t="shared" si="243"/>
        <v>362.20799999999997</v>
      </c>
      <c r="G4110" s="80" t="s">
        <v>3334</v>
      </c>
      <c r="H4110" s="358"/>
      <c r="L4110"/>
      <c r="M4110"/>
      <c r="P4110" s="9">
        <v>108</v>
      </c>
      <c r="V4110" s="39"/>
      <c r="Z4110" s="38"/>
      <c r="AA4110" s="38">
        <v>12</v>
      </c>
      <c r="AB4110" s="30"/>
      <c r="AC4110" s="31"/>
      <c r="AD4110" s="32"/>
      <c r="AE4110" s="32"/>
      <c r="AF4110" s="33"/>
      <c r="AJ4110" s="350">
        <v>1102023</v>
      </c>
      <c r="AK4110" s="3"/>
      <c r="AL4110" s="3"/>
    </row>
    <row r="4111" spans="1:38" ht="12" customHeight="1" x14ac:dyDescent="0.25">
      <c r="A4111" s="73">
        <v>5102024</v>
      </c>
      <c r="B4111" s="98" t="s">
        <v>7293</v>
      </c>
      <c r="C4111" s="74"/>
      <c r="D4111" s="115">
        <v>301.83999999999997</v>
      </c>
      <c r="E4111" s="75" t="s">
        <v>1</v>
      </c>
      <c r="F4111" s="112">
        <f t="shared" si="243"/>
        <v>362.20799999999997</v>
      </c>
      <c r="G4111" s="80" t="s">
        <v>3334</v>
      </c>
      <c r="H4111" s="358"/>
      <c r="I4111" s="360" t="s">
        <v>8282</v>
      </c>
      <c r="L4111"/>
      <c r="M4111"/>
      <c r="P4111" s="9">
        <v>108</v>
      </c>
      <c r="V4111" s="39"/>
      <c r="Z4111" s="38"/>
      <c r="AA4111" s="38">
        <v>12</v>
      </c>
      <c r="AB4111" s="30"/>
      <c r="AC4111" s="31"/>
      <c r="AD4111" s="32"/>
      <c r="AE4111" s="32"/>
      <c r="AF4111" s="33"/>
      <c r="AJ4111" s="350">
        <v>1102024</v>
      </c>
      <c r="AK4111" s="3"/>
      <c r="AL4111" s="3"/>
    </row>
    <row r="4112" spans="1:38" ht="12" customHeight="1" x14ac:dyDescent="0.25">
      <c r="A4112" s="73">
        <v>5102025</v>
      </c>
      <c r="B4112" s="98" t="s">
        <v>7294</v>
      </c>
      <c r="C4112" s="74"/>
      <c r="D4112" s="115">
        <v>301.83999999999997</v>
      </c>
      <c r="E4112" s="75" t="s">
        <v>6463</v>
      </c>
      <c r="F4112" s="112">
        <f t="shared" si="243"/>
        <v>362.20799999999997</v>
      </c>
      <c r="G4112" s="80" t="s">
        <v>3334</v>
      </c>
      <c r="H4112" s="358"/>
      <c r="I4112" s="361"/>
      <c r="L4112"/>
      <c r="M4112"/>
      <c r="P4112" s="9">
        <v>108</v>
      </c>
      <c r="V4112" s="39"/>
      <c r="Z4112" s="38"/>
      <c r="AA4112" s="38">
        <v>12</v>
      </c>
      <c r="AB4112" s="30"/>
      <c r="AC4112" s="31"/>
      <c r="AD4112" s="32"/>
      <c r="AE4112" s="32"/>
      <c r="AF4112" s="33"/>
      <c r="AJ4112" s="350">
        <v>1102025</v>
      </c>
      <c r="AK4112" s="3"/>
      <c r="AL4112" s="3"/>
    </row>
    <row r="4113" spans="1:38" ht="12" customHeight="1" x14ac:dyDescent="0.25">
      <c r="A4113" s="73">
        <v>5102026</v>
      </c>
      <c r="B4113" s="98" t="s">
        <v>7295</v>
      </c>
      <c r="C4113" s="74"/>
      <c r="D4113" s="115">
        <v>301.83999999999997</v>
      </c>
      <c r="E4113" s="75" t="s">
        <v>1</v>
      </c>
      <c r="F4113" s="112">
        <f t="shared" si="243"/>
        <v>362.20799999999997</v>
      </c>
      <c r="G4113" s="80" t="s">
        <v>3334</v>
      </c>
      <c r="H4113" s="358"/>
      <c r="L4113"/>
      <c r="M4113"/>
      <c r="P4113" s="9">
        <v>108</v>
      </c>
      <c r="V4113" s="39"/>
      <c r="Z4113" s="38"/>
      <c r="AA4113" s="38">
        <v>12</v>
      </c>
      <c r="AB4113" s="30"/>
      <c r="AC4113" s="31"/>
      <c r="AD4113" s="32"/>
      <c r="AE4113" s="32"/>
      <c r="AF4113" s="33"/>
      <c r="AJ4113" s="350">
        <v>1102026</v>
      </c>
      <c r="AK4113" s="3"/>
      <c r="AL4113" s="3"/>
    </row>
    <row r="4114" spans="1:38" ht="12" customHeight="1" x14ac:dyDescent="0.25">
      <c r="A4114" s="73">
        <v>5102027</v>
      </c>
      <c r="B4114" s="98" t="s">
        <v>7255</v>
      </c>
      <c r="C4114" s="74"/>
      <c r="D4114" s="115">
        <v>301.83999999999997</v>
      </c>
      <c r="E4114" s="75" t="s">
        <v>6463</v>
      </c>
      <c r="F4114" s="112">
        <f t="shared" si="243"/>
        <v>362.20799999999997</v>
      </c>
      <c r="G4114" s="80" t="s">
        <v>3335</v>
      </c>
      <c r="H4114" s="358"/>
      <c r="I4114" s="360" t="s">
        <v>8283</v>
      </c>
      <c r="L4114"/>
      <c r="M4114"/>
      <c r="P4114" s="9">
        <v>108</v>
      </c>
      <c r="V4114" s="39"/>
      <c r="Z4114" s="38"/>
      <c r="AA4114" s="38">
        <v>12</v>
      </c>
      <c r="AB4114" s="30"/>
      <c r="AC4114" s="31"/>
      <c r="AD4114" s="32"/>
      <c r="AE4114" s="32"/>
      <c r="AF4114" s="33"/>
      <c r="AJ4114" s="350">
        <v>1102027</v>
      </c>
      <c r="AK4114" s="3"/>
      <c r="AL4114" s="3"/>
    </row>
    <row r="4115" spans="1:38" ht="12" customHeight="1" x14ac:dyDescent="0.25">
      <c r="A4115" s="73">
        <v>1102028</v>
      </c>
      <c r="B4115" s="98" t="s">
        <v>7296</v>
      </c>
      <c r="C4115" s="74"/>
      <c r="D4115" s="115">
        <v>187.74</v>
      </c>
      <c r="E4115" s="75" t="s">
        <v>1</v>
      </c>
      <c r="F4115" s="309">
        <f t="shared" si="243"/>
        <v>225.28800000000001</v>
      </c>
      <c r="G4115" s="80" t="s">
        <v>3334</v>
      </c>
      <c r="H4115" s="358"/>
      <c r="I4115" s="361"/>
      <c r="L4115"/>
      <c r="M4115"/>
      <c r="P4115" s="9">
        <v>108</v>
      </c>
      <c r="V4115" s="39"/>
      <c r="Z4115" s="38"/>
      <c r="AA4115" s="38">
        <v>0</v>
      </c>
      <c r="AB4115" s="30"/>
      <c r="AC4115" s="31"/>
      <c r="AD4115" s="32"/>
      <c r="AE4115" s="32"/>
      <c r="AF4115" s="33"/>
      <c r="AJ4115" s="350"/>
      <c r="AK4115" s="3"/>
      <c r="AL4115" s="3"/>
    </row>
    <row r="4116" spans="1:38" ht="12" customHeight="1" x14ac:dyDescent="0.25">
      <c r="A4116" s="73">
        <v>5102029</v>
      </c>
      <c r="B4116" s="98" t="s">
        <v>7297</v>
      </c>
      <c r="C4116" s="74"/>
      <c r="D4116" s="115">
        <v>358.42</v>
      </c>
      <c r="E4116" s="75" t="s">
        <v>1</v>
      </c>
      <c r="F4116" s="112">
        <f t="shared" si="243"/>
        <v>430.10399999999998</v>
      </c>
      <c r="G4116" s="80" t="s">
        <v>3334</v>
      </c>
      <c r="H4116" s="358"/>
      <c r="L4116"/>
      <c r="M4116"/>
      <c r="P4116" s="9">
        <v>108</v>
      </c>
      <c r="V4116" s="39"/>
      <c r="Z4116" s="38"/>
      <c r="AA4116" s="38">
        <v>12</v>
      </c>
      <c r="AB4116" s="30"/>
      <c r="AC4116" s="31"/>
      <c r="AD4116" s="32"/>
      <c r="AE4116" s="32"/>
      <c r="AF4116" s="33"/>
      <c r="AJ4116" s="350">
        <v>1102029</v>
      </c>
      <c r="AK4116" s="3"/>
      <c r="AL4116" s="3"/>
    </row>
    <row r="4117" spans="1:38" ht="12" customHeight="1" x14ac:dyDescent="0.25">
      <c r="A4117" s="73">
        <v>5102030</v>
      </c>
      <c r="B4117" s="98" t="s">
        <v>7298</v>
      </c>
      <c r="C4117" s="74"/>
      <c r="D4117" s="115">
        <v>358.42</v>
      </c>
      <c r="E4117" s="75" t="s">
        <v>6463</v>
      </c>
      <c r="F4117" s="112">
        <f t="shared" si="243"/>
        <v>430.10399999999998</v>
      </c>
      <c r="G4117" s="80" t="s">
        <v>3335</v>
      </c>
      <c r="H4117" s="358"/>
      <c r="I4117" s="360" t="s">
        <v>8284</v>
      </c>
      <c r="L4117"/>
      <c r="M4117"/>
      <c r="P4117" s="9">
        <v>108</v>
      </c>
      <c r="V4117" s="39"/>
      <c r="Z4117" s="38"/>
      <c r="AA4117" s="38">
        <v>12</v>
      </c>
      <c r="AB4117" s="30"/>
      <c r="AC4117" s="31"/>
      <c r="AD4117" s="32"/>
      <c r="AE4117" s="32"/>
      <c r="AF4117" s="33"/>
      <c r="AJ4117" s="350">
        <v>1102030</v>
      </c>
      <c r="AK4117" s="3"/>
      <c r="AL4117" s="3"/>
    </row>
    <row r="4118" spans="1:38" ht="12" customHeight="1" x14ac:dyDescent="0.25">
      <c r="A4118" s="73">
        <v>5102031</v>
      </c>
      <c r="B4118" s="98" t="s">
        <v>7256</v>
      </c>
      <c r="C4118" s="74"/>
      <c r="D4118" s="115">
        <v>358.42</v>
      </c>
      <c r="E4118" s="75" t="s">
        <v>6463</v>
      </c>
      <c r="F4118" s="112">
        <f t="shared" si="243"/>
        <v>430.10399999999998</v>
      </c>
      <c r="G4118" s="80" t="s">
        <v>3335</v>
      </c>
      <c r="H4118" s="358"/>
      <c r="I4118" s="361"/>
      <c r="L4118"/>
      <c r="M4118"/>
      <c r="P4118" s="9">
        <v>108</v>
      </c>
      <c r="V4118" s="39"/>
      <c r="Z4118" s="38"/>
      <c r="AA4118" s="38">
        <v>12</v>
      </c>
      <c r="AB4118" s="30"/>
      <c r="AC4118" s="31"/>
      <c r="AD4118" s="32"/>
      <c r="AE4118" s="32"/>
      <c r="AF4118" s="33"/>
      <c r="AJ4118" s="350">
        <v>1102031</v>
      </c>
      <c r="AK4118" s="3"/>
      <c r="AL4118" s="3"/>
    </row>
    <row r="4119" spans="1:38" ht="12" customHeight="1" x14ac:dyDescent="0.25">
      <c r="A4119" s="73">
        <v>1102032</v>
      </c>
      <c r="B4119" s="98" t="s">
        <v>7299</v>
      </c>
      <c r="C4119" s="74"/>
      <c r="D4119" s="115">
        <v>252.72</v>
      </c>
      <c r="E4119" s="75" t="s">
        <v>1</v>
      </c>
      <c r="F4119" s="309">
        <f t="shared" si="243"/>
        <v>303.26400000000001</v>
      </c>
      <c r="G4119" s="80" t="s">
        <v>3334</v>
      </c>
      <c r="H4119" s="358"/>
      <c r="L4119"/>
      <c r="M4119"/>
      <c r="P4119" s="9">
        <v>108</v>
      </c>
      <c r="V4119" s="39"/>
      <c r="Z4119" s="38"/>
      <c r="AA4119" s="38">
        <v>0</v>
      </c>
      <c r="AB4119" s="30"/>
      <c r="AC4119" s="31"/>
      <c r="AD4119" s="32"/>
      <c r="AE4119" s="32"/>
      <c r="AF4119" s="33"/>
      <c r="AJ4119" s="350"/>
      <c r="AK4119" s="3"/>
      <c r="AL4119" s="3"/>
    </row>
    <row r="4120" spans="1:38" ht="12" customHeight="1" x14ac:dyDescent="0.25">
      <c r="A4120" s="73">
        <v>5102033</v>
      </c>
      <c r="B4120" s="98" t="s">
        <v>7300</v>
      </c>
      <c r="C4120" s="74"/>
      <c r="D4120" s="115">
        <v>482.46</v>
      </c>
      <c r="E4120" s="75" t="s">
        <v>1</v>
      </c>
      <c r="F4120" s="112">
        <f t="shared" si="243"/>
        <v>578.952</v>
      </c>
      <c r="G4120" s="80" t="s">
        <v>3334</v>
      </c>
      <c r="H4120" s="358"/>
      <c r="I4120" s="360" t="s">
        <v>8285</v>
      </c>
      <c r="L4120"/>
      <c r="M4120"/>
      <c r="P4120" s="9">
        <v>108</v>
      </c>
      <c r="V4120" s="39"/>
      <c r="Z4120" s="38"/>
      <c r="AA4120" s="38">
        <v>11.99869385816487</v>
      </c>
      <c r="AB4120" s="30"/>
      <c r="AC4120" s="31"/>
      <c r="AD4120" s="32"/>
      <c r="AE4120" s="32"/>
      <c r="AF4120" s="33"/>
      <c r="AJ4120" s="350">
        <v>1102033</v>
      </c>
      <c r="AK4120" s="3"/>
      <c r="AL4120" s="3"/>
    </row>
    <row r="4121" spans="1:38" ht="12" customHeight="1" x14ac:dyDescent="0.25">
      <c r="A4121" s="73">
        <v>5102034</v>
      </c>
      <c r="B4121" s="98" t="s">
        <v>7301</v>
      </c>
      <c r="C4121" s="74"/>
      <c r="D4121" s="115">
        <v>482.46</v>
      </c>
      <c r="E4121" s="75" t="s">
        <v>6463</v>
      </c>
      <c r="F4121" s="112">
        <f t="shared" si="243"/>
        <v>578.952</v>
      </c>
      <c r="G4121" s="80" t="s">
        <v>3334</v>
      </c>
      <c r="H4121" s="358"/>
      <c r="I4121" s="361"/>
      <c r="L4121"/>
      <c r="M4121"/>
      <c r="P4121" s="9">
        <v>108</v>
      </c>
      <c r="V4121" s="39"/>
      <c r="Z4121" s="38"/>
      <c r="AA4121" s="38">
        <v>11.99869385816487</v>
      </c>
      <c r="AB4121" s="30"/>
      <c r="AC4121" s="31"/>
      <c r="AD4121" s="32"/>
      <c r="AE4121" s="32"/>
      <c r="AF4121" s="33"/>
      <c r="AJ4121" s="350">
        <v>1102034</v>
      </c>
      <c r="AK4121" s="3"/>
      <c r="AL4121" s="3"/>
    </row>
    <row r="4122" spans="1:38" ht="12" customHeight="1" x14ac:dyDescent="0.25">
      <c r="A4122" s="73">
        <v>5102035</v>
      </c>
      <c r="B4122" s="98" t="s">
        <v>7302</v>
      </c>
      <c r="C4122" s="74"/>
      <c r="D4122" s="115">
        <v>482.46</v>
      </c>
      <c r="E4122" s="75" t="s">
        <v>1</v>
      </c>
      <c r="F4122" s="112">
        <f t="shared" si="243"/>
        <v>578.952</v>
      </c>
      <c r="G4122" s="80" t="s">
        <v>3334</v>
      </c>
      <c r="H4122" s="358"/>
      <c r="L4122"/>
      <c r="M4122"/>
      <c r="P4122" s="9">
        <v>108</v>
      </c>
      <c r="V4122" s="39"/>
      <c r="Z4122" s="38"/>
      <c r="AA4122" s="38">
        <v>11.99869385816487</v>
      </c>
      <c r="AB4122" s="30"/>
      <c r="AC4122" s="31"/>
      <c r="AD4122" s="32"/>
      <c r="AE4122" s="32"/>
      <c r="AF4122" s="33"/>
      <c r="AJ4122" s="350">
        <v>1102035</v>
      </c>
      <c r="AK4122" s="3"/>
      <c r="AL4122" s="3"/>
    </row>
    <row r="4123" spans="1:38" ht="12" customHeight="1" x14ac:dyDescent="0.25">
      <c r="A4123" s="73">
        <v>5102036</v>
      </c>
      <c r="B4123" s="98" t="s">
        <v>7257</v>
      </c>
      <c r="C4123" s="74"/>
      <c r="D4123" s="115">
        <v>482.46</v>
      </c>
      <c r="E4123" s="75" t="s">
        <v>6463</v>
      </c>
      <c r="F4123" s="112">
        <f t="shared" si="243"/>
        <v>578.952</v>
      </c>
      <c r="G4123" s="80" t="s">
        <v>3335</v>
      </c>
      <c r="H4123" s="358"/>
      <c r="I4123" s="360" t="s">
        <v>8286</v>
      </c>
      <c r="L4123"/>
      <c r="M4123"/>
      <c r="P4123" s="9">
        <v>108</v>
      </c>
      <c r="V4123" s="39"/>
      <c r="Z4123" s="38"/>
      <c r="AA4123" s="38">
        <v>11.99869385816487</v>
      </c>
      <c r="AB4123" s="30"/>
      <c r="AC4123" s="31"/>
      <c r="AD4123" s="32"/>
      <c r="AE4123" s="32"/>
      <c r="AF4123" s="33"/>
      <c r="AJ4123" s="350">
        <v>1102036</v>
      </c>
      <c r="AK4123" s="3"/>
      <c r="AL4123" s="3"/>
    </row>
    <row r="4124" spans="1:38" ht="12" customHeight="1" x14ac:dyDescent="0.25">
      <c r="A4124" s="73">
        <v>1102037</v>
      </c>
      <c r="B4124" s="98" t="s">
        <v>7303</v>
      </c>
      <c r="C4124" s="74"/>
      <c r="D4124" s="115">
        <v>294.39</v>
      </c>
      <c r="E4124" s="75" t="s">
        <v>1</v>
      </c>
      <c r="F4124" s="309">
        <f t="shared" si="243"/>
        <v>353.26799999999997</v>
      </c>
      <c r="G4124" s="80" t="s">
        <v>3334</v>
      </c>
      <c r="H4124" s="358"/>
      <c r="I4124" s="361"/>
      <c r="L4124"/>
      <c r="M4124"/>
      <c r="P4124" s="9">
        <v>108</v>
      </c>
      <c r="V4124" s="39"/>
      <c r="Z4124" s="38"/>
      <c r="AA4124" s="38">
        <v>0</v>
      </c>
      <c r="AB4124" s="30"/>
      <c r="AC4124" s="31"/>
      <c r="AD4124" s="32"/>
      <c r="AE4124" s="32"/>
      <c r="AF4124" s="33"/>
      <c r="AJ4124" s="350"/>
      <c r="AK4124" s="3"/>
      <c r="AL4124" s="3"/>
    </row>
    <row r="4125" spans="1:38" ht="12" customHeight="1" x14ac:dyDescent="0.25">
      <c r="A4125" s="73">
        <v>5102038</v>
      </c>
      <c r="B4125" s="98" t="s">
        <v>7304</v>
      </c>
      <c r="C4125" s="74"/>
      <c r="D4125" s="115">
        <v>562.02</v>
      </c>
      <c r="E4125" s="75" t="s">
        <v>1</v>
      </c>
      <c r="F4125" s="112">
        <f t="shared" si="243"/>
        <v>674.42399999999998</v>
      </c>
      <c r="G4125" s="80" t="s">
        <v>3334</v>
      </c>
      <c r="H4125" s="358"/>
      <c r="L4125"/>
      <c r="M4125"/>
      <c r="P4125" s="9">
        <v>108</v>
      </c>
      <c r="V4125" s="39"/>
      <c r="Z4125" s="38"/>
      <c r="AA4125" s="38">
        <v>11.999898068396107</v>
      </c>
      <c r="AB4125" s="30"/>
      <c r="AC4125" s="31"/>
      <c r="AD4125" s="32"/>
      <c r="AE4125" s="32"/>
      <c r="AF4125" s="33"/>
      <c r="AJ4125" s="350">
        <v>1102038</v>
      </c>
      <c r="AK4125" s="3"/>
      <c r="AL4125" s="3"/>
    </row>
    <row r="4126" spans="1:38" ht="12" customHeight="1" x14ac:dyDescent="0.25">
      <c r="A4126" s="73">
        <v>5102039</v>
      </c>
      <c r="B4126" s="98" t="s">
        <v>7305</v>
      </c>
      <c r="C4126" s="74"/>
      <c r="D4126" s="115">
        <v>562.02</v>
      </c>
      <c r="E4126" s="75" t="s">
        <v>6463</v>
      </c>
      <c r="F4126" s="112">
        <f t="shared" si="243"/>
        <v>674.42399999999998</v>
      </c>
      <c r="G4126" s="80" t="s">
        <v>3334</v>
      </c>
      <c r="H4126" s="358"/>
      <c r="I4126" s="360" t="s">
        <v>8287</v>
      </c>
      <c r="L4126"/>
      <c r="M4126"/>
      <c r="P4126" s="9">
        <v>108</v>
      </c>
      <c r="V4126" s="39"/>
      <c r="Z4126" s="38"/>
      <c r="AA4126" s="38">
        <v>11.999898068396107</v>
      </c>
      <c r="AB4126" s="30"/>
      <c r="AC4126" s="31"/>
      <c r="AD4126" s="32"/>
      <c r="AE4126" s="32"/>
      <c r="AF4126" s="33"/>
      <c r="AJ4126" s="350">
        <v>1102039</v>
      </c>
      <c r="AK4126" s="3"/>
      <c r="AL4126" s="3"/>
    </row>
    <row r="4127" spans="1:38" ht="12" customHeight="1" x14ac:dyDescent="0.25">
      <c r="A4127" s="73">
        <v>5102040</v>
      </c>
      <c r="B4127" s="98" t="s">
        <v>7306</v>
      </c>
      <c r="C4127" s="74"/>
      <c r="D4127" s="115">
        <v>562.02</v>
      </c>
      <c r="E4127" s="75" t="s">
        <v>1</v>
      </c>
      <c r="F4127" s="112">
        <f t="shared" si="243"/>
        <v>674.42399999999998</v>
      </c>
      <c r="G4127" s="80" t="s">
        <v>3334</v>
      </c>
      <c r="H4127" s="358"/>
      <c r="I4127" s="361"/>
      <c r="L4127"/>
      <c r="M4127"/>
      <c r="P4127" s="9">
        <v>108</v>
      </c>
      <c r="V4127" s="39"/>
      <c r="Z4127" s="38"/>
      <c r="AA4127" s="38">
        <v>11.999898068396107</v>
      </c>
      <c r="AB4127" s="30"/>
      <c r="AC4127" s="31"/>
      <c r="AD4127" s="32"/>
      <c r="AE4127" s="32"/>
      <c r="AF4127" s="33"/>
      <c r="AJ4127" s="350">
        <v>1102040</v>
      </c>
      <c r="AK4127" s="3"/>
      <c r="AL4127" s="3"/>
    </row>
    <row r="4128" spans="1:38" ht="12" customHeight="1" x14ac:dyDescent="0.25">
      <c r="A4128" s="73">
        <v>5102041</v>
      </c>
      <c r="B4128" s="98" t="s">
        <v>7258</v>
      </c>
      <c r="C4128" s="74"/>
      <c r="D4128" s="115">
        <v>562.02</v>
      </c>
      <c r="E4128" s="75" t="s">
        <v>6463</v>
      </c>
      <c r="F4128" s="112">
        <f t="shared" si="243"/>
        <v>674.42399999999998</v>
      </c>
      <c r="G4128" s="80" t="s">
        <v>3335</v>
      </c>
      <c r="H4128" s="358"/>
      <c r="L4128"/>
      <c r="M4128"/>
      <c r="P4128" s="9">
        <v>108</v>
      </c>
      <c r="V4128" s="39"/>
      <c r="Z4128" s="38"/>
      <c r="AA4128" s="38">
        <v>11.999898068396107</v>
      </c>
      <c r="AB4128" s="30"/>
      <c r="AC4128" s="31"/>
      <c r="AD4128" s="32"/>
      <c r="AE4128" s="32"/>
      <c r="AF4128" s="33"/>
      <c r="AJ4128" s="350">
        <v>1102041</v>
      </c>
      <c r="AK4128" s="3"/>
      <c r="AL4128" s="3"/>
    </row>
    <row r="4129" spans="1:38" ht="12" customHeight="1" x14ac:dyDescent="0.25">
      <c r="A4129" s="73">
        <v>5102042</v>
      </c>
      <c r="B4129" s="98" t="s">
        <v>7307</v>
      </c>
      <c r="C4129" s="74"/>
      <c r="D4129" s="115">
        <v>707.62</v>
      </c>
      <c r="E4129" s="75" t="s">
        <v>1</v>
      </c>
      <c r="F4129" s="112">
        <f t="shared" si="243"/>
        <v>849.14400000000001</v>
      </c>
      <c r="G4129" s="80" t="s">
        <v>3334</v>
      </c>
      <c r="H4129" s="358"/>
      <c r="I4129" s="360" t="s">
        <v>8288</v>
      </c>
      <c r="L4129"/>
      <c r="M4129"/>
      <c r="P4129" s="9">
        <v>108</v>
      </c>
      <c r="V4129" s="39"/>
      <c r="Z4129" s="38"/>
      <c r="AA4129" s="38">
        <v>12.000323840751307</v>
      </c>
      <c r="AB4129" s="30"/>
      <c r="AC4129" s="31"/>
      <c r="AD4129" s="32"/>
      <c r="AE4129" s="32"/>
      <c r="AF4129" s="33"/>
      <c r="AJ4129" s="350">
        <v>1102042</v>
      </c>
      <c r="AK4129" s="3"/>
      <c r="AL4129" s="3"/>
    </row>
    <row r="4130" spans="1:38" ht="12" customHeight="1" x14ac:dyDescent="0.25">
      <c r="A4130" s="73">
        <v>5102043</v>
      </c>
      <c r="B4130" s="98" t="s">
        <v>7308</v>
      </c>
      <c r="C4130" s="74"/>
      <c r="D4130" s="115">
        <v>707.62</v>
      </c>
      <c r="E4130" s="75" t="s">
        <v>6463</v>
      </c>
      <c r="F4130" s="112">
        <f t="shared" si="243"/>
        <v>849.14400000000001</v>
      </c>
      <c r="G4130" s="80" t="s">
        <v>3334</v>
      </c>
      <c r="H4130" s="358"/>
      <c r="I4130" s="361"/>
      <c r="L4130"/>
      <c r="M4130"/>
      <c r="P4130" s="9">
        <v>108</v>
      </c>
      <c r="V4130" s="39"/>
      <c r="Z4130" s="38"/>
      <c r="AA4130" s="38">
        <v>12.000323840751307</v>
      </c>
      <c r="AB4130" s="30"/>
      <c r="AC4130" s="31"/>
      <c r="AD4130" s="32"/>
      <c r="AE4130" s="32"/>
      <c r="AF4130" s="33"/>
      <c r="AJ4130" s="350">
        <v>1102043</v>
      </c>
      <c r="AK4130" s="3"/>
      <c r="AL4130" s="3"/>
    </row>
    <row r="4131" spans="1:38" ht="12" customHeight="1" x14ac:dyDescent="0.25">
      <c r="A4131" s="73">
        <v>5102044</v>
      </c>
      <c r="B4131" s="98" t="s">
        <v>7309</v>
      </c>
      <c r="C4131" s="74"/>
      <c r="D4131" s="115">
        <v>707.62</v>
      </c>
      <c r="E4131" s="75" t="s">
        <v>6463</v>
      </c>
      <c r="F4131" s="112">
        <f t="shared" si="243"/>
        <v>849.14400000000001</v>
      </c>
      <c r="G4131" s="80" t="s">
        <v>3334</v>
      </c>
      <c r="H4131" s="358"/>
      <c r="L4131"/>
      <c r="M4131"/>
      <c r="P4131" s="9">
        <v>108</v>
      </c>
      <c r="V4131" s="39"/>
      <c r="Z4131" s="38"/>
      <c r="AA4131" s="38">
        <v>12.000323840751307</v>
      </c>
      <c r="AB4131" s="30"/>
      <c r="AC4131" s="31"/>
      <c r="AD4131" s="32"/>
      <c r="AE4131" s="32"/>
      <c r="AF4131" s="33"/>
      <c r="AJ4131" s="350">
        <v>1102044</v>
      </c>
      <c r="AK4131" s="3"/>
      <c r="AL4131" s="3"/>
    </row>
    <row r="4132" spans="1:38" ht="12" customHeight="1" x14ac:dyDescent="0.25">
      <c r="A4132" s="73">
        <v>5102045</v>
      </c>
      <c r="B4132" s="98" t="s">
        <v>7310</v>
      </c>
      <c r="C4132" s="74"/>
      <c r="D4132" s="115">
        <v>707.62</v>
      </c>
      <c r="E4132" s="75" t="s">
        <v>1</v>
      </c>
      <c r="F4132" s="112">
        <f t="shared" si="243"/>
        <v>849.14400000000001</v>
      </c>
      <c r="G4132" s="80" t="s">
        <v>3334</v>
      </c>
      <c r="H4132" s="358"/>
      <c r="I4132" s="360" t="s">
        <v>8289</v>
      </c>
      <c r="L4132"/>
      <c r="M4132"/>
      <c r="P4132" s="9">
        <v>108</v>
      </c>
      <c r="V4132" s="39"/>
      <c r="Z4132" s="38"/>
      <c r="AA4132" s="38">
        <v>12.000323840751307</v>
      </c>
      <c r="AB4132" s="30"/>
      <c r="AC4132" s="31"/>
      <c r="AD4132" s="32"/>
      <c r="AE4132" s="32"/>
      <c r="AF4132" s="33"/>
      <c r="AJ4132" s="350">
        <v>1102045</v>
      </c>
      <c r="AK4132" s="3"/>
      <c r="AL4132" s="3"/>
    </row>
    <row r="4133" spans="1:38" ht="12" customHeight="1" x14ac:dyDescent="0.25">
      <c r="A4133" s="73">
        <v>5102046</v>
      </c>
      <c r="B4133" s="98" t="s">
        <v>7259</v>
      </c>
      <c r="C4133" s="74"/>
      <c r="D4133" s="115">
        <v>707.62</v>
      </c>
      <c r="E4133" s="75"/>
      <c r="F4133" s="112">
        <f t="shared" si="243"/>
        <v>849.14400000000001</v>
      </c>
      <c r="G4133" s="80" t="s">
        <v>3334</v>
      </c>
      <c r="H4133" s="358"/>
      <c r="I4133" s="361"/>
      <c r="L4133"/>
      <c r="M4133"/>
      <c r="P4133" s="9">
        <v>108</v>
      </c>
      <c r="V4133" s="39"/>
      <c r="Z4133" s="38"/>
      <c r="AA4133" s="38">
        <v>12.000323840751307</v>
      </c>
      <c r="AB4133" s="30"/>
      <c r="AC4133" s="31"/>
      <c r="AD4133" s="32"/>
      <c r="AE4133" s="32"/>
      <c r="AF4133" s="33"/>
      <c r="AJ4133" s="350">
        <v>1102046</v>
      </c>
      <c r="AK4133" s="3"/>
      <c r="AL4133" s="3"/>
    </row>
    <row r="4134" spans="1:38" ht="12" customHeight="1" x14ac:dyDescent="0.25">
      <c r="A4134" s="73">
        <v>5102047</v>
      </c>
      <c r="B4134" s="98" t="s">
        <v>7311</v>
      </c>
      <c r="C4134" s="74"/>
      <c r="D4134" s="115">
        <v>781.32</v>
      </c>
      <c r="E4134" s="75" t="s">
        <v>1</v>
      </c>
      <c r="F4134" s="112">
        <f t="shared" si="243"/>
        <v>937.58400000000006</v>
      </c>
      <c r="G4134" s="80" t="s">
        <v>3334</v>
      </c>
      <c r="H4134" s="358"/>
      <c r="L4134"/>
      <c r="M4134"/>
      <c r="P4134" s="9">
        <v>108</v>
      </c>
      <c r="V4134" s="39"/>
      <c r="Z4134" s="38"/>
      <c r="AA4134" s="38">
        <v>11.999120137845068</v>
      </c>
      <c r="AB4134" s="30"/>
      <c r="AC4134" s="31"/>
      <c r="AD4134" s="32"/>
      <c r="AE4134" s="32"/>
      <c r="AF4134" s="33"/>
      <c r="AJ4134" s="350">
        <v>1102047</v>
      </c>
      <c r="AK4134" s="3"/>
      <c r="AL4134" s="3"/>
    </row>
    <row r="4135" spans="1:38" ht="12" customHeight="1" x14ac:dyDescent="0.25">
      <c r="A4135" s="73">
        <v>5102048</v>
      </c>
      <c r="B4135" s="98" t="s">
        <v>7312</v>
      </c>
      <c r="C4135" s="74"/>
      <c r="D4135" s="115">
        <v>781.32</v>
      </c>
      <c r="E4135" s="75" t="s">
        <v>6463</v>
      </c>
      <c r="F4135" s="112">
        <f t="shared" si="243"/>
        <v>937.58400000000006</v>
      </c>
      <c r="G4135" s="80" t="s">
        <v>3334</v>
      </c>
      <c r="H4135" s="358"/>
      <c r="L4135"/>
      <c r="M4135"/>
      <c r="P4135" s="9">
        <v>108</v>
      </c>
      <c r="V4135" s="39"/>
      <c r="Z4135" s="38"/>
      <c r="AA4135" s="38">
        <v>11.999120137845068</v>
      </c>
      <c r="AB4135" s="30"/>
      <c r="AC4135" s="31"/>
      <c r="AD4135" s="32"/>
      <c r="AE4135" s="32"/>
      <c r="AF4135" s="33"/>
      <c r="AJ4135" s="350">
        <v>1102048</v>
      </c>
      <c r="AK4135" s="3"/>
      <c r="AL4135" s="3"/>
    </row>
    <row r="4136" spans="1:38" ht="12" customHeight="1" x14ac:dyDescent="0.25">
      <c r="A4136" s="73">
        <v>5102049</v>
      </c>
      <c r="B4136" s="98" t="s">
        <v>7313</v>
      </c>
      <c r="C4136" s="74"/>
      <c r="D4136" s="115">
        <v>781.32</v>
      </c>
      <c r="E4136" s="75" t="s">
        <v>6463</v>
      </c>
      <c r="F4136" s="112">
        <f t="shared" si="243"/>
        <v>937.58400000000006</v>
      </c>
      <c r="G4136" s="80" t="s">
        <v>3334</v>
      </c>
      <c r="H4136" s="358"/>
      <c r="I4136" s="326" t="s">
        <v>4410</v>
      </c>
      <c r="L4136"/>
      <c r="M4136"/>
      <c r="P4136" s="9">
        <v>108</v>
      </c>
      <c r="V4136" s="39"/>
      <c r="Z4136" s="38"/>
      <c r="AA4136" s="38">
        <v>11.999120137845068</v>
      </c>
      <c r="AB4136" s="30"/>
      <c r="AC4136" s="31"/>
      <c r="AD4136" s="32"/>
      <c r="AE4136" s="32"/>
      <c r="AF4136" s="33"/>
      <c r="AJ4136" s="350">
        <v>1102049</v>
      </c>
      <c r="AK4136" s="3"/>
      <c r="AL4136" s="3"/>
    </row>
    <row r="4137" spans="1:38" ht="12" customHeight="1" x14ac:dyDescent="0.25">
      <c r="A4137" s="73">
        <v>5102050</v>
      </c>
      <c r="B4137" s="98" t="s">
        <v>7260</v>
      </c>
      <c r="C4137" s="74"/>
      <c r="D4137" s="115">
        <v>781.32</v>
      </c>
      <c r="E4137" s="75" t="s">
        <v>6463</v>
      </c>
      <c r="F4137" s="112">
        <f t="shared" si="243"/>
        <v>937.58400000000006</v>
      </c>
      <c r="G4137" s="80" t="s">
        <v>3334</v>
      </c>
      <c r="H4137" s="358"/>
      <c r="I4137" s="360" t="s">
        <v>8207</v>
      </c>
      <c r="L4137"/>
      <c r="M4137"/>
      <c r="P4137" s="9">
        <v>108</v>
      </c>
      <c r="V4137" s="39"/>
      <c r="Z4137" s="38"/>
      <c r="AA4137" s="38">
        <v>11.999120137845068</v>
      </c>
      <c r="AB4137" s="30"/>
      <c r="AC4137" s="31"/>
      <c r="AD4137" s="32"/>
      <c r="AE4137" s="32"/>
      <c r="AF4137" s="33"/>
      <c r="AJ4137" s="350">
        <v>1102050</v>
      </c>
      <c r="AK4137" s="3"/>
      <c r="AL4137" s="3"/>
    </row>
    <row r="4138" spans="1:38" ht="12" customHeight="1" x14ac:dyDescent="0.25">
      <c r="A4138" s="73">
        <v>1102051</v>
      </c>
      <c r="B4138" s="98" t="s">
        <v>7314</v>
      </c>
      <c r="C4138" s="74"/>
      <c r="D4138" s="115">
        <v>567.05999999999995</v>
      </c>
      <c r="E4138" s="75" t="s">
        <v>6463</v>
      </c>
      <c r="F4138" s="309">
        <f t="shared" si="243"/>
        <v>680.47199999999987</v>
      </c>
      <c r="G4138" s="80" t="s">
        <v>3334</v>
      </c>
      <c r="H4138" s="358"/>
      <c r="I4138" s="361"/>
      <c r="L4138"/>
      <c r="M4138"/>
      <c r="P4138" s="9">
        <v>108</v>
      </c>
      <c r="V4138" s="39"/>
      <c r="Z4138" s="38"/>
      <c r="AA4138" s="38">
        <v>0</v>
      </c>
      <c r="AB4138" s="30"/>
      <c r="AC4138" s="31"/>
      <c r="AD4138" s="32"/>
      <c r="AE4138" s="32"/>
      <c r="AF4138" s="33"/>
      <c r="AJ4138" s="350"/>
      <c r="AK4138" s="3"/>
      <c r="AL4138" s="3"/>
    </row>
    <row r="4139" spans="1:38" ht="12" customHeight="1" x14ac:dyDescent="0.25">
      <c r="A4139" s="73">
        <v>5102052</v>
      </c>
      <c r="B4139" s="98" t="s">
        <v>7315</v>
      </c>
      <c r="C4139" s="74"/>
      <c r="D4139" s="115">
        <v>1082.57</v>
      </c>
      <c r="E4139" s="75" t="s">
        <v>6463</v>
      </c>
      <c r="F4139" s="112">
        <f t="shared" si="243"/>
        <v>1299.0839999999998</v>
      </c>
      <c r="G4139" s="80" t="s">
        <v>3334</v>
      </c>
      <c r="H4139" s="358"/>
      <c r="L4139"/>
      <c r="M4139"/>
      <c r="P4139" s="9">
        <v>108</v>
      </c>
      <c r="V4139" s="39"/>
      <c r="Z4139" s="38"/>
      <c r="AA4139" s="38">
        <v>12.000582102979308</v>
      </c>
      <c r="AB4139" s="30"/>
      <c r="AC4139" s="31"/>
      <c r="AD4139" s="32"/>
      <c r="AE4139" s="32"/>
      <c r="AF4139" s="33"/>
      <c r="AJ4139" s="350">
        <v>1102052</v>
      </c>
      <c r="AK4139" s="3"/>
      <c r="AL4139" s="3"/>
    </row>
    <row r="4140" spans="1:38" ht="12" customHeight="1" x14ac:dyDescent="0.25">
      <c r="A4140" s="73">
        <v>5102053</v>
      </c>
      <c r="B4140" s="98" t="s">
        <v>7316</v>
      </c>
      <c r="C4140" s="74"/>
      <c r="D4140" s="115">
        <v>1082.57</v>
      </c>
      <c r="E4140" s="75" t="s">
        <v>6463</v>
      </c>
      <c r="F4140" s="112">
        <f t="shared" si="243"/>
        <v>1299.0839999999998</v>
      </c>
      <c r="G4140" s="80" t="s">
        <v>3334</v>
      </c>
      <c r="H4140" s="358"/>
      <c r="I4140" s="360" t="s">
        <v>8290</v>
      </c>
      <c r="L4140"/>
      <c r="M4140"/>
      <c r="P4140" s="9">
        <v>108</v>
      </c>
      <c r="V4140" s="39"/>
      <c r="Z4140" s="38"/>
      <c r="AA4140" s="38">
        <v>12.000582102979308</v>
      </c>
      <c r="AB4140" s="30"/>
      <c r="AC4140" s="31"/>
      <c r="AD4140" s="32"/>
      <c r="AE4140" s="32"/>
      <c r="AF4140" s="33"/>
      <c r="AJ4140" s="350">
        <v>1102053</v>
      </c>
      <c r="AK4140" s="3"/>
      <c r="AL4140" s="3"/>
    </row>
    <row r="4141" spans="1:38" ht="12" customHeight="1" x14ac:dyDescent="0.25">
      <c r="A4141" s="73">
        <v>5102054</v>
      </c>
      <c r="B4141" s="98" t="s">
        <v>7261</v>
      </c>
      <c r="C4141" s="74"/>
      <c r="D4141" s="115">
        <v>1082.57</v>
      </c>
      <c r="E4141" s="75" t="s">
        <v>6463</v>
      </c>
      <c r="F4141" s="112">
        <f t="shared" si="243"/>
        <v>1299.0839999999998</v>
      </c>
      <c r="G4141" s="80" t="s">
        <v>3334</v>
      </c>
      <c r="H4141" s="358"/>
      <c r="I4141" s="361"/>
      <c r="L4141"/>
      <c r="M4141"/>
      <c r="P4141" s="9">
        <v>108</v>
      </c>
      <c r="V4141" s="39"/>
      <c r="Z4141" s="38"/>
      <c r="AA4141" s="38">
        <v>12.000582102979308</v>
      </c>
      <c r="AB4141" s="30"/>
      <c r="AC4141" s="31"/>
      <c r="AD4141" s="32"/>
      <c r="AE4141" s="32"/>
      <c r="AF4141" s="33"/>
      <c r="AJ4141" s="350">
        <v>1102054</v>
      </c>
      <c r="AK4141" s="3"/>
      <c r="AL4141" s="3"/>
    </row>
    <row r="4142" spans="1:38" ht="12" customHeight="1" x14ac:dyDescent="0.25">
      <c r="A4142" s="73">
        <v>1102055</v>
      </c>
      <c r="B4142" s="98" t="s">
        <v>7317</v>
      </c>
      <c r="C4142" s="74"/>
      <c r="D4142" s="115">
        <v>773.6</v>
      </c>
      <c r="E4142" s="75" t="s">
        <v>6463</v>
      </c>
      <c r="F4142" s="309">
        <f t="shared" si="243"/>
        <v>928.31999999999994</v>
      </c>
      <c r="G4142" s="80" t="s">
        <v>3334</v>
      </c>
      <c r="H4142" s="358"/>
      <c r="L4142"/>
      <c r="M4142"/>
      <c r="P4142" s="9">
        <v>108</v>
      </c>
      <c r="V4142" s="39"/>
      <c r="Z4142" s="38"/>
      <c r="AA4142" s="38">
        <v>0</v>
      </c>
      <c r="AB4142" s="30"/>
      <c r="AC4142" s="31"/>
      <c r="AD4142" s="32"/>
      <c r="AE4142" s="32"/>
      <c r="AF4142" s="33"/>
      <c r="AJ4142" s="350"/>
      <c r="AK4142" s="3"/>
      <c r="AL4142" s="3"/>
    </row>
    <row r="4143" spans="1:38" ht="12" customHeight="1" x14ac:dyDescent="0.25">
      <c r="A4143" s="73">
        <v>5102056</v>
      </c>
      <c r="B4143" s="98" t="s">
        <v>7318</v>
      </c>
      <c r="C4143" s="74"/>
      <c r="D4143" s="115">
        <v>1353.8</v>
      </c>
      <c r="E4143" s="75" t="s">
        <v>6463</v>
      </c>
      <c r="F4143" s="112">
        <f t="shared" si="243"/>
        <v>1624.56</v>
      </c>
      <c r="G4143" s="80" t="s">
        <v>3334</v>
      </c>
      <c r="H4143" s="358"/>
      <c r="L4143"/>
      <c r="M4143"/>
      <c r="P4143" s="9">
        <v>108</v>
      </c>
      <c r="V4143" s="39"/>
      <c r="Z4143" s="38"/>
      <c r="AA4143" s="38">
        <v>12</v>
      </c>
      <c r="AB4143" s="30"/>
      <c r="AC4143" s="31"/>
      <c r="AD4143" s="32"/>
      <c r="AE4143" s="32"/>
      <c r="AF4143" s="33"/>
      <c r="AJ4143" s="350">
        <v>1102056</v>
      </c>
      <c r="AK4143" s="3"/>
      <c r="AL4143" s="3"/>
    </row>
    <row r="4144" spans="1:38" ht="12" customHeight="1" x14ac:dyDescent="0.25">
      <c r="A4144" s="73">
        <v>5102057</v>
      </c>
      <c r="B4144" s="98" t="s">
        <v>7319</v>
      </c>
      <c r="C4144" s="74"/>
      <c r="D4144" s="115">
        <v>1353.8</v>
      </c>
      <c r="E4144" s="75" t="s">
        <v>6463</v>
      </c>
      <c r="F4144" s="112">
        <f t="shared" si="243"/>
        <v>1624.56</v>
      </c>
      <c r="G4144" s="80" t="s">
        <v>3334</v>
      </c>
      <c r="H4144" s="358"/>
      <c r="I4144" s="326" t="s">
        <v>7662</v>
      </c>
      <c r="L4144"/>
      <c r="M4144"/>
      <c r="P4144" s="9">
        <v>108</v>
      </c>
      <c r="V4144" s="39"/>
      <c r="Z4144" s="38"/>
      <c r="AA4144" s="38">
        <v>12</v>
      </c>
      <c r="AB4144" s="30"/>
      <c r="AC4144" s="31"/>
      <c r="AD4144" s="32"/>
      <c r="AE4144" s="32"/>
      <c r="AF4144" s="33"/>
      <c r="AJ4144" s="350">
        <v>1102057</v>
      </c>
      <c r="AK4144" s="3"/>
      <c r="AL4144" s="3"/>
    </row>
    <row r="4145" spans="1:38" ht="12" customHeight="1" x14ac:dyDescent="0.25">
      <c r="A4145" s="73">
        <v>1102058</v>
      </c>
      <c r="B4145" s="98" t="s">
        <v>7320</v>
      </c>
      <c r="C4145" s="74"/>
      <c r="D4145" s="115">
        <v>773.6</v>
      </c>
      <c r="E4145" s="75" t="s">
        <v>6463</v>
      </c>
      <c r="F4145" s="309">
        <f t="shared" si="243"/>
        <v>928.31999999999994</v>
      </c>
      <c r="G4145" s="80" t="s">
        <v>3334</v>
      </c>
      <c r="H4145" s="358"/>
      <c r="L4145"/>
      <c r="M4145"/>
      <c r="P4145" s="9">
        <v>108</v>
      </c>
      <c r="V4145" s="39"/>
      <c r="Z4145" s="38"/>
      <c r="AA4145" s="38">
        <v>0</v>
      </c>
      <c r="AB4145" s="30"/>
      <c r="AC4145" s="31"/>
      <c r="AD4145" s="32"/>
      <c r="AE4145" s="32"/>
      <c r="AF4145" s="33"/>
      <c r="AJ4145" s="350"/>
      <c r="AK4145" s="3"/>
      <c r="AL4145" s="3"/>
    </row>
    <row r="4146" spans="1:38" ht="12" customHeight="1" x14ac:dyDescent="0.25">
      <c r="A4146" s="73">
        <v>5102059</v>
      </c>
      <c r="B4146" s="98" t="s">
        <v>7262</v>
      </c>
      <c r="C4146" s="74"/>
      <c r="D4146" s="115">
        <v>1353.8</v>
      </c>
      <c r="E4146" s="75" t="s">
        <v>6463</v>
      </c>
      <c r="F4146" s="112">
        <f t="shared" si="243"/>
        <v>1624.56</v>
      </c>
      <c r="G4146" s="80" t="s">
        <v>3334</v>
      </c>
      <c r="H4146" s="358"/>
      <c r="L4146"/>
      <c r="M4146"/>
      <c r="P4146" s="9">
        <v>108</v>
      </c>
      <c r="V4146" s="39"/>
      <c r="Z4146" s="38"/>
      <c r="AA4146" s="38">
        <v>12</v>
      </c>
      <c r="AB4146" s="30"/>
      <c r="AC4146" s="31"/>
      <c r="AD4146" s="32"/>
      <c r="AE4146" s="32"/>
      <c r="AF4146" s="33"/>
      <c r="AJ4146" s="350">
        <v>1102059</v>
      </c>
      <c r="AK4146" s="3"/>
      <c r="AL4146" s="3"/>
    </row>
    <row r="4147" spans="1:38" ht="12" customHeight="1" x14ac:dyDescent="0.25">
      <c r="A4147" s="73">
        <v>5102060</v>
      </c>
      <c r="B4147" s="98" t="s">
        <v>7321</v>
      </c>
      <c r="C4147" s="74"/>
      <c r="D4147" s="115">
        <v>1833.01</v>
      </c>
      <c r="E4147" s="75" t="s">
        <v>6463</v>
      </c>
      <c r="F4147" s="112">
        <f t="shared" si="243"/>
        <v>2199.6120000000001</v>
      </c>
      <c r="G4147" s="80" t="s">
        <v>3334</v>
      </c>
      <c r="H4147" s="358"/>
      <c r="I4147" s="365" t="s">
        <v>7663</v>
      </c>
      <c r="L4147"/>
      <c r="M4147"/>
      <c r="P4147" s="9">
        <v>108</v>
      </c>
      <c r="V4147" s="39"/>
      <c r="Z4147" s="38"/>
      <c r="AA4147" s="38">
        <v>11.999843731687307</v>
      </c>
      <c r="AB4147" s="30"/>
      <c r="AC4147" s="31"/>
      <c r="AD4147" s="32"/>
      <c r="AE4147" s="32"/>
      <c r="AF4147" s="33"/>
      <c r="AJ4147" s="350">
        <v>1102060</v>
      </c>
      <c r="AK4147" s="3"/>
      <c r="AL4147" s="3"/>
    </row>
    <row r="4148" spans="1:38" ht="12" customHeight="1" x14ac:dyDescent="0.25">
      <c r="A4148" s="73">
        <v>5102061</v>
      </c>
      <c r="B4148" s="98" t="s">
        <v>7322</v>
      </c>
      <c r="C4148" s="74"/>
      <c r="D4148" s="115">
        <v>1833.01</v>
      </c>
      <c r="E4148" s="75" t="s">
        <v>6463</v>
      </c>
      <c r="F4148" s="112">
        <f t="shared" si="243"/>
        <v>2199.6120000000001</v>
      </c>
      <c r="G4148" s="80" t="s">
        <v>3334</v>
      </c>
      <c r="H4148" s="358"/>
      <c r="I4148" s="365"/>
      <c r="L4148"/>
      <c r="M4148"/>
      <c r="P4148" s="9">
        <v>108</v>
      </c>
      <c r="V4148" s="39"/>
      <c r="Z4148" s="38"/>
      <c r="AA4148" s="38">
        <v>11.999843731687307</v>
      </c>
      <c r="AB4148" s="30"/>
      <c r="AC4148" s="31"/>
      <c r="AD4148" s="32"/>
      <c r="AE4148" s="32"/>
      <c r="AF4148" s="33"/>
      <c r="AJ4148" s="350">
        <v>1102061</v>
      </c>
      <c r="AK4148" s="3"/>
      <c r="AL4148" s="3"/>
    </row>
    <row r="4149" spans="1:38" ht="12" customHeight="1" x14ac:dyDescent="0.25">
      <c r="A4149" s="73">
        <v>5102062</v>
      </c>
      <c r="B4149" s="98" t="s">
        <v>7323</v>
      </c>
      <c r="C4149" s="74"/>
      <c r="D4149" s="115">
        <v>1833.01</v>
      </c>
      <c r="E4149" s="75" t="s">
        <v>6463</v>
      </c>
      <c r="F4149" s="112">
        <f t="shared" si="243"/>
        <v>2199.6120000000001</v>
      </c>
      <c r="G4149" s="80" t="s">
        <v>3334</v>
      </c>
      <c r="H4149" s="358"/>
      <c r="I4149" s="365"/>
      <c r="L4149"/>
      <c r="M4149"/>
      <c r="P4149" s="9">
        <v>108</v>
      </c>
      <c r="V4149" s="39"/>
      <c r="Z4149" s="38"/>
      <c r="AA4149" s="38">
        <v>11.999843731687307</v>
      </c>
      <c r="AB4149" s="30"/>
      <c r="AC4149" s="31"/>
      <c r="AD4149" s="32"/>
      <c r="AE4149" s="32"/>
      <c r="AF4149" s="33"/>
      <c r="AJ4149" s="350">
        <v>1102062</v>
      </c>
      <c r="AK4149" s="3"/>
      <c r="AL4149" s="3"/>
    </row>
    <row r="4150" spans="1:38" ht="12" customHeight="1" x14ac:dyDescent="0.25">
      <c r="A4150" s="73">
        <v>5102063</v>
      </c>
      <c r="B4150" s="98" t="s">
        <v>7263</v>
      </c>
      <c r="C4150" s="74"/>
      <c r="D4150" s="115">
        <v>1833.01</v>
      </c>
      <c r="E4150" s="75" t="s">
        <v>6463</v>
      </c>
      <c r="F4150" s="112">
        <f t="shared" si="243"/>
        <v>2199.6120000000001</v>
      </c>
      <c r="G4150" s="80" t="s">
        <v>3334</v>
      </c>
      <c r="H4150" s="358"/>
      <c r="I4150" s="362" t="s">
        <v>8187</v>
      </c>
      <c r="L4150"/>
      <c r="M4150"/>
      <c r="P4150" s="9">
        <v>108</v>
      </c>
      <c r="V4150" s="39"/>
      <c r="Z4150" s="38"/>
      <c r="AA4150" s="38">
        <v>11.999843731687307</v>
      </c>
      <c r="AB4150" s="30"/>
      <c r="AC4150" s="31"/>
      <c r="AD4150" s="32"/>
      <c r="AE4150" s="32"/>
      <c r="AF4150" s="33"/>
      <c r="AJ4150" s="350">
        <v>1102063</v>
      </c>
      <c r="AK4150" s="3"/>
      <c r="AL4150" s="3"/>
    </row>
    <row r="4151" spans="1:38" ht="12" customHeight="1" x14ac:dyDescent="0.25">
      <c r="A4151" s="73">
        <v>5102064</v>
      </c>
      <c r="B4151" s="98" t="s">
        <v>7324</v>
      </c>
      <c r="C4151" s="74"/>
      <c r="D4151" s="115">
        <v>2271.83</v>
      </c>
      <c r="E4151" s="75" t="s">
        <v>1</v>
      </c>
      <c r="F4151" s="112">
        <f t="shared" si="243"/>
        <v>2726.1959999999999</v>
      </c>
      <c r="G4151" s="80" t="s">
        <v>3334</v>
      </c>
      <c r="H4151" s="358"/>
      <c r="I4151" s="363"/>
      <c r="L4151"/>
      <c r="M4151"/>
      <c r="P4151" s="9">
        <v>108</v>
      </c>
      <c r="V4151" s="39"/>
      <c r="Z4151" s="38"/>
      <c r="AA4151" s="38">
        <v>12</v>
      </c>
      <c r="AB4151" s="30"/>
      <c r="AC4151" s="31"/>
      <c r="AD4151" s="32"/>
      <c r="AE4151" s="32"/>
      <c r="AF4151" s="33"/>
      <c r="AJ4151" s="350">
        <v>1102064</v>
      </c>
      <c r="AK4151" s="3"/>
      <c r="AL4151" s="3"/>
    </row>
    <row r="4152" spans="1:38" ht="12" customHeight="1" x14ac:dyDescent="0.25">
      <c r="A4152" s="73">
        <v>5102065</v>
      </c>
      <c r="B4152" s="98" t="s">
        <v>7325</v>
      </c>
      <c r="C4152" s="74"/>
      <c r="D4152" s="115">
        <v>2271.83</v>
      </c>
      <c r="E4152" s="75" t="s">
        <v>6463</v>
      </c>
      <c r="F4152" s="112">
        <f t="shared" si="243"/>
        <v>2726.1959999999999</v>
      </c>
      <c r="G4152" s="80" t="s">
        <v>3334</v>
      </c>
      <c r="H4152" s="358"/>
      <c r="L4152"/>
      <c r="M4152"/>
      <c r="P4152" s="9">
        <v>108</v>
      </c>
      <c r="V4152" s="39"/>
      <c r="Z4152" s="38"/>
      <c r="AA4152" s="38">
        <v>12</v>
      </c>
      <c r="AB4152" s="30"/>
      <c r="AC4152" s="31"/>
      <c r="AD4152" s="32"/>
      <c r="AE4152" s="32"/>
      <c r="AF4152" s="33"/>
      <c r="AJ4152" s="350">
        <v>1102065</v>
      </c>
      <c r="AK4152" s="3"/>
      <c r="AL4152" s="3"/>
    </row>
    <row r="4153" spans="1:38" ht="12" customHeight="1" x14ac:dyDescent="0.25">
      <c r="A4153" s="73">
        <v>5102066</v>
      </c>
      <c r="B4153" s="98" t="s">
        <v>7326</v>
      </c>
      <c r="C4153" s="74"/>
      <c r="D4153" s="115">
        <v>2271.83</v>
      </c>
      <c r="E4153" s="75" t="s">
        <v>6463</v>
      </c>
      <c r="F4153" s="112">
        <f t="shared" si="243"/>
        <v>2726.1959999999999</v>
      </c>
      <c r="G4153" s="80" t="s">
        <v>3334</v>
      </c>
      <c r="H4153" s="358"/>
      <c r="I4153" s="360" t="s">
        <v>8291</v>
      </c>
      <c r="L4153"/>
      <c r="M4153"/>
      <c r="P4153" s="9">
        <v>108</v>
      </c>
      <c r="V4153" s="39"/>
      <c r="Z4153" s="38"/>
      <c r="AA4153" s="38">
        <v>12</v>
      </c>
      <c r="AB4153" s="30"/>
      <c r="AC4153" s="31"/>
      <c r="AD4153" s="32"/>
      <c r="AE4153" s="32"/>
      <c r="AF4153" s="33"/>
      <c r="AJ4153" s="350">
        <v>1102066</v>
      </c>
      <c r="AK4153" s="3"/>
      <c r="AL4153" s="3"/>
    </row>
    <row r="4154" spans="1:38" ht="12" customHeight="1" x14ac:dyDescent="0.25">
      <c r="A4154" s="73">
        <v>5102067</v>
      </c>
      <c r="B4154" s="98" t="s">
        <v>7264</v>
      </c>
      <c r="C4154" s="74"/>
      <c r="D4154" s="115">
        <v>2271.83</v>
      </c>
      <c r="E4154" s="75" t="s">
        <v>6463</v>
      </c>
      <c r="F4154" s="112">
        <f t="shared" si="243"/>
        <v>2726.1959999999999</v>
      </c>
      <c r="G4154" s="80" t="s">
        <v>3334</v>
      </c>
      <c r="H4154" s="358"/>
      <c r="I4154" s="361"/>
      <c r="L4154"/>
      <c r="M4154"/>
      <c r="P4154" s="9">
        <v>108</v>
      </c>
      <c r="V4154" s="39"/>
      <c r="Z4154" s="38"/>
      <c r="AA4154" s="38">
        <v>12</v>
      </c>
      <c r="AB4154" s="30"/>
      <c r="AC4154" s="31"/>
      <c r="AD4154" s="32"/>
      <c r="AE4154" s="32"/>
      <c r="AF4154" s="33"/>
      <c r="AJ4154" s="350">
        <v>1102067</v>
      </c>
      <c r="AK4154" s="3"/>
      <c r="AL4154" s="3"/>
    </row>
    <row r="4155" spans="1:38" ht="12" customHeight="1" x14ac:dyDescent="0.25">
      <c r="A4155" s="73">
        <v>5102068</v>
      </c>
      <c r="B4155" s="98" t="s">
        <v>7327</v>
      </c>
      <c r="C4155" s="74"/>
      <c r="D4155" s="115">
        <v>2902.38</v>
      </c>
      <c r="E4155" s="75"/>
      <c r="F4155" s="112">
        <f t="shared" si="243"/>
        <v>3482.8560000000002</v>
      </c>
      <c r="G4155" s="80" t="s">
        <v>3334</v>
      </c>
      <c r="H4155" s="358"/>
      <c r="I4155" s="326"/>
      <c r="L4155"/>
      <c r="M4155"/>
      <c r="P4155" s="9">
        <v>108</v>
      </c>
      <c r="V4155" s="39"/>
      <c r="Z4155" s="38"/>
      <c r="AA4155" s="38">
        <v>11.9998815703768</v>
      </c>
      <c r="AB4155" s="30"/>
      <c r="AC4155" s="31"/>
      <c r="AD4155" s="32"/>
      <c r="AE4155" s="32"/>
      <c r="AF4155" s="33"/>
      <c r="AJ4155" s="350">
        <v>1102068</v>
      </c>
      <c r="AK4155" s="3"/>
      <c r="AL4155" s="3"/>
    </row>
    <row r="4156" spans="1:38" ht="12" customHeight="1" x14ac:dyDescent="0.25">
      <c r="A4156" s="73">
        <v>5102069</v>
      </c>
      <c r="B4156" s="98" t="s">
        <v>7328</v>
      </c>
      <c r="C4156" s="74"/>
      <c r="D4156" s="115">
        <v>2902.38</v>
      </c>
      <c r="E4156" s="75" t="s">
        <v>6463</v>
      </c>
      <c r="F4156" s="112">
        <f t="shared" si="243"/>
        <v>3482.8560000000002</v>
      </c>
      <c r="G4156" s="80" t="s">
        <v>3334</v>
      </c>
      <c r="H4156" s="358"/>
      <c r="I4156" s="360" t="s">
        <v>8292</v>
      </c>
      <c r="L4156"/>
      <c r="M4156"/>
      <c r="P4156" s="9">
        <v>108</v>
      </c>
      <c r="V4156" s="39"/>
      <c r="Z4156" s="38"/>
      <c r="AA4156" s="38">
        <v>11.9998815703768</v>
      </c>
      <c r="AB4156" s="30"/>
      <c r="AC4156" s="31"/>
      <c r="AD4156" s="32"/>
      <c r="AE4156" s="32"/>
      <c r="AF4156" s="33"/>
      <c r="AJ4156" s="350">
        <v>1102069</v>
      </c>
      <c r="AK4156" s="3"/>
      <c r="AL4156" s="3"/>
    </row>
    <row r="4157" spans="1:38" ht="12" customHeight="1" x14ac:dyDescent="0.25">
      <c r="A4157" s="73">
        <v>1102070</v>
      </c>
      <c r="B4157" s="98" t="s">
        <v>7329</v>
      </c>
      <c r="C4157" s="74"/>
      <c r="D4157" s="115">
        <v>1105.67</v>
      </c>
      <c r="E4157" s="75" t="s">
        <v>6463</v>
      </c>
      <c r="F4157" s="309">
        <f t="shared" si="243"/>
        <v>1326.8040000000001</v>
      </c>
      <c r="G4157" s="80" t="s">
        <v>3334</v>
      </c>
      <c r="H4157" s="358"/>
      <c r="I4157" s="361"/>
      <c r="L4157"/>
      <c r="M4157"/>
      <c r="P4157" s="9">
        <v>108</v>
      </c>
      <c r="V4157" s="39"/>
      <c r="Z4157" s="38"/>
      <c r="AA4157" s="38">
        <v>0</v>
      </c>
      <c r="AB4157" s="30"/>
      <c r="AC4157" s="31"/>
      <c r="AD4157" s="32"/>
      <c r="AE4157" s="32"/>
      <c r="AF4157" s="33"/>
      <c r="AJ4157" s="350"/>
      <c r="AK4157" s="3"/>
      <c r="AL4157" s="3"/>
    </row>
    <row r="4158" spans="1:38" ht="12" customHeight="1" x14ac:dyDescent="0.25">
      <c r="A4158" s="73">
        <v>5102071</v>
      </c>
      <c r="B4158" s="98" t="s">
        <v>7265</v>
      </c>
      <c r="C4158" s="74"/>
      <c r="D4158" s="115">
        <v>1947.58</v>
      </c>
      <c r="E4158" s="75" t="s">
        <v>6463</v>
      </c>
      <c r="F4158" s="112">
        <f t="shared" si="243"/>
        <v>2337.096</v>
      </c>
      <c r="G4158" s="80" t="s">
        <v>3334</v>
      </c>
      <c r="H4158" s="358"/>
      <c r="I4158" s="365" t="s">
        <v>4992</v>
      </c>
      <c r="L4158"/>
      <c r="M4158"/>
      <c r="P4158" s="9">
        <v>108</v>
      </c>
      <c r="V4158" s="39"/>
      <c r="Z4158" s="38"/>
      <c r="AA4158" s="38">
        <v>11.999852924954951</v>
      </c>
      <c r="AB4158" s="30"/>
      <c r="AC4158" s="31"/>
      <c r="AD4158" s="32"/>
      <c r="AE4158" s="32"/>
      <c r="AF4158" s="33"/>
      <c r="AJ4158" s="350">
        <v>1102071</v>
      </c>
      <c r="AK4158" s="3"/>
      <c r="AL4158" s="3"/>
    </row>
    <row r="4159" spans="1:38" ht="12" customHeight="1" x14ac:dyDescent="0.25">
      <c r="A4159" s="73">
        <v>5102072</v>
      </c>
      <c r="B4159" s="98" t="s">
        <v>7330</v>
      </c>
      <c r="C4159" s="74"/>
      <c r="D4159" s="115">
        <v>3813.31</v>
      </c>
      <c r="E4159" s="75" t="s">
        <v>6464</v>
      </c>
      <c r="F4159" s="112">
        <f t="shared" si="243"/>
        <v>4575.9719999999998</v>
      </c>
      <c r="G4159" s="80" t="s">
        <v>3334</v>
      </c>
      <c r="H4159" s="358"/>
      <c r="I4159" s="365"/>
      <c r="L4159"/>
      <c r="M4159"/>
      <c r="P4159" s="9">
        <v>108</v>
      </c>
      <c r="V4159" s="39"/>
      <c r="Z4159" s="38"/>
      <c r="AA4159" s="38">
        <v>12.000150231920529</v>
      </c>
      <c r="AB4159" s="30"/>
      <c r="AC4159" s="31"/>
      <c r="AD4159" s="32"/>
      <c r="AE4159" s="32"/>
      <c r="AF4159" s="33"/>
      <c r="AJ4159" s="350">
        <v>1102072</v>
      </c>
      <c r="AK4159" s="3"/>
      <c r="AL4159" s="3"/>
    </row>
    <row r="4160" spans="1:38" ht="12" customHeight="1" x14ac:dyDescent="0.25">
      <c r="A4160" s="73">
        <v>5102073</v>
      </c>
      <c r="B4160" s="98" t="s">
        <v>7331</v>
      </c>
      <c r="C4160" s="74"/>
      <c r="D4160" s="115">
        <v>3813.31</v>
      </c>
      <c r="E4160" s="75" t="s">
        <v>6463</v>
      </c>
      <c r="F4160" s="112">
        <f t="shared" si="243"/>
        <v>4575.9719999999998</v>
      </c>
      <c r="G4160" s="80" t="s">
        <v>3334</v>
      </c>
      <c r="H4160" s="358"/>
      <c r="I4160" s="365"/>
      <c r="L4160"/>
      <c r="M4160"/>
      <c r="P4160" s="9">
        <v>108</v>
      </c>
      <c r="V4160" s="39"/>
      <c r="Z4160" s="38"/>
      <c r="AA4160" s="38">
        <v>12.000150231920529</v>
      </c>
      <c r="AB4160" s="30"/>
      <c r="AC4160" s="31"/>
      <c r="AD4160" s="32"/>
      <c r="AE4160" s="32"/>
      <c r="AF4160" s="33"/>
      <c r="AJ4160" s="350">
        <v>1102073</v>
      </c>
      <c r="AK4160" s="3"/>
      <c r="AL4160" s="3"/>
    </row>
    <row r="4161" spans="1:38" ht="12" customHeight="1" x14ac:dyDescent="0.25">
      <c r="A4161" s="73">
        <v>1102074</v>
      </c>
      <c r="B4161" s="98" t="s">
        <v>7332</v>
      </c>
      <c r="C4161" s="74"/>
      <c r="D4161" s="115">
        <v>1452.69</v>
      </c>
      <c r="E4161" s="75" t="s">
        <v>6463</v>
      </c>
      <c r="F4161" s="309">
        <f t="shared" si="243"/>
        <v>1743.2280000000001</v>
      </c>
      <c r="G4161" s="80" t="s">
        <v>3334</v>
      </c>
      <c r="H4161" s="358"/>
      <c r="I4161" s="365"/>
      <c r="L4161"/>
      <c r="M4161"/>
      <c r="P4161" s="9">
        <v>108</v>
      </c>
      <c r="V4161" s="39"/>
      <c r="Z4161" s="38"/>
      <c r="AA4161" s="38">
        <v>0</v>
      </c>
      <c r="AB4161" s="30"/>
      <c r="AC4161" s="31"/>
      <c r="AD4161" s="32"/>
      <c r="AE4161" s="32"/>
      <c r="AF4161" s="33"/>
      <c r="AJ4161" s="350"/>
      <c r="AK4161" s="3"/>
      <c r="AL4161" s="3"/>
    </row>
    <row r="4162" spans="1:38" ht="12" customHeight="1" x14ac:dyDescent="0.25">
      <c r="A4162" s="73">
        <v>1102075</v>
      </c>
      <c r="B4162" s="98" t="s">
        <v>7266</v>
      </c>
      <c r="C4162" s="74"/>
      <c r="D4162" s="115">
        <v>1452.69</v>
      </c>
      <c r="E4162" s="75" t="s">
        <v>6463</v>
      </c>
      <c r="F4162" s="309">
        <f t="shared" si="243"/>
        <v>1743.2280000000001</v>
      </c>
      <c r="G4162" s="80" t="s">
        <v>3334</v>
      </c>
      <c r="H4162" s="358"/>
      <c r="L4162"/>
      <c r="M4162"/>
      <c r="P4162" s="9">
        <v>108</v>
      </c>
      <c r="V4162" s="39"/>
      <c r="Z4162" s="38"/>
      <c r="AA4162" s="38">
        <v>0</v>
      </c>
      <c r="AB4162" s="30"/>
      <c r="AC4162" s="31"/>
      <c r="AD4162" s="32"/>
      <c r="AE4162" s="32"/>
      <c r="AF4162" s="33"/>
      <c r="AJ4162" s="350"/>
      <c r="AK4162" s="3"/>
      <c r="AL4162" s="3"/>
    </row>
    <row r="4163" spans="1:38" ht="12" customHeight="1" x14ac:dyDescent="0.25">
      <c r="A4163" s="73">
        <v>5102076</v>
      </c>
      <c r="B4163" s="98" t="s">
        <v>7333</v>
      </c>
      <c r="C4163" s="74"/>
      <c r="D4163" s="115">
        <v>4076.67</v>
      </c>
      <c r="E4163" s="75"/>
      <c r="F4163" s="112">
        <f t="shared" si="243"/>
        <v>4892.0039999999999</v>
      </c>
      <c r="G4163" s="80" t="s">
        <v>3334</v>
      </c>
      <c r="H4163" s="358"/>
      <c r="L4163"/>
      <c r="M4163"/>
      <c r="P4163" s="9">
        <v>108</v>
      </c>
      <c r="V4163" s="39"/>
      <c r="Z4163" s="38"/>
      <c r="AA4163" s="38">
        <v>11.999901631511648</v>
      </c>
      <c r="AB4163" s="30"/>
      <c r="AC4163" s="31"/>
      <c r="AD4163" s="32"/>
      <c r="AE4163" s="32"/>
      <c r="AF4163" s="33"/>
      <c r="AJ4163" s="350">
        <v>1102076</v>
      </c>
      <c r="AK4163" s="3"/>
      <c r="AL4163" s="3"/>
    </row>
    <row r="4164" spans="1:38" ht="12" customHeight="1" x14ac:dyDescent="0.25">
      <c r="A4164" s="73">
        <v>5102077</v>
      </c>
      <c r="B4164" s="98" t="s">
        <v>7334</v>
      </c>
      <c r="C4164" s="74"/>
      <c r="D4164" s="115">
        <v>4076.67</v>
      </c>
      <c r="E4164" s="75" t="s">
        <v>6464</v>
      </c>
      <c r="F4164" s="112">
        <f t="shared" si="243"/>
        <v>4892.0039999999999</v>
      </c>
      <c r="G4164" s="80" t="s">
        <v>3334</v>
      </c>
      <c r="H4164" s="358"/>
      <c r="L4164"/>
      <c r="M4164"/>
      <c r="P4164" s="9">
        <v>108</v>
      </c>
      <c r="V4164" s="39"/>
      <c r="Z4164" s="38"/>
      <c r="AA4164" s="38">
        <v>11.999901631511648</v>
      </c>
      <c r="AB4164" s="30"/>
      <c r="AC4164" s="31"/>
      <c r="AD4164" s="32"/>
      <c r="AE4164" s="32"/>
      <c r="AF4164" s="33"/>
      <c r="AJ4164" s="350">
        <v>1102077</v>
      </c>
      <c r="AK4164" s="3"/>
      <c r="AL4164" s="3"/>
    </row>
    <row r="4165" spans="1:38" ht="12" customHeight="1" x14ac:dyDescent="0.25">
      <c r="A4165" s="73">
        <v>1102078</v>
      </c>
      <c r="B4165" s="98" t="s">
        <v>7335</v>
      </c>
      <c r="C4165" s="74"/>
      <c r="D4165" s="115">
        <v>2233.9699999999998</v>
      </c>
      <c r="E4165" s="75" t="s">
        <v>6463</v>
      </c>
      <c r="F4165" s="309">
        <f t="shared" si="243"/>
        <v>2680.7639999999997</v>
      </c>
      <c r="G4165" s="80" t="s">
        <v>3334</v>
      </c>
      <c r="H4165" s="358"/>
      <c r="L4165"/>
      <c r="M4165"/>
      <c r="P4165" s="9">
        <v>108</v>
      </c>
      <c r="V4165" s="39"/>
      <c r="Z4165" s="38"/>
      <c r="AA4165" s="38">
        <v>0</v>
      </c>
      <c r="AB4165" s="30"/>
      <c r="AC4165" s="31"/>
      <c r="AD4165" s="32"/>
      <c r="AE4165" s="32"/>
      <c r="AF4165" s="33"/>
      <c r="AJ4165" s="350"/>
      <c r="AK4165" s="3"/>
      <c r="AL4165" s="3"/>
    </row>
    <row r="4166" spans="1:38" ht="12" customHeight="1" x14ac:dyDescent="0.25">
      <c r="A4166" s="73">
        <v>1102079</v>
      </c>
      <c r="B4166" s="98" t="s">
        <v>7267</v>
      </c>
      <c r="C4166" s="74"/>
      <c r="D4166" s="115">
        <v>2233.9699999999998</v>
      </c>
      <c r="E4166" s="75" t="s">
        <v>6463</v>
      </c>
      <c r="F4166" s="309">
        <f t="shared" si="243"/>
        <v>2680.7639999999997</v>
      </c>
      <c r="G4166" s="80" t="s">
        <v>3334</v>
      </c>
      <c r="H4166" s="358"/>
      <c r="L4166"/>
      <c r="M4166"/>
      <c r="P4166" s="9">
        <v>108</v>
      </c>
      <c r="V4166" s="39"/>
      <c r="Z4166" s="38"/>
      <c r="AA4166" s="38">
        <v>0</v>
      </c>
      <c r="AB4166" s="30"/>
      <c r="AC4166" s="31"/>
      <c r="AD4166" s="32"/>
      <c r="AE4166" s="32"/>
      <c r="AF4166" s="33"/>
      <c r="AJ4166" s="350"/>
      <c r="AK4166" s="3"/>
      <c r="AL4166" s="3"/>
    </row>
    <row r="4167" spans="1:38" ht="12" customHeight="1" x14ac:dyDescent="0.25">
      <c r="A4167" s="73">
        <v>1102080</v>
      </c>
      <c r="B4167" s="98" t="s">
        <v>7336</v>
      </c>
      <c r="C4167" s="74"/>
      <c r="D4167" s="115">
        <v>2686.99</v>
      </c>
      <c r="E4167" s="75" t="s">
        <v>6463</v>
      </c>
      <c r="F4167" s="309">
        <f t="shared" si="243"/>
        <v>3224.3879999999995</v>
      </c>
      <c r="G4167" s="80" t="s">
        <v>3334</v>
      </c>
      <c r="H4167" s="358"/>
      <c r="L4167"/>
      <c r="M4167"/>
      <c r="P4167" s="9">
        <v>108</v>
      </c>
      <c r="V4167" s="39"/>
      <c r="Z4167" s="38"/>
      <c r="AA4167" s="38">
        <v>0</v>
      </c>
      <c r="AB4167" s="30"/>
      <c r="AC4167" s="31"/>
      <c r="AD4167" s="32"/>
      <c r="AE4167" s="32"/>
      <c r="AF4167" s="33"/>
      <c r="AJ4167" s="350"/>
      <c r="AK4167" s="3"/>
      <c r="AL4167" s="3"/>
    </row>
    <row r="4168" spans="1:38" ht="12" customHeight="1" x14ac:dyDescent="0.25">
      <c r="A4168" s="73">
        <v>1102081</v>
      </c>
      <c r="B4168" s="98" t="s">
        <v>7337</v>
      </c>
      <c r="C4168" s="74"/>
      <c r="D4168" s="115">
        <v>2566.0700000000002</v>
      </c>
      <c r="E4168" s="75" t="s">
        <v>6463</v>
      </c>
      <c r="F4168" s="309">
        <f t="shared" si="243"/>
        <v>3079.2840000000001</v>
      </c>
      <c r="G4168" s="80" t="s">
        <v>3334</v>
      </c>
      <c r="H4168" s="358"/>
      <c r="L4168"/>
      <c r="M4168"/>
      <c r="P4168" s="9">
        <v>108</v>
      </c>
      <c r="V4168" s="39"/>
      <c r="Z4168" s="38"/>
      <c r="AA4168" s="38">
        <v>0</v>
      </c>
      <c r="AB4168" s="30"/>
      <c r="AC4168" s="31"/>
      <c r="AD4168" s="32"/>
      <c r="AE4168" s="32"/>
      <c r="AF4168" s="33"/>
      <c r="AJ4168" s="350"/>
      <c r="AK4168" s="3"/>
      <c r="AL4168" s="3"/>
    </row>
    <row r="4169" spans="1:38" ht="12" customHeight="1" x14ac:dyDescent="0.25">
      <c r="A4169" s="73">
        <v>1102082</v>
      </c>
      <c r="B4169" s="98" t="s">
        <v>7268</v>
      </c>
      <c r="C4169" s="74"/>
      <c r="D4169" s="115">
        <v>2566.0700000000002</v>
      </c>
      <c r="E4169" s="75" t="s">
        <v>6463</v>
      </c>
      <c r="F4169" s="309">
        <f t="shared" si="243"/>
        <v>3079.2840000000001</v>
      </c>
      <c r="G4169" s="80" t="s">
        <v>3334</v>
      </c>
      <c r="H4169" s="358"/>
      <c r="L4169"/>
      <c r="M4169"/>
      <c r="P4169" s="9">
        <v>108</v>
      </c>
      <c r="V4169" s="39"/>
      <c r="Z4169" s="38"/>
      <c r="AA4169" s="38">
        <v>0</v>
      </c>
      <c r="AB4169" s="30"/>
      <c r="AC4169" s="31"/>
      <c r="AD4169" s="32"/>
      <c r="AE4169" s="32"/>
      <c r="AF4169" s="33"/>
      <c r="AJ4169" s="350"/>
      <c r="AK4169" s="3"/>
      <c r="AL4169" s="3"/>
    </row>
    <row r="4170" spans="1:38" ht="12" customHeight="1" x14ac:dyDescent="0.25">
      <c r="A4170" s="73">
        <v>1102083</v>
      </c>
      <c r="B4170" s="98" t="s">
        <v>7338</v>
      </c>
      <c r="C4170" s="74"/>
      <c r="D4170" s="115">
        <v>3032.55</v>
      </c>
      <c r="E4170" s="75" t="s">
        <v>6463</v>
      </c>
      <c r="F4170" s="309">
        <f t="shared" si="243"/>
        <v>3639.06</v>
      </c>
      <c r="G4170" s="80" t="s">
        <v>3334</v>
      </c>
      <c r="H4170" s="358"/>
      <c r="L4170"/>
      <c r="M4170"/>
      <c r="P4170" s="9">
        <v>108</v>
      </c>
      <c r="V4170" s="39"/>
      <c r="Z4170" s="38"/>
      <c r="AA4170" s="38">
        <v>0</v>
      </c>
      <c r="AB4170" s="30"/>
      <c r="AC4170" s="31"/>
      <c r="AD4170" s="32"/>
      <c r="AE4170" s="32"/>
      <c r="AF4170" s="33"/>
      <c r="AJ4170" s="350"/>
      <c r="AK4170" s="3"/>
      <c r="AL4170" s="3"/>
    </row>
    <row r="4171" spans="1:38" ht="12" customHeight="1" x14ac:dyDescent="0.25">
      <c r="A4171" s="73">
        <v>5102084</v>
      </c>
      <c r="B4171" s="98" t="s">
        <v>7339</v>
      </c>
      <c r="C4171" s="74"/>
      <c r="D4171" s="115">
        <v>3980.22</v>
      </c>
      <c r="E4171" s="75" t="s">
        <v>6464</v>
      </c>
      <c r="F4171" s="112">
        <f t="shared" ref="F4171:F4318" si="244">D4171*1.2</f>
        <v>4776.2639999999992</v>
      </c>
      <c r="G4171" s="80" t="s">
        <v>3334</v>
      </c>
      <c r="H4171" s="358"/>
      <c r="L4171"/>
      <c r="M4171"/>
      <c r="P4171" s="9">
        <v>108</v>
      </c>
      <c r="V4171" s="39"/>
      <c r="Z4171" s="38"/>
      <c r="AA4171" s="38">
        <v>11.999928034255689</v>
      </c>
      <c r="AB4171" s="30"/>
      <c r="AC4171" s="31"/>
      <c r="AD4171" s="32"/>
      <c r="AE4171" s="32"/>
      <c r="AF4171" s="33"/>
      <c r="AJ4171" s="350">
        <v>1102084</v>
      </c>
      <c r="AK4171" s="3"/>
      <c r="AL4171" s="3"/>
    </row>
    <row r="4172" spans="1:38" ht="12" customHeight="1" x14ac:dyDescent="0.25">
      <c r="A4172" s="73">
        <v>1102085</v>
      </c>
      <c r="B4172" s="98" t="s">
        <v>7340</v>
      </c>
      <c r="C4172" s="74"/>
      <c r="D4172" s="115">
        <v>3032.55</v>
      </c>
      <c r="E4172" s="75" t="s">
        <v>6463</v>
      </c>
      <c r="F4172" s="309">
        <f t="shared" si="244"/>
        <v>3639.06</v>
      </c>
      <c r="G4172" s="80" t="s">
        <v>3334</v>
      </c>
      <c r="H4172" s="358"/>
      <c r="L4172"/>
      <c r="M4172"/>
      <c r="P4172" s="9">
        <v>108</v>
      </c>
      <c r="V4172" s="39"/>
      <c r="Z4172" s="38"/>
      <c r="AA4172" s="38">
        <v>0</v>
      </c>
      <c r="AB4172" s="30"/>
      <c r="AC4172" s="31"/>
      <c r="AD4172" s="32"/>
      <c r="AE4172" s="32"/>
      <c r="AF4172" s="33"/>
      <c r="AJ4172" s="350"/>
      <c r="AK4172" s="3"/>
      <c r="AL4172" s="3"/>
    </row>
    <row r="4173" spans="1:38" ht="12" customHeight="1" x14ac:dyDescent="0.25">
      <c r="A4173" s="73">
        <v>1102086</v>
      </c>
      <c r="B4173" s="98" t="s">
        <v>7269</v>
      </c>
      <c r="C4173" s="74"/>
      <c r="D4173" s="115">
        <v>3032.55</v>
      </c>
      <c r="E4173" s="75" t="s">
        <v>6463</v>
      </c>
      <c r="F4173" s="309">
        <f t="shared" si="244"/>
        <v>3639.06</v>
      </c>
      <c r="G4173" s="80" t="s">
        <v>3334</v>
      </c>
      <c r="H4173" s="358"/>
      <c r="L4173"/>
      <c r="M4173"/>
      <c r="P4173" s="9">
        <v>108</v>
      </c>
      <c r="V4173" s="39"/>
      <c r="Z4173" s="38"/>
      <c r="AA4173" s="38">
        <v>0</v>
      </c>
      <c r="AB4173" s="30"/>
      <c r="AC4173" s="31"/>
      <c r="AD4173" s="32"/>
      <c r="AE4173" s="32"/>
      <c r="AF4173" s="33"/>
      <c r="AJ4173" s="350"/>
      <c r="AK4173" s="3"/>
      <c r="AL4173" s="3"/>
    </row>
    <row r="4174" spans="1:38" ht="24" customHeight="1" x14ac:dyDescent="0.25">
      <c r="A4174" s="73">
        <v>3705001</v>
      </c>
      <c r="B4174" s="98" t="s">
        <v>7270</v>
      </c>
      <c r="C4174" s="74"/>
      <c r="D4174" s="115">
        <v>87.3</v>
      </c>
      <c r="E4174" s="95" t="s">
        <v>5497</v>
      </c>
      <c r="F4174" s="112">
        <f t="shared" si="244"/>
        <v>104.75999999999999</v>
      </c>
      <c r="G4174" s="80" t="s">
        <v>3333</v>
      </c>
      <c r="H4174" s="358"/>
      <c r="I4174" s="326" t="s">
        <v>4950</v>
      </c>
      <c r="J4174" s="15"/>
      <c r="L4174"/>
      <c r="M4174"/>
      <c r="P4174" s="9">
        <v>108</v>
      </c>
      <c r="V4174" s="39"/>
      <c r="Z4174" s="38"/>
      <c r="AA4174" s="38">
        <v>12</v>
      </c>
      <c r="AB4174" s="30"/>
      <c r="AC4174" s="31"/>
      <c r="AD4174" s="32"/>
      <c r="AE4174" s="32"/>
      <c r="AF4174" s="33"/>
      <c r="AJ4174" s="350"/>
      <c r="AK4174" s="3"/>
      <c r="AL4174" s="3"/>
    </row>
    <row r="4175" spans="1:38" ht="24" customHeight="1" x14ac:dyDescent="0.25">
      <c r="A4175" s="73">
        <v>3705002</v>
      </c>
      <c r="B4175" s="98" t="s">
        <v>7271</v>
      </c>
      <c r="C4175" s="74"/>
      <c r="D4175" s="115">
        <v>96.77</v>
      </c>
      <c r="E4175" s="95" t="s">
        <v>5497</v>
      </c>
      <c r="F4175" s="112">
        <f t="shared" si="244"/>
        <v>116.124</v>
      </c>
      <c r="G4175" s="80" t="s">
        <v>3333</v>
      </c>
      <c r="H4175" s="358"/>
      <c r="I4175" s="360" t="s">
        <v>8293</v>
      </c>
      <c r="J4175" s="15"/>
      <c r="L4175"/>
      <c r="M4175"/>
      <c r="P4175" s="9">
        <v>108</v>
      </c>
      <c r="V4175" s="39"/>
      <c r="Z4175" s="38"/>
      <c r="AA4175" s="38">
        <v>12</v>
      </c>
      <c r="AB4175" s="30"/>
      <c r="AC4175" s="31"/>
      <c r="AD4175" s="32"/>
      <c r="AE4175" s="32"/>
      <c r="AF4175" s="33"/>
      <c r="AJ4175" s="350"/>
      <c r="AK4175" s="3"/>
      <c r="AL4175" s="3"/>
    </row>
    <row r="4176" spans="1:38" ht="24" customHeight="1" x14ac:dyDescent="0.25">
      <c r="A4176" s="73">
        <v>3705003</v>
      </c>
      <c r="B4176" s="98" t="s">
        <v>7272</v>
      </c>
      <c r="C4176" s="74"/>
      <c r="D4176" s="115">
        <v>112.55</v>
      </c>
      <c r="E4176" s="95" t="s">
        <v>5497</v>
      </c>
      <c r="F4176" s="112">
        <f t="shared" si="244"/>
        <v>135.06</v>
      </c>
      <c r="G4176" s="80" t="s">
        <v>3333</v>
      </c>
      <c r="H4176" s="358"/>
      <c r="I4176" s="361"/>
      <c r="J4176" s="15"/>
      <c r="L4176"/>
      <c r="M4176"/>
      <c r="P4176" s="9">
        <v>108</v>
      </c>
      <c r="V4176" s="39"/>
      <c r="Z4176" s="38"/>
      <c r="AA4176" s="38">
        <v>12</v>
      </c>
      <c r="AB4176" s="30"/>
      <c r="AC4176" s="31"/>
      <c r="AD4176" s="32"/>
      <c r="AE4176" s="32"/>
      <c r="AF4176" s="33"/>
      <c r="AJ4176" s="350"/>
      <c r="AK4176" s="3"/>
      <c r="AL4176" s="3"/>
    </row>
    <row r="4177" spans="1:38" ht="24" customHeight="1" x14ac:dyDescent="0.25">
      <c r="A4177" s="73">
        <v>3705028</v>
      </c>
      <c r="B4177" s="98" t="s">
        <v>7342</v>
      </c>
      <c r="C4177" s="74"/>
      <c r="D4177" s="115">
        <v>121.99</v>
      </c>
      <c r="E4177" s="95" t="s">
        <v>5497</v>
      </c>
      <c r="F4177" s="112">
        <f t="shared" si="244"/>
        <v>146.38799999999998</v>
      </c>
      <c r="G4177" s="80" t="s">
        <v>3334</v>
      </c>
      <c r="H4177" s="358"/>
      <c r="J4177" s="15"/>
      <c r="L4177"/>
      <c r="M4177"/>
      <c r="P4177" s="9">
        <v>108</v>
      </c>
      <c r="V4177" s="39"/>
      <c r="Z4177" s="38"/>
      <c r="AA4177" s="38">
        <v>12</v>
      </c>
      <c r="AB4177" s="30"/>
      <c r="AC4177" s="31"/>
      <c r="AD4177" s="32"/>
      <c r="AE4177" s="32"/>
      <c r="AF4177" s="33"/>
      <c r="AJ4177" s="350"/>
      <c r="AK4177" s="3"/>
      <c r="AL4177" s="3"/>
    </row>
    <row r="4178" spans="1:38" ht="24" customHeight="1" x14ac:dyDescent="0.25">
      <c r="A4178" s="73">
        <v>3705029</v>
      </c>
      <c r="B4178" s="98" t="s">
        <v>7343</v>
      </c>
      <c r="C4178" s="74"/>
      <c r="D4178" s="115">
        <v>121.99</v>
      </c>
      <c r="E4178" s="95" t="s">
        <v>5497</v>
      </c>
      <c r="F4178" s="112">
        <f t="shared" si="244"/>
        <v>146.38799999999998</v>
      </c>
      <c r="G4178" s="80" t="s">
        <v>3335</v>
      </c>
      <c r="H4178" s="358"/>
      <c r="J4178" s="15"/>
      <c r="L4178"/>
      <c r="M4178"/>
      <c r="P4178" s="9">
        <v>108</v>
      </c>
      <c r="V4178" s="39"/>
      <c r="Z4178" s="38"/>
      <c r="AA4178" s="38">
        <v>12</v>
      </c>
      <c r="AB4178" s="30"/>
      <c r="AC4178" s="31"/>
      <c r="AD4178" s="32"/>
      <c r="AE4178" s="32"/>
      <c r="AF4178" s="33"/>
      <c r="AJ4178" s="350"/>
      <c r="AK4178" s="3"/>
      <c r="AL4178" s="3"/>
    </row>
    <row r="4179" spans="1:38" ht="24" customHeight="1" x14ac:dyDescent="0.25">
      <c r="A4179" s="73">
        <v>3705004</v>
      </c>
      <c r="B4179" s="98" t="s">
        <v>7273</v>
      </c>
      <c r="C4179" s="74"/>
      <c r="D4179" s="115">
        <v>121.99</v>
      </c>
      <c r="E4179" s="95" t="s">
        <v>5497</v>
      </c>
      <c r="F4179" s="112">
        <f t="shared" si="244"/>
        <v>146.38799999999998</v>
      </c>
      <c r="G4179" s="80" t="s">
        <v>3333</v>
      </c>
      <c r="H4179" s="358"/>
      <c r="I4179" s="365" t="s">
        <v>5890</v>
      </c>
      <c r="J4179" s="15"/>
      <c r="L4179"/>
      <c r="M4179"/>
      <c r="P4179" s="9">
        <v>108</v>
      </c>
      <c r="V4179" s="39"/>
      <c r="Z4179" s="38"/>
      <c r="AA4179" s="38">
        <v>12</v>
      </c>
      <c r="AB4179" s="30"/>
      <c r="AC4179" s="31"/>
      <c r="AD4179" s="32"/>
      <c r="AE4179" s="32"/>
      <c r="AF4179" s="33"/>
      <c r="AJ4179" s="350"/>
      <c r="AK4179" s="3"/>
      <c r="AL4179" s="3"/>
    </row>
    <row r="4180" spans="1:38" ht="24" customHeight="1" x14ac:dyDescent="0.25">
      <c r="A4180" s="73">
        <v>3705030</v>
      </c>
      <c r="B4180" s="98" t="s">
        <v>7341</v>
      </c>
      <c r="C4180" s="74"/>
      <c r="D4180" s="115">
        <v>171.47</v>
      </c>
      <c r="E4180" s="95" t="s">
        <v>5497</v>
      </c>
      <c r="F4180" s="112">
        <f t="shared" si="244"/>
        <v>205.76399999999998</v>
      </c>
      <c r="G4180" s="80" t="s">
        <v>3334</v>
      </c>
      <c r="H4180" s="358"/>
      <c r="I4180" s="365"/>
      <c r="J4180" s="15"/>
      <c r="L4180"/>
      <c r="M4180"/>
      <c r="P4180" s="9">
        <v>108</v>
      </c>
      <c r="V4180" s="39"/>
      <c r="Z4180" s="38"/>
      <c r="AA4180" s="38">
        <v>12</v>
      </c>
      <c r="AB4180" s="30"/>
      <c r="AC4180" s="31"/>
      <c r="AD4180" s="32"/>
      <c r="AE4180" s="32"/>
      <c r="AF4180" s="33"/>
      <c r="AJ4180" s="350"/>
      <c r="AK4180" s="3"/>
      <c r="AL4180" s="3"/>
    </row>
    <row r="4181" spans="1:38" ht="24" customHeight="1" x14ac:dyDescent="0.25">
      <c r="A4181" s="73">
        <v>3705031</v>
      </c>
      <c r="B4181" s="98" t="s">
        <v>7344</v>
      </c>
      <c r="C4181" s="74"/>
      <c r="D4181" s="115">
        <v>171.47</v>
      </c>
      <c r="E4181" s="95" t="s">
        <v>5497</v>
      </c>
      <c r="F4181" s="112">
        <f t="shared" si="244"/>
        <v>205.76399999999998</v>
      </c>
      <c r="G4181" s="80" t="s">
        <v>3335</v>
      </c>
      <c r="H4181" s="358"/>
      <c r="I4181" s="365"/>
      <c r="J4181" s="15"/>
      <c r="L4181"/>
      <c r="M4181"/>
      <c r="P4181" s="9">
        <v>108</v>
      </c>
      <c r="V4181" s="39"/>
      <c r="Z4181" s="38"/>
      <c r="AA4181" s="38">
        <v>12</v>
      </c>
      <c r="AB4181" s="30"/>
      <c r="AC4181" s="31"/>
      <c r="AD4181" s="32"/>
      <c r="AE4181" s="32"/>
      <c r="AF4181" s="33"/>
      <c r="AJ4181" s="350"/>
      <c r="AK4181" s="3"/>
      <c r="AL4181" s="3"/>
    </row>
    <row r="4182" spans="1:38" ht="24" customHeight="1" x14ac:dyDescent="0.25">
      <c r="A4182" s="73">
        <v>3705005</v>
      </c>
      <c r="B4182" s="98" t="s">
        <v>7274</v>
      </c>
      <c r="C4182" s="74"/>
      <c r="D4182" s="115">
        <v>171.47</v>
      </c>
      <c r="E4182" s="95" t="s">
        <v>5497</v>
      </c>
      <c r="F4182" s="112">
        <f t="shared" si="244"/>
        <v>205.76399999999998</v>
      </c>
      <c r="G4182" s="80" t="s">
        <v>3333</v>
      </c>
      <c r="H4182" s="358"/>
      <c r="I4182" s="365"/>
      <c r="J4182" s="15"/>
      <c r="L4182"/>
      <c r="M4182"/>
      <c r="P4182" s="9">
        <v>108</v>
      </c>
      <c r="V4182" s="39"/>
      <c r="Z4182" s="38"/>
      <c r="AA4182" s="38">
        <v>12</v>
      </c>
      <c r="AB4182" s="30"/>
      <c r="AC4182" s="31"/>
      <c r="AD4182" s="32"/>
      <c r="AE4182" s="32"/>
      <c r="AF4182" s="33"/>
      <c r="AJ4182" s="350"/>
      <c r="AK4182" s="3"/>
      <c r="AL4182" s="3"/>
    </row>
    <row r="4183" spans="1:38" ht="24" customHeight="1" x14ac:dyDescent="0.25">
      <c r="A4183" s="73">
        <v>3705032</v>
      </c>
      <c r="B4183" s="98" t="s">
        <v>7345</v>
      </c>
      <c r="C4183" s="74"/>
      <c r="D4183" s="115">
        <v>205</v>
      </c>
      <c r="E4183" s="95" t="s">
        <v>5497</v>
      </c>
      <c r="F4183" s="112">
        <f t="shared" si="244"/>
        <v>246</v>
      </c>
      <c r="G4183" s="80" t="s">
        <v>3334</v>
      </c>
      <c r="H4183" s="358"/>
      <c r="J4183" s="15"/>
      <c r="L4183"/>
      <c r="M4183"/>
      <c r="P4183" s="9">
        <v>108</v>
      </c>
      <c r="V4183" s="39"/>
      <c r="Z4183" s="38"/>
      <c r="AA4183" s="38">
        <v>12</v>
      </c>
      <c r="AB4183" s="30"/>
      <c r="AC4183" s="31"/>
      <c r="AD4183" s="32"/>
      <c r="AE4183" s="32"/>
      <c r="AF4183" s="33"/>
      <c r="AJ4183" s="350"/>
      <c r="AK4183" s="3"/>
      <c r="AL4183" s="3"/>
    </row>
    <row r="4184" spans="1:38" ht="24" customHeight="1" x14ac:dyDescent="0.25">
      <c r="A4184" s="73">
        <v>3705033</v>
      </c>
      <c r="B4184" s="98" t="s">
        <v>7346</v>
      </c>
      <c r="C4184" s="74"/>
      <c r="D4184" s="115">
        <v>205</v>
      </c>
      <c r="E4184" s="95" t="s">
        <v>5497</v>
      </c>
      <c r="F4184" s="112">
        <f t="shared" si="244"/>
        <v>246</v>
      </c>
      <c r="G4184" s="80" t="s">
        <v>3335</v>
      </c>
      <c r="H4184" s="358"/>
      <c r="J4184" s="15"/>
      <c r="L4184"/>
      <c r="M4184"/>
      <c r="P4184" s="9">
        <v>108</v>
      </c>
      <c r="V4184" s="39"/>
      <c r="Z4184" s="38"/>
      <c r="AA4184" s="38">
        <v>12</v>
      </c>
      <c r="AB4184" s="30"/>
      <c r="AC4184" s="31"/>
      <c r="AD4184" s="32"/>
      <c r="AE4184" s="32"/>
      <c r="AF4184" s="33"/>
      <c r="AJ4184" s="350"/>
      <c r="AK4184" s="3"/>
      <c r="AL4184" s="3"/>
    </row>
    <row r="4185" spans="1:38" ht="24" customHeight="1" x14ac:dyDescent="0.25">
      <c r="A4185" s="73">
        <v>3705034</v>
      </c>
      <c r="B4185" s="98" t="s">
        <v>7347</v>
      </c>
      <c r="C4185" s="74"/>
      <c r="D4185" s="115">
        <v>205</v>
      </c>
      <c r="E4185" s="95" t="s">
        <v>5497</v>
      </c>
      <c r="F4185" s="112">
        <f t="shared" si="244"/>
        <v>246</v>
      </c>
      <c r="G4185" s="80" t="s">
        <v>3335</v>
      </c>
      <c r="H4185" s="358"/>
      <c r="J4185" s="15"/>
      <c r="L4185"/>
      <c r="M4185"/>
      <c r="P4185" s="9">
        <v>108</v>
      </c>
      <c r="V4185" s="39"/>
      <c r="Z4185" s="38"/>
      <c r="AA4185" s="38">
        <v>12</v>
      </c>
      <c r="AB4185" s="30"/>
      <c r="AC4185" s="31"/>
      <c r="AD4185" s="32"/>
      <c r="AE4185" s="32"/>
      <c r="AF4185" s="33"/>
      <c r="AJ4185" s="350"/>
      <c r="AK4185" s="3"/>
      <c r="AL4185" s="3"/>
    </row>
    <row r="4186" spans="1:38" ht="24" customHeight="1" x14ac:dyDescent="0.25">
      <c r="A4186" s="73">
        <v>3705006</v>
      </c>
      <c r="B4186" s="98" t="s">
        <v>7275</v>
      </c>
      <c r="C4186" s="74"/>
      <c r="D4186" s="115">
        <v>205</v>
      </c>
      <c r="E4186" s="95" t="s">
        <v>5497</v>
      </c>
      <c r="F4186" s="112">
        <f t="shared" si="244"/>
        <v>246</v>
      </c>
      <c r="G4186" s="80" t="s">
        <v>3333</v>
      </c>
      <c r="H4186" s="358"/>
      <c r="J4186" s="15"/>
      <c r="L4186"/>
      <c r="M4186"/>
      <c r="P4186" s="9">
        <v>108</v>
      </c>
      <c r="V4186" s="39"/>
      <c r="Z4186" s="38"/>
      <c r="AA4186" s="38">
        <v>12</v>
      </c>
      <c r="AB4186" s="30"/>
      <c r="AC4186" s="31"/>
      <c r="AD4186" s="32"/>
      <c r="AE4186" s="32"/>
      <c r="AF4186" s="33"/>
      <c r="AJ4186" s="350"/>
      <c r="AK4186" s="3"/>
      <c r="AL4186" s="3"/>
    </row>
    <row r="4187" spans="1:38" ht="24" customHeight="1" x14ac:dyDescent="0.25">
      <c r="A4187" s="73">
        <v>3705035</v>
      </c>
      <c r="B4187" s="98" t="s">
        <v>7348</v>
      </c>
      <c r="C4187" s="74"/>
      <c r="D4187" s="115">
        <v>248.52</v>
      </c>
      <c r="E4187" s="95" t="s">
        <v>5497</v>
      </c>
      <c r="F4187" s="112">
        <f t="shared" si="244"/>
        <v>298.22399999999999</v>
      </c>
      <c r="G4187" s="80" t="s">
        <v>3334</v>
      </c>
      <c r="H4187" s="358"/>
      <c r="J4187" s="15"/>
      <c r="L4187"/>
      <c r="M4187"/>
      <c r="P4187" s="9">
        <v>108</v>
      </c>
      <c r="V4187" s="39"/>
      <c r="Z4187" s="38"/>
      <c r="AA4187" s="38">
        <v>12</v>
      </c>
      <c r="AB4187" s="30"/>
      <c r="AC4187" s="31"/>
      <c r="AD4187" s="32"/>
      <c r="AE4187" s="32"/>
      <c r="AF4187" s="33"/>
      <c r="AJ4187" s="350"/>
      <c r="AK4187" s="3"/>
      <c r="AL4187" s="3"/>
    </row>
    <row r="4188" spans="1:38" ht="24" customHeight="1" x14ac:dyDescent="0.25">
      <c r="A4188" s="73">
        <v>3705036</v>
      </c>
      <c r="B4188" s="98" t="s">
        <v>7276</v>
      </c>
      <c r="C4188" s="74"/>
      <c r="D4188" s="115">
        <v>248.52</v>
      </c>
      <c r="E4188" s="95" t="s">
        <v>5497</v>
      </c>
      <c r="F4188" s="112">
        <f t="shared" si="244"/>
        <v>298.22399999999999</v>
      </c>
      <c r="G4188" s="80" t="s">
        <v>3334</v>
      </c>
      <c r="H4188" s="358"/>
      <c r="J4188" s="15"/>
      <c r="L4188"/>
      <c r="M4188"/>
      <c r="P4188" s="9">
        <v>108</v>
      </c>
      <c r="V4188" s="39"/>
      <c r="Z4188" s="38"/>
      <c r="AA4188" s="38">
        <v>12</v>
      </c>
      <c r="AB4188" s="30"/>
      <c r="AC4188" s="31"/>
      <c r="AD4188" s="32"/>
      <c r="AE4188" s="32"/>
      <c r="AF4188" s="33"/>
      <c r="AJ4188" s="350"/>
      <c r="AK4188" s="3"/>
      <c r="AL4188" s="3"/>
    </row>
    <row r="4189" spans="1:38" ht="24" customHeight="1" x14ac:dyDescent="0.25">
      <c r="A4189" s="73">
        <v>3705037</v>
      </c>
      <c r="B4189" s="98" t="s">
        <v>7356</v>
      </c>
      <c r="C4189" s="74"/>
      <c r="D4189" s="115">
        <v>252.91</v>
      </c>
      <c r="E4189" s="95" t="s">
        <v>5497</v>
      </c>
      <c r="F4189" s="112">
        <f t="shared" si="244"/>
        <v>303.49199999999996</v>
      </c>
      <c r="G4189" s="80" t="s">
        <v>3334</v>
      </c>
      <c r="H4189" s="358"/>
      <c r="J4189" s="15"/>
      <c r="L4189"/>
      <c r="M4189"/>
      <c r="P4189" s="9">
        <v>108</v>
      </c>
      <c r="V4189" s="39"/>
      <c r="Z4189" s="38"/>
      <c r="AA4189" s="38">
        <v>12</v>
      </c>
      <c r="AB4189" s="30"/>
      <c r="AC4189" s="31"/>
      <c r="AD4189" s="32"/>
      <c r="AE4189" s="32"/>
      <c r="AF4189" s="33"/>
      <c r="AJ4189" s="350"/>
      <c r="AK4189" s="3"/>
      <c r="AL4189" s="3"/>
    </row>
    <row r="4190" spans="1:38" ht="24" customHeight="1" x14ac:dyDescent="0.25">
      <c r="A4190" s="73">
        <v>3705038</v>
      </c>
      <c r="B4190" s="98" t="s">
        <v>7349</v>
      </c>
      <c r="C4190" s="74"/>
      <c r="D4190" s="115">
        <v>252.91</v>
      </c>
      <c r="E4190" s="95" t="s">
        <v>5497</v>
      </c>
      <c r="F4190" s="112">
        <f t="shared" si="244"/>
        <v>303.49199999999996</v>
      </c>
      <c r="G4190" s="80" t="s">
        <v>3334</v>
      </c>
      <c r="H4190" s="358"/>
      <c r="J4190" s="15"/>
      <c r="L4190"/>
      <c r="M4190"/>
      <c r="P4190" s="9">
        <v>108</v>
      </c>
      <c r="V4190" s="39"/>
      <c r="Z4190" s="38"/>
      <c r="AA4190" s="38">
        <v>12</v>
      </c>
      <c r="AB4190" s="30"/>
      <c r="AC4190" s="31"/>
      <c r="AD4190" s="32"/>
      <c r="AE4190" s="32"/>
      <c r="AF4190" s="33"/>
      <c r="AJ4190" s="350"/>
      <c r="AK4190" s="3"/>
      <c r="AL4190" s="3"/>
    </row>
    <row r="4191" spans="1:38" ht="24" customHeight="1" x14ac:dyDescent="0.25">
      <c r="A4191" s="73">
        <v>3705039</v>
      </c>
      <c r="B4191" s="98" t="s">
        <v>7357</v>
      </c>
      <c r="C4191" s="74"/>
      <c r="D4191" s="115">
        <v>252.91</v>
      </c>
      <c r="E4191" s="95" t="s">
        <v>5497</v>
      </c>
      <c r="F4191" s="112">
        <f t="shared" si="244"/>
        <v>303.49199999999996</v>
      </c>
      <c r="G4191" s="80" t="s">
        <v>3335</v>
      </c>
      <c r="H4191" s="358"/>
      <c r="J4191" s="15"/>
      <c r="L4191"/>
      <c r="M4191"/>
      <c r="P4191" s="9">
        <v>108</v>
      </c>
      <c r="V4191" s="39"/>
      <c r="Z4191" s="38"/>
      <c r="AA4191" s="38">
        <v>12</v>
      </c>
      <c r="AB4191" s="30"/>
      <c r="AC4191" s="31"/>
      <c r="AD4191" s="32"/>
      <c r="AE4191" s="32"/>
      <c r="AF4191" s="33"/>
      <c r="AJ4191" s="350"/>
      <c r="AK4191" s="3"/>
      <c r="AL4191" s="3"/>
    </row>
    <row r="4192" spans="1:38" ht="24" customHeight="1" x14ac:dyDescent="0.25">
      <c r="A4192" s="73">
        <v>3705040</v>
      </c>
      <c r="B4192" s="98" t="s">
        <v>7350</v>
      </c>
      <c r="C4192" s="74"/>
      <c r="D4192" s="115">
        <v>252.91</v>
      </c>
      <c r="E4192" s="95" t="s">
        <v>5497</v>
      </c>
      <c r="F4192" s="112">
        <f t="shared" si="244"/>
        <v>303.49199999999996</v>
      </c>
      <c r="G4192" s="80" t="s">
        <v>3335</v>
      </c>
      <c r="H4192" s="358"/>
      <c r="J4192" s="15"/>
      <c r="L4192"/>
      <c r="M4192"/>
      <c r="P4192" s="9">
        <v>108</v>
      </c>
      <c r="V4192" s="39"/>
      <c r="Z4192" s="38"/>
      <c r="AA4192" s="38">
        <v>12</v>
      </c>
      <c r="AB4192" s="30"/>
      <c r="AC4192" s="31"/>
      <c r="AD4192" s="32"/>
      <c r="AE4192" s="32"/>
      <c r="AF4192" s="33"/>
      <c r="AJ4192" s="350"/>
      <c r="AK4192" s="3"/>
      <c r="AL4192" s="3"/>
    </row>
    <row r="4193" spans="1:38" ht="24" customHeight="1" x14ac:dyDescent="0.25">
      <c r="A4193" s="73">
        <v>3705041</v>
      </c>
      <c r="B4193" s="98" t="s">
        <v>7358</v>
      </c>
      <c r="C4193" s="74"/>
      <c r="D4193" s="115">
        <v>252.91</v>
      </c>
      <c r="E4193" s="95" t="s">
        <v>5497</v>
      </c>
      <c r="F4193" s="112">
        <f t="shared" si="244"/>
        <v>303.49199999999996</v>
      </c>
      <c r="G4193" s="80" t="s">
        <v>3335</v>
      </c>
      <c r="H4193" s="358"/>
      <c r="J4193" s="15"/>
      <c r="L4193"/>
      <c r="M4193"/>
      <c r="P4193" s="9">
        <v>108</v>
      </c>
      <c r="V4193" s="39"/>
      <c r="Z4193" s="38"/>
      <c r="AA4193" s="38">
        <v>12</v>
      </c>
      <c r="AB4193" s="30"/>
      <c r="AC4193" s="31"/>
      <c r="AD4193" s="32"/>
      <c r="AE4193" s="32"/>
      <c r="AF4193" s="33"/>
      <c r="AJ4193" s="350"/>
      <c r="AK4193" s="3"/>
      <c r="AL4193" s="3"/>
    </row>
    <row r="4194" spans="1:38" ht="24" customHeight="1" x14ac:dyDescent="0.25">
      <c r="A4194" s="73">
        <v>3705042</v>
      </c>
      <c r="B4194" s="98" t="s">
        <v>7277</v>
      </c>
      <c r="C4194" s="74"/>
      <c r="D4194" s="115">
        <v>252.91</v>
      </c>
      <c r="E4194" s="95" t="s">
        <v>5497</v>
      </c>
      <c r="F4194" s="112">
        <f t="shared" si="244"/>
        <v>303.49199999999996</v>
      </c>
      <c r="G4194" s="80" t="s">
        <v>3333</v>
      </c>
      <c r="H4194" s="358"/>
      <c r="J4194" s="15"/>
      <c r="L4194"/>
      <c r="M4194"/>
      <c r="P4194" s="9">
        <v>108</v>
      </c>
      <c r="V4194" s="39"/>
      <c r="Z4194" s="38"/>
      <c r="AA4194" s="38">
        <v>12</v>
      </c>
      <c r="AB4194" s="30"/>
      <c r="AC4194" s="31"/>
      <c r="AD4194" s="32"/>
      <c r="AE4194" s="32"/>
      <c r="AF4194" s="33"/>
      <c r="AJ4194" s="350"/>
      <c r="AK4194" s="3"/>
      <c r="AL4194" s="3"/>
    </row>
    <row r="4195" spans="1:38" ht="24" customHeight="1" x14ac:dyDescent="0.25">
      <c r="A4195" s="73">
        <v>3705043</v>
      </c>
      <c r="B4195" s="98" t="s">
        <v>7359</v>
      </c>
      <c r="C4195" s="74"/>
      <c r="D4195" s="115">
        <v>311.43</v>
      </c>
      <c r="E4195" s="95" t="s">
        <v>5497</v>
      </c>
      <c r="F4195" s="112">
        <f t="shared" si="244"/>
        <v>373.71600000000001</v>
      </c>
      <c r="G4195" s="80" t="s">
        <v>3334</v>
      </c>
      <c r="H4195" s="358"/>
      <c r="J4195" s="15"/>
      <c r="L4195"/>
      <c r="M4195"/>
      <c r="P4195" s="9">
        <v>108</v>
      </c>
      <c r="V4195" s="39"/>
      <c r="Z4195" s="38"/>
      <c r="AA4195" s="38">
        <v>12</v>
      </c>
      <c r="AB4195" s="30"/>
      <c r="AC4195" s="31"/>
      <c r="AD4195" s="32"/>
      <c r="AE4195" s="32"/>
      <c r="AF4195" s="33"/>
      <c r="AJ4195" s="350"/>
      <c r="AK4195" s="3"/>
      <c r="AL4195" s="3"/>
    </row>
    <row r="4196" spans="1:38" ht="24" customHeight="1" x14ac:dyDescent="0.25">
      <c r="A4196" s="73">
        <v>3705044</v>
      </c>
      <c r="B4196" s="98" t="s">
        <v>7351</v>
      </c>
      <c r="C4196" s="74"/>
      <c r="D4196" s="115">
        <v>311.43</v>
      </c>
      <c r="E4196" s="95" t="s">
        <v>5497</v>
      </c>
      <c r="F4196" s="112">
        <f t="shared" si="244"/>
        <v>373.71600000000001</v>
      </c>
      <c r="G4196" s="80" t="s">
        <v>3334</v>
      </c>
      <c r="H4196" s="358"/>
      <c r="J4196" s="15"/>
      <c r="L4196"/>
      <c r="M4196"/>
      <c r="P4196" s="9">
        <v>108</v>
      </c>
      <c r="V4196" s="39"/>
      <c r="Z4196" s="38"/>
      <c r="AA4196" s="38">
        <v>12</v>
      </c>
      <c r="AB4196" s="30"/>
      <c r="AC4196" s="31"/>
      <c r="AD4196" s="32"/>
      <c r="AE4196" s="32"/>
      <c r="AF4196" s="33"/>
      <c r="AJ4196" s="350"/>
      <c r="AK4196" s="3"/>
      <c r="AL4196" s="3"/>
    </row>
    <row r="4197" spans="1:38" ht="24" customHeight="1" x14ac:dyDescent="0.25">
      <c r="A4197" s="73">
        <v>3705045</v>
      </c>
      <c r="B4197" s="98" t="s">
        <v>7360</v>
      </c>
      <c r="C4197" s="74"/>
      <c r="D4197" s="115">
        <v>311.43</v>
      </c>
      <c r="E4197" s="95" t="s">
        <v>5497</v>
      </c>
      <c r="F4197" s="112">
        <f t="shared" si="244"/>
        <v>373.71600000000001</v>
      </c>
      <c r="G4197" s="80" t="s">
        <v>3335</v>
      </c>
      <c r="H4197" s="358"/>
      <c r="J4197" s="15"/>
      <c r="L4197"/>
      <c r="M4197"/>
      <c r="P4197" s="9">
        <v>108</v>
      </c>
      <c r="V4197" s="39"/>
      <c r="Z4197" s="38"/>
      <c r="AA4197" s="38">
        <v>12</v>
      </c>
      <c r="AB4197" s="30"/>
      <c r="AC4197" s="31"/>
      <c r="AD4197" s="32"/>
      <c r="AE4197" s="32"/>
      <c r="AF4197" s="33"/>
      <c r="AJ4197" s="350"/>
      <c r="AK4197" s="3"/>
      <c r="AL4197" s="3"/>
    </row>
    <row r="4198" spans="1:38" ht="24" customHeight="1" x14ac:dyDescent="0.25">
      <c r="A4198" s="73">
        <v>3705046</v>
      </c>
      <c r="B4198" s="98" t="s">
        <v>7352</v>
      </c>
      <c r="C4198" s="74"/>
      <c r="D4198" s="115">
        <v>311.43</v>
      </c>
      <c r="E4198" s="95" t="s">
        <v>5497</v>
      </c>
      <c r="F4198" s="112">
        <f t="shared" si="244"/>
        <v>373.71600000000001</v>
      </c>
      <c r="G4198" s="80" t="s">
        <v>3335</v>
      </c>
      <c r="H4198" s="358"/>
      <c r="J4198" s="15"/>
      <c r="L4198"/>
      <c r="M4198"/>
      <c r="P4198" s="9">
        <v>108</v>
      </c>
      <c r="V4198" s="39"/>
      <c r="Z4198" s="38"/>
      <c r="AA4198" s="38">
        <v>12</v>
      </c>
      <c r="AB4198" s="30"/>
      <c r="AC4198" s="31"/>
      <c r="AD4198" s="32"/>
      <c r="AE4198" s="32"/>
      <c r="AF4198" s="33"/>
      <c r="AJ4198" s="350"/>
      <c r="AK4198" s="3"/>
      <c r="AL4198" s="3"/>
    </row>
    <row r="4199" spans="1:38" ht="24" customHeight="1" x14ac:dyDescent="0.25">
      <c r="A4199" s="73">
        <v>3705047</v>
      </c>
      <c r="B4199" s="98" t="s">
        <v>7361</v>
      </c>
      <c r="C4199" s="74"/>
      <c r="D4199" s="115">
        <v>311.43</v>
      </c>
      <c r="E4199" s="95" t="s">
        <v>5497</v>
      </c>
      <c r="F4199" s="112">
        <f t="shared" si="244"/>
        <v>373.71600000000001</v>
      </c>
      <c r="G4199" s="80" t="s">
        <v>3335</v>
      </c>
      <c r="H4199" s="358"/>
      <c r="J4199" s="15"/>
      <c r="L4199"/>
      <c r="M4199"/>
      <c r="P4199" s="9">
        <v>108</v>
      </c>
      <c r="V4199" s="39"/>
      <c r="Z4199" s="38"/>
      <c r="AA4199" s="38">
        <v>12</v>
      </c>
      <c r="AB4199" s="30"/>
      <c r="AC4199" s="31"/>
      <c r="AD4199" s="32"/>
      <c r="AE4199" s="32"/>
      <c r="AF4199" s="33"/>
      <c r="AJ4199" s="350"/>
      <c r="AK4199" s="3"/>
      <c r="AL4199" s="3"/>
    </row>
    <row r="4200" spans="1:38" ht="24" customHeight="1" x14ac:dyDescent="0.25">
      <c r="A4200" s="73">
        <v>3705048</v>
      </c>
      <c r="B4200" s="98" t="s">
        <v>7362</v>
      </c>
      <c r="C4200" s="74"/>
      <c r="D4200" s="115">
        <v>311.43</v>
      </c>
      <c r="E4200" s="95" t="s">
        <v>5497</v>
      </c>
      <c r="F4200" s="112">
        <f t="shared" si="244"/>
        <v>373.71600000000001</v>
      </c>
      <c r="G4200" s="80" t="s">
        <v>3333</v>
      </c>
      <c r="H4200" s="358"/>
      <c r="J4200" s="15"/>
      <c r="L4200"/>
      <c r="M4200"/>
      <c r="P4200" s="9">
        <v>108</v>
      </c>
      <c r="V4200" s="39"/>
      <c r="Z4200" s="38"/>
      <c r="AA4200" s="38">
        <v>12</v>
      </c>
      <c r="AB4200" s="30"/>
      <c r="AC4200" s="31"/>
      <c r="AD4200" s="32"/>
      <c r="AE4200" s="32"/>
      <c r="AF4200" s="33"/>
      <c r="AJ4200" s="350"/>
      <c r="AK4200" s="3"/>
      <c r="AL4200" s="3"/>
    </row>
    <row r="4201" spans="1:38" ht="24" customHeight="1" x14ac:dyDescent="0.25">
      <c r="A4201" s="73">
        <v>3705049</v>
      </c>
      <c r="B4201" s="98" t="s">
        <v>7353</v>
      </c>
      <c r="C4201" s="74"/>
      <c r="D4201" s="115">
        <v>368</v>
      </c>
      <c r="E4201" s="95" t="s">
        <v>5497</v>
      </c>
      <c r="F4201" s="112">
        <f t="shared" si="244"/>
        <v>441.59999999999997</v>
      </c>
      <c r="G4201" s="80" t="s">
        <v>3334</v>
      </c>
      <c r="H4201" s="358"/>
      <c r="J4201" s="15"/>
      <c r="L4201"/>
      <c r="M4201"/>
      <c r="P4201" s="9">
        <v>108</v>
      </c>
      <c r="V4201" s="39"/>
      <c r="Z4201" s="38"/>
      <c r="AA4201" s="38">
        <v>12</v>
      </c>
      <c r="AB4201" s="30"/>
      <c r="AC4201" s="31"/>
      <c r="AD4201" s="32"/>
      <c r="AE4201" s="32"/>
      <c r="AF4201" s="33"/>
      <c r="AJ4201" s="350"/>
      <c r="AK4201" s="3"/>
      <c r="AL4201" s="3"/>
    </row>
    <row r="4202" spans="1:38" ht="24" customHeight="1" x14ac:dyDescent="0.25">
      <c r="A4202" s="73">
        <v>3705050</v>
      </c>
      <c r="B4202" s="98" t="s">
        <v>7363</v>
      </c>
      <c r="C4202" s="74"/>
      <c r="D4202" s="115">
        <v>368</v>
      </c>
      <c r="E4202" s="95" t="s">
        <v>5497</v>
      </c>
      <c r="F4202" s="112">
        <f t="shared" si="244"/>
        <v>441.59999999999997</v>
      </c>
      <c r="G4202" s="80" t="s">
        <v>3335</v>
      </c>
      <c r="H4202" s="358"/>
      <c r="J4202" s="15"/>
      <c r="L4202"/>
      <c r="M4202"/>
      <c r="P4202" s="9">
        <v>108</v>
      </c>
      <c r="V4202" s="39"/>
      <c r="Z4202" s="38"/>
      <c r="AA4202" s="38">
        <v>12</v>
      </c>
      <c r="AB4202" s="30"/>
      <c r="AC4202" s="31"/>
      <c r="AD4202" s="32"/>
      <c r="AE4202" s="32"/>
      <c r="AF4202" s="33"/>
      <c r="AJ4202" s="350"/>
      <c r="AK4202" s="3"/>
      <c r="AL4202" s="3"/>
    </row>
    <row r="4203" spans="1:38" ht="24" customHeight="1" x14ac:dyDescent="0.25">
      <c r="A4203" s="73">
        <v>3705051</v>
      </c>
      <c r="B4203" s="98" t="s">
        <v>7364</v>
      </c>
      <c r="C4203" s="74"/>
      <c r="D4203" s="115">
        <v>368</v>
      </c>
      <c r="E4203" s="95" t="s">
        <v>5497</v>
      </c>
      <c r="F4203" s="112">
        <f t="shared" si="244"/>
        <v>441.59999999999997</v>
      </c>
      <c r="G4203" s="80" t="s">
        <v>3335</v>
      </c>
      <c r="H4203" s="358"/>
      <c r="J4203" s="15"/>
      <c r="L4203"/>
      <c r="M4203"/>
      <c r="P4203" s="9">
        <v>108</v>
      </c>
      <c r="V4203" s="39"/>
      <c r="Z4203" s="38"/>
      <c r="AA4203" s="38">
        <v>12</v>
      </c>
      <c r="AB4203" s="30"/>
      <c r="AC4203" s="31"/>
      <c r="AD4203" s="32"/>
      <c r="AE4203" s="32"/>
      <c r="AF4203" s="33"/>
      <c r="AJ4203" s="350"/>
      <c r="AK4203" s="3"/>
      <c r="AL4203" s="3"/>
    </row>
    <row r="4204" spans="1:38" ht="24" customHeight="1" x14ac:dyDescent="0.25">
      <c r="A4204" s="73">
        <v>3705052</v>
      </c>
      <c r="B4204" s="98" t="s">
        <v>7365</v>
      </c>
      <c r="C4204" s="74"/>
      <c r="D4204" s="115">
        <v>368</v>
      </c>
      <c r="E4204" s="95" t="s">
        <v>5497</v>
      </c>
      <c r="F4204" s="112">
        <f t="shared" si="244"/>
        <v>441.59999999999997</v>
      </c>
      <c r="G4204" s="80" t="s">
        <v>3333</v>
      </c>
      <c r="H4204" s="358"/>
      <c r="J4204" s="15"/>
      <c r="L4204"/>
      <c r="M4204"/>
      <c r="P4204" s="9">
        <v>108</v>
      </c>
      <c r="V4204" s="39"/>
      <c r="Z4204" s="38"/>
      <c r="AA4204" s="38">
        <v>12</v>
      </c>
      <c r="AB4204" s="30"/>
      <c r="AC4204" s="31"/>
      <c r="AD4204" s="32"/>
      <c r="AE4204" s="32"/>
      <c r="AF4204" s="33"/>
      <c r="AJ4204" s="350"/>
      <c r="AK4204" s="3"/>
      <c r="AL4204" s="3"/>
    </row>
    <row r="4205" spans="1:38" ht="24" customHeight="1" x14ac:dyDescent="0.25">
      <c r="A4205" s="73">
        <v>3705053</v>
      </c>
      <c r="B4205" s="98" t="s">
        <v>7354</v>
      </c>
      <c r="C4205" s="74"/>
      <c r="D4205" s="115">
        <v>492.05</v>
      </c>
      <c r="E4205" s="95" t="s">
        <v>5497</v>
      </c>
      <c r="F4205" s="112">
        <f t="shared" si="244"/>
        <v>590.46</v>
      </c>
      <c r="G4205" s="80" t="s">
        <v>3334</v>
      </c>
      <c r="H4205" s="358"/>
      <c r="J4205" s="15"/>
      <c r="L4205"/>
      <c r="M4205"/>
      <c r="P4205" s="9">
        <v>108</v>
      </c>
      <c r="V4205" s="39"/>
      <c r="Z4205" s="38"/>
      <c r="AA4205" s="38">
        <v>12</v>
      </c>
      <c r="AB4205" s="30"/>
      <c r="AC4205" s="31"/>
      <c r="AD4205" s="32"/>
      <c r="AE4205" s="32"/>
      <c r="AF4205" s="33"/>
      <c r="AJ4205" s="350"/>
      <c r="AK4205" s="3"/>
      <c r="AL4205" s="3"/>
    </row>
    <row r="4206" spans="1:38" ht="24" customHeight="1" x14ac:dyDescent="0.25">
      <c r="A4206" s="73">
        <v>3705054</v>
      </c>
      <c r="B4206" s="98" t="s">
        <v>7366</v>
      </c>
      <c r="C4206" s="74"/>
      <c r="D4206" s="115">
        <v>492.05</v>
      </c>
      <c r="E4206" s="95" t="s">
        <v>5497</v>
      </c>
      <c r="F4206" s="112">
        <f t="shared" si="244"/>
        <v>590.46</v>
      </c>
      <c r="G4206" s="80" t="s">
        <v>3334</v>
      </c>
      <c r="H4206" s="358"/>
      <c r="J4206" s="15"/>
      <c r="L4206"/>
      <c r="M4206"/>
      <c r="P4206" s="9">
        <v>108</v>
      </c>
      <c r="V4206" s="39"/>
      <c r="Z4206" s="38"/>
      <c r="AA4206" s="38">
        <v>12</v>
      </c>
      <c r="AB4206" s="30"/>
      <c r="AC4206" s="31"/>
      <c r="AD4206" s="32"/>
      <c r="AE4206" s="32"/>
      <c r="AF4206" s="33"/>
      <c r="AJ4206" s="350"/>
      <c r="AK4206" s="3"/>
      <c r="AL4206" s="3"/>
    </row>
    <row r="4207" spans="1:38" ht="24" customHeight="1" x14ac:dyDescent="0.25">
      <c r="A4207" s="73">
        <v>3705055</v>
      </c>
      <c r="B4207" s="98" t="s">
        <v>7367</v>
      </c>
      <c r="C4207" s="74"/>
      <c r="D4207" s="115">
        <v>492.05</v>
      </c>
      <c r="E4207" s="95" t="s">
        <v>5497</v>
      </c>
      <c r="F4207" s="112">
        <f t="shared" si="244"/>
        <v>590.46</v>
      </c>
      <c r="G4207" s="80" t="s">
        <v>3335</v>
      </c>
      <c r="H4207" s="358"/>
      <c r="J4207" s="15"/>
      <c r="L4207"/>
      <c r="M4207"/>
      <c r="P4207" s="9">
        <v>108</v>
      </c>
      <c r="V4207" s="39"/>
      <c r="Z4207" s="38"/>
      <c r="AA4207" s="38">
        <v>12</v>
      </c>
      <c r="AB4207" s="30"/>
      <c r="AC4207" s="31"/>
      <c r="AD4207" s="32"/>
      <c r="AE4207" s="32"/>
      <c r="AF4207" s="33"/>
      <c r="AJ4207" s="350"/>
      <c r="AK4207" s="3"/>
      <c r="AL4207" s="3"/>
    </row>
    <row r="4208" spans="1:38" ht="24" customHeight="1" x14ac:dyDescent="0.25">
      <c r="A4208" s="73">
        <v>3705056</v>
      </c>
      <c r="B4208" s="98" t="s">
        <v>7368</v>
      </c>
      <c r="C4208" s="74"/>
      <c r="D4208" s="115">
        <v>492.05</v>
      </c>
      <c r="E4208" s="95" t="s">
        <v>5497</v>
      </c>
      <c r="F4208" s="112">
        <f t="shared" si="244"/>
        <v>590.46</v>
      </c>
      <c r="G4208" s="80" t="s">
        <v>3335</v>
      </c>
      <c r="H4208" s="358"/>
      <c r="J4208" s="15"/>
      <c r="L4208"/>
      <c r="M4208"/>
      <c r="P4208" s="9">
        <v>108</v>
      </c>
      <c r="V4208" s="39"/>
      <c r="Z4208" s="38"/>
      <c r="AA4208" s="38">
        <v>12</v>
      </c>
      <c r="AB4208" s="30"/>
      <c r="AC4208" s="31"/>
      <c r="AD4208" s="32"/>
      <c r="AE4208" s="32"/>
      <c r="AF4208" s="33"/>
      <c r="AJ4208" s="350"/>
      <c r="AK4208" s="3"/>
      <c r="AL4208" s="3"/>
    </row>
    <row r="4209" spans="1:38" ht="24" customHeight="1" x14ac:dyDescent="0.25">
      <c r="A4209" s="73">
        <v>3705057</v>
      </c>
      <c r="B4209" s="98" t="s">
        <v>7369</v>
      </c>
      <c r="C4209" s="74"/>
      <c r="D4209" s="115">
        <v>492.05</v>
      </c>
      <c r="E4209" s="95" t="s">
        <v>5497</v>
      </c>
      <c r="F4209" s="112">
        <f t="shared" si="244"/>
        <v>590.46</v>
      </c>
      <c r="G4209" s="80" t="s">
        <v>3335</v>
      </c>
      <c r="H4209" s="358"/>
      <c r="J4209" s="15"/>
      <c r="L4209"/>
      <c r="M4209"/>
      <c r="P4209" s="9">
        <v>108</v>
      </c>
      <c r="V4209" s="39"/>
      <c r="Z4209" s="38"/>
      <c r="AA4209" s="38">
        <v>12</v>
      </c>
      <c r="AB4209" s="30"/>
      <c r="AC4209" s="31"/>
      <c r="AD4209" s="32"/>
      <c r="AE4209" s="32"/>
      <c r="AF4209" s="33"/>
      <c r="AJ4209" s="350"/>
      <c r="AK4209" s="3"/>
      <c r="AL4209" s="3"/>
    </row>
    <row r="4210" spans="1:38" ht="24" customHeight="1" x14ac:dyDescent="0.25">
      <c r="A4210" s="73">
        <v>3705058</v>
      </c>
      <c r="B4210" s="98" t="s">
        <v>7355</v>
      </c>
      <c r="C4210" s="74"/>
      <c r="D4210" s="115">
        <v>571.61</v>
      </c>
      <c r="E4210" s="95" t="s">
        <v>5497</v>
      </c>
      <c r="F4210" s="112">
        <f t="shared" si="244"/>
        <v>685.93200000000002</v>
      </c>
      <c r="G4210" s="80" t="s">
        <v>3334</v>
      </c>
      <c r="H4210" s="358"/>
      <c r="J4210" s="15"/>
      <c r="L4210"/>
      <c r="M4210"/>
      <c r="P4210" s="9">
        <v>108</v>
      </c>
      <c r="V4210" s="39"/>
      <c r="Z4210" s="38"/>
      <c r="AA4210" s="38">
        <v>12</v>
      </c>
      <c r="AB4210" s="30"/>
      <c r="AC4210" s="31"/>
      <c r="AD4210" s="32"/>
      <c r="AE4210" s="32"/>
      <c r="AF4210" s="33"/>
      <c r="AJ4210" s="350"/>
      <c r="AK4210" s="3"/>
      <c r="AL4210" s="3"/>
    </row>
    <row r="4211" spans="1:38" ht="24" customHeight="1" x14ac:dyDescent="0.25">
      <c r="A4211" s="73">
        <v>3705059</v>
      </c>
      <c r="B4211" s="98" t="s">
        <v>7370</v>
      </c>
      <c r="C4211" s="74"/>
      <c r="D4211" s="115">
        <v>571.61</v>
      </c>
      <c r="E4211" s="95" t="s">
        <v>5497</v>
      </c>
      <c r="F4211" s="112">
        <f t="shared" si="244"/>
        <v>685.93200000000002</v>
      </c>
      <c r="G4211" s="80" t="s">
        <v>3334</v>
      </c>
      <c r="H4211" s="358"/>
      <c r="J4211" s="15"/>
      <c r="L4211"/>
      <c r="M4211"/>
      <c r="P4211" s="9">
        <v>108</v>
      </c>
      <c r="V4211" s="39"/>
      <c r="Z4211" s="38"/>
      <c r="AA4211" s="38">
        <v>12</v>
      </c>
      <c r="AB4211" s="30"/>
      <c r="AC4211" s="31"/>
      <c r="AD4211" s="32"/>
      <c r="AE4211" s="32"/>
      <c r="AF4211" s="33"/>
      <c r="AJ4211" s="350"/>
      <c r="AK4211" s="3"/>
      <c r="AL4211" s="3"/>
    </row>
    <row r="4212" spans="1:38" ht="24" customHeight="1" x14ac:dyDescent="0.25">
      <c r="A4212" s="73">
        <v>3705060</v>
      </c>
      <c r="B4212" s="98" t="s">
        <v>7371</v>
      </c>
      <c r="C4212" s="74"/>
      <c r="D4212" s="115">
        <v>571.61</v>
      </c>
      <c r="E4212" s="95" t="s">
        <v>5497</v>
      </c>
      <c r="F4212" s="112">
        <f t="shared" si="244"/>
        <v>685.93200000000002</v>
      </c>
      <c r="G4212" s="80" t="s">
        <v>3335</v>
      </c>
      <c r="H4212" s="358"/>
      <c r="J4212" s="15"/>
      <c r="L4212"/>
      <c r="M4212"/>
      <c r="P4212" s="9">
        <v>108</v>
      </c>
      <c r="V4212" s="39"/>
      <c r="Z4212" s="38"/>
      <c r="AA4212" s="38">
        <v>12</v>
      </c>
      <c r="AB4212" s="30"/>
      <c r="AC4212" s="31"/>
      <c r="AD4212" s="32"/>
      <c r="AE4212" s="32"/>
      <c r="AF4212" s="33"/>
      <c r="AJ4212" s="350"/>
      <c r="AK4212" s="3"/>
      <c r="AL4212" s="3"/>
    </row>
    <row r="4213" spans="1:38" ht="24" customHeight="1" x14ac:dyDescent="0.25">
      <c r="A4213" s="73">
        <v>3705061</v>
      </c>
      <c r="B4213" s="98" t="s">
        <v>7372</v>
      </c>
      <c r="C4213" s="74"/>
      <c r="D4213" s="115">
        <v>571.61</v>
      </c>
      <c r="E4213" s="95" t="s">
        <v>5497</v>
      </c>
      <c r="F4213" s="112">
        <f t="shared" si="244"/>
        <v>685.93200000000002</v>
      </c>
      <c r="G4213" s="80" t="s">
        <v>3335</v>
      </c>
      <c r="H4213" s="358"/>
      <c r="J4213" s="15"/>
      <c r="L4213"/>
      <c r="M4213"/>
      <c r="P4213" s="9">
        <v>108</v>
      </c>
      <c r="V4213" s="39"/>
      <c r="Z4213" s="38"/>
      <c r="AA4213" s="38">
        <v>12</v>
      </c>
      <c r="AB4213" s="30"/>
      <c r="AC4213" s="31"/>
      <c r="AD4213" s="32"/>
      <c r="AE4213" s="32"/>
      <c r="AF4213" s="33"/>
      <c r="AJ4213" s="350"/>
      <c r="AK4213" s="3"/>
      <c r="AL4213" s="3"/>
    </row>
    <row r="4214" spans="1:38" ht="24" customHeight="1" x14ac:dyDescent="0.25">
      <c r="A4214" s="73">
        <v>3705062</v>
      </c>
      <c r="B4214" s="98" t="s">
        <v>7373</v>
      </c>
      <c r="C4214" s="74"/>
      <c r="D4214" s="115">
        <v>571.61</v>
      </c>
      <c r="E4214" s="95" t="s">
        <v>5497</v>
      </c>
      <c r="F4214" s="112">
        <f t="shared" si="244"/>
        <v>685.93200000000002</v>
      </c>
      <c r="G4214" s="80" t="s">
        <v>3335</v>
      </c>
      <c r="H4214" s="358"/>
      <c r="J4214" s="15"/>
      <c r="L4214"/>
      <c r="M4214"/>
      <c r="P4214" s="9">
        <v>108</v>
      </c>
      <c r="V4214" s="39"/>
      <c r="Z4214" s="38"/>
      <c r="AA4214" s="38">
        <v>12</v>
      </c>
      <c r="AB4214" s="30"/>
      <c r="AC4214" s="31"/>
      <c r="AD4214" s="32"/>
      <c r="AE4214" s="32"/>
      <c r="AF4214" s="33"/>
      <c r="AJ4214" s="350"/>
      <c r="AK4214" s="3"/>
      <c r="AL4214" s="3"/>
    </row>
    <row r="4215" spans="1:38" ht="24" customHeight="1" x14ac:dyDescent="0.25">
      <c r="A4215" s="73">
        <v>3705063</v>
      </c>
      <c r="B4215" s="98" t="s">
        <v>7374</v>
      </c>
      <c r="C4215" s="74"/>
      <c r="D4215" s="115">
        <v>717.2</v>
      </c>
      <c r="E4215" s="95" t="s">
        <v>5497</v>
      </c>
      <c r="F4215" s="112">
        <f t="shared" si="244"/>
        <v>860.64</v>
      </c>
      <c r="G4215" s="80" t="s">
        <v>3335</v>
      </c>
      <c r="H4215" s="358"/>
      <c r="J4215" s="15"/>
      <c r="L4215"/>
      <c r="M4215"/>
      <c r="P4215" s="9">
        <v>108</v>
      </c>
      <c r="V4215" s="39"/>
      <c r="Z4215" s="38"/>
      <c r="AA4215" s="38">
        <v>12</v>
      </c>
      <c r="AB4215" s="30"/>
      <c r="AC4215" s="31"/>
      <c r="AD4215" s="32"/>
      <c r="AE4215" s="32"/>
      <c r="AF4215" s="33"/>
      <c r="AJ4215" s="350"/>
      <c r="AK4215" s="3"/>
      <c r="AL4215" s="3"/>
    </row>
    <row r="4216" spans="1:38" ht="24" customHeight="1" x14ac:dyDescent="0.25">
      <c r="A4216" s="271">
        <v>3705064</v>
      </c>
      <c r="B4216" s="100" t="s">
        <v>7375</v>
      </c>
      <c r="C4216" s="85"/>
      <c r="D4216" s="115">
        <v>717.2</v>
      </c>
      <c r="E4216" s="291" t="s">
        <v>5497</v>
      </c>
      <c r="F4216" s="292">
        <f t="shared" si="244"/>
        <v>860.64</v>
      </c>
      <c r="G4216" s="87" t="s">
        <v>3335</v>
      </c>
      <c r="H4216" s="358"/>
      <c r="J4216" s="15"/>
      <c r="L4216"/>
      <c r="M4216"/>
      <c r="P4216" s="9">
        <v>108</v>
      </c>
      <c r="V4216" s="39"/>
      <c r="Z4216" s="38"/>
      <c r="AA4216" s="38">
        <v>12</v>
      </c>
      <c r="AB4216" s="30"/>
      <c r="AC4216" s="31"/>
      <c r="AD4216" s="32"/>
      <c r="AE4216" s="32"/>
      <c r="AF4216" s="33"/>
      <c r="AJ4216" s="350"/>
      <c r="AK4216" s="3"/>
      <c r="AL4216" s="3"/>
    </row>
    <row r="4217" spans="1:38" ht="75" customHeight="1" x14ac:dyDescent="0.25">
      <c r="A4217" s="269">
        <v>161</v>
      </c>
      <c r="B4217" s="284" t="s">
        <v>8067</v>
      </c>
      <c r="C4217" s="267"/>
      <c r="D4217" s="115"/>
      <c r="E4217" s="267"/>
      <c r="F4217" s="298"/>
      <c r="G4217" s="189"/>
      <c r="H4217" s="358"/>
      <c r="I4217" s="331"/>
      <c r="J4217" s="348"/>
      <c r="K4217" s="72"/>
      <c r="L4217"/>
      <c r="M4217"/>
      <c r="P4217" s="9">
        <v>264</v>
      </c>
      <c r="R4217" s="36"/>
      <c r="V4217" s="37"/>
      <c r="Z4217" s="38"/>
      <c r="AA4217" s="38"/>
      <c r="AB4217" s="30"/>
      <c r="AC4217" s="31"/>
      <c r="AD4217" s="32"/>
      <c r="AE4217" s="32"/>
      <c r="AF4217" s="33"/>
      <c r="AJ4217" s="350"/>
      <c r="AK4217" s="3"/>
      <c r="AL4217" s="3"/>
    </row>
    <row r="4218" spans="1:38" ht="12" customHeight="1" x14ac:dyDescent="0.25">
      <c r="A4218" s="76">
        <v>5401001</v>
      </c>
      <c r="B4218" s="270" t="s">
        <v>7242</v>
      </c>
      <c r="C4218" s="77"/>
      <c r="D4218" s="115">
        <v>157.05000000000001</v>
      </c>
      <c r="E4218" s="78" t="s">
        <v>6463</v>
      </c>
      <c r="F4218" s="112">
        <f t="shared" ref="F4218:F4222" si="245">D4218*1.2</f>
        <v>188.46</v>
      </c>
      <c r="G4218" s="79" t="s">
        <v>3333</v>
      </c>
      <c r="H4218" s="358"/>
      <c r="I4218" s="347"/>
      <c r="J4218" s="15"/>
      <c r="L4218"/>
      <c r="M4218"/>
      <c r="P4218" s="9">
        <v>264</v>
      </c>
      <c r="V4218" s="39"/>
      <c r="Z4218" s="38"/>
      <c r="AA4218" s="38">
        <v>20</v>
      </c>
      <c r="AB4218" s="30"/>
      <c r="AC4218" s="31"/>
      <c r="AD4218" s="32"/>
      <c r="AE4218" s="32"/>
      <c r="AF4218" s="33"/>
      <c r="AJ4218" s="350"/>
      <c r="AK4218" s="3"/>
      <c r="AL4218" s="3"/>
    </row>
    <row r="4219" spans="1:38" ht="12" customHeight="1" x14ac:dyDescent="0.25">
      <c r="A4219" s="73">
        <v>5401002</v>
      </c>
      <c r="B4219" s="98" t="s">
        <v>7243</v>
      </c>
      <c r="C4219" s="74"/>
      <c r="D4219" s="115">
        <v>203.71</v>
      </c>
      <c r="E4219" s="75" t="s">
        <v>6463</v>
      </c>
      <c r="F4219" s="112">
        <f t="shared" si="245"/>
        <v>244.452</v>
      </c>
      <c r="G4219" s="80" t="s">
        <v>3333</v>
      </c>
      <c r="H4219" s="358"/>
      <c r="I4219" s="347"/>
      <c r="J4219" s="15"/>
      <c r="L4219"/>
      <c r="M4219"/>
      <c r="P4219" s="9">
        <v>264</v>
      </c>
      <c r="V4219" s="39"/>
      <c r="Z4219" s="38"/>
      <c r="AA4219" s="38">
        <v>20.00140607424072</v>
      </c>
      <c r="AB4219" s="30"/>
      <c r="AC4219" s="31"/>
      <c r="AD4219" s="32"/>
      <c r="AE4219" s="32"/>
      <c r="AF4219" s="33"/>
      <c r="AJ4219" s="350"/>
      <c r="AK4219" s="3"/>
      <c r="AL4219" s="3"/>
    </row>
    <row r="4220" spans="1:38" ht="12" customHeight="1" x14ac:dyDescent="0.25">
      <c r="A4220" s="73">
        <v>5401003</v>
      </c>
      <c r="B4220" s="98" t="s">
        <v>7244</v>
      </c>
      <c r="C4220" s="74"/>
      <c r="D4220" s="115">
        <v>375.21</v>
      </c>
      <c r="E4220" s="75" t="s">
        <v>6463</v>
      </c>
      <c r="F4220" s="112">
        <f t="shared" si="245"/>
        <v>450.25199999999995</v>
      </c>
      <c r="G4220" s="80" t="s">
        <v>3335</v>
      </c>
      <c r="H4220" s="358"/>
      <c r="I4220" s="347"/>
      <c r="L4220"/>
      <c r="M4220"/>
      <c r="P4220" s="9">
        <v>264</v>
      </c>
      <c r="V4220" s="39"/>
      <c r="Z4220" s="38"/>
      <c r="AA4220" s="38">
        <v>20.001526834109484</v>
      </c>
      <c r="AB4220" s="30"/>
      <c r="AC4220" s="31"/>
      <c r="AD4220" s="32"/>
      <c r="AE4220" s="32"/>
      <c r="AF4220" s="33"/>
      <c r="AJ4220" s="350"/>
      <c r="AK4220" s="3"/>
      <c r="AL4220" s="3"/>
    </row>
    <row r="4221" spans="1:38" ht="12" customHeight="1" x14ac:dyDescent="0.25">
      <c r="A4221" s="73">
        <v>5401004</v>
      </c>
      <c r="B4221" s="98" t="s">
        <v>7245</v>
      </c>
      <c r="C4221" s="74"/>
      <c r="D4221" s="115">
        <v>644.88</v>
      </c>
      <c r="E4221" s="75" t="s">
        <v>6463</v>
      </c>
      <c r="F4221" s="112">
        <f t="shared" si="245"/>
        <v>773.85599999999999</v>
      </c>
      <c r="G4221" s="80" t="s">
        <v>3335</v>
      </c>
      <c r="H4221" s="358"/>
      <c r="I4221" s="347"/>
      <c r="L4221"/>
      <c r="M4221"/>
      <c r="P4221" s="9">
        <v>264</v>
      </c>
      <c r="V4221" s="39"/>
      <c r="Z4221" s="38"/>
      <c r="AA4221" s="38">
        <v>19.999111644124639</v>
      </c>
      <c r="AB4221" s="30"/>
      <c r="AC4221" s="31"/>
      <c r="AD4221" s="32"/>
      <c r="AE4221" s="32"/>
      <c r="AF4221" s="33"/>
      <c r="AJ4221" s="350"/>
      <c r="AK4221" s="3"/>
      <c r="AL4221" s="3"/>
    </row>
    <row r="4222" spans="1:38" ht="12" customHeight="1" x14ac:dyDescent="0.25">
      <c r="A4222" s="73">
        <v>5401005</v>
      </c>
      <c r="B4222" s="98" t="s">
        <v>7246</v>
      </c>
      <c r="C4222" s="74"/>
      <c r="D4222" s="115">
        <v>900.91</v>
      </c>
      <c r="E4222" s="75" t="s">
        <v>6463</v>
      </c>
      <c r="F4222" s="112">
        <f t="shared" si="245"/>
        <v>1081.0919999999999</v>
      </c>
      <c r="G4222" s="80" t="s">
        <v>3335</v>
      </c>
      <c r="H4222" s="358"/>
      <c r="I4222" s="347"/>
      <c r="L4222"/>
      <c r="M4222"/>
      <c r="P4222" s="9">
        <v>264</v>
      </c>
      <c r="V4222" s="39"/>
      <c r="Z4222" s="38"/>
      <c r="AA4222" s="38">
        <v>20.000317944804777</v>
      </c>
      <c r="AB4222" s="30"/>
      <c r="AC4222" s="31"/>
      <c r="AD4222" s="32"/>
      <c r="AE4222" s="32"/>
      <c r="AF4222" s="33"/>
      <c r="AJ4222" s="350"/>
      <c r="AK4222" s="3"/>
      <c r="AL4222" s="3"/>
    </row>
    <row r="4223" spans="1:38" ht="12" customHeight="1" x14ac:dyDescent="0.25">
      <c r="A4223" s="73">
        <v>5116010</v>
      </c>
      <c r="B4223" s="98" t="s">
        <v>7611</v>
      </c>
      <c r="C4223" s="74"/>
      <c r="D4223" s="115">
        <v>162.33000000000001</v>
      </c>
      <c r="E4223" s="75" t="s">
        <v>1</v>
      </c>
      <c r="F4223" s="112">
        <f>D4223*1.2</f>
        <v>194.79600000000002</v>
      </c>
      <c r="G4223" s="80"/>
      <c r="H4223" s="358"/>
      <c r="I4223" s="347"/>
      <c r="J4223" s="15"/>
      <c r="L4223"/>
      <c r="M4223"/>
      <c r="P4223" s="9">
        <v>264</v>
      </c>
      <c r="V4223" s="39"/>
      <c r="Z4223" s="38"/>
      <c r="AA4223" s="38">
        <v>12.005751258087713</v>
      </c>
      <c r="AB4223" s="30"/>
      <c r="AC4223" s="31"/>
      <c r="AD4223" s="32"/>
      <c r="AE4223" s="32"/>
      <c r="AF4223" s="33"/>
      <c r="AJ4223" s="350"/>
      <c r="AK4223" s="3"/>
      <c r="AL4223" s="3"/>
    </row>
    <row r="4224" spans="1:38" ht="12" customHeight="1" x14ac:dyDescent="0.25">
      <c r="A4224" s="73">
        <v>5116011</v>
      </c>
      <c r="B4224" s="98" t="s">
        <v>7612</v>
      </c>
      <c r="C4224" s="74"/>
      <c r="D4224" s="115">
        <v>193.42</v>
      </c>
      <c r="E4224" s="75" t="s">
        <v>1</v>
      </c>
      <c r="F4224" s="112">
        <f>D4224*1.2</f>
        <v>232.10399999999998</v>
      </c>
      <c r="G4224" s="80"/>
      <c r="H4224" s="358"/>
      <c r="I4224" s="347"/>
      <c r="J4224" s="15"/>
      <c r="L4224"/>
      <c r="M4224"/>
      <c r="P4224" s="9">
        <v>264</v>
      </c>
      <c r="V4224" s="39"/>
      <c r="Z4224" s="38"/>
      <c r="AA4224" s="38">
        <v>12.001928020565558</v>
      </c>
      <c r="AB4224" s="30"/>
      <c r="AC4224" s="31"/>
      <c r="AD4224" s="32"/>
      <c r="AE4224" s="32"/>
      <c r="AF4224" s="33"/>
      <c r="AJ4224" s="350"/>
      <c r="AK4224" s="3"/>
      <c r="AL4224" s="3"/>
    </row>
    <row r="4225" spans="1:38" ht="12" customHeight="1" x14ac:dyDescent="0.25">
      <c r="A4225" s="73">
        <v>5116012</v>
      </c>
      <c r="B4225" s="98" t="s">
        <v>7613</v>
      </c>
      <c r="C4225" s="74"/>
      <c r="D4225" s="115">
        <v>204.42</v>
      </c>
      <c r="E4225" s="75" t="s">
        <v>1</v>
      </c>
      <c r="F4225" s="112">
        <f>D4225*1.2</f>
        <v>245.30399999999997</v>
      </c>
      <c r="G4225" s="80"/>
      <c r="H4225" s="358"/>
      <c r="I4225" s="347"/>
      <c r="J4225" s="15"/>
      <c r="L4225"/>
      <c r="M4225"/>
      <c r="P4225" s="9">
        <v>264</v>
      </c>
      <c r="V4225" s="39"/>
      <c r="Z4225" s="38"/>
      <c r="AA4225" s="38">
        <v>11.998361998362</v>
      </c>
      <c r="AB4225" s="30"/>
      <c r="AC4225" s="31"/>
      <c r="AD4225" s="32"/>
      <c r="AE4225" s="32"/>
      <c r="AF4225" s="33"/>
      <c r="AJ4225" s="350"/>
      <c r="AK4225" s="3"/>
      <c r="AL4225" s="3"/>
    </row>
    <row r="4226" spans="1:38" ht="12" customHeight="1" x14ac:dyDescent="0.25">
      <c r="A4226" s="73">
        <v>5116013</v>
      </c>
      <c r="B4226" s="98" t="s">
        <v>7614</v>
      </c>
      <c r="C4226" s="74"/>
      <c r="D4226" s="115">
        <v>228.33</v>
      </c>
      <c r="E4226" s="75" t="s">
        <v>6463</v>
      </c>
      <c r="F4226" s="112">
        <f>D4226*1.2</f>
        <v>273.99599999999998</v>
      </c>
      <c r="G4226" s="80"/>
      <c r="H4226" s="358"/>
      <c r="I4226" s="347"/>
      <c r="J4226" s="15"/>
      <c r="L4226"/>
      <c r="M4226"/>
      <c r="P4226" s="9">
        <v>264</v>
      </c>
      <c r="V4226" s="39"/>
      <c r="Z4226" s="38"/>
      <c r="AA4226" s="38">
        <v>11.998997995991971</v>
      </c>
      <c r="AB4226" s="30"/>
      <c r="AC4226" s="31"/>
      <c r="AD4226" s="32"/>
      <c r="AE4226" s="32"/>
      <c r="AF4226" s="33"/>
      <c r="AJ4226" s="350"/>
      <c r="AK4226" s="3"/>
      <c r="AL4226" s="3"/>
    </row>
    <row r="4227" spans="1:38" ht="12" customHeight="1" x14ac:dyDescent="0.25">
      <c r="A4227" s="73">
        <v>5116014</v>
      </c>
      <c r="B4227" s="98" t="s">
        <v>7615</v>
      </c>
      <c r="C4227" s="74"/>
      <c r="D4227" s="115">
        <v>371.08</v>
      </c>
      <c r="E4227" s="75" t="s">
        <v>1</v>
      </c>
      <c r="F4227" s="112">
        <f t="shared" ref="F4227:F4258" si="246">D4227*1.2</f>
        <v>445.29599999999999</v>
      </c>
      <c r="G4227" s="80"/>
      <c r="H4227" s="358"/>
      <c r="I4227" s="347"/>
      <c r="J4227" s="15"/>
      <c r="L4227"/>
      <c r="M4227"/>
      <c r="P4227" s="9">
        <v>264</v>
      </c>
      <c r="V4227" s="39"/>
      <c r="Z4227" s="38"/>
      <c r="AA4227" s="38">
        <v>12.005751258087713</v>
      </c>
      <c r="AB4227" s="30"/>
      <c r="AC4227" s="31"/>
      <c r="AD4227" s="32"/>
      <c r="AE4227" s="32"/>
      <c r="AF4227" s="33"/>
      <c r="AJ4227" s="350"/>
      <c r="AK4227" s="3"/>
      <c r="AL4227" s="3"/>
    </row>
    <row r="4228" spans="1:38" ht="12" customHeight="1" x14ac:dyDescent="0.25">
      <c r="A4228" s="73">
        <v>5116015</v>
      </c>
      <c r="B4228" s="98" t="s">
        <v>7610</v>
      </c>
      <c r="C4228" s="74"/>
      <c r="D4228" s="115">
        <v>371.08</v>
      </c>
      <c r="E4228" s="75" t="s">
        <v>6463</v>
      </c>
      <c r="F4228" s="112">
        <f t="shared" si="246"/>
        <v>445.29599999999999</v>
      </c>
      <c r="G4228" s="80"/>
      <c r="H4228" s="358"/>
      <c r="I4228" s="347"/>
      <c r="J4228" s="15"/>
      <c r="L4228"/>
      <c r="M4228"/>
      <c r="P4228" s="9">
        <v>264</v>
      </c>
      <c r="V4228" s="39"/>
      <c r="Z4228" s="38"/>
      <c r="AA4228" s="38">
        <v>12.001928020565558</v>
      </c>
      <c r="AB4228" s="30"/>
      <c r="AC4228" s="31"/>
      <c r="AD4228" s="32"/>
      <c r="AE4228" s="32"/>
      <c r="AF4228" s="33"/>
      <c r="AJ4228" s="350"/>
      <c r="AK4228" s="3"/>
      <c r="AL4228" s="3"/>
    </row>
    <row r="4229" spans="1:38" ht="12" customHeight="1" x14ac:dyDescent="0.25">
      <c r="A4229" s="73">
        <v>5116016</v>
      </c>
      <c r="B4229" s="98" t="s">
        <v>7616</v>
      </c>
      <c r="C4229" s="74"/>
      <c r="D4229" s="115">
        <v>410.17</v>
      </c>
      <c r="E4229" s="75" t="s">
        <v>1</v>
      </c>
      <c r="F4229" s="112">
        <f t="shared" si="246"/>
        <v>492.20400000000001</v>
      </c>
      <c r="G4229" s="80"/>
      <c r="H4229" s="358"/>
      <c r="I4229" s="347"/>
      <c r="J4229" s="15"/>
      <c r="L4229"/>
      <c r="M4229"/>
      <c r="P4229" s="9">
        <v>264</v>
      </c>
      <c r="V4229" s="39"/>
      <c r="Z4229" s="38"/>
      <c r="AA4229" s="38">
        <v>11.998361998362</v>
      </c>
      <c r="AB4229" s="30"/>
      <c r="AC4229" s="31"/>
      <c r="AD4229" s="32"/>
      <c r="AE4229" s="32"/>
      <c r="AF4229" s="33"/>
      <c r="AJ4229" s="350"/>
      <c r="AK4229" s="3"/>
      <c r="AL4229" s="3"/>
    </row>
    <row r="4230" spans="1:38" ht="12" customHeight="1" x14ac:dyDescent="0.25">
      <c r="A4230" s="73">
        <v>5116017</v>
      </c>
      <c r="B4230" s="98" t="s">
        <v>7617</v>
      </c>
      <c r="C4230" s="74"/>
      <c r="D4230" s="115">
        <v>410.17</v>
      </c>
      <c r="E4230" s="75" t="s">
        <v>1</v>
      </c>
      <c r="F4230" s="112">
        <f t="shared" si="246"/>
        <v>492.20400000000001</v>
      </c>
      <c r="G4230" s="80"/>
      <c r="H4230" s="358"/>
      <c r="I4230" s="347"/>
      <c r="L4230"/>
      <c r="M4230"/>
      <c r="P4230" s="9">
        <v>264</v>
      </c>
      <c r="V4230" s="39"/>
      <c r="Z4230" s="38"/>
      <c r="AA4230" s="38">
        <v>11.998997995991971</v>
      </c>
      <c r="AB4230" s="30"/>
      <c r="AC4230" s="31"/>
      <c r="AD4230" s="32"/>
      <c r="AE4230" s="32"/>
      <c r="AF4230" s="33"/>
      <c r="AJ4230" s="350"/>
      <c r="AK4230" s="3"/>
      <c r="AL4230" s="3"/>
    </row>
    <row r="4231" spans="1:38" ht="12" customHeight="1" x14ac:dyDescent="0.25">
      <c r="A4231" s="73">
        <v>5116018</v>
      </c>
      <c r="B4231" s="98" t="s">
        <v>7618</v>
      </c>
      <c r="C4231" s="74"/>
      <c r="D4231" s="115">
        <v>517.83000000000004</v>
      </c>
      <c r="E4231" s="75" t="s">
        <v>1</v>
      </c>
      <c r="F4231" s="112">
        <f t="shared" si="246"/>
        <v>621.39600000000007</v>
      </c>
      <c r="G4231" s="80"/>
      <c r="H4231" s="358"/>
      <c r="I4231" s="347"/>
      <c r="L4231"/>
      <c r="M4231"/>
      <c r="P4231" s="9">
        <v>264</v>
      </c>
      <c r="V4231" s="39"/>
      <c r="Z4231" s="38"/>
      <c r="AA4231" s="38">
        <v>11.998997995991971</v>
      </c>
      <c r="AB4231" s="30"/>
      <c r="AC4231" s="31"/>
      <c r="AD4231" s="32"/>
      <c r="AE4231" s="32"/>
      <c r="AF4231" s="33"/>
      <c r="AJ4231" s="350"/>
      <c r="AK4231" s="3"/>
      <c r="AL4231" s="3"/>
    </row>
    <row r="4232" spans="1:38" ht="12" customHeight="1" x14ac:dyDescent="0.25">
      <c r="A4232" s="73">
        <v>5116056</v>
      </c>
      <c r="B4232" s="98" t="s">
        <v>7622</v>
      </c>
      <c r="C4232" s="74"/>
      <c r="D4232" s="115">
        <v>162.33000000000001</v>
      </c>
      <c r="E4232" s="75" t="s">
        <v>6463</v>
      </c>
      <c r="F4232" s="112">
        <f t="shared" si="246"/>
        <v>194.79600000000002</v>
      </c>
      <c r="G4232" s="80"/>
      <c r="H4232" s="358"/>
      <c r="I4232" s="347"/>
      <c r="J4232" s="15"/>
      <c r="L4232"/>
      <c r="M4232"/>
      <c r="P4232" s="9">
        <v>264</v>
      </c>
      <c r="V4232" s="39"/>
      <c r="Z4232" s="38"/>
      <c r="AA4232" s="38">
        <v>11.998997995991971</v>
      </c>
      <c r="AB4232" s="30"/>
      <c r="AC4232" s="31"/>
      <c r="AD4232" s="32"/>
      <c r="AE4232" s="32"/>
      <c r="AF4232" s="33"/>
      <c r="AJ4232" s="350"/>
      <c r="AK4232" s="3"/>
      <c r="AL4232" s="3"/>
    </row>
    <row r="4233" spans="1:38" ht="12" customHeight="1" x14ac:dyDescent="0.25">
      <c r="A4233" s="73">
        <v>5116057</v>
      </c>
      <c r="B4233" s="98" t="s">
        <v>7623</v>
      </c>
      <c r="C4233" s="74"/>
      <c r="D4233" s="115">
        <v>193.42</v>
      </c>
      <c r="E4233" s="75" t="s">
        <v>1</v>
      </c>
      <c r="F4233" s="112">
        <f t="shared" si="246"/>
        <v>232.10399999999998</v>
      </c>
      <c r="G4233" s="80"/>
      <c r="H4233" s="358"/>
      <c r="I4233" s="347"/>
      <c r="L4233"/>
      <c r="M4233"/>
      <c r="P4233" s="9">
        <v>264</v>
      </c>
      <c r="V4233" s="39"/>
      <c r="Z4233" s="38"/>
      <c r="AA4233" s="38">
        <v>12.00069923957696</v>
      </c>
      <c r="AB4233" s="30"/>
      <c r="AC4233" s="31"/>
      <c r="AD4233" s="32"/>
      <c r="AE4233" s="32"/>
      <c r="AF4233" s="33"/>
      <c r="AJ4233" s="350"/>
      <c r="AK4233" s="3"/>
      <c r="AL4233" s="3"/>
    </row>
    <row r="4234" spans="1:38" ht="12" customHeight="1" x14ac:dyDescent="0.25">
      <c r="A4234" s="73">
        <v>5116058</v>
      </c>
      <c r="B4234" s="98" t="s">
        <v>7624</v>
      </c>
      <c r="C4234" s="74"/>
      <c r="D4234" s="115">
        <v>204.42</v>
      </c>
      <c r="E4234" s="75" t="s">
        <v>6463</v>
      </c>
      <c r="F4234" s="112">
        <f t="shared" si="246"/>
        <v>245.30399999999997</v>
      </c>
      <c r="G4234" s="80"/>
      <c r="H4234" s="358"/>
      <c r="I4234" s="347"/>
      <c r="L4234"/>
      <c r="M4234"/>
      <c r="P4234" s="9">
        <v>264</v>
      </c>
      <c r="V4234" s="39"/>
      <c r="Z4234" s="38"/>
      <c r="AA4234" s="38">
        <v>12.00069923957696</v>
      </c>
      <c r="AB4234" s="30"/>
      <c r="AC4234" s="31"/>
      <c r="AD4234" s="32"/>
      <c r="AE4234" s="32"/>
      <c r="AF4234" s="33"/>
      <c r="AJ4234" s="350"/>
      <c r="AK4234" s="3"/>
      <c r="AL4234" s="3"/>
    </row>
    <row r="4235" spans="1:38" ht="12" customHeight="1" x14ac:dyDescent="0.25">
      <c r="A4235" s="73">
        <v>5116059</v>
      </c>
      <c r="B4235" s="98" t="s">
        <v>7625</v>
      </c>
      <c r="C4235" s="74"/>
      <c r="D4235" s="115">
        <v>228.33</v>
      </c>
      <c r="E4235" s="75" t="s">
        <v>6463</v>
      </c>
      <c r="F4235" s="112">
        <f t="shared" si="246"/>
        <v>273.99599999999998</v>
      </c>
      <c r="G4235" s="80"/>
      <c r="H4235" s="358"/>
      <c r="I4235" s="347"/>
      <c r="J4235" s="15"/>
      <c r="L4235"/>
      <c r="M4235"/>
      <c r="P4235" s="9">
        <v>264</v>
      </c>
      <c r="V4235" s="39"/>
      <c r="Z4235" s="38"/>
      <c r="AA4235" s="38">
        <v>12.00069923957696</v>
      </c>
      <c r="AB4235" s="30"/>
      <c r="AC4235" s="31"/>
      <c r="AD4235" s="32"/>
      <c r="AE4235" s="32"/>
      <c r="AF4235" s="33"/>
      <c r="AJ4235" s="350"/>
      <c r="AK4235" s="3"/>
      <c r="AL4235" s="3"/>
    </row>
    <row r="4236" spans="1:38" ht="12" customHeight="1" x14ac:dyDescent="0.25">
      <c r="A4236" s="73">
        <v>5116029</v>
      </c>
      <c r="B4236" s="98" t="s">
        <v>7626</v>
      </c>
      <c r="C4236" s="74"/>
      <c r="D4236" s="115">
        <v>371.08</v>
      </c>
      <c r="E4236" s="75" t="s">
        <v>1</v>
      </c>
      <c r="F4236" s="112">
        <f>D4236*1.2</f>
        <v>445.29599999999999</v>
      </c>
      <c r="G4236" s="80"/>
      <c r="H4236" s="358"/>
      <c r="I4236" s="347"/>
      <c r="L4236"/>
      <c r="M4236"/>
      <c r="P4236" s="9">
        <v>264</v>
      </c>
      <c r="V4236" s="39"/>
      <c r="Z4236" s="38"/>
      <c r="AA4236" s="38">
        <v>12</v>
      </c>
      <c r="AB4236" s="30"/>
      <c r="AC4236" s="31"/>
      <c r="AD4236" s="32"/>
      <c r="AE4236" s="32"/>
      <c r="AF4236" s="33"/>
      <c r="AJ4236" s="350"/>
      <c r="AK4236" s="3"/>
      <c r="AL4236" s="3"/>
    </row>
    <row r="4237" spans="1:38" ht="12" customHeight="1" x14ac:dyDescent="0.25">
      <c r="A4237" s="73">
        <v>5116060</v>
      </c>
      <c r="B4237" s="98" t="s">
        <v>7627</v>
      </c>
      <c r="C4237" s="74"/>
      <c r="D4237" s="115">
        <v>371.08</v>
      </c>
      <c r="E4237" s="75" t="s">
        <v>6463</v>
      </c>
      <c r="F4237" s="112">
        <f t="shared" si="246"/>
        <v>445.29599999999999</v>
      </c>
      <c r="G4237" s="80"/>
      <c r="H4237" s="358"/>
      <c r="I4237" s="347"/>
      <c r="L4237"/>
      <c r="M4237"/>
      <c r="P4237" s="9">
        <v>264</v>
      </c>
      <c r="V4237" s="39"/>
      <c r="Z4237" s="38"/>
      <c r="AA4237" s="38">
        <v>12.001163044268367</v>
      </c>
      <c r="AB4237" s="30"/>
      <c r="AC4237" s="31"/>
      <c r="AD4237" s="32"/>
      <c r="AE4237" s="32"/>
      <c r="AF4237" s="33"/>
      <c r="AJ4237" s="350"/>
      <c r="AK4237" s="3"/>
      <c r="AL4237" s="3"/>
    </row>
    <row r="4238" spans="1:38" ht="12" customHeight="1" x14ac:dyDescent="0.25">
      <c r="A4238" s="73">
        <v>5116030</v>
      </c>
      <c r="B4238" s="98" t="s">
        <v>7619</v>
      </c>
      <c r="C4238" s="74"/>
      <c r="D4238" s="115">
        <v>410.17</v>
      </c>
      <c r="E4238" s="75" t="s">
        <v>6464</v>
      </c>
      <c r="F4238" s="112">
        <f>D4238*1.2</f>
        <v>492.20400000000001</v>
      </c>
      <c r="G4238" s="80"/>
      <c r="H4238" s="358"/>
      <c r="I4238" s="347"/>
      <c r="L4238"/>
      <c r="M4238"/>
      <c r="P4238" s="9">
        <v>264</v>
      </c>
      <c r="V4238" s="39"/>
      <c r="Z4238" s="38"/>
      <c r="AA4238" s="38">
        <v>12</v>
      </c>
      <c r="AB4238" s="30"/>
      <c r="AC4238" s="31"/>
      <c r="AD4238" s="32"/>
      <c r="AE4238" s="32"/>
      <c r="AF4238" s="33"/>
      <c r="AJ4238" s="350"/>
      <c r="AK4238" s="3"/>
      <c r="AL4238" s="3"/>
    </row>
    <row r="4239" spans="1:38" ht="12" customHeight="1" x14ac:dyDescent="0.25">
      <c r="A4239" s="73">
        <v>5116061</v>
      </c>
      <c r="B4239" s="98" t="s">
        <v>7628</v>
      </c>
      <c r="C4239" s="74"/>
      <c r="D4239" s="115">
        <v>410.17</v>
      </c>
      <c r="E4239" s="75" t="s">
        <v>6463</v>
      </c>
      <c r="F4239" s="112">
        <f t="shared" si="246"/>
        <v>492.20400000000001</v>
      </c>
      <c r="G4239" s="80"/>
      <c r="H4239" s="358"/>
      <c r="I4239" s="347"/>
      <c r="L4239"/>
      <c r="M4239"/>
      <c r="P4239" s="9">
        <v>264</v>
      </c>
      <c r="V4239" s="39"/>
      <c r="Z4239" s="38"/>
      <c r="AA4239" s="38">
        <v>12.001163044268367</v>
      </c>
      <c r="AB4239" s="30"/>
      <c r="AC4239" s="31"/>
      <c r="AD4239" s="32"/>
      <c r="AE4239" s="32"/>
      <c r="AF4239" s="33"/>
      <c r="AJ4239" s="350"/>
      <c r="AK4239" s="3"/>
      <c r="AL4239" s="3"/>
    </row>
    <row r="4240" spans="1:38" ht="12" customHeight="1" x14ac:dyDescent="0.25">
      <c r="A4240" s="73">
        <v>5116031</v>
      </c>
      <c r="B4240" s="98" t="s">
        <v>7620</v>
      </c>
      <c r="C4240" s="74"/>
      <c r="D4240" s="115">
        <v>517.83000000000004</v>
      </c>
      <c r="E4240" s="75" t="s">
        <v>1</v>
      </c>
      <c r="F4240" s="112">
        <f>D4240*1.2</f>
        <v>621.39600000000007</v>
      </c>
      <c r="G4240" s="80"/>
      <c r="H4240" s="358"/>
      <c r="I4240" s="347"/>
      <c r="L4240"/>
      <c r="M4240"/>
      <c r="P4240" s="9">
        <v>264</v>
      </c>
      <c r="V4240" s="39"/>
      <c r="Z4240" s="38"/>
      <c r="AA4240" s="38">
        <v>12</v>
      </c>
      <c r="AB4240" s="30"/>
      <c r="AC4240" s="31"/>
      <c r="AD4240" s="32"/>
      <c r="AE4240" s="32"/>
      <c r="AF4240" s="33"/>
      <c r="AJ4240" s="350"/>
      <c r="AK4240" s="3"/>
      <c r="AL4240" s="3"/>
    </row>
    <row r="4241" spans="1:38" ht="12" customHeight="1" x14ac:dyDescent="0.25">
      <c r="A4241" s="73">
        <v>5116032</v>
      </c>
      <c r="B4241" s="98" t="s">
        <v>7629</v>
      </c>
      <c r="C4241" s="74"/>
      <c r="D4241" s="115">
        <v>517.83000000000004</v>
      </c>
      <c r="E4241" s="75" t="s">
        <v>1</v>
      </c>
      <c r="F4241" s="112">
        <f>D4241*1.2</f>
        <v>621.39600000000007</v>
      </c>
      <c r="G4241" s="80"/>
      <c r="H4241" s="358"/>
      <c r="I4241" s="347"/>
      <c r="L4241"/>
      <c r="M4241"/>
      <c r="P4241" s="9">
        <v>264</v>
      </c>
      <c r="V4241" s="39"/>
      <c r="Z4241" s="38"/>
      <c r="AA4241" s="38">
        <v>12</v>
      </c>
      <c r="AB4241" s="30"/>
      <c r="AC4241" s="31"/>
      <c r="AD4241" s="32"/>
      <c r="AE4241" s="32"/>
      <c r="AF4241" s="33"/>
      <c r="AJ4241" s="350"/>
      <c r="AK4241" s="3"/>
      <c r="AL4241" s="3"/>
    </row>
    <row r="4242" spans="1:38" ht="12" customHeight="1" x14ac:dyDescent="0.25">
      <c r="A4242" s="73">
        <v>5116062</v>
      </c>
      <c r="B4242" s="98" t="s">
        <v>7621</v>
      </c>
      <c r="C4242" s="74"/>
      <c r="D4242" s="115">
        <v>517.83000000000004</v>
      </c>
      <c r="E4242" s="75" t="s">
        <v>6463</v>
      </c>
      <c r="F4242" s="112">
        <f t="shared" si="246"/>
        <v>621.39600000000007</v>
      </c>
      <c r="G4242" s="80"/>
      <c r="H4242" s="358"/>
      <c r="I4242" s="347"/>
      <c r="L4242"/>
      <c r="M4242"/>
      <c r="P4242" s="9">
        <v>264</v>
      </c>
      <c r="V4242" s="39"/>
      <c r="Z4242" s="38"/>
      <c r="AA4242" s="38">
        <v>12.001163044268367</v>
      </c>
      <c r="AB4242" s="30"/>
      <c r="AC4242" s="31"/>
      <c r="AD4242" s="32"/>
      <c r="AE4242" s="32"/>
      <c r="AF4242" s="33"/>
      <c r="AJ4242" s="350"/>
      <c r="AK4242" s="3"/>
      <c r="AL4242" s="3"/>
    </row>
    <row r="4243" spans="1:38" ht="12" customHeight="1" x14ac:dyDescent="0.25">
      <c r="A4243" s="73">
        <v>5116033</v>
      </c>
      <c r="B4243" s="98" t="s">
        <v>7630</v>
      </c>
      <c r="C4243" s="74"/>
      <c r="D4243" s="115">
        <v>541.75</v>
      </c>
      <c r="E4243" s="75" t="s">
        <v>1</v>
      </c>
      <c r="F4243" s="112">
        <f>D4243*1.2</f>
        <v>650.1</v>
      </c>
      <c r="G4243" s="80"/>
      <c r="H4243" s="358"/>
      <c r="I4243" s="347"/>
      <c r="L4243"/>
      <c r="M4243"/>
      <c r="P4243" s="9">
        <v>264</v>
      </c>
      <c r="V4243" s="39"/>
      <c r="Z4243" s="38"/>
      <c r="AA4243" s="38">
        <v>12</v>
      </c>
      <c r="AB4243" s="30"/>
      <c r="AC4243" s="31"/>
      <c r="AD4243" s="32"/>
      <c r="AE4243" s="32"/>
      <c r="AF4243" s="33"/>
      <c r="AJ4243" s="350"/>
      <c r="AK4243" s="3"/>
      <c r="AL4243" s="3"/>
    </row>
    <row r="4244" spans="1:38" ht="12" customHeight="1" x14ac:dyDescent="0.25">
      <c r="A4244" s="73">
        <v>5116063</v>
      </c>
      <c r="B4244" s="98" t="s">
        <v>7631</v>
      </c>
      <c r="C4244" s="74"/>
      <c r="D4244" s="115">
        <v>541.75</v>
      </c>
      <c r="E4244" s="75" t="s">
        <v>1</v>
      </c>
      <c r="F4244" s="112">
        <f t="shared" si="246"/>
        <v>650.1</v>
      </c>
      <c r="G4244" s="80"/>
      <c r="H4244" s="358"/>
      <c r="I4244" s="347"/>
      <c r="J4244" s="15"/>
      <c r="L4244"/>
      <c r="M4244"/>
      <c r="P4244" s="9">
        <v>264</v>
      </c>
      <c r="V4244" s="39"/>
      <c r="Z4244" s="38"/>
      <c r="AA4244" s="38">
        <v>12.001163044268367</v>
      </c>
      <c r="AB4244" s="30"/>
      <c r="AC4244" s="31"/>
      <c r="AD4244" s="32"/>
      <c r="AE4244" s="32"/>
      <c r="AF4244" s="33"/>
      <c r="AJ4244" s="350"/>
      <c r="AK4244" s="3"/>
      <c r="AL4244" s="3"/>
    </row>
    <row r="4245" spans="1:38" ht="12" customHeight="1" x14ac:dyDescent="0.25">
      <c r="A4245" s="73">
        <v>5116034</v>
      </c>
      <c r="B4245" s="98" t="s">
        <v>7632</v>
      </c>
      <c r="C4245" s="74"/>
      <c r="D4245" s="115">
        <v>705.67</v>
      </c>
      <c r="E4245" s="75" t="s">
        <v>1</v>
      </c>
      <c r="F4245" s="112">
        <f>D4245*1.2</f>
        <v>846.80399999999997</v>
      </c>
      <c r="G4245" s="80"/>
      <c r="H4245" s="358"/>
      <c r="I4245" s="347"/>
      <c r="L4245"/>
      <c r="M4245"/>
      <c r="P4245" s="9">
        <v>264</v>
      </c>
      <c r="V4245" s="39"/>
      <c r="Z4245" s="38"/>
      <c r="AA4245" s="38">
        <v>12</v>
      </c>
      <c r="AB4245" s="30"/>
      <c r="AC4245" s="31"/>
      <c r="AD4245" s="32"/>
      <c r="AE4245" s="32"/>
      <c r="AF4245" s="33"/>
      <c r="AJ4245" s="350"/>
      <c r="AK4245" s="3"/>
      <c r="AL4245" s="3"/>
    </row>
    <row r="4246" spans="1:38" ht="12" customHeight="1" x14ac:dyDescent="0.25">
      <c r="A4246" s="73">
        <v>5116064</v>
      </c>
      <c r="B4246" s="98" t="s">
        <v>7633</v>
      </c>
      <c r="C4246" s="74"/>
      <c r="D4246" s="115">
        <v>705.67</v>
      </c>
      <c r="E4246" s="75" t="s">
        <v>1</v>
      </c>
      <c r="F4246" s="112">
        <f t="shared" si="246"/>
        <v>846.80399999999997</v>
      </c>
      <c r="G4246" s="80"/>
      <c r="H4246" s="358"/>
      <c r="I4246" s="347"/>
      <c r="L4246"/>
      <c r="M4246"/>
      <c r="P4246" s="9">
        <v>264</v>
      </c>
      <c r="V4246" s="39"/>
      <c r="Z4246" s="38"/>
      <c r="AA4246" s="38">
        <v>12.002857823291251</v>
      </c>
      <c r="AB4246" s="30"/>
      <c r="AC4246" s="31"/>
      <c r="AD4246" s="32"/>
      <c r="AE4246" s="32"/>
      <c r="AF4246" s="33"/>
      <c r="AJ4246" s="350"/>
      <c r="AK4246" s="3"/>
      <c r="AL4246" s="3"/>
    </row>
    <row r="4247" spans="1:38" ht="12" customHeight="1" x14ac:dyDescent="0.25">
      <c r="A4247" s="73">
        <v>5116035</v>
      </c>
      <c r="B4247" s="98" t="s">
        <v>7634</v>
      </c>
      <c r="C4247" s="74"/>
      <c r="D4247" s="115">
        <v>988</v>
      </c>
      <c r="E4247" s="75" t="s">
        <v>1</v>
      </c>
      <c r="F4247" s="112">
        <f t="shared" ref="F4247" si="247">D4247*1.2</f>
        <v>1185.5999999999999</v>
      </c>
      <c r="G4247" s="80"/>
      <c r="H4247" s="358"/>
      <c r="I4247" s="347"/>
      <c r="L4247"/>
      <c r="M4247"/>
      <c r="P4247" s="9">
        <v>264</v>
      </c>
      <c r="V4247" s="39"/>
      <c r="Z4247" s="38"/>
      <c r="AA4247" s="38">
        <v>12</v>
      </c>
      <c r="AB4247" s="30"/>
      <c r="AC4247" s="31"/>
      <c r="AD4247" s="32"/>
      <c r="AE4247" s="32"/>
      <c r="AF4247" s="33"/>
      <c r="AJ4247" s="350"/>
      <c r="AK4247" s="3"/>
      <c r="AL4247" s="3"/>
    </row>
    <row r="4248" spans="1:38" ht="12" customHeight="1" x14ac:dyDescent="0.25">
      <c r="A4248" s="73">
        <v>5116065</v>
      </c>
      <c r="B4248" s="98" t="s">
        <v>7635</v>
      </c>
      <c r="C4248" s="74"/>
      <c r="D4248" s="115">
        <v>988</v>
      </c>
      <c r="E4248" s="75" t="s">
        <v>1</v>
      </c>
      <c r="F4248" s="112">
        <f t="shared" si="246"/>
        <v>1185.5999999999999</v>
      </c>
      <c r="G4248" s="80"/>
      <c r="H4248" s="358"/>
      <c r="I4248" s="347"/>
      <c r="L4248"/>
      <c r="M4248"/>
      <c r="P4248" s="9">
        <v>264</v>
      </c>
      <c r="V4248" s="39"/>
      <c r="Z4248" s="38"/>
      <c r="AA4248" s="38">
        <v>12.002857823291251</v>
      </c>
      <c r="AB4248" s="30"/>
      <c r="AC4248" s="31"/>
      <c r="AD4248" s="32"/>
      <c r="AE4248" s="32"/>
      <c r="AF4248" s="33"/>
      <c r="AJ4248" s="350"/>
      <c r="AK4248" s="3"/>
      <c r="AL4248" s="3"/>
    </row>
    <row r="4249" spans="1:38" ht="12" customHeight="1" x14ac:dyDescent="0.25">
      <c r="A4249" s="73">
        <v>5116036</v>
      </c>
      <c r="B4249" s="98" t="s">
        <v>7636</v>
      </c>
      <c r="C4249" s="74"/>
      <c r="D4249" s="115">
        <v>1129</v>
      </c>
      <c r="E4249" s="75" t="s">
        <v>1</v>
      </c>
      <c r="F4249" s="112">
        <f>D4249*1.2</f>
        <v>1354.8</v>
      </c>
      <c r="G4249" s="80"/>
      <c r="H4249" s="358"/>
      <c r="I4249" s="347"/>
      <c r="L4249"/>
      <c r="M4249"/>
      <c r="P4249" s="9">
        <v>264</v>
      </c>
      <c r="V4249" s="39"/>
      <c r="Z4249" s="38"/>
      <c r="AA4249" s="38">
        <v>12</v>
      </c>
      <c r="AB4249" s="30"/>
      <c r="AC4249" s="31"/>
      <c r="AD4249" s="32"/>
      <c r="AE4249" s="32"/>
      <c r="AF4249" s="33"/>
      <c r="AJ4249" s="350"/>
      <c r="AK4249" s="3"/>
      <c r="AL4249" s="3"/>
    </row>
    <row r="4250" spans="1:38" ht="12" customHeight="1" x14ac:dyDescent="0.25">
      <c r="A4250" s="73">
        <v>5116066</v>
      </c>
      <c r="B4250" s="98" t="s">
        <v>7637</v>
      </c>
      <c r="C4250" s="74"/>
      <c r="D4250" s="115">
        <v>1129</v>
      </c>
      <c r="E4250" s="75" t="s">
        <v>1</v>
      </c>
      <c r="F4250" s="112">
        <f t="shared" si="246"/>
        <v>1354.8</v>
      </c>
      <c r="G4250" s="80"/>
      <c r="H4250" s="358"/>
      <c r="I4250" s="347"/>
      <c r="L4250"/>
      <c r="M4250"/>
      <c r="P4250" s="9">
        <v>264</v>
      </c>
      <c r="V4250" s="39"/>
      <c r="Z4250" s="38"/>
      <c r="AA4250" s="38">
        <v>11.997895106121732</v>
      </c>
      <c r="AB4250" s="30"/>
      <c r="AC4250" s="31"/>
      <c r="AD4250" s="32"/>
      <c r="AE4250" s="32"/>
      <c r="AF4250" s="33"/>
      <c r="AJ4250" s="350"/>
      <c r="AK4250" s="3"/>
      <c r="AL4250" s="3"/>
    </row>
    <row r="4251" spans="1:38" ht="12" customHeight="1" x14ac:dyDescent="0.25">
      <c r="A4251" s="73">
        <v>5116037</v>
      </c>
      <c r="B4251" s="98" t="s">
        <v>7638</v>
      </c>
      <c r="C4251" s="74"/>
      <c r="D4251" s="115">
        <v>1270.17</v>
      </c>
      <c r="E4251" s="75" t="s">
        <v>1</v>
      </c>
      <c r="F4251" s="112">
        <f>D4251*1.2</f>
        <v>1524.204</v>
      </c>
      <c r="G4251" s="80"/>
      <c r="H4251" s="358"/>
      <c r="I4251" s="347"/>
      <c r="L4251"/>
      <c r="M4251"/>
      <c r="P4251" s="9">
        <v>264</v>
      </c>
      <c r="V4251" s="39"/>
      <c r="Z4251" s="38"/>
      <c r="AA4251" s="38">
        <v>12</v>
      </c>
      <c r="AB4251" s="30"/>
      <c r="AC4251" s="31"/>
      <c r="AD4251" s="32"/>
      <c r="AE4251" s="32"/>
      <c r="AF4251" s="33"/>
      <c r="AJ4251" s="350"/>
      <c r="AK4251" s="3"/>
      <c r="AL4251" s="3"/>
    </row>
    <row r="4252" spans="1:38" ht="12" customHeight="1" x14ac:dyDescent="0.25">
      <c r="A4252" s="73">
        <v>5116067</v>
      </c>
      <c r="B4252" s="98" t="s">
        <v>7639</v>
      </c>
      <c r="C4252" s="74"/>
      <c r="D4252" s="115">
        <v>1270.17</v>
      </c>
      <c r="E4252" s="75" t="s">
        <v>1</v>
      </c>
      <c r="F4252" s="112">
        <f t="shared" si="246"/>
        <v>1524.204</v>
      </c>
      <c r="G4252" s="80"/>
      <c r="H4252" s="358"/>
      <c r="I4252" s="347"/>
      <c r="L4252"/>
      <c r="M4252"/>
      <c r="P4252" s="9">
        <v>264</v>
      </c>
      <c r="V4252" s="39"/>
      <c r="Z4252" s="38"/>
      <c r="AA4252" s="38">
        <v>11.997895106121732</v>
      </c>
      <c r="AB4252" s="30"/>
      <c r="AC4252" s="31"/>
      <c r="AD4252" s="32"/>
      <c r="AE4252" s="32"/>
      <c r="AF4252" s="33"/>
      <c r="AJ4252" s="350"/>
      <c r="AK4252" s="3"/>
      <c r="AL4252" s="3"/>
    </row>
    <row r="4253" spans="1:38" ht="12" customHeight="1" x14ac:dyDescent="0.25">
      <c r="A4253" s="73">
        <v>5116038</v>
      </c>
      <c r="B4253" s="98" t="s">
        <v>7640</v>
      </c>
      <c r="C4253" s="74"/>
      <c r="D4253" s="115">
        <v>1871.25</v>
      </c>
      <c r="E4253" s="75" t="s">
        <v>1</v>
      </c>
      <c r="F4253" s="112">
        <f>D4253*1.2</f>
        <v>2245.5</v>
      </c>
      <c r="G4253" s="80"/>
      <c r="H4253" s="358"/>
      <c r="I4253" s="347"/>
      <c r="L4253"/>
      <c r="M4253"/>
      <c r="P4253" s="9">
        <v>264</v>
      </c>
      <c r="V4253" s="39"/>
      <c r="Z4253" s="38"/>
      <c r="AA4253" s="38">
        <v>12</v>
      </c>
      <c r="AB4253" s="30"/>
      <c r="AC4253" s="31"/>
      <c r="AD4253" s="32"/>
      <c r="AE4253" s="32"/>
      <c r="AF4253" s="33"/>
      <c r="AJ4253" s="350"/>
      <c r="AK4253" s="3"/>
      <c r="AL4253" s="3"/>
    </row>
    <row r="4254" spans="1:38" ht="12" customHeight="1" x14ac:dyDescent="0.25">
      <c r="A4254" s="73">
        <v>5116068</v>
      </c>
      <c r="B4254" s="98" t="s">
        <v>7641</v>
      </c>
      <c r="C4254" s="74"/>
      <c r="D4254" s="115">
        <v>1871.25</v>
      </c>
      <c r="E4254" s="75" t="s">
        <v>6464</v>
      </c>
      <c r="F4254" s="112">
        <f t="shared" si="246"/>
        <v>2245.5</v>
      </c>
      <c r="G4254" s="80"/>
      <c r="H4254" s="358"/>
      <c r="I4254" s="347"/>
      <c r="L4254"/>
      <c r="M4254"/>
      <c r="P4254" s="9">
        <v>264</v>
      </c>
      <c r="V4254" s="39"/>
      <c r="Z4254" s="38"/>
      <c r="AA4254" s="38">
        <v>11.997895106121732</v>
      </c>
      <c r="AB4254" s="30"/>
      <c r="AC4254" s="31"/>
      <c r="AD4254" s="32"/>
      <c r="AE4254" s="32"/>
      <c r="AF4254" s="33"/>
      <c r="AJ4254" s="350"/>
      <c r="AK4254" s="3"/>
      <c r="AL4254" s="3"/>
    </row>
    <row r="4255" spans="1:38" ht="12" customHeight="1" x14ac:dyDescent="0.25">
      <c r="A4255" s="73">
        <v>5116069</v>
      </c>
      <c r="B4255" s="98" t="s">
        <v>7642</v>
      </c>
      <c r="C4255" s="74"/>
      <c r="D4255" s="115">
        <v>2118.33</v>
      </c>
      <c r="E4255" s="75" t="s">
        <v>1</v>
      </c>
      <c r="F4255" s="112">
        <f t="shared" si="246"/>
        <v>2541.9959999999996</v>
      </c>
      <c r="G4255" s="80"/>
      <c r="H4255" s="358"/>
      <c r="I4255" s="347"/>
      <c r="L4255"/>
      <c r="M4255"/>
      <c r="P4255" s="9">
        <v>264</v>
      </c>
      <c r="V4255" s="39"/>
      <c r="Z4255" s="38"/>
      <c r="AA4255" s="38">
        <v>11.997895106121732</v>
      </c>
      <c r="AB4255" s="30"/>
      <c r="AC4255" s="31"/>
      <c r="AD4255" s="32"/>
      <c r="AE4255" s="32"/>
      <c r="AF4255" s="33"/>
      <c r="AJ4255" s="350"/>
      <c r="AK4255" s="3"/>
      <c r="AL4255" s="3"/>
    </row>
    <row r="4256" spans="1:38" ht="12" customHeight="1" x14ac:dyDescent="0.25">
      <c r="A4256" s="73">
        <v>5116070</v>
      </c>
      <c r="B4256" s="98" t="s">
        <v>7643</v>
      </c>
      <c r="C4256" s="74"/>
      <c r="D4256" s="115">
        <v>2352.15</v>
      </c>
      <c r="E4256" s="75" t="s">
        <v>1</v>
      </c>
      <c r="F4256" s="112">
        <f t="shared" si="246"/>
        <v>2822.58</v>
      </c>
      <c r="G4256" s="80"/>
      <c r="H4256" s="358"/>
      <c r="I4256" s="347"/>
      <c r="L4256"/>
      <c r="M4256"/>
      <c r="P4256" s="9">
        <v>264</v>
      </c>
      <c r="V4256" s="39"/>
      <c r="Z4256" s="38"/>
      <c r="AA4256" s="38">
        <v>11.997895106121732</v>
      </c>
      <c r="AB4256" s="30"/>
      <c r="AC4256" s="31"/>
      <c r="AD4256" s="32"/>
      <c r="AE4256" s="32"/>
      <c r="AF4256" s="33"/>
      <c r="AJ4256" s="350"/>
      <c r="AK4256" s="3"/>
      <c r="AL4256" s="3"/>
    </row>
    <row r="4257" spans="1:38" ht="12" customHeight="1" x14ac:dyDescent="0.25">
      <c r="A4257" s="73">
        <v>5116071</v>
      </c>
      <c r="B4257" s="98" t="s">
        <v>7644</v>
      </c>
      <c r="C4257" s="74"/>
      <c r="D4257" s="115">
        <v>3024.13</v>
      </c>
      <c r="E4257" s="75" t="s">
        <v>6464</v>
      </c>
      <c r="F4257" s="112">
        <f t="shared" si="246"/>
        <v>3628.9560000000001</v>
      </c>
      <c r="G4257" s="80"/>
      <c r="H4257" s="358"/>
      <c r="I4257" s="347"/>
      <c r="J4257" s="15"/>
      <c r="L4257"/>
      <c r="M4257"/>
      <c r="P4257" s="9">
        <v>264</v>
      </c>
      <c r="V4257" s="39"/>
      <c r="Z4257" s="38"/>
      <c r="AA4257" s="38">
        <v>11.997895106121732</v>
      </c>
      <c r="AB4257" s="30"/>
      <c r="AC4257" s="31"/>
      <c r="AD4257" s="32"/>
      <c r="AE4257" s="32"/>
      <c r="AF4257" s="33"/>
      <c r="AJ4257" s="350"/>
      <c r="AK4257" s="3"/>
      <c r="AL4257" s="3"/>
    </row>
    <row r="4258" spans="1:38" ht="12" customHeight="1" x14ac:dyDescent="0.25">
      <c r="A4258" s="73">
        <v>5116072</v>
      </c>
      <c r="B4258" s="98" t="s">
        <v>7645</v>
      </c>
      <c r="C4258" s="74"/>
      <c r="D4258" s="115">
        <v>4032.17</v>
      </c>
      <c r="E4258" s="75" t="s">
        <v>1</v>
      </c>
      <c r="F4258" s="112">
        <f t="shared" si="246"/>
        <v>4838.6040000000003</v>
      </c>
      <c r="G4258" s="80"/>
      <c r="H4258" s="358"/>
      <c r="I4258" s="347"/>
      <c r="L4258"/>
      <c r="M4258"/>
      <c r="P4258" s="9">
        <v>264</v>
      </c>
      <c r="V4258" s="39"/>
      <c r="Z4258" s="38"/>
      <c r="AA4258" s="38">
        <v>12</v>
      </c>
      <c r="AB4258" s="30"/>
      <c r="AC4258" s="31"/>
      <c r="AD4258" s="32"/>
      <c r="AE4258" s="32"/>
      <c r="AF4258" s="33"/>
      <c r="AJ4258" s="350"/>
      <c r="AK4258" s="3"/>
      <c r="AL4258" s="3"/>
    </row>
    <row r="4259" spans="1:38" ht="75" customHeight="1" x14ac:dyDescent="0.25">
      <c r="A4259" s="269">
        <v>162</v>
      </c>
      <c r="B4259" s="284" t="s">
        <v>8068</v>
      </c>
      <c r="C4259" s="267"/>
      <c r="D4259" s="115"/>
      <c r="E4259" s="267"/>
      <c r="F4259" s="298"/>
      <c r="G4259" s="189"/>
      <c r="H4259" s="358"/>
      <c r="I4259" s="331"/>
      <c r="J4259" s="72"/>
      <c r="K4259" s="72"/>
      <c r="L4259"/>
      <c r="M4259"/>
      <c r="P4259" s="9">
        <v>109</v>
      </c>
      <c r="R4259" s="36"/>
      <c r="V4259" s="37"/>
      <c r="Z4259" s="38"/>
      <c r="AA4259" s="38"/>
      <c r="AB4259" s="30"/>
      <c r="AC4259" s="31"/>
      <c r="AD4259" s="32"/>
      <c r="AE4259" s="32"/>
      <c r="AF4259" s="33"/>
      <c r="AJ4259" s="350"/>
      <c r="AK4259" s="3"/>
      <c r="AL4259" s="3"/>
    </row>
    <row r="4260" spans="1:38" ht="12" customHeight="1" x14ac:dyDescent="0.25">
      <c r="A4260" s="76">
        <v>5401001</v>
      </c>
      <c r="B4260" s="270" t="s">
        <v>7242</v>
      </c>
      <c r="C4260" s="77"/>
      <c r="D4260" s="115">
        <v>157.05000000000001</v>
      </c>
      <c r="E4260" s="78" t="s">
        <v>6463</v>
      </c>
      <c r="F4260" s="112">
        <f t="shared" ref="F4260:F4264" si="248">D4260*1.2</f>
        <v>188.46</v>
      </c>
      <c r="G4260" s="79" t="s">
        <v>3333</v>
      </c>
      <c r="H4260" s="358"/>
      <c r="J4260" s="15"/>
      <c r="L4260"/>
      <c r="M4260"/>
      <c r="P4260" s="9">
        <v>109</v>
      </c>
      <c r="V4260" s="39"/>
      <c r="Z4260" s="38"/>
      <c r="AA4260" s="38">
        <v>20</v>
      </c>
      <c r="AB4260" s="30"/>
      <c r="AC4260" s="31"/>
      <c r="AD4260" s="32"/>
      <c r="AE4260" s="32"/>
      <c r="AF4260" s="33"/>
      <c r="AJ4260" s="350">
        <v>1701001</v>
      </c>
      <c r="AK4260" s="3"/>
      <c r="AL4260" s="3"/>
    </row>
    <row r="4261" spans="1:38" ht="12" customHeight="1" x14ac:dyDescent="0.25">
      <c r="A4261" s="73">
        <v>5401002</v>
      </c>
      <c r="B4261" s="98" t="s">
        <v>7243</v>
      </c>
      <c r="C4261" s="74"/>
      <c r="D4261" s="115">
        <v>203.71</v>
      </c>
      <c r="E4261" s="75" t="s">
        <v>6463</v>
      </c>
      <c r="F4261" s="112">
        <f t="shared" si="248"/>
        <v>244.452</v>
      </c>
      <c r="G4261" s="80" t="s">
        <v>3333</v>
      </c>
      <c r="H4261" s="358"/>
      <c r="J4261" s="15"/>
      <c r="L4261"/>
      <c r="M4261"/>
      <c r="P4261" s="9">
        <v>109</v>
      </c>
      <c r="V4261" s="39"/>
      <c r="Z4261" s="38"/>
      <c r="AA4261" s="38">
        <v>20.00140607424072</v>
      </c>
      <c r="AB4261" s="30"/>
      <c r="AC4261" s="31"/>
      <c r="AD4261" s="32"/>
      <c r="AE4261" s="32"/>
      <c r="AF4261" s="33"/>
      <c r="AJ4261" s="350">
        <v>1701002</v>
      </c>
      <c r="AK4261" s="3"/>
      <c r="AL4261" s="3"/>
    </row>
    <row r="4262" spans="1:38" ht="12" customHeight="1" x14ac:dyDescent="0.25">
      <c r="A4262" s="73">
        <v>5401003</v>
      </c>
      <c r="B4262" s="98" t="s">
        <v>7244</v>
      </c>
      <c r="C4262" s="74"/>
      <c r="D4262" s="115">
        <v>375.21</v>
      </c>
      <c r="E4262" s="75" t="s">
        <v>6463</v>
      </c>
      <c r="F4262" s="112">
        <f t="shared" si="248"/>
        <v>450.25199999999995</v>
      </c>
      <c r="G4262" s="80" t="s">
        <v>3335</v>
      </c>
      <c r="H4262" s="358"/>
      <c r="L4262"/>
      <c r="M4262"/>
      <c r="P4262" s="9">
        <v>109</v>
      </c>
      <c r="V4262" s="39"/>
      <c r="Z4262" s="38"/>
      <c r="AA4262" s="38">
        <v>20.001526834109484</v>
      </c>
      <c r="AB4262" s="30"/>
      <c r="AC4262" s="31"/>
      <c r="AD4262" s="32"/>
      <c r="AE4262" s="32"/>
      <c r="AF4262" s="33"/>
      <c r="AJ4262" s="350">
        <v>1701003</v>
      </c>
      <c r="AK4262" s="3"/>
      <c r="AL4262" s="3"/>
    </row>
    <row r="4263" spans="1:38" ht="12" customHeight="1" x14ac:dyDescent="0.25">
      <c r="A4263" s="73">
        <v>5401004</v>
      </c>
      <c r="B4263" s="98" t="s">
        <v>7245</v>
      </c>
      <c r="C4263" s="74"/>
      <c r="D4263" s="115">
        <v>644.88</v>
      </c>
      <c r="E4263" s="75" t="s">
        <v>6463</v>
      </c>
      <c r="F4263" s="112">
        <f t="shared" si="248"/>
        <v>773.85599999999999</v>
      </c>
      <c r="G4263" s="80" t="s">
        <v>3335</v>
      </c>
      <c r="H4263" s="358"/>
      <c r="L4263"/>
      <c r="M4263"/>
      <c r="P4263" s="9">
        <v>109</v>
      </c>
      <c r="V4263" s="39"/>
      <c r="Z4263" s="38"/>
      <c r="AA4263" s="38">
        <v>19.999111644124639</v>
      </c>
      <c r="AB4263" s="30"/>
      <c r="AC4263" s="31"/>
      <c r="AD4263" s="32"/>
      <c r="AE4263" s="32"/>
      <c r="AF4263" s="33"/>
      <c r="AJ4263" s="350">
        <v>1701004</v>
      </c>
      <c r="AK4263" s="3"/>
      <c r="AL4263" s="3"/>
    </row>
    <row r="4264" spans="1:38" ht="12" customHeight="1" x14ac:dyDescent="0.25">
      <c r="A4264" s="73">
        <v>5401005</v>
      </c>
      <c r="B4264" s="98" t="s">
        <v>7246</v>
      </c>
      <c r="C4264" s="74"/>
      <c r="D4264" s="115">
        <v>900.91</v>
      </c>
      <c r="E4264" s="75" t="s">
        <v>6463</v>
      </c>
      <c r="F4264" s="112">
        <f t="shared" si="248"/>
        <v>1081.0919999999999</v>
      </c>
      <c r="G4264" s="80" t="s">
        <v>3335</v>
      </c>
      <c r="H4264" s="358"/>
      <c r="I4264" s="347"/>
      <c r="L4264"/>
      <c r="M4264"/>
      <c r="P4264" s="9">
        <v>109</v>
      </c>
      <c r="V4264" s="39"/>
      <c r="Z4264" s="38"/>
      <c r="AA4264" s="38">
        <v>20.000317944804777</v>
      </c>
      <c r="AB4264" s="30"/>
      <c r="AC4264" s="31"/>
      <c r="AD4264" s="32"/>
      <c r="AE4264" s="32"/>
      <c r="AF4264" s="33"/>
      <c r="AJ4264" s="350">
        <v>1701005</v>
      </c>
      <c r="AK4264" s="3"/>
      <c r="AL4264" s="3"/>
    </row>
    <row r="4265" spans="1:38" ht="12" customHeight="1" x14ac:dyDescent="0.25">
      <c r="A4265" s="73">
        <v>5114001</v>
      </c>
      <c r="B4265" s="98" t="s">
        <v>7234</v>
      </c>
      <c r="C4265" s="74"/>
      <c r="D4265" s="115">
        <v>79.680000000000007</v>
      </c>
      <c r="E4265" s="75" t="s">
        <v>6463</v>
      </c>
      <c r="F4265" s="112">
        <f>D4265*1.2</f>
        <v>95.616</v>
      </c>
      <c r="G4265" s="80" t="s">
        <v>3333</v>
      </c>
      <c r="H4265" s="358"/>
      <c r="I4265" s="326"/>
      <c r="J4265" s="15"/>
      <c r="L4265"/>
      <c r="M4265"/>
      <c r="P4265" s="9">
        <v>109</v>
      </c>
      <c r="V4265" s="39"/>
      <c r="Z4265" s="38"/>
      <c r="AA4265" s="38">
        <v>12.005751258087713</v>
      </c>
      <c r="AB4265" s="30"/>
      <c r="AC4265" s="31"/>
      <c r="AD4265" s="32"/>
      <c r="AE4265" s="32"/>
      <c r="AF4265" s="33"/>
      <c r="AJ4265" s="350">
        <v>1101001</v>
      </c>
      <c r="AK4265" s="3"/>
      <c r="AL4265" s="3"/>
    </row>
    <row r="4266" spans="1:38" ht="12" customHeight="1" x14ac:dyDescent="0.25">
      <c r="A4266" s="73">
        <v>5114002</v>
      </c>
      <c r="B4266" s="98" t="s">
        <v>7235</v>
      </c>
      <c r="C4266" s="74"/>
      <c r="D4266" s="115">
        <v>89.13</v>
      </c>
      <c r="E4266" s="75" t="s">
        <v>6463</v>
      </c>
      <c r="F4266" s="112">
        <f>D4266*1.2</f>
        <v>106.95599999999999</v>
      </c>
      <c r="G4266" s="80" t="s">
        <v>3333</v>
      </c>
      <c r="H4266" s="358"/>
      <c r="I4266" s="326" t="s">
        <v>4950</v>
      </c>
      <c r="J4266" s="15"/>
      <c r="L4266"/>
      <c r="M4266"/>
      <c r="P4266" s="9">
        <v>109</v>
      </c>
      <c r="V4266" s="39"/>
      <c r="Z4266" s="38"/>
      <c r="AA4266" s="38">
        <v>12.001928020565558</v>
      </c>
      <c r="AB4266" s="30"/>
      <c r="AC4266" s="31"/>
      <c r="AD4266" s="32"/>
      <c r="AE4266" s="32"/>
      <c r="AF4266" s="33"/>
      <c r="AJ4266" s="350">
        <v>1101002</v>
      </c>
      <c r="AK4266" s="3"/>
      <c r="AL4266" s="3"/>
    </row>
    <row r="4267" spans="1:38" ht="12" customHeight="1" x14ac:dyDescent="0.25">
      <c r="A4267" s="73">
        <v>5114003</v>
      </c>
      <c r="B4267" s="98" t="s">
        <v>7236</v>
      </c>
      <c r="C4267" s="74"/>
      <c r="D4267" s="115">
        <v>104.93</v>
      </c>
      <c r="E4267" s="75" t="s">
        <v>6463</v>
      </c>
      <c r="F4267" s="112">
        <f>D4267*1.2</f>
        <v>125.916</v>
      </c>
      <c r="G4267" s="80" t="s">
        <v>3333</v>
      </c>
      <c r="H4267" s="358"/>
      <c r="I4267" s="360" t="s">
        <v>8294</v>
      </c>
      <c r="J4267" s="15"/>
      <c r="L4267"/>
      <c r="M4267"/>
      <c r="P4267" s="9">
        <v>109</v>
      </c>
      <c r="V4267" s="39"/>
      <c r="Z4267" s="38"/>
      <c r="AA4267" s="38">
        <v>11.998361998362</v>
      </c>
      <c r="AB4267" s="30"/>
      <c r="AC4267" s="31"/>
      <c r="AD4267" s="32"/>
      <c r="AE4267" s="32"/>
      <c r="AF4267" s="33"/>
      <c r="AJ4267" s="350">
        <v>1101003</v>
      </c>
      <c r="AK4267" s="3"/>
      <c r="AL4267" s="3"/>
    </row>
    <row r="4268" spans="1:38" ht="12" customHeight="1" x14ac:dyDescent="0.25">
      <c r="A4268" s="73">
        <v>5114004</v>
      </c>
      <c r="B4268" s="98" t="s">
        <v>7237</v>
      </c>
      <c r="C4268" s="74"/>
      <c r="D4268" s="115">
        <v>114.35</v>
      </c>
      <c r="E4268" s="75" t="s">
        <v>6463</v>
      </c>
      <c r="F4268" s="112">
        <f>D4268*1.2</f>
        <v>137.22</v>
      </c>
      <c r="G4268" s="80" t="s">
        <v>3333</v>
      </c>
      <c r="H4268" s="358"/>
      <c r="I4268" s="361"/>
      <c r="J4268" s="15"/>
      <c r="L4268"/>
      <c r="M4268"/>
      <c r="P4268" s="9">
        <v>109</v>
      </c>
      <c r="V4268" s="39"/>
      <c r="Z4268" s="38"/>
      <c r="AA4268" s="38">
        <v>11.998997995991971</v>
      </c>
      <c r="AB4268" s="30"/>
      <c r="AC4268" s="31"/>
      <c r="AD4268" s="32"/>
      <c r="AE4268" s="32"/>
      <c r="AF4268" s="33"/>
      <c r="AJ4268" s="350">
        <v>1101006</v>
      </c>
      <c r="AK4268" s="3"/>
      <c r="AL4268" s="3"/>
    </row>
    <row r="4269" spans="1:38" ht="12" customHeight="1" x14ac:dyDescent="0.25">
      <c r="A4269" s="73">
        <v>5101001</v>
      </c>
      <c r="B4269" s="98" t="s">
        <v>7380</v>
      </c>
      <c r="C4269" s="74"/>
      <c r="D4269" s="115">
        <v>79.680000000000007</v>
      </c>
      <c r="E4269" s="75" t="s">
        <v>6464</v>
      </c>
      <c r="F4269" s="112">
        <f t="shared" si="244"/>
        <v>95.616</v>
      </c>
      <c r="G4269" s="80" t="s">
        <v>3333</v>
      </c>
      <c r="H4269" s="358"/>
      <c r="I4269" s="365" t="s">
        <v>4987</v>
      </c>
      <c r="J4269" s="15"/>
      <c r="L4269"/>
      <c r="M4269"/>
      <c r="P4269" s="9">
        <v>109</v>
      </c>
      <c r="V4269" s="39"/>
      <c r="Z4269" s="38"/>
      <c r="AA4269" s="38">
        <v>12.005751258087713</v>
      </c>
      <c r="AB4269" s="30"/>
      <c r="AC4269" s="31"/>
      <c r="AD4269" s="32"/>
      <c r="AE4269" s="32"/>
      <c r="AF4269" s="33"/>
      <c r="AJ4269" s="350">
        <v>1101001</v>
      </c>
      <c r="AK4269" s="3"/>
      <c r="AL4269" s="3"/>
    </row>
    <row r="4270" spans="1:38" ht="12" customHeight="1" x14ac:dyDescent="0.25">
      <c r="A4270" s="73">
        <v>5101002</v>
      </c>
      <c r="B4270" s="98" t="s">
        <v>7381</v>
      </c>
      <c r="C4270" s="74"/>
      <c r="D4270" s="115">
        <v>89.13</v>
      </c>
      <c r="E4270" s="75" t="s">
        <v>6464</v>
      </c>
      <c r="F4270" s="112">
        <f t="shared" si="244"/>
        <v>106.95599999999999</v>
      </c>
      <c r="G4270" s="80" t="s">
        <v>3333</v>
      </c>
      <c r="H4270" s="358"/>
      <c r="I4270" s="365"/>
      <c r="J4270" s="15"/>
      <c r="L4270"/>
      <c r="M4270"/>
      <c r="P4270" s="9">
        <v>109</v>
      </c>
      <c r="V4270" s="39"/>
      <c r="Z4270" s="38"/>
      <c r="AA4270" s="38">
        <v>12.001928020565558</v>
      </c>
      <c r="AB4270" s="30"/>
      <c r="AC4270" s="31"/>
      <c r="AD4270" s="32"/>
      <c r="AE4270" s="32"/>
      <c r="AF4270" s="33"/>
      <c r="AJ4270" s="350">
        <v>1101002</v>
      </c>
      <c r="AK4270" s="3"/>
      <c r="AL4270" s="3"/>
    </row>
    <row r="4271" spans="1:38" ht="12" customHeight="1" x14ac:dyDescent="0.25">
      <c r="A4271" s="73">
        <v>5101003</v>
      </c>
      <c r="B4271" s="98" t="s">
        <v>7382</v>
      </c>
      <c r="C4271" s="74"/>
      <c r="D4271" s="115">
        <v>104.93</v>
      </c>
      <c r="E4271" s="75" t="s">
        <v>6463</v>
      </c>
      <c r="F4271" s="112">
        <f t="shared" si="244"/>
        <v>125.916</v>
      </c>
      <c r="G4271" s="80" t="s">
        <v>3333</v>
      </c>
      <c r="H4271" s="358"/>
      <c r="I4271" s="365"/>
      <c r="J4271" s="15"/>
      <c r="L4271"/>
      <c r="M4271"/>
      <c r="P4271" s="9">
        <v>109</v>
      </c>
      <c r="V4271" s="39"/>
      <c r="Z4271" s="38"/>
      <c r="AA4271" s="38">
        <v>11.998361998362</v>
      </c>
      <c r="AB4271" s="30"/>
      <c r="AC4271" s="31"/>
      <c r="AD4271" s="32"/>
      <c r="AE4271" s="32"/>
      <c r="AF4271" s="33"/>
      <c r="AJ4271" s="350">
        <v>1101003</v>
      </c>
      <c r="AK4271" s="3"/>
      <c r="AL4271" s="3"/>
    </row>
    <row r="4272" spans="1:38" ht="12" customHeight="1" x14ac:dyDescent="0.25">
      <c r="A4272" s="73">
        <v>5101004</v>
      </c>
      <c r="B4272" s="98" t="s">
        <v>7403</v>
      </c>
      <c r="C4272" s="74"/>
      <c r="D4272" s="115">
        <v>114.35</v>
      </c>
      <c r="E4272" s="75" t="s">
        <v>6463</v>
      </c>
      <c r="F4272" s="112">
        <f t="shared" si="244"/>
        <v>137.22</v>
      </c>
      <c r="G4272" s="80" t="s">
        <v>3334</v>
      </c>
      <c r="H4272" s="358"/>
      <c r="I4272" s="365"/>
      <c r="L4272"/>
      <c r="M4272"/>
      <c r="P4272" s="9">
        <v>109</v>
      </c>
      <c r="V4272" s="39"/>
      <c r="Z4272" s="38"/>
      <c r="AA4272" s="38">
        <v>11.998997995991971</v>
      </c>
      <c r="AB4272" s="30"/>
      <c r="AC4272" s="31"/>
      <c r="AD4272" s="32"/>
      <c r="AE4272" s="32"/>
      <c r="AF4272" s="33"/>
      <c r="AJ4272" s="350">
        <v>1101004</v>
      </c>
      <c r="AK4272" s="3"/>
      <c r="AL4272" s="3"/>
    </row>
    <row r="4273" spans="1:38" ht="12" customHeight="1" x14ac:dyDescent="0.25">
      <c r="A4273" s="73">
        <v>5101005</v>
      </c>
      <c r="B4273" s="98" t="s">
        <v>7404</v>
      </c>
      <c r="C4273" s="74"/>
      <c r="D4273" s="115">
        <v>114.35</v>
      </c>
      <c r="E4273" s="75" t="s">
        <v>6463</v>
      </c>
      <c r="F4273" s="112">
        <f t="shared" si="244"/>
        <v>137.22</v>
      </c>
      <c r="G4273" s="80" t="s">
        <v>3334</v>
      </c>
      <c r="H4273" s="358"/>
      <c r="I4273" s="360" t="s">
        <v>8291</v>
      </c>
      <c r="L4273"/>
      <c r="M4273"/>
      <c r="P4273" s="9">
        <v>109</v>
      </c>
      <c r="V4273" s="39"/>
      <c r="Z4273" s="38"/>
      <c r="AA4273" s="38">
        <v>11.998997995991971</v>
      </c>
      <c r="AB4273" s="30"/>
      <c r="AC4273" s="31"/>
      <c r="AD4273" s="32"/>
      <c r="AE4273" s="32"/>
      <c r="AF4273" s="33"/>
      <c r="AJ4273" s="350">
        <v>1101005</v>
      </c>
      <c r="AK4273" s="3"/>
      <c r="AL4273" s="3"/>
    </row>
    <row r="4274" spans="1:38" ht="12" customHeight="1" x14ac:dyDescent="0.25">
      <c r="A4274" s="73">
        <v>5101006</v>
      </c>
      <c r="B4274" s="98" t="s">
        <v>7383</v>
      </c>
      <c r="C4274" s="74"/>
      <c r="D4274" s="115">
        <v>114.35</v>
      </c>
      <c r="E4274" s="75" t="s">
        <v>6464</v>
      </c>
      <c r="F4274" s="112">
        <f t="shared" si="244"/>
        <v>137.22</v>
      </c>
      <c r="G4274" s="80" t="s">
        <v>3333</v>
      </c>
      <c r="H4274" s="358"/>
      <c r="I4274" s="361"/>
      <c r="J4274" s="15"/>
      <c r="L4274"/>
      <c r="M4274"/>
      <c r="P4274" s="9">
        <v>109</v>
      </c>
      <c r="V4274" s="39"/>
      <c r="Z4274" s="38"/>
      <c r="AA4274" s="38">
        <v>11.998997995991971</v>
      </c>
      <c r="AB4274" s="30"/>
      <c r="AC4274" s="31"/>
      <c r="AD4274" s="32"/>
      <c r="AE4274" s="32"/>
      <c r="AF4274" s="33"/>
      <c r="AJ4274" s="350">
        <v>1101006</v>
      </c>
      <c r="AK4274" s="3"/>
      <c r="AL4274" s="3"/>
    </row>
    <row r="4275" spans="1:38" ht="12" customHeight="1" x14ac:dyDescent="0.25">
      <c r="A4275" s="73">
        <v>5101007</v>
      </c>
      <c r="B4275" s="98" t="s">
        <v>7405</v>
      </c>
      <c r="C4275" s="74"/>
      <c r="D4275" s="115">
        <v>163.85</v>
      </c>
      <c r="E4275" s="75" t="s">
        <v>6463</v>
      </c>
      <c r="F4275" s="112">
        <f t="shared" si="244"/>
        <v>196.61999999999998</v>
      </c>
      <c r="G4275" s="80" t="s">
        <v>3334</v>
      </c>
      <c r="H4275" s="358"/>
      <c r="I4275" s="24"/>
      <c r="L4275"/>
      <c r="M4275"/>
      <c r="P4275" s="9">
        <v>109</v>
      </c>
      <c r="V4275" s="39"/>
      <c r="Z4275" s="38"/>
      <c r="AA4275" s="38">
        <v>12.00069923957696</v>
      </c>
      <c r="AB4275" s="30"/>
      <c r="AC4275" s="31"/>
      <c r="AD4275" s="32"/>
      <c r="AE4275" s="32"/>
      <c r="AF4275" s="33"/>
      <c r="AJ4275" s="350">
        <v>1101007</v>
      </c>
      <c r="AK4275" s="3"/>
      <c r="AL4275" s="3"/>
    </row>
    <row r="4276" spans="1:38" ht="12" customHeight="1" x14ac:dyDescent="0.25">
      <c r="A4276" s="73">
        <v>5101008</v>
      </c>
      <c r="B4276" s="98" t="s">
        <v>7406</v>
      </c>
      <c r="C4276" s="74"/>
      <c r="D4276" s="115">
        <v>163.85</v>
      </c>
      <c r="E4276" s="75" t="s">
        <v>6463</v>
      </c>
      <c r="F4276" s="112">
        <f t="shared" si="244"/>
        <v>196.61999999999998</v>
      </c>
      <c r="G4276" s="80" t="s">
        <v>3334</v>
      </c>
      <c r="H4276" s="358"/>
      <c r="I4276" s="360" t="s">
        <v>8279</v>
      </c>
      <c r="L4276"/>
      <c r="M4276"/>
      <c r="P4276" s="9">
        <v>109</v>
      </c>
      <c r="V4276" s="39"/>
      <c r="Z4276" s="38"/>
      <c r="AA4276" s="38">
        <v>12.00069923957696</v>
      </c>
      <c r="AB4276" s="30"/>
      <c r="AC4276" s="31"/>
      <c r="AD4276" s="32"/>
      <c r="AE4276" s="32"/>
      <c r="AF4276" s="33"/>
      <c r="AJ4276" s="350">
        <v>1101008</v>
      </c>
      <c r="AK4276" s="3"/>
      <c r="AL4276" s="3"/>
    </row>
    <row r="4277" spans="1:38" ht="12" customHeight="1" x14ac:dyDescent="0.25">
      <c r="A4277" s="73">
        <v>5101009</v>
      </c>
      <c r="B4277" s="98" t="s">
        <v>7384</v>
      </c>
      <c r="C4277" s="74"/>
      <c r="D4277" s="115">
        <v>163.85</v>
      </c>
      <c r="E4277" s="75" t="s">
        <v>1</v>
      </c>
      <c r="F4277" s="112">
        <f t="shared" si="244"/>
        <v>196.61999999999998</v>
      </c>
      <c r="G4277" s="80" t="s">
        <v>3333</v>
      </c>
      <c r="H4277" s="358"/>
      <c r="I4277" s="361"/>
      <c r="J4277" s="15"/>
      <c r="L4277"/>
      <c r="M4277"/>
      <c r="P4277" s="9">
        <v>109</v>
      </c>
      <c r="V4277" s="39"/>
      <c r="Z4277" s="38"/>
      <c r="AA4277" s="38">
        <v>12.00069923957696</v>
      </c>
      <c r="AB4277" s="30"/>
      <c r="AC4277" s="31"/>
      <c r="AD4277" s="32"/>
      <c r="AE4277" s="32"/>
      <c r="AF4277" s="33"/>
      <c r="AJ4277" s="350">
        <v>1101009</v>
      </c>
      <c r="AK4277" s="3"/>
      <c r="AL4277" s="3"/>
    </row>
    <row r="4278" spans="1:38" ht="12" customHeight="1" x14ac:dyDescent="0.25">
      <c r="A4278" s="356">
        <v>1101010</v>
      </c>
      <c r="B4278" s="98" t="s">
        <v>7407</v>
      </c>
      <c r="C4278" s="74"/>
      <c r="D4278" s="115">
        <v>103.21</v>
      </c>
      <c r="E4278" s="75" t="s">
        <v>6463</v>
      </c>
      <c r="F4278" s="309">
        <f t="shared" si="244"/>
        <v>123.85199999999999</v>
      </c>
      <c r="G4278" s="80" t="s">
        <v>3334</v>
      </c>
      <c r="H4278" s="358"/>
      <c r="I4278" s="365" t="s">
        <v>4988</v>
      </c>
      <c r="L4278"/>
      <c r="M4278"/>
      <c r="P4278" s="9">
        <v>109</v>
      </c>
      <c r="V4278" s="39"/>
      <c r="Z4278" s="38"/>
      <c r="AA4278" s="38">
        <v>12.001163044268367</v>
      </c>
      <c r="AB4278" s="30"/>
      <c r="AC4278" s="31"/>
      <c r="AD4278" s="32"/>
      <c r="AE4278" s="32"/>
      <c r="AF4278" s="33"/>
      <c r="AJ4278" s="350"/>
      <c r="AK4278" s="3"/>
      <c r="AL4278" s="3"/>
    </row>
    <row r="4279" spans="1:38" ht="12" customHeight="1" x14ac:dyDescent="0.25">
      <c r="A4279" s="73">
        <v>5101011</v>
      </c>
      <c r="B4279" s="98" t="s">
        <v>7408</v>
      </c>
      <c r="C4279" s="74"/>
      <c r="D4279" s="115">
        <v>197.03</v>
      </c>
      <c r="E4279" s="75" t="s">
        <v>6463</v>
      </c>
      <c r="F4279" s="112">
        <f t="shared" si="244"/>
        <v>236.43599999999998</v>
      </c>
      <c r="G4279" s="80" t="s">
        <v>3335</v>
      </c>
      <c r="H4279" s="358"/>
      <c r="I4279" s="365"/>
      <c r="L4279"/>
      <c r="M4279"/>
      <c r="P4279" s="9">
        <v>109</v>
      </c>
      <c r="V4279" s="39"/>
      <c r="Z4279" s="38"/>
      <c r="AA4279" s="38">
        <v>12.001163044268367</v>
      </c>
      <c r="AB4279" s="30"/>
      <c r="AC4279" s="31"/>
      <c r="AD4279" s="32"/>
      <c r="AE4279" s="32"/>
      <c r="AF4279" s="33"/>
      <c r="AJ4279" s="350">
        <v>1101011</v>
      </c>
      <c r="AK4279" s="3"/>
      <c r="AL4279" s="3"/>
    </row>
    <row r="4280" spans="1:38" ht="12" customHeight="1" x14ac:dyDescent="0.25">
      <c r="A4280" s="73">
        <v>5101012</v>
      </c>
      <c r="B4280" s="98" t="s">
        <v>7409</v>
      </c>
      <c r="C4280" s="74"/>
      <c r="D4280" s="115">
        <v>197.03</v>
      </c>
      <c r="E4280" s="75" t="s">
        <v>6463</v>
      </c>
      <c r="F4280" s="112">
        <f t="shared" si="244"/>
        <v>236.43599999999998</v>
      </c>
      <c r="G4280" s="80" t="s">
        <v>3334</v>
      </c>
      <c r="H4280" s="358"/>
      <c r="I4280" s="365"/>
      <c r="L4280"/>
      <c r="M4280"/>
      <c r="P4280" s="9">
        <v>109</v>
      </c>
      <c r="V4280" s="39"/>
      <c r="Z4280" s="38"/>
      <c r="AA4280" s="38">
        <v>12.001163044268367</v>
      </c>
      <c r="AB4280" s="30"/>
      <c r="AC4280" s="31"/>
      <c r="AD4280" s="32"/>
      <c r="AE4280" s="32"/>
      <c r="AF4280" s="33"/>
      <c r="AJ4280" s="350">
        <v>1101012</v>
      </c>
      <c r="AK4280" s="3"/>
      <c r="AL4280" s="3"/>
    </row>
    <row r="4281" spans="1:38" ht="12" customHeight="1" x14ac:dyDescent="0.25">
      <c r="A4281" s="73">
        <v>5101013</v>
      </c>
      <c r="B4281" s="98" t="s">
        <v>7385</v>
      </c>
      <c r="C4281" s="74"/>
      <c r="D4281" s="115">
        <v>197.03</v>
      </c>
      <c r="E4281" s="75" t="s">
        <v>6463</v>
      </c>
      <c r="F4281" s="112">
        <f t="shared" si="244"/>
        <v>236.43599999999998</v>
      </c>
      <c r="G4281" s="80" t="s">
        <v>3333</v>
      </c>
      <c r="H4281" s="358"/>
      <c r="I4281" s="360" t="s">
        <v>8280</v>
      </c>
      <c r="J4281" s="15"/>
      <c r="L4281"/>
      <c r="M4281"/>
      <c r="P4281" s="9">
        <v>109</v>
      </c>
      <c r="V4281" s="39"/>
      <c r="Z4281" s="38"/>
      <c r="AA4281" s="38">
        <v>12.001163044268367</v>
      </c>
      <c r="AB4281" s="30"/>
      <c r="AC4281" s="31"/>
      <c r="AD4281" s="32"/>
      <c r="AE4281" s="32"/>
      <c r="AF4281" s="33"/>
      <c r="AJ4281" s="350">
        <v>1101013</v>
      </c>
      <c r="AK4281" s="3"/>
      <c r="AL4281" s="3"/>
    </row>
    <row r="4282" spans="1:38" ht="12" customHeight="1" x14ac:dyDescent="0.25">
      <c r="A4282" s="73">
        <v>5101014</v>
      </c>
      <c r="B4282" s="98" t="s">
        <v>7410</v>
      </c>
      <c r="C4282" s="74"/>
      <c r="D4282" s="115">
        <v>240.56</v>
      </c>
      <c r="E4282" s="75" t="s">
        <v>1</v>
      </c>
      <c r="F4282" s="112">
        <f t="shared" si="244"/>
        <v>288.67199999999997</v>
      </c>
      <c r="G4282" s="80" t="s">
        <v>3334</v>
      </c>
      <c r="H4282" s="358"/>
      <c r="I4282" s="361"/>
      <c r="L4282"/>
      <c r="M4282"/>
      <c r="P4282" s="9">
        <v>109</v>
      </c>
      <c r="V4282" s="39"/>
      <c r="Z4282" s="38"/>
      <c r="AA4282" s="38">
        <v>12.002857823291251</v>
      </c>
      <c r="AB4282" s="30"/>
      <c r="AC4282" s="31"/>
      <c r="AD4282" s="32"/>
      <c r="AE4282" s="32"/>
      <c r="AF4282" s="33"/>
      <c r="AJ4282" s="350">
        <v>1101014</v>
      </c>
      <c r="AK4282" s="3"/>
      <c r="AL4282" s="3"/>
    </row>
    <row r="4283" spans="1:38" ht="12" customHeight="1" x14ac:dyDescent="0.25">
      <c r="A4283" s="73">
        <v>5101015</v>
      </c>
      <c r="B4283" s="98" t="s">
        <v>7386</v>
      </c>
      <c r="C4283" s="74"/>
      <c r="D4283" s="115">
        <v>240.56</v>
      </c>
      <c r="E4283" s="75" t="s">
        <v>6463</v>
      </c>
      <c r="F4283" s="112">
        <f t="shared" si="244"/>
        <v>288.67199999999997</v>
      </c>
      <c r="G4283" s="80" t="s">
        <v>3334</v>
      </c>
      <c r="H4283" s="358"/>
      <c r="I4283" s="365" t="s">
        <v>4989</v>
      </c>
      <c r="L4283"/>
      <c r="M4283"/>
      <c r="P4283" s="9">
        <v>109</v>
      </c>
      <c r="V4283" s="39"/>
      <c r="Z4283" s="38"/>
      <c r="AA4283" s="38">
        <v>12.002857823291251</v>
      </c>
      <c r="AB4283" s="30"/>
      <c r="AC4283" s="31"/>
      <c r="AD4283" s="32"/>
      <c r="AE4283" s="32"/>
      <c r="AF4283" s="33"/>
      <c r="AJ4283" s="350">
        <v>1101015</v>
      </c>
      <c r="AK4283" s="3"/>
      <c r="AL4283" s="3"/>
    </row>
    <row r="4284" spans="1:38" ht="12" customHeight="1" x14ac:dyDescent="0.25">
      <c r="A4284" s="73">
        <v>5101016</v>
      </c>
      <c r="B4284" s="98" t="s">
        <v>7411</v>
      </c>
      <c r="C4284" s="74"/>
      <c r="D4284" s="115">
        <v>244.94</v>
      </c>
      <c r="E4284" s="75" t="s">
        <v>1</v>
      </c>
      <c r="F4284" s="112">
        <f t="shared" si="244"/>
        <v>293.928</v>
      </c>
      <c r="G4284" s="80" t="s">
        <v>3334</v>
      </c>
      <c r="H4284" s="358"/>
      <c r="I4284" s="365"/>
      <c r="L4284"/>
      <c r="M4284"/>
      <c r="P4284" s="9">
        <v>109</v>
      </c>
      <c r="V4284" s="39"/>
      <c r="Z4284" s="38"/>
      <c r="AA4284" s="38">
        <v>11.997895106121732</v>
      </c>
      <c r="AB4284" s="30"/>
      <c r="AC4284" s="31"/>
      <c r="AD4284" s="32"/>
      <c r="AE4284" s="32"/>
      <c r="AF4284" s="33"/>
      <c r="AJ4284" s="350">
        <v>1101016</v>
      </c>
      <c r="AK4284" s="3"/>
      <c r="AL4284" s="3"/>
    </row>
    <row r="4285" spans="1:38" ht="12" customHeight="1" x14ac:dyDescent="0.25">
      <c r="A4285" s="73">
        <v>5101017</v>
      </c>
      <c r="B4285" s="98" t="s">
        <v>7412</v>
      </c>
      <c r="C4285" s="74"/>
      <c r="D4285" s="115">
        <v>244.94</v>
      </c>
      <c r="E4285" s="75" t="s">
        <v>1</v>
      </c>
      <c r="F4285" s="112">
        <f t="shared" si="244"/>
        <v>293.928</v>
      </c>
      <c r="G4285" s="80" t="s">
        <v>3334</v>
      </c>
      <c r="H4285" s="358"/>
      <c r="I4285" s="365"/>
      <c r="L4285"/>
      <c r="M4285"/>
      <c r="P4285" s="9">
        <v>109</v>
      </c>
      <c r="V4285" s="39"/>
      <c r="Z4285" s="38"/>
      <c r="AA4285" s="38">
        <v>11.997895106121732</v>
      </c>
      <c r="AB4285" s="30"/>
      <c r="AC4285" s="31"/>
      <c r="AD4285" s="32"/>
      <c r="AE4285" s="32"/>
      <c r="AF4285" s="33"/>
      <c r="AJ4285" s="350">
        <v>1101017</v>
      </c>
      <c r="AK4285" s="3"/>
      <c r="AL4285" s="3"/>
    </row>
    <row r="4286" spans="1:38" ht="12" customHeight="1" x14ac:dyDescent="0.25">
      <c r="A4286" s="73">
        <v>5101018</v>
      </c>
      <c r="B4286" s="98" t="s">
        <v>7413</v>
      </c>
      <c r="C4286" s="74"/>
      <c r="D4286" s="115">
        <v>244.94</v>
      </c>
      <c r="E4286" s="75" t="s">
        <v>6463</v>
      </c>
      <c r="F4286" s="112">
        <f t="shared" si="244"/>
        <v>293.928</v>
      </c>
      <c r="G4286" s="80" t="s">
        <v>3334</v>
      </c>
      <c r="H4286" s="358"/>
      <c r="I4286" s="365"/>
      <c r="L4286"/>
      <c r="M4286"/>
      <c r="P4286" s="9">
        <v>109</v>
      </c>
      <c r="V4286" s="39"/>
      <c r="Z4286" s="38"/>
      <c r="AA4286" s="38">
        <v>11.997895106121732</v>
      </c>
      <c r="AB4286" s="30"/>
      <c r="AC4286" s="31"/>
      <c r="AD4286" s="32"/>
      <c r="AE4286" s="32"/>
      <c r="AF4286" s="33"/>
      <c r="AJ4286" s="350">
        <v>1101018</v>
      </c>
      <c r="AK4286" s="3"/>
      <c r="AL4286" s="3"/>
    </row>
    <row r="4287" spans="1:38" ht="12" customHeight="1" x14ac:dyDescent="0.25">
      <c r="A4287" s="73">
        <v>5101019</v>
      </c>
      <c r="B4287" s="98" t="s">
        <v>7414</v>
      </c>
      <c r="C4287" s="74"/>
      <c r="D4287" s="115">
        <v>244.94</v>
      </c>
      <c r="E4287" s="75" t="s">
        <v>6463</v>
      </c>
      <c r="F4287" s="112">
        <f t="shared" si="244"/>
        <v>293.928</v>
      </c>
      <c r="G4287" s="80" t="s">
        <v>3334</v>
      </c>
      <c r="H4287" s="358"/>
      <c r="L4287"/>
      <c r="M4287"/>
      <c r="P4287" s="9">
        <v>109</v>
      </c>
      <c r="V4287" s="39"/>
      <c r="Z4287" s="38"/>
      <c r="AA4287" s="38">
        <v>11.997895106121732</v>
      </c>
      <c r="AB4287" s="30"/>
      <c r="AC4287" s="31"/>
      <c r="AD4287" s="32"/>
      <c r="AE4287" s="32"/>
      <c r="AF4287" s="33"/>
      <c r="AJ4287" s="350">
        <v>1101019</v>
      </c>
      <c r="AK4287" s="3"/>
      <c r="AL4287" s="3"/>
    </row>
    <row r="4288" spans="1:38" ht="12" customHeight="1" x14ac:dyDescent="0.25">
      <c r="A4288" s="73">
        <v>5101020</v>
      </c>
      <c r="B4288" s="98" t="s">
        <v>7415</v>
      </c>
      <c r="C4288" s="74"/>
      <c r="D4288" s="115">
        <v>244.94</v>
      </c>
      <c r="E4288" s="75" t="s">
        <v>6463</v>
      </c>
      <c r="F4288" s="112">
        <f t="shared" si="244"/>
        <v>293.928</v>
      </c>
      <c r="G4288" s="80" t="s">
        <v>3334</v>
      </c>
      <c r="H4288" s="358"/>
      <c r="I4288" s="326" t="s">
        <v>4968</v>
      </c>
      <c r="L4288"/>
      <c r="M4288"/>
      <c r="P4288" s="9">
        <v>109</v>
      </c>
      <c r="V4288" s="39"/>
      <c r="Z4288" s="38"/>
      <c r="AA4288" s="38">
        <v>11.997895106121732</v>
      </c>
      <c r="AB4288" s="30"/>
      <c r="AC4288" s="31"/>
      <c r="AD4288" s="32"/>
      <c r="AE4288" s="32"/>
      <c r="AF4288" s="33"/>
      <c r="AJ4288" s="350">
        <v>1101020</v>
      </c>
      <c r="AK4288" s="3"/>
      <c r="AL4288" s="3"/>
    </row>
    <row r="4289" spans="1:38" ht="12" customHeight="1" x14ac:dyDescent="0.25">
      <c r="A4289" s="73">
        <v>5101021</v>
      </c>
      <c r="B4289" s="98" t="s">
        <v>7387</v>
      </c>
      <c r="C4289" s="74"/>
      <c r="D4289" s="115">
        <v>244.94</v>
      </c>
      <c r="E4289" s="75" t="s">
        <v>6463</v>
      </c>
      <c r="F4289" s="112">
        <f t="shared" si="244"/>
        <v>293.928</v>
      </c>
      <c r="G4289" s="80" t="s">
        <v>3333</v>
      </c>
      <c r="H4289" s="358"/>
      <c r="I4289" s="360" t="s">
        <v>8281</v>
      </c>
      <c r="J4289" s="15"/>
      <c r="L4289"/>
      <c r="M4289"/>
      <c r="P4289" s="9">
        <v>109</v>
      </c>
      <c r="V4289" s="39"/>
      <c r="Z4289" s="38"/>
      <c r="AA4289" s="38">
        <v>11.997895106121732</v>
      </c>
      <c r="AB4289" s="30"/>
      <c r="AC4289" s="31"/>
      <c r="AD4289" s="32"/>
      <c r="AE4289" s="32"/>
      <c r="AF4289" s="33"/>
      <c r="AJ4289" s="350">
        <v>1101021</v>
      </c>
      <c r="AK4289" s="3"/>
      <c r="AL4289" s="3"/>
    </row>
    <row r="4290" spans="1:38" ht="12" customHeight="1" x14ac:dyDescent="0.25">
      <c r="A4290" s="73">
        <v>5101022</v>
      </c>
      <c r="B4290" s="98" t="s">
        <v>7416</v>
      </c>
      <c r="C4290" s="74"/>
      <c r="D4290" s="115">
        <v>301.83999999999997</v>
      </c>
      <c r="E4290" s="75" t="s">
        <v>1</v>
      </c>
      <c r="F4290" s="112">
        <f t="shared" si="244"/>
        <v>362.20799999999997</v>
      </c>
      <c r="G4290" s="80" t="s">
        <v>3334</v>
      </c>
      <c r="H4290" s="358"/>
      <c r="I4290" s="361"/>
      <c r="L4290"/>
      <c r="M4290"/>
      <c r="P4290" s="9">
        <v>109</v>
      </c>
      <c r="V4290" s="39"/>
      <c r="Z4290" s="38"/>
      <c r="AA4290" s="38">
        <v>12</v>
      </c>
      <c r="AB4290" s="30"/>
      <c r="AC4290" s="31"/>
      <c r="AD4290" s="32"/>
      <c r="AE4290" s="32"/>
      <c r="AF4290" s="33"/>
      <c r="AJ4290" s="350">
        <v>1101022</v>
      </c>
      <c r="AK4290" s="3"/>
      <c r="AL4290" s="3"/>
    </row>
    <row r="4291" spans="1:38" ht="12" customHeight="1" x14ac:dyDescent="0.25">
      <c r="A4291" s="73">
        <v>5101023</v>
      </c>
      <c r="B4291" s="98" t="s">
        <v>7417</v>
      </c>
      <c r="C4291" s="74"/>
      <c r="D4291" s="115">
        <v>301.83999999999997</v>
      </c>
      <c r="E4291" s="75" t="s">
        <v>6464</v>
      </c>
      <c r="F4291" s="112">
        <f t="shared" si="244"/>
        <v>362.20799999999997</v>
      </c>
      <c r="G4291" s="80" t="s">
        <v>3334</v>
      </c>
      <c r="H4291" s="358"/>
      <c r="L4291"/>
      <c r="M4291"/>
      <c r="P4291" s="9">
        <v>109</v>
      </c>
      <c r="V4291" s="39"/>
      <c r="Z4291" s="38"/>
      <c r="AA4291" s="38">
        <v>12</v>
      </c>
      <c r="AB4291" s="30"/>
      <c r="AC4291" s="31"/>
      <c r="AD4291" s="32"/>
      <c r="AE4291" s="32"/>
      <c r="AF4291" s="33"/>
      <c r="AJ4291" s="350">
        <v>1101023</v>
      </c>
      <c r="AK4291" s="3"/>
      <c r="AL4291" s="3"/>
    </row>
    <row r="4292" spans="1:38" ht="12" customHeight="1" x14ac:dyDescent="0.25">
      <c r="A4292" s="73">
        <v>5101024</v>
      </c>
      <c r="B4292" s="98" t="s">
        <v>7418</v>
      </c>
      <c r="C4292" s="74"/>
      <c r="D4292" s="115">
        <v>301.83999999999997</v>
      </c>
      <c r="E4292" s="75" t="s">
        <v>6463</v>
      </c>
      <c r="F4292" s="112">
        <f t="shared" si="244"/>
        <v>362.20799999999997</v>
      </c>
      <c r="G4292" s="80" t="s">
        <v>3334</v>
      </c>
      <c r="H4292" s="358"/>
      <c r="I4292" s="360" t="s">
        <v>8282</v>
      </c>
      <c r="L4292"/>
      <c r="M4292"/>
      <c r="P4292" s="9">
        <v>109</v>
      </c>
      <c r="V4292" s="39"/>
      <c r="Z4292" s="38"/>
      <c r="AA4292" s="38">
        <v>12</v>
      </c>
      <c r="AB4292" s="30"/>
      <c r="AC4292" s="31"/>
      <c r="AD4292" s="32"/>
      <c r="AE4292" s="32"/>
      <c r="AF4292" s="33"/>
      <c r="AJ4292" s="350">
        <v>1101024</v>
      </c>
      <c r="AK4292" s="3"/>
      <c r="AL4292" s="3"/>
    </row>
    <row r="4293" spans="1:38" ht="12" customHeight="1" x14ac:dyDescent="0.25">
      <c r="A4293" s="73">
        <v>5101025</v>
      </c>
      <c r="B4293" s="98" t="s">
        <v>7419</v>
      </c>
      <c r="C4293" s="74"/>
      <c r="D4293" s="115">
        <v>301.83999999999997</v>
      </c>
      <c r="E4293" s="75" t="s">
        <v>6463</v>
      </c>
      <c r="F4293" s="112">
        <f t="shared" si="244"/>
        <v>362.20799999999997</v>
      </c>
      <c r="G4293" s="80" t="s">
        <v>3334</v>
      </c>
      <c r="H4293" s="358"/>
      <c r="I4293" s="361"/>
      <c r="L4293"/>
      <c r="M4293"/>
      <c r="P4293" s="9">
        <v>109</v>
      </c>
      <c r="V4293" s="39"/>
      <c r="Z4293" s="38"/>
      <c r="AA4293" s="38">
        <v>12</v>
      </c>
      <c r="AB4293" s="30"/>
      <c r="AC4293" s="31"/>
      <c r="AD4293" s="32"/>
      <c r="AE4293" s="32"/>
      <c r="AF4293" s="33"/>
      <c r="AJ4293" s="350">
        <v>1101025</v>
      </c>
      <c r="AK4293" s="3"/>
      <c r="AL4293" s="3"/>
    </row>
    <row r="4294" spans="1:38" ht="12" customHeight="1" x14ac:dyDescent="0.25">
      <c r="A4294" s="73">
        <v>5101026</v>
      </c>
      <c r="B4294" s="98" t="s">
        <v>7420</v>
      </c>
      <c r="C4294" s="74"/>
      <c r="D4294" s="115">
        <v>301.83999999999997</v>
      </c>
      <c r="E4294" s="75" t="s">
        <v>6463</v>
      </c>
      <c r="F4294" s="112">
        <f t="shared" si="244"/>
        <v>362.20799999999997</v>
      </c>
      <c r="G4294" s="80" t="s">
        <v>3334</v>
      </c>
      <c r="H4294" s="358"/>
      <c r="L4294"/>
      <c r="M4294"/>
      <c r="P4294" s="9">
        <v>109</v>
      </c>
      <c r="V4294" s="39"/>
      <c r="Z4294" s="38"/>
      <c r="AA4294" s="38">
        <v>12</v>
      </c>
      <c r="AB4294" s="30"/>
      <c r="AC4294" s="31"/>
      <c r="AD4294" s="32"/>
      <c r="AE4294" s="32"/>
      <c r="AF4294" s="33"/>
      <c r="AJ4294" s="350">
        <v>1101026</v>
      </c>
      <c r="AK4294" s="3"/>
      <c r="AL4294" s="3"/>
    </row>
    <row r="4295" spans="1:38" ht="12" customHeight="1" x14ac:dyDescent="0.25">
      <c r="A4295" s="73">
        <v>5101027</v>
      </c>
      <c r="B4295" s="98" t="s">
        <v>7388</v>
      </c>
      <c r="C4295" s="74"/>
      <c r="D4295" s="115">
        <v>301.83999999999997</v>
      </c>
      <c r="E4295" s="75" t="s">
        <v>6463</v>
      </c>
      <c r="F4295" s="112">
        <f t="shared" si="244"/>
        <v>362.20799999999997</v>
      </c>
      <c r="G4295" s="80" t="s">
        <v>3335</v>
      </c>
      <c r="H4295" s="358"/>
      <c r="I4295" s="360" t="s">
        <v>8283</v>
      </c>
      <c r="L4295"/>
      <c r="M4295"/>
      <c r="P4295" s="9">
        <v>109</v>
      </c>
      <c r="V4295" s="39"/>
      <c r="Z4295" s="38"/>
      <c r="AA4295" s="38">
        <v>12</v>
      </c>
      <c r="AB4295" s="30"/>
      <c r="AC4295" s="31"/>
      <c r="AD4295" s="32"/>
      <c r="AE4295" s="32"/>
      <c r="AF4295" s="33"/>
      <c r="AJ4295" s="350">
        <v>1101027</v>
      </c>
      <c r="AK4295" s="3"/>
      <c r="AL4295" s="3"/>
    </row>
    <row r="4296" spans="1:38" ht="12" customHeight="1" x14ac:dyDescent="0.25">
      <c r="A4296" s="73">
        <v>5101028</v>
      </c>
      <c r="B4296" s="98" t="s">
        <v>7421</v>
      </c>
      <c r="C4296" s="74"/>
      <c r="D4296" s="115">
        <v>358.42</v>
      </c>
      <c r="E4296" s="75" t="s">
        <v>1</v>
      </c>
      <c r="F4296" s="112">
        <f t="shared" si="244"/>
        <v>430.10399999999998</v>
      </c>
      <c r="G4296" s="80" t="s">
        <v>3334</v>
      </c>
      <c r="H4296" s="358"/>
      <c r="I4296" s="361"/>
      <c r="L4296"/>
      <c r="M4296"/>
      <c r="P4296" s="9">
        <v>109</v>
      </c>
      <c r="V4296" s="39"/>
      <c r="Z4296" s="38"/>
      <c r="AA4296" s="38">
        <v>12</v>
      </c>
      <c r="AB4296" s="30"/>
      <c r="AC4296" s="31"/>
      <c r="AD4296" s="32"/>
      <c r="AE4296" s="32"/>
      <c r="AF4296" s="33"/>
      <c r="AJ4296" s="350">
        <v>1101028</v>
      </c>
      <c r="AK4296" s="3"/>
      <c r="AL4296" s="3"/>
    </row>
    <row r="4297" spans="1:38" ht="12" customHeight="1" x14ac:dyDescent="0.25">
      <c r="A4297" s="73">
        <v>5101029</v>
      </c>
      <c r="B4297" s="98" t="s">
        <v>7422</v>
      </c>
      <c r="C4297" s="74"/>
      <c r="D4297" s="115">
        <v>358.42</v>
      </c>
      <c r="E4297" s="75" t="s">
        <v>6463</v>
      </c>
      <c r="F4297" s="112">
        <f t="shared" si="244"/>
        <v>430.10399999999998</v>
      </c>
      <c r="G4297" s="80" t="s">
        <v>3334</v>
      </c>
      <c r="H4297" s="358"/>
      <c r="L4297"/>
      <c r="M4297"/>
      <c r="P4297" s="9">
        <v>109</v>
      </c>
      <c r="V4297" s="39"/>
      <c r="Z4297" s="38"/>
      <c r="AA4297" s="38">
        <v>12</v>
      </c>
      <c r="AB4297" s="30"/>
      <c r="AC4297" s="31"/>
      <c r="AD4297" s="32"/>
      <c r="AE4297" s="32"/>
      <c r="AF4297" s="33"/>
      <c r="AJ4297" s="350">
        <v>1101029</v>
      </c>
      <c r="AK4297" s="3"/>
      <c r="AL4297" s="3"/>
    </row>
    <row r="4298" spans="1:38" ht="12" customHeight="1" x14ac:dyDescent="0.25">
      <c r="A4298" s="73">
        <v>5101030</v>
      </c>
      <c r="B4298" s="98" t="s">
        <v>7423</v>
      </c>
      <c r="C4298" s="74"/>
      <c r="D4298" s="115">
        <v>358.42</v>
      </c>
      <c r="E4298" s="75" t="s">
        <v>6463</v>
      </c>
      <c r="F4298" s="112">
        <f t="shared" si="244"/>
        <v>430.10399999999998</v>
      </c>
      <c r="G4298" s="80" t="s">
        <v>3335</v>
      </c>
      <c r="H4298" s="358"/>
      <c r="I4298" s="360" t="s">
        <v>8284</v>
      </c>
      <c r="L4298"/>
      <c r="M4298"/>
      <c r="P4298" s="9">
        <v>109</v>
      </c>
      <c r="V4298" s="39"/>
      <c r="Z4298" s="38"/>
      <c r="AA4298" s="38">
        <v>12</v>
      </c>
      <c r="AB4298" s="30"/>
      <c r="AC4298" s="31"/>
      <c r="AD4298" s="32"/>
      <c r="AE4298" s="32"/>
      <c r="AF4298" s="33"/>
      <c r="AJ4298" s="350">
        <v>1101030</v>
      </c>
      <c r="AK4298" s="3"/>
      <c r="AL4298" s="3"/>
    </row>
    <row r="4299" spans="1:38" ht="12" customHeight="1" x14ac:dyDescent="0.25">
      <c r="A4299" s="73">
        <v>5101031</v>
      </c>
      <c r="B4299" s="98" t="s">
        <v>7389</v>
      </c>
      <c r="C4299" s="74"/>
      <c r="D4299" s="115">
        <v>358.42</v>
      </c>
      <c r="E4299" s="75" t="s">
        <v>6463</v>
      </c>
      <c r="F4299" s="112">
        <f t="shared" si="244"/>
        <v>430.10399999999998</v>
      </c>
      <c r="G4299" s="80" t="s">
        <v>3335</v>
      </c>
      <c r="H4299" s="358"/>
      <c r="I4299" s="361"/>
      <c r="L4299"/>
      <c r="M4299"/>
      <c r="P4299" s="9">
        <v>109</v>
      </c>
      <c r="V4299" s="39"/>
      <c r="Z4299" s="38"/>
      <c r="AA4299" s="38">
        <v>12</v>
      </c>
      <c r="AB4299" s="30"/>
      <c r="AC4299" s="31"/>
      <c r="AD4299" s="32"/>
      <c r="AE4299" s="32"/>
      <c r="AF4299" s="33"/>
      <c r="AJ4299" s="350">
        <v>1101031</v>
      </c>
      <c r="AK4299" s="3"/>
      <c r="AL4299" s="3"/>
    </row>
    <row r="4300" spans="1:38" ht="12" customHeight="1" x14ac:dyDescent="0.25">
      <c r="A4300" s="73">
        <v>5101032</v>
      </c>
      <c r="B4300" s="98" t="s">
        <v>7424</v>
      </c>
      <c r="C4300" s="74"/>
      <c r="D4300" s="115">
        <v>482.46</v>
      </c>
      <c r="E4300" s="75" t="s">
        <v>1</v>
      </c>
      <c r="F4300" s="112">
        <f t="shared" si="244"/>
        <v>578.952</v>
      </c>
      <c r="G4300" s="80" t="s">
        <v>3334</v>
      </c>
      <c r="H4300" s="358"/>
      <c r="L4300"/>
      <c r="M4300"/>
      <c r="P4300" s="9">
        <v>109</v>
      </c>
      <c r="V4300" s="39"/>
      <c r="Z4300" s="38"/>
      <c r="AA4300" s="38">
        <v>11.99869385816487</v>
      </c>
      <c r="AB4300" s="30"/>
      <c r="AC4300" s="31"/>
      <c r="AD4300" s="32"/>
      <c r="AE4300" s="32"/>
      <c r="AF4300" s="33"/>
      <c r="AJ4300" s="350">
        <v>1101032</v>
      </c>
      <c r="AK4300" s="3"/>
      <c r="AL4300" s="3"/>
    </row>
    <row r="4301" spans="1:38" ht="12" customHeight="1" x14ac:dyDescent="0.25">
      <c r="A4301" s="73">
        <v>5101033</v>
      </c>
      <c r="B4301" s="98" t="s">
        <v>7425</v>
      </c>
      <c r="C4301" s="74"/>
      <c r="D4301" s="115">
        <v>482.46</v>
      </c>
      <c r="E4301" s="75" t="s">
        <v>6463</v>
      </c>
      <c r="F4301" s="112">
        <f t="shared" si="244"/>
        <v>578.952</v>
      </c>
      <c r="G4301" s="80" t="s">
        <v>3334</v>
      </c>
      <c r="H4301" s="358"/>
      <c r="I4301" s="360" t="s">
        <v>8285</v>
      </c>
      <c r="L4301"/>
      <c r="M4301"/>
      <c r="P4301" s="9">
        <v>109</v>
      </c>
      <c r="V4301" s="39"/>
      <c r="Z4301" s="38"/>
      <c r="AA4301" s="38">
        <v>11.99869385816487</v>
      </c>
      <c r="AB4301" s="30"/>
      <c r="AC4301" s="31"/>
      <c r="AD4301" s="32"/>
      <c r="AE4301" s="32"/>
      <c r="AF4301" s="33"/>
      <c r="AJ4301" s="350">
        <v>1101033</v>
      </c>
      <c r="AK4301" s="3"/>
      <c r="AL4301" s="3"/>
    </row>
    <row r="4302" spans="1:38" ht="12" customHeight="1" x14ac:dyDescent="0.25">
      <c r="A4302" s="73">
        <v>5101034</v>
      </c>
      <c r="B4302" s="98" t="s">
        <v>7426</v>
      </c>
      <c r="C4302" s="74"/>
      <c r="D4302" s="115">
        <v>482.46</v>
      </c>
      <c r="E4302" s="75" t="s">
        <v>6463</v>
      </c>
      <c r="F4302" s="112">
        <f t="shared" si="244"/>
        <v>578.952</v>
      </c>
      <c r="G4302" s="80" t="s">
        <v>3334</v>
      </c>
      <c r="H4302" s="358"/>
      <c r="I4302" s="361"/>
      <c r="L4302"/>
      <c r="M4302"/>
      <c r="P4302" s="9">
        <v>109</v>
      </c>
      <c r="V4302" s="39"/>
      <c r="Z4302" s="38"/>
      <c r="AA4302" s="38">
        <v>11.99869385816487</v>
      </c>
      <c r="AB4302" s="30"/>
      <c r="AC4302" s="31"/>
      <c r="AD4302" s="32"/>
      <c r="AE4302" s="32"/>
      <c r="AF4302" s="33"/>
      <c r="AJ4302" s="350">
        <v>1101034</v>
      </c>
      <c r="AK4302" s="3"/>
      <c r="AL4302" s="3"/>
    </row>
    <row r="4303" spans="1:38" ht="12" customHeight="1" x14ac:dyDescent="0.25">
      <c r="A4303" s="73">
        <v>5101035</v>
      </c>
      <c r="B4303" s="98" t="s">
        <v>7427</v>
      </c>
      <c r="C4303" s="74"/>
      <c r="D4303" s="115">
        <v>482.46</v>
      </c>
      <c r="E4303" s="75" t="s">
        <v>1</v>
      </c>
      <c r="F4303" s="112">
        <f t="shared" si="244"/>
        <v>578.952</v>
      </c>
      <c r="G4303" s="80" t="s">
        <v>3334</v>
      </c>
      <c r="H4303" s="358"/>
      <c r="L4303"/>
      <c r="M4303"/>
      <c r="P4303" s="9">
        <v>109</v>
      </c>
      <c r="V4303" s="39"/>
      <c r="Z4303" s="38"/>
      <c r="AA4303" s="38">
        <v>11.99869385816487</v>
      </c>
      <c r="AB4303" s="30"/>
      <c r="AC4303" s="31"/>
      <c r="AD4303" s="32"/>
      <c r="AE4303" s="32"/>
      <c r="AF4303" s="33"/>
      <c r="AJ4303" s="350">
        <v>1101035</v>
      </c>
      <c r="AK4303" s="3"/>
      <c r="AL4303" s="3"/>
    </row>
    <row r="4304" spans="1:38" ht="12" customHeight="1" x14ac:dyDescent="0.25">
      <c r="A4304" s="73">
        <v>5101036</v>
      </c>
      <c r="B4304" s="98" t="s">
        <v>7390</v>
      </c>
      <c r="C4304" s="74"/>
      <c r="D4304" s="115">
        <v>482.46</v>
      </c>
      <c r="E4304" s="75" t="s">
        <v>6463</v>
      </c>
      <c r="F4304" s="112">
        <f t="shared" si="244"/>
        <v>578.952</v>
      </c>
      <c r="G4304" s="80" t="s">
        <v>3335</v>
      </c>
      <c r="H4304" s="358"/>
      <c r="I4304" s="360" t="s">
        <v>8286</v>
      </c>
      <c r="L4304"/>
      <c r="M4304"/>
      <c r="P4304" s="9">
        <v>109</v>
      </c>
      <c r="V4304" s="39"/>
      <c r="Z4304" s="38"/>
      <c r="AA4304" s="38">
        <v>11.99869385816487</v>
      </c>
      <c r="AB4304" s="30"/>
      <c r="AC4304" s="31"/>
      <c r="AD4304" s="32"/>
      <c r="AE4304" s="32"/>
      <c r="AF4304" s="33"/>
      <c r="AJ4304" s="350">
        <v>1101036</v>
      </c>
      <c r="AK4304" s="3"/>
      <c r="AL4304" s="3"/>
    </row>
    <row r="4305" spans="1:38" ht="12" customHeight="1" x14ac:dyDescent="0.25">
      <c r="A4305" s="356">
        <v>1101037</v>
      </c>
      <c r="B4305" s="98" t="s">
        <v>7428</v>
      </c>
      <c r="C4305" s="74"/>
      <c r="D4305" s="115">
        <v>294.39</v>
      </c>
      <c r="E4305" s="75" t="s">
        <v>1</v>
      </c>
      <c r="F4305" s="309">
        <f t="shared" si="244"/>
        <v>353.26799999999997</v>
      </c>
      <c r="G4305" s="80" t="s">
        <v>3334</v>
      </c>
      <c r="H4305" s="358"/>
      <c r="I4305" s="361"/>
      <c r="L4305"/>
      <c r="M4305"/>
      <c r="P4305" s="9">
        <v>109</v>
      </c>
      <c r="V4305" s="39"/>
      <c r="Z4305" s="38"/>
      <c r="AA4305" s="38">
        <v>11.999898068396107</v>
      </c>
      <c r="AB4305" s="30"/>
      <c r="AC4305" s="31"/>
      <c r="AD4305" s="32"/>
      <c r="AE4305" s="32"/>
      <c r="AF4305" s="33"/>
      <c r="AJ4305" s="350"/>
      <c r="AK4305" s="3"/>
      <c r="AL4305" s="3"/>
    </row>
    <row r="4306" spans="1:38" ht="12" customHeight="1" x14ac:dyDescent="0.25">
      <c r="A4306" s="356">
        <v>1101038</v>
      </c>
      <c r="B4306" s="98" t="s">
        <v>7429</v>
      </c>
      <c r="C4306" s="74"/>
      <c r="D4306" s="115">
        <v>294.39</v>
      </c>
      <c r="E4306" s="75" t="s">
        <v>6463</v>
      </c>
      <c r="F4306" s="309">
        <f t="shared" si="244"/>
        <v>353.26799999999997</v>
      </c>
      <c r="G4306" s="80" t="s">
        <v>3334</v>
      </c>
      <c r="H4306" s="358"/>
      <c r="L4306"/>
      <c r="M4306"/>
      <c r="P4306" s="9">
        <v>109</v>
      </c>
      <c r="V4306" s="39"/>
      <c r="Z4306" s="38"/>
      <c r="AA4306" s="38">
        <v>11.999898068396107</v>
      </c>
      <c r="AB4306" s="30"/>
      <c r="AC4306" s="31"/>
      <c r="AD4306" s="32"/>
      <c r="AE4306" s="32"/>
      <c r="AF4306" s="33"/>
      <c r="AJ4306" s="350"/>
      <c r="AK4306" s="3"/>
      <c r="AL4306" s="3"/>
    </row>
    <row r="4307" spans="1:38" ht="12" customHeight="1" x14ac:dyDescent="0.25">
      <c r="A4307" s="73">
        <v>5101039</v>
      </c>
      <c r="B4307" s="98" t="s">
        <v>7430</v>
      </c>
      <c r="C4307" s="74"/>
      <c r="D4307" s="115">
        <v>562.02</v>
      </c>
      <c r="E4307" s="75" t="s">
        <v>6463</v>
      </c>
      <c r="F4307" s="112">
        <f t="shared" si="244"/>
        <v>674.42399999999998</v>
      </c>
      <c r="G4307" s="80" t="s">
        <v>3334</v>
      </c>
      <c r="H4307" s="358"/>
      <c r="I4307" s="360" t="s">
        <v>8287</v>
      </c>
      <c r="L4307"/>
      <c r="M4307"/>
      <c r="P4307" s="9">
        <v>109</v>
      </c>
      <c r="V4307" s="39"/>
      <c r="Z4307" s="38"/>
      <c r="AA4307" s="38">
        <v>11.999898068396107</v>
      </c>
      <c r="AB4307" s="30"/>
      <c r="AC4307" s="31"/>
      <c r="AD4307" s="32"/>
      <c r="AE4307" s="32"/>
      <c r="AF4307" s="33"/>
      <c r="AJ4307" s="350">
        <v>1101039</v>
      </c>
      <c r="AK4307" s="3"/>
      <c r="AL4307" s="3"/>
    </row>
    <row r="4308" spans="1:38" ht="12" customHeight="1" x14ac:dyDescent="0.25">
      <c r="A4308" s="73">
        <v>5101040</v>
      </c>
      <c r="B4308" s="98" t="s">
        <v>7431</v>
      </c>
      <c r="C4308" s="74"/>
      <c r="D4308" s="115">
        <v>562.02</v>
      </c>
      <c r="E4308" s="75" t="s">
        <v>6463</v>
      </c>
      <c r="F4308" s="112">
        <f t="shared" si="244"/>
        <v>674.42399999999998</v>
      </c>
      <c r="G4308" s="80" t="s">
        <v>3334</v>
      </c>
      <c r="H4308" s="358"/>
      <c r="I4308" s="361"/>
      <c r="L4308"/>
      <c r="M4308"/>
      <c r="P4308" s="9">
        <v>109</v>
      </c>
      <c r="V4308" s="39"/>
      <c r="Z4308" s="38"/>
      <c r="AA4308" s="38">
        <v>11.999898068396107</v>
      </c>
      <c r="AB4308" s="30"/>
      <c r="AC4308" s="31"/>
      <c r="AD4308" s="32"/>
      <c r="AE4308" s="32"/>
      <c r="AF4308" s="33"/>
      <c r="AJ4308" s="350">
        <v>1101040</v>
      </c>
      <c r="AK4308" s="3"/>
      <c r="AL4308" s="3"/>
    </row>
    <row r="4309" spans="1:38" ht="12" customHeight="1" x14ac:dyDescent="0.25">
      <c r="A4309" s="73">
        <v>5101041</v>
      </c>
      <c r="B4309" s="98" t="s">
        <v>7391</v>
      </c>
      <c r="C4309" s="74"/>
      <c r="D4309" s="115">
        <v>562.02</v>
      </c>
      <c r="E4309" s="75" t="s">
        <v>6463</v>
      </c>
      <c r="F4309" s="112">
        <f t="shared" si="244"/>
        <v>674.42399999999998</v>
      </c>
      <c r="G4309" s="80" t="s">
        <v>3335</v>
      </c>
      <c r="H4309" s="358"/>
      <c r="L4309"/>
      <c r="M4309"/>
      <c r="P4309" s="9">
        <v>109</v>
      </c>
      <c r="V4309" s="39"/>
      <c r="Z4309" s="38"/>
      <c r="AA4309" s="38">
        <v>11.999898068396107</v>
      </c>
      <c r="AB4309" s="30"/>
      <c r="AC4309" s="31"/>
      <c r="AD4309" s="32"/>
      <c r="AE4309" s="32"/>
      <c r="AF4309" s="33"/>
      <c r="AJ4309" s="350">
        <v>1101041</v>
      </c>
      <c r="AK4309" s="3"/>
      <c r="AL4309" s="3"/>
    </row>
    <row r="4310" spans="1:38" ht="12" customHeight="1" x14ac:dyDescent="0.25">
      <c r="A4310" s="73">
        <v>5101042</v>
      </c>
      <c r="B4310" s="98" t="s">
        <v>7432</v>
      </c>
      <c r="C4310" s="74"/>
      <c r="D4310" s="115">
        <v>707.62</v>
      </c>
      <c r="E4310" s="75" t="s">
        <v>6463</v>
      </c>
      <c r="F4310" s="112">
        <f t="shared" si="244"/>
        <v>849.14400000000001</v>
      </c>
      <c r="G4310" s="80" t="s">
        <v>3334</v>
      </c>
      <c r="H4310" s="358"/>
      <c r="I4310" s="360" t="s">
        <v>8288</v>
      </c>
      <c r="L4310"/>
      <c r="M4310"/>
      <c r="P4310" s="9">
        <v>109</v>
      </c>
      <c r="V4310" s="39"/>
      <c r="Z4310" s="38"/>
      <c r="AA4310" s="38">
        <v>12.000323840751307</v>
      </c>
      <c r="AB4310" s="30"/>
      <c r="AC4310" s="31"/>
      <c r="AD4310" s="32"/>
      <c r="AE4310" s="32"/>
      <c r="AF4310" s="33"/>
      <c r="AJ4310" s="350">
        <v>1101042</v>
      </c>
      <c r="AK4310" s="3"/>
      <c r="AL4310" s="3"/>
    </row>
    <row r="4311" spans="1:38" ht="12" customHeight="1" x14ac:dyDescent="0.25">
      <c r="A4311" s="73">
        <v>5101043</v>
      </c>
      <c r="B4311" s="98" t="s">
        <v>7433</v>
      </c>
      <c r="C4311" s="74"/>
      <c r="D4311" s="115">
        <v>707.62</v>
      </c>
      <c r="E4311" s="75" t="s">
        <v>6463</v>
      </c>
      <c r="F4311" s="112">
        <f t="shared" si="244"/>
        <v>849.14400000000001</v>
      </c>
      <c r="G4311" s="80" t="s">
        <v>3334</v>
      </c>
      <c r="H4311" s="358"/>
      <c r="I4311" s="361"/>
      <c r="L4311"/>
      <c r="M4311"/>
      <c r="P4311" s="9">
        <v>109</v>
      </c>
      <c r="V4311" s="39"/>
      <c r="Z4311" s="38"/>
      <c r="AA4311" s="38">
        <v>12.000323840751307</v>
      </c>
      <c r="AB4311" s="30"/>
      <c r="AC4311" s="31"/>
      <c r="AD4311" s="32"/>
      <c r="AE4311" s="32"/>
      <c r="AF4311" s="33"/>
      <c r="AJ4311" s="350">
        <v>1101043</v>
      </c>
      <c r="AK4311" s="3"/>
      <c r="AL4311" s="3"/>
    </row>
    <row r="4312" spans="1:38" ht="12" customHeight="1" x14ac:dyDescent="0.25">
      <c r="A4312" s="73">
        <v>5101044</v>
      </c>
      <c r="B4312" s="98" t="s">
        <v>7434</v>
      </c>
      <c r="C4312" s="74"/>
      <c r="D4312" s="115">
        <v>707.62</v>
      </c>
      <c r="E4312" s="75" t="s">
        <v>6463</v>
      </c>
      <c r="F4312" s="112">
        <f t="shared" si="244"/>
        <v>849.14400000000001</v>
      </c>
      <c r="G4312" s="80" t="s">
        <v>3334</v>
      </c>
      <c r="H4312" s="358"/>
      <c r="L4312"/>
      <c r="M4312"/>
      <c r="P4312" s="9">
        <v>109</v>
      </c>
      <c r="V4312" s="39"/>
      <c r="Z4312" s="38"/>
      <c r="AA4312" s="38">
        <v>12.000323840751307</v>
      </c>
      <c r="AB4312" s="30"/>
      <c r="AC4312" s="31"/>
      <c r="AD4312" s="32"/>
      <c r="AE4312" s="32"/>
      <c r="AF4312" s="33"/>
      <c r="AJ4312" s="350">
        <v>1101044</v>
      </c>
      <c r="AK4312" s="3"/>
      <c r="AL4312" s="3"/>
    </row>
    <row r="4313" spans="1:38" ht="12" customHeight="1" x14ac:dyDescent="0.25">
      <c r="A4313" s="73">
        <v>5101045</v>
      </c>
      <c r="B4313" s="98" t="s">
        <v>7435</v>
      </c>
      <c r="C4313" s="74"/>
      <c r="D4313" s="115">
        <v>707.62</v>
      </c>
      <c r="E4313" s="75" t="s">
        <v>6463</v>
      </c>
      <c r="F4313" s="112">
        <f t="shared" si="244"/>
        <v>849.14400000000001</v>
      </c>
      <c r="G4313" s="80" t="s">
        <v>3334</v>
      </c>
      <c r="H4313" s="358"/>
      <c r="I4313" s="360" t="s">
        <v>8289</v>
      </c>
      <c r="L4313"/>
      <c r="M4313"/>
      <c r="P4313" s="9">
        <v>109</v>
      </c>
      <c r="V4313" s="39"/>
      <c r="Z4313" s="38"/>
      <c r="AA4313" s="38">
        <v>12.000323840751307</v>
      </c>
      <c r="AB4313" s="30"/>
      <c r="AC4313" s="31"/>
      <c r="AD4313" s="32"/>
      <c r="AE4313" s="32"/>
      <c r="AF4313" s="33"/>
      <c r="AJ4313" s="350">
        <v>1101045</v>
      </c>
      <c r="AK4313" s="3"/>
      <c r="AL4313" s="3"/>
    </row>
    <row r="4314" spans="1:38" ht="12" customHeight="1" x14ac:dyDescent="0.25">
      <c r="A4314" s="73">
        <v>5101046</v>
      </c>
      <c r="B4314" s="98" t="s">
        <v>7392</v>
      </c>
      <c r="C4314" s="74"/>
      <c r="D4314" s="115">
        <v>707.62</v>
      </c>
      <c r="E4314" s="75" t="s">
        <v>6463</v>
      </c>
      <c r="F4314" s="112">
        <f t="shared" si="244"/>
        <v>849.14400000000001</v>
      </c>
      <c r="G4314" s="80" t="s">
        <v>3334</v>
      </c>
      <c r="H4314" s="358"/>
      <c r="I4314" s="361"/>
      <c r="L4314"/>
      <c r="M4314"/>
      <c r="P4314" s="9">
        <v>109</v>
      </c>
      <c r="V4314" s="39"/>
      <c r="Z4314" s="38"/>
      <c r="AA4314" s="38">
        <v>12.000323840751307</v>
      </c>
      <c r="AB4314" s="30"/>
      <c r="AC4314" s="31"/>
      <c r="AD4314" s="32"/>
      <c r="AE4314" s="32"/>
      <c r="AF4314" s="33"/>
      <c r="AJ4314" s="350">
        <v>1101046</v>
      </c>
      <c r="AK4314" s="3"/>
      <c r="AL4314" s="3"/>
    </row>
    <row r="4315" spans="1:38" ht="12" customHeight="1" x14ac:dyDescent="0.25">
      <c r="A4315" s="73">
        <v>5101047</v>
      </c>
      <c r="B4315" s="98" t="s">
        <v>7436</v>
      </c>
      <c r="C4315" s="74"/>
      <c r="D4315" s="115">
        <v>781.32</v>
      </c>
      <c r="E4315" s="75" t="s">
        <v>6463</v>
      </c>
      <c r="F4315" s="112">
        <f t="shared" si="244"/>
        <v>937.58400000000006</v>
      </c>
      <c r="G4315" s="80" t="s">
        <v>3334</v>
      </c>
      <c r="H4315" s="358"/>
      <c r="L4315"/>
      <c r="M4315"/>
      <c r="P4315" s="9">
        <v>109</v>
      </c>
      <c r="V4315" s="39"/>
      <c r="Z4315" s="38"/>
      <c r="AA4315" s="38">
        <v>11.999120137845068</v>
      </c>
      <c r="AB4315" s="30"/>
      <c r="AC4315" s="31"/>
      <c r="AD4315" s="32"/>
      <c r="AE4315" s="32"/>
      <c r="AF4315" s="33"/>
      <c r="AJ4315" s="350">
        <v>1101047</v>
      </c>
      <c r="AK4315" s="3"/>
      <c r="AL4315" s="3"/>
    </row>
    <row r="4316" spans="1:38" ht="12" customHeight="1" x14ac:dyDescent="0.25">
      <c r="A4316" s="73">
        <v>5101048</v>
      </c>
      <c r="B4316" s="98" t="s">
        <v>7437</v>
      </c>
      <c r="C4316" s="74"/>
      <c r="D4316" s="115">
        <v>781.32</v>
      </c>
      <c r="E4316" s="75" t="s">
        <v>6463</v>
      </c>
      <c r="F4316" s="112">
        <f t="shared" si="244"/>
        <v>937.58400000000006</v>
      </c>
      <c r="G4316" s="80" t="s">
        <v>3334</v>
      </c>
      <c r="H4316" s="358"/>
      <c r="L4316"/>
      <c r="M4316"/>
      <c r="P4316" s="9">
        <v>109</v>
      </c>
      <c r="V4316" s="39"/>
      <c r="Z4316" s="38"/>
      <c r="AA4316" s="38">
        <v>11.999120137845068</v>
      </c>
      <c r="AB4316" s="30"/>
      <c r="AC4316" s="31"/>
      <c r="AD4316" s="32"/>
      <c r="AE4316" s="32"/>
      <c r="AF4316" s="33"/>
      <c r="AJ4316" s="350">
        <v>1101048</v>
      </c>
      <c r="AK4316" s="3"/>
      <c r="AL4316" s="3"/>
    </row>
    <row r="4317" spans="1:38" ht="12" customHeight="1" x14ac:dyDescent="0.25">
      <c r="A4317" s="73">
        <v>5101049</v>
      </c>
      <c r="B4317" s="98" t="s">
        <v>7438</v>
      </c>
      <c r="C4317" s="74"/>
      <c r="D4317" s="115">
        <v>781.32</v>
      </c>
      <c r="E4317" s="75" t="s">
        <v>6463</v>
      </c>
      <c r="F4317" s="112">
        <f t="shared" si="244"/>
        <v>937.58400000000006</v>
      </c>
      <c r="G4317" s="80" t="s">
        <v>3334</v>
      </c>
      <c r="H4317" s="358"/>
      <c r="I4317" s="326" t="s">
        <v>4410</v>
      </c>
      <c r="L4317"/>
      <c r="M4317"/>
      <c r="P4317" s="9">
        <v>109</v>
      </c>
      <c r="V4317" s="39"/>
      <c r="Z4317" s="38"/>
      <c r="AA4317" s="38">
        <v>11.999120137845068</v>
      </c>
      <c r="AB4317" s="30"/>
      <c r="AC4317" s="31"/>
      <c r="AD4317" s="32"/>
      <c r="AE4317" s="32"/>
      <c r="AF4317" s="33"/>
      <c r="AJ4317" s="350">
        <v>1101049</v>
      </c>
      <c r="AK4317" s="3"/>
      <c r="AL4317" s="3"/>
    </row>
    <row r="4318" spans="1:38" ht="12" customHeight="1" x14ac:dyDescent="0.25">
      <c r="A4318" s="73">
        <v>5101050</v>
      </c>
      <c r="B4318" s="98" t="s">
        <v>7393</v>
      </c>
      <c r="C4318" s="74"/>
      <c r="D4318" s="115">
        <v>781.32</v>
      </c>
      <c r="E4318" s="75" t="s">
        <v>6463</v>
      </c>
      <c r="F4318" s="112">
        <f t="shared" si="244"/>
        <v>937.58400000000006</v>
      </c>
      <c r="G4318" s="80" t="s">
        <v>3334</v>
      </c>
      <c r="H4318" s="358"/>
      <c r="I4318" s="360" t="s">
        <v>8207</v>
      </c>
      <c r="L4318"/>
      <c r="M4318"/>
      <c r="P4318" s="9">
        <v>109</v>
      </c>
      <c r="V4318" s="39"/>
      <c r="Z4318" s="38"/>
      <c r="AA4318" s="38">
        <v>11.999120137845068</v>
      </c>
      <c r="AB4318" s="30"/>
      <c r="AC4318" s="31"/>
      <c r="AD4318" s="32"/>
      <c r="AE4318" s="32"/>
      <c r="AF4318" s="33"/>
      <c r="AJ4318" s="350">
        <v>1101050</v>
      </c>
      <c r="AK4318" s="3"/>
      <c r="AL4318" s="3"/>
    </row>
    <row r="4319" spans="1:38" ht="12" customHeight="1" x14ac:dyDescent="0.25">
      <c r="A4319" s="356">
        <v>1101051</v>
      </c>
      <c r="B4319" s="98" t="s">
        <v>7439</v>
      </c>
      <c r="C4319" s="74"/>
      <c r="D4319" s="115">
        <v>567.05999999999995</v>
      </c>
      <c r="E4319" s="75" t="s">
        <v>6463</v>
      </c>
      <c r="F4319" s="309">
        <f t="shared" ref="F4319:F4481" si="249">D4319*1.2</f>
        <v>680.47199999999987</v>
      </c>
      <c r="G4319" s="80" t="s">
        <v>3334</v>
      </c>
      <c r="H4319" s="358"/>
      <c r="I4319" s="361"/>
      <c r="L4319"/>
      <c r="M4319"/>
      <c r="P4319" s="9">
        <v>109</v>
      </c>
      <c r="V4319" s="39"/>
      <c r="Z4319" s="38"/>
      <c r="AA4319" s="38">
        <v>12.000582102979308</v>
      </c>
      <c r="AB4319" s="30"/>
      <c r="AC4319" s="31"/>
      <c r="AD4319" s="32"/>
      <c r="AE4319" s="32"/>
      <c r="AF4319" s="33"/>
      <c r="AJ4319" s="350"/>
      <c r="AK4319" s="3"/>
      <c r="AL4319" s="3"/>
    </row>
    <row r="4320" spans="1:38" ht="12" customHeight="1" x14ac:dyDescent="0.25">
      <c r="A4320" s="73">
        <v>5101052</v>
      </c>
      <c r="B4320" s="98" t="s">
        <v>7440</v>
      </c>
      <c r="C4320" s="74"/>
      <c r="D4320" s="115">
        <v>1082.57</v>
      </c>
      <c r="E4320" s="75" t="s">
        <v>6463</v>
      </c>
      <c r="F4320" s="112">
        <f t="shared" si="249"/>
        <v>1299.0839999999998</v>
      </c>
      <c r="G4320" s="80" t="s">
        <v>3334</v>
      </c>
      <c r="H4320" s="358"/>
      <c r="L4320"/>
      <c r="M4320"/>
      <c r="P4320" s="9">
        <v>109</v>
      </c>
      <c r="V4320" s="39"/>
      <c r="Z4320" s="38"/>
      <c r="AA4320" s="38">
        <v>12.000582102979308</v>
      </c>
      <c r="AB4320" s="30"/>
      <c r="AC4320" s="31"/>
      <c r="AD4320" s="32"/>
      <c r="AE4320" s="32"/>
      <c r="AF4320" s="33"/>
      <c r="AJ4320" s="350">
        <v>1101052</v>
      </c>
      <c r="AK4320" s="3"/>
      <c r="AL4320" s="3"/>
    </row>
    <row r="4321" spans="1:38" ht="12" customHeight="1" x14ac:dyDescent="0.25">
      <c r="A4321" s="73">
        <v>5101053</v>
      </c>
      <c r="B4321" s="98" t="s">
        <v>7441</v>
      </c>
      <c r="C4321" s="74"/>
      <c r="D4321" s="115">
        <v>1082.57</v>
      </c>
      <c r="E4321" s="75" t="s">
        <v>6463</v>
      </c>
      <c r="F4321" s="112">
        <f t="shared" si="249"/>
        <v>1299.0839999999998</v>
      </c>
      <c r="G4321" s="80" t="s">
        <v>3334</v>
      </c>
      <c r="H4321" s="358"/>
      <c r="I4321" s="362" t="s">
        <v>8278</v>
      </c>
      <c r="L4321"/>
      <c r="M4321"/>
      <c r="P4321" s="9">
        <v>109</v>
      </c>
      <c r="V4321" s="39"/>
      <c r="Z4321" s="38"/>
      <c r="AA4321" s="38">
        <v>12.000582102979308</v>
      </c>
      <c r="AB4321" s="30"/>
      <c r="AC4321" s="31"/>
      <c r="AD4321" s="32"/>
      <c r="AE4321" s="32"/>
      <c r="AF4321" s="33"/>
      <c r="AJ4321" s="350">
        <v>1101053</v>
      </c>
      <c r="AK4321" s="3"/>
      <c r="AL4321" s="3"/>
    </row>
    <row r="4322" spans="1:38" ht="12" customHeight="1" x14ac:dyDescent="0.25">
      <c r="A4322" s="73">
        <v>5101054</v>
      </c>
      <c r="B4322" s="98" t="s">
        <v>7394</v>
      </c>
      <c r="C4322" s="74"/>
      <c r="D4322" s="115">
        <v>1082.57</v>
      </c>
      <c r="E4322" s="75" t="s">
        <v>1</v>
      </c>
      <c r="F4322" s="112">
        <f t="shared" si="249"/>
        <v>1299.0839999999998</v>
      </c>
      <c r="G4322" s="80" t="s">
        <v>3334</v>
      </c>
      <c r="H4322" s="358"/>
      <c r="I4322" s="363"/>
      <c r="L4322"/>
      <c r="M4322"/>
      <c r="P4322" s="9">
        <v>109</v>
      </c>
      <c r="V4322" s="39"/>
      <c r="Z4322" s="38"/>
      <c r="AA4322" s="38">
        <v>12.000582102979308</v>
      </c>
      <c r="AB4322" s="30"/>
      <c r="AC4322" s="31"/>
      <c r="AD4322" s="32"/>
      <c r="AE4322" s="32"/>
      <c r="AF4322" s="33"/>
      <c r="AJ4322" s="350">
        <v>1101054</v>
      </c>
      <c r="AK4322" s="3"/>
      <c r="AL4322" s="3"/>
    </row>
    <row r="4323" spans="1:38" ht="12" customHeight="1" x14ac:dyDescent="0.25">
      <c r="A4323" s="73">
        <v>5101055</v>
      </c>
      <c r="B4323" s="98" t="s">
        <v>7442</v>
      </c>
      <c r="C4323" s="74"/>
      <c r="D4323" s="115">
        <v>1353.8</v>
      </c>
      <c r="E4323" s="75" t="s">
        <v>6463</v>
      </c>
      <c r="F4323" s="112">
        <f t="shared" si="249"/>
        <v>1624.56</v>
      </c>
      <c r="G4323" s="80" t="s">
        <v>3334</v>
      </c>
      <c r="H4323" s="358"/>
      <c r="L4323"/>
      <c r="M4323"/>
      <c r="P4323" s="9">
        <v>109</v>
      </c>
      <c r="V4323" s="39"/>
      <c r="Z4323" s="38"/>
      <c r="AA4323" s="38">
        <v>12</v>
      </c>
      <c r="AB4323" s="30"/>
      <c r="AC4323" s="31"/>
      <c r="AD4323" s="32"/>
      <c r="AE4323" s="32"/>
      <c r="AF4323" s="33"/>
      <c r="AJ4323" s="350">
        <v>1101055</v>
      </c>
      <c r="AK4323" s="3"/>
      <c r="AL4323" s="3"/>
    </row>
    <row r="4324" spans="1:38" ht="12" customHeight="1" x14ac:dyDescent="0.25">
      <c r="A4324" s="73">
        <v>5101056</v>
      </c>
      <c r="B4324" s="98" t="s">
        <v>7443</v>
      </c>
      <c r="C4324" s="74"/>
      <c r="D4324" s="115">
        <v>1353.8</v>
      </c>
      <c r="E4324" s="75" t="s">
        <v>6463</v>
      </c>
      <c r="F4324" s="112">
        <f t="shared" si="249"/>
        <v>1624.56</v>
      </c>
      <c r="G4324" s="80" t="s">
        <v>3334</v>
      </c>
      <c r="H4324" s="358"/>
      <c r="L4324"/>
      <c r="M4324"/>
      <c r="P4324" s="9">
        <v>109</v>
      </c>
      <c r="V4324" s="39"/>
      <c r="Z4324" s="38"/>
      <c r="AA4324" s="38">
        <v>12</v>
      </c>
      <c r="AB4324" s="30"/>
      <c r="AC4324" s="31"/>
      <c r="AD4324" s="32"/>
      <c r="AE4324" s="32"/>
      <c r="AF4324" s="33"/>
      <c r="AJ4324" s="350">
        <v>1101056</v>
      </c>
      <c r="AK4324" s="3"/>
      <c r="AL4324" s="3"/>
    </row>
    <row r="4325" spans="1:38" ht="12" customHeight="1" x14ac:dyDescent="0.25">
      <c r="A4325" s="73">
        <v>5101057</v>
      </c>
      <c r="B4325" s="98" t="s">
        <v>7444</v>
      </c>
      <c r="C4325" s="74"/>
      <c r="D4325" s="115">
        <v>1353.8</v>
      </c>
      <c r="E4325" s="75" t="s">
        <v>6463</v>
      </c>
      <c r="F4325" s="112">
        <f t="shared" si="249"/>
        <v>1624.56</v>
      </c>
      <c r="G4325" s="80" t="s">
        <v>3334</v>
      </c>
      <c r="H4325" s="358"/>
      <c r="I4325" s="326" t="s">
        <v>7662</v>
      </c>
      <c r="L4325"/>
      <c r="M4325"/>
      <c r="P4325" s="9">
        <v>109</v>
      </c>
      <c r="V4325" s="39"/>
      <c r="Z4325" s="38"/>
      <c r="AA4325" s="38">
        <v>12</v>
      </c>
      <c r="AB4325" s="30"/>
      <c r="AC4325" s="31"/>
      <c r="AD4325" s="32"/>
      <c r="AE4325" s="32"/>
      <c r="AF4325" s="33"/>
      <c r="AJ4325" s="350">
        <v>1101057</v>
      </c>
      <c r="AK4325" s="3"/>
      <c r="AL4325" s="3"/>
    </row>
    <row r="4326" spans="1:38" ht="12" customHeight="1" x14ac:dyDescent="0.25">
      <c r="A4326" s="73">
        <v>5101058</v>
      </c>
      <c r="B4326" s="98" t="s">
        <v>7445</v>
      </c>
      <c r="C4326" s="74"/>
      <c r="D4326" s="115">
        <v>1353.8</v>
      </c>
      <c r="E4326" s="75" t="s">
        <v>6463</v>
      </c>
      <c r="F4326" s="112">
        <f t="shared" si="249"/>
        <v>1624.56</v>
      </c>
      <c r="G4326" s="80" t="s">
        <v>3334</v>
      </c>
      <c r="H4326" s="358"/>
      <c r="I4326" s="360" t="s">
        <v>8295</v>
      </c>
      <c r="L4326"/>
      <c r="M4326"/>
      <c r="P4326" s="9">
        <v>109</v>
      </c>
      <c r="V4326" s="39"/>
      <c r="Z4326" s="38"/>
      <c r="AA4326" s="38">
        <v>12</v>
      </c>
      <c r="AB4326" s="30"/>
      <c r="AC4326" s="31"/>
      <c r="AD4326" s="32"/>
      <c r="AE4326" s="32"/>
      <c r="AF4326" s="33"/>
      <c r="AJ4326" s="350">
        <v>1101058</v>
      </c>
      <c r="AK4326" s="3"/>
      <c r="AL4326" s="3"/>
    </row>
    <row r="4327" spans="1:38" ht="12" customHeight="1" x14ac:dyDescent="0.25">
      <c r="A4327" s="73">
        <v>5101059</v>
      </c>
      <c r="B4327" s="98" t="s">
        <v>7395</v>
      </c>
      <c r="C4327" s="74"/>
      <c r="D4327" s="115">
        <v>1353.8</v>
      </c>
      <c r="E4327" s="75" t="s">
        <v>6463</v>
      </c>
      <c r="F4327" s="112">
        <f t="shared" si="249"/>
        <v>1624.56</v>
      </c>
      <c r="G4327" s="80" t="s">
        <v>3334</v>
      </c>
      <c r="H4327" s="358"/>
      <c r="I4327" s="361"/>
      <c r="L4327"/>
      <c r="M4327"/>
      <c r="P4327" s="9">
        <v>109</v>
      </c>
      <c r="V4327" s="39"/>
      <c r="Z4327" s="38"/>
      <c r="AA4327" s="38">
        <v>12</v>
      </c>
      <c r="AB4327" s="30"/>
      <c r="AC4327" s="31"/>
      <c r="AD4327" s="32"/>
      <c r="AE4327" s="32"/>
      <c r="AF4327" s="33"/>
      <c r="AJ4327" s="350">
        <v>1101059</v>
      </c>
      <c r="AK4327" s="3"/>
      <c r="AL4327" s="3"/>
    </row>
    <row r="4328" spans="1:38" ht="12" customHeight="1" x14ac:dyDescent="0.25">
      <c r="A4328" s="73">
        <v>5101060</v>
      </c>
      <c r="B4328" s="98" t="s">
        <v>7446</v>
      </c>
      <c r="C4328" s="74"/>
      <c r="D4328" s="115">
        <v>1833.01</v>
      </c>
      <c r="E4328" s="75" t="s">
        <v>6463</v>
      </c>
      <c r="F4328" s="112">
        <f t="shared" si="249"/>
        <v>2199.6120000000001</v>
      </c>
      <c r="G4328" s="80" t="s">
        <v>3334</v>
      </c>
      <c r="H4328" s="358"/>
      <c r="I4328" s="365" t="s">
        <v>7663</v>
      </c>
      <c r="L4328"/>
      <c r="M4328"/>
      <c r="P4328" s="9">
        <v>109</v>
      </c>
      <c r="V4328" s="39"/>
      <c r="Z4328" s="38"/>
      <c r="AA4328" s="38">
        <v>11.999843731687307</v>
      </c>
      <c r="AB4328" s="30"/>
      <c r="AC4328" s="31"/>
      <c r="AD4328" s="32"/>
      <c r="AE4328" s="32"/>
      <c r="AF4328" s="33"/>
      <c r="AJ4328" s="350">
        <v>1101060</v>
      </c>
      <c r="AK4328" s="3"/>
      <c r="AL4328" s="3"/>
    </row>
    <row r="4329" spans="1:38" ht="12" customHeight="1" x14ac:dyDescent="0.25">
      <c r="A4329" s="73">
        <v>5101061</v>
      </c>
      <c r="B4329" s="98" t="s">
        <v>7447</v>
      </c>
      <c r="C4329" s="74"/>
      <c r="D4329" s="115">
        <v>1833.01</v>
      </c>
      <c r="E4329" s="75" t="s">
        <v>6463</v>
      </c>
      <c r="F4329" s="112">
        <f t="shared" si="249"/>
        <v>2199.6120000000001</v>
      </c>
      <c r="G4329" s="80" t="s">
        <v>3334</v>
      </c>
      <c r="H4329" s="358"/>
      <c r="I4329" s="365"/>
      <c r="L4329"/>
      <c r="M4329"/>
      <c r="P4329" s="9">
        <v>109</v>
      </c>
      <c r="V4329" s="39"/>
      <c r="Z4329" s="38"/>
      <c r="AA4329" s="38">
        <v>11.999843731687307</v>
      </c>
      <c r="AB4329" s="30"/>
      <c r="AC4329" s="31"/>
      <c r="AD4329" s="32"/>
      <c r="AE4329" s="32"/>
      <c r="AF4329" s="33"/>
      <c r="AJ4329" s="350">
        <v>1101061</v>
      </c>
      <c r="AK4329" s="3"/>
      <c r="AL4329" s="3"/>
    </row>
    <row r="4330" spans="1:38" ht="12" customHeight="1" x14ac:dyDescent="0.25">
      <c r="A4330" s="73">
        <v>5101062</v>
      </c>
      <c r="B4330" s="98" t="s">
        <v>7448</v>
      </c>
      <c r="C4330" s="74"/>
      <c r="D4330" s="115">
        <v>1833.01</v>
      </c>
      <c r="E4330" s="75" t="s">
        <v>6463</v>
      </c>
      <c r="F4330" s="112">
        <f t="shared" si="249"/>
        <v>2199.6120000000001</v>
      </c>
      <c r="G4330" s="80" t="s">
        <v>3334</v>
      </c>
      <c r="H4330" s="358"/>
      <c r="I4330" s="365"/>
      <c r="L4330"/>
      <c r="M4330"/>
      <c r="P4330" s="9">
        <v>109</v>
      </c>
      <c r="V4330" s="39"/>
      <c r="Z4330" s="38"/>
      <c r="AA4330" s="38">
        <v>11.999843731687307</v>
      </c>
      <c r="AB4330" s="30"/>
      <c r="AC4330" s="31"/>
      <c r="AD4330" s="32"/>
      <c r="AE4330" s="32"/>
      <c r="AF4330" s="33"/>
      <c r="AJ4330" s="350">
        <v>1101062</v>
      </c>
      <c r="AK4330" s="3"/>
      <c r="AL4330" s="3"/>
    </row>
    <row r="4331" spans="1:38" ht="12" customHeight="1" x14ac:dyDescent="0.25">
      <c r="A4331" s="73">
        <v>5101063</v>
      </c>
      <c r="B4331" s="98" t="s">
        <v>7396</v>
      </c>
      <c r="C4331" s="74"/>
      <c r="D4331" s="115">
        <v>1833.01</v>
      </c>
      <c r="E4331" s="75" t="s">
        <v>1</v>
      </c>
      <c r="F4331" s="112">
        <f t="shared" si="249"/>
        <v>2199.6120000000001</v>
      </c>
      <c r="G4331" s="80" t="s">
        <v>3334</v>
      </c>
      <c r="H4331" s="358"/>
      <c r="I4331" s="360" t="s">
        <v>8290</v>
      </c>
      <c r="L4331"/>
      <c r="M4331"/>
      <c r="P4331" s="9">
        <v>109</v>
      </c>
      <c r="V4331" s="39"/>
      <c r="Z4331" s="38"/>
      <c r="AA4331" s="38">
        <v>11.999843731687307</v>
      </c>
      <c r="AB4331" s="30"/>
      <c r="AC4331" s="31"/>
      <c r="AD4331" s="32"/>
      <c r="AE4331" s="32"/>
      <c r="AF4331" s="33"/>
      <c r="AJ4331" s="350">
        <v>1101063</v>
      </c>
      <c r="AK4331" s="3"/>
      <c r="AL4331" s="3"/>
    </row>
    <row r="4332" spans="1:38" ht="12" customHeight="1" x14ac:dyDescent="0.25">
      <c r="A4332" s="73">
        <v>5101064</v>
      </c>
      <c r="B4332" s="98" t="s">
        <v>7449</v>
      </c>
      <c r="C4332" s="74"/>
      <c r="D4332" s="115">
        <v>2271.83</v>
      </c>
      <c r="E4332" s="75" t="s">
        <v>6463</v>
      </c>
      <c r="F4332" s="112">
        <f t="shared" si="249"/>
        <v>2726.1959999999999</v>
      </c>
      <c r="G4332" s="80" t="s">
        <v>3334</v>
      </c>
      <c r="H4332" s="358"/>
      <c r="I4332" s="361"/>
      <c r="L4332"/>
      <c r="M4332"/>
      <c r="P4332" s="9">
        <v>109</v>
      </c>
      <c r="V4332" s="39"/>
      <c r="Z4332" s="38"/>
      <c r="AA4332" s="38">
        <v>12</v>
      </c>
      <c r="AB4332" s="30"/>
      <c r="AC4332" s="31"/>
      <c r="AD4332" s="32"/>
      <c r="AE4332" s="32"/>
      <c r="AF4332" s="33"/>
      <c r="AJ4332" s="350">
        <v>1101064</v>
      </c>
      <c r="AK4332" s="3"/>
      <c r="AL4332" s="3"/>
    </row>
    <row r="4333" spans="1:38" ht="12" customHeight="1" x14ac:dyDescent="0.25">
      <c r="A4333" s="73">
        <v>5101065</v>
      </c>
      <c r="B4333" s="98" t="s">
        <v>7450</v>
      </c>
      <c r="C4333" s="74"/>
      <c r="D4333" s="115">
        <v>2271.83</v>
      </c>
      <c r="E4333" s="75" t="s">
        <v>6463</v>
      </c>
      <c r="F4333" s="112">
        <f t="shared" si="249"/>
        <v>2726.1959999999999</v>
      </c>
      <c r="G4333" s="80" t="s">
        <v>3334</v>
      </c>
      <c r="H4333" s="358"/>
      <c r="L4333"/>
      <c r="M4333"/>
      <c r="P4333" s="9">
        <v>109</v>
      </c>
      <c r="V4333" s="39"/>
      <c r="Z4333" s="38"/>
      <c r="AA4333" s="38">
        <v>12</v>
      </c>
      <c r="AB4333" s="30"/>
      <c r="AC4333" s="31"/>
      <c r="AD4333" s="32"/>
      <c r="AE4333" s="32"/>
      <c r="AF4333" s="33"/>
      <c r="AJ4333" s="350">
        <v>1101065</v>
      </c>
      <c r="AK4333" s="3"/>
      <c r="AL4333" s="3"/>
    </row>
    <row r="4334" spans="1:38" ht="12" customHeight="1" x14ac:dyDescent="0.25">
      <c r="A4334" s="73">
        <v>5101066</v>
      </c>
      <c r="B4334" s="98" t="s">
        <v>7451</v>
      </c>
      <c r="C4334" s="74"/>
      <c r="D4334" s="115">
        <v>2271.83</v>
      </c>
      <c r="E4334" s="75" t="s">
        <v>6463</v>
      </c>
      <c r="F4334" s="112">
        <f t="shared" si="249"/>
        <v>2726.1959999999999</v>
      </c>
      <c r="G4334" s="80" t="s">
        <v>3334</v>
      </c>
      <c r="H4334" s="358"/>
      <c r="I4334" s="362" t="s">
        <v>8187</v>
      </c>
      <c r="L4334"/>
      <c r="M4334"/>
      <c r="P4334" s="9">
        <v>109</v>
      </c>
      <c r="V4334" s="39"/>
      <c r="Z4334" s="38"/>
      <c r="AA4334" s="38">
        <v>12</v>
      </c>
      <c r="AB4334" s="30"/>
      <c r="AC4334" s="31"/>
      <c r="AD4334" s="32"/>
      <c r="AE4334" s="32"/>
      <c r="AF4334" s="33"/>
      <c r="AJ4334" s="350">
        <v>1101066</v>
      </c>
      <c r="AK4334" s="3"/>
      <c r="AL4334" s="3"/>
    </row>
    <row r="4335" spans="1:38" ht="12" customHeight="1" x14ac:dyDescent="0.25">
      <c r="A4335" s="73">
        <v>5101067</v>
      </c>
      <c r="B4335" s="98" t="s">
        <v>7397</v>
      </c>
      <c r="C4335" s="74"/>
      <c r="D4335" s="115">
        <v>2271.83</v>
      </c>
      <c r="E4335" s="75" t="s">
        <v>6463</v>
      </c>
      <c r="F4335" s="112">
        <f t="shared" si="249"/>
        <v>2726.1959999999999</v>
      </c>
      <c r="G4335" s="80" t="s">
        <v>3334</v>
      </c>
      <c r="H4335" s="358"/>
      <c r="I4335" s="363"/>
      <c r="L4335"/>
      <c r="M4335"/>
      <c r="P4335" s="9">
        <v>109</v>
      </c>
      <c r="V4335" s="39"/>
      <c r="Z4335" s="38"/>
      <c r="AA4335" s="38">
        <v>12</v>
      </c>
      <c r="AB4335" s="30"/>
      <c r="AC4335" s="31"/>
      <c r="AD4335" s="32"/>
      <c r="AE4335" s="32"/>
      <c r="AF4335" s="33"/>
      <c r="AJ4335" s="350">
        <v>1101067</v>
      </c>
      <c r="AK4335" s="3"/>
      <c r="AL4335" s="3"/>
    </row>
    <row r="4336" spans="1:38" ht="12" customHeight="1" x14ac:dyDescent="0.25">
      <c r="A4336" s="73">
        <v>5101068</v>
      </c>
      <c r="B4336" s="98" t="s">
        <v>7452</v>
      </c>
      <c r="C4336" s="74"/>
      <c r="D4336" s="115">
        <v>2902.38</v>
      </c>
      <c r="E4336" s="75" t="s">
        <v>6464</v>
      </c>
      <c r="F4336" s="112">
        <f t="shared" si="249"/>
        <v>3482.8560000000002</v>
      </c>
      <c r="G4336" s="80" t="s">
        <v>3334</v>
      </c>
      <c r="H4336" s="358"/>
      <c r="I4336" s="326"/>
      <c r="L4336"/>
      <c r="M4336"/>
      <c r="P4336" s="9">
        <v>109</v>
      </c>
      <c r="V4336" s="39"/>
      <c r="Z4336" s="38"/>
      <c r="AA4336" s="38">
        <v>11.9998815703768</v>
      </c>
      <c r="AB4336" s="30"/>
      <c r="AC4336" s="31"/>
      <c r="AD4336" s="32"/>
      <c r="AE4336" s="32"/>
      <c r="AF4336" s="33"/>
      <c r="AJ4336" s="350">
        <v>1101068</v>
      </c>
      <c r="AK4336" s="3"/>
      <c r="AL4336" s="3"/>
    </row>
    <row r="4337" spans="1:38" ht="12" customHeight="1" x14ac:dyDescent="0.25">
      <c r="A4337" s="73">
        <v>5101069</v>
      </c>
      <c r="B4337" s="98" t="s">
        <v>7453</v>
      </c>
      <c r="C4337" s="74"/>
      <c r="D4337" s="115">
        <v>2902.38</v>
      </c>
      <c r="E4337" s="75" t="s">
        <v>6463</v>
      </c>
      <c r="F4337" s="112">
        <f t="shared" si="249"/>
        <v>3482.8560000000002</v>
      </c>
      <c r="G4337" s="80" t="s">
        <v>3334</v>
      </c>
      <c r="H4337" s="358"/>
      <c r="I4337" s="360" t="s">
        <v>8292</v>
      </c>
      <c r="L4337"/>
      <c r="M4337"/>
      <c r="P4337" s="9">
        <v>109</v>
      </c>
      <c r="V4337" s="39"/>
      <c r="Z4337" s="38"/>
      <c r="AA4337" s="38">
        <v>11.9998815703768</v>
      </c>
      <c r="AB4337" s="30"/>
      <c r="AC4337" s="31"/>
      <c r="AD4337" s="32"/>
      <c r="AE4337" s="32"/>
      <c r="AF4337" s="33"/>
      <c r="AJ4337" s="350">
        <v>1101069</v>
      </c>
      <c r="AK4337" s="3"/>
      <c r="AL4337" s="3"/>
    </row>
    <row r="4338" spans="1:38" ht="12" customHeight="1" x14ac:dyDescent="0.25">
      <c r="A4338" s="73">
        <v>5101070</v>
      </c>
      <c r="B4338" s="98" t="s">
        <v>7454</v>
      </c>
      <c r="C4338" s="74"/>
      <c r="D4338" s="115">
        <v>2902.38</v>
      </c>
      <c r="E4338" s="75" t="s">
        <v>6463</v>
      </c>
      <c r="F4338" s="112">
        <f t="shared" si="249"/>
        <v>3482.8560000000002</v>
      </c>
      <c r="G4338" s="80" t="s">
        <v>3334</v>
      </c>
      <c r="H4338" s="358"/>
      <c r="I4338" s="361"/>
      <c r="L4338"/>
      <c r="M4338"/>
      <c r="P4338" s="9">
        <v>109</v>
      </c>
      <c r="V4338" s="39"/>
      <c r="Z4338" s="38"/>
      <c r="AA4338" s="38">
        <v>11.9998815703768</v>
      </c>
      <c r="AB4338" s="30"/>
      <c r="AC4338" s="31"/>
      <c r="AD4338" s="32"/>
      <c r="AE4338" s="32"/>
      <c r="AF4338" s="33"/>
      <c r="AJ4338" s="350">
        <v>1101070</v>
      </c>
      <c r="AK4338" s="3"/>
      <c r="AL4338" s="3"/>
    </row>
    <row r="4339" spans="1:38" ht="12" customHeight="1" x14ac:dyDescent="0.25">
      <c r="A4339" s="73">
        <v>5101071</v>
      </c>
      <c r="B4339" s="98" t="s">
        <v>7398</v>
      </c>
      <c r="C4339" s="74"/>
      <c r="D4339" s="115">
        <v>1947.58</v>
      </c>
      <c r="E4339" s="75" t="s">
        <v>6463</v>
      </c>
      <c r="F4339" s="112">
        <f t="shared" si="249"/>
        <v>2337.096</v>
      </c>
      <c r="G4339" s="80" t="s">
        <v>3334</v>
      </c>
      <c r="H4339" s="358"/>
      <c r="I4339" s="365" t="s">
        <v>4992</v>
      </c>
      <c r="L4339"/>
      <c r="M4339"/>
      <c r="P4339" s="9">
        <v>109</v>
      </c>
      <c r="V4339" s="39"/>
      <c r="Z4339" s="38"/>
      <c r="AA4339" s="38">
        <v>0</v>
      </c>
      <c r="AB4339" s="30"/>
      <c r="AC4339" s="31"/>
      <c r="AD4339" s="32"/>
      <c r="AE4339" s="32"/>
      <c r="AF4339" s="33"/>
      <c r="AJ4339" s="350">
        <v>1101071</v>
      </c>
      <c r="AK4339" s="3"/>
      <c r="AL4339" s="3"/>
    </row>
    <row r="4340" spans="1:38" ht="12" customHeight="1" x14ac:dyDescent="0.25">
      <c r="A4340" s="73">
        <v>5101072</v>
      </c>
      <c r="B4340" s="98" t="s">
        <v>7455</v>
      </c>
      <c r="C4340" s="74"/>
      <c r="D4340" s="115">
        <v>3813.31</v>
      </c>
      <c r="E4340" s="75" t="s">
        <v>6463</v>
      </c>
      <c r="F4340" s="112">
        <f t="shared" si="249"/>
        <v>4575.9719999999998</v>
      </c>
      <c r="G4340" s="80" t="s">
        <v>3334</v>
      </c>
      <c r="H4340" s="358"/>
      <c r="I4340" s="365"/>
      <c r="L4340"/>
      <c r="M4340"/>
      <c r="P4340" s="9">
        <v>109</v>
      </c>
      <c r="V4340" s="39"/>
      <c r="Z4340" s="38"/>
      <c r="AA4340" s="38">
        <v>12.000150231920529</v>
      </c>
      <c r="AB4340" s="30"/>
      <c r="AC4340" s="31"/>
      <c r="AD4340" s="32"/>
      <c r="AE4340" s="32"/>
      <c r="AF4340" s="33"/>
      <c r="AJ4340" s="350">
        <v>1101072</v>
      </c>
      <c r="AK4340" s="3"/>
      <c r="AL4340" s="3"/>
    </row>
    <row r="4341" spans="1:38" ht="12" customHeight="1" x14ac:dyDescent="0.25">
      <c r="A4341" s="73">
        <v>5101073</v>
      </c>
      <c r="B4341" s="98" t="s">
        <v>7456</v>
      </c>
      <c r="C4341" s="74"/>
      <c r="D4341" s="115">
        <v>3813.31</v>
      </c>
      <c r="E4341" s="75" t="s">
        <v>1</v>
      </c>
      <c r="F4341" s="112">
        <f t="shared" si="249"/>
        <v>4575.9719999999998</v>
      </c>
      <c r="G4341" s="80" t="s">
        <v>3334</v>
      </c>
      <c r="H4341" s="358"/>
      <c r="I4341" s="365"/>
      <c r="L4341"/>
      <c r="M4341"/>
      <c r="P4341" s="9">
        <v>109</v>
      </c>
      <c r="V4341" s="39"/>
      <c r="Z4341" s="38"/>
      <c r="AA4341" s="38">
        <v>12.000150231920529</v>
      </c>
      <c r="AB4341" s="30"/>
      <c r="AC4341" s="31"/>
      <c r="AD4341" s="32"/>
      <c r="AE4341" s="32"/>
      <c r="AF4341" s="33"/>
      <c r="AJ4341" s="350">
        <v>1101073</v>
      </c>
      <c r="AK4341" s="3"/>
      <c r="AL4341" s="3"/>
    </row>
    <row r="4342" spans="1:38" ht="12" customHeight="1" x14ac:dyDescent="0.25">
      <c r="A4342" s="73">
        <v>5101074</v>
      </c>
      <c r="B4342" s="98" t="s">
        <v>7457</v>
      </c>
      <c r="C4342" s="74"/>
      <c r="D4342" s="115">
        <v>3813.31</v>
      </c>
      <c r="E4342" s="75" t="s">
        <v>6463</v>
      </c>
      <c r="F4342" s="112">
        <f t="shared" si="249"/>
        <v>4575.9719999999998</v>
      </c>
      <c r="G4342" s="80" t="s">
        <v>3334</v>
      </c>
      <c r="H4342" s="358"/>
      <c r="I4342" s="365"/>
      <c r="L4342"/>
      <c r="M4342"/>
      <c r="P4342" s="9">
        <v>109</v>
      </c>
      <c r="V4342" s="39"/>
      <c r="Z4342" s="38"/>
      <c r="AA4342" s="38">
        <v>12.000150231920529</v>
      </c>
      <c r="AB4342" s="30"/>
      <c r="AC4342" s="31"/>
      <c r="AD4342" s="32"/>
      <c r="AE4342" s="32"/>
      <c r="AF4342" s="33"/>
      <c r="AJ4342" s="350">
        <v>1101074</v>
      </c>
      <c r="AK4342" s="3"/>
      <c r="AL4342" s="3"/>
    </row>
    <row r="4343" spans="1:38" ht="12" customHeight="1" x14ac:dyDescent="0.25">
      <c r="A4343" s="73">
        <v>5101075</v>
      </c>
      <c r="B4343" s="98" t="s">
        <v>7399</v>
      </c>
      <c r="C4343" s="74"/>
      <c r="D4343" s="115">
        <v>3813.31</v>
      </c>
      <c r="E4343" s="75" t="s">
        <v>6463</v>
      </c>
      <c r="F4343" s="112">
        <f t="shared" si="249"/>
        <v>4575.9719999999998</v>
      </c>
      <c r="G4343" s="80" t="s">
        <v>3334</v>
      </c>
      <c r="H4343" s="358"/>
      <c r="L4343"/>
      <c r="M4343"/>
      <c r="P4343" s="9">
        <v>109</v>
      </c>
      <c r="V4343" s="39"/>
      <c r="Z4343" s="38"/>
      <c r="AA4343" s="38">
        <v>12.000150231920529</v>
      </c>
      <c r="AB4343" s="30"/>
      <c r="AC4343" s="31"/>
      <c r="AD4343" s="32"/>
      <c r="AE4343" s="32"/>
      <c r="AF4343" s="33"/>
      <c r="AJ4343" s="350">
        <v>1101075</v>
      </c>
      <c r="AK4343" s="3"/>
      <c r="AL4343" s="3"/>
    </row>
    <row r="4344" spans="1:38" ht="12" customHeight="1" x14ac:dyDescent="0.25">
      <c r="A4344" s="73">
        <v>5101076</v>
      </c>
      <c r="B4344" s="98" t="s">
        <v>7458</v>
      </c>
      <c r="C4344" s="74"/>
      <c r="D4344" s="115">
        <v>4076.67</v>
      </c>
      <c r="E4344" s="75" t="s">
        <v>6463</v>
      </c>
      <c r="F4344" s="112">
        <f t="shared" si="249"/>
        <v>4892.0039999999999</v>
      </c>
      <c r="G4344" s="80" t="s">
        <v>3334</v>
      </c>
      <c r="H4344" s="358"/>
      <c r="L4344"/>
      <c r="M4344"/>
      <c r="P4344" s="9">
        <v>109</v>
      </c>
      <c r="V4344" s="39"/>
      <c r="Z4344" s="38"/>
      <c r="AA4344" s="38">
        <v>11.999901631511648</v>
      </c>
      <c r="AB4344" s="30"/>
      <c r="AC4344" s="31"/>
      <c r="AD4344" s="32"/>
      <c r="AE4344" s="32"/>
      <c r="AF4344" s="33"/>
      <c r="AJ4344" s="350">
        <v>1101076</v>
      </c>
      <c r="AK4344" s="3"/>
      <c r="AL4344" s="3"/>
    </row>
    <row r="4345" spans="1:38" ht="12" customHeight="1" x14ac:dyDescent="0.25">
      <c r="A4345" s="73">
        <v>5101077</v>
      </c>
      <c r="B4345" s="98" t="s">
        <v>7459</v>
      </c>
      <c r="C4345" s="74"/>
      <c r="D4345" s="115">
        <v>4076.67</v>
      </c>
      <c r="E4345" s="75" t="s">
        <v>6464</v>
      </c>
      <c r="F4345" s="112">
        <f t="shared" si="249"/>
        <v>4892.0039999999999</v>
      </c>
      <c r="G4345" s="80" t="s">
        <v>3334</v>
      </c>
      <c r="H4345" s="358"/>
      <c r="L4345"/>
      <c r="M4345"/>
      <c r="P4345" s="9">
        <v>109</v>
      </c>
      <c r="V4345" s="39"/>
      <c r="Z4345" s="38"/>
      <c r="AA4345" s="38">
        <v>11.999901631511648</v>
      </c>
      <c r="AB4345" s="30"/>
      <c r="AC4345" s="31"/>
      <c r="AD4345" s="32"/>
      <c r="AE4345" s="32"/>
      <c r="AF4345" s="33"/>
      <c r="AJ4345" s="350">
        <v>1101077</v>
      </c>
      <c r="AK4345" s="3"/>
      <c r="AL4345" s="3"/>
    </row>
    <row r="4346" spans="1:38" ht="12" customHeight="1" x14ac:dyDescent="0.25">
      <c r="A4346" s="356">
        <v>1101078</v>
      </c>
      <c r="B4346" s="98" t="s">
        <v>7460</v>
      </c>
      <c r="C4346" s="74"/>
      <c r="D4346" s="115">
        <v>2233.9699999999998</v>
      </c>
      <c r="E4346" s="75" t="s">
        <v>6463</v>
      </c>
      <c r="F4346" s="309">
        <f t="shared" si="249"/>
        <v>2680.7639999999997</v>
      </c>
      <c r="G4346" s="80" t="s">
        <v>3334</v>
      </c>
      <c r="H4346" s="358"/>
      <c r="L4346"/>
      <c r="M4346"/>
      <c r="P4346" s="9">
        <v>109</v>
      </c>
      <c r="V4346" s="39"/>
      <c r="Z4346" s="38"/>
      <c r="AA4346" s="38">
        <v>0</v>
      </c>
      <c r="AB4346" s="30"/>
      <c r="AC4346" s="31"/>
      <c r="AD4346" s="32"/>
      <c r="AE4346" s="32"/>
      <c r="AF4346" s="33"/>
      <c r="AJ4346" s="350"/>
      <c r="AK4346" s="3"/>
      <c r="AL4346" s="3"/>
    </row>
    <row r="4347" spans="1:38" ht="12" customHeight="1" x14ac:dyDescent="0.25">
      <c r="A4347" s="356">
        <v>1101079</v>
      </c>
      <c r="B4347" s="98" t="s">
        <v>7400</v>
      </c>
      <c r="C4347" s="74"/>
      <c r="D4347" s="115">
        <v>2233.9699999999998</v>
      </c>
      <c r="E4347" s="75" t="s">
        <v>6464</v>
      </c>
      <c r="F4347" s="309">
        <f t="shared" si="249"/>
        <v>2680.7639999999997</v>
      </c>
      <c r="G4347" s="80" t="s">
        <v>3334</v>
      </c>
      <c r="H4347" s="358"/>
      <c r="L4347"/>
      <c r="M4347"/>
      <c r="P4347" s="9">
        <v>109</v>
      </c>
      <c r="V4347" s="39"/>
      <c r="Z4347" s="38"/>
      <c r="AA4347" s="38">
        <v>0</v>
      </c>
      <c r="AB4347" s="30"/>
      <c r="AC4347" s="31"/>
      <c r="AD4347" s="32"/>
      <c r="AE4347" s="32"/>
      <c r="AF4347" s="33"/>
      <c r="AJ4347" s="350"/>
      <c r="AK4347" s="3"/>
      <c r="AL4347" s="3"/>
    </row>
    <row r="4348" spans="1:38" ht="12" customHeight="1" x14ac:dyDescent="0.25">
      <c r="A4348" s="356">
        <v>1101080</v>
      </c>
      <c r="B4348" s="98" t="s">
        <v>7461</v>
      </c>
      <c r="C4348" s="74"/>
      <c r="D4348" s="115">
        <v>2686.99</v>
      </c>
      <c r="E4348" s="75" t="s">
        <v>1</v>
      </c>
      <c r="F4348" s="309">
        <f t="shared" si="249"/>
        <v>3224.3879999999995</v>
      </c>
      <c r="G4348" s="80" t="s">
        <v>3334</v>
      </c>
      <c r="H4348" s="358"/>
      <c r="L4348"/>
      <c r="M4348"/>
      <c r="P4348" s="9">
        <v>109</v>
      </c>
      <c r="V4348" s="39"/>
      <c r="Z4348" s="38"/>
      <c r="AA4348" s="38">
        <v>11.999983755817468</v>
      </c>
      <c r="AB4348" s="30"/>
      <c r="AC4348" s="31"/>
      <c r="AD4348" s="32"/>
      <c r="AE4348" s="32"/>
      <c r="AF4348" s="33"/>
      <c r="AJ4348" s="350"/>
      <c r="AK4348" s="3"/>
      <c r="AL4348" s="3"/>
    </row>
    <row r="4349" spans="1:38" ht="12" customHeight="1" x14ac:dyDescent="0.25">
      <c r="A4349" s="73">
        <v>5101081</v>
      </c>
      <c r="B4349" s="98" t="s">
        <v>7462</v>
      </c>
      <c r="C4349" s="74"/>
      <c r="D4349" s="115">
        <v>3367.97</v>
      </c>
      <c r="E4349" s="75"/>
      <c r="F4349" s="112">
        <f t="shared" si="249"/>
        <v>4041.5639999999994</v>
      </c>
      <c r="G4349" s="80" t="s">
        <v>3334</v>
      </c>
      <c r="H4349" s="358"/>
      <c r="L4349"/>
      <c r="M4349"/>
      <c r="P4349" s="9">
        <v>109</v>
      </c>
      <c r="V4349" s="39"/>
      <c r="Z4349" s="38"/>
      <c r="AA4349" s="38">
        <v>0</v>
      </c>
      <c r="AB4349" s="30"/>
      <c r="AC4349" s="31"/>
      <c r="AD4349" s="32"/>
      <c r="AE4349" s="32"/>
      <c r="AF4349" s="33"/>
      <c r="AJ4349" s="350">
        <v>1101081</v>
      </c>
      <c r="AK4349" s="3"/>
      <c r="AL4349" s="3"/>
    </row>
    <row r="4350" spans="1:38" ht="12" customHeight="1" x14ac:dyDescent="0.25">
      <c r="A4350" s="73">
        <v>5101082</v>
      </c>
      <c r="B4350" s="98" t="s">
        <v>7401</v>
      </c>
      <c r="C4350" s="74"/>
      <c r="D4350" s="115">
        <v>3367.97</v>
      </c>
      <c r="E4350" s="75"/>
      <c r="F4350" s="112">
        <f t="shared" si="249"/>
        <v>4041.5639999999994</v>
      </c>
      <c r="G4350" s="80" t="s">
        <v>3334</v>
      </c>
      <c r="H4350" s="358"/>
      <c r="L4350"/>
      <c r="M4350"/>
      <c r="P4350" s="9">
        <v>109</v>
      </c>
      <c r="V4350" s="39"/>
      <c r="Z4350" s="38"/>
      <c r="AA4350" s="38">
        <v>0</v>
      </c>
      <c r="AB4350" s="30"/>
      <c r="AC4350" s="31"/>
      <c r="AD4350" s="32"/>
      <c r="AE4350" s="32"/>
      <c r="AF4350" s="33"/>
      <c r="AJ4350" s="350">
        <v>1101082</v>
      </c>
      <c r="AK4350" s="3"/>
      <c r="AL4350" s="3"/>
    </row>
    <row r="4351" spans="1:38" ht="12" customHeight="1" x14ac:dyDescent="0.25">
      <c r="A4351" s="73">
        <v>5101083</v>
      </c>
      <c r="B4351" s="98" t="s">
        <v>7463</v>
      </c>
      <c r="C4351" s="74"/>
      <c r="D4351" s="115">
        <v>3980.22</v>
      </c>
      <c r="E4351" s="75" t="s">
        <v>6464</v>
      </c>
      <c r="F4351" s="112">
        <f t="shared" si="249"/>
        <v>4776.2639999999992</v>
      </c>
      <c r="G4351" s="80" t="s">
        <v>3334</v>
      </c>
      <c r="H4351" s="358"/>
      <c r="L4351"/>
      <c r="M4351"/>
      <c r="P4351" s="9">
        <v>109</v>
      </c>
      <c r="V4351" s="39"/>
      <c r="Z4351" s="38"/>
      <c r="AA4351" s="38">
        <v>11.999928034255689</v>
      </c>
      <c r="AB4351" s="30"/>
      <c r="AC4351" s="31"/>
      <c r="AD4351" s="32"/>
      <c r="AE4351" s="32"/>
      <c r="AF4351" s="33"/>
      <c r="AJ4351" s="350">
        <v>1101083</v>
      </c>
      <c r="AK4351" s="3"/>
      <c r="AL4351" s="3"/>
    </row>
    <row r="4352" spans="1:38" ht="12" customHeight="1" x14ac:dyDescent="0.25">
      <c r="A4352" s="73">
        <v>5101084</v>
      </c>
      <c r="B4352" s="98" t="s">
        <v>7464</v>
      </c>
      <c r="C4352" s="74"/>
      <c r="D4352" s="115">
        <v>3980.22</v>
      </c>
      <c r="E4352" s="75" t="s">
        <v>6464</v>
      </c>
      <c r="F4352" s="112">
        <f t="shared" si="249"/>
        <v>4776.2639999999992</v>
      </c>
      <c r="G4352" s="80" t="s">
        <v>3334</v>
      </c>
      <c r="H4352" s="358"/>
      <c r="L4352"/>
      <c r="M4352"/>
      <c r="P4352" s="9">
        <v>109</v>
      </c>
      <c r="V4352" s="39"/>
      <c r="Z4352" s="38"/>
      <c r="AA4352" s="38">
        <v>11.999928034255689</v>
      </c>
      <c r="AB4352" s="30"/>
      <c r="AC4352" s="31"/>
      <c r="AD4352" s="32"/>
      <c r="AE4352" s="32"/>
      <c r="AF4352" s="33"/>
      <c r="AJ4352" s="350">
        <v>1101084</v>
      </c>
      <c r="AK4352" s="3"/>
      <c r="AL4352" s="3"/>
    </row>
    <row r="4353" spans="1:38" ht="12" customHeight="1" x14ac:dyDescent="0.25">
      <c r="A4353" s="356">
        <v>1101085</v>
      </c>
      <c r="B4353" s="98" t="s">
        <v>7465</v>
      </c>
      <c r="C4353" s="74"/>
      <c r="D4353" s="115">
        <v>3032.55</v>
      </c>
      <c r="E4353" s="75" t="s">
        <v>6463</v>
      </c>
      <c r="F4353" s="309">
        <f t="shared" si="249"/>
        <v>3639.06</v>
      </c>
      <c r="G4353" s="80" t="s">
        <v>3334</v>
      </c>
      <c r="H4353" s="358"/>
      <c r="L4353"/>
      <c r="M4353"/>
      <c r="P4353" s="9">
        <v>109</v>
      </c>
      <c r="V4353" s="39"/>
      <c r="Z4353" s="38"/>
      <c r="AA4353" s="38">
        <v>0</v>
      </c>
      <c r="AB4353" s="30"/>
      <c r="AC4353" s="31"/>
      <c r="AD4353" s="32"/>
      <c r="AE4353" s="32"/>
      <c r="AF4353" s="33"/>
      <c r="AJ4353" s="350"/>
      <c r="AK4353" s="3"/>
      <c r="AL4353" s="3"/>
    </row>
    <row r="4354" spans="1:38" ht="12" customHeight="1" x14ac:dyDescent="0.25">
      <c r="A4354" s="356">
        <v>1101086</v>
      </c>
      <c r="B4354" s="98" t="s">
        <v>7402</v>
      </c>
      <c r="C4354" s="74"/>
      <c r="D4354" s="115">
        <v>3032.55</v>
      </c>
      <c r="E4354" s="75" t="s">
        <v>1</v>
      </c>
      <c r="F4354" s="309">
        <f t="shared" si="249"/>
        <v>3639.06</v>
      </c>
      <c r="G4354" s="80" t="s">
        <v>3334</v>
      </c>
      <c r="H4354" s="358"/>
      <c r="L4354"/>
      <c r="M4354"/>
      <c r="P4354" s="9">
        <v>109</v>
      </c>
      <c r="V4354" s="39"/>
      <c r="Z4354" s="38"/>
      <c r="AA4354" s="38">
        <v>0</v>
      </c>
      <c r="AB4354" s="30"/>
      <c r="AC4354" s="31"/>
      <c r="AD4354" s="32"/>
      <c r="AE4354" s="32"/>
      <c r="AF4354" s="33"/>
      <c r="AJ4354" s="350"/>
      <c r="AK4354" s="3"/>
      <c r="AL4354" s="3"/>
    </row>
    <row r="4355" spans="1:38" ht="24" customHeight="1" x14ac:dyDescent="0.25">
      <c r="A4355" s="73">
        <v>3705065</v>
      </c>
      <c r="B4355" s="98" t="s">
        <v>7376</v>
      </c>
      <c r="C4355" s="74"/>
      <c r="D4355" s="115">
        <v>87.3</v>
      </c>
      <c r="E4355" s="95" t="s">
        <v>5497</v>
      </c>
      <c r="F4355" s="112">
        <f t="shared" si="249"/>
        <v>104.75999999999999</v>
      </c>
      <c r="G4355" s="80" t="s">
        <v>3333</v>
      </c>
      <c r="H4355" s="358"/>
      <c r="J4355" s="15"/>
      <c r="L4355"/>
      <c r="M4355"/>
      <c r="P4355" s="9">
        <v>109</v>
      </c>
      <c r="V4355" s="39"/>
      <c r="Z4355" s="38"/>
      <c r="AA4355" s="38">
        <v>12</v>
      </c>
      <c r="AB4355" s="30"/>
      <c r="AC4355" s="31"/>
      <c r="AD4355" s="32"/>
      <c r="AE4355" s="32"/>
      <c r="AF4355" s="33"/>
      <c r="AJ4355" s="350"/>
      <c r="AK4355" s="3"/>
      <c r="AL4355" s="3"/>
    </row>
    <row r="4356" spans="1:38" ht="24" customHeight="1" x14ac:dyDescent="0.25">
      <c r="A4356" s="73">
        <v>3705066</v>
      </c>
      <c r="B4356" s="98" t="s">
        <v>7377</v>
      </c>
      <c r="C4356" s="74"/>
      <c r="D4356" s="115">
        <v>96.77</v>
      </c>
      <c r="E4356" s="95" t="s">
        <v>5497</v>
      </c>
      <c r="F4356" s="112">
        <f t="shared" si="249"/>
        <v>116.124</v>
      </c>
      <c r="G4356" s="80" t="s">
        <v>3333</v>
      </c>
      <c r="H4356" s="358"/>
      <c r="J4356" s="15"/>
      <c r="L4356"/>
      <c r="M4356"/>
      <c r="P4356" s="9">
        <v>109</v>
      </c>
      <c r="V4356" s="39"/>
      <c r="Z4356" s="38"/>
      <c r="AA4356" s="38">
        <v>12</v>
      </c>
      <c r="AB4356" s="30"/>
      <c r="AC4356" s="31"/>
      <c r="AD4356" s="32"/>
      <c r="AE4356" s="32"/>
      <c r="AF4356" s="33"/>
      <c r="AJ4356" s="350"/>
      <c r="AK4356" s="3"/>
      <c r="AL4356" s="3"/>
    </row>
    <row r="4357" spans="1:38" ht="24" customHeight="1" x14ac:dyDescent="0.25">
      <c r="A4357" s="73">
        <v>3705067</v>
      </c>
      <c r="B4357" s="98" t="s">
        <v>7378</v>
      </c>
      <c r="C4357" s="74"/>
      <c r="D4357" s="115">
        <v>112.55</v>
      </c>
      <c r="E4357" s="95" t="s">
        <v>5497</v>
      </c>
      <c r="F4357" s="112">
        <f t="shared" si="249"/>
        <v>135.06</v>
      </c>
      <c r="G4357" s="80" t="s">
        <v>3333</v>
      </c>
      <c r="H4357" s="358"/>
      <c r="J4357" s="15"/>
      <c r="L4357"/>
      <c r="M4357"/>
      <c r="P4357" s="9">
        <v>109</v>
      </c>
      <c r="V4357" s="39"/>
      <c r="Z4357" s="38"/>
      <c r="AA4357" s="38">
        <v>12</v>
      </c>
      <c r="AB4357" s="30"/>
      <c r="AC4357" s="31"/>
      <c r="AD4357" s="32"/>
      <c r="AE4357" s="32"/>
      <c r="AF4357" s="33"/>
      <c r="AJ4357" s="350"/>
      <c r="AK4357" s="3"/>
      <c r="AL4357" s="3"/>
    </row>
    <row r="4358" spans="1:38" ht="24" customHeight="1" x14ac:dyDescent="0.25">
      <c r="A4358" s="73">
        <v>3705068</v>
      </c>
      <c r="B4358" s="98" t="s">
        <v>7466</v>
      </c>
      <c r="C4358" s="74"/>
      <c r="D4358" s="115">
        <v>121.99</v>
      </c>
      <c r="E4358" s="95" t="s">
        <v>5497</v>
      </c>
      <c r="F4358" s="112">
        <f t="shared" si="249"/>
        <v>146.38799999999998</v>
      </c>
      <c r="G4358" s="80" t="s">
        <v>3334</v>
      </c>
      <c r="H4358" s="358"/>
      <c r="J4358" s="15"/>
      <c r="L4358"/>
      <c r="M4358"/>
      <c r="P4358" s="9">
        <v>109</v>
      </c>
      <c r="V4358" s="39"/>
      <c r="Z4358" s="38"/>
      <c r="AA4358" s="38">
        <v>12</v>
      </c>
      <c r="AB4358" s="30"/>
      <c r="AC4358" s="31"/>
      <c r="AD4358" s="32"/>
      <c r="AE4358" s="32"/>
      <c r="AF4358" s="33"/>
      <c r="AJ4358" s="350"/>
      <c r="AK4358" s="3"/>
      <c r="AL4358" s="3"/>
    </row>
    <row r="4359" spans="1:38" ht="24" customHeight="1" x14ac:dyDescent="0.25">
      <c r="A4359" s="73">
        <v>3705069</v>
      </c>
      <c r="B4359" s="98" t="s">
        <v>7467</v>
      </c>
      <c r="C4359" s="74"/>
      <c r="D4359" s="115">
        <v>121.99</v>
      </c>
      <c r="E4359" s="95" t="s">
        <v>5497</v>
      </c>
      <c r="F4359" s="112">
        <f t="shared" si="249"/>
        <v>146.38799999999998</v>
      </c>
      <c r="G4359" s="80" t="s">
        <v>3335</v>
      </c>
      <c r="H4359" s="358"/>
      <c r="J4359" s="15"/>
      <c r="L4359"/>
      <c r="M4359"/>
      <c r="P4359" s="9">
        <v>109</v>
      </c>
      <c r="V4359" s="39"/>
      <c r="Z4359" s="38"/>
      <c r="AA4359" s="38">
        <v>12</v>
      </c>
      <c r="AB4359" s="30"/>
      <c r="AC4359" s="31"/>
      <c r="AD4359" s="32"/>
      <c r="AE4359" s="32"/>
      <c r="AF4359" s="33"/>
      <c r="AJ4359" s="350"/>
      <c r="AK4359" s="3"/>
      <c r="AL4359" s="3"/>
    </row>
    <row r="4360" spans="1:38" ht="24" customHeight="1" x14ac:dyDescent="0.25">
      <c r="A4360" s="73">
        <v>3705070</v>
      </c>
      <c r="B4360" s="98" t="s">
        <v>7379</v>
      </c>
      <c r="C4360" s="74"/>
      <c r="D4360" s="115">
        <v>121.99</v>
      </c>
      <c r="E4360" s="95" t="s">
        <v>5497</v>
      </c>
      <c r="F4360" s="112">
        <f t="shared" si="249"/>
        <v>146.38799999999998</v>
      </c>
      <c r="G4360" s="80" t="s">
        <v>3333</v>
      </c>
      <c r="H4360" s="358"/>
      <c r="J4360" s="15"/>
      <c r="L4360"/>
      <c r="M4360"/>
      <c r="P4360" s="9">
        <v>109</v>
      </c>
      <c r="V4360" s="39"/>
      <c r="Z4360" s="38"/>
      <c r="AA4360" s="38">
        <v>12</v>
      </c>
      <c r="AB4360" s="30"/>
      <c r="AC4360" s="31"/>
      <c r="AD4360" s="32"/>
      <c r="AE4360" s="32"/>
      <c r="AF4360" s="33"/>
      <c r="AJ4360" s="350"/>
      <c r="AK4360" s="3"/>
      <c r="AL4360" s="3"/>
    </row>
    <row r="4361" spans="1:38" ht="24" customHeight="1" x14ac:dyDescent="0.25">
      <c r="A4361" s="73">
        <v>3705071</v>
      </c>
      <c r="B4361" s="98" t="s">
        <v>7468</v>
      </c>
      <c r="C4361" s="74"/>
      <c r="D4361" s="115">
        <v>171.47</v>
      </c>
      <c r="E4361" s="95" t="s">
        <v>5497</v>
      </c>
      <c r="F4361" s="112">
        <f t="shared" si="249"/>
        <v>205.76399999999998</v>
      </c>
      <c r="G4361" s="80" t="s">
        <v>3334</v>
      </c>
      <c r="H4361" s="358"/>
      <c r="J4361" s="15"/>
      <c r="L4361"/>
      <c r="M4361"/>
      <c r="P4361" s="9">
        <v>109</v>
      </c>
      <c r="V4361" s="39"/>
      <c r="Z4361" s="38"/>
      <c r="AA4361" s="38">
        <v>12</v>
      </c>
      <c r="AB4361" s="30"/>
      <c r="AC4361" s="31"/>
      <c r="AD4361" s="32"/>
      <c r="AE4361" s="32"/>
      <c r="AF4361" s="33"/>
      <c r="AJ4361" s="350"/>
      <c r="AK4361" s="3"/>
      <c r="AL4361" s="3"/>
    </row>
    <row r="4362" spans="1:38" ht="24" customHeight="1" x14ac:dyDescent="0.25">
      <c r="A4362" s="73">
        <v>3705072</v>
      </c>
      <c r="B4362" s="98" t="s">
        <v>7469</v>
      </c>
      <c r="C4362" s="74"/>
      <c r="D4362" s="115">
        <v>171.47</v>
      </c>
      <c r="E4362" s="95" t="s">
        <v>5497</v>
      </c>
      <c r="F4362" s="112">
        <f t="shared" si="249"/>
        <v>205.76399999999998</v>
      </c>
      <c r="G4362" s="80" t="s">
        <v>3335</v>
      </c>
      <c r="H4362" s="358"/>
      <c r="J4362" s="15"/>
      <c r="L4362"/>
      <c r="M4362"/>
      <c r="P4362" s="9">
        <v>109</v>
      </c>
      <c r="V4362" s="39"/>
      <c r="Z4362" s="38"/>
      <c r="AA4362" s="38">
        <v>12</v>
      </c>
      <c r="AB4362" s="30"/>
      <c r="AC4362" s="31"/>
      <c r="AD4362" s="32"/>
      <c r="AE4362" s="32"/>
      <c r="AF4362" s="33"/>
      <c r="AJ4362" s="350"/>
      <c r="AK4362" s="3"/>
      <c r="AL4362" s="3"/>
    </row>
    <row r="4363" spans="1:38" ht="24" customHeight="1" x14ac:dyDescent="0.25">
      <c r="A4363" s="73">
        <v>3705073</v>
      </c>
      <c r="B4363" s="98" t="s">
        <v>7470</v>
      </c>
      <c r="C4363" s="74"/>
      <c r="D4363" s="115">
        <v>171.47</v>
      </c>
      <c r="E4363" s="95" t="s">
        <v>5497</v>
      </c>
      <c r="F4363" s="112">
        <f t="shared" si="249"/>
        <v>205.76399999999998</v>
      </c>
      <c r="G4363" s="80" t="s">
        <v>3333</v>
      </c>
      <c r="H4363" s="358"/>
      <c r="J4363" s="15"/>
      <c r="L4363"/>
      <c r="M4363"/>
      <c r="P4363" s="9">
        <v>109</v>
      </c>
      <c r="V4363" s="39"/>
      <c r="Z4363" s="38"/>
      <c r="AA4363" s="38">
        <v>12</v>
      </c>
      <c r="AB4363" s="30"/>
      <c r="AC4363" s="31"/>
      <c r="AD4363" s="32"/>
      <c r="AE4363" s="32"/>
      <c r="AF4363" s="33"/>
      <c r="AJ4363" s="350"/>
      <c r="AK4363" s="3"/>
      <c r="AL4363" s="3"/>
    </row>
    <row r="4364" spans="1:38" ht="24" customHeight="1" x14ac:dyDescent="0.25">
      <c r="A4364" s="73">
        <v>3705074</v>
      </c>
      <c r="B4364" s="98" t="s">
        <v>7471</v>
      </c>
      <c r="C4364" s="74"/>
      <c r="D4364" s="115">
        <v>205</v>
      </c>
      <c r="E4364" s="95" t="s">
        <v>5497</v>
      </c>
      <c r="F4364" s="112">
        <f t="shared" si="249"/>
        <v>246</v>
      </c>
      <c r="G4364" s="80" t="s">
        <v>3334</v>
      </c>
      <c r="H4364" s="358"/>
      <c r="J4364" s="15"/>
      <c r="L4364"/>
      <c r="M4364"/>
      <c r="P4364" s="9">
        <v>109</v>
      </c>
      <c r="V4364" s="39"/>
      <c r="Z4364" s="38"/>
      <c r="AA4364" s="38">
        <v>12</v>
      </c>
      <c r="AB4364" s="30"/>
      <c r="AC4364" s="31"/>
      <c r="AD4364" s="32"/>
      <c r="AE4364" s="32"/>
      <c r="AF4364" s="33"/>
      <c r="AJ4364" s="350"/>
      <c r="AK4364" s="3"/>
      <c r="AL4364" s="3"/>
    </row>
    <row r="4365" spans="1:38" ht="24" customHeight="1" x14ac:dyDescent="0.25">
      <c r="A4365" s="73">
        <v>3705075</v>
      </c>
      <c r="B4365" s="98" t="s">
        <v>7472</v>
      </c>
      <c r="C4365" s="74"/>
      <c r="D4365" s="115">
        <v>205</v>
      </c>
      <c r="E4365" s="95" t="s">
        <v>5497</v>
      </c>
      <c r="F4365" s="112">
        <f t="shared" si="249"/>
        <v>246</v>
      </c>
      <c r="G4365" s="80" t="s">
        <v>3335</v>
      </c>
      <c r="H4365" s="358"/>
      <c r="J4365" s="15"/>
      <c r="L4365"/>
      <c r="M4365"/>
      <c r="P4365" s="9">
        <v>109</v>
      </c>
      <c r="V4365" s="39"/>
      <c r="Z4365" s="38"/>
      <c r="AA4365" s="38">
        <v>12</v>
      </c>
      <c r="AB4365" s="30"/>
      <c r="AC4365" s="31"/>
      <c r="AD4365" s="32"/>
      <c r="AE4365" s="32"/>
      <c r="AF4365" s="33"/>
      <c r="AJ4365" s="350"/>
      <c r="AK4365" s="3"/>
      <c r="AL4365" s="3"/>
    </row>
    <row r="4366" spans="1:38" ht="24" customHeight="1" x14ac:dyDescent="0.25">
      <c r="A4366" s="73">
        <v>3705076</v>
      </c>
      <c r="B4366" s="98" t="s">
        <v>7473</v>
      </c>
      <c r="C4366" s="74"/>
      <c r="D4366" s="115">
        <v>205</v>
      </c>
      <c r="E4366" s="95" t="s">
        <v>5497</v>
      </c>
      <c r="F4366" s="112">
        <f t="shared" si="249"/>
        <v>246</v>
      </c>
      <c r="G4366" s="80" t="s">
        <v>3335</v>
      </c>
      <c r="H4366" s="358"/>
      <c r="J4366" s="15"/>
      <c r="L4366"/>
      <c r="M4366"/>
      <c r="P4366" s="9">
        <v>109</v>
      </c>
      <c r="V4366" s="39"/>
      <c r="Z4366" s="38"/>
      <c r="AA4366" s="38">
        <v>12</v>
      </c>
      <c r="AB4366" s="30"/>
      <c r="AC4366" s="31"/>
      <c r="AD4366" s="32"/>
      <c r="AE4366" s="32"/>
      <c r="AF4366" s="33"/>
      <c r="AJ4366" s="350"/>
      <c r="AK4366" s="3"/>
      <c r="AL4366" s="3"/>
    </row>
    <row r="4367" spans="1:38" ht="24" customHeight="1" x14ac:dyDescent="0.25">
      <c r="A4367" s="73">
        <v>3705077</v>
      </c>
      <c r="B4367" s="98" t="s">
        <v>7474</v>
      </c>
      <c r="C4367" s="74"/>
      <c r="D4367" s="115">
        <v>205</v>
      </c>
      <c r="E4367" s="95" t="s">
        <v>5497</v>
      </c>
      <c r="F4367" s="112">
        <f t="shared" si="249"/>
        <v>246</v>
      </c>
      <c r="G4367" s="80" t="s">
        <v>3333</v>
      </c>
      <c r="H4367" s="358"/>
      <c r="J4367" s="15"/>
      <c r="L4367"/>
      <c r="M4367"/>
      <c r="P4367" s="9">
        <v>109</v>
      </c>
      <c r="V4367" s="39"/>
      <c r="Z4367" s="38"/>
      <c r="AA4367" s="38">
        <v>12</v>
      </c>
      <c r="AB4367" s="30"/>
      <c r="AC4367" s="31"/>
      <c r="AD4367" s="32"/>
      <c r="AE4367" s="32"/>
      <c r="AF4367" s="33"/>
      <c r="AJ4367" s="350"/>
      <c r="AK4367" s="3"/>
      <c r="AL4367" s="3"/>
    </row>
    <row r="4368" spans="1:38" ht="24" customHeight="1" x14ac:dyDescent="0.25">
      <c r="A4368" s="73">
        <v>3705078</v>
      </c>
      <c r="B4368" s="98" t="s">
        <v>7475</v>
      </c>
      <c r="C4368" s="74"/>
      <c r="D4368" s="115">
        <v>248.52</v>
      </c>
      <c r="E4368" s="95" t="s">
        <v>5497</v>
      </c>
      <c r="F4368" s="112">
        <f t="shared" si="249"/>
        <v>298.22399999999999</v>
      </c>
      <c r="G4368" s="80" t="s">
        <v>3334</v>
      </c>
      <c r="H4368" s="358"/>
      <c r="J4368" s="15"/>
      <c r="L4368"/>
      <c r="M4368"/>
      <c r="P4368" s="9">
        <v>109</v>
      </c>
      <c r="V4368" s="39"/>
      <c r="Z4368" s="38"/>
      <c r="AA4368" s="38">
        <v>12</v>
      </c>
      <c r="AB4368" s="30"/>
      <c r="AC4368" s="31"/>
      <c r="AD4368" s="32"/>
      <c r="AE4368" s="32"/>
      <c r="AF4368" s="33"/>
      <c r="AJ4368" s="350"/>
      <c r="AK4368" s="3"/>
      <c r="AL4368" s="3"/>
    </row>
    <row r="4369" spans="1:38" ht="24" customHeight="1" x14ac:dyDescent="0.25">
      <c r="A4369" s="73">
        <v>3705079</v>
      </c>
      <c r="B4369" s="98" t="s">
        <v>7476</v>
      </c>
      <c r="C4369" s="74"/>
      <c r="D4369" s="115">
        <v>248.52</v>
      </c>
      <c r="E4369" s="95" t="s">
        <v>5497</v>
      </c>
      <c r="F4369" s="112">
        <f t="shared" si="249"/>
        <v>298.22399999999999</v>
      </c>
      <c r="G4369" s="80" t="s">
        <v>3334</v>
      </c>
      <c r="H4369" s="358"/>
      <c r="J4369" s="15"/>
      <c r="L4369"/>
      <c r="M4369"/>
      <c r="P4369" s="9">
        <v>109</v>
      </c>
      <c r="V4369" s="39"/>
      <c r="Z4369" s="38"/>
      <c r="AA4369" s="38">
        <v>12</v>
      </c>
      <c r="AB4369" s="30"/>
      <c r="AC4369" s="31"/>
      <c r="AD4369" s="32"/>
      <c r="AE4369" s="32"/>
      <c r="AF4369" s="33"/>
      <c r="AJ4369" s="350"/>
      <c r="AK4369" s="3"/>
      <c r="AL4369" s="3"/>
    </row>
    <row r="4370" spans="1:38" ht="24" customHeight="1" x14ac:dyDescent="0.25">
      <c r="A4370" s="73">
        <v>3705080</v>
      </c>
      <c r="B4370" s="98" t="s">
        <v>7477</v>
      </c>
      <c r="C4370" s="74"/>
      <c r="D4370" s="115">
        <v>252.91</v>
      </c>
      <c r="E4370" s="95" t="s">
        <v>5497</v>
      </c>
      <c r="F4370" s="112">
        <f t="shared" si="249"/>
        <v>303.49199999999996</v>
      </c>
      <c r="G4370" s="80" t="s">
        <v>3334</v>
      </c>
      <c r="H4370" s="358"/>
      <c r="J4370" s="15"/>
      <c r="L4370"/>
      <c r="M4370"/>
      <c r="P4370" s="9">
        <v>109</v>
      </c>
      <c r="V4370" s="39"/>
      <c r="Z4370" s="38"/>
      <c r="AA4370" s="38">
        <v>12</v>
      </c>
      <c r="AB4370" s="30"/>
      <c r="AC4370" s="31"/>
      <c r="AD4370" s="32"/>
      <c r="AE4370" s="32"/>
      <c r="AF4370" s="33"/>
      <c r="AJ4370" s="350"/>
      <c r="AK4370" s="3"/>
      <c r="AL4370" s="3"/>
    </row>
    <row r="4371" spans="1:38" ht="24" customHeight="1" x14ac:dyDescent="0.25">
      <c r="A4371" s="73">
        <v>3705081</v>
      </c>
      <c r="B4371" s="98" t="s">
        <v>7478</v>
      </c>
      <c r="C4371" s="74"/>
      <c r="D4371" s="115">
        <v>252.91</v>
      </c>
      <c r="E4371" s="95" t="s">
        <v>5497</v>
      </c>
      <c r="F4371" s="112">
        <f t="shared" si="249"/>
        <v>303.49199999999996</v>
      </c>
      <c r="G4371" s="80" t="s">
        <v>3334</v>
      </c>
      <c r="H4371" s="358"/>
      <c r="J4371" s="15"/>
      <c r="L4371"/>
      <c r="M4371"/>
      <c r="P4371" s="9">
        <v>109</v>
      </c>
      <c r="V4371" s="39"/>
      <c r="Z4371" s="38"/>
      <c r="AA4371" s="38">
        <v>12</v>
      </c>
      <c r="AB4371" s="30"/>
      <c r="AC4371" s="31"/>
      <c r="AD4371" s="32"/>
      <c r="AE4371" s="32"/>
      <c r="AF4371" s="33"/>
      <c r="AJ4371" s="350"/>
      <c r="AK4371" s="3"/>
      <c r="AL4371" s="3"/>
    </row>
    <row r="4372" spans="1:38" ht="24" customHeight="1" x14ac:dyDescent="0.25">
      <c r="A4372" s="73">
        <v>3705082</v>
      </c>
      <c r="B4372" s="98" t="s">
        <v>7479</v>
      </c>
      <c r="C4372" s="74"/>
      <c r="D4372" s="115">
        <v>252.91</v>
      </c>
      <c r="E4372" s="95" t="s">
        <v>5497</v>
      </c>
      <c r="F4372" s="112">
        <f t="shared" si="249"/>
        <v>303.49199999999996</v>
      </c>
      <c r="G4372" s="80" t="s">
        <v>3335</v>
      </c>
      <c r="H4372" s="358"/>
      <c r="J4372" s="15"/>
      <c r="L4372"/>
      <c r="M4372"/>
      <c r="P4372" s="9">
        <v>109</v>
      </c>
      <c r="V4372" s="39"/>
      <c r="Z4372" s="38"/>
      <c r="AA4372" s="38">
        <v>12</v>
      </c>
      <c r="AB4372" s="30"/>
      <c r="AC4372" s="31"/>
      <c r="AD4372" s="32"/>
      <c r="AE4372" s="32"/>
      <c r="AF4372" s="33"/>
      <c r="AJ4372" s="350"/>
      <c r="AK4372" s="3"/>
      <c r="AL4372" s="3"/>
    </row>
    <row r="4373" spans="1:38" ht="24" customHeight="1" x14ac:dyDescent="0.25">
      <c r="A4373" s="73">
        <v>3705083</v>
      </c>
      <c r="B4373" s="98" t="s">
        <v>7480</v>
      </c>
      <c r="C4373" s="74"/>
      <c r="D4373" s="115">
        <v>252.91</v>
      </c>
      <c r="E4373" s="95" t="s">
        <v>5497</v>
      </c>
      <c r="F4373" s="112">
        <f t="shared" si="249"/>
        <v>303.49199999999996</v>
      </c>
      <c r="G4373" s="80" t="s">
        <v>3335</v>
      </c>
      <c r="H4373" s="358"/>
      <c r="J4373" s="15"/>
      <c r="L4373"/>
      <c r="M4373"/>
      <c r="P4373" s="9">
        <v>109</v>
      </c>
      <c r="V4373" s="39"/>
      <c r="Z4373" s="38"/>
      <c r="AA4373" s="38">
        <v>12</v>
      </c>
      <c r="AB4373" s="30"/>
      <c r="AC4373" s="31"/>
      <c r="AD4373" s="32"/>
      <c r="AE4373" s="32"/>
      <c r="AF4373" s="33"/>
      <c r="AJ4373" s="350"/>
      <c r="AK4373" s="3"/>
      <c r="AL4373" s="3"/>
    </row>
    <row r="4374" spans="1:38" ht="24" customHeight="1" x14ac:dyDescent="0.25">
      <c r="A4374" s="73">
        <v>3705084</v>
      </c>
      <c r="B4374" s="98" t="s">
        <v>7481</v>
      </c>
      <c r="C4374" s="74"/>
      <c r="D4374" s="115">
        <v>252.91</v>
      </c>
      <c r="E4374" s="95" t="s">
        <v>5497</v>
      </c>
      <c r="F4374" s="112">
        <f t="shared" si="249"/>
        <v>303.49199999999996</v>
      </c>
      <c r="G4374" s="80" t="s">
        <v>3335</v>
      </c>
      <c r="H4374" s="358"/>
      <c r="J4374" s="15"/>
      <c r="L4374"/>
      <c r="M4374"/>
      <c r="P4374" s="9">
        <v>109</v>
      </c>
      <c r="V4374" s="39"/>
      <c r="Z4374" s="38"/>
      <c r="AA4374" s="38">
        <v>12</v>
      </c>
      <c r="AB4374" s="30"/>
      <c r="AC4374" s="31"/>
      <c r="AD4374" s="32"/>
      <c r="AE4374" s="32"/>
      <c r="AF4374" s="33"/>
      <c r="AJ4374" s="350"/>
      <c r="AK4374" s="3"/>
      <c r="AL4374" s="3"/>
    </row>
    <row r="4375" spans="1:38" ht="24" customHeight="1" x14ac:dyDescent="0.25">
      <c r="A4375" s="73">
        <v>3705085</v>
      </c>
      <c r="B4375" s="98" t="s">
        <v>7482</v>
      </c>
      <c r="C4375" s="74"/>
      <c r="D4375" s="115">
        <v>252.91</v>
      </c>
      <c r="E4375" s="95" t="s">
        <v>5497</v>
      </c>
      <c r="F4375" s="112">
        <f t="shared" si="249"/>
        <v>303.49199999999996</v>
      </c>
      <c r="G4375" s="80" t="s">
        <v>3333</v>
      </c>
      <c r="H4375" s="358"/>
      <c r="J4375" s="15"/>
      <c r="L4375"/>
      <c r="M4375"/>
      <c r="P4375" s="9">
        <v>109</v>
      </c>
      <c r="V4375" s="39"/>
      <c r="Z4375" s="38"/>
      <c r="AA4375" s="38">
        <v>12</v>
      </c>
      <c r="AB4375" s="30"/>
      <c r="AC4375" s="31"/>
      <c r="AD4375" s="32"/>
      <c r="AE4375" s="32"/>
      <c r="AF4375" s="33"/>
      <c r="AJ4375" s="350"/>
      <c r="AK4375" s="3"/>
      <c r="AL4375" s="3"/>
    </row>
    <row r="4376" spans="1:38" ht="24" customHeight="1" x14ac:dyDescent="0.25">
      <c r="A4376" s="73">
        <v>3705086</v>
      </c>
      <c r="B4376" s="98" t="s">
        <v>7483</v>
      </c>
      <c r="C4376" s="74"/>
      <c r="D4376" s="115">
        <v>311.43</v>
      </c>
      <c r="E4376" s="95" t="s">
        <v>5497</v>
      </c>
      <c r="F4376" s="112">
        <f t="shared" si="249"/>
        <v>373.71600000000001</v>
      </c>
      <c r="G4376" s="80" t="s">
        <v>3334</v>
      </c>
      <c r="H4376" s="358"/>
      <c r="J4376" s="15"/>
      <c r="L4376"/>
      <c r="M4376"/>
      <c r="P4376" s="9">
        <v>109</v>
      </c>
      <c r="V4376" s="39"/>
      <c r="Z4376" s="38"/>
      <c r="AA4376" s="38">
        <v>12</v>
      </c>
      <c r="AB4376" s="30"/>
      <c r="AC4376" s="31"/>
      <c r="AD4376" s="32"/>
      <c r="AE4376" s="32"/>
      <c r="AF4376" s="33"/>
      <c r="AJ4376" s="350"/>
      <c r="AK4376" s="3"/>
      <c r="AL4376" s="3"/>
    </row>
    <row r="4377" spans="1:38" ht="24" customHeight="1" x14ac:dyDescent="0.25">
      <c r="A4377" s="73">
        <v>3705087</v>
      </c>
      <c r="B4377" s="98" t="s">
        <v>7484</v>
      </c>
      <c r="C4377" s="74"/>
      <c r="D4377" s="115">
        <v>311.43</v>
      </c>
      <c r="E4377" s="95" t="s">
        <v>5497</v>
      </c>
      <c r="F4377" s="112">
        <f t="shared" si="249"/>
        <v>373.71600000000001</v>
      </c>
      <c r="G4377" s="80" t="s">
        <v>3334</v>
      </c>
      <c r="H4377" s="358"/>
      <c r="J4377" s="15"/>
      <c r="L4377"/>
      <c r="M4377"/>
      <c r="P4377" s="9">
        <v>109</v>
      </c>
      <c r="V4377" s="39"/>
      <c r="Z4377" s="38"/>
      <c r="AA4377" s="38">
        <v>12</v>
      </c>
      <c r="AB4377" s="30"/>
      <c r="AC4377" s="31"/>
      <c r="AD4377" s="32"/>
      <c r="AE4377" s="32"/>
      <c r="AF4377" s="33"/>
      <c r="AJ4377" s="350"/>
      <c r="AK4377" s="3"/>
      <c r="AL4377" s="3"/>
    </row>
    <row r="4378" spans="1:38" ht="24" customHeight="1" x14ac:dyDescent="0.25">
      <c r="A4378" s="73">
        <v>3705088</v>
      </c>
      <c r="B4378" s="98" t="s">
        <v>7485</v>
      </c>
      <c r="C4378" s="74"/>
      <c r="D4378" s="115">
        <v>311.43</v>
      </c>
      <c r="E4378" s="95" t="s">
        <v>5497</v>
      </c>
      <c r="F4378" s="112">
        <f t="shared" si="249"/>
        <v>373.71600000000001</v>
      </c>
      <c r="G4378" s="80" t="s">
        <v>3335</v>
      </c>
      <c r="H4378" s="358"/>
      <c r="J4378" s="15"/>
      <c r="L4378"/>
      <c r="M4378"/>
      <c r="P4378" s="9">
        <v>109</v>
      </c>
      <c r="V4378" s="39"/>
      <c r="Z4378" s="38"/>
      <c r="AA4378" s="38">
        <v>12</v>
      </c>
      <c r="AB4378" s="30"/>
      <c r="AC4378" s="31"/>
      <c r="AD4378" s="32"/>
      <c r="AE4378" s="32"/>
      <c r="AF4378" s="33"/>
      <c r="AJ4378" s="350"/>
      <c r="AK4378" s="3"/>
      <c r="AL4378" s="3"/>
    </row>
    <row r="4379" spans="1:38" ht="24" customHeight="1" x14ac:dyDescent="0.25">
      <c r="A4379" s="73">
        <v>3705089</v>
      </c>
      <c r="B4379" s="98" t="s">
        <v>7486</v>
      </c>
      <c r="C4379" s="74"/>
      <c r="D4379" s="115">
        <v>311.43</v>
      </c>
      <c r="E4379" s="95" t="s">
        <v>5497</v>
      </c>
      <c r="F4379" s="112">
        <f t="shared" si="249"/>
        <v>373.71600000000001</v>
      </c>
      <c r="G4379" s="80" t="s">
        <v>3335</v>
      </c>
      <c r="H4379" s="358"/>
      <c r="J4379" s="15"/>
      <c r="L4379"/>
      <c r="M4379"/>
      <c r="P4379" s="9">
        <v>109</v>
      </c>
      <c r="V4379" s="39"/>
      <c r="Z4379" s="38"/>
      <c r="AA4379" s="38">
        <v>12</v>
      </c>
      <c r="AB4379" s="30"/>
      <c r="AC4379" s="31"/>
      <c r="AD4379" s="32"/>
      <c r="AE4379" s="32"/>
      <c r="AF4379" s="33"/>
      <c r="AJ4379" s="350"/>
      <c r="AK4379" s="3"/>
      <c r="AL4379" s="3"/>
    </row>
    <row r="4380" spans="1:38" ht="24" customHeight="1" x14ac:dyDescent="0.25">
      <c r="A4380" s="73">
        <v>3705090</v>
      </c>
      <c r="B4380" s="98" t="s">
        <v>7487</v>
      </c>
      <c r="C4380" s="74"/>
      <c r="D4380" s="115">
        <v>311.43</v>
      </c>
      <c r="E4380" s="95" t="s">
        <v>5497</v>
      </c>
      <c r="F4380" s="112">
        <f t="shared" si="249"/>
        <v>373.71600000000001</v>
      </c>
      <c r="G4380" s="80" t="s">
        <v>3335</v>
      </c>
      <c r="H4380" s="358"/>
      <c r="J4380" s="15"/>
      <c r="L4380"/>
      <c r="M4380"/>
      <c r="P4380" s="9">
        <v>109</v>
      </c>
      <c r="V4380" s="39"/>
      <c r="Z4380" s="38"/>
      <c r="AA4380" s="38">
        <v>12</v>
      </c>
      <c r="AB4380" s="30"/>
      <c r="AC4380" s="31"/>
      <c r="AD4380" s="32"/>
      <c r="AE4380" s="32"/>
      <c r="AF4380" s="33"/>
      <c r="AJ4380" s="350"/>
      <c r="AK4380" s="3"/>
      <c r="AL4380" s="3"/>
    </row>
    <row r="4381" spans="1:38" ht="24" customHeight="1" x14ac:dyDescent="0.25">
      <c r="A4381" s="73">
        <v>3705091</v>
      </c>
      <c r="B4381" s="98" t="s">
        <v>7488</v>
      </c>
      <c r="C4381" s="74"/>
      <c r="D4381" s="115">
        <v>311.43</v>
      </c>
      <c r="E4381" s="95" t="s">
        <v>5497</v>
      </c>
      <c r="F4381" s="112">
        <f t="shared" si="249"/>
        <v>373.71600000000001</v>
      </c>
      <c r="G4381" s="80" t="s">
        <v>3333</v>
      </c>
      <c r="H4381" s="358"/>
      <c r="J4381" s="15"/>
      <c r="L4381"/>
      <c r="M4381"/>
      <c r="P4381" s="9">
        <v>109</v>
      </c>
      <c r="V4381" s="39"/>
      <c r="Z4381" s="38"/>
      <c r="AA4381" s="38">
        <v>12</v>
      </c>
      <c r="AB4381" s="30"/>
      <c r="AC4381" s="31"/>
      <c r="AD4381" s="32"/>
      <c r="AE4381" s="32"/>
      <c r="AF4381" s="33"/>
      <c r="AJ4381" s="350"/>
      <c r="AK4381" s="3"/>
      <c r="AL4381" s="3"/>
    </row>
    <row r="4382" spans="1:38" ht="24" customHeight="1" x14ac:dyDescent="0.25">
      <c r="A4382" s="73">
        <v>3705092</v>
      </c>
      <c r="B4382" s="98" t="s">
        <v>7489</v>
      </c>
      <c r="C4382" s="74"/>
      <c r="D4382" s="115">
        <v>368</v>
      </c>
      <c r="E4382" s="95" t="s">
        <v>5497</v>
      </c>
      <c r="F4382" s="112">
        <f t="shared" si="249"/>
        <v>441.59999999999997</v>
      </c>
      <c r="G4382" s="80" t="s">
        <v>3334</v>
      </c>
      <c r="H4382" s="358"/>
      <c r="J4382" s="15"/>
      <c r="L4382"/>
      <c r="M4382"/>
      <c r="P4382" s="9">
        <v>109</v>
      </c>
      <c r="V4382" s="39"/>
      <c r="Z4382" s="38"/>
      <c r="AA4382" s="38">
        <v>12</v>
      </c>
      <c r="AB4382" s="30"/>
      <c r="AC4382" s="31"/>
      <c r="AD4382" s="32"/>
      <c r="AE4382" s="32"/>
      <c r="AF4382" s="33"/>
      <c r="AJ4382" s="350"/>
      <c r="AK4382" s="3"/>
      <c r="AL4382" s="3"/>
    </row>
    <row r="4383" spans="1:38" ht="24" customHeight="1" x14ac:dyDescent="0.25">
      <c r="A4383" s="73">
        <v>3705093</v>
      </c>
      <c r="B4383" s="98" t="s">
        <v>7490</v>
      </c>
      <c r="C4383" s="74"/>
      <c r="D4383" s="115">
        <v>368</v>
      </c>
      <c r="E4383" s="95" t="s">
        <v>5497</v>
      </c>
      <c r="F4383" s="112">
        <f t="shared" si="249"/>
        <v>441.59999999999997</v>
      </c>
      <c r="G4383" s="80" t="s">
        <v>3335</v>
      </c>
      <c r="H4383" s="358"/>
      <c r="J4383" s="15"/>
      <c r="L4383"/>
      <c r="M4383"/>
      <c r="P4383" s="9">
        <v>109</v>
      </c>
      <c r="V4383" s="39"/>
      <c r="Z4383" s="38"/>
      <c r="AA4383" s="38">
        <v>12</v>
      </c>
      <c r="AB4383" s="30"/>
      <c r="AC4383" s="31"/>
      <c r="AD4383" s="32"/>
      <c r="AE4383" s="32"/>
      <c r="AF4383" s="33"/>
      <c r="AJ4383" s="350"/>
      <c r="AK4383" s="3"/>
      <c r="AL4383" s="3"/>
    </row>
    <row r="4384" spans="1:38" ht="24" customHeight="1" x14ac:dyDescent="0.25">
      <c r="A4384" s="73">
        <v>3705094</v>
      </c>
      <c r="B4384" s="98" t="s">
        <v>7491</v>
      </c>
      <c r="C4384" s="74"/>
      <c r="D4384" s="115">
        <v>368</v>
      </c>
      <c r="E4384" s="95" t="s">
        <v>5497</v>
      </c>
      <c r="F4384" s="112">
        <f t="shared" si="249"/>
        <v>441.59999999999997</v>
      </c>
      <c r="G4384" s="80" t="s">
        <v>3335</v>
      </c>
      <c r="H4384" s="358"/>
      <c r="J4384" s="15"/>
      <c r="L4384"/>
      <c r="M4384"/>
      <c r="P4384" s="9">
        <v>109</v>
      </c>
      <c r="V4384" s="39"/>
      <c r="Z4384" s="38"/>
      <c r="AA4384" s="38">
        <v>12</v>
      </c>
      <c r="AB4384" s="30"/>
      <c r="AC4384" s="31"/>
      <c r="AD4384" s="32"/>
      <c r="AE4384" s="32"/>
      <c r="AF4384" s="33"/>
      <c r="AJ4384" s="350"/>
      <c r="AK4384" s="3"/>
      <c r="AL4384" s="3"/>
    </row>
    <row r="4385" spans="1:38" ht="24" customHeight="1" x14ac:dyDescent="0.25">
      <c r="A4385" s="73">
        <v>3705095</v>
      </c>
      <c r="B4385" s="98" t="s">
        <v>7492</v>
      </c>
      <c r="C4385" s="74"/>
      <c r="D4385" s="115">
        <v>368</v>
      </c>
      <c r="E4385" s="95" t="s">
        <v>5497</v>
      </c>
      <c r="F4385" s="112">
        <f t="shared" si="249"/>
        <v>441.59999999999997</v>
      </c>
      <c r="G4385" s="80" t="s">
        <v>3333</v>
      </c>
      <c r="H4385" s="358"/>
      <c r="J4385" s="15"/>
      <c r="L4385"/>
      <c r="M4385"/>
      <c r="P4385" s="9">
        <v>109</v>
      </c>
      <c r="V4385" s="39"/>
      <c r="Z4385" s="38"/>
      <c r="AA4385" s="38">
        <v>12</v>
      </c>
      <c r="AB4385" s="30"/>
      <c r="AC4385" s="31"/>
      <c r="AD4385" s="32"/>
      <c r="AE4385" s="32"/>
      <c r="AF4385" s="33"/>
      <c r="AJ4385" s="350"/>
      <c r="AK4385" s="3"/>
      <c r="AL4385" s="3"/>
    </row>
    <row r="4386" spans="1:38" ht="24" customHeight="1" x14ac:dyDescent="0.25">
      <c r="A4386" s="73">
        <v>3705096</v>
      </c>
      <c r="B4386" s="98" t="s">
        <v>7493</v>
      </c>
      <c r="C4386" s="74"/>
      <c r="D4386" s="115">
        <v>492.05</v>
      </c>
      <c r="E4386" s="95" t="s">
        <v>5497</v>
      </c>
      <c r="F4386" s="112">
        <f t="shared" si="249"/>
        <v>590.46</v>
      </c>
      <c r="G4386" s="80" t="s">
        <v>3334</v>
      </c>
      <c r="H4386" s="358"/>
      <c r="J4386" s="15"/>
      <c r="L4386"/>
      <c r="M4386"/>
      <c r="P4386" s="9">
        <v>109</v>
      </c>
      <c r="V4386" s="39"/>
      <c r="Z4386" s="38"/>
      <c r="AA4386" s="38">
        <v>12</v>
      </c>
      <c r="AB4386" s="30"/>
      <c r="AC4386" s="31"/>
      <c r="AD4386" s="32"/>
      <c r="AE4386" s="32"/>
      <c r="AF4386" s="33"/>
      <c r="AJ4386" s="350"/>
      <c r="AK4386" s="3"/>
      <c r="AL4386" s="3"/>
    </row>
    <row r="4387" spans="1:38" ht="24" customHeight="1" x14ac:dyDescent="0.25">
      <c r="A4387" s="73">
        <v>3705097</v>
      </c>
      <c r="B4387" s="98" t="s">
        <v>7494</v>
      </c>
      <c r="C4387" s="74"/>
      <c r="D4387" s="115">
        <v>492.05</v>
      </c>
      <c r="E4387" s="95" t="s">
        <v>5497</v>
      </c>
      <c r="F4387" s="112">
        <f t="shared" si="249"/>
        <v>590.46</v>
      </c>
      <c r="G4387" s="80" t="s">
        <v>3335</v>
      </c>
      <c r="H4387" s="358"/>
      <c r="J4387" s="15"/>
      <c r="L4387"/>
      <c r="M4387"/>
      <c r="P4387" s="9">
        <v>109</v>
      </c>
      <c r="V4387" s="39"/>
      <c r="Z4387" s="38"/>
      <c r="AA4387" s="38">
        <v>12</v>
      </c>
      <c r="AB4387" s="30"/>
      <c r="AC4387" s="31"/>
      <c r="AD4387" s="32"/>
      <c r="AE4387" s="32"/>
      <c r="AF4387" s="33"/>
      <c r="AJ4387" s="350"/>
      <c r="AK4387" s="3"/>
      <c r="AL4387" s="3"/>
    </row>
    <row r="4388" spans="1:38" ht="24" customHeight="1" x14ac:dyDescent="0.25">
      <c r="A4388" s="73">
        <v>3705098</v>
      </c>
      <c r="B4388" s="98" t="s">
        <v>7495</v>
      </c>
      <c r="C4388" s="74"/>
      <c r="D4388" s="115">
        <v>492.05</v>
      </c>
      <c r="E4388" s="95" t="s">
        <v>5497</v>
      </c>
      <c r="F4388" s="112">
        <f t="shared" si="249"/>
        <v>590.46</v>
      </c>
      <c r="G4388" s="80" t="s">
        <v>3335</v>
      </c>
      <c r="H4388" s="358"/>
      <c r="J4388" s="15"/>
      <c r="L4388"/>
      <c r="M4388"/>
      <c r="P4388" s="9">
        <v>109</v>
      </c>
      <c r="V4388" s="39"/>
      <c r="Z4388" s="38"/>
      <c r="AA4388" s="38">
        <v>12</v>
      </c>
      <c r="AB4388" s="30"/>
      <c r="AC4388" s="31"/>
      <c r="AD4388" s="32"/>
      <c r="AE4388" s="32"/>
      <c r="AF4388" s="33"/>
      <c r="AJ4388" s="350"/>
      <c r="AK4388" s="3"/>
      <c r="AL4388" s="3"/>
    </row>
    <row r="4389" spans="1:38" ht="24" customHeight="1" x14ac:dyDescent="0.25">
      <c r="A4389" s="73">
        <v>3705099</v>
      </c>
      <c r="B4389" s="98" t="s">
        <v>7496</v>
      </c>
      <c r="C4389" s="74"/>
      <c r="D4389" s="115">
        <v>492.05</v>
      </c>
      <c r="E4389" s="95" t="s">
        <v>5497</v>
      </c>
      <c r="F4389" s="112">
        <f t="shared" si="249"/>
        <v>590.46</v>
      </c>
      <c r="G4389" s="80" t="s">
        <v>3335</v>
      </c>
      <c r="H4389" s="358"/>
      <c r="J4389" s="15"/>
      <c r="L4389"/>
      <c r="M4389"/>
      <c r="P4389" s="9">
        <v>109</v>
      </c>
      <c r="V4389" s="39"/>
      <c r="Z4389" s="38"/>
      <c r="AA4389" s="38">
        <v>12</v>
      </c>
      <c r="AB4389" s="30"/>
      <c r="AC4389" s="31"/>
      <c r="AD4389" s="32"/>
      <c r="AE4389" s="32"/>
      <c r="AF4389" s="33"/>
      <c r="AJ4389" s="350"/>
      <c r="AK4389" s="3"/>
      <c r="AL4389" s="3"/>
    </row>
    <row r="4390" spans="1:38" ht="24" customHeight="1" x14ac:dyDescent="0.25">
      <c r="A4390" s="73">
        <v>3705100</v>
      </c>
      <c r="B4390" s="98" t="s">
        <v>7497</v>
      </c>
      <c r="C4390" s="74"/>
      <c r="D4390" s="115">
        <v>492.05</v>
      </c>
      <c r="E4390" s="95" t="s">
        <v>5497</v>
      </c>
      <c r="F4390" s="112">
        <f t="shared" si="249"/>
        <v>590.46</v>
      </c>
      <c r="G4390" s="80" t="s">
        <v>3335</v>
      </c>
      <c r="H4390" s="358"/>
      <c r="J4390" s="15"/>
      <c r="L4390"/>
      <c r="M4390"/>
      <c r="P4390" s="9">
        <v>109</v>
      </c>
      <c r="V4390" s="39"/>
      <c r="Z4390" s="38"/>
      <c r="AA4390" s="38">
        <v>12</v>
      </c>
      <c r="AB4390" s="30"/>
      <c r="AC4390" s="31"/>
      <c r="AD4390" s="32"/>
      <c r="AE4390" s="32"/>
      <c r="AF4390" s="33"/>
      <c r="AJ4390" s="350"/>
      <c r="AK4390" s="3"/>
      <c r="AL4390" s="3"/>
    </row>
    <row r="4391" spans="1:38" ht="24" customHeight="1" x14ac:dyDescent="0.25">
      <c r="A4391" s="73">
        <v>3705101</v>
      </c>
      <c r="B4391" s="98" t="s">
        <v>7498</v>
      </c>
      <c r="C4391" s="74"/>
      <c r="D4391" s="115">
        <v>571.61</v>
      </c>
      <c r="E4391" s="95" t="s">
        <v>5497</v>
      </c>
      <c r="F4391" s="112">
        <f t="shared" si="249"/>
        <v>685.93200000000002</v>
      </c>
      <c r="G4391" s="80" t="s">
        <v>3334</v>
      </c>
      <c r="H4391" s="358"/>
      <c r="J4391" s="15"/>
      <c r="L4391"/>
      <c r="M4391"/>
      <c r="P4391" s="9">
        <v>109</v>
      </c>
      <c r="V4391" s="39"/>
      <c r="Z4391" s="38"/>
      <c r="AA4391" s="38">
        <v>12</v>
      </c>
      <c r="AB4391" s="30"/>
      <c r="AC4391" s="31"/>
      <c r="AD4391" s="32"/>
      <c r="AE4391" s="32"/>
      <c r="AF4391" s="33"/>
      <c r="AJ4391" s="350"/>
      <c r="AK4391" s="3"/>
      <c r="AL4391" s="3"/>
    </row>
    <row r="4392" spans="1:38" ht="24" customHeight="1" x14ac:dyDescent="0.25">
      <c r="A4392" s="73">
        <v>3705102</v>
      </c>
      <c r="B4392" s="98" t="s">
        <v>7499</v>
      </c>
      <c r="C4392" s="74"/>
      <c r="D4392" s="115">
        <v>571.61</v>
      </c>
      <c r="E4392" s="95" t="s">
        <v>5497</v>
      </c>
      <c r="F4392" s="112">
        <f t="shared" si="249"/>
        <v>685.93200000000002</v>
      </c>
      <c r="G4392" s="80" t="s">
        <v>3335</v>
      </c>
      <c r="H4392" s="358"/>
      <c r="J4392" s="15"/>
      <c r="L4392"/>
      <c r="M4392"/>
      <c r="P4392" s="9">
        <v>109</v>
      </c>
      <c r="V4392" s="39"/>
      <c r="Z4392" s="38"/>
      <c r="AA4392" s="38">
        <v>12</v>
      </c>
      <c r="AB4392" s="30"/>
      <c r="AC4392" s="31"/>
      <c r="AD4392" s="32"/>
      <c r="AE4392" s="32"/>
      <c r="AF4392" s="33"/>
      <c r="AJ4392" s="350"/>
      <c r="AK4392" s="3"/>
      <c r="AL4392" s="3"/>
    </row>
    <row r="4393" spans="1:38" ht="24" customHeight="1" x14ac:dyDescent="0.25">
      <c r="A4393" s="73">
        <v>3705103</v>
      </c>
      <c r="B4393" s="98" t="s">
        <v>7500</v>
      </c>
      <c r="C4393" s="74"/>
      <c r="D4393" s="115">
        <v>571.61</v>
      </c>
      <c r="E4393" s="95" t="s">
        <v>5497</v>
      </c>
      <c r="F4393" s="112">
        <f t="shared" si="249"/>
        <v>685.93200000000002</v>
      </c>
      <c r="G4393" s="80" t="s">
        <v>3335</v>
      </c>
      <c r="H4393" s="358"/>
      <c r="J4393" s="15"/>
      <c r="L4393"/>
      <c r="M4393"/>
      <c r="P4393" s="9">
        <v>109</v>
      </c>
      <c r="V4393" s="39"/>
      <c r="Z4393" s="38"/>
      <c r="AA4393" s="38">
        <v>12</v>
      </c>
      <c r="AB4393" s="30"/>
      <c r="AC4393" s="31"/>
      <c r="AD4393" s="32"/>
      <c r="AE4393" s="32"/>
      <c r="AF4393" s="33"/>
      <c r="AJ4393" s="350"/>
      <c r="AK4393" s="3"/>
      <c r="AL4393" s="3"/>
    </row>
    <row r="4394" spans="1:38" ht="24" customHeight="1" x14ac:dyDescent="0.25">
      <c r="A4394" s="73">
        <v>3705104</v>
      </c>
      <c r="B4394" s="98" t="s">
        <v>7501</v>
      </c>
      <c r="C4394" s="74"/>
      <c r="D4394" s="115">
        <v>571.61</v>
      </c>
      <c r="E4394" s="95" t="s">
        <v>5497</v>
      </c>
      <c r="F4394" s="112">
        <f t="shared" si="249"/>
        <v>685.93200000000002</v>
      </c>
      <c r="G4394" s="80" t="s">
        <v>3335</v>
      </c>
      <c r="H4394" s="358"/>
      <c r="J4394" s="15"/>
      <c r="L4394"/>
      <c r="M4394"/>
      <c r="P4394" s="9">
        <v>109</v>
      </c>
      <c r="V4394" s="39"/>
      <c r="Z4394" s="38"/>
      <c r="AA4394" s="38">
        <v>12</v>
      </c>
      <c r="AB4394" s="30"/>
      <c r="AC4394" s="31"/>
      <c r="AD4394" s="32"/>
      <c r="AE4394" s="32"/>
      <c r="AF4394" s="33"/>
      <c r="AJ4394" s="350"/>
      <c r="AK4394" s="3"/>
      <c r="AL4394" s="3"/>
    </row>
    <row r="4395" spans="1:38" ht="24" customHeight="1" x14ac:dyDescent="0.25">
      <c r="A4395" s="73">
        <v>3705105</v>
      </c>
      <c r="B4395" s="98" t="s">
        <v>7502</v>
      </c>
      <c r="C4395" s="74"/>
      <c r="D4395" s="115">
        <v>571.61</v>
      </c>
      <c r="E4395" s="95" t="s">
        <v>5497</v>
      </c>
      <c r="F4395" s="112">
        <f t="shared" si="249"/>
        <v>685.93200000000002</v>
      </c>
      <c r="G4395" s="80" t="s">
        <v>3335</v>
      </c>
      <c r="H4395" s="358"/>
      <c r="J4395" s="15"/>
      <c r="L4395"/>
      <c r="M4395"/>
      <c r="P4395" s="9">
        <v>109</v>
      </c>
      <c r="V4395" s="39"/>
      <c r="Z4395" s="38"/>
      <c r="AA4395" s="38">
        <v>12</v>
      </c>
      <c r="AB4395" s="30"/>
      <c r="AC4395" s="31"/>
      <c r="AD4395" s="32"/>
      <c r="AE4395" s="32"/>
      <c r="AF4395" s="33"/>
      <c r="AJ4395" s="350"/>
      <c r="AK4395" s="3"/>
      <c r="AL4395" s="3"/>
    </row>
    <row r="4396" spans="1:38" ht="24" customHeight="1" x14ac:dyDescent="0.25">
      <c r="A4396" s="73">
        <v>3705106</v>
      </c>
      <c r="B4396" s="98" t="s">
        <v>7503</v>
      </c>
      <c r="C4396" s="74"/>
      <c r="D4396" s="115">
        <v>717.2</v>
      </c>
      <c r="E4396" s="95" t="s">
        <v>5497</v>
      </c>
      <c r="F4396" s="112">
        <f t="shared" si="249"/>
        <v>860.64</v>
      </c>
      <c r="G4396" s="80" t="s">
        <v>3335</v>
      </c>
      <c r="H4396" s="358"/>
      <c r="J4396" s="15"/>
      <c r="L4396"/>
      <c r="M4396"/>
      <c r="P4396" s="9">
        <v>109</v>
      </c>
      <c r="V4396" s="39"/>
      <c r="Z4396" s="38"/>
      <c r="AA4396" s="38">
        <v>12</v>
      </c>
      <c r="AB4396" s="30"/>
      <c r="AC4396" s="31"/>
      <c r="AD4396" s="32"/>
      <c r="AE4396" s="32"/>
      <c r="AF4396" s="33"/>
      <c r="AJ4396" s="350"/>
      <c r="AK4396" s="3"/>
      <c r="AL4396" s="3"/>
    </row>
    <row r="4397" spans="1:38" ht="24" customHeight="1" x14ac:dyDescent="0.25">
      <c r="A4397" s="271">
        <v>3705107</v>
      </c>
      <c r="B4397" s="100" t="s">
        <v>7504</v>
      </c>
      <c r="C4397" s="85"/>
      <c r="D4397" s="115">
        <v>717.2</v>
      </c>
      <c r="E4397" s="291" t="s">
        <v>5497</v>
      </c>
      <c r="F4397" s="292">
        <f t="shared" si="249"/>
        <v>860.64</v>
      </c>
      <c r="G4397" s="87" t="s">
        <v>3335</v>
      </c>
      <c r="H4397" s="358"/>
      <c r="J4397" s="15"/>
      <c r="L4397"/>
      <c r="M4397"/>
      <c r="P4397" s="9">
        <v>109</v>
      </c>
      <c r="V4397" s="39"/>
      <c r="Z4397" s="38"/>
      <c r="AA4397" s="38">
        <v>12</v>
      </c>
      <c r="AB4397" s="30"/>
      <c r="AC4397" s="31"/>
      <c r="AD4397" s="32"/>
      <c r="AE4397" s="32"/>
      <c r="AF4397" s="33"/>
      <c r="AJ4397" s="350"/>
      <c r="AK4397" s="3"/>
      <c r="AL4397" s="3"/>
    </row>
    <row r="4398" spans="1:38" ht="75" customHeight="1" x14ac:dyDescent="0.25">
      <c r="A4398" s="269">
        <v>161</v>
      </c>
      <c r="B4398" s="284" t="s">
        <v>8069</v>
      </c>
      <c r="C4398" s="267"/>
      <c r="D4398" s="115"/>
      <c r="E4398" s="267"/>
      <c r="F4398" s="298"/>
      <c r="G4398" s="189"/>
      <c r="H4398" s="358"/>
      <c r="I4398" s="331"/>
      <c r="J4398" s="72"/>
      <c r="K4398" s="72"/>
      <c r="L4398"/>
      <c r="M4398"/>
      <c r="P4398" s="9">
        <v>265</v>
      </c>
      <c r="R4398" s="36"/>
      <c r="V4398" s="37"/>
      <c r="Z4398" s="38"/>
      <c r="AA4398" s="38"/>
      <c r="AB4398" s="30"/>
      <c r="AC4398" s="31"/>
      <c r="AD4398" s="32"/>
      <c r="AE4398" s="32"/>
      <c r="AF4398" s="33"/>
      <c r="AJ4398" s="350"/>
      <c r="AK4398" s="3"/>
      <c r="AL4398" s="3"/>
    </row>
    <row r="4399" spans="1:38" ht="12" customHeight="1" x14ac:dyDescent="0.25">
      <c r="A4399" s="76">
        <v>5401001</v>
      </c>
      <c r="B4399" s="270" t="s">
        <v>7242</v>
      </c>
      <c r="C4399" s="77"/>
      <c r="D4399" s="115">
        <v>157.05000000000001</v>
      </c>
      <c r="E4399" s="78" t="s">
        <v>6463</v>
      </c>
      <c r="F4399" s="112">
        <f t="shared" ref="F4399:F4403" si="250">D4399*1.2</f>
        <v>188.46</v>
      </c>
      <c r="G4399" s="79" t="s">
        <v>3333</v>
      </c>
      <c r="H4399" s="358"/>
      <c r="I4399" s="347"/>
      <c r="J4399" s="15"/>
      <c r="L4399"/>
      <c r="M4399"/>
      <c r="P4399" s="9">
        <v>265</v>
      </c>
      <c r="V4399" s="39"/>
      <c r="Z4399" s="38"/>
      <c r="AA4399" s="38">
        <v>20</v>
      </c>
      <c r="AB4399" s="30"/>
      <c r="AC4399" s="31"/>
      <c r="AD4399" s="32"/>
      <c r="AE4399" s="32"/>
      <c r="AF4399" s="33"/>
      <c r="AJ4399" s="350"/>
      <c r="AK4399" s="3"/>
      <c r="AL4399" s="3"/>
    </row>
    <row r="4400" spans="1:38" ht="12" customHeight="1" x14ac:dyDescent="0.25">
      <c r="A4400" s="73">
        <v>5401002</v>
      </c>
      <c r="B4400" s="98" t="s">
        <v>7243</v>
      </c>
      <c r="C4400" s="74"/>
      <c r="D4400" s="115">
        <v>203.71</v>
      </c>
      <c r="E4400" s="75" t="s">
        <v>6463</v>
      </c>
      <c r="F4400" s="112">
        <f t="shared" si="250"/>
        <v>244.452</v>
      </c>
      <c r="G4400" s="80" t="s">
        <v>3333</v>
      </c>
      <c r="H4400" s="358"/>
      <c r="I4400" s="347"/>
      <c r="J4400" s="15"/>
      <c r="L4400"/>
      <c r="M4400"/>
      <c r="P4400" s="9">
        <v>265</v>
      </c>
      <c r="V4400" s="39"/>
      <c r="Z4400" s="38"/>
      <c r="AA4400" s="38">
        <v>20.00140607424072</v>
      </c>
      <c r="AB4400" s="30"/>
      <c r="AC4400" s="31"/>
      <c r="AD4400" s="32"/>
      <c r="AE4400" s="32"/>
      <c r="AF4400" s="33"/>
      <c r="AJ4400" s="350"/>
      <c r="AK4400" s="3"/>
      <c r="AL4400" s="3"/>
    </row>
    <row r="4401" spans="1:38" ht="12" customHeight="1" x14ac:dyDescent="0.25">
      <c r="A4401" s="73">
        <v>5401003</v>
      </c>
      <c r="B4401" s="98" t="s">
        <v>7244</v>
      </c>
      <c r="C4401" s="74"/>
      <c r="D4401" s="115">
        <v>375.21</v>
      </c>
      <c r="E4401" s="75" t="s">
        <v>6463</v>
      </c>
      <c r="F4401" s="112">
        <f t="shared" si="250"/>
        <v>450.25199999999995</v>
      </c>
      <c r="G4401" s="80" t="s">
        <v>3335</v>
      </c>
      <c r="H4401" s="358"/>
      <c r="I4401" s="347"/>
      <c r="L4401"/>
      <c r="M4401"/>
      <c r="P4401" s="9">
        <v>265</v>
      </c>
      <c r="V4401" s="39"/>
      <c r="Z4401" s="38"/>
      <c r="AA4401" s="38">
        <v>20.001526834109484</v>
      </c>
      <c r="AB4401" s="30"/>
      <c r="AC4401" s="31"/>
      <c r="AD4401" s="32"/>
      <c r="AE4401" s="32"/>
      <c r="AF4401" s="33"/>
      <c r="AJ4401" s="350"/>
      <c r="AK4401" s="3"/>
      <c r="AL4401" s="3"/>
    </row>
    <row r="4402" spans="1:38" ht="12" customHeight="1" x14ac:dyDescent="0.25">
      <c r="A4402" s="73">
        <v>5401004</v>
      </c>
      <c r="B4402" s="98" t="s">
        <v>7245</v>
      </c>
      <c r="C4402" s="74"/>
      <c r="D4402" s="115">
        <v>644.88</v>
      </c>
      <c r="E4402" s="75" t="s">
        <v>6463</v>
      </c>
      <c r="F4402" s="112">
        <f t="shared" si="250"/>
        <v>773.85599999999999</v>
      </c>
      <c r="G4402" s="80" t="s">
        <v>3335</v>
      </c>
      <c r="H4402" s="358"/>
      <c r="I4402" s="347"/>
      <c r="L4402"/>
      <c r="M4402"/>
      <c r="P4402" s="9">
        <v>265</v>
      </c>
      <c r="V4402" s="39"/>
      <c r="Z4402" s="38"/>
      <c r="AA4402" s="38">
        <v>19.999111644124639</v>
      </c>
      <c r="AB4402" s="30"/>
      <c r="AC4402" s="31"/>
      <c r="AD4402" s="32"/>
      <c r="AE4402" s="32"/>
      <c r="AF4402" s="33"/>
      <c r="AJ4402" s="350"/>
      <c r="AK4402" s="3"/>
      <c r="AL4402" s="3"/>
    </row>
    <row r="4403" spans="1:38" ht="12" customHeight="1" x14ac:dyDescent="0.25">
      <c r="A4403" s="73">
        <v>5401005</v>
      </c>
      <c r="B4403" s="98" t="s">
        <v>7246</v>
      </c>
      <c r="C4403" s="74"/>
      <c r="D4403" s="115">
        <v>900.91</v>
      </c>
      <c r="E4403" s="75" t="s">
        <v>6463</v>
      </c>
      <c r="F4403" s="112">
        <f t="shared" si="250"/>
        <v>1081.0919999999999</v>
      </c>
      <c r="G4403" s="80" t="s">
        <v>3335</v>
      </c>
      <c r="H4403" s="358"/>
      <c r="I4403" s="347"/>
      <c r="L4403"/>
      <c r="M4403"/>
      <c r="P4403" s="9">
        <v>265</v>
      </c>
      <c r="V4403" s="39"/>
      <c r="Z4403" s="38"/>
      <c r="AA4403" s="38">
        <v>20.000317944804777</v>
      </c>
      <c r="AB4403" s="30"/>
      <c r="AC4403" s="31"/>
      <c r="AD4403" s="32"/>
      <c r="AE4403" s="32"/>
      <c r="AF4403" s="33"/>
      <c r="AJ4403" s="350"/>
      <c r="AK4403" s="3"/>
      <c r="AL4403" s="3"/>
    </row>
    <row r="4404" spans="1:38" ht="12" customHeight="1" x14ac:dyDescent="0.25">
      <c r="A4404" s="73">
        <v>5116001</v>
      </c>
      <c r="B4404" s="98" t="s">
        <v>7858</v>
      </c>
      <c r="C4404" s="74"/>
      <c r="D4404" s="115">
        <v>162.33000000000001</v>
      </c>
      <c r="E4404" s="75" t="s">
        <v>1</v>
      </c>
      <c r="F4404" s="112">
        <f>D4404*1.2</f>
        <v>194.79600000000002</v>
      </c>
      <c r="G4404" s="80"/>
      <c r="H4404" s="358"/>
      <c r="I4404" s="347"/>
      <c r="J4404" s="15"/>
      <c r="L4404"/>
      <c r="M4404"/>
      <c r="P4404" s="9">
        <v>265</v>
      </c>
      <c r="V4404" s="39"/>
      <c r="Z4404" s="38"/>
      <c r="AA4404" s="38">
        <v>12.005751258087713</v>
      </c>
      <c r="AB4404" s="30"/>
      <c r="AC4404" s="31"/>
      <c r="AD4404" s="32"/>
      <c r="AE4404" s="32"/>
      <c r="AF4404" s="33"/>
      <c r="AJ4404" s="350"/>
      <c r="AK4404" s="3"/>
      <c r="AL4404" s="3"/>
    </row>
    <row r="4405" spans="1:38" ht="12" customHeight="1" x14ac:dyDescent="0.25">
      <c r="A4405" s="73">
        <v>5116002</v>
      </c>
      <c r="B4405" s="98" t="s">
        <v>7859</v>
      </c>
      <c r="C4405" s="74"/>
      <c r="D4405" s="115">
        <v>193.42</v>
      </c>
      <c r="E4405" s="75" t="s">
        <v>1</v>
      </c>
      <c r="F4405" s="112">
        <f>D4405*1.2</f>
        <v>232.10399999999998</v>
      </c>
      <c r="G4405" s="80"/>
      <c r="H4405" s="358"/>
      <c r="I4405" s="347"/>
      <c r="J4405" s="15"/>
      <c r="L4405"/>
      <c r="M4405"/>
      <c r="P4405" s="9">
        <v>265</v>
      </c>
      <c r="V4405" s="39"/>
      <c r="Z4405" s="38"/>
      <c r="AA4405" s="38">
        <v>12.001928020565558</v>
      </c>
      <c r="AB4405" s="30"/>
      <c r="AC4405" s="31"/>
      <c r="AD4405" s="32"/>
      <c r="AE4405" s="32"/>
      <c r="AF4405" s="33"/>
      <c r="AJ4405" s="350"/>
      <c r="AK4405" s="3"/>
      <c r="AL4405" s="3"/>
    </row>
    <row r="4406" spans="1:38" ht="12" customHeight="1" x14ac:dyDescent="0.25">
      <c r="A4406" s="73">
        <v>5116003</v>
      </c>
      <c r="B4406" s="98" t="s">
        <v>7860</v>
      </c>
      <c r="C4406" s="74"/>
      <c r="D4406" s="115">
        <v>204.42</v>
      </c>
      <c r="E4406" s="75" t="s">
        <v>1</v>
      </c>
      <c r="F4406" s="112">
        <f>D4406*1.2</f>
        <v>245.30399999999997</v>
      </c>
      <c r="G4406" s="80"/>
      <c r="H4406" s="358"/>
      <c r="I4406" s="347"/>
      <c r="J4406" s="15"/>
      <c r="L4406"/>
      <c r="M4406"/>
      <c r="P4406" s="9">
        <v>265</v>
      </c>
      <c r="V4406" s="39"/>
      <c r="Z4406" s="38"/>
      <c r="AA4406" s="38">
        <v>11.998361998362</v>
      </c>
      <c r="AB4406" s="30"/>
      <c r="AC4406" s="31"/>
      <c r="AD4406" s="32"/>
      <c r="AE4406" s="32"/>
      <c r="AF4406" s="33"/>
      <c r="AJ4406" s="350"/>
      <c r="AK4406" s="3"/>
      <c r="AL4406" s="3"/>
    </row>
    <row r="4407" spans="1:38" ht="12" customHeight="1" x14ac:dyDescent="0.25">
      <c r="A4407" s="73">
        <v>5116004</v>
      </c>
      <c r="B4407" s="98" t="s">
        <v>7861</v>
      </c>
      <c r="C4407" s="74"/>
      <c r="D4407" s="115">
        <v>228.33</v>
      </c>
      <c r="E4407" s="75" t="s">
        <v>1</v>
      </c>
      <c r="F4407" s="112">
        <f>D4407*1.2</f>
        <v>273.99599999999998</v>
      </c>
      <c r="G4407" s="80"/>
      <c r="H4407" s="358"/>
      <c r="I4407" s="347"/>
      <c r="J4407" s="15"/>
      <c r="L4407"/>
      <c r="M4407"/>
      <c r="P4407" s="9">
        <v>265</v>
      </c>
      <c r="V4407" s="39"/>
      <c r="Z4407" s="38"/>
      <c r="AA4407" s="38">
        <v>11.998997995991971</v>
      </c>
      <c r="AB4407" s="30"/>
      <c r="AC4407" s="31"/>
      <c r="AD4407" s="32"/>
      <c r="AE4407" s="32"/>
      <c r="AF4407" s="33"/>
      <c r="AJ4407" s="350"/>
      <c r="AK4407" s="3"/>
      <c r="AL4407" s="3"/>
    </row>
    <row r="4408" spans="1:38" ht="12" customHeight="1" x14ac:dyDescent="0.25">
      <c r="A4408" s="73">
        <v>5116005</v>
      </c>
      <c r="B4408" s="98" t="s">
        <v>7862</v>
      </c>
      <c r="C4408" s="74"/>
      <c r="D4408" s="115">
        <v>371.08</v>
      </c>
      <c r="E4408" s="75" t="s">
        <v>1</v>
      </c>
      <c r="F4408" s="112">
        <f t="shared" ref="F4408:F4416" si="251">D4408*1.2</f>
        <v>445.29599999999999</v>
      </c>
      <c r="G4408" s="80"/>
      <c r="H4408" s="358"/>
      <c r="I4408" s="347"/>
      <c r="J4408" s="15"/>
      <c r="L4408"/>
      <c r="M4408"/>
      <c r="P4408" s="9">
        <v>265</v>
      </c>
      <c r="V4408" s="39"/>
      <c r="Z4408" s="38"/>
      <c r="AA4408" s="38">
        <v>12.005751258087713</v>
      </c>
      <c r="AB4408" s="30"/>
      <c r="AC4408" s="31"/>
      <c r="AD4408" s="32"/>
      <c r="AE4408" s="32"/>
      <c r="AF4408" s="33"/>
      <c r="AJ4408" s="350"/>
      <c r="AK4408" s="3"/>
      <c r="AL4408" s="3"/>
    </row>
    <row r="4409" spans="1:38" ht="12" customHeight="1" x14ac:dyDescent="0.25">
      <c r="A4409" s="73">
        <v>5116006</v>
      </c>
      <c r="B4409" s="98" t="s">
        <v>7863</v>
      </c>
      <c r="C4409" s="74"/>
      <c r="D4409" s="115">
        <v>371.08</v>
      </c>
      <c r="E4409" s="75" t="s">
        <v>6463</v>
      </c>
      <c r="F4409" s="112">
        <f t="shared" si="251"/>
        <v>445.29599999999999</v>
      </c>
      <c r="G4409" s="80"/>
      <c r="H4409" s="358"/>
      <c r="I4409" s="347"/>
      <c r="J4409" s="15"/>
      <c r="L4409"/>
      <c r="M4409"/>
      <c r="P4409" s="9">
        <v>265</v>
      </c>
      <c r="V4409" s="39"/>
      <c r="Z4409" s="38"/>
      <c r="AA4409" s="38">
        <v>12.001928020565558</v>
      </c>
      <c r="AB4409" s="30"/>
      <c r="AC4409" s="31"/>
      <c r="AD4409" s="32"/>
      <c r="AE4409" s="32"/>
      <c r="AF4409" s="33"/>
      <c r="AJ4409" s="350"/>
      <c r="AK4409" s="3"/>
      <c r="AL4409" s="3"/>
    </row>
    <row r="4410" spans="1:38" ht="12" customHeight="1" x14ac:dyDescent="0.25">
      <c r="A4410" s="73">
        <v>5116007</v>
      </c>
      <c r="B4410" s="98" t="s">
        <v>7864</v>
      </c>
      <c r="C4410" s="74"/>
      <c r="D4410" s="115">
        <v>410.17</v>
      </c>
      <c r="E4410" s="75" t="s">
        <v>6464</v>
      </c>
      <c r="F4410" s="112">
        <f t="shared" si="251"/>
        <v>492.20400000000001</v>
      </c>
      <c r="G4410" s="80"/>
      <c r="H4410" s="358"/>
      <c r="I4410" s="347"/>
      <c r="J4410" s="15"/>
      <c r="L4410"/>
      <c r="M4410"/>
      <c r="P4410" s="9">
        <v>265</v>
      </c>
      <c r="V4410" s="39"/>
      <c r="Z4410" s="38"/>
      <c r="AA4410" s="38">
        <v>11.998361998362</v>
      </c>
      <c r="AB4410" s="30"/>
      <c r="AC4410" s="31"/>
      <c r="AD4410" s="32"/>
      <c r="AE4410" s="32"/>
      <c r="AF4410" s="33"/>
      <c r="AJ4410" s="350"/>
      <c r="AK4410" s="3"/>
      <c r="AL4410" s="3"/>
    </row>
    <row r="4411" spans="1:38" ht="12" customHeight="1" x14ac:dyDescent="0.25">
      <c r="A4411" s="73">
        <v>5116008</v>
      </c>
      <c r="B4411" s="98" t="s">
        <v>7865</v>
      </c>
      <c r="C4411" s="74"/>
      <c r="D4411" s="115">
        <v>410.17</v>
      </c>
      <c r="E4411" s="75" t="s">
        <v>1</v>
      </c>
      <c r="F4411" s="112">
        <f t="shared" si="251"/>
        <v>492.20400000000001</v>
      </c>
      <c r="G4411" s="80"/>
      <c r="H4411" s="358"/>
      <c r="I4411" s="347"/>
      <c r="L4411"/>
      <c r="M4411"/>
      <c r="P4411" s="9">
        <v>265</v>
      </c>
      <c r="V4411" s="39"/>
      <c r="Z4411" s="38"/>
      <c r="AA4411" s="38">
        <v>11.998997995991971</v>
      </c>
      <c r="AB4411" s="30"/>
      <c r="AC4411" s="31"/>
      <c r="AD4411" s="32"/>
      <c r="AE4411" s="32"/>
      <c r="AF4411" s="33"/>
      <c r="AJ4411" s="350"/>
      <c r="AK4411" s="3"/>
      <c r="AL4411" s="3"/>
    </row>
    <row r="4412" spans="1:38" ht="12" customHeight="1" x14ac:dyDescent="0.25">
      <c r="A4412" s="73">
        <v>5116009</v>
      </c>
      <c r="B4412" s="98" t="s">
        <v>7866</v>
      </c>
      <c r="C4412" s="74"/>
      <c r="D4412" s="115">
        <v>517.83000000000004</v>
      </c>
      <c r="E4412" s="75" t="s">
        <v>1</v>
      </c>
      <c r="F4412" s="112">
        <f t="shared" si="251"/>
        <v>621.39600000000007</v>
      </c>
      <c r="G4412" s="80"/>
      <c r="H4412" s="358"/>
      <c r="I4412" s="347"/>
      <c r="L4412"/>
      <c r="M4412"/>
      <c r="P4412" s="9">
        <v>265</v>
      </c>
      <c r="V4412" s="39"/>
      <c r="Z4412" s="38"/>
      <c r="AA4412" s="38">
        <v>11.998997995991971</v>
      </c>
      <c r="AB4412" s="30"/>
      <c r="AC4412" s="31"/>
      <c r="AD4412" s="32"/>
      <c r="AE4412" s="32"/>
      <c r="AF4412" s="33"/>
      <c r="AJ4412" s="350"/>
      <c r="AK4412" s="3"/>
      <c r="AL4412" s="3"/>
    </row>
    <row r="4413" spans="1:38" ht="12" customHeight="1" x14ac:dyDescent="0.25">
      <c r="A4413" s="73">
        <v>5116039</v>
      </c>
      <c r="B4413" s="98" t="s">
        <v>7867</v>
      </c>
      <c r="C4413" s="74"/>
      <c r="D4413" s="115">
        <v>162.33000000000001</v>
      </c>
      <c r="E4413" s="75" t="s">
        <v>6463</v>
      </c>
      <c r="F4413" s="112">
        <f t="shared" si="251"/>
        <v>194.79600000000002</v>
      </c>
      <c r="G4413" s="80"/>
      <c r="H4413" s="358"/>
      <c r="I4413" s="347"/>
      <c r="J4413" s="15"/>
      <c r="L4413"/>
      <c r="M4413"/>
      <c r="P4413" s="9">
        <v>265</v>
      </c>
      <c r="V4413" s="39"/>
      <c r="Z4413" s="38"/>
      <c r="AA4413" s="38">
        <v>11.998997995991971</v>
      </c>
      <c r="AB4413" s="30"/>
      <c r="AC4413" s="31"/>
      <c r="AD4413" s="32"/>
      <c r="AE4413" s="32"/>
      <c r="AF4413" s="33"/>
      <c r="AJ4413" s="350"/>
      <c r="AK4413" s="3"/>
      <c r="AL4413" s="3"/>
    </row>
    <row r="4414" spans="1:38" ht="12" customHeight="1" x14ac:dyDescent="0.25">
      <c r="A4414" s="73">
        <v>5116040</v>
      </c>
      <c r="B4414" s="98" t="s">
        <v>7868</v>
      </c>
      <c r="C4414" s="74"/>
      <c r="D4414" s="115">
        <v>193.42</v>
      </c>
      <c r="E4414" s="75" t="s">
        <v>1</v>
      </c>
      <c r="F4414" s="112">
        <f t="shared" si="251"/>
        <v>232.10399999999998</v>
      </c>
      <c r="G4414" s="80"/>
      <c r="H4414" s="358"/>
      <c r="I4414" s="347"/>
      <c r="L4414"/>
      <c r="M4414"/>
      <c r="P4414" s="9">
        <v>265</v>
      </c>
      <c r="V4414" s="39"/>
      <c r="Z4414" s="38"/>
      <c r="AA4414" s="38">
        <v>12.00069923957696</v>
      </c>
      <c r="AB4414" s="30"/>
      <c r="AC4414" s="31"/>
      <c r="AD4414" s="32"/>
      <c r="AE4414" s="32"/>
      <c r="AF4414" s="33"/>
      <c r="AJ4414" s="350"/>
      <c r="AK4414" s="3"/>
      <c r="AL4414" s="3"/>
    </row>
    <row r="4415" spans="1:38" ht="12" customHeight="1" x14ac:dyDescent="0.25">
      <c r="A4415" s="73">
        <v>5116041</v>
      </c>
      <c r="B4415" s="98" t="s">
        <v>7869</v>
      </c>
      <c r="C4415" s="74"/>
      <c r="D4415" s="115">
        <v>204.42</v>
      </c>
      <c r="E4415" s="75" t="s">
        <v>6463</v>
      </c>
      <c r="F4415" s="112">
        <f t="shared" si="251"/>
        <v>245.30399999999997</v>
      </c>
      <c r="G4415" s="80"/>
      <c r="H4415" s="358"/>
      <c r="I4415" s="347"/>
      <c r="L4415"/>
      <c r="M4415"/>
      <c r="P4415" s="9">
        <v>265</v>
      </c>
      <c r="V4415" s="39"/>
      <c r="Z4415" s="38"/>
      <c r="AA4415" s="38">
        <v>12.00069923957696</v>
      </c>
      <c r="AB4415" s="30"/>
      <c r="AC4415" s="31"/>
      <c r="AD4415" s="32"/>
      <c r="AE4415" s="32"/>
      <c r="AF4415" s="33"/>
      <c r="AJ4415" s="350"/>
      <c r="AK4415" s="3"/>
      <c r="AL4415" s="3"/>
    </row>
    <row r="4416" spans="1:38" ht="12" customHeight="1" x14ac:dyDescent="0.25">
      <c r="A4416" s="73">
        <v>5116042</v>
      </c>
      <c r="B4416" s="98" t="s">
        <v>7870</v>
      </c>
      <c r="C4416" s="74"/>
      <c r="D4416" s="115">
        <v>228.33</v>
      </c>
      <c r="E4416" s="75" t="s">
        <v>6463</v>
      </c>
      <c r="F4416" s="112">
        <f t="shared" si="251"/>
        <v>273.99599999999998</v>
      </c>
      <c r="G4416" s="80"/>
      <c r="H4416" s="358"/>
      <c r="I4416" s="347"/>
      <c r="J4416" s="15"/>
      <c r="L4416"/>
      <c r="M4416"/>
      <c r="P4416" s="9">
        <v>265</v>
      </c>
      <c r="V4416" s="39"/>
      <c r="Z4416" s="38"/>
      <c r="AA4416" s="38">
        <v>12.00069923957696</v>
      </c>
      <c r="AB4416" s="30"/>
      <c r="AC4416" s="31"/>
      <c r="AD4416" s="32"/>
      <c r="AE4416" s="32"/>
      <c r="AF4416" s="33"/>
      <c r="AJ4416" s="350"/>
      <c r="AK4416" s="3"/>
      <c r="AL4416" s="3"/>
    </row>
    <row r="4417" spans="1:38" ht="12" customHeight="1" x14ac:dyDescent="0.25">
      <c r="A4417" s="73">
        <v>5116019</v>
      </c>
      <c r="B4417" s="98" t="s">
        <v>7884</v>
      </c>
      <c r="C4417" s="74"/>
      <c r="D4417" s="115">
        <v>371.08</v>
      </c>
      <c r="E4417" s="75" t="s">
        <v>1</v>
      </c>
      <c r="F4417" s="112">
        <f>D4417*1.2</f>
        <v>445.29599999999999</v>
      </c>
      <c r="G4417" s="80"/>
      <c r="H4417" s="358"/>
      <c r="I4417" s="347"/>
      <c r="L4417"/>
      <c r="M4417"/>
      <c r="P4417" s="9">
        <v>265</v>
      </c>
      <c r="V4417" s="39"/>
      <c r="Z4417" s="38"/>
      <c r="AA4417" s="38">
        <v>12</v>
      </c>
      <c r="AB4417" s="30"/>
      <c r="AC4417" s="31"/>
      <c r="AD4417" s="32"/>
      <c r="AE4417" s="32"/>
      <c r="AF4417" s="33"/>
      <c r="AJ4417" s="350"/>
      <c r="AK4417" s="3"/>
      <c r="AL4417" s="3"/>
    </row>
    <row r="4418" spans="1:38" ht="12" customHeight="1" x14ac:dyDescent="0.25">
      <c r="A4418" s="73">
        <v>5116043</v>
      </c>
      <c r="B4418" s="98" t="s">
        <v>7871</v>
      </c>
      <c r="C4418" s="74"/>
      <c r="D4418" s="115">
        <v>371.08</v>
      </c>
      <c r="E4418" s="75" t="s">
        <v>6463</v>
      </c>
      <c r="F4418" s="112">
        <f>D4418*1.2</f>
        <v>445.29599999999999</v>
      </c>
      <c r="G4418" s="80"/>
      <c r="H4418" s="358"/>
      <c r="I4418" s="347"/>
      <c r="L4418"/>
      <c r="M4418"/>
      <c r="P4418" s="9">
        <v>265</v>
      </c>
      <c r="V4418" s="39"/>
      <c r="Z4418" s="38"/>
      <c r="AA4418" s="38">
        <v>12</v>
      </c>
      <c r="AB4418" s="30"/>
      <c r="AC4418" s="31"/>
      <c r="AD4418" s="32"/>
      <c r="AE4418" s="32"/>
      <c r="AF4418" s="33"/>
      <c r="AJ4418" s="350"/>
      <c r="AK4418" s="3"/>
      <c r="AL4418" s="3"/>
    </row>
    <row r="4419" spans="1:38" ht="12" customHeight="1" x14ac:dyDescent="0.25">
      <c r="A4419" s="73">
        <v>5116020</v>
      </c>
      <c r="B4419" s="98" t="s">
        <v>7885</v>
      </c>
      <c r="C4419" s="74"/>
      <c r="D4419" s="115">
        <v>410.17</v>
      </c>
      <c r="E4419" s="75" t="s">
        <v>6464</v>
      </c>
      <c r="F4419" s="112">
        <f>D4419*1.2</f>
        <v>492.20400000000001</v>
      </c>
      <c r="G4419" s="80"/>
      <c r="H4419" s="358"/>
      <c r="I4419" s="347"/>
      <c r="L4419"/>
      <c r="M4419"/>
      <c r="P4419" s="9">
        <v>265</v>
      </c>
      <c r="V4419" s="39"/>
      <c r="Z4419" s="38"/>
      <c r="AA4419" s="38">
        <v>11.997895106121732</v>
      </c>
      <c r="AB4419" s="30"/>
      <c r="AC4419" s="31"/>
      <c r="AD4419" s="32"/>
      <c r="AE4419" s="32"/>
      <c r="AF4419" s="33"/>
      <c r="AJ4419" s="350"/>
      <c r="AK4419" s="3"/>
      <c r="AL4419" s="3"/>
    </row>
    <row r="4420" spans="1:38" ht="12" customHeight="1" x14ac:dyDescent="0.25">
      <c r="A4420" s="73">
        <v>5116044</v>
      </c>
      <c r="B4420" s="98" t="s">
        <v>7872</v>
      </c>
      <c r="C4420" s="74"/>
      <c r="D4420" s="115">
        <v>410.17</v>
      </c>
      <c r="E4420" s="75" t="s">
        <v>6463</v>
      </c>
      <c r="F4420" s="112">
        <f t="shared" ref="F4420" si="252">D4420*1.2</f>
        <v>492.20400000000001</v>
      </c>
      <c r="G4420" s="80"/>
      <c r="H4420" s="358"/>
      <c r="I4420" s="347"/>
      <c r="L4420"/>
      <c r="M4420"/>
      <c r="P4420" s="9">
        <v>265</v>
      </c>
      <c r="V4420" s="39"/>
      <c r="Z4420" s="38"/>
      <c r="AA4420" s="38">
        <v>12.001163044268367</v>
      </c>
      <c r="AB4420" s="30"/>
      <c r="AC4420" s="31"/>
      <c r="AD4420" s="32"/>
      <c r="AE4420" s="32"/>
      <c r="AF4420" s="33"/>
      <c r="AJ4420" s="350"/>
      <c r="AK4420" s="3"/>
      <c r="AL4420" s="3"/>
    </row>
    <row r="4421" spans="1:38" ht="12" customHeight="1" x14ac:dyDescent="0.25">
      <c r="A4421" s="73">
        <v>5116021</v>
      </c>
      <c r="B4421" s="98" t="s">
        <v>7886</v>
      </c>
      <c r="C4421" s="74"/>
      <c r="D4421" s="115">
        <v>517.83000000000004</v>
      </c>
      <c r="E4421" s="75" t="s">
        <v>6464</v>
      </c>
      <c r="F4421" s="112">
        <f>D4421*1.2</f>
        <v>621.39600000000007</v>
      </c>
      <c r="G4421" s="80"/>
      <c r="H4421" s="358"/>
      <c r="I4421" s="347"/>
      <c r="L4421"/>
      <c r="M4421"/>
      <c r="P4421" s="9">
        <v>265</v>
      </c>
      <c r="V4421" s="39"/>
      <c r="Z4421" s="38"/>
      <c r="AA4421" s="38">
        <v>12</v>
      </c>
      <c r="AB4421" s="30"/>
      <c r="AC4421" s="31"/>
      <c r="AD4421" s="32"/>
      <c r="AE4421" s="32"/>
      <c r="AF4421" s="33"/>
      <c r="AJ4421" s="350"/>
      <c r="AK4421" s="3"/>
      <c r="AL4421" s="3"/>
    </row>
    <row r="4422" spans="1:38" ht="12" customHeight="1" x14ac:dyDescent="0.25">
      <c r="A4422" s="73">
        <v>5116022</v>
      </c>
      <c r="B4422" s="98" t="s">
        <v>7887</v>
      </c>
      <c r="C4422" s="74"/>
      <c r="D4422" s="115">
        <v>517.83000000000004</v>
      </c>
      <c r="E4422" s="75" t="s">
        <v>6464</v>
      </c>
      <c r="F4422" s="112">
        <f>D4422*1.2</f>
        <v>621.39600000000007</v>
      </c>
      <c r="G4422" s="80"/>
      <c r="H4422" s="358"/>
      <c r="I4422" s="347"/>
      <c r="L4422"/>
      <c r="M4422"/>
      <c r="P4422" s="9">
        <v>265</v>
      </c>
      <c r="V4422" s="39"/>
      <c r="Z4422" s="38"/>
      <c r="AA4422" s="38">
        <v>11.997895106121732</v>
      </c>
      <c r="AB4422" s="30"/>
      <c r="AC4422" s="31"/>
      <c r="AD4422" s="32"/>
      <c r="AE4422" s="32"/>
      <c r="AF4422" s="33"/>
      <c r="AJ4422" s="350"/>
      <c r="AK4422" s="3"/>
      <c r="AL4422" s="3"/>
    </row>
    <row r="4423" spans="1:38" ht="12" customHeight="1" x14ac:dyDescent="0.25">
      <c r="A4423" s="73">
        <v>5116045</v>
      </c>
      <c r="B4423" s="98" t="s">
        <v>7873</v>
      </c>
      <c r="C4423" s="74"/>
      <c r="D4423" s="115">
        <v>517.83000000000004</v>
      </c>
      <c r="E4423" s="75" t="s">
        <v>1</v>
      </c>
      <c r="F4423" s="112">
        <f>D4423*1.2</f>
        <v>621.39600000000007</v>
      </c>
      <c r="G4423" s="80"/>
      <c r="H4423" s="358"/>
      <c r="I4423" s="347"/>
      <c r="L4423"/>
      <c r="M4423"/>
      <c r="P4423" s="9">
        <v>265</v>
      </c>
      <c r="V4423" s="39"/>
      <c r="Z4423" s="38"/>
      <c r="AA4423" s="38">
        <v>12</v>
      </c>
      <c r="AB4423" s="30"/>
      <c r="AC4423" s="31"/>
      <c r="AD4423" s="32"/>
      <c r="AE4423" s="32"/>
      <c r="AF4423" s="33"/>
      <c r="AJ4423" s="350"/>
      <c r="AK4423" s="3"/>
      <c r="AL4423" s="3"/>
    </row>
    <row r="4424" spans="1:38" ht="12" customHeight="1" x14ac:dyDescent="0.25">
      <c r="A4424" s="73">
        <v>5116023</v>
      </c>
      <c r="B4424" s="98" t="s">
        <v>7888</v>
      </c>
      <c r="C4424" s="74"/>
      <c r="D4424" s="115">
        <v>541.75</v>
      </c>
      <c r="E4424" s="75" t="s">
        <v>1</v>
      </c>
      <c r="F4424" s="112">
        <f>D4424*1.2</f>
        <v>650.1</v>
      </c>
      <c r="G4424" s="80"/>
      <c r="H4424" s="358"/>
      <c r="I4424" s="347"/>
      <c r="L4424"/>
      <c r="M4424"/>
      <c r="P4424" s="9">
        <v>265</v>
      </c>
      <c r="V4424" s="39"/>
      <c r="Z4424" s="38"/>
      <c r="AA4424" s="38">
        <v>12</v>
      </c>
      <c r="AB4424" s="30"/>
      <c r="AC4424" s="31"/>
      <c r="AD4424" s="32"/>
      <c r="AE4424" s="32"/>
      <c r="AF4424" s="33"/>
      <c r="AJ4424" s="350"/>
      <c r="AK4424" s="3"/>
      <c r="AL4424" s="3"/>
    </row>
    <row r="4425" spans="1:38" ht="12" customHeight="1" x14ac:dyDescent="0.25">
      <c r="A4425" s="73">
        <v>5116046</v>
      </c>
      <c r="B4425" s="98" t="s">
        <v>7874</v>
      </c>
      <c r="C4425" s="74"/>
      <c r="D4425" s="115">
        <v>541.75</v>
      </c>
      <c r="E4425" s="75" t="s">
        <v>1</v>
      </c>
      <c r="F4425" s="112">
        <f t="shared" ref="F4425" si="253">D4425*1.2</f>
        <v>650.1</v>
      </c>
      <c r="G4425" s="80"/>
      <c r="H4425" s="358"/>
      <c r="I4425" s="347"/>
      <c r="L4425"/>
      <c r="M4425"/>
      <c r="P4425" s="9">
        <v>265</v>
      </c>
      <c r="V4425" s="39"/>
      <c r="Z4425" s="38"/>
      <c r="AA4425" s="38">
        <v>12.001163044268367</v>
      </c>
      <c r="AB4425" s="30"/>
      <c r="AC4425" s="31"/>
      <c r="AD4425" s="32"/>
      <c r="AE4425" s="32"/>
      <c r="AF4425" s="33"/>
      <c r="AJ4425" s="350"/>
      <c r="AK4425" s="3"/>
      <c r="AL4425" s="3"/>
    </row>
    <row r="4426" spans="1:38" ht="12" customHeight="1" x14ac:dyDescent="0.25">
      <c r="A4426" s="73">
        <v>5116024</v>
      </c>
      <c r="B4426" s="98" t="s">
        <v>7889</v>
      </c>
      <c r="C4426" s="74"/>
      <c r="D4426" s="115">
        <v>705.67</v>
      </c>
      <c r="E4426" s="75" t="s">
        <v>1</v>
      </c>
      <c r="F4426" s="112">
        <f>D4426*1.2</f>
        <v>846.80399999999997</v>
      </c>
      <c r="G4426" s="80"/>
      <c r="H4426" s="358"/>
      <c r="I4426" s="347"/>
      <c r="L4426"/>
      <c r="M4426"/>
      <c r="P4426" s="9">
        <v>265</v>
      </c>
      <c r="V4426" s="39"/>
      <c r="Z4426" s="38"/>
      <c r="AA4426" s="38">
        <v>11.997895106121732</v>
      </c>
      <c r="AB4426" s="30"/>
      <c r="AC4426" s="31"/>
      <c r="AD4426" s="32"/>
      <c r="AE4426" s="32"/>
      <c r="AF4426" s="33"/>
      <c r="AJ4426" s="350"/>
      <c r="AK4426" s="3"/>
      <c r="AL4426" s="3"/>
    </row>
    <row r="4427" spans="1:38" ht="12" customHeight="1" x14ac:dyDescent="0.25">
      <c r="A4427" s="73">
        <v>5116047</v>
      </c>
      <c r="B4427" s="98" t="s">
        <v>7875</v>
      </c>
      <c r="C4427" s="74"/>
      <c r="D4427" s="115">
        <v>705.67</v>
      </c>
      <c r="E4427" s="75" t="s">
        <v>1</v>
      </c>
      <c r="F4427" s="112">
        <f>D4427*1.2</f>
        <v>846.80399999999997</v>
      </c>
      <c r="G4427" s="80"/>
      <c r="H4427" s="358"/>
      <c r="I4427" s="347"/>
      <c r="L4427"/>
      <c r="M4427"/>
      <c r="P4427" s="9">
        <v>265</v>
      </c>
      <c r="V4427" s="39"/>
      <c r="Z4427" s="38"/>
      <c r="AA4427" s="38">
        <v>12</v>
      </c>
      <c r="AB4427" s="30"/>
      <c r="AC4427" s="31"/>
      <c r="AD4427" s="32"/>
      <c r="AE4427" s="32"/>
      <c r="AF4427" s="33"/>
      <c r="AJ4427" s="350"/>
      <c r="AK4427" s="3"/>
      <c r="AL4427" s="3"/>
    </row>
    <row r="4428" spans="1:38" ht="12" customHeight="1" x14ac:dyDescent="0.25">
      <c r="A4428" s="73">
        <v>5116025</v>
      </c>
      <c r="B4428" s="98" t="s">
        <v>7890</v>
      </c>
      <c r="C4428" s="74"/>
      <c r="D4428" s="115">
        <v>988</v>
      </c>
      <c r="E4428" s="75" t="s">
        <v>1</v>
      </c>
      <c r="F4428" s="112">
        <f>D4428*1.2</f>
        <v>1185.5999999999999</v>
      </c>
      <c r="G4428" s="80"/>
      <c r="H4428" s="358"/>
      <c r="I4428" s="347"/>
      <c r="L4428"/>
      <c r="M4428"/>
      <c r="P4428" s="9">
        <v>265</v>
      </c>
      <c r="V4428" s="39"/>
      <c r="Z4428" s="38"/>
      <c r="AA4428" s="38">
        <v>11.997895106121732</v>
      </c>
      <c r="AB4428" s="30"/>
      <c r="AC4428" s="31"/>
      <c r="AD4428" s="32"/>
      <c r="AE4428" s="32"/>
      <c r="AF4428" s="33"/>
      <c r="AJ4428" s="350"/>
      <c r="AK4428" s="3"/>
      <c r="AL4428" s="3"/>
    </row>
    <row r="4429" spans="1:38" ht="12" customHeight="1" x14ac:dyDescent="0.25">
      <c r="A4429" s="73">
        <v>5116048</v>
      </c>
      <c r="B4429" s="98" t="s">
        <v>7876</v>
      </c>
      <c r="C4429" s="74"/>
      <c r="D4429" s="115">
        <v>988</v>
      </c>
      <c r="E4429" s="75" t="s">
        <v>1</v>
      </c>
      <c r="F4429" s="112">
        <f>D4429*1.2</f>
        <v>1185.5999999999999</v>
      </c>
      <c r="G4429" s="80"/>
      <c r="H4429" s="358"/>
      <c r="I4429" s="347"/>
      <c r="L4429"/>
      <c r="M4429"/>
      <c r="P4429" s="9">
        <v>265</v>
      </c>
      <c r="V4429" s="39"/>
      <c r="Z4429" s="38"/>
      <c r="AA4429" s="38">
        <v>12</v>
      </c>
      <c r="AB4429" s="30"/>
      <c r="AC4429" s="31"/>
      <c r="AD4429" s="32"/>
      <c r="AE4429" s="32"/>
      <c r="AF4429" s="33"/>
      <c r="AJ4429" s="350"/>
      <c r="AK4429" s="3"/>
      <c r="AL4429" s="3"/>
    </row>
    <row r="4430" spans="1:38" ht="12" customHeight="1" x14ac:dyDescent="0.25">
      <c r="A4430" s="73">
        <v>5116026</v>
      </c>
      <c r="B4430" s="98" t="s">
        <v>7891</v>
      </c>
      <c r="C4430" s="74"/>
      <c r="D4430" s="115">
        <v>1129</v>
      </c>
      <c r="E4430" s="75" t="s">
        <v>1</v>
      </c>
      <c r="F4430" s="112">
        <f>D4430*1.2</f>
        <v>1354.8</v>
      </c>
      <c r="G4430" s="80"/>
      <c r="H4430" s="358"/>
      <c r="I4430" s="347"/>
      <c r="L4430"/>
      <c r="M4430"/>
      <c r="P4430" s="9">
        <v>265</v>
      </c>
      <c r="V4430" s="39"/>
      <c r="Z4430" s="38"/>
      <c r="AA4430" s="38">
        <v>11.997895106121732</v>
      </c>
      <c r="AB4430" s="30"/>
      <c r="AC4430" s="31"/>
      <c r="AD4430" s="32"/>
      <c r="AE4430" s="32"/>
      <c r="AF4430" s="33"/>
      <c r="AJ4430" s="350"/>
      <c r="AK4430" s="3"/>
      <c r="AL4430" s="3"/>
    </row>
    <row r="4431" spans="1:38" ht="12" customHeight="1" x14ac:dyDescent="0.25">
      <c r="A4431" s="73">
        <v>5116049</v>
      </c>
      <c r="B4431" s="98" t="s">
        <v>7877</v>
      </c>
      <c r="C4431" s="74"/>
      <c r="D4431" s="115">
        <v>1129</v>
      </c>
      <c r="E4431" s="75" t="s">
        <v>6464</v>
      </c>
      <c r="F4431" s="112">
        <f t="shared" ref="F4431" si="254">D4431*1.2</f>
        <v>1354.8</v>
      </c>
      <c r="G4431" s="80"/>
      <c r="H4431" s="358"/>
      <c r="I4431" s="347"/>
      <c r="L4431"/>
      <c r="M4431"/>
      <c r="P4431" s="9">
        <v>265</v>
      </c>
      <c r="V4431" s="39"/>
      <c r="Z4431" s="38"/>
      <c r="AA4431" s="38">
        <v>12.001163044268367</v>
      </c>
      <c r="AB4431" s="30"/>
      <c r="AC4431" s="31"/>
      <c r="AD4431" s="32"/>
      <c r="AE4431" s="32"/>
      <c r="AF4431" s="33"/>
      <c r="AJ4431" s="350"/>
      <c r="AK4431" s="3"/>
      <c r="AL4431" s="3"/>
    </row>
    <row r="4432" spans="1:38" ht="12" customHeight="1" x14ac:dyDescent="0.25">
      <c r="A4432" s="73">
        <v>5116027</v>
      </c>
      <c r="B4432" s="98" t="s">
        <v>7892</v>
      </c>
      <c r="C4432" s="74"/>
      <c r="D4432" s="115">
        <v>1270.17</v>
      </c>
      <c r="E4432" s="75" t="s">
        <v>1</v>
      </c>
      <c r="F4432" s="112">
        <f>D4432*1.2</f>
        <v>1524.204</v>
      </c>
      <c r="G4432" s="80"/>
      <c r="H4432" s="358"/>
      <c r="I4432" s="347"/>
      <c r="J4432" s="15"/>
      <c r="L4432"/>
      <c r="M4432"/>
      <c r="P4432" s="9">
        <v>265</v>
      </c>
      <c r="V4432" s="39"/>
      <c r="Z4432" s="38"/>
      <c r="AA4432" s="38">
        <v>11.997895106121732</v>
      </c>
      <c r="AB4432" s="30"/>
      <c r="AC4432" s="31"/>
      <c r="AD4432" s="32"/>
      <c r="AE4432" s="32"/>
      <c r="AF4432" s="33"/>
      <c r="AJ4432" s="350"/>
      <c r="AK4432" s="3"/>
      <c r="AL4432" s="3"/>
    </row>
    <row r="4433" spans="1:38" ht="12" customHeight="1" x14ac:dyDescent="0.25">
      <c r="A4433" s="73">
        <v>5116050</v>
      </c>
      <c r="B4433" s="98" t="s">
        <v>7878</v>
      </c>
      <c r="C4433" s="74"/>
      <c r="D4433" s="115">
        <v>1270.17</v>
      </c>
      <c r="E4433" s="75" t="s">
        <v>1</v>
      </c>
      <c r="F4433" s="112">
        <f>D4433*1.2</f>
        <v>1524.204</v>
      </c>
      <c r="G4433" s="80"/>
      <c r="H4433" s="358"/>
      <c r="I4433" s="347"/>
      <c r="L4433"/>
      <c r="M4433"/>
      <c r="P4433" s="9">
        <v>265</v>
      </c>
      <c r="V4433" s="39"/>
      <c r="Z4433" s="38"/>
      <c r="AA4433" s="38">
        <v>12</v>
      </c>
      <c r="AB4433" s="30"/>
      <c r="AC4433" s="31"/>
      <c r="AD4433" s="32"/>
      <c r="AE4433" s="32"/>
      <c r="AF4433" s="33"/>
      <c r="AJ4433" s="350"/>
      <c r="AK4433" s="3"/>
      <c r="AL4433" s="3"/>
    </row>
    <row r="4434" spans="1:38" ht="12" customHeight="1" x14ac:dyDescent="0.25">
      <c r="A4434" s="73">
        <v>5116028</v>
      </c>
      <c r="B4434" s="98" t="s">
        <v>7893</v>
      </c>
      <c r="C4434" s="74"/>
      <c r="D4434" s="115">
        <v>1871.25</v>
      </c>
      <c r="E4434" s="75" t="s">
        <v>1</v>
      </c>
      <c r="F4434" s="112">
        <f t="shared" ref="F4434" si="255">D4434*1.2</f>
        <v>2245.5</v>
      </c>
      <c r="G4434" s="80"/>
      <c r="H4434" s="358"/>
      <c r="I4434" s="347"/>
      <c r="L4434"/>
      <c r="M4434"/>
      <c r="P4434" s="9">
        <v>265</v>
      </c>
      <c r="V4434" s="39"/>
      <c r="Z4434" s="38"/>
      <c r="AA4434" s="38">
        <v>12</v>
      </c>
      <c r="AB4434" s="30"/>
      <c r="AC4434" s="31"/>
      <c r="AD4434" s="32"/>
      <c r="AE4434" s="32"/>
      <c r="AF4434" s="33"/>
      <c r="AJ4434" s="350"/>
      <c r="AK4434" s="3"/>
      <c r="AL4434" s="3"/>
    </row>
    <row r="4435" spans="1:38" ht="12" customHeight="1" x14ac:dyDescent="0.25">
      <c r="A4435" s="73">
        <v>5116051</v>
      </c>
      <c r="B4435" s="98" t="s">
        <v>7879</v>
      </c>
      <c r="C4435" s="74"/>
      <c r="D4435" s="115">
        <v>1871.25</v>
      </c>
      <c r="E4435" s="75" t="s">
        <v>1</v>
      </c>
      <c r="F4435" s="112">
        <f t="shared" ref="F4435" si="256">D4435*1.2</f>
        <v>2245.5</v>
      </c>
      <c r="G4435" s="80"/>
      <c r="H4435" s="358"/>
      <c r="I4435" s="347"/>
      <c r="J4435" s="15"/>
      <c r="L4435"/>
      <c r="M4435"/>
      <c r="P4435" s="9">
        <v>265</v>
      </c>
      <c r="V4435" s="39"/>
      <c r="Z4435" s="38"/>
      <c r="AA4435" s="38">
        <v>12.001163044268367</v>
      </c>
      <c r="AB4435" s="30"/>
      <c r="AC4435" s="31"/>
      <c r="AD4435" s="32"/>
      <c r="AE4435" s="32"/>
      <c r="AF4435" s="33"/>
      <c r="AJ4435" s="350"/>
      <c r="AK4435" s="3"/>
      <c r="AL4435" s="3"/>
    </row>
    <row r="4436" spans="1:38" ht="12" customHeight="1" x14ac:dyDescent="0.25">
      <c r="A4436" s="73">
        <v>5116052</v>
      </c>
      <c r="B4436" s="98" t="s">
        <v>7880</v>
      </c>
      <c r="C4436" s="74"/>
      <c r="D4436" s="115">
        <v>2118.33</v>
      </c>
      <c r="E4436" s="75" t="s">
        <v>1</v>
      </c>
      <c r="F4436" s="112">
        <f>D4436*1.2</f>
        <v>2541.9959999999996</v>
      </c>
      <c r="G4436" s="80"/>
      <c r="H4436" s="358"/>
      <c r="I4436" s="347"/>
      <c r="L4436"/>
      <c r="M4436"/>
      <c r="P4436" s="9">
        <v>265</v>
      </c>
      <c r="V4436" s="39"/>
      <c r="Z4436" s="38"/>
      <c r="AA4436" s="38">
        <v>12</v>
      </c>
      <c r="AB4436" s="30"/>
      <c r="AC4436" s="31"/>
      <c r="AD4436" s="32"/>
      <c r="AE4436" s="32"/>
      <c r="AF4436" s="33"/>
      <c r="AJ4436" s="350"/>
      <c r="AK4436" s="3"/>
      <c r="AL4436" s="3"/>
    </row>
    <row r="4437" spans="1:38" ht="12" customHeight="1" x14ac:dyDescent="0.25">
      <c r="A4437" s="73">
        <v>5116053</v>
      </c>
      <c r="B4437" s="98" t="s">
        <v>7881</v>
      </c>
      <c r="C4437" s="74"/>
      <c r="D4437" s="115">
        <v>2352.15</v>
      </c>
      <c r="E4437" s="75" t="s">
        <v>1</v>
      </c>
      <c r="F4437" s="112">
        <f t="shared" ref="F4437:F4439" si="257">D4437*1.2</f>
        <v>2822.58</v>
      </c>
      <c r="G4437" s="80"/>
      <c r="H4437" s="358"/>
      <c r="I4437" s="347"/>
      <c r="L4437"/>
      <c r="M4437"/>
      <c r="P4437" s="9">
        <v>265</v>
      </c>
      <c r="V4437" s="39"/>
      <c r="Z4437" s="38"/>
      <c r="AA4437" s="38">
        <v>12.002857823291251</v>
      </c>
      <c r="AB4437" s="30"/>
      <c r="AC4437" s="31"/>
      <c r="AD4437" s="32"/>
      <c r="AE4437" s="32"/>
      <c r="AF4437" s="33"/>
      <c r="AJ4437" s="350"/>
      <c r="AK4437" s="3"/>
      <c r="AL4437" s="3"/>
    </row>
    <row r="4438" spans="1:38" ht="12" customHeight="1" x14ac:dyDescent="0.25">
      <c r="A4438" s="73">
        <v>5116054</v>
      </c>
      <c r="B4438" s="98" t="s">
        <v>7882</v>
      </c>
      <c r="C4438" s="74"/>
      <c r="D4438" s="115">
        <v>3024.13</v>
      </c>
      <c r="E4438" s="75" t="s">
        <v>1</v>
      </c>
      <c r="F4438" s="112">
        <f t="shared" si="257"/>
        <v>3628.9560000000001</v>
      </c>
      <c r="G4438" s="80"/>
      <c r="H4438" s="358"/>
      <c r="I4438" s="347"/>
      <c r="L4438"/>
      <c r="M4438"/>
      <c r="P4438" s="9">
        <v>265</v>
      </c>
      <c r="V4438" s="39"/>
      <c r="Z4438" s="38"/>
      <c r="AA4438" s="38">
        <v>12</v>
      </c>
      <c r="AB4438" s="30"/>
      <c r="AC4438" s="31"/>
      <c r="AD4438" s="32"/>
      <c r="AE4438" s="32"/>
      <c r="AF4438" s="33"/>
      <c r="AJ4438" s="350"/>
      <c r="AK4438" s="3"/>
      <c r="AL4438" s="3"/>
    </row>
    <row r="4439" spans="1:38" ht="12" customHeight="1" x14ac:dyDescent="0.25">
      <c r="A4439" s="73">
        <v>5116055</v>
      </c>
      <c r="B4439" s="98" t="s">
        <v>7883</v>
      </c>
      <c r="C4439" s="74"/>
      <c r="D4439" s="115">
        <v>4032.17</v>
      </c>
      <c r="E4439" s="75" t="s">
        <v>1</v>
      </c>
      <c r="F4439" s="112">
        <f t="shared" si="257"/>
        <v>4838.6040000000003</v>
      </c>
      <c r="G4439" s="80"/>
      <c r="H4439" s="358"/>
      <c r="I4439" s="347"/>
      <c r="L4439"/>
      <c r="M4439"/>
      <c r="P4439" s="9">
        <v>265</v>
      </c>
      <c r="V4439" s="39"/>
      <c r="Z4439" s="38"/>
      <c r="AA4439" s="38">
        <v>12.002857823291251</v>
      </c>
      <c r="AB4439" s="30"/>
      <c r="AC4439" s="31"/>
      <c r="AD4439" s="32"/>
      <c r="AE4439" s="32"/>
      <c r="AF4439" s="33"/>
      <c r="AJ4439" s="350"/>
      <c r="AK4439" s="3"/>
      <c r="AL4439" s="3"/>
    </row>
    <row r="4440" spans="1:38" ht="75" customHeight="1" x14ac:dyDescent="0.25">
      <c r="A4440" s="269">
        <v>163</v>
      </c>
      <c r="B4440" s="284" t="s">
        <v>8070</v>
      </c>
      <c r="C4440" s="267"/>
      <c r="D4440" s="115"/>
      <c r="E4440" s="267"/>
      <c r="F4440" s="298"/>
      <c r="G4440" s="189"/>
      <c r="H4440" s="358"/>
      <c r="I4440" s="331"/>
      <c r="J4440" s="72"/>
      <c r="K4440" s="72"/>
      <c r="L4440"/>
      <c r="M4440"/>
      <c r="P4440" s="9">
        <v>110</v>
      </c>
      <c r="R4440" s="36"/>
      <c r="V4440" s="37"/>
      <c r="Z4440" s="38"/>
      <c r="AA4440" s="38"/>
      <c r="AB4440" s="30"/>
      <c r="AC4440" s="31"/>
      <c r="AD4440" s="32"/>
      <c r="AE4440" s="32"/>
      <c r="AF4440" s="33"/>
      <c r="AJ4440" s="350"/>
      <c r="AK4440" s="3"/>
      <c r="AL4440" s="3"/>
    </row>
    <row r="4441" spans="1:38" ht="12" customHeight="1" x14ac:dyDescent="0.25">
      <c r="A4441" s="76">
        <v>5401001</v>
      </c>
      <c r="B4441" s="270" t="s">
        <v>7242</v>
      </c>
      <c r="C4441" s="77"/>
      <c r="D4441" s="115">
        <v>157.05000000000001</v>
      </c>
      <c r="E4441" s="78" t="s">
        <v>6463</v>
      </c>
      <c r="F4441" s="112">
        <f t="shared" ref="F4441:F4445" si="258">D4441*1.2</f>
        <v>188.46</v>
      </c>
      <c r="G4441" s="79" t="s">
        <v>3333</v>
      </c>
      <c r="H4441" s="358"/>
      <c r="J4441" s="15"/>
      <c r="L4441"/>
      <c r="M4441"/>
      <c r="P4441" s="9">
        <v>110</v>
      </c>
      <c r="V4441" s="39"/>
      <c r="Z4441" s="38"/>
      <c r="AA4441" s="38">
        <v>20</v>
      </c>
      <c r="AB4441" s="30"/>
      <c r="AC4441" s="31"/>
      <c r="AD4441" s="32"/>
      <c r="AE4441" s="32"/>
      <c r="AF4441" s="33"/>
      <c r="AJ4441" s="350">
        <v>1701001</v>
      </c>
      <c r="AK4441" s="3"/>
      <c r="AL4441" s="3"/>
    </row>
    <row r="4442" spans="1:38" ht="12" customHeight="1" x14ac:dyDescent="0.25">
      <c r="A4442" s="73">
        <v>5401002</v>
      </c>
      <c r="B4442" s="98" t="s">
        <v>7243</v>
      </c>
      <c r="C4442" s="74"/>
      <c r="D4442" s="115">
        <v>203.71</v>
      </c>
      <c r="E4442" s="75" t="s">
        <v>6463</v>
      </c>
      <c r="F4442" s="112">
        <f t="shared" si="258"/>
        <v>244.452</v>
      </c>
      <c r="G4442" s="80" t="s">
        <v>3333</v>
      </c>
      <c r="H4442" s="358"/>
      <c r="J4442" s="15"/>
      <c r="L4442"/>
      <c r="M4442"/>
      <c r="P4442" s="9">
        <v>110</v>
      </c>
      <c r="V4442" s="39"/>
      <c r="Z4442" s="38"/>
      <c r="AA4442" s="38">
        <v>20.00140607424072</v>
      </c>
      <c r="AB4442" s="30"/>
      <c r="AC4442" s="31"/>
      <c r="AD4442" s="32"/>
      <c r="AE4442" s="32"/>
      <c r="AF4442" s="33"/>
      <c r="AJ4442" s="350">
        <v>1701002</v>
      </c>
      <c r="AK4442" s="3"/>
      <c r="AL4442" s="3"/>
    </row>
    <row r="4443" spans="1:38" ht="12" customHeight="1" x14ac:dyDescent="0.25">
      <c r="A4443" s="73">
        <v>5401003</v>
      </c>
      <c r="B4443" s="98" t="s">
        <v>7244</v>
      </c>
      <c r="C4443" s="74"/>
      <c r="D4443" s="115">
        <v>375.21</v>
      </c>
      <c r="E4443" s="75" t="s">
        <v>6463</v>
      </c>
      <c r="F4443" s="112">
        <f t="shared" si="258"/>
        <v>450.25199999999995</v>
      </c>
      <c r="G4443" s="80" t="s">
        <v>3335</v>
      </c>
      <c r="H4443" s="358"/>
      <c r="L4443"/>
      <c r="M4443"/>
      <c r="P4443" s="9">
        <v>110</v>
      </c>
      <c r="V4443" s="39"/>
      <c r="Z4443" s="38"/>
      <c r="AA4443" s="38">
        <v>20.001526834109484</v>
      </c>
      <c r="AB4443" s="30"/>
      <c r="AC4443" s="31"/>
      <c r="AD4443" s="32"/>
      <c r="AE4443" s="32"/>
      <c r="AF4443" s="33"/>
      <c r="AJ4443" s="350">
        <v>1701003</v>
      </c>
      <c r="AK4443" s="3"/>
      <c r="AL4443" s="3"/>
    </row>
    <row r="4444" spans="1:38" ht="12" customHeight="1" x14ac:dyDescent="0.25">
      <c r="A4444" s="73">
        <v>5401004</v>
      </c>
      <c r="B4444" s="98" t="s">
        <v>7245</v>
      </c>
      <c r="C4444" s="74"/>
      <c r="D4444" s="115">
        <v>644.88</v>
      </c>
      <c r="E4444" s="75" t="s">
        <v>6463</v>
      </c>
      <c r="F4444" s="112">
        <f t="shared" si="258"/>
        <v>773.85599999999999</v>
      </c>
      <c r="G4444" s="80" t="s">
        <v>3335</v>
      </c>
      <c r="H4444" s="358"/>
      <c r="L4444"/>
      <c r="M4444"/>
      <c r="P4444" s="9">
        <v>110</v>
      </c>
      <c r="V4444" s="39"/>
      <c r="Z4444" s="38"/>
      <c r="AA4444" s="38">
        <v>19.999111644124639</v>
      </c>
      <c r="AB4444" s="30"/>
      <c r="AC4444" s="31"/>
      <c r="AD4444" s="32"/>
      <c r="AE4444" s="32"/>
      <c r="AF4444" s="33"/>
      <c r="AJ4444" s="350">
        <v>1701004</v>
      </c>
      <c r="AK4444" s="3"/>
      <c r="AL4444" s="3"/>
    </row>
    <row r="4445" spans="1:38" ht="12" customHeight="1" x14ac:dyDescent="0.25">
      <c r="A4445" s="73">
        <v>5401005</v>
      </c>
      <c r="B4445" s="98" t="s">
        <v>7246</v>
      </c>
      <c r="C4445" s="74"/>
      <c r="D4445" s="115">
        <v>900.91</v>
      </c>
      <c r="E4445" s="75" t="s">
        <v>6463</v>
      </c>
      <c r="F4445" s="112">
        <f t="shared" si="258"/>
        <v>1081.0919999999999</v>
      </c>
      <c r="G4445" s="80" t="s">
        <v>3335</v>
      </c>
      <c r="H4445" s="358"/>
      <c r="I4445" s="347"/>
      <c r="L4445"/>
      <c r="M4445"/>
      <c r="P4445" s="9">
        <v>110</v>
      </c>
      <c r="V4445" s="39"/>
      <c r="Z4445" s="38"/>
      <c r="AA4445" s="38">
        <v>20.000317944804777</v>
      </c>
      <c r="AB4445" s="30"/>
      <c r="AC4445" s="31"/>
      <c r="AD4445" s="32"/>
      <c r="AE4445" s="32"/>
      <c r="AF4445" s="33"/>
      <c r="AJ4445" s="350">
        <v>1701005</v>
      </c>
      <c r="AK4445" s="3"/>
      <c r="AL4445" s="3"/>
    </row>
    <row r="4446" spans="1:38" ht="12" customHeight="1" x14ac:dyDescent="0.25">
      <c r="A4446" s="73">
        <v>5114009</v>
      </c>
      <c r="B4446" s="98" t="s">
        <v>7238</v>
      </c>
      <c r="C4446" s="74"/>
      <c r="D4446" s="115">
        <v>159.35</v>
      </c>
      <c r="E4446" s="75" t="s">
        <v>6463</v>
      </c>
      <c r="F4446" s="112">
        <f t="shared" ref="F4446:F4458" si="259">D4446*1.2</f>
        <v>191.22</v>
      </c>
      <c r="G4446" s="80" t="s">
        <v>3333</v>
      </c>
      <c r="H4446" s="358"/>
      <c r="J4446" s="15"/>
      <c r="L4446"/>
      <c r="M4446"/>
      <c r="P4446" s="9">
        <v>110</v>
      </c>
      <c r="V4446" s="39"/>
      <c r="Z4446" s="38"/>
      <c r="AA4446" s="38">
        <v>11.998921445263349</v>
      </c>
      <c r="AB4446" s="30"/>
      <c r="AC4446" s="31"/>
      <c r="AD4446" s="32"/>
      <c r="AE4446" s="32"/>
      <c r="AF4446" s="33"/>
      <c r="AJ4446" s="350">
        <v>1103001</v>
      </c>
      <c r="AK4446" s="3"/>
      <c r="AL4446" s="3"/>
    </row>
    <row r="4447" spans="1:38" ht="12" customHeight="1" x14ac:dyDescent="0.25">
      <c r="A4447" s="73">
        <v>5114010</v>
      </c>
      <c r="B4447" s="98" t="s">
        <v>7239</v>
      </c>
      <c r="C4447" s="74"/>
      <c r="D4447" s="115">
        <v>178.28</v>
      </c>
      <c r="E4447" s="75" t="s">
        <v>6463</v>
      </c>
      <c r="F4447" s="112">
        <f t="shared" si="259"/>
        <v>213.93600000000001</v>
      </c>
      <c r="G4447" s="80" t="s">
        <v>3333</v>
      </c>
      <c r="H4447" s="358"/>
      <c r="J4447" s="15"/>
      <c r="L4447"/>
      <c r="M4447"/>
      <c r="P4447" s="9">
        <v>110</v>
      </c>
      <c r="V4447" s="39"/>
      <c r="Z4447" s="38"/>
      <c r="AA4447" s="38">
        <v>12.001928020565558</v>
      </c>
      <c r="AB4447" s="30"/>
      <c r="AC4447" s="31"/>
      <c r="AD4447" s="32"/>
      <c r="AE4447" s="32"/>
      <c r="AF4447" s="33"/>
      <c r="AJ4447" s="350">
        <v>1103002</v>
      </c>
      <c r="AK4447" s="3"/>
      <c r="AL4447" s="3"/>
    </row>
    <row r="4448" spans="1:38" ht="12" customHeight="1" x14ac:dyDescent="0.25">
      <c r="A4448" s="73">
        <v>5114011</v>
      </c>
      <c r="B4448" s="98" t="s">
        <v>7240</v>
      </c>
      <c r="C4448" s="74"/>
      <c r="D4448" s="115">
        <v>209.85</v>
      </c>
      <c r="E4448" s="75" t="s">
        <v>6463</v>
      </c>
      <c r="F4448" s="112">
        <f t="shared" si="259"/>
        <v>251.82</v>
      </c>
      <c r="G4448" s="80" t="s">
        <v>3333</v>
      </c>
      <c r="H4448" s="358"/>
      <c r="J4448" s="15"/>
      <c r="L4448"/>
      <c r="M4448"/>
      <c r="P4448" s="9">
        <v>110</v>
      </c>
      <c r="V4448" s="39"/>
      <c r="Z4448" s="38"/>
      <c r="AA4448" s="38">
        <v>11.997543165222154</v>
      </c>
      <c r="AB4448" s="30"/>
      <c r="AC4448" s="31"/>
      <c r="AD4448" s="32"/>
      <c r="AE4448" s="32"/>
      <c r="AF4448" s="33"/>
      <c r="AJ4448" s="350">
        <v>1103003</v>
      </c>
      <c r="AK4448" s="3"/>
      <c r="AL4448" s="3"/>
    </row>
    <row r="4449" spans="1:38" ht="12" customHeight="1" x14ac:dyDescent="0.25">
      <c r="A4449" s="73">
        <v>5114012</v>
      </c>
      <c r="B4449" s="98" t="s">
        <v>7241</v>
      </c>
      <c r="C4449" s="74"/>
      <c r="D4449" s="115">
        <v>228.72</v>
      </c>
      <c r="E4449" s="75" t="s">
        <v>6463</v>
      </c>
      <c r="F4449" s="112">
        <f t="shared" si="259"/>
        <v>274.464</v>
      </c>
      <c r="G4449" s="80" t="s">
        <v>3333</v>
      </c>
      <c r="H4449" s="358"/>
      <c r="J4449" s="15"/>
      <c r="L4449"/>
      <c r="M4449"/>
      <c r="P4449" s="9">
        <v>110</v>
      </c>
      <c r="V4449" s="39"/>
      <c r="Z4449" s="38"/>
      <c r="AA4449" s="38">
        <v>11.997495303694421</v>
      </c>
      <c r="AB4449" s="30"/>
      <c r="AC4449" s="31"/>
      <c r="AD4449" s="32"/>
      <c r="AE4449" s="32"/>
      <c r="AF4449" s="33"/>
      <c r="AJ4449" s="350">
        <v>1103006</v>
      </c>
      <c r="AK4449" s="3"/>
      <c r="AL4449" s="3"/>
    </row>
    <row r="4450" spans="1:38" ht="12" customHeight="1" x14ac:dyDescent="0.25">
      <c r="A4450" s="73">
        <v>5115001</v>
      </c>
      <c r="B4450" s="98" t="s">
        <v>7505</v>
      </c>
      <c r="C4450" s="74"/>
      <c r="D4450" s="115">
        <v>274.5</v>
      </c>
      <c r="E4450" s="75" t="s">
        <v>6463</v>
      </c>
      <c r="F4450" s="112">
        <f t="shared" si="259"/>
        <v>329.4</v>
      </c>
      <c r="G4450" s="80" t="s">
        <v>3335</v>
      </c>
      <c r="H4450" s="358"/>
      <c r="J4450" s="15"/>
      <c r="L4450"/>
      <c r="M4450"/>
      <c r="P4450" s="9">
        <v>110</v>
      </c>
      <c r="V4450" s="39"/>
      <c r="Z4450" s="38"/>
      <c r="AA4450" s="38"/>
      <c r="AB4450" s="30"/>
      <c r="AC4450" s="31"/>
      <c r="AD4450" s="32"/>
      <c r="AE4450" s="32"/>
      <c r="AF4450" s="33"/>
      <c r="AJ4450" s="350"/>
      <c r="AK4450" s="3"/>
      <c r="AL4450" s="3"/>
    </row>
    <row r="4451" spans="1:38" ht="12" customHeight="1" x14ac:dyDescent="0.25">
      <c r="A4451" s="73">
        <v>5115002</v>
      </c>
      <c r="B4451" s="98" t="s">
        <v>7506</v>
      </c>
      <c r="C4451" s="74"/>
      <c r="D4451" s="115">
        <v>274.5</v>
      </c>
      <c r="E4451" s="75" t="s">
        <v>6463</v>
      </c>
      <c r="F4451" s="112">
        <f t="shared" si="259"/>
        <v>329.4</v>
      </c>
      <c r="G4451" s="80" t="s">
        <v>3335</v>
      </c>
      <c r="H4451" s="358"/>
      <c r="J4451" s="15"/>
      <c r="L4451"/>
      <c r="M4451"/>
      <c r="P4451" s="9">
        <v>110</v>
      </c>
      <c r="V4451" s="39"/>
      <c r="Z4451" s="38"/>
      <c r="AA4451" s="38"/>
      <c r="AB4451" s="30"/>
      <c r="AC4451" s="31"/>
      <c r="AD4451" s="32"/>
      <c r="AE4451" s="32"/>
      <c r="AF4451" s="33"/>
      <c r="AJ4451" s="350"/>
      <c r="AK4451" s="3"/>
      <c r="AL4451" s="3"/>
    </row>
    <row r="4452" spans="1:38" ht="12" customHeight="1" x14ac:dyDescent="0.25">
      <c r="A4452" s="73">
        <v>5115003</v>
      </c>
      <c r="B4452" s="98" t="s">
        <v>7507</v>
      </c>
      <c r="C4452" s="74"/>
      <c r="D4452" s="115">
        <v>308.14</v>
      </c>
      <c r="E4452" s="75" t="s">
        <v>6463</v>
      </c>
      <c r="F4452" s="112">
        <f t="shared" si="259"/>
        <v>369.76799999999997</v>
      </c>
      <c r="G4452" s="80" t="s">
        <v>3335</v>
      </c>
      <c r="H4452" s="358"/>
      <c r="J4452" s="15"/>
      <c r="L4452"/>
      <c r="M4452"/>
      <c r="P4452" s="9">
        <v>110</v>
      </c>
      <c r="V4452" s="39"/>
      <c r="Z4452" s="38"/>
      <c r="AA4452" s="38"/>
      <c r="AB4452" s="30"/>
      <c r="AC4452" s="31"/>
      <c r="AD4452" s="32"/>
      <c r="AE4452" s="32"/>
      <c r="AF4452" s="33"/>
      <c r="AJ4452" s="350"/>
      <c r="AK4452" s="3"/>
      <c r="AL4452" s="3"/>
    </row>
    <row r="4453" spans="1:38" ht="12" customHeight="1" x14ac:dyDescent="0.25">
      <c r="A4453" s="73">
        <v>5115004</v>
      </c>
      <c r="B4453" s="98" t="s">
        <v>7508</v>
      </c>
      <c r="C4453" s="74"/>
      <c r="D4453" s="115">
        <v>355.88</v>
      </c>
      <c r="E4453" s="75" t="s">
        <v>6463</v>
      </c>
      <c r="F4453" s="112">
        <f t="shared" si="259"/>
        <v>427.05599999999998</v>
      </c>
      <c r="G4453" s="80" t="s">
        <v>3335</v>
      </c>
      <c r="H4453" s="358"/>
      <c r="J4453" s="15"/>
      <c r="L4453"/>
      <c r="M4453"/>
      <c r="P4453" s="9">
        <v>110</v>
      </c>
      <c r="V4453" s="39"/>
      <c r="Z4453" s="38"/>
      <c r="AA4453" s="38"/>
      <c r="AB4453" s="30"/>
      <c r="AC4453" s="31"/>
      <c r="AD4453" s="32"/>
      <c r="AE4453" s="32"/>
      <c r="AF4453" s="33"/>
      <c r="AJ4453" s="350"/>
      <c r="AK4453" s="3"/>
      <c r="AL4453" s="3"/>
    </row>
    <row r="4454" spans="1:38" ht="12" customHeight="1" x14ac:dyDescent="0.25">
      <c r="A4454" s="73">
        <v>5115005</v>
      </c>
      <c r="B4454" s="98" t="s">
        <v>7509</v>
      </c>
      <c r="C4454" s="74"/>
      <c r="D4454" s="115">
        <v>509.95</v>
      </c>
      <c r="E4454" s="75" t="s">
        <v>6463</v>
      </c>
      <c r="F4454" s="112">
        <f t="shared" si="259"/>
        <v>611.93999999999994</v>
      </c>
      <c r="G4454" s="80" t="s">
        <v>3335</v>
      </c>
      <c r="H4454" s="358"/>
      <c r="J4454" s="15"/>
      <c r="L4454"/>
      <c r="M4454"/>
      <c r="P4454" s="9">
        <v>110</v>
      </c>
      <c r="V4454" s="39"/>
      <c r="Z4454" s="38"/>
      <c r="AA4454" s="38"/>
      <c r="AB4454" s="30"/>
      <c r="AC4454" s="31"/>
      <c r="AD4454" s="32"/>
      <c r="AE4454" s="32"/>
      <c r="AF4454" s="33"/>
      <c r="AJ4454" s="350"/>
      <c r="AK4454" s="3"/>
      <c r="AL4454" s="3"/>
    </row>
    <row r="4455" spans="1:38" ht="12" customHeight="1" x14ac:dyDescent="0.25">
      <c r="A4455" s="73">
        <v>5115006</v>
      </c>
      <c r="B4455" s="98" t="s">
        <v>7510</v>
      </c>
      <c r="C4455" s="74"/>
      <c r="D4455" s="115">
        <v>685.72</v>
      </c>
      <c r="E4455" s="75" t="s">
        <v>6463</v>
      </c>
      <c r="F4455" s="112">
        <f t="shared" si="259"/>
        <v>822.86400000000003</v>
      </c>
      <c r="G4455" s="80" t="s">
        <v>3335</v>
      </c>
      <c r="H4455" s="358"/>
      <c r="J4455" s="15"/>
      <c r="L4455"/>
      <c r="M4455"/>
      <c r="P4455" s="9">
        <v>110</v>
      </c>
      <c r="V4455" s="39"/>
      <c r="Z4455" s="38"/>
      <c r="AA4455" s="38"/>
      <c r="AB4455" s="30"/>
      <c r="AC4455" s="31"/>
      <c r="AD4455" s="32"/>
      <c r="AE4455" s="32"/>
      <c r="AF4455" s="33"/>
      <c r="AJ4455" s="350"/>
      <c r="AK4455" s="3"/>
      <c r="AL4455" s="3"/>
    </row>
    <row r="4456" spans="1:38" ht="12" customHeight="1" x14ac:dyDescent="0.25">
      <c r="A4456" s="73">
        <v>5115007</v>
      </c>
      <c r="B4456" s="98" t="s">
        <v>7511</v>
      </c>
      <c r="C4456" s="74"/>
      <c r="D4456" s="115">
        <v>922.25</v>
      </c>
      <c r="E4456" s="75" t="s">
        <v>6463</v>
      </c>
      <c r="F4456" s="112">
        <f t="shared" si="259"/>
        <v>1106.7</v>
      </c>
      <c r="G4456" s="80" t="s">
        <v>3335</v>
      </c>
      <c r="H4456" s="358"/>
      <c r="J4456" s="15"/>
      <c r="L4456"/>
      <c r="M4456"/>
      <c r="P4456" s="9">
        <v>110</v>
      </c>
      <c r="V4456" s="39"/>
      <c r="Z4456" s="38"/>
      <c r="AA4456" s="38"/>
      <c r="AB4456" s="30"/>
      <c r="AC4456" s="31"/>
      <c r="AD4456" s="32"/>
      <c r="AE4456" s="32"/>
      <c r="AF4456" s="33"/>
      <c r="AJ4456" s="350"/>
      <c r="AK4456" s="3"/>
      <c r="AL4456" s="3"/>
    </row>
    <row r="4457" spans="1:38" ht="12" customHeight="1" x14ac:dyDescent="0.25">
      <c r="A4457" s="73">
        <v>5115008</v>
      </c>
      <c r="B4457" s="98" t="s">
        <v>7512</v>
      </c>
      <c r="C4457" s="74"/>
      <c r="D4457" s="115">
        <v>1189.1600000000001</v>
      </c>
      <c r="E4457" s="75" t="s">
        <v>6463</v>
      </c>
      <c r="F4457" s="112">
        <f t="shared" si="259"/>
        <v>1426.992</v>
      </c>
      <c r="G4457" s="80" t="s">
        <v>3334</v>
      </c>
      <c r="H4457" s="358"/>
      <c r="L4457"/>
      <c r="M4457"/>
      <c r="P4457" s="9">
        <v>110</v>
      </c>
      <c r="V4457" s="39"/>
      <c r="Z4457" s="38"/>
      <c r="AA4457" s="38"/>
      <c r="AB4457" s="30"/>
      <c r="AC4457" s="31"/>
      <c r="AD4457" s="32"/>
      <c r="AE4457" s="32"/>
      <c r="AF4457" s="33"/>
      <c r="AJ4457" s="350"/>
      <c r="AK4457" s="3"/>
      <c r="AL4457" s="3"/>
    </row>
    <row r="4458" spans="1:38" ht="12" customHeight="1" x14ac:dyDescent="0.25">
      <c r="A4458" s="73">
        <v>5115009</v>
      </c>
      <c r="B4458" s="98" t="s">
        <v>7513</v>
      </c>
      <c r="C4458" s="74"/>
      <c r="D4458" s="115">
        <v>1584.1</v>
      </c>
      <c r="E4458" s="75" t="s">
        <v>6463</v>
      </c>
      <c r="F4458" s="112">
        <f t="shared" si="259"/>
        <v>1900.9199999999998</v>
      </c>
      <c r="G4458" s="80" t="s">
        <v>3335</v>
      </c>
      <c r="H4458" s="358"/>
      <c r="L4458"/>
      <c r="M4458"/>
      <c r="P4458" s="9">
        <v>110</v>
      </c>
      <c r="V4458" s="39"/>
      <c r="Z4458" s="38"/>
      <c r="AA4458" s="38"/>
      <c r="AB4458" s="30"/>
      <c r="AC4458" s="31"/>
      <c r="AD4458" s="32"/>
      <c r="AE4458" s="32"/>
      <c r="AF4458" s="33"/>
      <c r="AJ4458" s="350"/>
      <c r="AK4458" s="3"/>
      <c r="AL4458" s="3"/>
    </row>
    <row r="4459" spans="1:38" ht="12" customHeight="1" x14ac:dyDescent="0.25">
      <c r="A4459" s="73">
        <v>5115010</v>
      </c>
      <c r="B4459" s="98" t="s">
        <v>7680</v>
      </c>
      <c r="C4459" s="74"/>
      <c r="D4459" s="115">
        <v>2120.17</v>
      </c>
      <c r="E4459" s="75" t="s">
        <v>6463</v>
      </c>
      <c r="F4459" s="112">
        <f t="shared" ref="F4459:F4464" si="260">D4459*1.2</f>
        <v>2544.2040000000002</v>
      </c>
      <c r="G4459" s="80" t="s">
        <v>3335</v>
      </c>
      <c r="H4459" s="358"/>
      <c r="J4459" s="15"/>
      <c r="L4459"/>
      <c r="M4459"/>
      <c r="P4459" s="9">
        <v>110</v>
      </c>
      <c r="V4459" s="39"/>
      <c r="Z4459" s="38"/>
      <c r="AA4459" s="38"/>
      <c r="AB4459" s="30"/>
      <c r="AC4459" s="31"/>
      <c r="AD4459" s="32"/>
      <c r="AE4459" s="32"/>
      <c r="AF4459" s="33"/>
      <c r="AJ4459" s="350"/>
      <c r="AK4459" s="3"/>
      <c r="AL4459" s="3"/>
    </row>
    <row r="4460" spans="1:38" ht="12" customHeight="1" x14ac:dyDescent="0.25">
      <c r="A4460" s="73">
        <v>5115011</v>
      </c>
      <c r="B4460" s="98" t="s">
        <v>7681</v>
      </c>
      <c r="C4460" s="74"/>
      <c r="D4460" s="115">
        <v>2423.13</v>
      </c>
      <c r="E4460" s="75" t="s">
        <v>6463</v>
      </c>
      <c r="F4460" s="112">
        <f t="shared" si="260"/>
        <v>2907.7559999999999</v>
      </c>
      <c r="G4460" s="80" t="s">
        <v>3335</v>
      </c>
      <c r="H4460" s="358"/>
      <c r="J4460" s="15"/>
      <c r="L4460"/>
      <c r="M4460"/>
      <c r="P4460" s="9">
        <v>110</v>
      </c>
      <c r="V4460" s="39"/>
      <c r="Z4460" s="38"/>
      <c r="AA4460" s="38"/>
      <c r="AB4460" s="30"/>
      <c r="AC4460" s="31"/>
      <c r="AD4460" s="32"/>
      <c r="AE4460" s="32"/>
      <c r="AF4460" s="33"/>
      <c r="AJ4460" s="350"/>
      <c r="AK4460" s="3"/>
      <c r="AL4460" s="3"/>
    </row>
    <row r="4461" spans="1:38" ht="12" customHeight="1" x14ac:dyDescent="0.25">
      <c r="A4461" s="73">
        <v>5115012</v>
      </c>
      <c r="B4461" s="98" t="s">
        <v>7682</v>
      </c>
      <c r="C4461" s="74"/>
      <c r="D4461" s="115">
        <v>2892.33</v>
      </c>
      <c r="E4461" s="75" t="s">
        <v>6463</v>
      </c>
      <c r="F4461" s="112">
        <f t="shared" si="260"/>
        <v>3470.7959999999998</v>
      </c>
      <c r="G4461" s="80" t="s">
        <v>3335</v>
      </c>
      <c r="H4461" s="358"/>
      <c r="J4461" s="15"/>
      <c r="L4461"/>
      <c r="M4461"/>
      <c r="P4461" s="9">
        <v>110</v>
      </c>
      <c r="V4461" s="39"/>
      <c r="Z4461" s="38"/>
      <c r="AA4461" s="38"/>
      <c r="AB4461" s="30"/>
      <c r="AC4461" s="31"/>
      <c r="AD4461" s="32"/>
      <c r="AE4461" s="32"/>
      <c r="AF4461" s="33"/>
      <c r="AJ4461" s="350"/>
      <c r="AK4461" s="3"/>
      <c r="AL4461" s="3"/>
    </row>
    <row r="4462" spans="1:38" ht="12" customHeight="1" x14ac:dyDescent="0.25">
      <c r="A4462" s="73">
        <v>5115013</v>
      </c>
      <c r="B4462" s="98" t="s">
        <v>7683</v>
      </c>
      <c r="C4462" s="74"/>
      <c r="D4462" s="115">
        <v>3777.54</v>
      </c>
      <c r="E4462" s="75" t="s">
        <v>6463</v>
      </c>
      <c r="F4462" s="112">
        <f t="shared" si="260"/>
        <v>4533.0479999999998</v>
      </c>
      <c r="G4462" s="80" t="s">
        <v>3335</v>
      </c>
      <c r="H4462" s="358"/>
      <c r="J4462" s="15"/>
      <c r="L4462"/>
      <c r="M4462"/>
      <c r="P4462" s="9">
        <v>110</v>
      </c>
      <c r="V4462" s="39"/>
      <c r="Z4462" s="38"/>
      <c r="AA4462" s="38"/>
      <c r="AB4462" s="30"/>
      <c r="AC4462" s="31"/>
      <c r="AD4462" s="32"/>
      <c r="AE4462" s="32"/>
      <c r="AF4462" s="33"/>
      <c r="AJ4462" s="350"/>
      <c r="AK4462" s="3"/>
      <c r="AL4462" s="3"/>
    </row>
    <row r="4463" spans="1:38" ht="12" customHeight="1" x14ac:dyDescent="0.25">
      <c r="A4463" s="73">
        <v>5115014</v>
      </c>
      <c r="B4463" s="98" t="s">
        <v>7684</v>
      </c>
      <c r="C4463" s="74"/>
      <c r="D4463" s="115">
        <v>4546.3500000000004</v>
      </c>
      <c r="E4463" s="75" t="s">
        <v>6463</v>
      </c>
      <c r="F4463" s="112">
        <f t="shared" si="260"/>
        <v>5455.62</v>
      </c>
      <c r="G4463" s="80" t="s">
        <v>3334</v>
      </c>
      <c r="H4463" s="358"/>
      <c r="L4463"/>
      <c r="M4463"/>
      <c r="P4463" s="9">
        <v>110</v>
      </c>
      <c r="V4463" s="39"/>
      <c r="Z4463" s="38"/>
      <c r="AA4463" s="38"/>
      <c r="AB4463" s="30"/>
      <c r="AC4463" s="31"/>
      <c r="AD4463" s="32"/>
      <c r="AE4463" s="32"/>
      <c r="AF4463" s="33"/>
      <c r="AJ4463" s="350"/>
      <c r="AK4463" s="3"/>
      <c r="AL4463" s="3"/>
    </row>
    <row r="4464" spans="1:38" ht="12" customHeight="1" x14ac:dyDescent="0.25">
      <c r="A4464" s="73">
        <v>5115015</v>
      </c>
      <c r="B4464" s="98" t="s">
        <v>7685</v>
      </c>
      <c r="C4464" s="74"/>
      <c r="D4464" s="115">
        <v>5697.28</v>
      </c>
      <c r="E4464" s="75" t="s">
        <v>6463</v>
      </c>
      <c r="F4464" s="112">
        <f t="shared" si="260"/>
        <v>6836.7359999999999</v>
      </c>
      <c r="G4464" s="80" t="s">
        <v>3335</v>
      </c>
      <c r="H4464" s="358"/>
      <c r="L4464"/>
      <c r="M4464"/>
      <c r="P4464" s="9">
        <v>110</v>
      </c>
      <c r="V4464" s="39"/>
      <c r="Z4464" s="38"/>
      <c r="AA4464" s="38"/>
      <c r="AB4464" s="30"/>
      <c r="AC4464" s="31"/>
      <c r="AD4464" s="32"/>
      <c r="AE4464" s="32"/>
      <c r="AF4464" s="33"/>
      <c r="AJ4464" s="350"/>
      <c r="AK4464" s="3"/>
      <c r="AL4464" s="3"/>
    </row>
    <row r="4465" spans="1:38" ht="12" customHeight="1" x14ac:dyDescent="0.25">
      <c r="A4465" s="73">
        <v>5103001</v>
      </c>
      <c r="B4465" s="98" t="s">
        <v>7514</v>
      </c>
      <c r="C4465" s="74"/>
      <c r="D4465" s="115">
        <v>159.35</v>
      </c>
      <c r="E4465" s="75" t="s">
        <v>6463</v>
      </c>
      <c r="F4465" s="112">
        <f t="shared" si="249"/>
        <v>191.22</v>
      </c>
      <c r="G4465" s="80" t="s">
        <v>3333</v>
      </c>
      <c r="H4465" s="358"/>
      <c r="J4465" s="15"/>
      <c r="L4465"/>
      <c r="M4465"/>
      <c r="P4465" s="9">
        <v>110</v>
      </c>
      <c r="V4465" s="39"/>
      <c r="Z4465" s="38"/>
      <c r="AA4465" s="38">
        <v>11.998921445263349</v>
      </c>
      <c r="AB4465" s="30"/>
      <c r="AC4465" s="31"/>
      <c r="AD4465" s="32"/>
      <c r="AE4465" s="32"/>
      <c r="AF4465" s="33"/>
      <c r="AJ4465" s="350">
        <v>1103001</v>
      </c>
      <c r="AK4465" s="3"/>
      <c r="AL4465" s="3"/>
    </row>
    <row r="4466" spans="1:38" ht="12" customHeight="1" x14ac:dyDescent="0.25">
      <c r="A4466" s="73">
        <v>5103002</v>
      </c>
      <c r="B4466" s="98" t="s">
        <v>7515</v>
      </c>
      <c r="C4466" s="74"/>
      <c r="D4466" s="115">
        <v>178.28</v>
      </c>
      <c r="E4466" s="75" t="s">
        <v>6463</v>
      </c>
      <c r="F4466" s="112">
        <f t="shared" si="249"/>
        <v>213.93600000000001</v>
      </c>
      <c r="G4466" s="80" t="s">
        <v>3333</v>
      </c>
      <c r="H4466" s="358"/>
      <c r="J4466" s="15"/>
      <c r="L4466"/>
      <c r="M4466"/>
      <c r="P4466" s="9">
        <v>110</v>
      </c>
      <c r="V4466" s="39"/>
      <c r="Z4466" s="38"/>
      <c r="AA4466" s="38">
        <v>12.001928020565558</v>
      </c>
      <c r="AB4466" s="30"/>
      <c r="AC4466" s="31"/>
      <c r="AD4466" s="32"/>
      <c r="AE4466" s="32"/>
      <c r="AF4466" s="33"/>
      <c r="AJ4466" s="350">
        <v>1103002</v>
      </c>
      <c r="AK4466" s="3"/>
      <c r="AL4466" s="3"/>
    </row>
    <row r="4467" spans="1:38" ht="12" customHeight="1" x14ac:dyDescent="0.25">
      <c r="A4467" s="73">
        <v>5103003</v>
      </c>
      <c r="B4467" s="98" t="s">
        <v>7516</v>
      </c>
      <c r="C4467" s="74"/>
      <c r="D4467" s="115">
        <v>209.85</v>
      </c>
      <c r="E4467" s="75" t="s">
        <v>6463</v>
      </c>
      <c r="F4467" s="112">
        <f t="shared" si="249"/>
        <v>251.82</v>
      </c>
      <c r="G4467" s="80" t="s">
        <v>3333</v>
      </c>
      <c r="H4467" s="358"/>
      <c r="J4467" s="15"/>
      <c r="L4467"/>
      <c r="M4467"/>
      <c r="P4467" s="9">
        <v>110</v>
      </c>
      <c r="V4467" s="39"/>
      <c r="Z4467" s="38"/>
      <c r="AA4467" s="38">
        <v>11.997543165222154</v>
      </c>
      <c r="AB4467" s="30"/>
      <c r="AC4467" s="31"/>
      <c r="AD4467" s="32"/>
      <c r="AE4467" s="32"/>
      <c r="AF4467" s="33"/>
      <c r="AJ4467" s="350">
        <v>1103003</v>
      </c>
      <c r="AK4467" s="3"/>
      <c r="AL4467" s="3"/>
    </row>
    <row r="4468" spans="1:38" ht="12" customHeight="1" x14ac:dyDescent="0.25">
      <c r="A4468" s="73">
        <v>5103004</v>
      </c>
      <c r="B4468" s="98" t="s">
        <v>7537</v>
      </c>
      <c r="C4468" s="74"/>
      <c r="D4468" s="115">
        <v>228.72</v>
      </c>
      <c r="E4468" s="75" t="s">
        <v>6463</v>
      </c>
      <c r="F4468" s="112">
        <f t="shared" si="249"/>
        <v>274.464</v>
      </c>
      <c r="G4468" s="80" t="s">
        <v>3334</v>
      </c>
      <c r="H4468" s="358"/>
      <c r="L4468"/>
      <c r="M4468"/>
      <c r="P4468" s="9">
        <v>110</v>
      </c>
      <c r="V4468" s="39"/>
      <c r="Z4468" s="38"/>
      <c r="AA4468" s="38">
        <v>11.997495303694421</v>
      </c>
      <c r="AB4468" s="30"/>
      <c r="AC4468" s="31"/>
      <c r="AD4468" s="32"/>
      <c r="AE4468" s="32"/>
      <c r="AF4468" s="33"/>
      <c r="AJ4468" s="350">
        <v>1103004</v>
      </c>
      <c r="AK4468" s="3"/>
      <c r="AL4468" s="3"/>
    </row>
    <row r="4469" spans="1:38" ht="12" customHeight="1" x14ac:dyDescent="0.25">
      <c r="A4469" s="73">
        <v>5103005</v>
      </c>
      <c r="B4469" s="98" t="s">
        <v>7538</v>
      </c>
      <c r="C4469" s="74"/>
      <c r="D4469" s="115">
        <v>228.72</v>
      </c>
      <c r="E4469" s="75" t="s">
        <v>6463</v>
      </c>
      <c r="F4469" s="112">
        <f t="shared" si="249"/>
        <v>274.464</v>
      </c>
      <c r="G4469" s="80" t="s">
        <v>3334</v>
      </c>
      <c r="H4469" s="358"/>
      <c r="L4469"/>
      <c r="M4469"/>
      <c r="P4469" s="9">
        <v>110</v>
      </c>
      <c r="V4469" s="39"/>
      <c r="Z4469" s="38"/>
      <c r="AA4469" s="38">
        <v>11.997495303694421</v>
      </c>
      <c r="AB4469" s="30"/>
      <c r="AC4469" s="31"/>
      <c r="AD4469" s="32"/>
      <c r="AE4469" s="32"/>
      <c r="AF4469" s="33"/>
      <c r="AJ4469" s="350">
        <v>1103005</v>
      </c>
      <c r="AK4469" s="3"/>
      <c r="AL4469" s="3"/>
    </row>
    <row r="4470" spans="1:38" ht="12" customHeight="1" x14ac:dyDescent="0.25">
      <c r="A4470" s="73">
        <v>5103006</v>
      </c>
      <c r="B4470" s="98" t="s">
        <v>7517</v>
      </c>
      <c r="C4470" s="74"/>
      <c r="D4470" s="115">
        <v>228.72</v>
      </c>
      <c r="E4470" s="75" t="s">
        <v>6463</v>
      </c>
      <c r="F4470" s="112">
        <f t="shared" si="249"/>
        <v>274.464</v>
      </c>
      <c r="G4470" s="80" t="s">
        <v>3333</v>
      </c>
      <c r="H4470" s="358"/>
      <c r="J4470" s="15"/>
      <c r="L4470"/>
      <c r="M4470"/>
      <c r="P4470" s="9">
        <v>110</v>
      </c>
      <c r="V4470" s="39"/>
      <c r="Z4470" s="38"/>
      <c r="AA4470" s="38">
        <v>11.997495303694421</v>
      </c>
      <c r="AB4470" s="30"/>
      <c r="AC4470" s="31"/>
      <c r="AD4470" s="32"/>
      <c r="AE4470" s="32"/>
      <c r="AF4470" s="33"/>
      <c r="AJ4470" s="350">
        <v>1103006</v>
      </c>
      <c r="AK4470" s="3"/>
      <c r="AL4470" s="3"/>
    </row>
    <row r="4471" spans="1:38" ht="12" customHeight="1" x14ac:dyDescent="0.25">
      <c r="A4471" s="73">
        <v>5103007</v>
      </c>
      <c r="B4471" s="98" t="s">
        <v>7539</v>
      </c>
      <c r="C4471" s="74"/>
      <c r="D4471" s="115">
        <v>327.71</v>
      </c>
      <c r="E4471" s="75" t="s">
        <v>6463</v>
      </c>
      <c r="F4471" s="112">
        <f t="shared" si="249"/>
        <v>393.25199999999995</v>
      </c>
      <c r="G4471" s="80" t="s">
        <v>3334</v>
      </c>
      <c r="H4471" s="358"/>
      <c r="L4471"/>
      <c r="M4471"/>
      <c r="P4471" s="9">
        <v>110</v>
      </c>
      <c r="V4471" s="39"/>
      <c r="Z4471" s="38"/>
      <c r="AA4471" s="38">
        <v>12.001223722739397</v>
      </c>
      <c r="AB4471" s="30"/>
      <c r="AC4471" s="31"/>
      <c r="AD4471" s="32"/>
      <c r="AE4471" s="32"/>
      <c r="AF4471" s="33"/>
      <c r="AJ4471" s="350">
        <v>1103007</v>
      </c>
      <c r="AK4471" s="3"/>
      <c r="AL4471" s="3"/>
    </row>
    <row r="4472" spans="1:38" ht="12" customHeight="1" x14ac:dyDescent="0.25">
      <c r="A4472" s="73">
        <v>5103008</v>
      </c>
      <c r="B4472" s="98" t="s">
        <v>7540</v>
      </c>
      <c r="C4472" s="74"/>
      <c r="D4472" s="115">
        <v>327.71</v>
      </c>
      <c r="E4472" s="75" t="s">
        <v>6463</v>
      </c>
      <c r="F4472" s="112">
        <f t="shared" si="249"/>
        <v>393.25199999999995</v>
      </c>
      <c r="G4472" s="80" t="s">
        <v>3334</v>
      </c>
      <c r="H4472" s="358"/>
      <c r="L4472"/>
      <c r="M4472"/>
      <c r="P4472" s="9">
        <v>110</v>
      </c>
      <c r="V4472" s="39"/>
      <c r="Z4472" s="38"/>
      <c r="AA4472" s="38">
        <v>12.001223722739397</v>
      </c>
      <c r="AB4472" s="30"/>
      <c r="AC4472" s="31"/>
      <c r="AD4472" s="32"/>
      <c r="AE4472" s="32"/>
      <c r="AF4472" s="33"/>
      <c r="AJ4472" s="350">
        <v>1103008</v>
      </c>
      <c r="AK4472" s="3"/>
      <c r="AL4472" s="3"/>
    </row>
    <row r="4473" spans="1:38" ht="12" customHeight="1" x14ac:dyDescent="0.25">
      <c r="A4473" s="73">
        <v>5103009</v>
      </c>
      <c r="B4473" s="98" t="s">
        <v>7541</v>
      </c>
      <c r="C4473" s="74"/>
      <c r="D4473" s="115">
        <v>327.71</v>
      </c>
      <c r="E4473" s="75" t="s">
        <v>6464</v>
      </c>
      <c r="F4473" s="112">
        <f t="shared" si="249"/>
        <v>393.25199999999995</v>
      </c>
      <c r="G4473" s="80" t="s">
        <v>3334</v>
      </c>
      <c r="H4473" s="358"/>
      <c r="L4473"/>
      <c r="M4473"/>
      <c r="P4473" s="9">
        <v>110</v>
      </c>
      <c r="V4473" s="39"/>
      <c r="Z4473" s="38"/>
      <c r="AA4473" s="38">
        <v>12.001223722739397</v>
      </c>
      <c r="AB4473" s="30"/>
      <c r="AC4473" s="31"/>
      <c r="AD4473" s="32"/>
      <c r="AE4473" s="32"/>
      <c r="AF4473" s="33"/>
      <c r="AJ4473" s="350">
        <v>1103009</v>
      </c>
      <c r="AK4473" s="3"/>
      <c r="AL4473" s="3"/>
    </row>
    <row r="4474" spans="1:38" ht="12" customHeight="1" x14ac:dyDescent="0.25">
      <c r="A4474" s="73">
        <v>5103010</v>
      </c>
      <c r="B4474" s="98" t="s">
        <v>7518</v>
      </c>
      <c r="C4474" s="74"/>
      <c r="D4474" s="115">
        <v>327.71</v>
      </c>
      <c r="E4474" s="75" t="s">
        <v>6463</v>
      </c>
      <c r="F4474" s="112">
        <f t="shared" si="249"/>
        <v>393.25199999999995</v>
      </c>
      <c r="G4474" s="80" t="s">
        <v>3333</v>
      </c>
      <c r="H4474" s="358"/>
      <c r="J4474" s="15"/>
      <c r="L4474"/>
      <c r="M4474"/>
      <c r="P4474" s="9">
        <v>110</v>
      </c>
      <c r="V4474" s="39"/>
      <c r="Z4474" s="38"/>
      <c r="AA4474" s="38">
        <v>12.001223722739397</v>
      </c>
      <c r="AB4474" s="30"/>
      <c r="AC4474" s="31"/>
      <c r="AD4474" s="32"/>
      <c r="AE4474" s="32"/>
      <c r="AF4474" s="33"/>
      <c r="AJ4474" s="350">
        <v>1103010</v>
      </c>
      <c r="AK4474" s="3"/>
      <c r="AL4474" s="3"/>
    </row>
    <row r="4475" spans="1:38" ht="12" customHeight="1" x14ac:dyDescent="0.25">
      <c r="A4475" s="73">
        <v>5103011</v>
      </c>
      <c r="B4475" s="98" t="s">
        <v>7542</v>
      </c>
      <c r="C4475" s="74"/>
      <c r="D4475" s="115">
        <v>394.05</v>
      </c>
      <c r="E4475" s="75" t="s">
        <v>1</v>
      </c>
      <c r="F4475" s="112">
        <f t="shared" si="249"/>
        <v>472.86</v>
      </c>
      <c r="G4475" s="80" t="s">
        <v>3334</v>
      </c>
      <c r="H4475" s="358"/>
      <c r="L4475"/>
      <c r="M4475"/>
      <c r="P4475" s="9">
        <v>110</v>
      </c>
      <c r="V4475" s="39"/>
      <c r="Z4475" s="38"/>
      <c r="AA4475" s="38">
        <v>12.001163044268367</v>
      </c>
      <c r="AB4475" s="30"/>
      <c r="AC4475" s="31"/>
      <c r="AD4475" s="32"/>
      <c r="AE4475" s="32"/>
      <c r="AF4475" s="33"/>
      <c r="AJ4475" s="350">
        <v>1103011</v>
      </c>
      <c r="AK4475" s="3"/>
      <c r="AL4475" s="3"/>
    </row>
    <row r="4476" spans="1:38" ht="12" customHeight="1" x14ac:dyDescent="0.25">
      <c r="A4476" s="73">
        <v>1103012</v>
      </c>
      <c r="B4476" s="98" t="s">
        <v>7543</v>
      </c>
      <c r="C4476" s="74"/>
      <c r="D4476" s="115">
        <v>206.41</v>
      </c>
      <c r="E4476" s="75" t="s">
        <v>6463</v>
      </c>
      <c r="F4476" s="309">
        <f t="shared" si="249"/>
        <v>247.69199999999998</v>
      </c>
      <c r="G4476" s="80" t="s">
        <v>3334</v>
      </c>
      <c r="H4476" s="358"/>
      <c r="L4476"/>
      <c r="M4476"/>
      <c r="P4476" s="9">
        <v>110</v>
      </c>
      <c r="V4476" s="39"/>
      <c r="Z4476" s="38"/>
      <c r="AA4476" s="38">
        <v>0</v>
      </c>
      <c r="AB4476" s="30"/>
      <c r="AC4476" s="31"/>
      <c r="AD4476" s="32"/>
      <c r="AE4476" s="32"/>
      <c r="AF4476" s="33"/>
      <c r="AJ4476" s="350"/>
      <c r="AK4476" s="3"/>
      <c r="AL4476" s="3"/>
    </row>
    <row r="4477" spans="1:38" ht="12" customHeight="1" x14ac:dyDescent="0.25">
      <c r="A4477" s="73">
        <v>5103013</v>
      </c>
      <c r="B4477" s="98" t="s">
        <v>7544</v>
      </c>
      <c r="C4477" s="74"/>
      <c r="D4477" s="115">
        <v>394.05</v>
      </c>
      <c r="E4477" s="75" t="s">
        <v>6463</v>
      </c>
      <c r="F4477" s="112">
        <f t="shared" si="249"/>
        <v>472.86</v>
      </c>
      <c r="G4477" s="80" t="s">
        <v>3335</v>
      </c>
      <c r="H4477" s="358"/>
      <c r="L4477"/>
      <c r="M4477"/>
      <c r="P4477" s="9">
        <v>110</v>
      </c>
      <c r="V4477" s="39"/>
      <c r="Z4477" s="38"/>
      <c r="AA4477" s="38">
        <v>12.001163044268367</v>
      </c>
      <c r="AB4477" s="30"/>
      <c r="AC4477" s="31"/>
      <c r="AD4477" s="32"/>
      <c r="AE4477" s="32"/>
      <c r="AF4477" s="33"/>
      <c r="AJ4477" s="350">
        <v>1103013</v>
      </c>
      <c r="AK4477" s="3"/>
      <c r="AL4477" s="3"/>
    </row>
    <row r="4478" spans="1:38" ht="12" customHeight="1" x14ac:dyDescent="0.25">
      <c r="A4478" s="73">
        <v>5103014</v>
      </c>
      <c r="B4478" s="98" t="s">
        <v>7545</v>
      </c>
      <c r="C4478" s="74"/>
      <c r="D4478" s="115">
        <v>394.05</v>
      </c>
      <c r="E4478" s="75" t="s">
        <v>6463</v>
      </c>
      <c r="F4478" s="112">
        <f t="shared" si="249"/>
        <v>472.86</v>
      </c>
      <c r="G4478" s="80" t="s">
        <v>3334</v>
      </c>
      <c r="H4478" s="358"/>
      <c r="L4478"/>
      <c r="M4478"/>
      <c r="P4478" s="9">
        <v>110</v>
      </c>
      <c r="V4478" s="39"/>
      <c r="Z4478" s="38"/>
      <c r="AA4478" s="38">
        <v>12.001163044268367</v>
      </c>
      <c r="AB4478" s="30"/>
      <c r="AC4478" s="31"/>
      <c r="AD4478" s="32"/>
      <c r="AE4478" s="32"/>
      <c r="AF4478" s="33"/>
      <c r="AJ4478" s="350">
        <v>1103014</v>
      </c>
      <c r="AK4478" s="3"/>
      <c r="AL4478" s="3"/>
    </row>
    <row r="4479" spans="1:38" ht="12" customHeight="1" x14ac:dyDescent="0.25">
      <c r="A4479" s="73">
        <v>5103015</v>
      </c>
      <c r="B4479" s="98" t="s">
        <v>7519</v>
      </c>
      <c r="C4479" s="74"/>
      <c r="D4479" s="115">
        <v>394.05</v>
      </c>
      <c r="E4479" s="75" t="s">
        <v>6463</v>
      </c>
      <c r="F4479" s="112">
        <f t="shared" si="249"/>
        <v>472.86</v>
      </c>
      <c r="G4479" s="80" t="s">
        <v>3333</v>
      </c>
      <c r="H4479" s="358"/>
      <c r="J4479" s="15"/>
      <c r="L4479"/>
      <c r="M4479"/>
      <c r="P4479" s="9">
        <v>110</v>
      </c>
      <c r="V4479" s="39"/>
      <c r="Z4479" s="38"/>
      <c r="AA4479" s="38">
        <v>12.001163044268367</v>
      </c>
      <c r="AB4479" s="30"/>
      <c r="AC4479" s="31"/>
      <c r="AD4479" s="32"/>
      <c r="AE4479" s="32"/>
      <c r="AF4479" s="33"/>
      <c r="AJ4479" s="350">
        <v>1103015</v>
      </c>
      <c r="AK4479" s="3"/>
      <c r="AL4479" s="3"/>
    </row>
    <row r="4480" spans="1:38" ht="12" customHeight="1" x14ac:dyDescent="0.25">
      <c r="A4480" s="73">
        <v>5103016</v>
      </c>
      <c r="B4480" s="98" t="s">
        <v>7546</v>
      </c>
      <c r="C4480" s="74"/>
      <c r="D4480" s="115">
        <v>481.09</v>
      </c>
      <c r="E4480" s="75" t="s">
        <v>1</v>
      </c>
      <c r="F4480" s="112">
        <f t="shared" si="249"/>
        <v>577.30799999999999</v>
      </c>
      <c r="G4480" s="80" t="s">
        <v>3334</v>
      </c>
      <c r="H4480" s="358"/>
      <c r="L4480"/>
      <c r="M4480"/>
      <c r="P4480" s="9">
        <v>110</v>
      </c>
      <c r="V4480" s="39"/>
      <c r="Z4480" s="38"/>
      <c r="AA4480" s="38">
        <v>12.000238159030687</v>
      </c>
      <c r="AB4480" s="30"/>
      <c r="AC4480" s="31"/>
      <c r="AD4480" s="32"/>
      <c r="AE4480" s="32"/>
      <c r="AF4480" s="33"/>
      <c r="AJ4480" s="350">
        <v>1103016</v>
      </c>
      <c r="AK4480" s="3"/>
      <c r="AL4480" s="3"/>
    </row>
    <row r="4481" spans="1:38" ht="12" customHeight="1" x14ac:dyDescent="0.25">
      <c r="A4481" s="73">
        <v>5103017</v>
      </c>
      <c r="B4481" s="98" t="s">
        <v>7520</v>
      </c>
      <c r="C4481" s="74"/>
      <c r="D4481" s="115">
        <v>481.09</v>
      </c>
      <c r="E4481" s="75" t="s">
        <v>1</v>
      </c>
      <c r="F4481" s="112">
        <f t="shared" si="249"/>
        <v>577.30799999999999</v>
      </c>
      <c r="G4481" s="80" t="s">
        <v>3334</v>
      </c>
      <c r="H4481" s="358"/>
      <c r="L4481"/>
      <c r="M4481"/>
      <c r="P4481" s="9">
        <v>110</v>
      </c>
      <c r="V4481" s="39"/>
      <c r="Z4481" s="38"/>
      <c r="AA4481" s="38">
        <v>12.000238159030687</v>
      </c>
      <c r="AB4481" s="30"/>
      <c r="AC4481" s="31"/>
      <c r="AD4481" s="32"/>
      <c r="AE4481" s="32"/>
      <c r="AF4481" s="33"/>
      <c r="AJ4481" s="350">
        <v>1103017</v>
      </c>
      <c r="AK4481" s="3"/>
      <c r="AL4481" s="3"/>
    </row>
    <row r="4482" spans="1:38" ht="12" customHeight="1" x14ac:dyDescent="0.25">
      <c r="A4482" s="73">
        <v>1103018</v>
      </c>
      <c r="B4482" s="98" t="s">
        <v>7547</v>
      </c>
      <c r="C4482" s="74"/>
      <c r="D4482" s="115">
        <v>256.61</v>
      </c>
      <c r="E4482" s="75" t="s">
        <v>6463</v>
      </c>
      <c r="F4482" s="309">
        <f t="shared" ref="F4482:F4542" si="261">D4482*1.2</f>
        <v>307.93200000000002</v>
      </c>
      <c r="G4482" s="80" t="s">
        <v>3334</v>
      </c>
      <c r="H4482" s="358"/>
      <c r="L4482"/>
      <c r="M4482"/>
      <c r="P4482" s="9">
        <v>110</v>
      </c>
      <c r="V4482" s="39"/>
      <c r="Z4482" s="38"/>
      <c r="AA4482" s="38">
        <v>0</v>
      </c>
      <c r="AB4482" s="30"/>
      <c r="AC4482" s="31"/>
      <c r="AD4482" s="32"/>
      <c r="AE4482" s="32"/>
      <c r="AF4482" s="33"/>
      <c r="AJ4482" s="350"/>
      <c r="AK4482" s="3"/>
      <c r="AL4482" s="3"/>
    </row>
    <row r="4483" spans="1:38" ht="12" customHeight="1" x14ac:dyDescent="0.25">
      <c r="A4483" s="73">
        <v>5103019</v>
      </c>
      <c r="B4483" s="98" t="s">
        <v>7548</v>
      </c>
      <c r="C4483" s="74"/>
      <c r="D4483" s="115">
        <v>489.9</v>
      </c>
      <c r="E4483" s="75" t="s">
        <v>6464</v>
      </c>
      <c r="F4483" s="112">
        <f t="shared" si="261"/>
        <v>587.88</v>
      </c>
      <c r="G4483" s="80" t="s">
        <v>3334</v>
      </c>
      <c r="H4483" s="358"/>
      <c r="L4483"/>
      <c r="M4483"/>
      <c r="P4483" s="9">
        <v>110</v>
      </c>
      <c r="V4483" s="39"/>
      <c r="Z4483" s="38"/>
      <c r="AA4483" s="38">
        <v>12.000818569841556</v>
      </c>
      <c r="AB4483" s="30"/>
      <c r="AC4483" s="31"/>
      <c r="AD4483" s="32"/>
      <c r="AE4483" s="32"/>
      <c r="AF4483" s="33"/>
      <c r="AJ4483" s="350">
        <v>1103019</v>
      </c>
      <c r="AK4483" s="3"/>
      <c r="AL4483" s="3"/>
    </row>
    <row r="4484" spans="1:38" ht="12" customHeight="1" x14ac:dyDescent="0.25">
      <c r="A4484" s="73">
        <v>5103020</v>
      </c>
      <c r="B4484" s="98" t="s">
        <v>7549</v>
      </c>
      <c r="C4484" s="74"/>
      <c r="D4484" s="115">
        <v>489.9</v>
      </c>
      <c r="E4484" s="75" t="s">
        <v>1</v>
      </c>
      <c r="F4484" s="112">
        <f t="shared" si="261"/>
        <v>587.88</v>
      </c>
      <c r="G4484" s="80" t="s">
        <v>3334</v>
      </c>
      <c r="H4484" s="358"/>
      <c r="L4484"/>
      <c r="M4484"/>
      <c r="P4484" s="9">
        <v>110</v>
      </c>
      <c r="V4484" s="39"/>
      <c r="Z4484" s="38"/>
      <c r="AA4484" s="38">
        <v>12.000818569841556</v>
      </c>
      <c r="AB4484" s="30"/>
      <c r="AC4484" s="31"/>
      <c r="AD4484" s="32"/>
      <c r="AE4484" s="32"/>
      <c r="AF4484" s="33"/>
      <c r="AJ4484" s="350">
        <v>1103020</v>
      </c>
      <c r="AK4484" s="3"/>
      <c r="AL4484" s="3"/>
    </row>
    <row r="4485" spans="1:38" ht="12" customHeight="1" x14ac:dyDescent="0.25">
      <c r="A4485" s="73">
        <v>5103021</v>
      </c>
      <c r="B4485" s="98" t="s">
        <v>7550</v>
      </c>
      <c r="C4485" s="74"/>
      <c r="D4485" s="115">
        <v>489.9</v>
      </c>
      <c r="E4485" s="75" t="s">
        <v>1</v>
      </c>
      <c r="F4485" s="112">
        <f t="shared" si="261"/>
        <v>587.88</v>
      </c>
      <c r="G4485" s="80" t="s">
        <v>3334</v>
      </c>
      <c r="H4485" s="358"/>
      <c r="L4485"/>
      <c r="M4485"/>
      <c r="P4485" s="9">
        <v>110</v>
      </c>
      <c r="V4485" s="39"/>
      <c r="Z4485" s="38"/>
      <c r="AA4485" s="38">
        <v>12.000818569841556</v>
      </c>
      <c r="AB4485" s="30"/>
      <c r="AC4485" s="31"/>
      <c r="AD4485" s="32"/>
      <c r="AE4485" s="32"/>
      <c r="AF4485" s="33"/>
      <c r="AJ4485" s="350">
        <v>1103021</v>
      </c>
      <c r="AK4485" s="3"/>
      <c r="AL4485" s="3"/>
    </row>
    <row r="4486" spans="1:38" ht="12" customHeight="1" x14ac:dyDescent="0.25">
      <c r="A4486" s="73">
        <v>5103022</v>
      </c>
      <c r="B4486" s="98" t="s">
        <v>7551</v>
      </c>
      <c r="C4486" s="74"/>
      <c r="D4486" s="115">
        <v>489.9</v>
      </c>
      <c r="E4486" s="75" t="s">
        <v>6463</v>
      </c>
      <c r="F4486" s="112">
        <f t="shared" si="261"/>
        <v>587.88</v>
      </c>
      <c r="G4486" s="80" t="s">
        <v>3334</v>
      </c>
      <c r="H4486" s="358"/>
      <c r="L4486"/>
      <c r="M4486"/>
      <c r="P4486" s="9">
        <v>110</v>
      </c>
      <c r="V4486" s="39"/>
      <c r="Z4486" s="38"/>
      <c r="AA4486" s="38">
        <v>12.000818569841556</v>
      </c>
      <c r="AB4486" s="30"/>
      <c r="AC4486" s="31"/>
      <c r="AD4486" s="32"/>
      <c r="AE4486" s="32"/>
      <c r="AF4486" s="33"/>
      <c r="AJ4486" s="350">
        <v>1103022</v>
      </c>
      <c r="AK4486" s="3"/>
      <c r="AL4486" s="3"/>
    </row>
    <row r="4487" spans="1:38" ht="12" customHeight="1" x14ac:dyDescent="0.25">
      <c r="A4487" s="73">
        <v>5103023</v>
      </c>
      <c r="B4487" s="98" t="s">
        <v>7521</v>
      </c>
      <c r="C4487" s="74"/>
      <c r="D4487" s="115">
        <v>489.9</v>
      </c>
      <c r="E4487" s="75" t="s">
        <v>6463</v>
      </c>
      <c r="F4487" s="112">
        <f t="shared" si="261"/>
        <v>587.88</v>
      </c>
      <c r="G4487" s="80" t="s">
        <v>3333</v>
      </c>
      <c r="H4487" s="358"/>
      <c r="J4487" s="15"/>
      <c r="L4487"/>
      <c r="M4487"/>
      <c r="P4487" s="9">
        <v>110</v>
      </c>
      <c r="V4487" s="39"/>
      <c r="Z4487" s="38"/>
      <c r="AA4487" s="38">
        <v>12.000818569841556</v>
      </c>
      <c r="AB4487" s="30"/>
      <c r="AC4487" s="31"/>
      <c r="AD4487" s="32"/>
      <c r="AE4487" s="32"/>
      <c r="AF4487" s="33"/>
      <c r="AJ4487" s="350">
        <v>1103023</v>
      </c>
      <c r="AK4487" s="3"/>
      <c r="AL4487" s="3"/>
    </row>
    <row r="4488" spans="1:38" ht="12" customHeight="1" x14ac:dyDescent="0.25">
      <c r="A4488" s="73">
        <v>1103024</v>
      </c>
      <c r="B4488" s="98" t="s">
        <v>7552</v>
      </c>
      <c r="C4488" s="74"/>
      <c r="D4488" s="115">
        <v>316.20999999999998</v>
      </c>
      <c r="E4488" s="75" t="s">
        <v>6463</v>
      </c>
      <c r="F4488" s="309">
        <f t="shared" si="261"/>
        <v>379.45199999999994</v>
      </c>
      <c r="G4488" s="80" t="s">
        <v>3334</v>
      </c>
      <c r="H4488" s="358"/>
      <c r="L4488"/>
      <c r="M4488"/>
      <c r="P4488" s="9">
        <v>110</v>
      </c>
      <c r="V4488" s="39"/>
      <c r="Z4488" s="38"/>
      <c r="AA4488" s="38">
        <v>0</v>
      </c>
      <c r="AB4488" s="30"/>
      <c r="AC4488" s="31"/>
      <c r="AD4488" s="32"/>
      <c r="AE4488" s="32"/>
      <c r="AF4488" s="33"/>
      <c r="AJ4488" s="350"/>
      <c r="AK4488" s="3"/>
      <c r="AL4488" s="3"/>
    </row>
    <row r="4489" spans="1:38" ht="12" customHeight="1" x14ac:dyDescent="0.25">
      <c r="A4489" s="73">
        <v>5103025</v>
      </c>
      <c r="B4489" s="98" t="s">
        <v>7553</v>
      </c>
      <c r="C4489" s="74"/>
      <c r="D4489" s="115">
        <v>603.67999999999995</v>
      </c>
      <c r="E4489" s="75" t="s">
        <v>6463</v>
      </c>
      <c r="F4489" s="112">
        <f t="shared" si="261"/>
        <v>724.41599999999994</v>
      </c>
      <c r="G4489" s="80" t="s">
        <v>3334</v>
      </c>
      <c r="H4489" s="358"/>
      <c r="L4489"/>
      <c r="M4489"/>
      <c r="P4489" s="9">
        <v>110</v>
      </c>
      <c r="V4489" s="39"/>
      <c r="Z4489" s="38"/>
      <c r="AA4489" s="38">
        <v>12</v>
      </c>
      <c r="AB4489" s="30"/>
      <c r="AC4489" s="31"/>
      <c r="AD4489" s="32"/>
      <c r="AE4489" s="32"/>
      <c r="AF4489" s="33"/>
      <c r="AJ4489" s="350">
        <v>1103025</v>
      </c>
      <c r="AK4489" s="3"/>
      <c r="AL4489" s="3"/>
    </row>
    <row r="4490" spans="1:38" ht="12" customHeight="1" x14ac:dyDescent="0.25">
      <c r="A4490" s="73">
        <v>5103026</v>
      </c>
      <c r="B4490" s="98" t="s">
        <v>7554</v>
      </c>
      <c r="C4490" s="74"/>
      <c r="D4490" s="115">
        <v>603.67999999999995</v>
      </c>
      <c r="E4490" s="75" t="s">
        <v>1</v>
      </c>
      <c r="F4490" s="112">
        <f t="shared" si="261"/>
        <v>724.41599999999994</v>
      </c>
      <c r="G4490" s="80" t="s">
        <v>3334</v>
      </c>
      <c r="H4490" s="358"/>
      <c r="L4490"/>
      <c r="M4490"/>
      <c r="P4490" s="9">
        <v>110</v>
      </c>
      <c r="V4490" s="39"/>
      <c r="Z4490" s="38"/>
      <c r="AA4490" s="38">
        <v>12</v>
      </c>
      <c r="AB4490" s="30"/>
      <c r="AC4490" s="31"/>
      <c r="AD4490" s="32"/>
      <c r="AE4490" s="32"/>
      <c r="AF4490" s="33"/>
      <c r="AJ4490" s="350">
        <v>1103026</v>
      </c>
      <c r="AK4490" s="3"/>
      <c r="AL4490" s="3"/>
    </row>
    <row r="4491" spans="1:38" ht="12" customHeight="1" x14ac:dyDescent="0.25">
      <c r="A4491" s="73">
        <v>5103027</v>
      </c>
      <c r="B4491" s="98" t="s">
        <v>7555</v>
      </c>
      <c r="C4491" s="74"/>
      <c r="D4491" s="115">
        <v>603.67999999999995</v>
      </c>
      <c r="E4491" s="75" t="s">
        <v>6463</v>
      </c>
      <c r="F4491" s="112">
        <f t="shared" si="261"/>
        <v>724.41599999999994</v>
      </c>
      <c r="G4491" s="80" t="s">
        <v>3334</v>
      </c>
      <c r="H4491" s="358"/>
      <c r="L4491"/>
      <c r="M4491"/>
      <c r="P4491" s="9">
        <v>110</v>
      </c>
      <c r="V4491" s="39"/>
      <c r="Z4491" s="38"/>
      <c r="AA4491" s="38">
        <v>12</v>
      </c>
      <c r="AB4491" s="30"/>
      <c r="AC4491" s="31"/>
      <c r="AD4491" s="32"/>
      <c r="AE4491" s="32"/>
      <c r="AF4491" s="33"/>
      <c r="AJ4491" s="350">
        <v>1103027</v>
      </c>
      <c r="AK4491" s="3"/>
      <c r="AL4491" s="3"/>
    </row>
    <row r="4492" spans="1:38" ht="12" customHeight="1" x14ac:dyDescent="0.25">
      <c r="A4492" s="73">
        <v>5103028</v>
      </c>
      <c r="B4492" s="98" t="s">
        <v>7556</v>
      </c>
      <c r="C4492" s="74"/>
      <c r="D4492" s="115">
        <v>603.67999999999995</v>
      </c>
      <c r="E4492" s="75" t="s">
        <v>6463</v>
      </c>
      <c r="F4492" s="112">
        <f t="shared" si="261"/>
        <v>724.41599999999994</v>
      </c>
      <c r="G4492" s="80" t="s">
        <v>3334</v>
      </c>
      <c r="H4492" s="358"/>
      <c r="L4492"/>
      <c r="M4492"/>
      <c r="P4492" s="9">
        <v>110</v>
      </c>
      <c r="V4492" s="39"/>
      <c r="Z4492" s="38"/>
      <c r="AA4492" s="38">
        <v>12</v>
      </c>
      <c r="AB4492" s="30"/>
      <c r="AC4492" s="31"/>
      <c r="AD4492" s="32"/>
      <c r="AE4492" s="32"/>
      <c r="AF4492" s="33"/>
      <c r="AJ4492" s="350">
        <v>1103028</v>
      </c>
      <c r="AK4492" s="3"/>
      <c r="AL4492" s="3"/>
    </row>
    <row r="4493" spans="1:38" ht="12" customHeight="1" x14ac:dyDescent="0.25">
      <c r="A4493" s="73">
        <v>5103029</v>
      </c>
      <c r="B4493" s="98" t="s">
        <v>7522</v>
      </c>
      <c r="C4493" s="74"/>
      <c r="D4493" s="115">
        <v>603.67999999999995</v>
      </c>
      <c r="E4493" s="75" t="s">
        <v>6463</v>
      </c>
      <c r="F4493" s="112">
        <f t="shared" si="261"/>
        <v>724.41599999999994</v>
      </c>
      <c r="G4493" s="80" t="s">
        <v>3335</v>
      </c>
      <c r="H4493" s="358"/>
      <c r="L4493"/>
      <c r="M4493"/>
      <c r="P4493" s="9">
        <v>110</v>
      </c>
      <c r="V4493" s="39"/>
      <c r="Z4493" s="38"/>
      <c r="AA4493" s="38">
        <v>12</v>
      </c>
      <c r="AB4493" s="30"/>
      <c r="AC4493" s="31"/>
      <c r="AD4493" s="32"/>
      <c r="AE4493" s="32"/>
      <c r="AF4493" s="33"/>
      <c r="AJ4493" s="350">
        <v>1103029</v>
      </c>
      <c r="AK4493" s="3"/>
      <c r="AL4493" s="3"/>
    </row>
    <row r="4494" spans="1:38" ht="12" customHeight="1" x14ac:dyDescent="0.25">
      <c r="A4494" s="73">
        <v>1103030</v>
      </c>
      <c r="B4494" s="98" t="s">
        <v>7557</v>
      </c>
      <c r="C4494" s="74"/>
      <c r="D4494" s="115">
        <v>375.48</v>
      </c>
      <c r="E4494" s="75" t="s">
        <v>1</v>
      </c>
      <c r="F4494" s="309">
        <f t="shared" si="261"/>
        <v>450.57600000000002</v>
      </c>
      <c r="G4494" s="80" t="s">
        <v>3334</v>
      </c>
      <c r="H4494" s="358"/>
      <c r="L4494"/>
      <c r="M4494"/>
      <c r="P4494" s="9">
        <v>110</v>
      </c>
      <c r="V4494" s="39"/>
      <c r="Z4494" s="38"/>
      <c r="AA4494" s="38">
        <v>0</v>
      </c>
      <c r="AB4494" s="30"/>
      <c r="AC4494" s="31"/>
      <c r="AD4494" s="32"/>
      <c r="AE4494" s="32"/>
      <c r="AF4494" s="33"/>
      <c r="AJ4494" s="350"/>
      <c r="AK4494" s="3"/>
      <c r="AL4494" s="3"/>
    </row>
    <row r="4495" spans="1:38" ht="12" customHeight="1" x14ac:dyDescent="0.25">
      <c r="A4495" s="73">
        <v>5103031</v>
      </c>
      <c r="B4495" s="98" t="s">
        <v>7558</v>
      </c>
      <c r="C4495" s="74"/>
      <c r="D4495" s="115">
        <v>716.82</v>
      </c>
      <c r="E4495" s="75" t="s">
        <v>1</v>
      </c>
      <c r="F4495" s="112">
        <f t="shared" si="261"/>
        <v>860.18400000000008</v>
      </c>
      <c r="G4495" s="80" t="s">
        <v>3334</v>
      </c>
      <c r="H4495" s="358"/>
      <c r="L4495"/>
      <c r="M4495"/>
      <c r="P4495" s="9">
        <v>110</v>
      </c>
      <c r="V4495" s="39"/>
      <c r="Z4495" s="38"/>
      <c r="AA4495" s="38">
        <v>11.999760244550558</v>
      </c>
      <c r="AB4495" s="30"/>
      <c r="AC4495" s="31"/>
      <c r="AD4495" s="32"/>
      <c r="AE4495" s="32"/>
      <c r="AF4495" s="33"/>
      <c r="AJ4495" s="350">
        <v>1103031</v>
      </c>
      <c r="AK4495" s="3"/>
      <c r="AL4495" s="3"/>
    </row>
    <row r="4496" spans="1:38" ht="12" customHeight="1" x14ac:dyDescent="0.25">
      <c r="A4496" s="73">
        <v>5103032</v>
      </c>
      <c r="B4496" s="98" t="s">
        <v>7559</v>
      </c>
      <c r="C4496" s="74"/>
      <c r="D4496" s="115">
        <v>716.82</v>
      </c>
      <c r="E4496" s="75" t="s">
        <v>6463</v>
      </c>
      <c r="F4496" s="112">
        <f t="shared" si="261"/>
        <v>860.18400000000008</v>
      </c>
      <c r="G4496" s="80" t="s">
        <v>3335</v>
      </c>
      <c r="H4496" s="358"/>
      <c r="L4496"/>
      <c r="M4496"/>
      <c r="P4496" s="9">
        <v>110</v>
      </c>
      <c r="V4496" s="39"/>
      <c r="Z4496" s="38"/>
      <c r="AA4496" s="38">
        <v>11.999760244550558</v>
      </c>
      <c r="AB4496" s="30"/>
      <c r="AC4496" s="31"/>
      <c r="AD4496" s="32"/>
      <c r="AE4496" s="32"/>
      <c r="AF4496" s="33"/>
      <c r="AJ4496" s="350">
        <v>1103032</v>
      </c>
      <c r="AK4496" s="3"/>
      <c r="AL4496" s="3"/>
    </row>
    <row r="4497" spans="1:38" ht="12" customHeight="1" x14ac:dyDescent="0.25">
      <c r="A4497" s="73">
        <v>5103033</v>
      </c>
      <c r="B4497" s="98" t="s">
        <v>7523</v>
      </c>
      <c r="C4497" s="74"/>
      <c r="D4497" s="115">
        <v>716.82</v>
      </c>
      <c r="E4497" s="75" t="s">
        <v>6463</v>
      </c>
      <c r="F4497" s="112">
        <f t="shared" si="261"/>
        <v>860.18400000000008</v>
      </c>
      <c r="G4497" s="80" t="s">
        <v>3335</v>
      </c>
      <c r="H4497" s="358"/>
      <c r="L4497"/>
      <c r="M4497"/>
      <c r="P4497" s="9">
        <v>110</v>
      </c>
      <c r="V4497" s="39"/>
      <c r="Z4497" s="38"/>
      <c r="AA4497" s="38">
        <v>11.999760244550558</v>
      </c>
      <c r="AB4497" s="30"/>
      <c r="AC4497" s="31"/>
      <c r="AD4497" s="32"/>
      <c r="AE4497" s="32"/>
      <c r="AF4497" s="33"/>
      <c r="AJ4497" s="350">
        <v>1103033</v>
      </c>
      <c r="AK4497" s="3"/>
      <c r="AL4497" s="3"/>
    </row>
    <row r="4498" spans="1:38" ht="12" customHeight="1" x14ac:dyDescent="0.25">
      <c r="A4498" s="73">
        <v>1103034</v>
      </c>
      <c r="B4498" s="98" t="s">
        <v>7560</v>
      </c>
      <c r="C4498" s="74"/>
      <c r="D4498" s="115">
        <v>505.44</v>
      </c>
      <c r="E4498" s="75" t="s">
        <v>1</v>
      </c>
      <c r="F4498" s="309">
        <f t="shared" si="261"/>
        <v>606.52800000000002</v>
      </c>
      <c r="G4498" s="80" t="s">
        <v>3334</v>
      </c>
      <c r="H4498" s="358"/>
      <c r="L4498"/>
      <c r="M4498"/>
      <c r="P4498" s="9">
        <v>110</v>
      </c>
      <c r="V4498" s="39"/>
      <c r="Z4498" s="38"/>
      <c r="AA4498" s="38">
        <v>0</v>
      </c>
      <c r="AB4498" s="30"/>
      <c r="AC4498" s="31"/>
      <c r="AD4498" s="32"/>
      <c r="AE4498" s="32"/>
      <c r="AF4498" s="33"/>
      <c r="AJ4498" s="350"/>
      <c r="AK4498" s="3"/>
      <c r="AL4498" s="3"/>
    </row>
    <row r="4499" spans="1:38" ht="12" customHeight="1" x14ac:dyDescent="0.25">
      <c r="A4499" s="73">
        <v>5103035</v>
      </c>
      <c r="B4499" s="98" t="s">
        <v>7561</v>
      </c>
      <c r="C4499" s="74"/>
      <c r="D4499" s="115">
        <v>964.93</v>
      </c>
      <c r="E4499" s="75" t="s">
        <v>1</v>
      </c>
      <c r="F4499" s="112">
        <f t="shared" si="261"/>
        <v>1157.9159999999999</v>
      </c>
      <c r="G4499" s="80" t="s">
        <v>3334</v>
      </c>
      <c r="H4499" s="358"/>
      <c r="L4499"/>
      <c r="M4499"/>
      <c r="P4499" s="9">
        <v>110</v>
      </c>
      <c r="V4499" s="39"/>
      <c r="Z4499" s="38"/>
      <c r="AA4499" s="38">
        <v>12.000178110250246</v>
      </c>
      <c r="AB4499" s="30"/>
      <c r="AC4499" s="31"/>
      <c r="AD4499" s="32"/>
      <c r="AE4499" s="32"/>
      <c r="AF4499" s="33"/>
      <c r="AJ4499" s="350">
        <v>1103035</v>
      </c>
      <c r="AK4499" s="3"/>
      <c r="AL4499" s="3"/>
    </row>
    <row r="4500" spans="1:38" ht="12" customHeight="1" x14ac:dyDescent="0.25">
      <c r="A4500" s="73">
        <v>5103036</v>
      </c>
      <c r="B4500" s="98" t="s">
        <v>7562</v>
      </c>
      <c r="C4500" s="74"/>
      <c r="D4500" s="115">
        <v>964.93</v>
      </c>
      <c r="E4500" s="75" t="s">
        <v>6463</v>
      </c>
      <c r="F4500" s="112">
        <f t="shared" si="261"/>
        <v>1157.9159999999999</v>
      </c>
      <c r="G4500" s="80" t="s">
        <v>3334</v>
      </c>
      <c r="H4500" s="358"/>
      <c r="L4500"/>
      <c r="M4500"/>
      <c r="P4500" s="9">
        <v>110</v>
      </c>
      <c r="V4500" s="39"/>
      <c r="Z4500" s="38"/>
      <c r="AA4500" s="38">
        <v>12.000178110250246</v>
      </c>
      <c r="AB4500" s="30"/>
      <c r="AC4500" s="31"/>
      <c r="AD4500" s="32"/>
      <c r="AE4500" s="32"/>
      <c r="AF4500" s="33"/>
      <c r="AJ4500" s="350">
        <v>1103036</v>
      </c>
      <c r="AK4500" s="3"/>
      <c r="AL4500" s="3"/>
    </row>
    <row r="4501" spans="1:38" ht="12" customHeight="1" x14ac:dyDescent="0.25">
      <c r="A4501" s="73">
        <v>5103037</v>
      </c>
      <c r="B4501" s="98" t="s">
        <v>7563</v>
      </c>
      <c r="C4501" s="74"/>
      <c r="D4501" s="115">
        <v>964.93</v>
      </c>
      <c r="E4501" s="75"/>
      <c r="F4501" s="112">
        <f t="shared" si="261"/>
        <v>1157.9159999999999</v>
      </c>
      <c r="G4501" s="80" t="s">
        <v>3334</v>
      </c>
      <c r="H4501" s="358"/>
      <c r="L4501"/>
      <c r="M4501"/>
      <c r="P4501" s="9">
        <v>110</v>
      </c>
      <c r="V4501" s="39"/>
      <c r="Z4501" s="38"/>
      <c r="AA4501" s="38">
        <v>12.000178110250246</v>
      </c>
      <c r="AB4501" s="30"/>
      <c r="AC4501" s="31"/>
      <c r="AD4501" s="32"/>
      <c r="AE4501" s="32"/>
      <c r="AF4501" s="33"/>
      <c r="AJ4501" s="350">
        <v>1103037</v>
      </c>
      <c r="AK4501" s="3"/>
      <c r="AL4501" s="3"/>
    </row>
    <row r="4502" spans="1:38" ht="12" customHeight="1" x14ac:dyDescent="0.25">
      <c r="A4502" s="73">
        <v>5103038</v>
      </c>
      <c r="B4502" s="98" t="s">
        <v>7524</v>
      </c>
      <c r="C4502" s="74"/>
      <c r="D4502" s="115">
        <v>964.93</v>
      </c>
      <c r="E4502" s="75" t="s">
        <v>6463</v>
      </c>
      <c r="F4502" s="112">
        <f t="shared" si="261"/>
        <v>1157.9159999999999</v>
      </c>
      <c r="G4502" s="80" t="s">
        <v>3335</v>
      </c>
      <c r="H4502" s="358"/>
      <c r="L4502"/>
      <c r="M4502"/>
      <c r="P4502" s="9">
        <v>110</v>
      </c>
      <c r="V4502" s="39"/>
      <c r="Z4502" s="38"/>
      <c r="AA4502" s="38">
        <v>12.000178110250246</v>
      </c>
      <c r="AB4502" s="30"/>
      <c r="AC4502" s="31"/>
      <c r="AD4502" s="32"/>
      <c r="AE4502" s="32"/>
      <c r="AF4502" s="33"/>
      <c r="AJ4502" s="350">
        <v>1103038</v>
      </c>
      <c r="AK4502" s="3"/>
      <c r="AL4502" s="3"/>
    </row>
    <row r="4503" spans="1:38" ht="12" customHeight="1" x14ac:dyDescent="0.25">
      <c r="A4503" s="73">
        <v>5103039</v>
      </c>
      <c r="B4503" s="98" t="s">
        <v>7564</v>
      </c>
      <c r="C4503" s="74"/>
      <c r="D4503" s="115">
        <v>1124.05</v>
      </c>
      <c r="E4503" s="75" t="s">
        <v>6463</v>
      </c>
      <c r="F4503" s="112">
        <f t="shared" si="261"/>
        <v>1348.86</v>
      </c>
      <c r="G4503" s="80" t="s">
        <v>3334</v>
      </c>
      <c r="H4503" s="358"/>
      <c r="L4503"/>
      <c r="M4503"/>
      <c r="P4503" s="9">
        <v>110</v>
      </c>
      <c r="V4503" s="39"/>
      <c r="Z4503" s="38"/>
      <c r="AA4503" s="38">
        <v>11.999898068396107</v>
      </c>
      <c r="AB4503" s="30"/>
      <c r="AC4503" s="31"/>
      <c r="AD4503" s="32"/>
      <c r="AE4503" s="32"/>
      <c r="AF4503" s="33"/>
      <c r="AJ4503" s="350">
        <v>1103039</v>
      </c>
      <c r="AK4503" s="3"/>
      <c r="AL4503" s="3"/>
    </row>
    <row r="4504" spans="1:38" ht="12" customHeight="1" x14ac:dyDescent="0.25">
      <c r="A4504" s="73">
        <v>5103040</v>
      </c>
      <c r="B4504" s="98" t="s">
        <v>7565</v>
      </c>
      <c r="C4504" s="74"/>
      <c r="D4504" s="115">
        <v>1124.05</v>
      </c>
      <c r="E4504" s="75" t="s">
        <v>6463</v>
      </c>
      <c r="F4504" s="112">
        <f t="shared" si="261"/>
        <v>1348.86</v>
      </c>
      <c r="G4504" s="80" t="s">
        <v>3334</v>
      </c>
      <c r="H4504" s="358"/>
      <c r="L4504"/>
      <c r="M4504"/>
      <c r="P4504" s="9">
        <v>110</v>
      </c>
      <c r="V4504" s="39"/>
      <c r="Z4504" s="38"/>
      <c r="AA4504" s="38">
        <v>11.999898068396107</v>
      </c>
      <c r="AB4504" s="30"/>
      <c r="AC4504" s="31"/>
      <c r="AD4504" s="32"/>
      <c r="AE4504" s="32"/>
      <c r="AF4504" s="33"/>
      <c r="AJ4504" s="350">
        <v>1103040</v>
      </c>
      <c r="AK4504" s="3"/>
      <c r="AL4504" s="3"/>
    </row>
    <row r="4505" spans="1:38" ht="12" customHeight="1" x14ac:dyDescent="0.25">
      <c r="A4505" s="73">
        <v>5103041</v>
      </c>
      <c r="B4505" s="98" t="s">
        <v>7566</v>
      </c>
      <c r="C4505" s="74"/>
      <c r="D4505" s="115">
        <v>1124.05</v>
      </c>
      <c r="E4505" s="75" t="s">
        <v>1</v>
      </c>
      <c r="F4505" s="112">
        <f t="shared" si="261"/>
        <v>1348.86</v>
      </c>
      <c r="G4505" s="80" t="s">
        <v>3334</v>
      </c>
      <c r="H4505" s="358"/>
      <c r="L4505"/>
      <c r="M4505"/>
      <c r="P4505" s="9">
        <v>110</v>
      </c>
      <c r="V4505" s="39"/>
      <c r="Z4505" s="38"/>
      <c r="AA4505" s="38">
        <v>11.999898068396107</v>
      </c>
      <c r="AB4505" s="30"/>
      <c r="AC4505" s="31"/>
      <c r="AD4505" s="32"/>
      <c r="AE4505" s="32"/>
      <c r="AF4505" s="33"/>
      <c r="AJ4505" s="350">
        <v>1103041</v>
      </c>
      <c r="AK4505" s="3"/>
      <c r="AL4505" s="3"/>
    </row>
    <row r="4506" spans="1:38" ht="12" customHeight="1" x14ac:dyDescent="0.25">
      <c r="A4506" s="73">
        <v>5103042</v>
      </c>
      <c r="B4506" s="98" t="s">
        <v>7525</v>
      </c>
      <c r="C4506" s="74"/>
      <c r="D4506" s="115">
        <v>1124.05</v>
      </c>
      <c r="E4506" s="75" t="s">
        <v>6463</v>
      </c>
      <c r="F4506" s="112">
        <f t="shared" si="261"/>
        <v>1348.86</v>
      </c>
      <c r="G4506" s="80" t="s">
        <v>3335</v>
      </c>
      <c r="H4506" s="358"/>
      <c r="L4506"/>
      <c r="M4506"/>
      <c r="P4506" s="9">
        <v>110</v>
      </c>
      <c r="V4506" s="39"/>
      <c r="Z4506" s="38"/>
      <c r="AA4506" s="38">
        <v>11.999898068396107</v>
      </c>
      <c r="AB4506" s="30"/>
      <c r="AC4506" s="31"/>
      <c r="AD4506" s="32"/>
      <c r="AE4506" s="32"/>
      <c r="AF4506" s="33"/>
      <c r="AJ4506" s="350">
        <v>1103042</v>
      </c>
      <c r="AK4506" s="3"/>
      <c r="AL4506" s="3"/>
    </row>
    <row r="4507" spans="1:38" ht="12" customHeight="1" x14ac:dyDescent="0.25">
      <c r="A4507" s="73">
        <v>1103043</v>
      </c>
      <c r="B4507" s="98" t="s">
        <v>7567</v>
      </c>
      <c r="C4507" s="74"/>
      <c r="D4507" s="115">
        <v>741.3</v>
      </c>
      <c r="E4507" s="75" t="s">
        <v>1</v>
      </c>
      <c r="F4507" s="309">
        <f t="shared" si="261"/>
        <v>889.56</v>
      </c>
      <c r="G4507" s="80" t="s">
        <v>3334</v>
      </c>
      <c r="H4507" s="358"/>
      <c r="L4507"/>
      <c r="M4507"/>
      <c r="P4507" s="9">
        <v>110</v>
      </c>
      <c r="V4507" s="39"/>
      <c r="Z4507" s="38"/>
      <c r="AA4507" s="38">
        <v>0</v>
      </c>
      <c r="AB4507" s="30"/>
      <c r="AC4507" s="31"/>
      <c r="AD4507" s="32"/>
      <c r="AE4507" s="32"/>
      <c r="AF4507" s="33"/>
      <c r="AJ4507" s="350"/>
      <c r="AK4507" s="3"/>
      <c r="AL4507" s="3"/>
    </row>
    <row r="4508" spans="1:38" ht="12" customHeight="1" x14ac:dyDescent="0.25">
      <c r="A4508" s="73">
        <v>5103044</v>
      </c>
      <c r="B4508" s="98" t="s">
        <v>7568</v>
      </c>
      <c r="C4508" s="74"/>
      <c r="D4508" s="115">
        <v>1415.21</v>
      </c>
      <c r="E4508" s="75" t="s">
        <v>6463</v>
      </c>
      <c r="F4508" s="112">
        <f t="shared" si="261"/>
        <v>1698.252</v>
      </c>
      <c r="G4508" s="80" t="s">
        <v>3334</v>
      </c>
      <c r="H4508" s="358"/>
      <c r="L4508"/>
      <c r="M4508"/>
      <c r="P4508" s="9">
        <v>110</v>
      </c>
      <c r="V4508" s="39"/>
      <c r="Z4508" s="38"/>
      <c r="AA4508" s="38">
        <v>12.000323840751307</v>
      </c>
      <c r="AB4508" s="30"/>
      <c r="AC4508" s="31"/>
      <c r="AD4508" s="32"/>
      <c r="AE4508" s="32"/>
      <c r="AF4508" s="33"/>
      <c r="AJ4508" s="350">
        <v>1103044</v>
      </c>
      <c r="AK4508" s="3"/>
      <c r="AL4508" s="3"/>
    </row>
    <row r="4509" spans="1:38" ht="12" customHeight="1" x14ac:dyDescent="0.25">
      <c r="A4509" s="73">
        <v>5103045</v>
      </c>
      <c r="B4509" s="98" t="s">
        <v>7569</v>
      </c>
      <c r="C4509" s="74"/>
      <c r="D4509" s="115">
        <v>1415.21</v>
      </c>
      <c r="E4509" s="75" t="s">
        <v>6463</v>
      </c>
      <c r="F4509" s="112">
        <f t="shared" si="261"/>
        <v>1698.252</v>
      </c>
      <c r="G4509" s="80" t="s">
        <v>3334</v>
      </c>
      <c r="H4509" s="358"/>
      <c r="L4509"/>
      <c r="M4509"/>
      <c r="P4509" s="9">
        <v>110</v>
      </c>
      <c r="V4509" s="39"/>
      <c r="Z4509" s="38"/>
      <c r="AA4509" s="38">
        <v>12.000323840751307</v>
      </c>
      <c r="AB4509" s="30"/>
      <c r="AC4509" s="31"/>
      <c r="AD4509" s="32"/>
      <c r="AE4509" s="32"/>
      <c r="AF4509" s="33"/>
      <c r="AJ4509" s="350">
        <v>1103045</v>
      </c>
      <c r="AK4509" s="3"/>
      <c r="AL4509" s="3"/>
    </row>
    <row r="4510" spans="1:38" ht="12" customHeight="1" x14ac:dyDescent="0.25">
      <c r="A4510" s="73">
        <v>5103046</v>
      </c>
      <c r="B4510" s="98" t="s">
        <v>7570</v>
      </c>
      <c r="C4510" s="74"/>
      <c r="D4510" s="115">
        <v>1415.21</v>
      </c>
      <c r="E4510" s="75" t="s">
        <v>6464</v>
      </c>
      <c r="F4510" s="112">
        <f t="shared" si="261"/>
        <v>1698.252</v>
      </c>
      <c r="G4510" s="80" t="s">
        <v>3334</v>
      </c>
      <c r="H4510" s="358"/>
      <c r="L4510"/>
      <c r="M4510"/>
      <c r="P4510" s="9">
        <v>110</v>
      </c>
      <c r="V4510" s="39"/>
      <c r="Z4510" s="38"/>
      <c r="AA4510" s="38">
        <v>12.000323840751307</v>
      </c>
      <c r="AB4510" s="30"/>
      <c r="AC4510" s="31"/>
      <c r="AD4510" s="32"/>
      <c r="AE4510" s="32"/>
      <c r="AF4510" s="33"/>
      <c r="AJ4510" s="350">
        <v>1103046</v>
      </c>
      <c r="AK4510" s="3"/>
      <c r="AL4510" s="3"/>
    </row>
    <row r="4511" spans="1:38" ht="12" customHeight="1" x14ac:dyDescent="0.25">
      <c r="A4511" s="73">
        <v>5103047</v>
      </c>
      <c r="B4511" s="98" t="s">
        <v>7526</v>
      </c>
      <c r="C4511" s="74"/>
      <c r="D4511" s="115">
        <v>1415.21</v>
      </c>
      <c r="E4511" s="75" t="s">
        <v>6463</v>
      </c>
      <c r="F4511" s="112">
        <f t="shared" si="261"/>
        <v>1698.252</v>
      </c>
      <c r="G4511" s="80" t="s">
        <v>3334</v>
      </c>
      <c r="H4511" s="358"/>
      <c r="L4511"/>
      <c r="M4511"/>
      <c r="P4511" s="9">
        <v>110</v>
      </c>
      <c r="V4511" s="39"/>
      <c r="Z4511" s="38"/>
      <c r="AA4511" s="38">
        <v>12.000323840751307</v>
      </c>
      <c r="AB4511" s="30"/>
      <c r="AC4511" s="31"/>
      <c r="AD4511" s="32"/>
      <c r="AE4511" s="32"/>
      <c r="AF4511" s="33"/>
      <c r="AJ4511" s="350">
        <v>1103047</v>
      </c>
      <c r="AK4511" s="3"/>
      <c r="AL4511" s="3"/>
    </row>
    <row r="4512" spans="1:38" ht="12" customHeight="1" x14ac:dyDescent="0.25">
      <c r="A4512" s="73">
        <v>5103048</v>
      </c>
      <c r="B4512" s="98" t="s">
        <v>7571</v>
      </c>
      <c r="C4512" s="74"/>
      <c r="D4512" s="115">
        <v>1562.66</v>
      </c>
      <c r="E4512" s="75" t="s">
        <v>6463</v>
      </c>
      <c r="F4512" s="112">
        <f t="shared" si="261"/>
        <v>1875.192</v>
      </c>
      <c r="G4512" s="80" t="s">
        <v>3334</v>
      </c>
      <c r="H4512" s="358"/>
      <c r="L4512"/>
      <c r="M4512"/>
      <c r="P4512" s="9">
        <v>110</v>
      </c>
      <c r="V4512" s="39"/>
      <c r="Z4512" s="38"/>
      <c r="AA4512" s="38">
        <v>11.999926678825759</v>
      </c>
      <c r="AB4512" s="30"/>
      <c r="AC4512" s="31"/>
      <c r="AD4512" s="32"/>
      <c r="AE4512" s="32"/>
      <c r="AF4512" s="33"/>
      <c r="AJ4512" s="350">
        <v>1103048</v>
      </c>
      <c r="AK4512" s="3"/>
      <c r="AL4512" s="3"/>
    </row>
    <row r="4513" spans="1:38" ht="12" customHeight="1" x14ac:dyDescent="0.25">
      <c r="A4513" s="73">
        <v>5103049</v>
      </c>
      <c r="B4513" s="98" t="s">
        <v>7572</v>
      </c>
      <c r="C4513" s="74"/>
      <c r="D4513" s="115">
        <v>1562.66</v>
      </c>
      <c r="E4513" s="75" t="s">
        <v>6463</v>
      </c>
      <c r="F4513" s="112">
        <f t="shared" si="261"/>
        <v>1875.192</v>
      </c>
      <c r="G4513" s="80" t="s">
        <v>3334</v>
      </c>
      <c r="H4513" s="358"/>
      <c r="L4513"/>
      <c r="M4513"/>
      <c r="P4513" s="9">
        <v>110</v>
      </c>
      <c r="V4513" s="39"/>
      <c r="Z4513" s="38"/>
      <c r="AA4513" s="38">
        <v>11.999926678825759</v>
      </c>
      <c r="AB4513" s="30"/>
      <c r="AC4513" s="31"/>
      <c r="AD4513" s="32"/>
      <c r="AE4513" s="32"/>
      <c r="AF4513" s="33"/>
      <c r="AJ4513" s="350">
        <v>1103049</v>
      </c>
      <c r="AK4513" s="3"/>
      <c r="AL4513" s="3"/>
    </row>
    <row r="4514" spans="1:38" ht="12" customHeight="1" x14ac:dyDescent="0.25">
      <c r="A4514" s="73">
        <v>5103050</v>
      </c>
      <c r="B4514" s="98" t="s">
        <v>7573</v>
      </c>
      <c r="C4514" s="74"/>
      <c r="D4514" s="115">
        <v>1562.66</v>
      </c>
      <c r="E4514" s="75" t="s">
        <v>6463</v>
      </c>
      <c r="F4514" s="112">
        <f t="shared" si="261"/>
        <v>1875.192</v>
      </c>
      <c r="G4514" s="80" t="s">
        <v>3334</v>
      </c>
      <c r="H4514" s="358"/>
      <c r="L4514"/>
      <c r="M4514"/>
      <c r="P4514" s="9">
        <v>110</v>
      </c>
      <c r="V4514" s="39"/>
      <c r="Z4514" s="38"/>
      <c r="AA4514" s="38">
        <v>11.999926678825759</v>
      </c>
      <c r="AB4514" s="30"/>
      <c r="AC4514" s="31"/>
      <c r="AD4514" s="32"/>
      <c r="AE4514" s="32"/>
      <c r="AF4514" s="33"/>
      <c r="AJ4514" s="350">
        <v>1103050</v>
      </c>
      <c r="AK4514" s="3"/>
      <c r="AL4514" s="3"/>
    </row>
    <row r="4515" spans="1:38" ht="12" customHeight="1" x14ac:dyDescent="0.25">
      <c r="A4515" s="73">
        <v>5103051</v>
      </c>
      <c r="B4515" s="98" t="s">
        <v>7527</v>
      </c>
      <c r="C4515" s="74"/>
      <c r="D4515" s="115">
        <v>1562.66</v>
      </c>
      <c r="E4515" s="75" t="s">
        <v>6463</v>
      </c>
      <c r="F4515" s="112">
        <f t="shared" si="261"/>
        <v>1875.192</v>
      </c>
      <c r="G4515" s="80" t="s">
        <v>3334</v>
      </c>
      <c r="H4515" s="358"/>
      <c r="L4515"/>
      <c r="M4515"/>
      <c r="P4515" s="9">
        <v>110</v>
      </c>
      <c r="V4515" s="39"/>
      <c r="Z4515" s="38"/>
      <c r="AA4515" s="38">
        <v>11.999926678825759</v>
      </c>
      <c r="AB4515" s="30"/>
      <c r="AC4515" s="31"/>
      <c r="AD4515" s="32"/>
      <c r="AE4515" s="32"/>
      <c r="AF4515" s="33"/>
      <c r="AJ4515" s="350">
        <v>1103051</v>
      </c>
      <c r="AK4515" s="3"/>
      <c r="AL4515" s="3"/>
    </row>
    <row r="4516" spans="1:38" ht="12" customHeight="1" x14ac:dyDescent="0.25">
      <c r="A4516" s="73">
        <v>5103052</v>
      </c>
      <c r="B4516" s="98" t="s">
        <v>7574</v>
      </c>
      <c r="C4516" s="74"/>
      <c r="D4516" s="115">
        <v>2165.17</v>
      </c>
      <c r="E4516" s="75" t="s">
        <v>1</v>
      </c>
      <c r="F4516" s="112">
        <f t="shared" si="261"/>
        <v>2598.2040000000002</v>
      </c>
      <c r="G4516" s="80" t="s">
        <v>3334</v>
      </c>
      <c r="H4516" s="358"/>
      <c r="L4516"/>
      <c r="M4516"/>
      <c r="P4516" s="9">
        <v>110</v>
      </c>
      <c r="V4516" s="39"/>
      <c r="Z4516" s="38"/>
      <c r="AA4516" s="38">
        <v>11.999761870113375</v>
      </c>
      <c r="AB4516" s="30"/>
      <c r="AC4516" s="31"/>
      <c r="AD4516" s="32"/>
      <c r="AE4516" s="32"/>
      <c r="AF4516" s="33"/>
      <c r="AJ4516" s="350">
        <v>1103052</v>
      </c>
      <c r="AK4516" s="3"/>
      <c r="AL4516" s="3"/>
    </row>
    <row r="4517" spans="1:38" ht="12" customHeight="1" x14ac:dyDescent="0.25">
      <c r="A4517" s="73">
        <v>5103053</v>
      </c>
      <c r="B4517" s="98" t="s">
        <v>7575</v>
      </c>
      <c r="C4517" s="74"/>
      <c r="D4517" s="115">
        <v>2165.17</v>
      </c>
      <c r="E4517" s="75" t="s">
        <v>6463</v>
      </c>
      <c r="F4517" s="112">
        <f t="shared" si="261"/>
        <v>2598.2040000000002</v>
      </c>
      <c r="G4517" s="80" t="s">
        <v>3334</v>
      </c>
      <c r="H4517" s="358"/>
      <c r="L4517"/>
      <c r="M4517"/>
      <c r="P4517" s="9">
        <v>110</v>
      </c>
      <c r="V4517" s="39"/>
      <c r="Z4517" s="38"/>
      <c r="AA4517" s="38">
        <v>11.999761870113375</v>
      </c>
      <c r="AB4517" s="30"/>
      <c r="AC4517" s="31"/>
      <c r="AD4517" s="32"/>
      <c r="AE4517" s="32"/>
      <c r="AF4517" s="33"/>
      <c r="AJ4517" s="350">
        <v>1103053</v>
      </c>
      <c r="AK4517" s="3"/>
      <c r="AL4517" s="3"/>
    </row>
    <row r="4518" spans="1:38" ht="12" customHeight="1" x14ac:dyDescent="0.25">
      <c r="A4518" s="73">
        <v>5103054</v>
      </c>
      <c r="B4518" s="98" t="s">
        <v>7576</v>
      </c>
      <c r="C4518" s="74"/>
      <c r="D4518" s="115">
        <v>2165.17</v>
      </c>
      <c r="E4518" s="75" t="s">
        <v>6463</v>
      </c>
      <c r="F4518" s="112">
        <f t="shared" si="261"/>
        <v>2598.2040000000002</v>
      </c>
      <c r="G4518" s="80" t="s">
        <v>3334</v>
      </c>
      <c r="H4518" s="358"/>
      <c r="L4518"/>
      <c r="M4518"/>
      <c r="P4518" s="9">
        <v>110</v>
      </c>
      <c r="V4518" s="39"/>
      <c r="Z4518" s="38"/>
      <c r="AA4518" s="38">
        <v>11.999761870113375</v>
      </c>
      <c r="AB4518" s="30"/>
      <c r="AC4518" s="31"/>
      <c r="AD4518" s="32"/>
      <c r="AE4518" s="32"/>
      <c r="AF4518" s="33"/>
      <c r="AJ4518" s="350">
        <v>1103054</v>
      </c>
      <c r="AK4518" s="3"/>
      <c r="AL4518" s="3"/>
    </row>
    <row r="4519" spans="1:38" ht="12" customHeight="1" x14ac:dyDescent="0.25">
      <c r="A4519" s="73">
        <v>5103055</v>
      </c>
      <c r="B4519" s="98" t="s">
        <v>7528</v>
      </c>
      <c r="C4519" s="74"/>
      <c r="D4519" s="115">
        <v>2165.17</v>
      </c>
      <c r="E4519" s="75" t="s">
        <v>1</v>
      </c>
      <c r="F4519" s="112">
        <f t="shared" si="261"/>
        <v>2598.2040000000002</v>
      </c>
      <c r="G4519" s="80" t="s">
        <v>3334</v>
      </c>
      <c r="H4519" s="358"/>
      <c r="L4519"/>
      <c r="M4519"/>
      <c r="P4519" s="9">
        <v>110</v>
      </c>
      <c r="V4519" s="39"/>
      <c r="Z4519" s="38"/>
      <c r="AA4519" s="38">
        <v>11.999761870113375</v>
      </c>
      <c r="AB4519" s="30"/>
      <c r="AC4519" s="31"/>
      <c r="AD4519" s="32"/>
      <c r="AE4519" s="32"/>
      <c r="AF4519" s="33"/>
      <c r="AJ4519" s="350">
        <v>1103055</v>
      </c>
      <c r="AK4519" s="3"/>
      <c r="AL4519" s="3"/>
    </row>
    <row r="4520" spans="1:38" ht="12" customHeight="1" x14ac:dyDescent="0.25">
      <c r="A4520" s="73">
        <v>5103056</v>
      </c>
      <c r="B4520" s="98" t="s">
        <v>7577</v>
      </c>
      <c r="C4520" s="74"/>
      <c r="D4520" s="115">
        <v>2707.6</v>
      </c>
      <c r="E4520" s="75" t="s">
        <v>6463</v>
      </c>
      <c r="F4520" s="112">
        <f t="shared" si="261"/>
        <v>3249.12</v>
      </c>
      <c r="G4520" s="80" t="s">
        <v>3334</v>
      </c>
      <c r="H4520" s="358"/>
      <c r="L4520"/>
      <c r="M4520"/>
      <c r="P4520" s="9">
        <v>110</v>
      </c>
      <c r="V4520" s="39"/>
      <c r="Z4520" s="38"/>
      <c r="AA4520" s="38">
        <v>11.999873050800844</v>
      </c>
      <c r="AB4520" s="30"/>
      <c r="AC4520" s="31"/>
      <c r="AD4520" s="32"/>
      <c r="AE4520" s="32"/>
      <c r="AF4520" s="33"/>
      <c r="AJ4520" s="350">
        <v>1103056</v>
      </c>
      <c r="AK4520" s="3"/>
      <c r="AL4520" s="3"/>
    </row>
    <row r="4521" spans="1:38" ht="12" customHeight="1" x14ac:dyDescent="0.25">
      <c r="A4521" s="73">
        <v>5103057</v>
      </c>
      <c r="B4521" s="98" t="s">
        <v>7578</v>
      </c>
      <c r="C4521" s="74"/>
      <c r="D4521" s="115">
        <v>2707.6</v>
      </c>
      <c r="E4521" s="75" t="s">
        <v>6463</v>
      </c>
      <c r="F4521" s="112">
        <f t="shared" si="261"/>
        <v>3249.12</v>
      </c>
      <c r="G4521" s="80" t="s">
        <v>3334</v>
      </c>
      <c r="H4521" s="358"/>
      <c r="L4521"/>
      <c r="M4521"/>
      <c r="P4521" s="9">
        <v>110</v>
      </c>
      <c r="V4521" s="39"/>
      <c r="Z4521" s="38"/>
      <c r="AA4521" s="38">
        <v>11.999873050800844</v>
      </c>
      <c r="AB4521" s="30"/>
      <c r="AC4521" s="31"/>
      <c r="AD4521" s="32"/>
      <c r="AE4521" s="32"/>
      <c r="AF4521" s="33"/>
      <c r="AJ4521" s="350">
        <v>1103057</v>
      </c>
      <c r="AK4521" s="3"/>
      <c r="AL4521" s="3"/>
    </row>
    <row r="4522" spans="1:38" ht="12" customHeight="1" x14ac:dyDescent="0.25">
      <c r="A4522" s="73">
        <v>5103058</v>
      </c>
      <c r="B4522" s="98" t="s">
        <v>7579</v>
      </c>
      <c r="C4522" s="74"/>
      <c r="D4522" s="115">
        <v>2707.6</v>
      </c>
      <c r="E4522" s="75" t="s">
        <v>6463</v>
      </c>
      <c r="F4522" s="112">
        <f t="shared" si="261"/>
        <v>3249.12</v>
      </c>
      <c r="G4522" s="80" t="s">
        <v>3334</v>
      </c>
      <c r="H4522" s="358"/>
      <c r="L4522"/>
      <c r="M4522"/>
      <c r="P4522" s="9">
        <v>110</v>
      </c>
      <c r="V4522" s="39"/>
      <c r="Z4522" s="38"/>
      <c r="AA4522" s="38">
        <v>11.999873050800844</v>
      </c>
      <c r="AB4522" s="30"/>
      <c r="AC4522" s="31"/>
      <c r="AD4522" s="32"/>
      <c r="AE4522" s="32"/>
      <c r="AF4522" s="33"/>
      <c r="AJ4522" s="350">
        <v>1103058</v>
      </c>
      <c r="AK4522" s="3"/>
      <c r="AL4522" s="3"/>
    </row>
    <row r="4523" spans="1:38" ht="12" customHeight="1" x14ac:dyDescent="0.25">
      <c r="A4523" s="73">
        <v>5103059</v>
      </c>
      <c r="B4523" s="98" t="s">
        <v>7529</v>
      </c>
      <c r="C4523" s="74"/>
      <c r="D4523" s="115">
        <v>2707.6</v>
      </c>
      <c r="E4523" s="75" t="s">
        <v>6463</v>
      </c>
      <c r="F4523" s="112">
        <f t="shared" si="261"/>
        <v>3249.12</v>
      </c>
      <c r="G4523" s="80" t="s">
        <v>3334</v>
      </c>
      <c r="H4523" s="358"/>
      <c r="L4523"/>
      <c r="M4523"/>
      <c r="P4523" s="9">
        <v>110</v>
      </c>
      <c r="V4523" s="39"/>
      <c r="Z4523" s="38"/>
      <c r="AA4523" s="38">
        <v>11.999873050800844</v>
      </c>
      <c r="AB4523" s="30"/>
      <c r="AC4523" s="31"/>
      <c r="AD4523" s="32"/>
      <c r="AE4523" s="32"/>
      <c r="AF4523" s="33"/>
      <c r="AJ4523" s="350">
        <v>1103059</v>
      </c>
      <c r="AK4523" s="3"/>
      <c r="AL4523" s="3"/>
    </row>
    <row r="4524" spans="1:38" ht="12" customHeight="1" x14ac:dyDescent="0.25">
      <c r="A4524" s="73">
        <v>5103060</v>
      </c>
      <c r="B4524" s="98" t="s">
        <v>7580</v>
      </c>
      <c r="C4524" s="74"/>
      <c r="D4524" s="115">
        <v>3665.98</v>
      </c>
      <c r="E4524" s="75" t="s">
        <v>6463</v>
      </c>
      <c r="F4524" s="112">
        <f t="shared" si="261"/>
        <v>4399.1759999999995</v>
      </c>
      <c r="G4524" s="80" t="s">
        <v>3334</v>
      </c>
      <c r="H4524" s="358"/>
      <c r="L4524"/>
      <c r="M4524"/>
      <c r="P4524" s="9">
        <v>110</v>
      </c>
      <c r="V4524" s="39"/>
      <c r="Z4524" s="38"/>
      <c r="AA4524" s="38">
        <v>11.999937492186518</v>
      </c>
      <c r="AB4524" s="30"/>
      <c r="AC4524" s="31"/>
      <c r="AD4524" s="32"/>
      <c r="AE4524" s="32"/>
      <c r="AF4524" s="33"/>
      <c r="AJ4524" s="350">
        <v>1103060</v>
      </c>
      <c r="AK4524" s="3"/>
      <c r="AL4524" s="3"/>
    </row>
    <row r="4525" spans="1:38" ht="12" customHeight="1" x14ac:dyDescent="0.25">
      <c r="A4525" s="73">
        <v>5103061</v>
      </c>
      <c r="B4525" s="98" t="s">
        <v>7581</v>
      </c>
      <c r="C4525" s="74"/>
      <c r="D4525" s="115">
        <v>3665.98</v>
      </c>
      <c r="E4525" s="75"/>
      <c r="F4525" s="112">
        <f t="shared" si="261"/>
        <v>4399.1759999999995</v>
      </c>
      <c r="G4525" s="80" t="s">
        <v>3334</v>
      </c>
      <c r="H4525" s="358"/>
      <c r="L4525"/>
      <c r="M4525"/>
      <c r="P4525" s="9">
        <v>110</v>
      </c>
      <c r="V4525" s="39"/>
      <c r="Z4525" s="38"/>
      <c r="AA4525" s="38">
        <v>11.999937492186518</v>
      </c>
      <c r="AB4525" s="30"/>
      <c r="AC4525" s="31"/>
      <c r="AD4525" s="32"/>
      <c r="AE4525" s="32"/>
      <c r="AF4525" s="33"/>
      <c r="AJ4525" s="350">
        <v>1103061</v>
      </c>
      <c r="AK4525" s="3"/>
      <c r="AL4525" s="3"/>
    </row>
    <row r="4526" spans="1:38" ht="12" customHeight="1" x14ac:dyDescent="0.25">
      <c r="A4526" s="73">
        <v>5103062</v>
      </c>
      <c r="B4526" s="98" t="s">
        <v>7582</v>
      </c>
      <c r="C4526" s="74"/>
      <c r="D4526" s="115">
        <v>3665.98</v>
      </c>
      <c r="E4526" s="75" t="s">
        <v>1</v>
      </c>
      <c r="F4526" s="112">
        <f t="shared" si="261"/>
        <v>4399.1759999999995</v>
      </c>
      <c r="G4526" s="80" t="s">
        <v>3334</v>
      </c>
      <c r="H4526" s="358"/>
      <c r="L4526"/>
      <c r="M4526"/>
      <c r="P4526" s="9">
        <v>110</v>
      </c>
      <c r="V4526" s="39"/>
      <c r="Z4526" s="38"/>
      <c r="AA4526" s="38">
        <v>11.999937492186518</v>
      </c>
      <c r="AB4526" s="30"/>
      <c r="AC4526" s="31"/>
      <c r="AD4526" s="32"/>
      <c r="AE4526" s="32"/>
      <c r="AF4526" s="33"/>
      <c r="AJ4526" s="350">
        <v>1103062</v>
      </c>
      <c r="AK4526" s="3"/>
      <c r="AL4526" s="3"/>
    </row>
    <row r="4527" spans="1:38" ht="12" customHeight="1" x14ac:dyDescent="0.25">
      <c r="A4527" s="73">
        <v>5103063</v>
      </c>
      <c r="B4527" s="98" t="s">
        <v>7530</v>
      </c>
      <c r="C4527" s="74"/>
      <c r="D4527" s="115">
        <v>3665.98</v>
      </c>
      <c r="E4527" s="75" t="s">
        <v>6463</v>
      </c>
      <c r="F4527" s="112">
        <f t="shared" si="261"/>
        <v>4399.1759999999995</v>
      </c>
      <c r="G4527" s="80" t="s">
        <v>3334</v>
      </c>
      <c r="H4527" s="358"/>
      <c r="L4527"/>
      <c r="M4527"/>
      <c r="P4527" s="9">
        <v>110</v>
      </c>
      <c r="V4527" s="39"/>
      <c r="Z4527" s="38"/>
      <c r="AA4527" s="38">
        <v>11.999937492186518</v>
      </c>
      <c r="AB4527" s="30"/>
      <c r="AC4527" s="31"/>
      <c r="AD4527" s="32"/>
      <c r="AE4527" s="32"/>
      <c r="AF4527" s="33"/>
      <c r="AJ4527" s="350">
        <v>1103063</v>
      </c>
      <c r="AK4527" s="3"/>
      <c r="AL4527" s="3"/>
    </row>
    <row r="4528" spans="1:38" ht="12" customHeight="1" x14ac:dyDescent="0.25">
      <c r="A4528" s="73">
        <v>5103064</v>
      </c>
      <c r="B4528" s="98" t="s">
        <v>7583</v>
      </c>
      <c r="C4528" s="74"/>
      <c r="D4528" s="115">
        <v>4543.6400000000003</v>
      </c>
      <c r="E4528" s="75" t="s">
        <v>6463</v>
      </c>
      <c r="F4528" s="112">
        <f t="shared" si="261"/>
        <v>5452.3680000000004</v>
      </c>
      <c r="G4528" s="80" t="s">
        <v>3334</v>
      </c>
      <c r="H4528" s="358"/>
      <c r="L4528"/>
      <c r="M4528"/>
      <c r="P4528" s="9">
        <v>110</v>
      </c>
      <c r="V4528" s="39"/>
      <c r="Z4528" s="38"/>
      <c r="AA4528" s="38">
        <v>12.000037825178325</v>
      </c>
      <c r="AB4528" s="30"/>
      <c r="AC4528" s="31"/>
      <c r="AD4528" s="32"/>
      <c r="AE4528" s="32"/>
      <c r="AF4528" s="33"/>
      <c r="AJ4528" s="350">
        <v>1103064</v>
      </c>
      <c r="AK4528" s="3"/>
      <c r="AL4528" s="3"/>
    </row>
    <row r="4529" spans="1:38" ht="12" customHeight="1" x14ac:dyDescent="0.25">
      <c r="A4529" s="73">
        <v>5103065</v>
      </c>
      <c r="B4529" s="98" t="s">
        <v>7584</v>
      </c>
      <c r="C4529" s="74"/>
      <c r="D4529" s="115">
        <v>4543.6400000000003</v>
      </c>
      <c r="E4529" s="75" t="s">
        <v>6464</v>
      </c>
      <c r="F4529" s="112">
        <f t="shared" si="261"/>
        <v>5452.3680000000004</v>
      </c>
      <c r="G4529" s="80" t="s">
        <v>3334</v>
      </c>
      <c r="H4529" s="358"/>
      <c r="L4529"/>
      <c r="M4529"/>
      <c r="P4529" s="9">
        <v>110</v>
      </c>
      <c r="V4529" s="39"/>
      <c r="Z4529" s="38"/>
      <c r="AA4529" s="38">
        <v>12.000037825178325</v>
      </c>
      <c r="AB4529" s="30"/>
      <c r="AC4529" s="31"/>
      <c r="AD4529" s="32"/>
      <c r="AE4529" s="32"/>
      <c r="AF4529" s="33"/>
      <c r="AJ4529" s="350">
        <v>1103065</v>
      </c>
      <c r="AK4529" s="3"/>
      <c r="AL4529" s="3"/>
    </row>
    <row r="4530" spans="1:38" ht="12" customHeight="1" x14ac:dyDescent="0.25">
      <c r="A4530" s="73">
        <v>5103066</v>
      </c>
      <c r="B4530" s="98" t="s">
        <v>7585</v>
      </c>
      <c r="C4530" s="74"/>
      <c r="D4530" s="115">
        <v>4543.6400000000003</v>
      </c>
      <c r="E4530" s="75" t="s">
        <v>6463</v>
      </c>
      <c r="F4530" s="112">
        <f t="shared" si="261"/>
        <v>5452.3680000000004</v>
      </c>
      <c r="G4530" s="80" t="s">
        <v>3334</v>
      </c>
      <c r="H4530" s="358"/>
      <c r="L4530"/>
      <c r="M4530"/>
      <c r="P4530" s="9">
        <v>110</v>
      </c>
      <c r="V4530" s="39"/>
      <c r="Z4530" s="38"/>
      <c r="AA4530" s="38">
        <v>12.000037825178325</v>
      </c>
      <c r="AB4530" s="30"/>
      <c r="AC4530" s="31"/>
      <c r="AD4530" s="32"/>
      <c r="AE4530" s="32"/>
      <c r="AF4530" s="33"/>
      <c r="AJ4530" s="350">
        <v>1103066</v>
      </c>
      <c r="AK4530" s="3"/>
      <c r="AL4530" s="3"/>
    </row>
    <row r="4531" spans="1:38" ht="12" customHeight="1" x14ac:dyDescent="0.25">
      <c r="A4531" s="73">
        <v>5103067</v>
      </c>
      <c r="B4531" s="98" t="s">
        <v>7531</v>
      </c>
      <c r="C4531" s="74"/>
      <c r="D4531" s="115">
        <v>4543.6400000000003</v>
      </c>
      <c r="E4531" s="75" t="s">
        <v>6463</v>
      </c>
      <c r="F4531" s="112">
        <f t="shared" si="261"/>
        <v>5452.3680000000004</v>
      </c>
      <c r="G4531" s="80" t="s">
        <v>3334</v>
      </c>
      <c r="H4531" s="358"/>
      <c r="L4531"/>
      <c r="M4531"/>
      <c r="P4531" s="9">
        <v>110</v>
      </c>
      <c r="V4531" s="39"/>
      <c r="Z4531" s="38"/>
      <c r="AA4531" s="38">
        <v>12.000037825178325</v>
      </c>
      <c r="AB4531" s="30"/>
      <c r="AC4531" s="31"/>
      <c r="AD4531" s="32"/>
      <c r="AE4531" s="32"/>
      <c r="AF4531" s="33"/>
      <c r="AJ4531" s="350">
        <v>1103067</v>
      </c>
      <c r="AK4531" s="3"/>
      <c r="AL4531" s="3"/>
    </row>
    <row r="4532" spans="1:38" ht="12" customHeight="1" x14ac:dyDescent="0.25">
      <c r="A4532" s="73">
        <v>5103068</v>
      </c>
      <c r="B4532" s="98" t="s">
        <v>7586</v>
      </c>
      <c r="C4532" s="74"/>
      <c r="D4532" s="115">
        <v>5804.74</v>
      </c>
      <c r="E4532" s="75" t="s">
        <v>6463</v>
      </c>
      <c r="F4532" s="112">
        <f t="shared" si="261"/>
        <v>6965.6879999999992</v>
      </c>
      <c r="G4532" s="80" t="s">
        <v>3334</v>
      </c>
      <c r="H4532" s="358"/>
      <c r="L4532"/>
      <c r="M4532"/>
      <c r="P4532" s="9">
        <v>110</v>
      </c>
      <c r="V4532" s="39"/>
      <c r="Z4532" s="38"/>
      <c r="AA4532" s="38">
        <v>11.999940784896197</v>
      </c>
      <c r="AB4532" s="30"/>
      <c r="AC4532" s="31"/>
      <c r="AD4532" s="32"/>
      <c r="AE4532" s="32"/>
      <c r="AF4532" s="33"/>
      <c r="AJ4532" s="350">
        <v>1103068</v>
      </c>
      <c r="AK4532" s="3"/>
      <c r="AL4532" s="3"/>
    </row>
    <row r="4533" spans="1:38" ht="12" customHeight="1" x14ac:dyDescent="0.25">
      <c r="A4533" s="73">
        <v>5103069</v>
      </c>
      <c r="B4533" s="98" t="s">
        <v>7587</v>
      </c>
      <c r="C4533" s="74"/>
      <c r="D4533" s="115">
        <v>5804.74</v>
      </c>
      <c r="E4533" s="75" t="s">
        <v>6463</v>
      </c>
      <c r="F4533" s="112">
        <f t="shared" si="261"/>
        <v>6965.6879999999992</v>
      </c>
      <c r="G4533" s="80" t="s">
        <v>3334</v>
      </c>
      <c r="H4533" s="358"/>
      <c r="L4533"/>
      <c r="M4533"/>
      <c r="P4533" s="9">
        <v>110</v>
      </c>
      <c r="V4533" s="39"/>
      <c r="Z4533" s="38"/>
      <c r="AA4533" s="38">
        <v>11.999940784896197</v>
      </c>
      <c r="AB4533" s="30"/>
      <c r="AC4533" s="31"/>
      <c r="AD4533" s="32"/>
      <c r="AE4533" s="32"/>
      <c r="AF4533" s="33"/>
      <c r="AJ4533" s="350">
        <v>1103069</v>
      </c>
      <c r="AK4533" s="3"/>
      <c r="AL4533" s="3"/>
    </row>
    <row r="4534" spans="1:38" ht="12" customHeight="1" x14ac:dyDescent="0.25">
      <c r="A4534" s="73">
        <v>5103070</v>
      </c>
      <c r="B4534" s="98" t="s">
        <v>7588</v>
      </c>
      <c r="C4534" s="74"/>
      <c r="D4534" s="115">
        <v>5804.74</v>
      </c>
      <c r="E4534" s="75" t="s">
        <v>6463</v>
      </c>
      <c r="F4534" s="112">
        <f t="shared" si="261"/>
        <v>6965.6879999999992</v>
      </c>
      <c r="G4534" s="80" t="s">
        <v>3334</v>
      </c>
      <c r="H4534" s="358"/>
      <c r="L4534"/>
      <c r="M4534"/>
      <c r="P4534" s="9">
        <v>110</v>
      </c>
      <c r="V4534" s="39"/>
      <c r="Z4534" s="38"/>
      <c r="AA4534" s="38">
        <v>11.999940784896197</v>
      </c>
      <c r="AB4534" s="30"/>
      <c r="AC4534" s="31"/>
      <c r="AD4534" s="32"/>
      <c r="AE4534" s="32"/>
      <c r="AF4534" s="33"/>
      <c r="AJ4534" s="350">
        <v>1103070</v>
      </c>
      <c r="AK4534" s="3"/>
      <c r="AL4534" s="3"/>
    </row>
    <row r="4535" spans="1:38" ht="12" customHeight="1" x14ac:dyDescent="0.25">
      <c r="A4535" s="73">
        <v>1103071</v>
      </c>
      <c r="B4535" s="98" t="s">
        <v>7532</v>
      </c>
      <c r="C4535" s="74"/>
      <c r="D4535" s="115">
        <v>2782.24</v>
      </c>
      <c r="E4535" s="75" t="s">
        <v>6463</v>
      </c>
      <c r="F4535" s="309">
        <f t="shared" si="261"/>
        <v>3338.6879999999996</v>
      </c>
      <c r="G4535" s="80" t="s">
        <v>3334</v>
      </c>
      <c r="H4535" s="358"/>
      <c r="L4535"/>
      <c r="M4535"/>
      <c r="P4535" s="9">
        <v>110</v>
      </c>
      <c r="V4535" s="39"/>
      <c r="Z4535" s="38"/>
      <c r="AA4535" s="38">
        <v>0</v>
      </c>
      <c r="AB4535" s="30"/>
      <c r="AC4535" s="31"/>
      <c r="AD4535" s="32"/>
      <c r="AE4535" s="32"/>
      <c r="AF4535" s="33"/>
      <c r="AJ4535" s="350"/>
      <c r="AK4535" s="3"/>
      <c r="AL4535" s="3"/>
    </row>
    <row r="4536" spans="1:38" ht="12" customHeight="1" x14ac:dyDescent="0.25">
      <c r="A4536" s="73">
        <v>5103072</v>
      </c>
      <c r="B4536" s="98" t="s">
        <v>7589</v>
      </c>
      <c r="C4536" s="74"/>
      <c r="D4536" s="115">
        <v>7626.62</v>
      </c>
      <c r="E4536" s="75" t="s">
        <v>6464</v>
      </c>
      <c r="F4536" s="112">
        <f t="shared" si="261"/>
        <v>9151.9439999999995</v>
      </c>
      <c r="G4536" s="80" t="s">
        <v>3334</v>
      </c>
      <c r="H4536" s="358"/>
      <c r="L4536"/>
      <c r="M4536"/>
      <c r="P4536" s="9">
        <v>110</v>
      </c>
      <c r="V4536" s="39"/>
      <c r="Z4536" s="38"/>
      <c r="AA4536" s="38">
        <v>11.999939907344626</v>
      </c>
      <c r="AB4536" s="30"/>
      <c r="AC4536" s="31"/>
      <c r="AD4536" s="32"/>
      <c r="AE4536" s="32"/>
      <c r="AF4536" s="33"/>
      <c r="AJ4536" s="350">
        <v>1103072</v>
      </c>
      <c r="AK4536" s="3"/>
      <c r="AL4536" s="3"/>
    </row>
    <row r="4537" spans="1:38" ht="12" customHeight="1" x14ac:dyDescent="0.25">
      <c r="A4537" s="73">
        <v>5103073</v>
      </c>
      <c r="B4537" s="98" t="s">
        <v>7590</v>
      </c>
      <c r="C4537" s="74"/>
      <c r="D4537" s="115">
        <v>7626.62</v>
      </c>
      <c r="E4537" s="75" t="s">
        <v>6464</v>
      </c>
      <c r="F4537" s="112">
        <f t="shared" si="261"/>
        <v>9151.9439999999995</v>
      </c>
      <c r="G4537" s="80" t="s">
        <v>3334</v>
      </c>
      <c r="H4537" s="358"/>
      <c r="L4537"/>
      <c r="M4537"/>
      <c r="P4537" s="9">
        <v>110</v>
      </c>
      <c r="V4537" s="39"/>
      <c r="Z4537" s="38"/>
      <c r="AA4537" s="38">
        <v>11.999939907344626</v>
      </c>
      <c r="AB4537" s="30"/>
      <c r="AC4537" s="31"/>
      <c r="AD4537" s="32"/>
      <c r="AE4537" s="32"/>
      <c r="AF4537" s="33"/>
      <c r="AJ4537" s="350">
        <v>1103073</v>
      </c>
      <c r="AK4537" s="3"/>
      <c r="AL4537" s="3"/>
    </row>
    <row r="4538" spans="1:38" ht="12" customHeight="1" x14ac:dyDescent="0.25">
      <c r="A4538" s="73">
        <v>1103074</v>
      </c>
      <c r="B4538" s="98" t="s">
        <v>7591</v>
      </c>
      <c r="C4538" s="74"/>
      <c r="D4538" s="115">
        <v>2905.38</v>
      </c>
      <c r="E4538" s="75" t="s">
        <v>6463</v>
      </c>
      <c r="F4538" s="309">
        <f t="shared" si="261"/>
        <v>3486.4560000000001</v>
      </c>
      <c r="G4538" s="80" t="s">
        <v>3334</v>
      </c>
      <c r="H4538" s="358"/>
      <c r="L4538"/>
      <c r="M4538"/>
      <c r="P4538" s="9">
        <v>110</v>
      </c>
      <c r="V4538" s="39"/>
      <c r="Z4538" s="38"/>
      <c r="AA4538" s="38">
        <v>0</v>
      </c>
      <c r="AB4538" s="30"/>
      <c r="AC4538" s="31"/>
      <c r="AD4538" s="32"/>
      <c r="AE4538" s="32"/>
      <c r="AF4538" s="33"/>
      <c r="AJ4538" s="350"/>
      <c r="AK4538" s="3"/>
      <c r="AL4538" s="3"/>
    </row>
    <row r="4539" spans="1:38" ht="12" customHeight="1" x14ac:dyDescent="0.25">
      <c r="A4539" s="73">
        <v>5103075</v>
      </c>
      <c r="B4539" s="98" t="s">
        <v>7533</v>
      </c>
      <c r="C4539" s="74"/>
      <c r="D4539" s="115">
        <v>7626.62</v>
      </c>
      <c r="E4539" s="75"/>
      <c r="F4539" s="112">
        <f t="shared" si="261"/>
        <v>9151.9439999999995</v>
      </c>
      <c r="G4539" s="80" t="s">
        <v>3334</v>
      </c>
      <c r="H4539" s="358"/>
      <c r="L4539"/>
      <c r="M4539"/>
      <c r="P4539" s="9">
        <v>110</v>
      </c>
      <c r="V4539" s="39"/>
      <c r="Z4539" s="38"/>
      <c r="AA4539" s="38">
        <v>11.999939907344626</v>
      </c>
      <c r="AB4539" s="30"/>
      <c r="AC4539" s="31"/>
      <c r="AD4539" s="32"/>
      <c r="AE4539" s="32"/>
      <c r="AF4539" s="33"/>
      <c r="AJ4539" s="350">
        <v>1103075</v>
      </c>
      <c r="AK4539" s="3"/>
      <c r="AL4539" s="3"/>
    </row>
    <row r="4540" spans="1:38" ht="12" customHeight="1" x14ac:dyDescent="0.25">
      <c r="A4540" s="73">
        <v>5103076</v>
      </c>
      <c r="B4540" s="98" t="s">
        <v>7592</v>
      </c>
      <c r="C4540" s="74"/>
      <c r="D4540" s="115">
        <v>8153.38</v>
      </c>
      <c r="E4540" s="75" t="s">
        <v>1</v>
      </c>
      <c r="F4540" s="112">
        <f t="shared" si="261"/>
        <v>9784.0560000000005</v>
      </c>
      <c r="G4540" s="80" t="s">
        <v>3334</v>
      </c>
      <c r="H4540" s="358"/>
      <c r="L4540"/>
      <c r="M4540"/>
      <c r="P4540" s="9">
        <v>110</v>
      </c>
      <c r="V4540" s="39"/>
      <c r="Z4540" s="38"/>
      <c r="AA4540" s="38">
        <v>12.000035131479564</v>
      </c>
      <c r="AB4540" s="30"/>
      <c r="AC4540" s="31"/>
      <c r="AD4540" s="32"/>
      <c r="AE4540" s="32"/>
      <c r="AF4540" s="33"/>
      <c r="AJ4540" s="350">
        <v>1103076</v>
      </c>
      <c r="AK4540" s="3"/>
      <c r="AL4540" s="3"/>
    </row>
    <row r="4541" spans="1:38" ht="12" customHeight="1" x14ac:dyDescent="0.25">
      <c r="A4541" s="73">
        <v>5103077</v>
      </c>
      <c r="B4541" s="98" t="s">
        <v>7593</v>
      </c>
      <c r="C4541" s="74"/>
      <c r="D4541" s="115">
        <v>8153.38</v>
      </c>
      <c r="E4541" s="75" t="s">
        <v>6463</v>
      </c>
      <c r="F4541" s="112">
        <f t="shared" si="261"/>
        <v>9784.0560000000005</v>
      </c>
      <c r="G4541" s="80" t="s">
        <v>3334</v>
      </c>
      <c r="H4541" s="358"/>
      <c r="L4541"/>
      <c r="M4541"/>
      <c r="P4541" s="9">
        <v>110</v>
      </c>
      <c r="V4541" s="39"/>
      <c r="Z4541" s="38"/>
      <c r="AA4541" s="38">
        <v>12.000035131479564</v>
      </c>
      <c r="AB4541" s="30"/>
      <c r="AC4541" s="31"/>
      <c r="AD4541" s="32"/>
      <c r="AE4541" s="32"/>
      <c r="AF4541" s="33"/>
      <c r="AJ4541" s="350">
        <v>1103077</v>
      </c>
      <c r="AK4541" s="3"/>
      <c r="AL4541" s="3"/>
    </row>
    <row r="4542" spans="1:38" ht="12" customHeight="1" x14ac:dyDescent="0.25">
      <c r="A4542" s="73">
        <v>1103078</v>
      </c>
      <c r="B4542" s="98" t="s">
        <v>7594</v>
      </c>
      <c r="C4542" s="74"/>
      <c r="D4542" s="115">
        <v>4467.93</v>
      </c>
      <c r="E4542" s="75" t="s">
        <v>6463</v>
      </c>
      <c r="F4542" s="309">
        <f t="shared" si="261"/>
        <v>5361.5160000000005</v>
      </c>
      <c r="G4542" s="80" t="s">
        <v>3334</v>
      </c>
      <c r="H4542" s="358"/>
      <c r="L4542"/>
      <c r="M4542"/>
      <c r="P4542" s="9">
        <v>110</v>
      </c>
      <c r="V4542" s="39"/>
      <c r="Z4542" s="38"/>
      <c r="AA4542" s="38">
        <v>0</v>
      </c>
      <c r="AB4542" s="30"/>
      <c r="AC4542" s="31"/>
      <c r="AD4542" s="32"/>
      <c r="AE4542" s="32"/>
      <c r="AF4542" s="33"/>
      <c r="AJ4542" s="350"/>
      <c r="AK4542" s="3"/>
      <c r="AL4542" s="3"/>
    </row>
    <row r="4543" spans="1:38" ht="12" customHeight="1" x14ac:dyDescent="0.25">
      <c r="A4543" s="73">
        <v>5103079</v>
      </c>
      <c r="B4543" s="98" t="s">
        <v>7534</v>
      </c>
      <c r="C4543" s="74"/>
      <c r="D4543" s="115">
        <v>5864.16</v>
      </c>
      <c r="E4543" s="75" t="s">
        <v>1</v>
      </c>
      <c r="F4543" s="112">
        <f t="shared" ref="F4543:F4658" si="262">D4543*1.2</f>
        <v>7036.9919999999993</v>
      </c>
      <c r="G4543" s="80" t="s">
        <v>3334</v>
      </c>
      <c r="H4543" s="358"/>
      <c r="L4543"/>
      <c r="M4543"/>
      <c r="P4543" s="9">
        <v>110</v>
      </c>
      <c r="V4543" s="39"/>
      <c r="Z4543" s="38"/>
      <c r="AA4543" s="38">
        <v>0</v>
      </c>
      <c r="AB4543" s="30"/>
      <c r="AC4543" s="31"/>
      <c r="AD4543" s="32"/>
      <c r="AE4543" s="32"/>
      <c r="AF4543" s="33"/>
      <c r="AJ4543" s="350">
        <v>1103079</v>
      </c>
      <c r="AK4543" s="3"/>
      <c r="AL4543" s="3"/>
    </row>
    <row r="4544" spans="1:38" ht="12" customHeight="1" x14ac:dyDescent="0.25">
      <c r="A4544" s="73">
        <v>5103080</v>
      </c>
      <c r="B4544" s="98" t="s">
        <v>7595</v>
      </c>
      <c r="C4544" s="74"/>
      <c r="D4544" s="115">
        <v>7053.33</v>
      </c>
      <c r="E4544" s="75" t="s">
        <v>6464</v>
      </c>
      <c r="F4544" s="112">
        <f t="shared" si="262"/>
        <v>8463.9959999999992</v>
      </c>
      <c r="G4544" s="80" t="s">
        <v>3334</v>
      </c>
      <c r="H4544" s="358"/>
      <c r="L4544"/>
      <c r="M4544"/>
      <c r="P4544" s="9">
        <v>110</v>
      </c>
      <c r="V4544" s="39"/>
      <c r="Z4544" s="38"/>
      <c r="AA4544" s="38">
        <v>12.000008122107758</v>
      </c>
      <c r="AB4544" s="30"/>
      <c r="AC4544" s="31"/>
      <c r="AD4544" s="32"/>
      <c r="AE4544" s="32"/>
      <c r="AF4544" s="33"/>
      <c r="AJ4544" s="350">
        <v>1103080</v>
      </c>
      <c r="AK4544" s="3"/>
      <c r="AL4544" s="3"/>
    </row>
    <row r="4545" spans="1:38" ht="12" customHeight="1" x14ac:dyDescent="0.25">
      <c r="A4545" s="73">
        <v>5103081</v>
      </c>
      <c r="B4545" s="98" t="s">
        <v>7596</v>
      </c>
      <c r="C4545" s="74"/>
      <c r="D4545" s="115">
        <v>7053.33</v>
      </c>
      <c r="E4545" s="75"/>
      <c r="F4545" s="112">
        <f t="shared" si="262"/>
        <v>8463.9959999999992</v>
      </c>
      <c r="G4545" s="80" t="s">
        <v>3334</v>
      </c>
      <c r="H4545" s="358"/>
      <c r="L4545"/>
      <c r="M4545"/>
      <c r="P4545" s="9">
        <v>110</v>
      </c>
      <c r="V4545" s="39"/>
      <c r="Z4545" s="38"/>
      <c r="AA4545" s="38">
        <v>12.000008122107758</v>
      </c>
      <c r="AB4545" s="30"/>
      <c r="AC4545" s="31"/>
      <c r="AD4545" s="32"/>
      <c r="AE4545" s="32"/>
      <c r="AF4545" s="33"/>
      <c r="AJ4545" s="350">
        <v>1103081</v>
      </c>
      <c r="AK4545" s="3"/>
      <c r="AL4545" s="3"/>
    </row>
    <row r="4546" spans="1:38" ht="12" customHeight="1" x14ac:dyDescent="0.25">
      <c r="A4546" s="73">
        <v>5103082</v>
      </c>
      <c r="B4546" s="98" t="s">
        <v>7597</v>
      </c>
      <c r="C4546" s="74"/>
      <c r="D4546" s="115">
        <v>6735.94</v>
      </c>
      <c r="E4546" s="75" t="s">
        <v>6463</v>
      </c>
      <c r="F4546" s="112">
        <f t="shared" si="262"/>
        <v>8083.1279999999988</v>
      </c>
      <c r="G4546" s="80" t="s">
        <v>3334</v>
      </c>
      <c r="H4546" s="358"/>
      <c r="L4546"/>
      <c r="M4546"/>
      <c r="P4546" s="9">
        <v>110</v>
      </c>
      <c r="V4546" s="39"/>
      <c r="Z4546" s="38"/>
      <c r="AA4546" s="38">
        <v>0</v>
      </c>
      <c r="AB4546" s="30"/>
      <c r="AC4546" s="31"/>
      <c r="AD4546" s="32"/>
      <c r="AE4546" s="32"/>
      <c r="AF4546" s="33"/>
      <c r="AJ4546" s="350">
        <v>1103082</v>
      </c>
      <c r="AK4546" s="3"/>
      <c r="AL4546" s="3"/>
    </row>
    <row r="4547" spans="1:38" ht="12" customHeight="1" x14ac:dyDescent="0.25">
      <c r="A4547" s="73">
        <v>5103083</v>
      </c>
      <c r="B4547" s="98" t="s">
        <v>7535</v>
      </c>
      <c r="C4547" s="74"/>
      <c r="D4547" s="115">
        <v>6735.94</v>
      </c>
      <c r="E4547" s="75"/>
      <c r="F4547" s="112">
        <f t="shared" si="262"/>
        <v>8083.1279999999988</v>
      </c>
      <c r="G4547" s="80" t="s">
        <v>3334</v>
      </c>
      <c r="H4547" s="358"/>
      <c r="L4547"/>
      <c r="M4547"/>
      <c r="P4547" s="9">
        <v>110</v>
      </c>
      <c r="V4547" s="39"/>
      <c r="Z4547" s="38"/>
      <c r="AA4547" s="38">
        <v>0</v>
      </c>
      <c r="AB4547" s="30"/>
      <c r="AC4547" s="31"/>
      <c r="AD4547" s="32"/>
      <c r="AE4547" s="32"/>
      <c r="AF4547" s="33"/>
      <c r="AJ4547" s="350">
        <v>1103083</v>
      </c>
      <c r="AK4547" s="3"/>
      <c r="AL4547" s="3"/>
    </row>
    <row r="4548" spans="1:38" ht="12" customHeight="1" x14ac:dyDescent="0.25">
      <c r="A4548" s="73">
        <v>1103084</v>
      </c>
      <c r="B4548" s="98" t="s">
        <v>7598</v>
      </c>
      <c r="C4548" s="74"/>
      <c r="D4548" s="115">
        <v>6065.12</v>
      </c>
      <c r="E4548" s="75" t="s">
        <v>1</v>
      </c>
      <c r="F4548" s="309">
        <f t="shared" si="262"/>
        <v>7278.1439999999993</v>
      </c>
      <c r="G4548" s="80" t="s">
        <v>3334</v>
      </c>
      <c r="H4548" s="358"/>
      <c r="L4548"/>
      <c r="M4548"/>
      <c r="P4548" s="9">
        <v>110</v>
      </c>
      <c r="V4548" s="39"/>
      <c r="Z4548" s="38"/>
      <c r="AA4548" s="38">
        <v>0</v>
      </c>
      <c r="AB4548" s="30"/>
      <c r="AC4548" s="31"/>
      <c r="AD4548" s="32"/>
      <c r="AE4548" s="32"/>
      <c r="AF4548" s="33"/>
      <c r="AJ4548" s="350"/>
      <c r="AK4548" s="3"/>
      <c r="AL4548" s="3"/>
    </row>
    <row r="4549" spans="1:38" ht="12" customHeight="1" x14ac:dyDescent="0.25">
      <c r="A4549" s="73">
        <v>5103085</v>
      </c>
      <c r="B4549" s="98" t="s">
        <v>7599</v>
      </c>
      <c r="C4549" s="74"/>
      <c r="D4549" s="115">
        <v>7960.47</v>
      </c>
      <c r="E4549" s="75" t="s">
        <v>6463</v>
      </c>
      <c r="F4549" s="112">
        <f t="shared" si="262"/>
        <v>9552.5640000000003</v>
      </c>
      <c r="G4549" s="80" t="s">
        <v>3334</v>
      </c>
      <c r="H4549" s="358"/>
      <c r="L4549"/>
      <c r="M4549"/>
      <c r="P4549" s="9">
        <v>110</v>
      </c>
      <c r="V4549" s="39"/>
      <c r="Z4549" s="38"/>
      <c r="AA4549" s="38">
        <v>12.000086358737789</v>
      </c>
      <c r="AB4549" s="30"/>
      <c r="AC4549" s="31"/>
      <c r="AD4549" s="32"/>
      <c r="AE4549" s="32"/>
      <c r="AF4549" s="33"/>
      <c r="AJ4549" s="350">
        <v>1103085</v>
      </c>
      <c r="AK4549" s="3"/>
      <c r="AL4549" s="3"/>
    </row>
    <row r="4550" spans="1:38" ht="12" customHeight="1" x14ac:dyDescent="0.25">
      <c r="A4550" s="73">
        <v>5103086</v>
      </c>
      <c r="B4550" s="98" t="s">
        <v>7600</v>
      </c>
      <c r="C4550" s="74"/>
      <c r="D4550" s="115">
        <v>7960.47</v>
      </c>
      <c r="E4550" s="75" t="s">
        <v>1</v>
      </c>
      <c r="F4550" s="112">
        <f t="shared" si="262"/>
        <v>9552.5640000000003</v>
      </c>
      <c r="G4550" s="80" t="s">
        <v>3334</v>
      </c>
      <c r="H4550" s="358"/>
      <c r="L4550"/>
      <c r="M4550"/>
      <c r="P4550" s="9">
        <v>110</v>
      </c>
      <c r="V4550" s="39"/>
      <c r="Z4550" s="38"/>
      <c r="AA4550" s="38">
        <v>0</v>
      </c>
      <c r="AB4550" s="30"/>
      <c r="AC4550" s="31"/>
      <c r="AD4550" s="32"/>
      <c r="AE4550" s="32"/>
      <c r="AF4550" s="33"/>
      <c r="AJ4550" s="350">
        <v>1103086</v>
      </c>
      <c r="AK4550" s="3"/>
      <c r="AL4550" s="3"/>
    </row>
    <row r="4551" spans="1:38" ht="12" customHeight="1" x14ac:dyDescent="0.25">
      <c r="A4551" s="73">
        <v>1103087</v>
      </c>
      <c r="B4551" s="98" t="s">
        <v>7536</v>
      </c>
      <c r="C4551" s="74"/>
      <c r="D4551" s="115">
        <v>6065.12</v>
      </c>
      <c r="E4551" s="75" t="s">
        <v>6463</v>
      </c>
      <c r="F4551" s="309">
        <f t="shared" si="262"/>
        <v>7278.1439999999993</v>
      </c>
      <c r="G4551" s="80" t="s">
        <v>3334</v>
      </c>
      <c r="H4551" s="358"/>
      <c r="L4551"/>
      <c r="M4551"/>
      <c r="P4551" s="9">
        <v>110</v>
      </c>
      <c r="V4551" s="39"/>
      <c r="Z4551" s="38"/>
      <c r="AA4551" s="38">
        <v>0</v>
      </c>
      <c r="AB4551" s="30"/>
      <c r="AC4551" s="31"/>
      <c r="AD4551" s="32"/>
      <c r="AE4551" s="32"/>
      <c r="AF4551" s="33"/>
      <c r="AJ4551" s="350"/>
      <c r="AK4551" s="3"/>
      <c r="AL4551" s="3"/>
    </row>
    <row r="4552" spans="1:38" ht="24" customHeight="1" x14ac:dyDescent="0.25">
      <c r="A4552" s="73">
        <v>3705108</v>
      </c>
      <c r="B4552" s="98" t="s">
        <v>7606</v>
      </c>
      <c r="C4552" s="74"/>
      <c r="D4552" s="115">
        <v>282.11</v>
      </c>
      <c r="E4552" s="95" t="s">
        <v>5497</v>
      </c>
      <c r="F4552" s="112">
        <f t="shared" si="262"/>
        <v>338.53199999999998</v>
      </c>
      <c r="G4552" s="80" t="s">
        <v>3333</v>
      </c>
      <c r="H4552" s="358"/>
      <c r="J4552" s="15"/>
      <c r="L4552"/>
      <c r="M4552"/>
      <c r="P4552" s="9">
        <v>110</v>
      </c>
      <c r="V4552" s="39"/>
      <c r="Z4552" s="38"/>
      <c r="AA4552" s="38">
        <v>12</v>
      </c>
      <c r="AB4552" s="30"/>
      <c r="AC4552" s="31"/>
      <c r="AD4552" s="32"/>
      <c r="AE4552" s="32"/>
      <c r="AF4552" s="33"/>
      <c r="AJ4552" s="350"/>
      <c r="AK4552" s="3"/>
      <c r="AL4552" s="3"/>
    </row>
    <row r="4553" spans="1:38" ht="24" customHeight="1" x14ac:dyDescent="0.25">
      <c r="A4553" s="73">
        <v>3705109</v>
      </c>
      <c r="B4553" s="98" t="s">
        <v>7607</v>
      </c>
      <c r="C4553" s="74"/>
      <c r="D4553" s="115">
        <v>282.11</v>
      </c>
      <c r="E4553" s="95" t="s">
        <v>5497</v>
      </c>
      <c r="F4553" s="112">
        <f t="shared" si="262"/>
        <v>338.53199999999998</v>
      </c>
      <c r="G4553" s="80" t="s">
        <v>3333</v>
      </c>
      <c r="H4553" s="358"/>
      <c r="J4553" s="15"/>
      <c r="L4553"/>
      <c r="M4553"/>
      <c r="P4553" s="9">
        <v>110</v>
      </c>
      <c r="V4553" s="39"/>
      <c r="Z4553" s="38"/>
      <c r="AA4553" s="38">
        <v>12</v>
      </c>
      <c r="AB4553" s="30"/>
      <c r="AC4553" s="31"/>
      <c r="AD4553" s="32"/>
      <c r="AE4553" s="32"/>
      <c r="AF4553" s="33"/>
      <c r="AJ4553" s="350"/>
      <c r="AK4553" s="3"/>
      <c r="AL4553" s="3"/>
    </row>
    <row r="4554" spans="1:38" ht="24" customHeight="1" x14ac:dyDescent="0.25">
      <c r="A4554" s="73">
        <v>3705110</v>
      </c>
      <c r="B4554" s="98" t="s">
        <v>7608</v>
      </c>
      <c r="C4554" s="74"/>
      <c r="D4554" s="115">
        <v>315.76</v>
      </c>
      <c r="E4554" s="95" t="s">
        <v>5497</v>
      </c>
      <c r="F4554" s="112">
        <f t="shared" si="262"/>
        <v>378.91199999999998</v>
      </c>
      <c r="G4554" s="80" t="s">
        <v>3333</v>
      </c>
      <c r="H4554" s="358"/>
      <c r="J4554" s="15"/>
      <c r="L4554"/>
      <c r="M4554"/>
      <c r="P4554" s="9">
        <v>110</v>
      </c>
      <c r="V4554" s="39"/>
      <c r="Z4554" s="38"/>
      <c r="AA4554" s="38">
        <v>12</v>
      </c>
      <c r="AB4554" s="30"/>
      <c r="AC4554" s="31"/>
      <c r="AD4554" s="32"/>
      <c r="AE4554" s="32"/>
      <c r="AF4554" s="33"/>
      <c r="AJ4554" s="350"/>
      <c r="AK4554" s="3"/>
      <c r="AL4554" s="3"/>
    </row>
    <row r="4555" spans="1:38" ht="24" customHeight="1" x14ac:dyDescent="0.25">
      <c r="A4555" s="73">
        <v>3705111</v>
      </c>
      <c r="B4555" s="98" t="s">
        <v>7609</v>
      </c>
      <c r="C4555" s="74"/>
      <c r="D4555" s="115">
        <v>363.49</v>
      </c>
      <c r="E4555" s="95" t="s">
        <v>5497</v>
      </c>
      <c r="F4555" s="112">
        <f t="shared" si="262"/>
        <v>436.18799999999999</v>
      </c>
      <c r="G4555" s="80" t="s">
        <v>3333</v>
      </c>
      <c r="H4555" s="358"/>
      <c r="J4555" s="15"/>
      <c r="L4555"/>
      <c r="M4555"/>
      <c r="P4555" s="9">
        <v>110</v>
      </c>
      <c r="V4555" s="39"/>
      <c r="Z4555" s="38"/>
      <c r="AA4555" s="38">
        <v>12</v>
      </c>
      <c r="AB4555" s="30"/>
      <c r="AC4555" s="31"/>
      <c r="AD4555" s="32"/>
      <c r="AE4555" s="32"/>
      <c r="AF4555" s="33"/>
      <c r="AJ4555" s="350"/>
      <c r="AK4555" s="3"/>
      <c r="AL4555" s="3"/>
    </row>
    <row r="4556" spans="1:38" ht="24" customHeight="1" x14ac:dyDescent="0.25">
      <c r="A4556" s="73">
        <v>3705112</v>
      </c>
      <c r="B4556" s="98" t="s">
        <v>7602</v>
      </c>
      <c r="C4556" s="74"/>
      <c r="D4556" s="115">
        <v>517.57000000000005</v>
      </c>
      <c r="E4556" s="95" t="s">
        <v>5497</v>
      </c>
      <c r="F4556" s="112">
        <f t="shared" si="262"/>
        <v>621.08400000000006</v>
      </c>
      <c r="G4556" s="80" t="s">
        <v>3333</v>
      </c>
      <c r="H4556" s="358"/>
      <c r="J4556" s="15"/>
      <c r="L4556"/>
      <c r="M4556"/>
      <c r="P4556" s="9">
        <v>110</v>
      </c>
      <c r="V4556" s="39"/>
      <c r="Z4556" s="38"/>
      <c r="AA4556" s="38">
        <v>12</v>
      </c>
      <c r="AB4556" s="30"/>
      <c r="AC4556" s="31"/>
      <c r="AD4556" s="32"/>
      <c r="AE4556" s="32"/>
      <c r="AF4556" s="33"/>
      <c r="AJ4556" s="350"/>
      <c r="AK4556" s="3"/>
      <c r="AL4556" s="3"/>
    </row>
    <row r="4557" spans="1:38" ht="24" customHeight="1" x14ac:dyDescent="0.25">
      <c r="A4557" s="73">
        <v>3705113</v>
      </c>
      <c r="B4557" s="98" t="s">
        <v>7603</v>
      </c>
      <c r="C4557" s="74"/>
      <c r="D4557" s="115">
        <v>693.68</v>
      </c>
      <c r="E4557" s="95" t="s">
        <v>5497</v>
      </c>
      <c r="F4557" s="112">
        <f t="shared" si="262"/>
        <v>832.41599999999994</v>
      </c>
      <c r="G4557" s="80" t="s">
        <v>3333</v>
      </c>
      <c r="H4557" s="358"/>
      <c r="J4557" s="15"/>
      <c r="L4557"/>
      <c r="M4557"/>
      <c r="P4557" s="9">
        <v>110</v>
      </c>
      <c r="V4557" s="39"/>
      <c r="Z4557" s="38"/>
      <c r="AA4557" s="38">
        <v>12</v>
      </c>
      <c r="AB4557" s="30"/>
      <c r="AC4557" s="31"/>
      <c r="AD4557" s="32"/>
      <c r="AE4557" s="32"/>
      <c r="AF4557" s="33"/>
      <c r="AJ4557" s="350"/>
      <c r="AK4557" s="3"/>
      <c r="AL4557" s="3"/>
    </row>
    <row r="4558" spans="1:38" ht="24" customHeight="1" x14ac:dyDescent="0.25">
      <c r="A4558" s="73">
        <v>3705114</v>
      </c>
      <c r="B4558" s="98" t="s">
        <v>7601</v>
      </c>
      <c r="C4558" s="74"/>
      <c r="D4558" s="115">
        <v>930.21</v>
      </c>
      <c r="E4558" s="95" t="s">
        <v>5497</v>
      </c>
      <c r="F4558" s="112">
        <f t="shared" si="262"/>
        <v>1116.252</v>
      </c>
      <c r="G4558" s="80" t="s">
        <v>3333</v>
      </c>
      <c r="H4558" s="358"/>
      <c r="J4558" s="15"/>
      <c r="L4558"/>
      <c r="M4558"/>
      <c r="P4558" s="9">
        <v>110</v>
      </c>
      <c r="V4558" s="39"/>
      <c r="Z4558" s="38"/>
      <c r="AA4558" s="38">
        <v>12</v>
      </c>
      <c r="AB4558" s="30"/>
      <c r="AC4558" s="31"/>
      <c r="AD4558" s="32"/>
      <c r="AE4558" s="32"/>
      <c r="AF4558" s="33"/>
      <c r="AJ4558" s="350"/>
      <c r="AK4558" s="3"/>
      <c r="AL4558" s="3"/>
    </row>
    <row r="4559" spans="1:38" ht="24" customHeight="1" x14ac:dyDescent="0.25">
      <c r="A4559" s="73">
        <v>3705115</v>
      </c>
      <c r="B4559" s="98" t="s">
        <v>7604</v>
      </c>
      <c r="C4559" s="74"/>
      <c r="D4559" s="115">
        <v>1198.74</v>
      </c>
      <c r="E4559" s="95" t="s">
        <v>5497</v>
      </c>
      <c r="F4559" s="112">
        <f t="shared" si="262"/>
        <v>1438.4880000000001</v>
      </c>
      <c r="G4559" s="80" t="s">
        <v>3333</v>
      </c>
      <c r="H4559" s="358"/>
      <c r="J4559" s="15"/>
      <c r="L4559"/>
      <c r="M4559"/>
      <c r="P4559" s="9">
        <v>110</v>
      </c>
      <c r="V4559" s="39"/>
      <c r="Z4559" s="38"/>
      <c r="AA4559" s="38">
        <v>12</v>
      </c>
      <c r="AB4559" s="30"/>
      <c r="AC4559" s="31"/>
      <c r="AD4559" s="32"/>
      <c r="AE4559" s="32"/>
      <c r="AF4559" s="33"/>
      <c r="AJ4559" s="350"/>
      <c r="AK4559" s="3"/>
      <c r="AL4559" s="3"/>
    </row>
    <row r="4560" spans="1:38" ht="24" customHeight="1" x14ac:dyDescent="0.25">
      <c r="A4560" s="271">
        <v>3705116</v>
      </c>
      <c r="B4560" s="100" t="s">
        <v>7605</v>
      </c>
      <c r="C4560" s="85"/>
      <c r="D4560" s="115">
        <v>1593.69</v>
      </c>
      <c r="E4560" s="291" t="s">
        <v>5497</v>
      </c>
      <c r="F4560" s="292">
        <f t="shared" si="262"/>
        <v>1912.4279999999999</v>
      </c>
      <c r="G4560" s="87" t="s">
        <v>3333</v>
      </c>
      <c r="H4560" s="358"/>
      <c r="J4560" s="15"/>
      <c r="L4560"/>
      <c r="M4560"/>
      <c r="P4560" s="9">
        <v>110</v>
      </c>
      <c r="V4560" s="39"/>
      <c r="Z4560" s="38"/>
      <c r="AA4560" s="38">
        <v>12</v>
      </c>
      <c r="AB4560" s="30"/>
      <c r="AC4560" s="31"/>
      <c r="AD4560" s="32"/>
      <c r="AE4560" s="32"/>
      <c r="AF4560" s="33"/>
      <c r="AJ4560" s="350"/>
      <c r="AK4560" s="3"/>
      <c r="AL4560" s="3"/>
    </row>
    <row r="4561" spans="1:38" ht="75" customHeight="1" x14ac:dyDescent="0.25">
      <c r="A4561" s="269">
        <v>164</v>
      </c>
      <c r="B4561" s="285" t="s">
        <v>8071</v>
      </c>
      <c r="C4561" s="267"/>
      <c r="D4561" s="115"/>
      <c r="E4561" s="267"/>
      <c r="F4561" s="298"/>
      <c r="G4561" s="189"/>
      <c r="H4561" s="358"/>
      <c r="I4561" s="331"/>
      <c r="J4561" s="72"/>
      <c r="K4561" s="72"/>
      <c r="L4561"/>
      <c r="M4561"/>
      <c r="P4561" s="9">
        <v>111</v>
      </c>
      <c r="R4561" s="36"/>
      <c r="V4561" s="37"/>
      <c r="Z4561" s="38"/>
      <c r="AA4561" s="38"/>
      <c r="AB4561" s="30"/>
      <c r="AC4561" s="31"/>
      <c r="AD4561" s="32"/>
      <c r="AE4561" s="32"/>
      <c r="AF4561" s="33"/>
      <c r="AJ4561" s="350"/>
      <c r="AK4561" s="3"/>
      <c r="AL4561" s="3"/>
    </row>
    <row r="4562" spans="1:38" ht="12" customHeight="1" x14ac:dyDescent="0.25">
      <c r="A4562" s="76">
        <v>5401001</v>
      </c>
      <c r="B4562" s="270" t="s">
        <v>5043</v>
      </c>
      <c r="C4562" s="77"/>
      <c r="D4562" s="115">
        <v>157.05000000000001</v>
      </c>
      <c r="E4562" s="78" t="s">
        <v>6463</v>
      </c>
      <c r="F4562" s="112">
        <f t="shared" ref="F4562:F4566" si="263">D4562*1.2</f>
        <v>188.46</v>
      </c>
      <c r="G4562" s="79" t="s">
        <v>3333</v>
      </c>
      <c r="H4562" s="358"/>
      <c r="J4562" s="15"/>
      <c r="L4562"/>
      <c r="M4562"/>
      <c r="P4562" s="9">
        <v>111</v>
      </c>
      <c r="V4562" s="39"/>
      <c r="Z4562" s="38"/>
      <c r="AA4562" s="38">
        <v>20</v>
      </c>
      <c r="AB4562" s="30"/>
      <c r="AC4562" s="31"/>
      <c r="AD4562" s="32"/>
      <c r="AE4562" s="32"/>
      <c r="AF4562" s="33"/>
      <c r="AJ4562" s="350">
        <v>1701001</v>
      </c>
      <c r="AK4562" s="3"/>
      <c r="AL4562" s="3"/>
    </row>
    <row r="4563" spans="1:38" ht="12" customHeight="1" x14ac:dyDescent="0.25">
      <c r="A4563" s="73">
        <v>5401002</v>
      </c>
      <c r="B4563" s="98" t="s">
        <v>5042</v>
      </c>
      <c r="C4563" s="74"/>
      <c r="D4563" s="115">
        <v>203.71</v>
      </c>
      <c r="E4563" s="75" t="s">
        <v>6463</v>
      </c>
      <c r="F4563" s="112">
        <f t="shared" si="263"/>
        <v>244.452</v>
      </c>
      <c r="G4563" s="80" t="s">
        <v>3333</v>
      </c>
      <c r="H4563" s="358"/>
      <c r="J4563" s="15"/>
      <c r="L4563"/>
      <c r="M4563"/>
      <c r="P4563" s="9">
        <v>111</v>
      </c>
      <c r="V4563" s="39"/>
      <c r="Z4563" s="38"/>
      <c r="AA4563" s="38">
        <v>20.00140607424072</v>
      </c>
      <c r="AB4563" s="30"/>
      <c r="AC4563" s="31"/>
      <c r="AD4563" s="32"/>
      <c r="AE4563" s="32"/>
      <c r="AF4563" s="33"/>
      <c r="AJ4563" s="350">
        <v>1701002</v>
      </c>
      <c r="AK4563" s="3"/>
      <c r="AL4563" s="3"/>
    </row>
    <row r="4564" spans="1:38" ht="12" customHeight="1" x14ac:dyDescent="0.25">
      <c r="A4564" s="73">
        <v>5401003</v>
      </c>
      <c r="B4564" s="98" t="s">
        <v>5039</v>
      </c>
      <c r="C4564" s="74"/>
      <c r="D4564" s="115">
        <v>375.21</v>
      </c>
      <c r="E4564" s="75" t="s">
        <v>6463</v>
      </c>
      <c r="F4564" s="112">
        <f t="shared" si="263"/>
        <v>450.25199999999995</v>
      </c>
      <c r="G4564" s="80" t="s">
        <v>3335</v>
      </c>
      <c r="H4564" s="358"/>
      <c r="L4564"/>
      <c r="M4564"/>
      <c r="P4564" s="9">
        <v>111</v>
      </c>
      <c r="V4564" s="39"/>
      <c r="Z4564" s="38"/>
      <c r="AA4564" s="38">
        <v>20.001526834109484</v>
      </c>
      <c r="AB4564" s="30"/>
      <c r="AC4564" s="31"/>
      <c r="AD4564" s="32"/>
      <c r="AE4564" s="32"/>
      <c r="AF4564" s="33"/>
      <c r="AJ4564" s="350">
        <v>1701003</v>
      </c>
      <c r="AK4564" s="3"/>
      <c r="AL4564" s="3"/>
    </row>
    <row r="4565" spans="1:38" ht="12" customHeight="1" x14ac:dyDescent="0.25">
      <c r="A4565" s="73">
        <v>5401004</v>
      </c>
      <c r="B4565" s="98" t="s">
        <v>5040</v>
      </c>
      <c r="C4565" s="74"/>
      <c r="D4565" s="115">
        <v>644.88</v>
      </c>
      <c r="E4565" s="75" t="s">
        <v>6463</v>
      </c>
      <c r="F4565" s="112">
        <f t="shared" si="263"/>
        <v>773.85599999999999</v>
      </c>
      <c r="G4565" s="80" t="s">
        <v>3335</v>
      </c>
      <c r="H4565" s="358"/>
      <c r="L4565"/>
      <c r="M4565"/>
      <c r="P4565" s="9">
        <v>111</v>
      </c>
      <c r="V4565" s="39"/>
      <c r="Z4565" s="38"/>
      <c r="AA4565" s="38">
        <v>19.999111644124639</v>
      </c>
      <c r="AB4565" s="30"/>
      <c r="AC4565" s="31"/>
      <c r="AD4565" s="32"/>
      <c r="AE4565" s="32"/>
      <c r="AF4565" s="33"/>
      <c r="AJ4565" s="350">
        <v>1701004</v>
      </c>
      <c r="AK4565" s="3"/>
      <c r="AL4565" s="3"/>
    </row>
    <row r="4566" spans="1:38" ht="12" customHeight="1" x14ac:dyDescent="0.25">
      <c r="A4566" s="73">
        <v>5401005</v>
      </c>
      <c r="B4566" s="98" t="s">
        <v>5041</v>
      </c>
      <c r="C4566" s="74"/>
      <c r="D4566" s="115">
        <v>900.91</v>
      </c>
      <c r="E4566" s="75" t="s">
        <v>6463</v>
      </c>
      <c r="F4566" s="112">
        <f t="shared" si="263"/>
        <v>1081.0919999999999</v>
      </c>
      <c r="G4566" s="80" t="s">
        <v>3335</v>
      </c>
      <c r="H4566" s="358"/>
      <c r="I4566" s="347"/>
      <c r="L4566"/>
      <c r="M4566"/>
      <c r="P4566" s="9">
        <v>111</v>
      </c>
      <c r="V4566" s="39"/>
      <c r="Z4566" s="38"/>
      <c r="AA4566" s="38">
        <v>20.000317944804777</v>
      </c>
      <c r="AB4566" s="30"/>
      <c r="AC4566" s="31"/>
      <c r="AD4566" s="32"/>
      <c r="AE4566" s="32"/>
      <c r="AF4566" s="33"/>
      <c r="AJ4566" s="350">
        <v>1701005</v>
      </c>
      <c r="AK4566" s="3"/>
      <c r="AL4566" s="3"/>
    </row>
    <row r="4567" spans="1:38" ht="12" customHeight="1" x14ac:dyDescent="0.25">
      <c r="A4567" s="73">
        <v>5111001</v>
      </c>
      <c r="B4567" s="98" t="s">
        <v>1857</v>
      </c>
      <c r="C4567" s="74"/>
      <c r="D4567" s="115">
        <v>82.36</v>
      </c>
      <c r="E4567" s="75" t="s">
        <v>6463</v>
      </c>
      <c r="F4567" s="112">
        <f t="shared" si="262"/>
        <v>98.831999999999994</v>
      </c>
      <c r="G4567" s="80" t="s">
        <v>3333</v>
      </c>
      <c r="H4567" s="358"/>
      <c r="I4567" s="326" t="s">
        <v>4950</v>
      </c>
      <c r="J4567" s="15"/>
      <c r="L4567"/>
      <c r="M4567"/>
      <c r="P4567" s="9">
        <v>111</v>
      </c>
      <c r="V4567" s="39"/>
      <c r="Z4567" s="38"/>
      <c r="AA4567" s="38">
        <v>19.996522343940185</v>
      </c>
      <c r="AB4567" s="30"/>
      <c r="AC4567" s="31"/>
      <c r="AD4567" s="32"/>
      <c r="AE4567" s="32"/>
      <c r="AF4567" s="33"/>
      <c r="AJ4567" s="350">
        <v>1111001</v>
      </c>
      <c r="AK4567" s="3"/>
      <c r="AL4567" s="3"/>
    </row>
    <row r="4568" spans="1:38" ht="12" customHeight="1" x14ac:dyDescent="0.25">
      <c r="A4568" s="73">
        <v>5111002</v>
      </c>
      <c r="B4568" s="98" t="s">
        <v>1858</v>
      </c>
      <c r="C4568" s="74"/>
      <c r="D4568" s="115">
        <v>82.36</v>
      </c>
      <c r="E4568" s="75" t="s">
        <v>6463</v>
      </c>
      <c r="F4568" s="112">
        <f t="shared" si="262"/>
        <v>98.831999999999994</v>
      </c>
      <c r="G4568" s="80" t="s">
        <v>3333</v>
      </c>
      <c r="H4568" s="358"/>
      <c r="I4568" s="360" t="s">
        <v>8277</v>
      </c>
      <c r="J4568" s="15"/>
      <c r="L4568"/>
      <c r="M4568"/>
      <c r="P4568" s="9">
        <v>111</v>
      </c>
      <c r="V4568" s="39"/>
      <c r="Z4568" s="38"/>
      <c r="AA4568" s="38">
        <v>19.996522343940185</v>
      </c>
      <c r="AB4568" s="30"/>
      <c r="AC4568" s="31"/>
      <c r="AD4568" s="32"/>
      <c r="AE4568" s="32"/>
      <c r="AF4568" s="33"/>
      <c r="AJ4568" s="350">
        <v>1111002</v>
      </c>
      <c r="AK4568" s="3"/>
      <c r="AL4568" s="3"/>
    </row>
    <row r="4569" spans="1:38" ht="12" customHeight="1" x14ac:dyDescent="0.25">
      <c r="A4569" s="73">
        <v>5111003</v>
      </c>
      <c r="B4569" s="98" t="s">
        <v>1859</v>
      </c>
      <c r="C4569" s="74"/>
      <c r="D4569" s="115">
        <v>90.74</v>
      </c>
      <c r="E4569" s="75" t="s">
        <v>6463</v>
      </c>
      <c r="F4569" s="112">
        <f t="shared" si="262"/>
        <v>108.88799999999999</v>
      </c>
      <c r="G4569" s="80" t="s">
        <v>3333</v>
      </c>
      <c r="H4569" s="358"/>
      <c r="I4569" s="361"/>
      <c r="J4569" s="15"/>
      <c r="L4569"/>
      <c r="M4569"/>
      <c r="P4569" s="9">
        <v>111</v>
      </c>
      <c r="V4569" s="39"/>
      <c r="Z4569" s="38"/>
      <c r="AA4569" s="38">
        <v>20</v>
      </c>
      <c r="AB4569" s="30"/>
      <c r="AC4569" s="31"/>
      <c r="AD4569" s="32"/>
      <c r="AE4569" s="32"/>
      <c r="AF4569" s="33"/>
      <c r="AJ4569" s="350">
        <v>1111003</v>
      </c>
      <c r="AK4569" s="3"/>
      <c r="AL4569" s="3"/>
    </row>
    <row r="4570" spans="1:38" ht="12" customHeight="1" x14ac:dyDescent="0.25">
      <c r="A4570" s="73">
        <v>5111004</v>
      </c>
      <c r="B4570" s="98" t="s">
        <v>1860</v>
      </c>
      <c r="C4570" s="74"/>
      <c r="D4570" s="115">
        <v>90.74</v>
      </c>
      <c r="E4570" s="75"/>
      <c r="F4570" s="112">
        <f t="shared" si="262"/>
        <v>108.88799999999999</v>
      </c>
      <c r="G4570" s="80" t="s">
        <v>3334</v>
      </c>
      <c r="H4570" s="358"/>
      <c r="I4570" s="365" t="s">
        <v>4987</v>
      </c>
      <c r="L4570"/>
      <c r="M4570"/>
      <c r="P4570" s="9">
        <v>111</v>
      </c>
      <c r="V4570" s="39"/>
      <c r="Z4570" s="38"/>
      <c r="AA4570" s="38">
        <v>20</v>
      </c>
      <c r="AB4570" s="30"/>
      <c r="AC4570" s="31"/>
      <c r="AD4570" s="32"/>
      <c r="AE4570" s="32"/>
      <c r="AF4570" s="33"/>
      <c r="AJ4570" s="350">
        <v>1111004</v>
      </c>
      <c r="AK4570" s="3"/>
      <c r="AL4570" s="3"/>
    </row>
    <row r="4571" spans="1:38" ht="12" customHeight="1" x14ac:dyDescent="0.25">
      <c r="A4571" s="73">
        <v>5111005</v>
      </c>
      <c r="B4571" s="98" t="s">
        <v>1861</v>
      </c>
      <c r="C4571" s="74"/>
      <c r="D4571" s="115">
        <v>90.74</v>
      </c>
      <c r="E4571" s="75"/>
      <c r="F4571" s="112">
        <f t="shared" si="262"/>
        <v>108.88799999999999</v>
      </c>
      <c r="G4571" s="80" t="s">
        <v>3334</v>
      </c>
      <c r="H4571" s="358"/>
      <c r="I4571" s="365"/>
      <c r="L4571"/>
      <c r="M4571"/>
      <c r="P4571" s="9">
        <v>111</v>
      </c>
      <c r="V4571" s="39"/>
      <c r="Z4571" s="38"/>
      <c r="AA4571" s="38">
        <v>20</v>
      </c>
      <c r="AB4571" s="30"/>
      <c r="AC4571" s="31"/>
      <c r="AD4571" s="32"/>
      <c r="AE4571" s="32"/>
      <c r="AF4571" s="33"/>
      <c r="AJ4571" s="350">
        <v>1111005</v>
      </c>
      <c r="AK4571" s="3"/>
      <c r="AL4571" s="3"/>
    </row>
    <row r="4572" spans="1:38" ht="12" customHeight="1" x14ac:dyDescent="0.25">
      <c r="A4572" s="73">
        <v>5111006</v>
      </c>
      <c r="B4572" s="98" t="s">
        <v>1862</v>
      </c>
      <c r="C4572" s="74"/>
      <c r="D4572" s="115">
        <v>90.74</v>
      </c>
      <c r="E4572" s="75" t="s">
        <v>6463</v>
      </c>
      <c r="F4572" s="112">
        <f t="shared" si="262"/>
        <v>108.88799999999999</v>
      </c>
      <c r="G4572" s="80" t="s">
        <v>3333</v>
      </c>
      <c r="H4572" s="358"/>
      <c r="I4572" s="365"/>
      <c r="J4572" s="15"/>
      <c r="L4572"/>
      <c r="M4572"/>
      <c r="P4572" s="9">
        <v>111</v>
      </c>
      <c r="V4572" s="39"/>
      <c r="Z4572" s="38"/>
      <c r="AA4572" s="38">
        <v>20</v>
      </c>
      <c r="AB4572" s="30"/>
      <c r="AC4572" s="31"/>
      <c r="AD4572" s="32"/>
      <c r="AE4572" s="32"/>
      <c r="AF4572" s="33"/>
      <c r="AJ4572" s="350">
        <v>1111006</v>
      </c>
      <c r="AK4572" s="3"/>
      <c r="AL4572" s="3"/>
    </row>
    <row r="4573" spans="1:38" ht="12" customHeight="1" x14ac:dyDescent="0.25">
      <c r="A4573" s="73">
        <v>5111007</v>
      </c>
      <c r="B4573" s="98" t="s">
        <v>1863</v>
      </c>
      <c r="C4573" s="74"/>
      <c r="D4573" s="115">
        <v>102.38</v>
      </c>
      <c r="E4573" s="75"/>
      <c r="F4573" s="112">
        <f t="shared" si="262"/>
        <v>122.85599999999999</v>
      </c>
      <c r="G4573" s="80" t="s">
        <v>3334</v>
      </c>
      <c r="H4573" s="358"/>
      <c r="I4573" s="365"/>
      <c r="L4573"/>
      <c r="M4573"/>
      <c r="P4573" s="9">
        <v>111</v>
      </c>
      <c r="V4573" s="39"/>
      <c r="Z4573" s="38"/>
      <c r="AA4573" s="38">
        <v>20.005595970900956</v>
      </c>
      <c r="AB4573" s="30"/>
      <c r="AC4573" s="31"/>
      <c r="AD4573" s="32"/>
      <c r="AE4573" s="32"/>
      <c r="AF4573" s="33"/>
      <c r="AJ4573" s="350">
        <v>1111007</v>
      </c>
      <c r="AK4573" s="3"/>
      <c r="AL4573" s="3"/>
    </row>
    <row r="4574" spans="1:38" ht="12" customHeight="1" x14ac:dyDescent="0.25">
      <c r="A4574" s="73">
        <v>5111008</v>
      </c>
      <c r="B4574" s="98" t="s">
        <v>1864</v>
      </c>
      <c r="C4574" s="74"/>
      <c r="D4574" s="115">
        <v>102.38</v>
      </c>
      <c r="E4574" s="75" t="s">
        <v>6464</v>
      </c>
      <c r="F4574" s="112">
        <f t="shared" si="262"/>
        <v>122.85599999999999</v>
      </c>
      <c r="G4574" s="80" t="s">
        <v>3334</v>
      </c>
      <c r="H4574" s="358"/>
      <c r="I4574" s="360" t="s">
        <v>8294</v>
      </c>
      <c r="L4574"/>
      <c r="M4574"/>
      <c r="P4574" s="9">
        <v>111</v>
      </c>
      <c r="V4574" s="39"/>
      <c r="Z4574" s="38"/>
      <c r="AA4574" s="38">
        <v>20.005595970900956</v>
      </c>
      <c r="AB4574" s="30"/>
      <c r="AC4574" s="31"/>
      <c r="AD4574" s="32"/>
      <c r="AE4574" s="32"/>
      <c r="AF4574" s="33"/>
      <c r="AJ4574" s="350">
        <v>1111008</v>
      </c>
      <c r="AK4574" s="3"/>
      <c r="AL4574" s="3"/>
    </row>
    <row r="4575" spans="1:38" ht="12" customHeight="1" x14ac:dyDescent="0.25">
      <c r="A4575" s="73">
        <v>5111009</v>
      </c>
      <c r="B4575" s="98" t="s">
        <v>1865</v>
      </c>
      <c r="C4575" s="74"/>
      <c r="D4575" s="115">
        <v>102.38</v>
      </c>
      <c r="E4575" s="75" t="s">
        <v>6463</v>
      </c>
      <c r="F4575" s="112">
        <f t="shared" si="262"/>
        <v>122.85599999999999</v>
      </c>
      <c r="G4575" s="80" t="s">
        <v>3334</v>
      </c>
      <c r="H4575" s="358"/>
      <c r="I4575" s="361"/>
      <c r="L4575"/>
      <c r="M4575"/>
      <c r="P4575" s="9">
        <v>111</v>
      </c>
      <c r="V4575" s="39"/>
      <c r="Z4575" s="38"/>
      <c r="AA4575" s="38">
        <v>20.005595970900956</v>
      </c>
      <c r="AB4575" s="30"/>
      <c r="AC4575" s="31"/>
      <c r="AD4575" s="32"/>
      <c r="AE4575" s="32"/>
      <c r="AF4575" s="33"/>
      <c r="AJ4575" s="350">
        <v>1111009</v>
      </c>
      <c r="AK4575" s="3"/>
      <c r="AL4575" s="3"/>
    </row>
    <row r="4576" spans="1:38" ht="12" customHeight="1" x14ac:dyDescent="0.25">
      <c r="A4576" s="73">
        <v>5111010</v>
      </c>
      <c r="B4576" s="98" t="s">
        <v>1866</v>
      </c>
      <c r="C4576" s="74"/>
      <c r="D4576" s="115">
        <v>102.38</v>
      </c>
      <c r="E4576" s="75" t="s">
        <v>6463</v>
      </c>
      <c r="F4576" s="112">
        <f t="shared" si="262"/>
        <v>122.85599999999999</v>
      </c>
      <c r="G4576" s="80" t="s">
        <v>3333</v>
      </c>
      <c r="H4576" s="358"/>
      <c r="I4576" s="365" t="s">
        <v>4988</v>
      </c>
      <c r="J4576" s="15"/>
      <c r="L4576"/>
      <c r="M4576"/>
      <c r="P4576" s="9">
        <v>111</v>
      </c>
      <c r="V4576" s="39"/>
      <c r="Z4576" s="38"/>
      <c r="AA4576" s="38">
        <v>20.005595970900956</v>
      </c>
      <c r="AB4576" s="30"/>
      <c r="AC4576" s="31"/>
      <c r="AD4576" s="32"/>
      <c r="AE4576" s="32"/>
      <c r="AF4576" s="33"/>
      <c r="AJ4576" s="350">
        <v>1111010</v>
      </c>
      <c r="AK4576" s="3"/>
      <c r="AL4576" s="3"/>
    </row>
    <row r="4577" spans="1:38" ht="12" customHeight="1" x14ac:dyDescent="0.25">
      <c r="A4577" s="73">
        <v>5111011</v>
      </c>
      <c r="B4577" s="98" t="s">
        <v>1867</v>
      </c>
      <c r="C4577" s="74"/>
      <c r="D4577" s="115">
        <v>123.05</v>
      </c>
      <c r="E4577" s="75" t="s">
        <v>1</v>
      </c>
      <c r="F4577" s="112">
        <f t="shared" si="262"/>
        <v>147.66</v>
      </c>
      <c r="G4577" s="80" t="s">
        <v>3334</v>
      </c>
      <c r="H4577" s="358"/>
      <c r="I4577" s="365"/>
      <c r="L4577"/>
      <c r="M4577"/>
      <c r="P4577" s="9">
        <v>111</v>
      </c>
      <c r="V4577" s="39"/>
      <c r="Z4577" s="38"/>
      <c r="AA4577" s="38">
        <v>19.995344506517696</v>
      </c>
      <c r="AB4577" s="30"/>
      <c r="AC4577" s="31"/>
      <c r="AD4577" s="32"/>
      <c r="AE4577" s="32"/>
      <c r="AF4577" s="33"/>
      <c r="AJ4577" s="350">
        <v>1111011</v>
      </c>
      <c r="AK4577" s="3"/>
      <c r="AL4577" s="3"/>
    </row>
    <row r="4578" spans="1:38" ht="12" customHeight="1" x14ac:dyDescent="0.25">
      <c r="A4578" s="73">
        <v>5111012</v>
      </c>
      <c r="B4578" s="98" t="s">
        <v>1868</v>
      </c>
      <c r="C4578" s="74"/>
      <c r="D4578" s="115">
        <v>123.05</v>
      </c>
      <c r="E4578" s="75" t="s">
        <v>1</v>
      </c>
      <c r="F4578" s="112">
        <f t="shared" si="262"/>
        <v>147.66</v>
      </c>
      <c r="G4578" s="80" t="s">
        <v>3334</v>
      </c>
      <c r="H4578" s="358"/>
      <c r="I4578" s="365"/>
      <c r="L4578"/>
      <c r="M4578"/>
      <c r="P4578" s="9">
        <v>111</v>
      </c>
      <c r="V4578" s="39"/>
      <c r="Z4578" s="38"/>
      <c r="AA4578" s="38">
        <v>19.995344506517696</v>
      </c>
      <c r="AB4578" s="30"/>
      <c r="AC4578" s="31"/>
      <c r="AD4578" s="32"/>
      <c r="AE4578" s="32"/>
      <c r="AF4578" s="33"/>
      <c r="AJ4578" s="350">
        <v>1111012</v>
      </c>
      <c r="AK4578" s="3"/>
      <c r="AL4578" s="3"/>
    </row>
    <row r="4579" spans="1:38" ht="12" customHeight="1" x14ac:dyDescent="0.25">
      <c r="A4579" s="73">
        <v>5111013</v>
      </c>
      <c r="B4579" s="98" t="s">
        <v>1869</v>
      </c>
      <c r="C4579" s="74"/>
      <c r="D4579" s="115">
        <v>123.05</v>
      </c>
      <c r="E4579" s="75" t="s">
        <v>6463</v>
      </c>
      <c r="F4579" s="112">
        <f t="shared" si="262"/>
        <v>147.66</v>
      </c>
      <c r="G4579" s="80" t="s">
        <v>3335</v>
      </c>
      <c r="H4579" s="358"/>
      <c r="I4579" s="360" t="s">
        <v>8279</v>
      </c>
      <c r="L4579"/>
      <c r="M4579"/>
      <c r="P4579" s="9">
        <v>111</v>
      </c>
      <c r="V4579" s="39"/>
      <c r="Z4579" s="38"/>
      <c r="AA4579" s="38">
        <v>19.995344506517696</v>
      </c>
      <c r="AB4579" s="30"/>
      <c r="AC4579" s="31"/>
      <c r="AD4579" s="32"/>
      <c r="AE4579" s="32"/>
      <c r="AF4579" s="33"/>
      <c r="AJ4579" s="350">
        <v>1111013</v>
      </c>
      <c r="AK4579" s="3"/>
      <c r="AL4579" s="3"/>
    </row>
    <row r="4580" spans="1:38" ht="12" customHeight="1" x14ac:dyDescent="0.25">
      <c r="A4580" s="73">
        <v>5111014</v>
      </c>
      <c r="B4580" s="98" t="s">
        <v>1870</v>
      </c>
      <c r="C4580" s="74"/>
      <c r="D4580" s="115">
        <v>123.05</v>
      </c>
      <c r="E4580" s="75" t="s">
        <v>6463</v>
      </c>
      <c r="F4580" s="112">
        <f t="shared" si="262"/>
        <v>147.66</v>
      </c>
      <c r="G4580" s="80" t="s">
        <v>3335</v>
      </c>
      <c r="H4580" s="358"/>
      <c r="I4580" s="361"/>
      <c r="L4580"/>
      <c r="M4580"/>
      <c r="P4580" s="9">
        <v>111</v>
      </c>
      <c r="V4580" s="39"/>
      <c r="Z4580" s="38"/>
      <c r="AA4580" s="38">
        <v>19.995344506517696</v>
      </c>
      <c r="AB4580" s="30"/>
      <c r="AC4580" s="31"/>
      <c r="AD4580" s="32"/>
      <c r="AE4580" s="32"/>
      <c r="AF4580" s="33"/>
      <c r="AJ4580" s="350">
        <v>1111014</v>
      </c>
      <c r="AK4580" s="3"/>
      <c r="AL4580" s="3"/>
    </row>
    <row r="4581" spans="1:38" ht="12" customHeight="1" x14ac:dyDescent="0.25">
      <c r="A4581" s="73">
        <v>5111015</v>
      </c>
      <c r="B4581" s="98" t="s">
        <v>1871</v>
      </c>
      <c r="C4581" s="74"/>
      <c r="D4581" s="115">
        <v>123.05</v>
      </c>
      <c r="E4581" s="75" t="s">
        <v>6463</v>
      </c>
      <c r="F4581" s="112">
        <f t="shared" si="262"/>
        <v>147.66</v>
      </c>
      <c r="G4581" s="80" t="s">
        <v>3333</v>
      </c>
      <c r="H4581" s="358"/>
      <c r="I4581" s="365" t="s">
        <v>4989</v>
      </c>
      <c r="J4581" s="15"/>
      <c r="L4581"/>
      <c r="M4581"/>
      <c r="P4581" s="9">
        <v>111</v>
      </c>
      <c r="V4581" s="39"/>
      <c r="Z4581" s="38"/>
      <c r="AA4581" s="38">
        <v>19.995344506517696</v>
      </c>
      <c r="AB4581" s="30"/>
      <c r="AC4581" s="31"/>
      <c r="AD4581" s="32"/>
      <c r="AE4581" s="32"/>
      <c r="AF4581" s="33"/>
      <c r="AJ4581" s="350">
        <v>1111015</v>
      </c>
      <c r="AK4581" s="3"/>
      <c r="AL4581" s="3"/>
    </row>
    <row r="4582" spans="1:38" ht="12" customHeight="1" x14ac:dyDescent="0.25">
      <c r="A4582" s="73">
        <v>5111016</v>
      </c>
      <c r="B4582" s="98" t="s">
        <v>1872</v>
      </c>
      <c r="C4582" s="74"/>
      <c r="D4582" s="115">
        <v>165.09</v>
      </c>
      <c r="E4582" s="75" t="s">
        <v>1</v>
      </c>
      <c r="F4582" s="112">
        <f t="shared" si="262"/>
        <v>198.108</v>
      </c>
      <c r="G4582" s="80" t="s">
        <v>3334</v>
      </c>
      <c r="H4582" s="358"/>
      <c r="I4582" s="365"/>
      <c r="L4582"/>
      <c r="M4582"/>
      <c r="P4582" s="9">
        <v>111</v>
      </c>
      <c r="V4582" s="39"/>
      <c r="Z4582" s="38"/>
      <c r="AA4582" s="38">
        <v>19.99652988635377</v>
      </c>
      <c r="AB4582" s="30"/>
      <c r="AC4582" s="31"/>
      <c r="AD4582" s="32"/>
      <c r="AE4582" s="32"/>
      <c r="AF4582" s="33"/>
      <c r="AJ4582" s="350">
        <v>1111016</v>
      </c>
      <c r="AK4582" s="3"/>
      <c r="AL4582" s="3"/>
    </row>
    <row r="4583" spans="1:38" ht="12" customHeight="1" x14ac:dyDescent="0.25">
      <c r="A4583" s="73">
        <v>5111017</v>
      </c>
      <c r="B4583" s="98" t="s">
        <v>1873</v>
      </c>
      <c r="C4583" s="74"/>
      <c r="D4583" s="115">
        <v>165.09</v>
      </c>
      <c r="E4583" s="75" t="s">
        <v>6463</v>
      </c>
      <c r="F4583" s="112">
        <f t="shared" si="262"/>
        <v>198.108</v>
      </c>
      <c r="G4583" s="80" t="s">
        <v>3334</v>
      </c>
      <c r="H4583" s="358"/>
      <c r="I4583" s="365"/>
      <c r="L4583"/>
      <c r="M4583"/>
      <c r="P4583" s="9">
        <v>111</v>
      </c>
      <c r="V4583" s="39"/>
      <c r="Z4583" s="38"/>
      <c r="AA4583" s="38">
        <v>19.99652988635377</v>
      </c>
      <c r="AB4583" s="30"/>
      <c r="AC4583" s="31"/>
      <c r="AD4583" s="32"/>
      <c r="AE4583" s="32"/>
      <c r="AF4583" s="33"/>
      <c r="AJ4583" s="350">
        <v>1111017</v>
      </c>
      <c r="AK4583" s="3"/>
      <c r="AL4583" s="3"/>
    </row>
    <row r="4584" spans="1:38" ht="12" customHeight="1" x14ac:dyDescent="0.25">
      <c r="A4584" s="73">
        <v>5111018</v>
      </c>
      <c r="B4584" s="98" t="s">
        <v>1874</v>
      </c>
      <c r="C4584" s="74"/>
      <c r="D4584" s="115">
        <v>165.09</v>
      </c>
      <c r="E4584" s="75" t="s">
        <v>6463</v>
      </c>
      <c r="F4584" s="112">
        <f t="shared" si="262"/>
        <v>198.108</v>
      </c>
      <c r="G4584" s="80" t="s">
        <v>3335</v>
      </c>
      <c r="H4584" s="358"/>
      <c r="I4584" s="365"/>
      <c r="L4584"/>
      <c r="M4584"/>
      <c r="P4584" s="9">
        <v>111</v>
      </c>
      <c r="V4584" s="39"/>
      <c r="Z4584" s="38"/>
      <c r="AA4584" s="38">
        <v>19.99652988635377</v>
      </c>
      <c r="AB4584" s="30"/>
      <c r="AC4584" s="31"/>
      <c r="AD4584" s="32"/>
      <c r="AE4584" s="32"/>
      <c r="AF4584" s="33"/>
      <c r="AJ4584" s="350">
        <v>1111018</v>
      </c>
      <c r="AK4584" s="3"/>
      <c r="AL4584" s="3"/>
    </row>
    <row r="4585" spans="1:38" ht="12" customHeight="1" x14ac:dyDescent="0.25">
      <c r="A4585" s="73">
        <v>5111019</v>
      </c>
      <c r="B4585" s="98" t="s">
        <v>1875</v>
      </c>
      <c r="C4585" s="74"/>
      <c r="D4585" s="115">
        <v>165.09</v>
      </c>
      <c r="E4585" s="75" t="s">
        <v>6463</v>
      </c>
      <c r="F4585" s="112">
        <f t="shared" si="262"/>
        <v>198.108</v>
      </c>
      <c r="G4585" s="80" t="s">
        <v>3335</v>
      </c>
      <c r="H4585" s="358"/>
      <c r="L4585"/>
      <c r="M4585"/>
      <c r="P4585" s="9">
        <v>111</v>
      </c>
      <c r="V4585" s="39"/>
      <c r="Z4585" s="38"/>
      <c r="AA4585" s="38">
        <v>19.99652988635377</v>
      </c>
      <c r="AB4585" s="30"/>
      <c r="AC4585" s="31"/>
      <c r="AD4585" s="32"/>
      <c r="AE4585" s="32"/>
      <c r="AF4585" s="33"/>
      <c r="AJ4585" s="350">
        <v>1111019</v>
      </c>
      <c r="AK4585" s="3"/>
      <c r="AL4585" s="3"/>
    </row>
    <row r="4586" spans="1:38" ht="12" customHeight="1" x14ac:dyDescent="0.25">
      <c r="A4586" s="73">
        <v>5111020</v>
      </c>
      <c r="B4586" s="98" t="s">
        <v>1876</v>
      </c>
      <c r="C4586" s="74"/>
      <c r="D4586" s="115">
        <v>165.09</v>
      </c>
      <c r="E4586" s="75" t="s">
        <v>6463</v>
      </c>
      <c r="F4586" s="112">
        <f t="shared" si="262"/>
        <v>198.108</v>
      </c>
      <c r="G4586" s="80" t="s">
        <v>3333</v>
      </c>
      <c r="H4586" s="358"/>
      <c r="I4586" s="326" t="s">
        <v>4968</v>
      </c>
      <c r="J4586" s="15"/>
      <c r="L4586"/>
      <c r="M4586"/>
      <c r="P4586" s="9">
        <v>111</v>
      </c>
      <c r="V4586" s="39"/>
      <c r="Z4586" s="38"/>
      <c r="AA4586" s="38">
        <v>19.99652988635377</v>
      </c>
      <c r="AB4586" s="30"/>
      <c r="AC4586" s="31"/>
      <c r="AD4586" s="32"/>
      <c r="AE4586" s="32"/>
      <c r="AF4586" s="33"/>
      <c r="AJ4586" s="350">
        <v>1111020</v>
      </c>
      <c r="AK4586" s="3"/>
      <c r="AL4586" s="3"/>
    </row>
    <row r="4587" spans="1:38" ht="12" customHeight="1" x14ac:dyDescent="0.25">
      <c r="A4587" s="73">
        <v>5111021</v>
      </c>
      <c r="B4587" s="98" t="s">
        <v>1877</v>
      </c>
      <c r="C4587" s="74"/>
      <c r="D4587" s="115">
        <v>223.08</v>
      </c>
      <c r="E4587" s="75" t="s">
        <v>1</v>
      </c>
      <c r="F4587" s="112">
        <f t="shared" si="262"/>
        <v>267.69600000000003</v>
      </c>
      <c r="G4587" s="80" t="s">
        <v>3334</v>
      </c>
      <c r="H4587" s="358"/>
      <c r="I4587" s="360" t="s">
        <v>8281</v>
      </c>
      <c r="L4587"/>
      <c r="M4587"/>
      <c r="P4587" s="9">
        <v>111</v>
      </c>
      <c r="V4587" s="39"/>
      <c r="Z4587" s="38"/>
      <c r="AA4587" s="38">
        <v>19.998715973292235</v>
      </c>
      <c r="AB4587" s="30"/>
      <c r="AC4587" s="31"/>
      <c r="AD4587" s="32"/>
      <c r="AE4587" s="32"/>
      <c r="AF4587" s="33"/>
      <c r="AJ4587" s="350">
        <v>1111021</v>
      </c>
      <c r="AK4587" s="3"/>
      <c r="AL4587" s="3"/>
    </row>
    <row r="4588" spans="1:38" ht="12" customHeight="1" x14ac:dyDescent="0.25">
      <c r="A4588" s="73">
        <v>5111022</v>
      </c>
      <c r="B4588" s="98" t="s">
        <v>1878</v>
      </c>
      <c r="C4588" s="74"/>
      <c r="D4588" s="115">
        <v>223.08</v>
      </c>
      <c r="E4588" s="75" t="s">
        <v>1</v>
      </c>
      <c r="F4588" s="112">
        <f t="shared" si="262"/>
        <v>267.69600000000003</v>
      </c>
      <c r="G4588" s="80" t="s">
        <v>3334</v>
      </c>
      <c r="H4588" s="358"/>
      <c r="I4588" s="361"/>
      <c r="L4588"/>
      <c r="M4588"/>
      <c r="P4588" s="9">
        <v>111</v>
      </c>
      <c r="V4588" s="39"/>
      <c r="Z4588" s="38"/>
      <c r="AA4588" s="38">
        <v>19.998715973292235</v>
      </c>
      <c r="AB4588" s="30"/>
      <c r="AC4588" s="31"/>
      <c r="AD4588" s="32"/>
      <c r="AE4588" s="32"/>
      <c r="AF4588" s="33"/>
      <c r="AJ4588" s="350">
        <v>1111022</v>
      </c>
      <c r="AK4588" s="3"/>
      <c r="AL4588" s="3"/>
    </row>
    <row r="4589" spans="1:38" ht="12" customHeight="1" x14ac:dyDescent="0.25">
      <c r="A4589" s="73">
        <v>5111023</v>
      </c>
      <c r="B4589" s="98" t="s">
        <v>1879</v>
      </c>
      <c r="C4589" s="74"/>
      <c r="D4589" s="115">
        <v>223.08</v>
      </c>
      <c r="E4589" s="75" t="s">
        <v>6463</v>
      </c>
      <c r="F4589" s="112">
        <f t="shared" si="262"/>
        <v>267.69600000000003</v>
      </c>
      <c r="G4589" s="80" t="s">
        <v>3334</v>
      </c>
      <c r="H4589" s="358"/>
      <c r="L4589"/>
      <c r="M4589"/>
      <c r="P4589" s="9">
        <v>111</v>
      </c>
      <c r="V4589" s="39"/>
      <c r="Z4589" s="38"/>
      <c r="AA4589" s="38">
        <v>19.998715973292235</v>
      </c>
      <c r="AB4589" s="30"/>
      <c r="AC4589" s="31"/>
      <c r="AD4589" s="32"/>
      <c r="AE4589" s="32"/>
      <c r="AF4589" s="33"/>
      <c r="AJ4589" s="350">
        <v>1111023</v>
      </c>
      <c r="AK4589" s="3"/>
      <c r="AL4589" s="3"/>
    </row>
    <row r="4590" spans="1:38" ht="12" customHeight="1" x14ac:dyDescent="0.25">
      <c r="A4590" s="73">
        <v>5111024</v>
      </c>
      <c r="B4590" s="98" t="s">
        <v>1880</v>
      </c>
      <c r="C4590" s="74"/>
      <c r="D4590" s="115">
        <v>223.08</v>
      </c>
      <c r="E4590" s="75" t="s">
        <v>6463</v>
      </c>
      <c r="F4590" s="112">
        <f t="shared" si="262"/>
        <v>267.69600000000003</v>
      </c>
      <c r="G4590" s="80" t="s">
        <v>3335</v>
      </c>
      <c r="H4590" s="358"/>
      <c r="I4590" s="360" t="s">
        <v>8282</v>
      </c>
      <c r="L4590"/>
      <c r="M4590"/>
      <c r="P4590" s="9">
        <v>111</v>
      </c>
      <c r="V4590" s="39"/>
      <c r="Z4590" s="38"/>
      <c r="AA4590" s="38">
        <v>19.998715973292235</v>
      </c>
      <c r="AB4590" s="30"/>
      <c r="AC4590" s="31"/>
      <c r="AD4590" s="32"/>
      <c r="AE4590" s="32"/>
      <c r="AF4590" s="33"/>
      <c r="AJ4590" s="350">
        <v>1111024</v>
      </c>
      <c r="AK4590" s="3"/>
      <c r="AL4590" s="3"/>
    </row>
    <row r="4591" spans="1:38" ht="12" customHeight="1" x14ac:dyDescent="0.25">
      <c r="A4591" s="73">
        <v>5111025</v>
      </c>
      <c r="B4591" s="98" t="s">
        <v>1881</v>
      </c>
      <c r="C4591" s="74"/>
      <c r="D4591" s="115">
        <v>223.08</v>
      </c>
      <c r="E4591" s="75" t="s">
        <v>6463</v>
      </c>
      <c r="F4591" s="112">
        <f t="shared" si="262"/>
        <v>267.69600000000003</v>
      </c>
      <c r="G4591" s="80" t="s">
        <v>3335</v>
      </c>
      <c r="H4591" s="358"/>
      <c r="I4591" s="361"/>
      <c r="L4591"/>
      <c r="M4591"/>
      <c r="P4591" s="9">
        <v>111</v>
      </c>
      <c r="V4591" s="39"/>
      <c r="Z4591" s="38"/>
      <c r="AA4591" s="38">
        <v>19.998715973292235</v>
      </c>
      <c r="AB4591" s="30"/>
      <c r="AC4591" s="31"/>
      <c r="AD4591" s="32"/>
      <c r="AE4591" s="32"/>
      <c r="AF4591" s="33"/>
      <c r="AJ4591" s="350">
        <v>1111025</v>
      </c>
      <c r="AK4591" s="3"/>
      <c r="AL4591" s="3"/>
    </row>
    <row r="4592" spans="1:38" ht="12" customHeight="1" x14ac:dyDescent="0.25">
      <c r="A4592" s="73">
        <v>5111026</v>
      </c>
      <c r="B4592" s="98" t="s">
        <v>1882</v>
      </c>
      <c r="C4592" s="74"/>
      <c r="D4592" s="115">
        <v>260.79000000000002</v>
      </c>
      <c r="E4592" s="75" t="s">
        <v>6463</v>
      </c>
      <c r="F4592" s="112">
        <f t="shared" si="262"/>
        <v>312.94800000000004</v>
      </c>
      <c r="G4592" s="80" t="s">
        <v>3334</v>
      </c>
      <c r="H4592" s="358"/>
      <c r="L4592"/>
      <c r="M4592"/>
      <c r="P4592" s="9">
        <v>111</v>
      </c>
      <c r="V4592" s="39"/>
      <c r="Z4592" s="38"/>
      <c r="AA4592" s="38">
        <v>20.001098357954874</v>
      </c>
      <c r="AB4592" s="30"/>
      <c r="AC4592" s="31"/>
      <c r="AD4592" s="32"/>
      <c r="AE4592" s="32"/>
      <c r="AF4592" s="33"/>
      <c r="AJ4592" s="350">
        <v>1111026</v>
      </c>
      <c r="AK4592" s="3"/>
      <c r="AL4592" s="3"/>
    </row>
    <row r="4593" spans="1:38" ht="12" customHeight="1" x14ac:dyDescent="0.25">
      <c r="A4593" s="73">
        <v>5111027</v>
      </c>
      <c r="B4593" s="98" t="s">
        <v>1883</v>
      </c>
      <c r="C4593" s="74"/>
      <c r="D4593" s="115">
        <v>260.79000000000002</v>
      </c>
      <c r="E4593" s="75" t="s">
        <v>1</v>
      </c>
      <c r="F4593" s="112">
        <f t="shared" si="262"/>
        <v>312.94800000000004</v>
      </c>
      <c r="G4593" s="80" t="s">
        <v>3334</v>
      </c>
      <c r="H4593" s="358"/>
      <c r="I4593" s="360" t="s">
        <v>8283</v>
      </c>
      <c r="L4593"/>
      <c r="M4593"/>
      <c r="P4593" s="9">
        <v>111</v>
      </c>
      <c r="V4593" s="39"/>
      <c r="Z4593" s="38"/>
      <c r="AA4593" s="38">
        <v>20.001098357954874</v>
      </c>
      <c r="AB4593" s="30"/>
      <c r="AC4593" s="31"/>
      <c r="AD4593" s="32"/>
      <c r="AE4593" s="32"/>
      <c r="AF4593" s="33"/>
      <c r="AJ4593" s="350">
        <v>1111027</v>
      </c>
      <c r="AK4593" s="3"/>
      <c r="AL4593" s="3"/>
    </row>
    <row r="4594" spans="1:38" ht="12" customHeight="1" x14ac:dyDescent="0.25">
      <c r="A4594" s="73">
        <v>5111028</v>
      </c>
      <c r="B4594" s="98" t="s">
        <v>1884</v>
      </c>
      <c r="C4594" s="74"/>
      <c r="D4594" s="115">
        <v>260.79000000000002</v>
      </c>
      <c r="E4594" s="75" t="s">
        <v>1</v>
      </c>
      <c r="F4594" s="112">
        <f t="shared" si="262"/>
        <v>312.94800000000004</v>
      </c>
      <c r="G4594" s="80" t="s">
        <v>3334</v>
      </c>
      <c r="H4594" s="358"/>
      <c r="I4594" s="361"/>
      <c r="L4594"/>
      <c r="M4594"/>
      <c r="P4594" s="9">
        <v>111</v>
      </c>
      <c r="V4594" s="39"/>
      <c r="Z4594" s="38"/>
      <c r="AA4594" s="38">
        <v>20.001098357954874</v>
      </c>
      <c r="AB4594" s="30"/>
      <c r="AC4594" s="31"/>
      <c r="AD4594" s="32"/>
      <c r="AE4594" s="32"/>
      <c r="AF4594" s="33"/>
      <c r="AJ4594" s="350">
        <v>1111028</v>
      </c>
      <c r="AK4594" s="3"/>
      <c r="AL4594" s="3"/>
    </row>
    <row r="4595" spans="1:38" ht="12" customHeight="1" x14ac:dyDescent="0.25">
      <c r="A4595" s="73">
        <v>5111029</v>
      </c>
      <c r="B4595" s="98" t="s">
        <v>1885</v>
      </c>
      <c r="C4595" s="74"/>
      <c r="D4595" s="115">
        <v>260.79000000000002</v>
      </c>
      <c r="E4595" s="75" t="s">
        <v>6463</v>
      </c>
      <c r="F4595" s="112">
        <f t="shared" si="262"/>
        <v>312.94800000000004</v>
      </c>
      <c r="G4595" s="80" t="s">
        <v>3334</v>
      </c>
      <c r="H4595" s="358"/>
      <c r="L4595"/>
      <c r="M4595"/>
      <c r="P4595" s="9">
        <v>111</v>
      </c>
      <c r="V4595" s="39"/>
      <c r="Z4595" s="38"/>
      <c r="AA4595" s="38">
        <v>20.001098357954874</v>
      </c>
      <c r="AB4595" s="30"/>
      <c r="AC4595" s="31"/>
      <c r="AD4595" s="32"/>
      <c r="AE4595" s="32"/>
      <c r="AF4595" s="33"/>
      <c r="AJ4595" s="350">
        <v>1111029</v>
      </c>
      <c r="AK4595" s="3"/>
      <c r="AL4595" s="3"/>
    </row>
    <row r="4596" spans="1:38" ht="12" customHeight="1" x14ac:dyDescent="0.25">
      <c r="A4596" s="73">
        <v>5111030</v>
      </c>
      <c r="B4596" s="98" t="s">
        <v>1886</v>
      </c>
      <c r="C4596" s="74"/>
      <c r="D4596" s="115">
        <v>260.79000000000002</v>
      </c>
      <c r="E4596" s="75" t="s">
        <v>6463</v>
      </c>
      <c r="F4596" s="112">
        <f t="shared" si="262"/>
        <v>312.94800000000004</v>
      </c>
      <c r="G4596" s="80" t="s">
        <v>3335</v>
      </c>
      <c r="H4596" s="358"/>
      <c r="I4596" s="360" t="s">
        <v>8284</v>
      </c>
      <c r="L4596"/>
      <c r="M4596"/>
      <c r="P4596" s="9">
        <v>111</v>
      </c>
      <c r="V4596" s="39"/>
      <c r="Z4596" s="38"/>
      <c r="AA4596" s="38">
        <v>20.001098357954874</v>
      </c>
      <c r="AB4596" s="30"/>
      <c r="AC4596" s="31"/>
      <c r="AD4596" s="32"/>
      <c r="AE4596" s="32"/>
      <c r="AF4596" s="33"/>
      <c r="AJ4596" s="350">
        <v>1111030</v>
      </c>
      <c r="AK4596" s="3"/>
      <c r="AL4596" s="3"/>
    </row>
    <row r="4597" spans="1:38" ht="12" customHeight="1" x14ac:dyDescent="0.25">
      <c r="A4597" s="73">
        <v>5111031</v>
      </c>
      <c r="B4597" s="98" t="s">
        <v>1887</v>
      </c>
      <c r="C4597" s="74"/>
      <c r="D4597" s="115">
        <v>300.8</v>
      </c>
      <c r="E4597" s="75" t="s">
        <v>6464</v>
      </c>
      <c r="F4597" s="112">
        <f t="shared" si="262"/>
        <v>360.96</v>
      </c>
      <c r="G4597" s="80" t="s">
        <v>3334</v>
      </c>
      <c r="H4597" s="358"/>
      <c r="I4597" s="361"/>
      <c r="L4597"/>
      <c r="M4597"/>
      <c r="P4597" s="9">
        <v>111</v>
      </c>
      <c r="V4597" s="39"/>
      <c r="Z4597" s="38"/>
      <c r="AA4597" s="38">
        <v>20.001904489834786</v>
      </c>
      <c r="AB4597" s="30"/>
      <c r="AC4597" s="31"/>
      <c r="AD4597" s="32"/>
      <c r="AE4597" s="32"/>
      <c r="AF4597" s="33"/>
      <c r="AJ4597" s="350">
        <v>1111031</v>
      </c>
      <c r="AK4597" s="3"/>
      <c r="AL4597" s="3"/>
    </row>
    <row r="4598" spans="1:38" ht="12" customHeight="1" x14ac:dyDescent="0.25">
      <c r="A4598" s="73">
        <v>5111032</v>
      </c>
      <c r="B4598" s="98" t="s">
        <v>1888</v>
      </c>
      <c r="C4598" s="74"/>
      <c r="D4598" s="115">
        <v>300.8</v>
      </c>
      <c r="E4598" s="75" t="s">
        <v>1</v>
      </c>
      <c r="F4598" s="112">
        <f t="shared" si="262"/>
        <v>360.96</v>
      </c>
      <c r="G4598" s="80" t="s">
        <v>3334</v>
      </c>
      <c r="H4598" s="358"/>
      <c r="L4598"/>
      <c r="M4598"/>
      <c r="P4598" s="9">
        <v>111</v>
      </c>
      <c r="V4598" s="39"/>
      <c r="Z4598" s="38"/>
      <c r="AA4598" s="38">
        <v>20.001904489834786</v>
      </c>
      <c r="AB4598" s="30"/>
      <c r="AC4598" s="31"/>
      <c r="AD4598" s="32"/>
      <c r="AE4598" s="32"/>
      <c r="AF4598" s="33"/>
      <c r="AJ4598" s="350">
        <v>1111032</v>
      </c>
      <c r="AK4598" s="3"/>
      <c r="AL4598" s="3"/>
    </row>
    <row r="4599" spans="1:38" ht="12" customHeight="1" x14ac:dyDescent="0.25">
      <c r="A4599" s="73">
        <v>5111033</v>
      </c>
      <c r="B4599" s="98" t="s">
        <v>1889</v>
      </c>
      <c r="C4599" s="74"/>
      <c r="D4599" s="115">
        <v>300.8</v>
      </c>
      <c r="E4599" s="75" t="s">
        <v>6463</v>
      </c>
      <c r="F4599" s="112">
        <f t="shared" si="262"/>
        <v>360.96</v>
      </c>
      <c r="G4599" s="80" t="s">
        <v>3334</v>
      </c>
      <c r="H4599" s="358"/>
      <c r="I4599" s="360" t="s">
        <v>8285</v>
      </c>
      <c r="L4599"/>
      <c r="M4599"/>
      <c r="P4599" s="9">
        <v>111</v>
      </c>
      <c r="V4599" s="39"/>
      <c r="Z4599" s="38"/>
      <c r="AA4599" s="38">
        <v>20.001904489834786</v>
      </c>
      <c r="AB4599" s="30"/>
      <c r="AC4599" s="31"/>
      <c r="AD4599" s="32"/>
      <c r="AE4599" s="32"/>
      <c r="AF4599" s="33"/>
      <c r="AJ4599" s="350">
        <v>1111033</v>
      </c>
      <c r="AK4599" s="3"/>
      <c r="AL4599" s="3"/>
    </row>
    <row r="4600" spans="1:38" ht="12" customHeight="1" x14ac:dyDescent="0.25">
      <c r="A4600" s="73">
        <v>5111034</v>
      </c>
      <c r="B4600" s="98" t="s">
        <v>1890</v>
      </c>
      <c r="C4600" s="74"/>
      <c r="D4600" s="115">
        <v>300.8</v>
      </c>
      <c r="E4600" s="75" t="s">
        <v>6463</v>
      </c>
      <c r="F4600" s="112">
        <f t="shared" si="262"/>
        <v>360.96</v>
      </c>
      <c r="G4600" s="80" t="s">
        <v>3334</v>
      </c>
      <c r="H4600" s="358"/>
      <c r="I4600" s="361"/>
      <c r="L4600"/>
      <c r="M4600"/>
      <c r="P4600" s="9">
        <v>111</v>
      </c>
      <c r="V4600" s="39"/>
      <c r="Z4600" s="38"/>
      <c r="AA4600" s="38">
        <v>20.001904489834786</v>
      </c>
      <c r="AB4600" s="30"/>
      <c r="AC4600" s="31"/>
      <c r="AD4600" s="32"/>
      <c r="AE4600" s="32"/>
      <c r="AF4600" s="33"/>
      <c r="AJ4600" s="350">
        <v>1111034</v>
      </c>
      <c r="AK4600" s="3"/>
      <c r="AL4600" s="3"/>
    </row>
    <row r="4601" spans="1:38" ht="12" customHeight="1" x14ac:dyDescent="0.25">
      <c r="A4601" s="73">
        <v>5111035</v>
      </c>
      <c r="B4601" s="98" t="s">
        <v>1891</v>
      </c>
      <c r="C4601" s="74"/>
      <c r="D4601" s="115">
        <v>300.8</v>
      </c>
      <c r="E4601" s="75" t="s">
        <v>6463</v>
      </c>
      <c r="F4601" s="112">
        <f t="shared" si="262"/>
        <v>360.96</v>
      </c>
      <c r="G4601" s="80" t="s">
        <v>3335</v>
      </c>
      <c r="H4601" s="358"/>
      <c r="L4601"/>
      <c r="M4601"/>
      <c r="P4601" s="9">
        <v>111</v>
      </c>
      <c r="V4601" s="39"/>
      <c r="Z4601" s="38"/>
      <c r="AA4601" s="38">
        <v>20.001904489834786</v>
      </c>
      <c r="AB4601" s="30"/>
      <c r="AC4601" s="31"/>
      <c r="AD4601" s="32"/>
      <c r="AE4601" s="32"/>
      <c r="AF4601" s="33"/>
      <c r="AJ4601" s="350">
        <v>1111035</v>
      </c>
      <c r="AK4601" s="3"/>
      <c r="AL4601" s="3"/>
    </row>
    <row r="4602" spans="1:38" ht="12" customHeight="1" x14ac:dyDescent="0.25">
      <c r="A4602" s="73">
        <v>5111036</v>
      </c>
      <c r="B4602" s="98" t="s">
        <v>1892</v>
      </c>
      <c r="C4602" s="74"/>
      <c r="D4602" s="115">
        <v>391.04</v>
      </c>
      <c r="E4602" s="75" t="s">
        <v>1</v>
      </c>
      <c r="F4602" s="112">
        <f t="shared" si="262"/>
        <v>469.24799999999999</v>
      </c>
      <c r="G4602" s="80" t="s">
        <v>3334</v>
      </c>
      <c r="H4602" s="358"/>
      <c r="I4602" s="360" t="s">
        <v>8286</v>
      </c>
      <c r="L4602"/>
      <c r="M4602"/>
      <c r="P4602" s="9">
        <v>111</v>
      </c>
      <c r="V4602" s="39"/>
      <c r="Z4602" s="38"/>
      <c r="AA4602" s="38">
        <v>9.9985350131848918</v>
      </c>
      <c r="AB4602" s="30"/>
      <c r="AC4602" s="31"/>
      <c r="AD4602" s="32"/>
      <c r="AE4602" s="32"/>
      <c r="AF4602" s="33"/>
      <c r="AJ4602" s="350">
        <v>1111036</v>
      </c>
      <c r="AK4602" s="3"/>
      <c r="AL4602" s="3"/>
    </row>
    <row r="4603" spans="1:38" ht="12" customHeight="1" x14ac:dyDescent="0.25">
      <c r="A4603" s="73">
        <v>5111037</v>
      </c>
      <c r="B4603" s="98" t="s">
        <v>1893</v>
      </c>
      <c r="C4603" s="74"/>
      <c r="D4603" s="115">
        <v>391.04</v>
      </c>
      <c r="E4603" s="75" t="s">
        <v>6463</v>
      </c>
      <c r="F4603" s="112">
        <f t="shared" si="262"/>
        <v>469.24799999999999</v>
      </c>
      <c r="G4603" s="80" t="s">
        <v>3334</v>
      </c>
      <c r="H4603" s="358"/>
      <c r="I4603" s="361"/>
      <c r="L4603"/>
      <c r="M4603"/>
      <c r="P4603" s="9">
        <v>111</v>
      </c>
      <c r="V4603" s="39"/>
      <c r="Z4603" s="38"/>
      <c r="AA4603" s="38">
        <v>9.9985350131848918</v>
      </c>
      <c r="AB4603" s="30"/>
      <c r="AC4603" s="31"/>
      <c r="AD4603" s="32"/>
      <c r="AE4603" s="32"/>
      <c r="AF4603" s="33"/>
      <c r="AJ4603" s="350">
        <v>1111037</v>
      </c>
      <c r="AK4603" s="3"/>
      <c r="AL4603" s="3"/>
    </row>
    <row r="4604" spans="1:38" ht="12" customHeight="1" x14ac:dyDescent="0.25">
      <c r="A4604" s="73">
        <v>5111038</v>
      </c>
      <c r="B4604" s="98" t="s">
        <v>1894</v>
      </c>
      <c r="C4604" s="74"/>
      <c r="D4604" s="115">
        <v>391.04</v>
      </c>
      <c r="E4604" s="75" t="s">
        <v>6463</v>
      </c>
      <c r="F4604" s="112">
        <f t="shared" si="262"/>
        <v>469.24799999999999</v>
      </c>
      <c r="G4604" s="80" t="s">
        <v>3334</v>
      </c>
      <c r="H4604" s="358"/>
      <c r="L4604"/>
      <c r="M4604"/>
      <c r="P4604" s="9">
        <v>111</v>
      </c>
      <c r="V4604" s="39"/>
      <c r="Z4604" s="38"/>
      <c r="AA4604" s="38">
        <v>9.9985350131848918</v>
      </c>
      <c r="AB4604" s="30"/>
      <c r="AC4604" s="31"/>
      <c r="AD4604" s="32"/>
      <c r="AE4604" s="32"/>
      <c r="AF4604" s="33"/>
      <c r="AJ4604" s="350">
        <v>1111038</v>
      </c>
      <c r="AK4604" s="3"/>
      <c r="AL4604" s="3"/>
    </row>
    <row r="4605" spans="1:38" ht="12" customHeight="1" x14ac:dyDescent="0.25">
      <c r="A4605" s="73">
        <v>5111039</v>
      </c>
      <c r="B4605" s="98" t="s">
        <v>1895</v>
      </c>
      <c r="C4605" s="74"/>
      <c r="D4605" s="115">
        <v>391.04</v>
      </c>
      <c r="E4605" s="75"/>
      <c r="F4605" s="112">
        <f t="shared" si="262"/>
        <v>469.24799999999999</v>
      </c>
      <c r="G4605" s="80" t="s">
        <v>3335</v>
      </c>
      <c r="H4605" s="358"/>
      <c r="I4605" s="360" t="s">
        <v>8287</v>
      </c>
      <c r="L4605"/>
      <c r="M4605"/>
      <c r="P4605" s="9">
        <v>111</v>
      </c>
      <c r="V4605" s="39"/>
      <c r="Z4605" s="38"/>
      <c r="AA4605" s="38">
        <v>9.9985350131848918</v>
      </c>
      <c r="AB4605" s="30"/>
      <c r="AC4605" s="31"/>
      <c r="AD4605" s="32"/>
      <c r="AE4605" s="32"/>
      <c r="AF4605" s="33"/>
      <c r="AJ4605" s="350">
        <v>1111039</v>
      </c>
      <c r="AK4605" s="3"/>
      <c r="AL4605" s="3"/>
    </row>
    <row r="4606" spans="1:38" ht="12" customHeight="1" x14ac:dyDescent="0.25">
      <c r="A4606" s="73">
        <v>5111040</v>
      </c>
      <c r="B4606" s="98" t="s">
        <v>1896</v>
      </c>
      <c r="C4606" s="74"/>
      <c r="D4606" s="115">
        <v>482.59</v>
      </c>
      <c r="E4606" s="75" t="s">
        <v>1</v>
      </c>
      <c r="F4606" s="112">
        <f t="shared" si="262"/>
        <v>579.10799999999995</v>
      </c>
      <c r="G4606" s="80" t="s">
        <v>3334</v>
      </c>
      <c r="H4606" s="358"/>
      <c r="I4606" s="361"/>
      <c r="L4606"/>
      <c r="M4606"/>
      <c r="P4606" s="9">
        <v>111</v>
      </c>
      <c r="V4606" s="39"/>
      <c r="Z4606" s="38"/>
      <c r="AA4606" s="38">
        <v>9.998516100311619</v>
      </c>
      <c r="AB4606" s="30"/>
      <c r="AC4606" s="31"/>
      <c r="AD4606" s="32"/>
      <c r="AE4606" s="32"/>
      <c r="AF4606" s="33"/>
      <c r="AJ4606" s="350">
        <v>1111040</v>
      </c>
      <c r="AK4606" s="3"/>
      <c r="AL4606" s="3"/>
    </row>
    <row r="4607" spans="1:38" ht="12" customHeight="1" x14ac:dyDescent="0.25">
      <c r="A4607" s="73">
        <v>5111041</v>
      </c>
      <c r="B4607" s="98" t="s">
        <v>1897</v>
      </c>
      <c r="C4607" s="74"/>
      <c r="D4607" s="115">
        <v>482.59</v>
      </c>
      <c r="E4607" s="75" t="s">
        <v>6463</v>
      </c>
      <c r="F4607" s="112">
        <f t="shared" si="262"/>
        <v>579.10799999999995</v>
      </c>
      <c r="G4607" s="80" t="s">
        <v>3334</v>
      </c>
      <c r="H4607" s="358"/>
      <c r="L4607"/>
      <c r="M4607"/>
      <c r="P4607" s="9">
        <v>111</v>
      </c>
      <c r="V4607" s="39"/>
      <c r="Z4607" s="38"/>
      <c r="AA4607" s="38">
        <v>9.998516100311619</v>
      </c>
      <c r="AB4607" s="30"/>
      <c r="AC4607" s="31"/>
      <c r="AD4607" s="32"/>
      <c r="AE4607" s="32"/>
      <c r="AF4607" s="33"/>
      <c r="AJ4607" s="350">
        <v>1111041</v>
      </c>
      <c r="AK4607" s="3"/>
      <c r="AL4607" s="3"/>
    </row>
    <row r="4608" spans="1:38" ht="12" customHeight="1" x14ac:dyDescent="0.25">
      <c r="A4608" s="73">
        <v>5111042</v>
      </c>
      <c r="B4608" s="98" t="s">
        <v>1898</v>
      </c>
      <c r="C4608" s="74"/>
      <c r="D4608" s="115">
        <v>482.59</v>
      </c>
      <c r="E4608" s="75" t="s">
        <v>6463</v>
      </c>
      <c r="F4608" s="112">
        <f t="shared" si="262"/>
        <v>579.10799999999995</v>
      </c>
      <c r="G4608" s="80" t="s">
        <v>3334</v>
      </c>
      <c r="H4608" s="358"/>
      <c r="I4608" s="360" t="s">
        <v>8296</v>
      </c>
      <c r="L4608"/>
      <c r="M4608"/>
      <c r="P4608" s="9">
        <v>111</v>
      </c>
      <c r="V4608" s="39"/>
      <c r="Z4608" s="38"/>
      <c r="AA4608" s="38">
        <v>9.998516100311619</v>
      </c>
      <c r="AB4608" s="30"/>
      <c r="AC4608" s="31"/>
      <c r="AD4608" s="32"/>
      <c r="AE4608" s="32"/>
      <c r="AF4608" s="33"/>
      <c r="AJ4608" s="350">
        <v>1111042</v>
      </c>
      <c r="AK4608" s="3"/>
      <c r="AL4608" s="3"/>
    </row>
    <row r="4609" spans="1:38" ht="12" customHeight="1" x14ac:dyDescent="0.25">
      <c r="A4609" s="73">
        <v>5111043</v>
      </c>
      <c r="B4609" s="98" t="s">
        <v>1899</v>
      </c>
      <c r="C4609" s="74"/>
      <c r="D4609" s="115">
        <v>482.59</v>
      </c>
      <c r="E4609" s="75" t="s">
        <v>6463</v>
      </c>
      <c r="F4609" s="112">
        <f t="shared" si="262"/>
        <v>579.10799999999995</v>
      </c>
      <c r="G4609" s="80" t="s">
        <v>3334</v>
      </c>
      <c r="H4609" s="358"/>
      <c r="I4609" s="361"/>
      <c r="L4609"/>
      <c r="M4609"/>
      <c r="P4609" s="9">
        <v>111</v>
      </c>
      <c r="V4609" s="39"/>
      <c r="Z4609" s="38"/>
      <c r="AA4609" s="38">
        <v>9.998516100311619</v>
      </c>
      <c r="AB4609" s="30"/>
      <c r="AC4609" s="31"/>
      <c r="AD4609" s="32"/>
      <c r="AE4609" s="32"/>
      <c r="AF4609" s="33"/>
      <c r="AJ4609" s="350">
        <v>1111043</v>
      </c>
      <c r="AK4609" s="3"/>
      <c r="AL4609" s="3"/>
    </row>
    <row r="4610" spans="1:38" ht="12" customHeight="1" x14ac:dyDescent="0.25">
      <c r="A4610" s="73">
        <v>5111044</v>
      </c>
      <c r="B4610" s="98" t="s">
        <v>1900</v>
      </c>
      <c r="C4610" s="74"/>
      <c r="D4610" s="115">
        <v>560.62</v>
      </c>
      <c r="E4610" s="75" t="s">
        <v>6463</v>
      </c>
      <c r="F4610" s="112">
        <f t="shared" si="262"/>
        <v>672.74400000000003</v>
      </c>
      <c r="G4610" s="80" t="s">
        <v>3334</v>
      </c>
      <c r="H4610" s="358"/>
      <c r="L4610"/>
      <c r="M4610"/>
      <c r="P4610" s="9">
        <v>111</v>
      </c>
      <c r="V4610" s="39"/>
      <c r="Z4610" s="38"/>
      <c r="AA4610" s="38">
        <v>9.9989781320253428</v>
      </c>
      <c r="AB4610" s="30"/>
      <c r="AC4610" s="31"/>
      <c r="AD4610" s="32"/>
      <c r="AE4610" s="32"/>
      <c r="AF4610" s="33"/>
      <c r="AJ4610" s="350">
        <v>1111044</v>
      </c>
      <c r="AK4610" s="3"/>
      <c r="AL4610" s="3"/>
    </row>
    <row r="4611" spans="1:38" ht="12" customHeight="1" x14ac:dyDescent="0.25">
      <c r="A4611" s="73">
        <v>5111045</v>
      </c>
      <c r="B4611" s="98" t="s">
        <v>1901</v>
      </c>
      <c r="C4611" s="74"/>
      <c r="D4611" s="115">
        <v>560.62</v>
      </c>
      <c r="E4611" s="75"/>
      <c r="F4611" s="112">
        <f t="shared" si="262"/>
        <v>672.74400000000003</v>
      </c>
      <c r="G4611" s="80" t="s">
        <v>3334</v>
      </c>
      <c r="H4611" s="358"/>
      <c r="I4611" s="360" t="s">
        <v>8289</v>
      </c>
      <c r="L4611"/>
      <c r="M4611"/>
      <c r="P4611" s="9">
        <v>111</v>
      </c>
      <c r="V4611" s="39"/>
      <c r="Z4611" s="38"/>
      <c r="AA4611" s="38">
        <v>9.9989781320253428</v>
      </c>
      <c r="AB4611" s="30"/>
      <c r="AC4611" s="31"/>
      <c r="AD4611" s="32"/>
      <c r="AE4611" s="32"/>
      <c r="AF4611" s="33"/>
      <c r="AJ4611" s="350">
        <v>1111045</v>
      </c>
      <c r="AK4611" s="3"/>
      <c r="AL4611" s="3"/>
    </row>
    <row r="4612" spans="1:38" ht="12" customHeight="1" x14ac:dyDescent="0.25">
      <c r="A4612" s="73">
        <v>5111046</v>
      </c>
      <c r="B4612" s="98" t="s">
        <v>1902</v>
      </c>
      <c r="C4612" s="74"/>
      <c r="D4612" s="115">
        <v>560.62</v>
      </c>
      <c r="E4612" s="75" t="s">
        <v>1</v>
      </c>
      <c r="F4612" s="112">
        <f t="shared" si="262"/>
        <v>672.74400000000003</v>
      </c>
      <c r="G4612" s="80" t="s">
        <v>3334</v>
      </c>
      <c r="H4612" s="358"/>
      <c r="I4612" s="361"/>
      <c r="L4612"/>
      <c r="M4612"/>
      <c r="P4612" s="9">
        <v>111</v>
      </c>
      <c r="V4612" s="39"/>
      <c r="Z4612" s="38"/>
      <c r="AA4612" s="38">
        <v>9.9989781320253428</v>
      </c>
      <c r="AB4612" s="30"/>
      <c r="AC4612" s="31"/>
      <c r="AD4612" s="32"/>
      <c r="AE4612" s="32"/>
      <c r="AF4612" s="33"/>
      <c r="AJ4612" s="350">
        <v>1111046</v>
      </c>
      <c r="AK4612" s="3"/>
      <c r="AL4612" s="3"/>
    </row>
    <row r="4613" spans="1:38" ht="12" customHeight="1" x14ac:dyDescent="0.25">
      <c r="A4613" s="73">
        <v>5111047</v>
      </c>
      <c r="B4613" s="98" t="s">
        <v>1903</v>
      </c>
      <c r="C4613" s="74"/>
      <c r="D4613" s="115">
        <v>560.62</v>
      </c>
      <c r="E4613" s="75" t="s">
        <v>6464</v>
      </c>
      <c r="F4613" s="112">
        <f t="shared" si="262"/>
        <v>672.74400000000003</v>
      </c>
      <c r="G4613" s="80" t="s">
        <v>3334</v>
      </c>
      <c r="H4613" s="358"/>
      <c r="L4613"/>
      <c r="M4613"/>
      <c r="P4613" s="9">
        <v>111</v>
      </c>
      <c r="V4613" s="39"/>
      <c r="Z4613" s="38"/>
      <c r="AA4613" s="38">
        <v>9.9989781320253428</v>
      </c>
      <c r="AB4613" s="30"/>
      <c r="AC4613" s="31"/>
      <c r="AD4613" s="32"/>
      <c r="AE4613" s="32"/>
      <c r="AF4613" s="33"/>
      <c r="AJ4613" s="350">
        <v>1111047</v>
      </c>
      <c r="AK4613" s="3"/>
      <c r="AL4613" s="3"/>
    </row>
    <row r="4614" spans="1:38" ht="12" customHeight="1" x14ac:dyDescent="0.25">
      <c r="A4614" s="73">
        <v>5111048</v>
      </c>
      <c r="B4614" s="98" t="s">
        <v>1904</v>
      </c>
      <c r="C4614" s="74"/>
      <c r="D4614" s="115">
        <v>778.02</v>
      </c>
      <c r="E4614" s="75" t="s">
        <v>6464</v>
      </c>
      <c r="F4614" s="112">
        <f t="shared" si="262"/>
        <v>933.62399999999991</v>
      </c>
      <c r="G4614" s="80" t="s">
        <v>3334</v>
      </c>
      <c r="H4614" s="358"/>
      <c r="L4614"/>
      <c r="M4614"/>
      <c r="P4614" s="9">
        <v>111</v>
      </c>
      <c r="V4614" s="39"/>
      <c r="Z4614" s="38"/>
      <c r="AA4614" s="38">
        <v>9.9992636771960832</v>
      </c>
      <c r="AB4614" s="30"/>
      <c r="AC4614" s="31"/>
      <c r="AD4614" s="32"/>
      <c r="AE4614" s="32"/>
      <c r="AF4614" s="33"/>
      <c r="AJ4614" s="350">
        <v>1111048</v>
      </c>
      <c r="AK4614" s="3"/>
      <c r="AL4614" s="3"/>
    </row>
    <row r="4615" spans="1:38" ht="12" customHeight="1" x14ac:dyDescent="0.25">
      <c r="A4615" s="73">
        <v>5111049</v>
      </c>
      <c r="B4615" s="98" t="s">
        <v>1905</v>
      </c>
      <c r="C4615" s="74"/>
      <c r="D4615" s="115">
        <v>778.02</v>
      </c>
      <c r="E4615" s="75" t="s">
        <v>6464</v>
      </c>
      <c r="F4615" s="112">
        <f t="shared" si="262"/>
        <v>933.62399999999991</v>
      </c>
      <c r="G4615" s="80" t="s">
        <v>3334</v>
      </c>
      <c r="H4615" s="358"/>
      <c r="I4615" s="326" t="s">
        <v>4410</v>
      </c>
      <c r="L4615"/>
      <c r="M4615"/>
      <c r="P4615" s="9">
        <v>111</v>
      </c>
      <c r="V4615" s="39"/>
      <c r="Z4615" s="38"/>
      <c r="AA4615" s="38">
        <v>9.9992636771960832</v>
      </c>
      <c r="AB4615" s="30"/>
      <c r="AC4615" s="31"/>
      <c r="AD4615" s="32"/>
      <c r="AE4615" s="32"/>
      <c r="AF4615" s="33"/>
      <c r="AJ4615" s="350">
        <v>1111049</v>
      </c>
      <c r="AK4615" s="3"/>
      <c r="AL4615" s="3"/>
    </row>
    <row r="4616" spans="1:38" ht="12" customHeight="1" x14ac:dyDescent="0.25">
      <c r="A4616" s="73">
        <v>5111050</v>
      </c>
      <c r="B4616" s="98" t="s">
        <v>1906</v>
      </c>
      <c r="C4616" s="74"/>
      <c r="D4616" s="115">
        <v>778.02</v>
      </c>
      <c r="E4616" s="75" t="s">
        <v>6463</v>
      </c>
      <c r="F4616" s="112">
        <f t="shared" si="262"/>
        <v>933.62399999999991</v>
      </c>
      <c r="G4616" s="80" t="s">
        <v>3334</v>
      </c>
      <c r="H4616" s="358"/>
      <c r="I4616" s="360" t="s">
        <v>8207</v>
      </c>
      <c r="L4616"/>
      <c r="M4616"/>
      <c r="P4616" s="9">
        <v>111</v>
      </c>
      <c r="V4616" s="39"/>
      <c r="Z4616" s="38"/>
      <c r="AA4616" s="38">
        <v>9.9992636771960832</v>
      </c>
      <c r="AB4616" s="30"/>
      <c r="AC4616" s="31"/>
      <c r="AD4616" s="32"/>
      <c r="AE4616" s="32"/>
      <c r="AF4616" s="33"/>
      <c r="AJ4616" s="350">
        <v>1111050</v>
      </c>
      <c r="AK4616" s="3"/>
      <c r="AL4616" s="3"/>
    </row>
    <row r="4617" spans="1:38" ht="12" customHeight="1" x14ac:dyDescent="0.25">
      <c r="A4617" s="73">
        <v>5111051</v>
      </c>
      <c r="B4617" s="98" t="s">
        <v>1907</v>
      </c>
      <c r="C4617" s="74"/>
      <c r="D4617" s="115">
        <v>778.02</v>
      </c>
      <c r="E4617" s="75" t="s">
        <v>6464</v>
      </c>
      <c r="F4617" s="112">
        <f t="shared" si="262"/>
        <v>933.62399999999991</v>
      </c>
      <c r="G4617" s="80" t="s">
        <v>3334</v>
      </c>
      <c r="H4617" s="358"/>
      <c r="I4617" s="361"/>
      <c r="L4617"/>
      <c r="M4617"/>
      <c r="P4617" s="9">
        <v>111</v>
      </c>
      <c r="V4617" s="39"/>
      <c r="Z4617" s="38"/>
      <c r="AA4617" s="38">
        <v>9.9992636771960832</v>
      </c>
      <c r="AB4617" s="30"/>
      <c r="AC4617" s="31"/>
      <c r="AD4617" s="32"/>
      <c r="AE4617" s="32"/>
      <c r="AF4617" s="33"/>
      <c r="AJ4617" s="350">
        <v>1111051</v>
      </c>
      <c r="AK4617" s="3"/>
      <c r="AL4617" s="3"/>
    </row>
    <row r="4618" spans="1:38" ht="24" customHeight="1" x14ac:dyDescent="0.25">
      <c r="A4618" s="73">
        <v>3705011</v>
      </c>
      <c r="B4618" s="98" t="s">
        <v>122</v>
      </c>
      <c r="C4618" s="74"/>
      <c r="D4618" s="115">
        <v>89.99</v>
      </c>
      <c r="E4618" s="95" t="s">
        <v>5497</v>
      </c>
      <c r="F4618" s="112">
        <f t="shared" si="262"/>
        <v>107.98799999999999</v>
      </c>
      <c r="G4618" s="80" t="s">
        <v>3333</v>
      </c>
      <c r="H4618" s="358"/>
      <c r="I4618" s="360" t="s">
        <v>8297</v>
      </c>
      <c r="J4618" s="15"/>
      <c r="L4618"/>
      <c r="M4618"/>
      <c r="P4618" s="9">
        <v>111</v>
      </c>
      <c r="V4618" s="39"/>
      <c r="Z4618" s="38"/>
      <c r="AA4618" s="38">
        <v>15</v>
      </c>
      <c r="AB4618" s="30"/>
      <c r="AC4618" s="31"/>
      <c r="AD4618" s="32"/>
      <c r="AE4618" s="32"/>
      <c r="AF4618" s="33"/>
      <c r="AJ4618" s="350"/>
      <c r="AK4618" s="3"/>
      <c r="AL4618" s="3"/>
    </row>
    <row r="4619" spans="1:38" ht="24" customHeight="1" x14ac:dyDescent="0.25">
      <c r="A4619" s="73">
        <v>3705012</v>
      </c>
      <c r="B4619" s="98" t="s">
        <v>123</v>
      </c>
      <c r="C4619" s="74"/>
      <c r="D4619" s="115">
        <v>89.99</v>
      </c>
      <c r="E4619" s="95" t="s">
        <v>5497</v>
      </c>
      <c r="F4619" s="112">
        <f t="shared" si="262"/>
        <v>107.98799999999999</v>
      </c>
      <c r="G4619" s="80" t="s">
        <v>3333</v>
      </c>
      <c r="H4619" s="358"/>
      <c r="I4619" s="361"/>
      <c r="J4619" s="15"/>
      <c r="L4619"/>
      <c r="M4619"/>
      <c r="P4619" s="9">
        <v>111</v>
      </c>
      <c r="V4619" s="39"/>
      <c r="Z4619" s="38"/>
      <c r="AA4619" s="38">
        <v>15</v>
      </c>
      <c r="AB4619" s="30"/>
      <c r="AC4619" s="31"/>
      <c r="AD4619" s="32"/>
      <c r="AE4619" s="32"/>
      <c r="AF4619" s="33"/>
      <c r="AJ4619" s="350"/>
      <c r="AK4619" s="3"/>
      <c r="AL4619" s="3"/>
    </row>
    <row r="4620" spans="1:38" ht="24" customHeight="1" x14ac:dyDescent="0.25">
      <c r="A4620" s="73">
        <v>3705013</v>
      </c>
      <c r="B4620" s="98" t="s">
        <v>124</v>
      </c>
      <c r="C4620" s="74"/>
      <c r="D4620" s="115">
        <v>98.35</v>
      </c>
      <c r="E4620" s="95" t="s">
        <v>5497</v>
      </c>
      <c r="F4620" s="112">
        <f t="shared" si="262"/>
        <v>118.01999999999998</v>
      </c>
      <c r="G4620" s="80" t="s">
        <v>3333</v>
      </c>
      <c r="H4620" s="358"/>
      <c r="J4620" s="15"/>
      <c r="L4620"/>
      <c r="M4620"/>
      <c r="P4620" s="9">
        <v>111</v>
      </c>
      <c r="V4620" s="39"/>
      <c r="Z4620" s="38"/>
      <c r="AA4620" s="38">
        <v>15</v>
      </c>
      <c r="AB4620" s="30"/>
      <c r="AC4620" s="31"/>
      <c r="AD4620" s="32"/>
      <c r="AE4620" s="32"/>
      <c r="AF4620" s="33"/>
      <c r="AJ4620" s="350"/>
      <c r="AK4620" s="3"/>
      <c r="AL4620" s="3"/>
    </row>
    <row r="4621" spans="1:38" ht="24" customHeight="1" x14ac:dyDescent="0.25">
      <c r="A4621" s="73">
        <v>3705117</v>
      </c>
      <c r="B4621" s="98" t="s">
        <v>6279</v>
      </c>
      <c r="C4621" s="74"/>
      <c r="D4621" s="115">
        <v>98.35</v>
      </c>
      <c r="E4621" s="95" t="s">
        <v>5497</v>
      </c>
      <c r="F4621" s="112">
        <f t="shared" si="262"/>
        <v>118.01999999999998</v>
      </c>
      <c r="G4621" s="80" t="s">
        <v>3334</v>
      </c>
      <c r="H4621" s="358"/>
      <c r="J4621" s="15"/>
      <c r="L4621"/>
      <c r="M4621"/>
      <c r="P4621" s="9">
        <v>111</v>
      </c>
      <c r="V4621" s="39"/>
      <c r="Z4621" s="38"/>
      <c r="AA4621" s="38">
        <v>15</v>
      </c>
      <c r="AB4621" s="30"/>
      <c r="AC4621" s="31"/>
      <c r="AD4621" s="32"/>
      <c r="AE4621" s="32"/>
      <c r="AF4621" s="33"/>
      <c r="AJ4621" s="350"/>
      <c r="AK4621" s="3"/>
      <c r="AL4621" s="3"/>
    </row>
    <row r="4622" spans="1:38" ht="24" customHeight="1" x14ac:dyDescent="0.25">
      <c r="A4622" s="73">
        <v>3705118</v>
      </c>
      <c r="B4622" s="98" t="s">
        <v>6280</v>
      </c>
      <c r="C4622" s="74"/>
      <c r="D4622" s="115">
        <v>98.35</v>
      </c>
      <c r="E4622" s="95" t="s">
        <v>5497</v>
      </c>
      <c r="F4622" s="112">
        <f t="shared" si="262"/>
        <v>118.01999999999998</v>
      </c>
      <c r="G4622" s="80" t="s">
        <v>3335</v>
      </c>
      <c r="H4622" s="358"/>
      <c r="J4622" s="15"/>
      <c r="L4622"/>
      <c r="M4622"/>
      <c r="P4622" s="9">
        <v>111</v>
      </c>
      <c r="V4622" s="39"/>
      <c r="Z4622" s="38"/>
      <c r="AA4622" s="38">
        <v>15</v>
      </c>
      <c r="AB4622" s="30"/>
      <c r="AC4622" s="31"/>
      <c r="AD4622" s="32"/>
      <c r="AE4622" s="32"/>
      <c r="AF4622" s="33"/>
      <c r="AJ4622" s="350"/>
      <c r="AK4622" s="3"/>
      <c r="AL4622" s="3"/>
    </row>
    <row r="4623" spans="1:38" ht="24" customHeight="1" x14ac:dyDescent="0.25">
      <c r="A4623" s="73">
        <v>3705014</v>
      </c>
      <c r="B4623" s="98" t="s">
        <v>125</v>
      </c>
      <c r="C4623" s="74"/>
      <c r="D4623" s="115">
        <v>98.35</v>
      </c>
      <c r="E4623" s="95" t="s">
        <v>5497</v>
      </c>
      <c r="F4623" s="112">
        <f t="shared" si="262"/>
        <v>118.01999999999998</v>
      </c>
      <c r="G4623" s="80" t="s">
        <v>3333</v>
      </c>
      <c r="H4623" s="358"/>
      <c r="J4623" s="15"/>
      <c r="L4623"/>
      <c r="M4623"/>
      <c r="P4623" s="9">
        <v>111</v>
      </c>
      <c r="V4623" s="39"/>
      <c r="Z4623" s="38"/>
      <c r="AA4623" s="38">
        <v>15</v>
      </c>
      <c r="AB4623" s="30"/>
      <c r="AC4623" s="31"/>
      <c r="AD4623" s="32"/>
      <c r="AE4623" s="32"/>
      <c r="AF4623" s="33"/>
      <c r="AJ4623" s="350"/>
      <c r="AK4623" s="3"/>
      <c r="AL4623" s="3"/>
    </row>
    <row r="4624" spans="1:38" ht="24" customHeight="1" x14ac:dyDescent="0.25">
      <c r="A4624" s="73">
        <v>3705119</v>
      </c>
      <c r="B4624" s="98" t="s">
        <v>6281</v>
      </c>
      <c r="C4624" s="74"/>
      <c r="D4624" s="115">
        <v>110</v>
      </c>
      <c r="E4624" s="95" t="s">
        <v>5497</v>
      </c>
      <c r="F4624" s="112">
        <f t="shared" si="262"/>
        <v>132</v>
      </c>
      <c r="G4624" s="80" t="s">
        <v>3334</v>
      </c>
      <c r="H4624" s="358"/>
      <c r="J4624" s="15"/>
      <c r="L4624"/>
      <c r="M4624"/>
      <c r="P4624" s="9">
        <v>111</v>
      </c>
      <c r="V4624" s="39"/>
      <c r="Z4624" s="38"/>
      <c r="AA4624" s="38">
        <v>15</v>
      </c>
      <c r="AB4624" s="30"/>
      <c r="AC4624" s="31"/>
      <c r="AD4624" s="32"/>
      <c r="AE4624" s="32"/>
      <c r="AF4624" s="33"/>
      <c r="AJ4624" s="350"/>
      <c r="AK4624" s="3"/>
      <c r="AL4624" s="3"/>
    </row>
    <row r="4625" spans="1:38" ht="24" customHeight="1" x14ac:dyDescent="0.25">
      <c r="A4625" s="73">
        <v>3705120</v>
      </c>
      <c r="B4625" s="98" t="s">
        <v>6282</v>
      </c>
      <c r="C4625" s="74"/>
      <c r="D4625" s="115">
        <v>110</v>
      </c>
      <c r="E4625" s="95" t="s">
        <v>5497</v>
      </c>
      <c r="F4625" s="112">
        <f t="shared" si="262"/>
        <v>132</v>
      </c>
      <c r="G4625" s="80" t="s">
        <v>3335</v>
      </c>
      <c r="H4625" s="358"/>
      <c r="J4625" s="15"/>
      <c r="L4625"/>
      <c r="M4625"/>
      <c r="P4625" s="9">
        <v>111</v>
      </c>
      <c r="V4625" s="39"/>
      <c r="Z4625" s="38"/>
      <c r="AA4625" s="38">
        <v>15</v>
      </c>
      <c r="AB4625" s="30"/>
      <c r="AC4625" s="31"/>
      <c r="AD4625" s="32"/>
      <c r="AE4625" s="32"/>
      <c r="AF4625" s="33"/>
      <c r="AJ4625" s="350"/>
      <c r="AK4625" s="3"/>
      <c r="AL4625" s="3"/>
    </row>
    <row r="4626" spans="1:38" ht="24" customHeight="1" x14ac:dyDescent="0.25">
      <c r="A4626" s="73">
        <v>3705121</v>
      </c>
      <c r="B4626" s="98" t="s">
        <v>6283</v>
      </c>
      <c r="C4626" s="74"/>
      <c r="D4626" s="115">
        <v>110</v>
      </c>
      <c r="E4626" s="95" t="s">
        <v>5497</v>
      </c>
      <c r="F4626" s="112">
        <f t="shared" si="262"/>
        <v>132</v>
      </c>
      <c r="G4626" s="80" t="s">
        <v>3335</v>
      </c>
      <c r="H4626" s="358"/>
      <c r="J4626" s="15"/>
      <c r="L4626"/>
      <c r="M4626"/>
      <c r="P4626" s="9">
        <v>111</v>
      </c>
      <c r="V4626" s="39"/>
      <c r="Z4626" s="38"/>
      <c r="AA4626" s="38">
        <v>15</v>
      </c>
      <c r="AB4626" s="30"/>
      <c r="AC4626" s="31"/>
      <c r="AD4626" s="32"/>
      <c r="AE4626" s="32"/>
      <c r="AF4626" s="33"/>
      <c r="AJ4626" s="350"/>
      <c r="AK4626" s="3"/>
      <c r="AL4626" s="3"/>
    </row>
    <row r="4627" spans="1:38" ht="24" customHeight="1" x14ac:dyDescent="0.25">
      <c r="A4627" s="73">
        <v>3705015</v>
      </c>
      <c r="B4627" s="98" t="s">
        <v>126</v>
      </c>
      <c r="C4627" s="74"/>
      <c r="D4627" s="115">
        <v>110</v>
      </c>
      <c r="E4627" s="95" t="s">
        <v>5497</v>
      </c>
      <c r="F4627" s="112">
        <f t="shared" si="262"/>
        <v>132</v>
      </c>
      <c r="G4627" s="80" t="s">
        <v>3333</v>
      </c>
      <c r="H4627" s="358"/>
      <c r="J4627" s="15"/>
      <c r="L4627"/>
      <c r="M4627"/>
      <c r="P4627" s="9">
        <v>111</v>
      </c>
      <c r="V4627" s="39"/>
      <c r="Z4627" s="38"/>
      <c r="AA4627" s="38">
        <v>15</v>
      </c>
      <c r="AB4627" s="30"/>
      <c r="AC4627" s="31"/>
      <c r="AD4627" s="32"/>
      <c r="AE4627" s="32"/>
      <c r="AF4627" s="33"/>
      <c r="AJ4627" s="350"/>
      <c r="AK4627" s="3"/>
      <c r="AL4627" s="3"/>
    </row>
    <row r="4628" spans="1:38" ht="24" customHeight="1" x14ac:dyDescent="0.25">
      <c r="A4628" s="73">
        <v>3705122</v>
      </c>
      <c r="B4628" s="98" t="s">
        <v>6284</v>
      </c>
      <c r="C4628" s="74"/>
      <c r="D4628" s="115">
        <v>131.03</v>
      </c>
      <c r="E4628" s="95" t="s">
        <v>5497</v>
      </c>
      <c r="F4628" s="112">
        <f t="shared" si="262"/>
        <v>157.23599999999999</v>
      </c>
      <c r="G4628" s="80" t="s">
        <v>3334</v>
      </c>
      <c r="H4628" s="358"/>
      <c r="J4628" s="15"/>
      <c r="L4628"/>
      <c r="M4628"/>
      <c r="P4628" s="9">
        <v>111</v>
      </c>
      <c r="V4628" s="39"/>
      <c r="Z4628" s="38"/>
      <c r="AA4628" s="38">
        <v>15</v>
      </c>
      <c r="AB4628" s="30"/>
      <c r="AC4628" s="31"/>
      <c r="AD4628" s="32"/>
      <c r="AE4628" s="32"/>
      <c r="AF4628" s="33"/>
      <c r="AJ4628" s="350"/>
      <c r="AK4628" s="3"/>
      <c r="AL4628" s="3"/>
    </row>
    <row r="4629" spans="1:38" ht="24" customHeight="1" x14ac:dyDescent="0.25">
      <c r="A4629" s="73">
        <v>3705123</v>
      </c>
      <c r="B4629" s="98" t="s">
        <v>6285</v>
      </c>
      <c r="C4629" s="74"/>
      <c r="D4629" s="115">
        <v>131.03</v>
      </c>
      <c r="E4629" s="95" t="s">
        <v>5497</v>
      </c>
      <c r="F4629" s="112">
        <f t="shared" si="262"/>
        <v>157.23599999999999</v>
      </c>
      <c r="G4629" s="80" t="s">
        <v>3334</v>
      </c>
      <c r="H4629" s="358"/>
      <c r="J4629" s="15"/>
      <c r="L4629"/>
      <c r="M4629"/>
      <c r="P4629" s="9">
        <v>111</v>
      </c>
      <c r="V4629" s="39"/>
      <c r="Z4629" s="38"/>
      <c r="AA4629" s="38">
        <v>15</v>
      </c>
      <c r="AB4629" s="30"/>
      <c r="AC4629" s="31"/>
      <c r="AD4629" s="32"/>
      <c r="AE4629" s="32"/>
      <c r="AF4629" s="33"/>
      <c r="AJ4629" s="350"/>
      <c r="AK4629" s="3"/>
      <c r="AL4629" s="3"/>
    </row>
    <row r="4630" spans="1:38" ht="24" customHeight="1" x14ac:dyDescent="0.25">
      <c r="A4630" s="73">
        <v>3705124</v>
      </c>
      <c r="B4630" s="98" t="s">
        <v>6286</v>
      </c>
      <c r="C4630" s="74"/>
      <c r="D4630" s="115">
        <v>131.03</v>
      </c>
      <c r="E4630" s="95" t="s">
        <v>5497</v>
      </c>
      <c r="F4630" s="112">
        <f t="shared" si="262"/>
        <v>157.23599999999999</v>
      </c>
      <c r="G4630" s="80" t="s">
        <v>3335</v>
      </c>
      <c r="H4630" s="358"/>
      <c r="J4630" s="15"/>
      <c r="L4630"/>
      <c r="M4630"/>
      <c r="P4630" s="9">
        <v>111</v>
      </c>
      <c r="V4630" s="39"/>
      <c r="Z4630" s="38"/>
      <c r="AA4630" s="38">
        <v>15</v>
      </c>
      <c r="AB4630" s="30"/>
      <c r="AC4630" s="31"/>
      <c r="AD4630" s="32"/>
      <c r="AE4630" s="32"/>
      <c r="AF4630" s="33"/>
      <c r="AJ4630" s="350"/>
      <c r="AK4630" s="3"/>
      <c r="AL4630" s="3"/>
    </row>
    <row r="4631" spans="1:38" ht="24" customHeight="1" x14ac:dyDescent="0.25">
      <c r="A4631" s="73">
        <v>3705125</v>
      </c>
      <c r="B4631" s="98" t="s">
        <v>6287</v>
      </c>
      <c r="C4631" s="74"/>
      <c r="D4631" s="115">
        <v>131.03</v>
      </c>
      <c r="E4631" s="95" t="s">
        <v>5497</v>
      </c>
      <c r="F4631" s="112">
        <f t="shared" si="262"/>
        <v>157.23599999999999</v>
      </c>
      <c r="G4631" s="80" t="s">
        <v>3335</v>
      </c>
      <c r="H4631" s="358"/>
      <c r="J4631" s="15"/>
      <c r="L4631"/>
      <c r="M4631"/>
      <c r="P4631" s="9">
        <v>111</v>
      </c>
      <c r="V4631" s="39"/>
      <c r="Z4631" s="38"/>
      <c r="AA4631" s="38">
        <v>15</v>
      </c>
      <c r="AB4631" s="30"/>
      <c r="AC4631" s="31"/>
      <c r="AD4631" s="32"/>
      <c r="AE4631" s="32"/>
      <c r="AF4631" s="33"/>
      <c r="AJ4631" s="350"/>
      <c r="AK4631" s="3"/>
      <c r="AL4631" s="3"/>
    </row>
    <row r="4632" spans="1:38" ht="24" customHeight="1" x14ac:dyDescent="0.25">
      <c r="A4632" s="73">
        <v>3705016</v>
      </c>
      <c r="B4632" s="98" t="s">
        <v>127</v>
      </c>
      <c r="C4632" s="74"/>
      <c r="D4632" s="115">
        <v>131.03</v>
      </c>
      <c r="E4632" s="95" t="s">
        <v>5497</v>
      </c>
      <c r="F4632" s="112">
        <f t="shared" si="262"/>
        <v>157.23599999999999</v>
      </c>
      <c r="G4632" s="80" t="s">
        <v>3333</v>
      </c>
      <c r="H4632" s="358"/>
      <c r="J4632" s="15"/>
      <c r="L4632"/>
      <c r="M4632"/>
      <c r="P4632" s="9">
        <v>111</v>
      </c>
      <c r="V4632" s="39"/>
      <c r="Z4632" s="38"/>
      <c r="AA4632" s="38">
        <v>15</v>
      </c>
      <c r="AB4632" s="30"/>
      <c r="AC4632" s="31"/>
      <c r="AD4632" s="32"/>
      <c r="AE4632" s="32"/>
      <c r="AF4632" s="33"/>
      <c r="AJ4632" s="350"/>
      <c r="AK4632" s="3"/>
      <c r="AL4632" s="3"/>
    </row>
    <row r="4633" spans="1:38" ht="24" customHeight="1" x14ac:dyDescent="0.25">
      <c r="A4633" s="73">
        <v>3705126</v>
      </c>
      <c r="B4633" s="98" t="s">
        <v>6288</v>
      </c>
      <c r="C4633" s="74"/>
      <c r="D4633" s="115">
        <v>173.05</v>
      </c>
      <c r="E4633" s="95" t="s">
        <v>5497</v>
      </c>
      <c r="F4633" s="112">
        <f t="shared" si="262"/>
        <v>207.66</v>
      </c>
      <c r="G4633" s="80" t="s">
        <v>3334</v>
      </c>
      <c r="H4633" s="358"/>
      <c r="J4633" s="15"/>
      <c r="L4633"/>
      <c r="M4633"/>
      <c r="P4633" s="9">
        <v>111</v>
      </c>
      <c r="V4633" s="39"/>
      <c r="Z4633" s="38"/>
      <c r="AA4633" s="38">
        <v>15</v>
      </c>
      <c r="AB4633" s="30"/>
      <c r="AC4633" s="31"/>
      <c r="AD4633" s="32"/>
      <c r="AE4633" s="32"/>
      <c r="AF4633" s="33"/>
      <c r="AJ4633" s="350"/>
      <c r="AK4633" s="3"/>
      <c r="AL4633" s="3"/>
    </row>
    <row r="4634" spans="1:38" ht="24" customHeight="1" x14ac:dyDescent="0.25">
      <c r="A4634" s="73">
        <v>3705127</v>
      </c>
      <c r="B4634" s="98" t="s">
        <v>6289</v>
      </c>
      <c r="C4634" s="74"/>
      <c r="D4634" s="115">
        <v>173.05</v>
      </c>
      <c r="E4634" s="95" t="s">
        <v>5497</v>
      </c>
      <c r="F4634" s="112">
        <f t="shared" si="262"/>
        <v>207.66</v>
      </c>
      <c r="G4634" s="80" t="s">
        <v>3335</v>
      </c>
      <c r="H4634" s="358"/>
      <c r="J4634" s="15"/>
      <c r="L4634"/>
      <c r="M4634"/>
      <c r="P4634" s="9">
        <v>111</v>
      </c>
      <c r="V4634" s="39"/>
      <c r="Z4634" s="38"/>
      <c r="AA4634" s="38">
        <v>15</v>
      </c>
      <c r="AB4634" s="30"/>
      <c r="AC4634" s="31"/>
      <c r="AD4634" s="32"/>
      <c r="AE4634" s="32"/>
      <c r="AF4634" s="33"/>
      <c r="AJ4634" s="350"/>
      <c r="AK4634" s="3"/>
      <c r="AL4634" s="3"/>
    </row>
    <row r="4635" spans="1:38" ht="24" customHeight="1" x14ac:dyDescent="0.25">
      <c r="A4635" s="73">
        <v>3705017</v>
      </c>
      <c r="B4635" s="98" t="s">
        <v>4162</v>
      </c>
      <c r="C4635" s="74"/>
      <c r="D4635" s="115">
        <v>173.05</v>
      </c>
      <c r="E4635" s="95" t="s">
        <v>5497</v>
      </c>
      <c r="F4635" s="112">
        <f t="shared" si="262"/>
        <v>207.66</v>
      </c>
      <c r="G4635" s="80" t="s">
        <v>3335</v>
      </c>
      <c r="H4635" s="358"/>
      <c r="J4635" s="15"/>
      <c r="L4635"/>
      <c r="M4635"/>
      <c r="P4635" s="9">
        <v>111</v>
      </c>
      <c r="V4635" s="39"/>
      <c r="Z4635" s="38"/>
      <c r="AA4635" s="38">
        <v>15</v>
      </c>
      <c r="AB4635" s="30"/>
      <c r="AC4635" s="31"/>
      <c r="AD4635" s="32"/>
      <c r="AE4635" s="32"/>
      <c r="AF4635" s="33"/>
      <c r="AJ4635" s="350"/>
      <c r="AK4635" s="3"/>
      <c r="AL4635" s="3"/>
    </row>
    <row r="4636" spans="1:38" ht="24" customHeight="1" x14ac:dyDescent="0.25">
      <c r="A4636" s="73">
        <v>3705128</v>
      </c>
      <c r="B4636" s="98" t="s">
        <v>6290</v>
      </c>
      <c r="C4636" s="74"/>
      <c r="D4636" s="115">
        <v>173.05</v>
      </c>
      <c r="E4636" s="95" t="s">
        <v>5497</v>
      </c>
      <c r="F4636" s="112">
        <f t="shared" si="262"/>
        <v>207.66</v>
      </c>
      <c r="G4636" s="80" t="s">
        <v>3335</v>
      </c>
      <c r="H4636" s="358"/>
      <c r="J4636" s="15"/>
      <c r="L4636"/>
      <c r="M4636"/>
      <c r="P4636" s="9">
        <v>111</v>
      </c>
      <c r="V4636" s="39"/>
      <c r="Z4636" s="38"/>
      <c r="AA4636" s="38">
        <v>15</v>
      </c>
      <c r="AB4636" s="30"/>
      <c r="AC4636" s="31"/>
      <c r="AD4636" s="32"/>
      <c r="AE4636" s="32"/>
      <c r="AF4636" s="33"/>
      <c r="AJ4636" s="350"/>
      <c r="AK4636" s="3"/>
      <c r="AL4636" s="3"/>
    </row>
    <row r="4637" spans="1:38" ht="24" customHeight="1" x14ac:dyDescent="0.25">
      <c r="A4637" s="73">
        <v>3705129</v>
      </c>
      <c r="B4637" s="98" t="s">
        <v>6273</v>
      </c>
      <c r="C4637" s="74"/>
      <c r="D4637" s="115">
        <v>173.05</v>
      </c>
      <c r="E4637" s="95" t="s">
        <v>5497</v>
      </c>
      <c r="F4637" s="112">
        <f t="shared" si="262"/>
        <v>207.66</v>
      </c>
      <c r="G4637" s="80" t="s">
        <v>3333</v>
      </c>
      <c r="H4637" s="358"/>
      <c r="J4637" s="15"/>
      <c r="L4637"/>
      <c r="M4637"/>
      <c r="P4637" s="9">
        <v>111</v>
      </c>
      <c r="V4637" s="39"/>
      <c r="Z4637" s="38"/>
      <c r="AA4637" s="38">
        <v>15</v>
      </c>
      <c r="AB4637" s="30"/>
      <c r="AC4637" s="31"/>
      <c r="AD4637" s="32"/>
      <c r="AE4637" s="32"/>
      <c r="AF4637" s="33"/>
      <c r="AJ4637" s="350"/>
      <c r="AK4637" s="3"/>
      <c r="AL4637" s="3"/>
    </row>
    <row r="4638" spans="1:38" ht="24" customHeight="1" x14ac:dyDescent="0.25">
      <c r="A4638" s="73">
        <v>3705130</v>
      </c>
      <c r="B4638" s="98" t="s">
        <v>6291</v>
      </c>
      <c r="C4638" s="74"/>
      <c r="D4638" s="115">
        <v>232.67</v>
      </c>
      <c r="E4638" s="95" t="s">
        <v>5497</v>
      </c>
      <c r="F4638" s="112">
        <f t="shared" si="262"/>
        <v>279.20399999999995</v>
      </c>
      <c r="G4638" s="80" t="s">
        <v>3334</v>
      </c>
      <c r="H4638" s="358"/>
      <c r="J4638" s="15"/>
      <c r="L4638"/>
      <c r="M4638"/>
      <c r="P4638" s="9">
        <v>111</v>
      </c>
      <c r="V4638" s="39"/>
      <c r="Z4638" s="38"/>
      <c r="AA4638" s="38">
        <v>15</v>
      </c>
      <c r="AB4638" s="30"/>
      <c r="AC4638" s="31"/>
      <c r="AD4638" s="32"/>
      <c r="AE4638" s="32"/>
      <c r="AF4638" s="33"/>
      <c r="AJ4638" s="350"/>
      <c r="AK4638" s="3"/>
      <c r="AL4638" s="3"/>
    </row>
    <row r="4639" spans="1:38" ht="24" customHeight="1" x14ac:dyDescent="0.25">
      <c r="A4639" s="73">
        <v>3705131</v>
      </c>
      <c r="B4639" s="98" t="s">
        <v>6292</v>
      </c>
      <c r="C4639" s="74"/>
      <c r="D4639" s="115">
        <v>232.67</v>
      </c>
      <c r="E4639" s="95" t="s">
        <v>5497</v>
      </c>
      <c r="F4639" s="112">
        <f t="shared" si="262"/>
        <v>279.20399999999995</v>
      </c>
      <c r="G4639" s="80" t="s">
        <v>3334</v>
      </c>
      <c r="H4639" s="358"/>
      <c r="J4639" s="15"/>
      <c r="L4639"/>
      <c r="M4639"/>
      <c r="P4639" s="9">
        <v>111</v>
      </c>
      <c r="V4639" s="39"/>
      <c r="Z4639" s="38"/>
      <c r="AA4639" s="38">
        <v>15</v>
      </c>
      <c r="AB4639" s="30"/>
      <c r="AC4639" s="31"/>
      <c r="AD4639" s="32"/>
      <c r="AE4639" s="32"/>
      <c r="AF4639" s="33"/>
      <c r="AJ4639" s="350"/>
      <c r="AK4639" s="3"/>
      <c r="AL4639" s="3"/>
    </row>
    <row r="4640" spans="1:38" ht="24" customHeight="1" x14ac:dyDescent="0.25">
      <c r="A4640" s="73">
        <v>3705132</v>
      </c>
      <c r="B4640" s="98" t="s">
        <v>6293</v>
      </c>
      <c r="C4640" s="74"/>
      <c r="D4640" s="115">
        <v>232.67</v>
      </c>
      <c r="E4640" s="95" t="s">
        <v>5497</v>
      </c>
      <c r="F4640" s="112">
        <f t="shared" si="262"/>
        <v>279.20399999999995</v>
      </c>
      <c r="G4640" s="80" t="s">
        <v>3335</v>
      </c>
      <c r="H4640" s="358"/>
      <c r="J4640" s="15"/>
      <c r="L4640"/>
      <c r="M4640"/>
      <c r="P4640" s="9">
        <v>111</v>
      </c>
      <c r="V4640" s="39"/>
      <c r="Z4640" s="38"/>
      <c r="AA4640" s="38">
        <v>15</v>
      </c>
      <c r="AB4640" s="30"/>
      <c r="AC4640" s="31"/>
      <c r="AD4640" s="32"/>
      <c r="AE4640" s="32"/>
      <c r="AF4640" s="33"/>
      <c r="AJ4640" s="350"/>
      <c r="AK4640" s="3"/>
      <c r="AL4640" s="3"/>
    </row>
    <row r="4641" spans="1:38" ht="24" customHeight="1" x14ac:dyDescent="0.25">
      <c r="A4641" s="73">
        <v>3705133</v>
      </c>
      <c r="B4641" s="98" t="s">
        <v>6294</v>
      </c>
      <c r="C4641" s="74"/>
      <c r="D4641" s="115">
        <v>232.67</v>
      </c>
      <c r="E4641" s="95" t="s">
        <v>5497</v>
      </c>
      <c r="F4641" s="112">
        <f t="shared" si="262"/>
        <v>279.20399999999995</v>
      </c>
      <c r="G4641" s="80" t="s">
        <v>3335</v>
      </c>
      <c r="H4641" s="358"/>
      <c r="J4641" s="15"/>
      <c r="L4641"/>
      <c r="M4641"/>
      <c r="P4641" s="9">
        <v>111</v>
      </c>
      <c r="V4641" s="39"/>
      <c r="Z4641" s="38"/>
      <c r="AA4641" s="38">
        <v>15</v>
      </c>
      <c r="AB4641" s="30"/>
      <c r="AC4641" s="31"/>
      <c r="AD4641" s="32"/>
      <c r="AE4641" s="32"/>
      <c r="AF4641" s="33"/>
      <c r="AJ4641" s="350"/>
      <c r="AK4641" s="3"/>
      <c r="AL4641" s="3"/>
    </row>
    <row r="4642" spans="1:38" ht="24" customHeight="1" x14ac:dyDescent="0.25">
      <c r="A4642" s="73">
        <v>3705134</v>
      </c>
      <c r="B4642" s="98" t="s">
        <v>6274</v>
      </c>
      <c r="C4642" s="74"/>
      <c r="D4642" s="115">
        <v>232.67</v>
      </c>
      <c r="E4642" s="95" t="s">
        <v>5497</v>
      </c>
      <c r="F4642" s="112">
        <f t="shared" si="262"/>
        <v>279.20399999999995</v>
      </c>
      <c r="G4642" s="80" t="s">
        <v>3333</v>
      </c>
      <c r="H4642" s="358"/>
      <c r="J4642" s="15"/>
      <c r="L4642"/>
      <c r="M4642"/>
      <c r="P4642" s="9">
        <v>111</v>
      </c>
      <c r="V4642" s="39"/>
      <c r="Z4642" s="38"/>
      <c r="AA4642" s="38">
        <v>15</v>
      </c>
      <c r="AB4642" s="30"/>
      <c r="AC4642" s="31"/>
      <c r="AD4642" s="32"/>
      <c r="AE4642" s="32"/>
      <c r="AF4642" s="33"/>
      <c r="AJ4642" s="350"/>
      <c r="AK4642" s="3"/>
      <c r="AL4642" s="3"/>
    </row>
    <row r="4643" spans="1:38" ht="24" customHeight="1" x14ac:dyDescent="0.25">
      <c r="A4643" s="73">
        <v>3705135</v>
      </c>
      <c r="B4643" s="98" t="s">
        <v>6295</v>
      </c>
      <c r="C4643" s="74"/>
      <c r="D4643" s="115">
        <v>270.38</v>
      </c>
      <c r="E4643" s="95" t="s">
        <v>5497</v>
      </c>
      <c r="F4643" s="112">
        <f t="shared" si="262"/>
        <v>324.45599999999996</v>
      </c>
      <c r="G4643" s="80" t="s">
        <v>3334</v>
      </c>
      <c r="H4643" s="358"/>
      <c r="J4643" s="15"/>
      <c r="L4643"/>
      <c r="M4643"/>
      <c r="P4643" s="9">
        <v>111</v>
      </c>
      <c r="V4643" s="39"/>
      <c r="Z4643" s="38"/>
      <c r="AA4643" s="38">
        <v>15</v>
      </c>
      <c r="AB4643" s="30"/>
      <c r="AC4643" s="31"/>
      <c r="AD4643" s="32"/>
      <c r="AE4643" s="32"/>
      <c r="AF4643" s="33"/>
      <c r="AJ4643" s="350"/>
      <c r="AK4643" s="3"/>
      <c r="AL4643" s="3"/>
    </row>
    <row r="4644" spans="1:38" ht="24" customHeight="1" x14ac:dyDescent="0.25">
      <c r="A4644" s="73">
        <v>3705136</v>
      </c>
      <c r="B4644" s="98" t="s">
        <v>6296</v>
      </c>
      <c r="C4644" s="74"/>
      <c r="D4644" s="115">
        <v>270.38</v>
      </c>
      <c r="E4644" s="95" t="s">
        <v>5497</v>
      </c>
      <c r="F4644" s="112">
        <f t="shared" si="262"/>
        <v>324.45599999999996</v>
      </c>
      <c r="G4644" s="80" t="s">
        <v>3334</v>
      </c>
      <c r="H4644" s="358"/>
      <c r="J4644" s="15"/>
      <c r="L4644"/>
      <c r="M4644"/>
      <c r="P4644" s="9">
        <v>111</v>
      </c>
      <c r="V4644" s="39"/>
      <c r="Z4644" s="38"/>
      <c r="AA4644" s="38">
        <v>15</v>
      </c>
      <c r="AB4644" s="30"/>
      <c r="AC4644" s="31"/>
      <c r="AD4644" s="32"/>
      <c r="AE4644" s="32"/>
      <c r="AF4644" s="33"/>
      <c r="AJ4644" s="350"/>
      <c r="AK4644" s="3"/>
      <c r="AL4644" s="3"/>
    </row>
    <row r="4645" spans="1:38" ht="24" customHeight="1" x14ac:dyDescent="0.25">
      <c r="A4645" s="73">
        <v>3705137</v>
      </c>
      <c r="B4645" s="98" t="s">
        <v>6297</v>
      </c>
      <c r="C4645" s="74"/>
      <c r="D4645" s="115">
        <v>270.38</v>
      </c>
      <c r="E4645" s="95" t="s">
        <v>5497</v>
      </c>
      <c r="F4645" s="112">
        <f t="shared" si="262"/>
        <v>324.45599999999996</v>
      </c>
      <c r="G4645" s="80" t="s">
        <v>3335</v>
      </c>
      <c r="H4645" s="358"/>
      <c r="J4645" s="15"/>
      <c r="L4645"/>
      <c r="M4645"/>
      <c r="P4645" s="9">
        <v>111</v>
      </c>
      <c r="V4645" s="39"/>
      <c r="Z4645" s="38"/>
      <c r="AA4645" s="38">
        <v>15</v>
      </c>
      <c r="AB4645" s="30"/>
      <c r="AC4645" s="31"/>
      <c r="AD4645" s="32"/>
      <c r="AE4645" s="32"/>
      <c r="AF4645" s="33"/>
      <c r="AJ4645" s="350"/>
      <c r="AK4645" s="3"/>
      <c r="AL4645" s="3"/>
    </row>
    <row r="4646" spans="1:38" ht="24" customHeight="1" x14ac:dyDescent="0.25">
      <c r="A4646" s="73">
        <v>3705138</v>
      </c>
      <c r="B4646" s="98" t="s">
        <v>6298</v>
      </c>
      <c r="C4646" s="74"/>
      <c r="D4646" s="115">
        <v>270.38</v>
      </c>
      <c r="E4646" s="95" t="s">
        <v>5497</v>
      </c>
      <c r="F4646" s="112">
        <f t="shared" si="262"/>
        <v>324.45599999999996</v>
      </c>
      <c r="G4646" s="80" t="s">
        <v>3335</v>
      </c>
      <c r="H4646" s="358"/>
      <c r="J4646" s="15"/>
      <c r="L4646"/>
      <c r="M4646"/>
      <c r="P4646" s="9">
        <v>111</v>
      </c>
      <c r="V4646" s="39"/>
      <c r="Z4646" s="38"/>
      <c r="AA4646" s="38">
        <v>15</v>
      </c>
      <c r="AB4646" s="30"/>
      <c r="AC4646" s="31"/>
      <c r="AD4646" s="32"/>
      <c r="AE4646" s="32"/>
      <c r="AF4646" s="33"/>
      <c r="AJ4646" s="350"/>
      <c r="AK4646" s="3"/>
      <c r="AL4646" s="3"/>
    </row>
    <row r="4647" spans="1:38" ht="24" customHeight="1" x14ac:dyDescent="0.25">
      <c r="A4647" s="73">
        <v>3705139</v>
      </c>
      <c r="B4647" s="98" t="s">
        <v>6275</v>
      </c>
      <c r="C4647" s="74"/>
      <c r="D4647" s="115">
        <v>270.38</v>
      </c>
      <c r="E4647" s="95" t="s">
        <v>5497</v>
      </c>
      <c r="F4647" s="112">
        <f t="shared" si="262"/>
        <v>324.45599999999996</v>
      </c>
      <c r="G4647" s="80" t="s">
        <v>3333</v>
      </c>
      <c r="H4647" s="358"/>
      <c r="J4647" s="15"/>
      <c r="L4647"/>
      <c r="M4647"/>
      <c r="P4647" s="9">
        <v>111</v>
      </c>
      <c r="V4647" s="39"/>
      <c r="Z4647" s="38"/>
      <c r="AA4647" s="38">
        <v>15</v>
      </c>
      <c r="AB4647" s="30"/>
      <c r="AC4647" s="31"/>
      <c r="AD4647" s="32"/>
      <c r="AE4647" s="32"/>
      <c r="AF4647" s="33"/>
      <c r="AJ4647" s="350"/>
      <c r="AK4647" s="3"/>
      <c r="AL4647" s="3"/>
    </row>
    <row r="4648" spans="1:38" ht="24" customHeight="1" x14ac:dyDescent="0.25">
      <c r="A4648" s="73">
        <v>3705140</v>
      </c>
      <c r="B4648" s="98" t="s">
        <v>6299</v>
      </c>
      <c r="C4648" s="74"/>
      <c r="D4648" s="115">
        <v>310.39</v>
      </c>
      <c r="E4648" s="95" t="s">
        <v>5497</v>
      </c>
      <c r="F4648" s="112">
        <f t="shared" si="262"/>
        <v>372.46799999999996</v>
      </c>
      <c r="G4648" s="80" t="s">
        <v>3334</v>
      </c>
      <c r="H4648" s="358"/>
      <c r="J4648" s="15"/>
      <c r="L4648"/>
      <c r="M4648"/>
      <c r="P4648" s="9">
        <v>111</v>
      </c>
      <c r="V4648" s="39"/>
      <c r="Z4648" s="38"/>
      <c r="AA4648" s="38">
        <v>15</v>
      </c>
      <c r="AB4648" s="30"/>
      <c r="AC4648" s="31"/>
      <c r="AD4648" s="32"/>
      <c r="AE4648" s="32"/>
      <c r="AF4648" s="33"/>
      <c r="AJ4648" s="350"/>
      <c r="AK4648" s="3"/>
      <c r="AL4648" s="3"/>
    </row>
    <row r="4649" spans="1:38" ht="24" customHeight="1" x14ac:dyDescent="0.25">
      <c r="A4649" s="73">
        <v>3705141</v>
      </c>
      <c r="B4649" s="98" t="s">
        <v>6300</v>
      </c>
      <c r="C4649" s="74"/>
      <c r="D4649" s="115">
        <v>310.39</v>
      </c>
      <c r="E4649" s="95" t="s">
        <v>5497</v>
      </c>
      <c r="F4649" s="112">
        <f t="shared" si="262"/>
        <v>372.46799999999996</v>
      </c>
      <c r="G4649" s="80" t="s">
        <v>3335</v>
      </c>
      <c r="H4649" s="358"/>
      <c r="J4649" s="15"/>
      <c r="L4649"/>
      <c r="M4649"/>
      <c r="P4649" s="9">
        <v>111</v>
      </c>
      <c r="V4649" s="39"/>
      <c r="Z4649" s="38"/>
      <c r="AA4649" s="38">
        <v>15</v>
      </c>
      <c r="AB4649" s="30"/>
      <c r="AC4649" s="31"/>
      <c r="AD4649" s="32"/>
      <c r="AE4649" s="32"/>
      <c r="AF4649" s="33"/>
      <c r="AJ4649" s="350"/>
      <c r="AK4649" s="3"/>
      <c r="AL4649" s="3"/>
    </row>
    <row r="4650" spans="1:38" ht="24" customHeight="1" x14ac:dyDescent="0.25">
      <c r="A4650" s="73">
        <v>3705142</v>
      </c>
      <c r="B4650" s="98" t="s">
        <v>6301</v>
      </c>
      <c r="C4650" s="74"/>
      <c r="D4650" s="115">
        <v>310.39</v>
      </c>
      <c r="E4650" s="95" t="s">
        <v>5497</v>
      </c>
      <c r="F4650" s="112">
        <f t="shared" si="262"/>
        <v>372.46799999999996</v>
      </c>
      <c r="G4650" s="80" t="s">
        <v>3335</v>
      </c>
      <c r="H4650" s="358"/>
      <c r="J4650" s="15"/>
      <c r="L4650"/>
      <c r="M4650"/>
      <c r="P4650" s="9">
        <v>111</v>
      </c>
      <c r="V4650" s="39"/>
      <c r="Z4650" s="38"/>
      <c r="AA4650" s="38">
        <v>15</v>
      </c>
      <c r="AB4650" s="30"/>
      <c r="AC4650" s="31"/>
      <c r="AD4650" s="32"/>
      <c r="AE4650" s="32"/>
      <c r="AF4650" s="33"/>
      <c r="AJ4650" s="350"/>
      <c r="AK4650" s="3"/>
      <c r="AL4650" s="3"/>
    </row>
    <row r="4651" spans="1:38" ht="24" customHeight="1" x14ac:dyDescent="0.25">
      <c r="A4651" s="73">
        <v>3705143</v>
      </c>
      <c r="B4651" s="98" t="s">
        <v>6302</v>
      </c>
      <c r="C4651" s="74"/>
      <c r="D4651" s="115">
        <v>310.39</v>
      </c>
      <c r="E4651" s="95" t="s">
        <v>5497</v>
      </c>
      <c r="F4651" s="112">
        <f t="shared" si="262"/>
        <v>372.46799999999996</v>
      </c>
      <c r="G4651" s="80" t="s">
        <v>3335</v>
      </c>
      <c r="H4651" s="358"/>
      <c r="J4651" s="15"/>
      <c r="L4651"/>
      <c r="M4651"/>
      <c r="P4651" s="9">
        <v>111</v>
      </c>
      <c r="V4651" s="39"/>
      <c r="Z4651" s="38"/>
      <c r="AA4651" s="38">
        <v>15</v>
      </c>
      <c r="AB4651" s="30"/>
      <c r="AC4651" s="31"/>
      <c r="AD4651" s="32"/>
      <c r="AE4651" s="32"/>
      <c r="AF4651" s="33"/>
      <c r="AJ4651" s="350"/>
      <c r="AK4651" s="3"/>
      <c r="AL4651" s="3"/>
    </row>
    <row r="4652" spans="1:38" ht="24" customHeight="1" x14ac:dyDescent="0.25">
      <c r="A4652" s="73">
        <v>3705144</v>
      </c>
      <c r="B4652" s="98" t="s">
        <v>6276</v>
      </c>
      <c r="C4652" s="74"/>
      <c r="D4652" s="115">
        <v>310.39</v>
      </c>
      <c r="E4652" s="95" t="s">
        <v>5497</v>
      </c>
      <c r="F4652" s="112">
        <f t="shared" si="262"/>
        <v>372.46799999999996</v>
      </c>
      <c r="G4652" s="80" t="s">
        <v>3335</v>
      </c>
      <c r="H4652" s="358"/>
      <c r="J4652" s="15"/>
      <c r="L4652"/>
      <c r="M4652"/>
      <c r="P4652" s="9">
        <v>111</v>
      </c>
      <c r="V4652" s="39"/>
      <c r="Z4652" s="38"/>
      <c r="AA4652" s="38">
        <v>15</v>
      </c>
      <c r="AB4652" s="30"/>
      <c r="AC4652" s="31"/>
      <c r="AD4652" s="32"/>
      <c r="AE4652" s="32"/>
      <c r="AF4652" s="33"/>
      <c r="AJ4652" s="350"/>
      <c r="AK4652" s="3"/>
      <c r="AL4652" s="3"/>
    </row>
    <row r="4653" spans="1:38" ht="24" customHeight="1" x14ac:dyDescent="0.25">
      <c r="A4653" s="73">
        <v>3705145</v>
      </c>
      <c r="B4653" s="98" t="s">
        <v>6303</v>
      </c>
      <c r="C4653" s="74"/>
      <c r="D4653" s="115">
        <v>400.63</v>
      </c>
      <c r="E4653" s="95" t="s">
        <v>5497</v>
      </c>
      <c r="F4653" s="112">
        <f t="shared" si="262"/>
        <v>480.75599999999997</v>
      </c>
      <c r="G4653" s="80" t="s">
        <v>3334</v>
      </c>
      <c r="H4653" s="358"/>
      <c r="J4653" s="15"/>
      <c r="L4653"/>
      <c r="M4653"/>
      <c r="P4653" s="9">
        <v>111</v>
      </c>
      <c r="V4653" s="39"/>
      <c r="Z4653" s="38"/>
      <c r="AA4653" s="38">
        <v>15</v>
      </c>
      <c r="AB4653" s="30"/>
      <c r="AC4653" s="31"/>
      <c r="AD4653" s="32"/>
      <c r="AE4653" s="32"/>
      <c r="AF4653" s="33"/>
      <c r="AJ4653" s="350"/>
      <c r="AK4653" s="3"/>
      <c r="AL4653" s="3"/>
    </row>
    <row r="4654" spans="1:38" ht="24" customHeight="1" x14ac:dyDescent="0.25">
      <c r="A4654" s="73">
        <v>3705146</v>
      </c>
      <c r="B4654" s="98" t="s">
        <v>6304</v>
      </c>
      <c r="C4654" s="74"/>
      <c r="D4654" s="115">
        <v>400.63</v>
      </c>
      <c r="E4654" s="95" t="s">
        <v>5497</v>
      </c>
      <c r="F4654" s="112">
        <f t="shared" si="262"/>
        <v>480.75599999999997</v>
      </c>
      <c r="G4654" s="80" t="s">
        <v>3335</v>
      </c>
      <c r="H4654" s="358"/>
      <c r="J4654" s="15"/>
      <c r="L4654"/>
      <c r="M4654"/>
      <c r="P4654" s="9">
        <v>111</v>
      </c>
      <c r="V4654" s="39"/>
      <c r="Z4654" s="38"/>
      <c r="AA4654" s="38">
        <v>15</v>
      </c>
      <c r="AB4654" s="30"/>
      <c r="AC4654" s="31"/>
      <c r="AD4654" s="32"/>
      <c r="AE4654" s="32"/>
      <c r="AF4654" s="33"/>
      <c r="AJ4654" s="350"/>
      <c r="AK4654" s="3"/>
      <c r="AL4654" s="3"/>
    </row>
    <row r="4655" spans="1:38" ht="24" customHeight="1" x14ac:dyDescent="0.25">
      <c r="A4655" s="73">
        <v>3705147</v>
      </c>
      <c r="B4655" s="98" t="s">
        <v>6305</v>
      </c>
      <c r="C4655" s="74"/>
      <c r="D4655" s="115">
        <v>400.63</v>
      </c>
      <c r="E4655" s="95" t="s">
        <v>5497</v>
      </c>
      <c r="F4655" s="112">
        <f t="shared" si="262"/>
        <v>480.75599999999997</v>
      </c>
      <c r="G4655" s="80" t="s">
        <v>3335</v>
      </c>
      <c r="H4655" s="358"/>
      <c r="J4655" s="15"/>
      <c r="L4655"/>
      <c r="M4655"/>
      <c r="P4655" s="9">
        <v>111</v>
      </c>
      <c r="V4655" s="39"/>
      <c r="Z4655" s="38"/>
      <c r="AA4655" s="38">
        <v>15</v>
      </c>
      <c r="AB4655" s="30"/>
      <c r="AC4655" s="31"/>
      <c r="AD4655" s="32"/>
      <c r="AE4655" s="32"/>
      <c r="AF4655" s="33"/>
      <c r="AJ4655" s="350"/>
      <c r="AK4655" s="3"/>
      <c r="AL4655" s="3"/>
    </row>
    <row r="4656" spans="1:38" ht="24" customHeight="1" x14ac:dyDescent="0.25">
      <c r="A4656" s="73">
        <v>3705148</v>
      </c>
      <c r="B4656" s="98" t="s">
        <v>6277</v>
      </c>
      <c r="C4656" s="74"/>
      <c r="D4656" s="115">
        <v>400.63</v>
      </c>
      <c r="E4656" s="95" t="s">
        <v>5497</v>
      </c>
      <c r="F4656" s="112">
        <f t="shared" si="262"/>
        <v>480.75599999999997</v>
      </c>
      <c r="G4656" s="80" t="s">
        <v>3335</v>
      </c>
      <c r="H4656" s="358"/>
      <c r="J4656" s="15"/>
      <c r="L4656"/>
      <c r="M4656"/>
      <c r="P4656" s="9">
        <v>111</v>
      </c>
      <c r="V4656" s="39"/>
      <c r="Z4656" s="38"/>
      <c r="AA4656" s="38">
        <v>15</v>
      </c>
      <c r="AB4656" s="30"/>
      <c r="AC4656" s="31"/>
      <c r="AD4656" s="32"/>
      <c r="AE4656" s="32"/>
      <c r="AF4656" s="33"/>
      <c r="AJ4656" s="350"/>
      <c r="AK4656" s="3"/>
      <c r="AL4656" s="3"/>
    </row>
    <row r="4657" spans="1:38" ht="24" customHeight="1" x14ac:dyDescent="0.25">
      <c r="A4657" s="73">
        <v>3705149</v>
      </c>
      <c r="B4657" s="98" t="s">
        <v>6306</v>
      </c>
      <c r="C4657" s="74"/>
      <c r="D4657" s="115">
        <v>492.18</v>
      </c>
      <c r="E4657" s="95" t="s">
        <v>5497</v>
      </c>
      <c r="F4657" s="112">
        <f t="shared" si="262"/>
        <v>590.61599999999999</v>
      </c>
      <c r="G4657" s="80" t="s">
        <v>3334</v>
      </c>
      <c r="H4657" s="358"/>
      <c r="J4657" s="15"/>
      <c r="L4657"/>
      <c r="M4657"/>
      <c r="P4657" s="9">
        <v>111</v>
      </c>
      <c r="V4657" s="39"/>
      <c r="Z4657" s="38"/>
      <c r="AA4657" s="38">
        <v>15</v>
      </c>
      <c r="AB4657" s="30"/>
      <c r="AC4657" s="31"/>
      <c r="AD4657" s="32"/>
      <c r="AE4657" s="32"/>
      <c r="AF4657" s="33"/>
      <c r="AJ4657" s="350"/>
      <c r="AK4657" s="3"/>
      <c r="AL4657" s="3"/>
    </row>
    <row r="4658" spans="1:38" ht="24" customHeight="1" x14ac:dyDescent="0.25">
      <c r="A4658" s="271">
        <v>3705150</v>
      </c>
      <c r="B4658" s="100" t="s">
        <v>6278</v>
      </c>
      <c r="C4658" s="85"/>
      <c r="D4658" s="115">
        <v>492.18</v>
      </c>
      <c r="E4658" s="291" t="s">
        <v>5497</v>
      </c>
      <c r="F4658" s="292">
        <f t="shared" si="262"/>
        <v>590.61599999999999</v>
      </c>
      <c r="G4658" s="87" t="s">
        <v>3335</v>
      </c>
      <c r="H4658" s="358"/>
      <c r="J4658" s="15"/>
      <c r="L4658"/>
      <c r="M4658"/>
      <c r="P4658" s="9">
        <v>111</v>
      </c>
      <c r="V4658" s="39"/>
      <c r="Z4658" s="38"/>
      <c r="AA4658" s="38">
        <v>15</v>
      </c>
      <c r="AB4658" s="30"/>
      <c r="AC4658" s="31"/>
      <c r="AD4658" s="32"/>
      <c r="AE4658" s="32"/>
      <c r="AF4658" s="33"/>
      <c r="AJ4658" s="350"/>
      <c r="AK4658" s="3"/>
      <c r="AL4658" s="3"/>
    </row>
    <row r="4659" spans="1:38" ht="75" customHeight="1" x14ac:dyDescent="0.25">
      <c r="A4659" s="269">
        <v>165</v>
      </c>
      <c r="B4659" s="284" t="s">
        <v>8072</v>
      </c>
      <c r="C4659" s="267"/>
      <c r="D4659" s="115"/>
      <c r="E4659" s="267"/>
      <c r="F4659" s="298"/>
      <c r="G4659" s="189"/>
      <c r="H4659" s="358"/>
      <c r="I4659" s="331"/>
      <c r="J4659" s="72"/>
      <c r="K4659" s="72"/>
      <c r="L4659"/>
      <c r="M4659"/>
      <c r="P4659" s="9">
        <v>195</v>
      </c>
      <c r="R4659" s="36"/>
      <c r="V4659" s="37"/>
      <c r="Z4659" s="38"/>
      <c r="AA4659" s="38"/>
      <c r="AB4659" s="30"/>
      <c r="AC4659" s="31"/>
      <c r="AD4659" s="33"/>
      <c r="AE4659" s="32"/>
      <c r="AF4659" s="33"/>
      <c r="AJ4659" s="350"/>
      <c r="AK4659" s="3"/>
      <c r="AL4659" s="3"/>
    </row>
    <row r="4660" spans="1:38" ht="12" customHeight="1" x14ac:dyDescent="0.25">
      <c r="A4660" s="76">
        <v>5113001</v>
      </c>
      <c r="B4660" s="270" t="s">
        <v>1908</v>
      </c>
      <c r="C4660" s="77"/>
      <c r="D4660" s="115">
        <v>694.35</v>
      </c>
      <c r="E4660" s="78"/>
      <c r="F4660" s="112">
        <f t="shared" ref="F4660:F4718" si="264">D4660*1.2</f>
        <v>833.22</v>
      </c>
      <c r="G4660" s="79"/>
      <c r="H4660" s="358"/>
      <c r="J4660" s="341"/>
      <c r="L4660"/>
      <c r="M4660"/>
      <c r="P4660" s="9">
        <v>195</v>
      </c>
      <c r="V4660" s="39"/>
      <c r="Z4660" s="38"/>
      <c r="AA4660" s="38">
        <v>12.000330019388642</v>
      </c>
      <c r="AB4660" s="30"/>
      <c r="AC4660" s="31"/>
      <c r="AD4660" s="33"/>
      <c r="AE4660" s="32"/>
      <c r="AF4660" s="33"/>
      <c r="AJ4660" s="350">
        <v>1112001</v>
      </c>
      <c r="AK4660" s="3"/>
      <c r="AL4660" s="3"/>
    </row>
    <row r="4661" spans="1:38" ht="12" customHeight="1" x14ac:dyDescent="0.25">
      <c r="A4661" s="73">
        <v>5113002</v>
      </c>
      <c r="B4661" s="98" t="s">
        <v>1909</v>
      </c>
      <c r="C4661" s="74"/>
      <c r="D4661" s="115">
        <v>694.35</v>
      </c>
      <c r="E4661" s="75"/>
      <c r="F4661" s="112">
        <f t="shared" si="264"/>
        <v>833.22</v>
      </c>
      <c r="G4661" s="80"/>
      <c r="H4661" s="358"/>
      <c r="I4661" s="326"/>
      <c r="J4661" s="341"/>
      <c r="L4661"/>
      <c r="M4661"/>
      <c r="P4661" s="9">
        <v>195</v>
      </c>
      <c r="V4661" s="39"/>
      <c r="Z4661" s="38"/>
      <c r="AA4661" s="38">
        <v>12.000330019388642</v>
      </c>
      <c r="AB4661" s="30"/>
      <c r="AC4661" s="31"/>
      <c r="AD4661" s="33"/>
      <c r="AE4661" s="32"/>
      <c r="AF4661" s="33"/>
      <c r="AJ4661" s="350">
        <v>1112002</v>
      </c>
      <c r="AK4661" s="3"/>
      <c r="AL4661" s="3"/>
    </row>
    <row r="4662" spans="1:38" ht="12" customHeight="1" x14ac:dyDescent="0.25">
      <c r="A4662" s="73">
        <v>5113003</v>
      </c>
      <c r="B4662" s="98" t="s">
        <v>1910</v>
      </c>
      <c r="C4662" s="74"/>
      <c r="D4662" s="115">
        <v>378.96</v>
      </c>
      <c r="E4662" s="75" t="s">
        <v>1</v>
      </c>
      <c r="F4662" s="112">
        <f t="shared" si="264"/>
        <v>454.75199999999995</v>
      </c>
      <c r="G4662" s="80"/>
      <c r="H4662" s="358"/>
      <c r="J4662" s="341"/>
      <c r="L4662"/>
      <c r="M4662"/>
      <c r="P4662" s="9">
        <v>195</v>
      </c>
      <c r="V4662" s="39"/>
      <c r="Z4662" s="38"/>
      <c r="AA4662" s="38">
        <v>11.99924414210129</v>
      </c>
      <c r="AB4662" s="30"/>
      <c r="AC4662" s="31"/>
      <c r="AD4662" s="33"/>
      <c r="AE4662" s="32"/>
      <c r="AF4662" s="33"/>
      <c r="AJ4662" s="350">
        <v>1112003</v>
      </c>
      <c r="AK4662" s="3"/>
      <c r="AL4662" s="3"/>
    </row>
    <row r="4663" spans="1:38" ht="12" customHeight="1" x14ac:dyDescent="0.25">
      <c r="A4663" s="73">
        <v>5113004</v>
      </c>
      <c r="B4663" s="98" t="s">
        <v>1911</v>
      </c>
      <c r="C4663" s="74"/>
      <c r="D4663" s="115">
        <v>378.96</v>
      </c>
      <c r="E4663" s="75"/>
      <c r="F4663" s="112">
        <f t="shared" si="264"/>
        <v>454.75199999999995</v>
      </c>
      <c r="G4663" s="80"/>
      <c r="H4663" s="358"/>
      <c r="J4663" s="341"/>
      <c r="L4663"/>
      <c r="M4663"/>
      <c r="P4663" s="9">
        <v>195</v>
      </c>
      <c r="V4663" s="39"/>
      <c r="Z4663" s="38"/>
      <c r="AA4663" s="38">
        <v>11.99924414210129</v>
      </c>
      <c r="AB4663" s="30"/>
      <c r="AC4663" s="31"/>
      <c r="AD4663" s="33"/>
      <c r="AE4663" s="32"/>
      <c r="AF4663" s="33"/>
      <c r="AJ4663" s="350">
        <v>1112004</v>
      </c>
      <c r="AK4663" s="3"/>
      <c r="AL4663" s="3"/>
    </row>
    <row r="4664" spans="1:38" ht="12" customHeight="1" x14ac:dyDescent="0.25">
      <c r="A4664" s="73">
        <v>5113005</v>
      </c>
      <c r="B4664" s="98" t="s">
        <v>1912</v>
      </c>
      <c r="C4664" s="74"/>
      <c r="D4664" s="115">
        <v>331.03</v>
      </c>
      <c r="E4664" s="75"/>
      <c r="F4664" s="112">
        <f t="shared" si="264"/>
        <v>397.23599999999993</v>
      </c>
      <c r="G4664" s="80"/>
      <c r="H4664" s="358"/>
      <c r="I4664" s="22"/>
      <c r="J4664" s="341"/>
      <c r="L4664"/>
      <c r="M4664"/>
      <c r="P4664" s="9">
        <v>195</v>
      </c>
      <c r="V4664" s="39"/>
      <c r="Z4664" s="38"/>
      <c r="AA4664" s="38">
        <v>12.00051894135963</v>
      </c>
      <c r="AB4664" s="30"/>
      <c r="AC4664" s="31"/>
      <c r="AD4664" s="33"/>
      <c r="AE4664" s="32"/>
      <c r="AF4664" s="33"/>
      <c r="AJ4664" s="350">
        <v>1112005</v>
      </c>
      <c r="AK4664" s="3"/>
      <c r="AL4664" s="3"/>
    </row>
    <row r="4665" spans="1:38" ht="12" customHeight="1" x14ac:dyDescent="0.25">
      <c r="A4665" s="73">
        <v>5113006</v>
      </c>
      <c r="B4665" s="98" t="s">
        <v>1913</v>
      </c>
      <c r="C4665" s="74"/>
      <c r="D4665" s="115">
        <v>331.03</v>
      </c>
      <c r="E4665" s="75"/>
      <c r="F4665" s="112">
        <f t="shared" si="264"/>
        <v>397.23599999999993</v>
      </c>
      <c r="G4665" s="80"/>
      <c r="H4665" s="358"/>
      <c r="I4665" s="332"/>
      <c r="J4665" s="341"/>
      <c r="L4665"/>
      <c r="M4665"/>
      <c r="P4665" s="9">
        <v>195</v>
      </c>
      <c r="V4665" s="39"/>
      <c r="Z4665" s="38"/>
      <c r="AA4665" s="38">
        <v>12.00051894135963</v>
      </c>
      <c r="AB4665" s="30"/>
      <c r="AC4665" s="31"/>
      <c r="AD4665" s="33"/>
      <c r="AE4665" s="32"/>
      <c r="AF4665" s="33"/>
      <c r="AJ4665" s="350">
        <v>1112006</v>
      </c>
      <c r="AK4665" s="3"/>
      <c r="AL4665" s="3"/>
    </row>
    <row r="4666" spans="1:38" ht="12" customHeight="1" x14ac:dyDescent="0.25">
      <c r="A4666" s="73">
        <v>5113007</v>
      </c>
      <c r="B4666" s="98" t="s">
        <v>1914</v>
      </c>
      <c r="C4666" s="74"/>
      <c r="D4666" s="115">
        <v>1036.54</v>
      </c>
      <c r="E4666" s="75"/>
      <c r="F4666" s="112">
        <f t="shared" si="264"/>
        <v>1243.848</v>
      </c>
      <c r="G4666" s="80"/>
      <c r="H4666" s="358"/>
      <c r="I4666" s="333"/>
      <c r="J4666" s="341"/>
      <c r="L4666"/>
      <c r="M4666"/>
      <c r="P4666" s="9">
        <v>195</v>
      </c>
      <c r="V4666" s="39"/>
      <c r="Z4666" s="38"/>
      <c r="AA4666" s="38">
        <v>12.000165805399732</v>
      </c>
      <c r="AB4666" s="30"/>
      <c r="AC4666" s="31"/>
      <c r="AD4666" s="33"/>
      <c r="AE4666" s="32"/>
      <c r="AF4666" s="33"/>
      <c r="AJ4666" s="350">
        <v>1112007</v>
      </c>
      <c r="AK4666" s="3"/>
      <c r="AL4666" s="3"/>
    </row>
    <row r="4667" spans="1:38" ht="12" customHeight="1" x14ac:dyDescent="0.25">
      <c r="A4667" s="73">
        <v>5113008</v>
      </c>
      <c r="B4667" s="98" t="s">
        <v>1915</v>
      </c>
      <c r="C4667" s="74"/>
      <c r="D4667" s="115">
        <v>1036.54</v>
      </c>
      <c r="E4667" s="75"/>
      <c r="F4667" s="112">
        <f t="shared" si="264"/>
        <v>1243.848</v>
      </c>
      <c r="G4667" s="80"/>
      <c r="H4667" s="358"/>
      <c r="I4667" s="333"/>
      <c r="J4667" s="341"/>
      <c r="L4667"/>
      <c r="M4667"/>
      <c r="P4667" s="9">
        <v>195</v>
      </c>
      <c r="V4667" s="39"/>
      <c r="Z4667" s="38"/>
      <c r="AA4667" s="38">
        <v>12.000165805399732</v>
      </c>
      <c r="AB4667" s="30"/>
      <c r="AC4667" s="31"/>
      <c r="AD4667" s="33"/>
      <c r="AE4667" s="32"/>
      <c r="AF4667" s="33"/>
      <c r="AJ4667" s="350">
        <v>1112008</v>
      </c>
      <c r="AK4667" s="3"/>
      <c r="AL4667" s="3"/>
    </row>
    <row r="4668" spans="1:38" ht="12" customHeight="1" x14ac:dyDescent="0.25">
      <c r="A4668" s="73">
        <v>5113009</v>
      </c>
      <c r="B4668" s="98" t="s">
        <v>1916</v>
      </c>
      <c r="C4668" s="74"/>
      <c r="D4668" s="115">
        <v>496.67</v>
      </c>
      <c r="E4668" s="75"/>
      <c r="F4668" s="112">
        <f t="shared" si="264"/>
        <v>596.00400000000002</v>
      </c>
      <c r="G4668" s="80"/>
      <c r="H4668" s="358"/>
      <c r="J4668" s="341"/>
      <c r="L4668"/>
      <c r="M4668"/>
      <c r="P4668" s="9">
        <v>195</v>
      </c>
      <c r="V4668" s="39"/>
      <c r="Z4668" s="38"/>
      <c r="AA4668" s="38">
        <v>11.998615877043747</v>
      </c>
      <c r="AB4668" s="30"/>
      <c r="AC4668" s="31"/>
      <c r="AD4668" s="33"/>
      <c r="AE4668" s="32"/>
      <c r="AF4668" s="33"/>
      <c r="AJ4668" s="350">
        <v>1112009</v>
      </c>
      <c r="AK4668" s="3"/>
      <c r="AL4668" s="3"/>
    </row>
    <row r="4669" spans="1:38" ht="12" customHeight="1" x14ac:dyDescent="0.25">
      <c r="A4669" s="73">
        <v>5113010</v>
      </c>
      <c r="B4669" s="98" t="s">
        <v>1917</v>
      </c>
      <c r="C4669" s="74"/>
      <c r="D4669" s="115">
        <v>496.67</v>
      </c>
      <c r="E4669" s="75"/>
      <c r="F4669" s="112">
        <f t="shared" si="264"/>
        <v>596.00400000000002</v>
      </c>
      <c r="G4669" s="80"/>
      <c r="H4669" s="358"/>
      <c r="J4669" s="341"/>
      <c r="L4669"/>
      <c r="M4669"/>
      <c r="P4669" s="9">
        <v>195</v>
      </c>
      <c r="V4669" s="39"/>
      <c r="Z4669" s="38"/>
      <c r="AA4669" s="38">
        <v>11.998615877043747</v>
      </c>
      <c r="AB4669" s="30"/>
      <c r="AC4669" s="31"/>
      <c r="AD4669" s="33"/>
      <c r="AE4669" s="32"/>
      <c r="AF4669" s="33"/>
      <c r="AJ4669" s="350">
        <v>1112010</v>
      </c>
      <c r="AK4669" s="3"/>
      <c r="AL4669" s="3"/>
    </row>
    <row r="4670" spans="1:38" ht="12" customHeight="1" x14ac:dyDescent="0.25">
      <c r="A4670" s="73">
        <v>5113011</v>
      </c>
      <c r="B4670" s="98" t="s">
        <v>1918</v>
      </c>
      <c r="C4670" s="74"/>
      <c r="D4670" s="115">
        <v>962.92</v>
      </c>
      <c r="E4670" s="75"/>
      <c r="F4670" s="112">
        <f t="shared" si="264"/>
        <v>1155.5039999999999</v>
      </c>
      <c r="G4670" s="80"/>
      <c r="H4670" s="358"/>
      <c r="J4670" s="341"/>
      <c r="L4670"/>
      <c r="M4670"/>
      <c r="P4670" s="9">
        <v>195</v>
      </c>
      <c r="V4670" s="39"/>
      <c r="Z4670" s="38"/>
      <c r="AA4670" s="38">
        <v>11.999881012582918</v>
      </c>
      <c r="AB4670" s="30"/>
      <c r="AC4670" s="31"/>
      <c r="AD4670" s="33"/>
      <c r="AE4670" s="32"/>
      <c r="AF4670" s="33"/>
      <c r="AJ4670" s="350">
        <v>1112011</v>
      </c>
      <c r="AK4670" s="3"/>
      <c r="AL4670" s="3"/>
    </row>
    <row r="4671" spans="1:38" ht="12" customHeight="1" x14ac:dyDescent="0.25">
      <c r="A4671" s="73">
        <v>5113012</v>
      </c>
      <c r="B4671" s="98" t="s">
        <v>1919</v>
      </c>
      <c r="C4671" s="74"/>
      <c r="D4671" s="115">
        <v>962.92</v>
      </c>
      <c r="E4671" s="75"/>
      <c r="F4671" s="112">
        <f t="shared" si="264"/>
        <v>1155.5039999999999</v>
      </c>
      <c r="G4671" s="80"/>
      <c r="H4671" s="358"/>
      <c r="J4671" s="341"/>
      <c r="L4671"/>
      <c r="M4671"/>
      <c r="P4671" s="9">
        <v>195</v>
      </c>
      <c r="V4671" s="39"/>
      <c r="Z4671" s="38"/>
      <c r="AA4671" s="38">
        <v>11.999881012582918</v>
      </c>
      <c r="AB4671" s="30"/>
      <c r="AC4671" s="31"/>
      <c r="AD4671" s="33"/>
      <c r="AE4671" s="32"/>
      <c r="AF4671" s="33"/>
      <c r="AJ4671" s="350">
        <v>1112012</v>
      </c>
      <c r="AK4671" s="3"/>
      <c r="AL4671" s="3"/>
    </row>
    <row r="4672" spans="1:38" ht="12" customHeight="1" x14ac:dyDescent="0.25">
      <c r="A4672" s="73">
        <v>5113013</v>
      </c>
      <c r="B4672" s="98" t="s">
        <v>1920</v>
      </c>
      <c r="C4672" s="74"/>
      <c r="D4672" s="115">
        <v>1517.16</v>
      </c>
      <c r="E4672" s="75"/>
      <c r="F4672" s="112">
        <f t="shared" si="264"/>
        <v>1820.5920000000001</v>
      </c>
      <c r="G4672" s="80"/>
      <c r="H4672" s="358"/>
      <c r="J4672" s="341"/>
      <c r="L4672"/>
      <c r="M4672"/>
      <c r="P4672" s="9">
        <v>195</v>
      </c>
      <c r="V4672" s="39"/>
      <c r="Z4672" s="38"/>
      <c r="AA4672" s="38">
        <v>12.000151040289992</v>
      </c>
      <c r="AB4672" s="30"/>
      <c r="AC4672" s="31"/>
      <c r="AD4672" s="33"/>
      <c r="AE4672" s="32"/>
      <c r="AF4672" s="33"/>
      <c r="AJ4672" s="350">
        <v>1112013</v>
      </c>
      <c r="AK4672" s="3"/>
      <c r="AL4672" s="3"/>
    </row>
    <row r="4673" spans="1:38" ht="12" customHeight="1" x14ac:dyDescent="0.25">
      <c r="A4673" s="73">
        <v>5113014</v>
      </c>
      <c r="B4673" s="98" t="s">
        <v>1921</v>
      </c>
      <c r="C4673" s="74"/>
      <c r="D4673" s="115">
        <v>1517.16</v>
      </c>
      <c r="E4673" s="75"/>
      <c r="F4673" s="112">
        <f t="shared" si="264"/>
        <v>1820.5920000000001</v>
      </c>
      <c r="G4673" s="80"/>
      <c r="H4673" s="358"/>
      <c r="J4673" s="341"/>
      <c r="L4673"/>
      <c r="M4673"/>
      <c r="P4673" s="9">
        <v>195</v>
      </c>
      <c r="V4673" s="39"/>
      <c r="Z4673" s="38"/>
      <c r="AA4673" s="38">
        <v>12.000151040289992</v>
      </c>
      <c r="AB4673" s="30"/>
      <c r="AC4673" s="31"/>
      <c r="AD4673" s="33"/>
      <c r="AE4673" s="32"/>
      <c r="AF4673" s="33"/>
      <c r="AJ4673" s="350">
        <v>1112014</v>
      </c>
      <c r="AK4673" s="3"/>
      <c r="AL4673" s="3"/>
    </row>
    <row r="4674" spans="1:38" ht="12" customHeight="1" x14ac:dyDescent="0.25">
      <c r="A4674" s="73">
        <v>5113015</v>
      </c>
      <c r="B4674" s="98" t="s">
        <v>1922</v>
      </c>
      <c r="C4674" s="74"/>
      <c r="D4674" s="115">
        <v>1670.52</v>
      </c>
      <c r="E4674" s="75"/>
      <c r="F4674" s="112">
        <f t="shared" si="264"/>
        <v>2004.6239999999998</v>
      </c>
      <c r="G4674" s="80"/>
      <c r="H4674" s="358"/>
      <c r="J4674" s="341"/>
      <c r="L4674"/>
      <c r="M4674"/>
      <c r="P4674" s="9">
        <v>195</v>
      </c>
      <c r="V4674" s="39"/>
      <c r="Z4674" s="38"/>
      <c r="AA4674" s="38">
        <v>12.000171467764062</v>
      </c>
      <c r="AB4674" s="30"/>
      <c r="AC4674" s="31"/>
      <c r="AD4674" s="33"/>
      <c r="AE4674" s="32"/>
      <c r="AF4674" s="33"/>
      <c r="AJ4674" s="350">
        <v>1112015</v>
      </c>
      <c r="AK4674" s="3"/>
      <c r="AL4674" s="3"/>
    </row>
    <row r="4675" spans="1:38" ht="12" customHeight="1" x14ac:dyDescent="0.25">
      <c r="A4675" s="73">
        <v>5113016</v>
      </c>
      <c r="B4675" s="98" t="s">
        <v>1923</v>
      </c>
      <c r="C4675" s="74"/>
      <c r="D4675" s="115">
        <v>1670.52</v>
      </c>
      <c r="E4675" s="75"/>
      <c r="F4675" s="112">
        <f t="shared" si="264"/>
        <v>2004.6239999999998</v>
      </c>
      <c r="G4675" s="80"/>
      <c r="H4675" s="358"/>
      <c r="J4675" s="341"/>
      <c r="L4675"/>
      <c r="M4675"/>
      <c r="P4675" s="9">
        <v>195</v>
      </c>
      <c r="V4675" s="39"/>
      <c r="Z4675" s="38"/>
      <c r="AA4675" s="38">
        <v>12.000171467764062</v>
      </c>
      <c r="AB4675" s="30"/>
      <c r="AC4675" s="31"/>
      <c r="AD4675" s="33"/>
      <c r="AE4675" s="32"/>
      <c r="AF4675" s="33"/>
      <c r="AJ4675" s="350">
        <v>1112016</v>
      </c>
      <c r="AK4675" s="3"/>
      <c r="AL4675" s="3"/>
    </row>
    <row r="4676" spans="1:38" ht="12" customHeight="1" x14ac:dyDescent="0.25">
      <c r="A4676" s="73">
        <v>5113017</v>
      </c>
      <c r="B4676" s="98" t="s">
        <v>1924</v>
      </c>
      <c r="C4676" s="74"/>
      <c r="D4676" s="115">
        <v>3669.3</v>
      </c>
      <c r="E4676" s="75" t="s">
        <v>6464</v>
      </c>
      <c r="F4676" s="112">
        <f t="shared" si="264"/>
        <v>4403.16</v>
      </c>
      <c r="G4676" s="80"/>
      <c r="H4676" s="358"/>
      <c r="J4676" s="341"/>
      <c r="L4676"/>
      <c r="M4676"/>
      <c r="P4676" s="9">
        <v>195</v>
      </c>
      <c r="V4676" s="39"/>
      <c r="Z4676" s="38"/>
      <c r="AA4676" s="38">
        <v>12</v>
      </c>
      <c r="AB4676" s="30"/>
      <c r="AC4676" s="31"/>
      <c r="AD4676" s="33"/>
      <c r="AE4676" s="32"/>
      <c r="AF4676" s="33"/>
      <c r="AJ4676" s="350">
        <v>1112017</v>
      </c>
      <c r="AK4676" s="3"/>
      <c r="AL4676" s="3"/>
    </row>
    <row r="4677" spans="1:38" ht="12" customHeight="1" x14ac:dyDescent="0.25">
      <c r="A4677" s="73">
        <v>5113018</v>
      </c>
      <c r="B4677" s="98" t="s">
        <v>1925</v>
      </c>
      <c r="C4677" s="74"/>
      <c r="D4677" s="115">
        <v>3669.3</v>
      </c>
      <c r="E4677" s="75"/>
      <c r="F4677" s="112">
        <f t="shared" si="264"/>
        <v>4403.16</v>
      </c>
      <c r="G4677" s="80"/>
      <c r="H4677" s="358"/>
      <c r="J4677" s="341"/>
      <c r="L4677"/>
      <c r="M4677"/>
      <c r="P4677" s="9">
        <v>195</v>
      </c>
      <c r="V4677" s="39"/>
      <c r="Z4677" s="38"/>
      <c r="AA4677" s="38">
        <v>12</v>
      </c>
      <c r="AB4677" s="30"/>
      <c r="AC4677" s="31"/>
      <c r="AD4677" s="33"/>
      <c r="AE4677" s="32"/>
      <c r="AF4677" s="33"/>
      <c r="AJ4677" s="350">
        <v>1112018</v>
      </c>
      <c r="AK4677" s="3"/>
      <c r="AL4677" s="3"/>
    </row>
    <row r="4678" spans="1:38" ht="12" customHeight="1" x14ac:dyDescent="0.25">
      <c r="A4678" s="73">
        <v>5113019</v>
      </c>
      <c r="B4678" s="98" t="s">
        <v>1926</v>
      </c>
      <c r="C4678" s="74"/>
      <c r="D4678" s="115">
        <v>2996.3</v>
      </c>
      <c r="E4678" s="75" t="s">
        <v>6464</v>
      </c>
      <c r="F4678" s="112">
        <f t="shared" si="264"/>
        <v>3595.56</v>
      </c>
      <c r="G4678" s="80"/>
      <c r="H4678" s="358"/>
      <c r="J4678" s="341"/>
      <c r="L4678"/>
      <c r="M4678"/>
      <c r="P4678" s="9">
        <v>195</v>
      </c>
      <c r="V4678" s="39"/>
      <c r="Z4678" s="38"/>
      <c r="AA4678" s="38">
        <v>11.99990440227522</v>
      </c>
      <c r="AB4678" s="30"/>
      <c r="AC4678" s="31"/>
      <c r="AD4678" s="33"/>
      <c r="AE4678" s="32"/>
      <c r="AF4678" s="33"/>
      <c r="AJ4678" s="350">
        <v>1112019</v>
      </c>
      <c r="AK4678" s="3"/>
      <c r="AL4678" s="3"/>
    </row>
    <row r="4679" spans="1:38" ht="12" customHeight="1" x14ac:dyDescent="0.25">
      <c r="A4679" s="73">
        <v>5113020</v>
      </c>
      <c r="B4679" s="98" t="s">
        <v>1927</v>
      </c>
      <c r="C4679" s="74"/>
      <c r="D4679" s="115">
        <v>2996.3</v>
      </c>
      <c r="E4679" s="75"/>
      <c r="F4679" s="112">
        <f t="shared" si="264"/>
        <v>3595.56</v>
      </c>
      <c r="G4679" s="80"/>
      <c r="H4679" s="358"/>
      <c r="J4679" s="341"/>
      <c r="L4679"/>
      <c r="M4679"/>
      <c r="P4679" s="9">
        <v>195</v>
      </c>
      <c r="V4679" s="39"/>
      <c r="Z4679" s="38"/>
      <c r="AA4679" s="38">
        <v>11.99990440227522</v>
      </c>
      <c r="AB4679" s="30"/>
      <c r="AC4679" s="31"/>
      <c r="AD4679" s="33"/>
      <c r="AE4679" s="32"/>
      <c r="AF4679" s="33"/>
      <c r="AJ4679" s="350">
        <v>1112020</v>
      </c>
      <c r="AK4679" s="3"/>
      <c r="AL4679" s="3"/>
    </row>
    <row r="4680" spans="1:38" ht="12" customHeight="1" x14ac:dyDescent="0.25">
      <c r="A4680" s="73">
        <v>1112021</v>
      </c>
      <c r="B4680" s="98" t="s">
        <v>1928</v>
      </c>
      <c r="C4680" s="74"/>
      <c r="D4680" s="115">
        <v>1751.03</v>
      </c>
      <c r="E4680" s="75"/>
      <c r="F4680" s="112">
        <f t="shared" si="264"/>
        <v>2101.2359999999999</v>
      </c>
      <c r="G4680" s="80"/>
      <c r="H4680" s="358"/>
      <c r="J4680" s="341"/>
      <c r="L4680"/>
      <c r="M4680"/>
      <c r="P4680" s="9">
        <v>195</v>
      </c>
      <c r="V4680" s="39"/>
      <c r="Z4680" s="38"/>
      <c r="AA4680" s="38">
        <v>11.999640117125494</v>
      </c>
      <c r="AB4680" s="30"/>
      <c r="AC4680" s="31"/>
      <c r="AD4680" s="33"/>
      <c r="AE4680" s="32"/>
      <c r="AF4680" s="33"/>
      <c r="AJ4680" s="350"/>
      <c r="AK4680" s="3"/>
      <c r="AL4680" s="3"/>
    </row>
    <row r="4681" spans="1:38" ht="12" customHeight="1" x14ac:dyDescent="0.25">
      <c r="A4681" s="73">
        <v>1112022</v>
      </c>
      <c r="B4681" s="98" t="s">
        <v>1929</v>
      </c>
      <c r="C4681" s="74"/>
      <c r="D4681" s="115">
        <v>1751.03</v>
      </c>
      <c r="E4681" s="75"/>
      <c r="F4681" s="112">
        <f t="shared" si="264"/>
        <v>2101.2359999999999</v>
      </c>
      <c r="G4681" s="80"/>
      <c r="H4681" s="358"/>
      <c r="J4681" s="341"/>
      <c r="L4681"/>
      <c r="M4681"/>
      <c r="P4681" s="9">
        <v>195</v>
      </c>
      <c r="V4681" s="39"/>
      <c r="Z4681" s="38"/>
      <c r="AA4681" s="38">
        <v>11.999640117125494</v>
      </c>
      <c r="AB4681" s="30"/>
      <c r="AC4681" s="31"/>
      <c r="AD4681" s="33"/>
      <c r="AE4681" s="32"/>
      <c r="AF4681" s="33"/>
      <c r="AJ4681" s="350"/>
      <c r="AK4681" s="3"/>
      <c r="AL4681" s="3"/>
    </row>
    <row r="4682" spans="1:38" ht="12" customHeight="1" x14ac:dyDescent="0.25">
      <c r="A4682" s="73">
        <v>1112023</v>
      </c>
      <c r="B4682" s="98" t="s">
        <v>1930</v>
      </c>
      <c r="C4682" s="74"/>
      <c r="D4682" s="115">
        <v>2092.09</v>
      </c>
      <c r="E4682" s="75" t="s">
        <v>6464</v>
      </c>
      <c r="F4682" s="112">
        <f t="shared" si="264"/>
        <v>2510.5080000000003</v>
      </c>
      <c r="G4682" s="80"/>
      <c r="H4682" s="358"/>
      <c r="J4682" s="341"/>
      <c r="L4682"/>
      <c r="M4682"/>
      <c r="P4682" s="9">
        <v>195</v>
      </c>
      <c r="V4682" s="39"/>
      <c r="Z4682" s="38"/>
      <c r="AA4682" s="38">
        <v>12</v>
      </c>
      <c r="AB4682" s="30"/>
      <c r="AC4682" s="31"/>
      <c r="AD4682" s="33"/>
      <c r="AE4682" s="32"/>
      <c r="AF4682" s="33"/>
      <c r="AJ4682" s="350"/>
      <c r="AK4682" s="3"/>
      <c r="AL4682" s="3"/>
    </row>
    <row r="4683" spans="1:38" ht="12" customHeight="1" x14ac:dyDescent="0.25">
      <c r="A4683" s="73">
        <v>1112024</v>
      </c>
      <c r="B4683" s="98" t="s">
        <v>1931</v>
      </c>
      <c r="C4683" s="74"/>
      <c r="D4683" s="115">
        <v>2092.09</v>
      </c>
      <c r="E4683" s="75"/>
      <c r="F4683" s="112">
        <f t="shared" si="264"/>
        <v>2510.5080000000003</v>
      </c>
      <c r="G4683" s="80"/>
      <c r="H4683" s="358"/>
      <c r="J4683" s="341"/>
      <c r="L4683"/>
      <c r="M4683"/>
      <c r="P4683" s="9">
        <v>195</v>
      </c>
      <c r="V4683" s="39"/>
      <c r="Z4683" s="38"/>
      <c r="AA4683" s="38">
        <v>12</v>
      </c>
      <c r="AB4683" s="30"/>
      <c r="AC4683" s="31"/>
      <c r="AD4683" s="33"/>
      <c r="AE4683" s="32"/>
      <c r="AF4683" s="33"/>
      <c r="AJ4683" s="350"/>
      <c r="AK4683" s="3"/>
      <c r="AL4683" s="3"/>
    </row>
    <row r="4684" spans="1:38" ht="12" customHeight="1" x14ac:dyDescent="0.25">
      <c r="A4684" s="73">
        <v>1112025</v>
      </c>
      <c r="B4684" s="98" t="s">
        <v>1932</v>
      </c>
      <c r="C4684" s="74"/>
      <c r="D4684" s="115">
        <v>4570.7700000000004</v>
      </c>
      <c r="E4684" s="75"/>
      <c r="F4684" s="112">
        <f t="shared" si="264"/>
        <v>5484.924</v>
      </c>
      <c r="G4684" s="80"/>
      <c r="H4684" s="358"/>
      <c r="J4684" s="341"/>
      <c r="L4684"/>
      <c r="M4684"/>
      <c r="P4684" s="9">
        <v>195</v>
      </c>
      <c r="V4684" s="39"/>
      <c r="Z4684" s="38"/>
      <c r="AA4684" s="38">
        <v>11.999949865734166</v>
      </c>
      <c r="AB4684" s="30"/>
      <c r="AC4684" s="31"/>
      <c r="AD4684" s="33"/>
      <c r="AE4684" s="32"/>
      <c r="AF4684" s="33"/>
      <c r="AJ4684" s="350"/>
      <c r="AK4684" s="3"/>
      <c r="AL4684" s="3"/>
    </row>
    <row r="4685" spans="1:38" ht="12" customHeight="1" x14ac:dyDescent="0.25">
      <c r="A4685" s="73">
        <v>1112026</v>
      </c>
      <c r="B4685" s="98" t="s">
        <v>1933</v>
      </c>
      <c r="C4685" s="74"/>
      <c r="D4685" s="115">
        <v>4570.7700000000004</v>
      </c>
      <c r="E4685" s="75"/>
      <c r="F4685" s="112">
        <f t="shared" si="264"/>
        <v>5484.924</v>
      </c>
      <c r="G4685" s="80"/>
      <c r="H4685" s="358"/>
      <c r="J4685" s="341"/>
      <c r="L4685"/>
      <c r="M4685"/>
      <c r="P4685" s="9">
        <v>195</v>
      </c>
      <c r="V4685" s="39"/>
      <c r="Z4685" s="38"/>
      <c r="AA4685" s="38">
        <v>11.999949865734166</v>
      </c>
      <c r="AB4685" s="30"/>
      <c r="AC4685" s="31"/>
      <c r="AD4685" s="33"/>
      <c r="AE4685" s="32"/>
      <c r="AF4685" s="33"/>
      <c r="AJ4685" s="350"/>
      <c r="AK4685" s="3"/>
      <c r="AL4685" s="3"/>
    </row>
    <row r="4686" spans="1:38" ht="12" customHeight="1" x14ac:dyDescent="0.25">
      <c r="A4686" s="73">
        <v>1112221</v>
      </c>
      <c r="B4686" s="98" t="s">
        <v>1934</v>
      </c>
      <c r="C4686" s="74"/>
      <c r="D4686" s="115">
        <v>355.83</v>
      </c>
      <c r="E4686" s="75"/>
      <c r="F4686" s="112">
        <f t="shared" si="264"/>
        <v>426.99599999999998</v>
      </c>
      <c r="G4686" s="80"/>
      <c r="H4686" s="358"/>
      <c r="J4686" s="341"/>
      <c r="L4686"/>
      <c r="M4686"/>
      <c r="P4686" s="9">
        <v>195</v>
      </c>
      <c r="V4686" s="39"/>
      <c r="Z4686" s="38"/>
      <c r="AA4686" s="38">
        <v>11.998390018112289</v>
      </c>
      <c r="AB4686" s="30"/>
      <c r="AC4686" s="31"/>
      <c r="AD4686" s="33"/>
      <c r="AE4686" s="32"/>
      <c r="AF4686" s="33"/>
      <c r="AJ4686" s="350"/>
      <c r="AK4686" s="3"/>
      <c r="AL4686" s="3"/>
    </row>
    <row r="4687" spans="1:38" ht="12" customHeight="1" x14ac:dyDescent="0.25">
      <c r="A4687" s="73">
        <v>1112222</v>
      </c>
      <c r="B4687" s="98" t="s">
        <v>1935</v>
      </c>
      <c r="C4687" s="74"/>
      <c r="D4687" s="115">
        <v>355.83</v>
      </c>
      <c r="E4687" s="75"/>
      <c r="F4687" s="112">
        <f t="shared" si="264"/>
        <v>426.99599999999998</v>
      </c>
      <c r="G4687" s="80"/>
      <c r="H4687" s="358"/>
      <c r="J4687" s="341"/>
      <c r="L4687"/>
      <c r="M4687"/>
      <c r="P4687" s="9">
        <v>195</v>
      </c>
      <c r="V4687" s="39"/>
      <c r="Z4687" s="38"/>
      <c r="AA4687" s="38">
        <v>11.998390018112289</v>
      </c>
      <c r="AB4687" s="30"/>
      <c r="AC4687" s="31"/>
      <c r="AD4687" s="33"/>
      <c r="AE4687" s="32"/>
      <c r="AF4687" s="33"/>
      <c r="AJ4687" s="350"/>
      <c r="AK4687" s="3"/>
      <c r="AL4687" s="3"/>
    </row>
    <row r="4688" spans="1:38" ht="12" customHeight="1" x14ac:dyDescent="0.25">
      <c r="A4688" s="73">
        <v>1112223</v>
      </c>
      <c r="B4688" s="98" t="s">
        <v>1936</v>
      </c>
      <c r="C4688" s="74"/>
      <c r="D4688" s="115">
        <v>194.59</v>
      </c>
      <c r="E4688" s="75"/>
      <c r="F4688" s="112">
        <f t="shared" si="264"/>
        <v>233.50799999999998</v>
      </c>
      <c r="G4688" s="80"/>
      <c r="H4688" s="358"/>
      <c r="J4688" s="341"/>
      <c r="L4688"/>
      <c r="M4688"/>
      <c r="P4688" s="9">
        <v>195</v>
      </c>
      <c r="V4688" s="39"/>
      <c r="Z4688" s="38"/>
      <c r="AA4688" s="38">
        <v>11.997644634182251</v>
      </c>
      <c r="AB4688" s="30"/>
      <c r="AC4688" s="31"/>
      <c r="AD4688" s="33"/>
      <c r="AE4688" s="32"/>
      <c r="AF4688" s="33"/>
      <c r="AJ4688" s="350"/>
      <c r="AK4688" s="3"/>
      <c r="AL4688" s="3"/>
    </row>
    <row r="4689" spans="1:38" ht="12" customHeight="1" x14ac:dyDescent="0.25">
      <c r="A4689" s="73">
        <v>1112224</v>
      </c>
      <c r="B4689" s="98" t="s">
        <v>1937</v>
      </c>
      <c r="C4689" s="74"/>
      <c r="D4689" s="115">
        <v>194.59</v>
      </c>
      <c r="E4689" s="75"/>
      <c r="F4689" s="112">
        <f t="shared" si="264"/>
        <v>233.50799999999998</v>
      </c>
      <c r="G4689" s="80"/>
      <c r="H4689" s="358"/>
      <c r="J4689" s="341"/>
      <c r="L4689"/>
      <c r="M4689"/>
      <c r="P4689" s="9">
        <v>195</v>
      </c>
      <c r="V4689" s="39"/>
      <c r="Z4689" s="38"/>
      <c r="AA4689" s="38">
        <v>11.997644634182251</v>
      </c>
      <c r="AB4689" s="30"/>
      <c r="AC4689" s="31"/>
      <c r="AD4689" s="33"/>
      <c r="AE4689" s="32"/>
      <c r="AF4689" s="33"/>
      <c r="AJ4689" s="350"/>
      <c r="AK4689" s="3"/>
      <c r="AL4689" s="3"/>
    </row>
    <row r="4690" spans="1:38" ht="12" customHeight="1" x14ac:dyDescent="0.25">
      <c r="A4690" s="73">
        <v>1112225</v>
      </c>
      <c r="B4690" s="98" t="s">
        <v>1938</v>
      </c>
      <c r="C4690" s="74"/>
      <c r="D4690" s="115">
        <v>138.88</v>
      </c>
      <c r="E4690" s="75"/>
      <c r="F4690" s="112">
        <f t="shared" si="264"/>
        <v>166.65599999999998</v>
      </c>
      <c r="G4690" s="80"/>
      <c r="H4690" s="358"/>
      <c r="J4690" s="341"/>
      <c r="L4690"/>
      <c r="M4690"/>
      <c r="P4690" s="9">
        <v>195</v>
      </c>
      <c r="V4690" s="39"/>
      <c r="Z4690" s="38"/>
      <c r="AA4690" s="38">
        <v>12.003712488398477</v>
      </c>
      <c r="AB4690" s="30"/>
      <c r="AC4690" s="31"/>
      <c r="AD4690" s="33"/>
      <c r="AE4690" s="32"/>
      <c r="AF4690" s="33"/>
      <c r="AJ4690" s="350"/>
      <c r="AK4690" s="3"/>
      <c r="AL4690" s="3"/>
    </row>
    <row r="4691" spans="1:38" ht="12" customHeight="1" x14ac:dyDescent="0.25">
      <c r="A4691" s="73">
        <v>1112226</v>
      </c>
      <c r="B4691" s="98" t="s">
        <v>1939</v>
      </c>
      <c r="C4691" s="74"/>
      <c r="D4691" s="115">
        <v>138.88</v>
      </c>
      <c r="E4691" s="75"/>
      <c r="F4691" s="112">
        <f t="shared" si="264"/>
        <v>166.65599999999998</v>
      </c>
      <c r="G4691" s="80"/>
      <c r="H4691" s="358"/>
      <c r="J4691" s="341"/>
      <c r="L4691"/>
      <c r="M4691"/>
      <c r="P4691" s="9">
        <v>195</v>
      </c>
      <c r="V4691" s="39"/>
      <c r="Z4691" s="38"/>
      <c r="AA4691" s="38">
        <v>12.003712488398477</v>
      </c>
      <c r="AB4691" s="30"/>
      <c r="AC4691" s="31"/>
      <c r="AD4691" s="33"/>
      <c r="AE4691" s="32"/>
      <c r="AF4691" s="33"/>
      <c r="AJ4691" s="350"/>
      <c r="AK4691" s="3"/>
      <c r="AL4691" s="3"/>
    </row>
    <row r="4692" spans="1:38" ht="12" customHeight="1" x14ac:dyDescent="0.25">
      <c r="A4692" s="73">
        <v>1112227</v>
      </c>
      <c r="B4692" s="98" t="s">
        <v>1940</v>
      </c>
      <c r="C4692" s="74"/>
      <c r="D4692" s="115">
        <v>569.45000000000005</v>
      </c>
      <c r="E4692" s="75"/>
      <c r="F4692" s="112">
        <f t="shared" si="264"/>
        <v>683.34</v>
      </c>
      <c r="G4692" s="80"/>
      <c r="H4692" s="358"/>
      <c r="J4692" s="341"/>
      <c r="L4692"/>
      <c r="M4692"/>
      <c r="P4692" s="9">
        <v>195</v>
      </c>
      <c r="V4692" s="39"/>
      <c r="Z4692" s="38"/>
      <c r="AA4692" s="38">
        <v>11.999496981891355</v>
      </c>
      <c r="AB4692" s="30"/>
      <c r="AC4692" s="31"/>
      <c r="AD4692" s="33"/>
      <c r="AE4692" s="32"/>
      <c r="AF4692" s="33"/>
      <c r="AJ4692" s="350"/>
      <c r="AK4692" s="3"/>
      <c r="AL4692" s="3"/>
    </row>
    <row r="4693" spans="1:38" ht="12" customHeight="1" x14ac:dyDescent="0.25">
      <c r="A4693" s="73">
        <v>1112228</v>
      </c>
      <c r="B4693" s="98" t="s">
        <v>1941</v>
      </c>
      <c r="C4693" s="74"/>
      <c r="D4693" s="115">
        <v>569.45000000000005</v>
      </c>
      <c r="E4693" s="75"/>
      <c r="F4693" s="112">
        <f t="shared" si="264"/>
        <v>683.34</v>
      </c>
      <c r="G4693" s="80"/>
      <c r="H4693" s="358"/>
      <c r="J4693" s="341"/>
      <c r="L4693"/>
      <c r="M4693"/>
      <c r="P4693" s="9">
        <v>195</v>
      </c>
      <c r="V4693" s="39"/>
      <c r="Z4693" s="38"/>
      <c r="AA4693" s="38">
        <v>11.999496981891355</v>
      </c>
      <c r="AB4693" s="30"/>
      <c r="AC4693" s="31"/>
      <c r="AD4693" s="33"/>
      <c r="AE4693" s="32"/>
      <c r="AF4693" s="33"/>
      <c r="AJ4693" s="350"/>
      <c r="AK4693" s="3"/>
      <c r="AL4693" s="3"/>
    </row>
    <row r="4694" spans="1:38" ht="12" customHeight="1" x14ac:dyDescent="0.25">
      <c r="A4694" s="73">
        <v>1112229</v>
      </c>
      <c r="B4694" s="98" t="s">
        <v>1942</v>
      </c>
      <c r="C4694" s="74"/>
      <c r="D4694" s="115">
        <v>258.5</v>
      </c>
      <c r="E4694" s="75"/>
      <c r="F4694" s="112">
        <f t="shared" si="264"/>
        <v>310.2</v>
      </c>
      <c r="G4694" s="80"/>
      <c r="H4694" s="358"/>
      <c r="J4694" s="341"/>
      <c r="L4694"/>
      <c r="M4694"/>
      <c r="P4694" s="9">
        <v>195</v>
      </c>
      <c r="V4694" s="39"/>
      <c r="Z4694" s="38"/>
      <c r="AA4694" s="38">
        <v>12.000664856778769</v>
      </c>
      <c r="AB4694" s="30"/>
      <c r="AC4694" s="31"/>
      <c r="AD4694" s="33"/>
      <c r="AE4694" s="32"/>
      <c r="AF4694" s="33"/>
      <c r="AJ4694" s="350"/>
      <c r="AK4694" s="3"/>
      <c r="AL4694" s="3"/>
    </row>
    <row r="4695" spans="1:38" ht="12" customHeight="1" x14ac:dyDescent="0.25">
      <c r="A4695" s="73">
        <v>1112230</v>
      </c>
      <c r="B4695" s="98" t="s">
        <v>1943</v>
      </c>
      <c r="C4695" s="74"/>
      <c r="D4695" s="115">
        <v>258.5</v>
      </c>
      <c r="E4695" s="75"/>
      <c r="F4695" s="112">
        <f t="shared" si="264"/>
        <v>310.2</v>
      </c>
      <c r="G4695" s="80"/>
      <c r="H4695" s="358"/>
      <c r="J4695" s="341"/>
      <c r="L4695"/>
      <c r="M4695"/>
      <c r="P4695" s="9">
        <v>195</v>
      </c>
      <c r="V4695" s="39"/>
      <c r="Z4695" s="38"/>
      <c r="AA4695" s="38">
        <v>12.000664856778769</v>
      </c>
      <c r="AB4695" s="30"/>
      <c r="AC4695" s="31"/>
      <c r="AD4695" s="33"/>
      <c r="AE4695" s="32"/>
      <c r="AF4695" s="33"/>
      <c r="AJ4695" s="350"/>
      <c r="AK4695" s="3"/>
      <c r="AL4695" s="3"/>
    </row>
    <row r="4696" spans="1:38" ht="12" customHeight="1" x14ac:dyDescent="0.25">
      <c r="A4696" s="73">
        <v>1112231</v>
      </c>
      <c r="B4696" s="98" t="s">
        <v>1944</v>
      </c>
      <c r="C4696" s="74"/>
      <c r="D4696" s="115">
        <v>419.44</v>
      </c>
      <c r="E4696" s="75" t="s">
        <v>6464</v>
      </c>
      <c r="F4696" s="112">
        <f t="shared" si="264"/>
        <v>503.32799999999997</v>
      </c>
      <c r="G4696" s="80"/>
      <c r="H4696" s="358"/>
      <c r="J4696" s="341"/>
      <c r="L4696"/>
      <c r="M4696"/>
      <c r="P4696" s="9">
        <v>195</v>
      </c>
      <c r="V4696" s="39"/>
      <c r="Z4696" s="38"/>
      <c r="AA4696" s="38">
        <v>11.998907327733377</v>
      </c>
      <c r="AB4696" s="30"/>
      <c r="AC4696" s="31"/>
      <c r="AD4696" s="33"/>
      <c r="AE4696" s="32"/>
      <c r="AF4696" s="33"/>
      <c r="AJ4696" s="350"/>
      <c r="AK4696" s="3"/>
      <c r="AL4696" s="3"/>
    </row>
    <row r="4697" spans="1:38" ht="12" customHeight="1" x14ac:dyDescent="0.25">
      <c r="A4697" s="73">
        <v>1112232</v>
      </c>
      <c r="B4697" s="98" t="s">
        <v>1945</v>
      </c>
      <c r="C4697" s="74"/>
      <c r="D4697" s="115">
        <v>419.44</v>
      </c>
      <c r="E4697" s="75"/>
      <c r="F4697" s="112">
        <f t="shared" si="264"/>
        <v>503.32799999999997</v>
      </c>
      <c r="G4697" s="80"/>
      <c r="H4697" s="358"/>
      <c r="J4697" s="341"/>
      <c r="L4697"/>
      <c r="M4697"/>
      <c r="P4697" s="9">
        <v>195</v>
      </c>
      <c r="V4697" s="39"/>
      <c r="Z4697" s="38"/>
      <c r="AA4697" s="38">
        <v>11.998907327733377</v>
      </c>
      <c r="AB4697" s="30"/>
      <c r="AC4697" s="31"/>
      <c r="AD4697" s="33"/>
      <c r="AE4697" s="32"/>
      <c r="AF4697" s="33"/>
      <c r="AJ4697" s="350"/>
      <c r="AK4697" s="3"/>
      <c r="AL4697" s="3"/>
    </row>
    <row r="4698" spans="1:38" ht="12" customHeight="1" x14ac:dyDescent="0.25">
      <c r="A4698" s="73">
        <v>1112233</v>
      </c>
      <c r="B4698" s="98" t="s">
        <v>1946</v>
      </c>
      <c r="C4698" s="74"/>
      <c r="D4698" s="115">
        <v>614.85</v>
      </c>
      <c r="E4698" s="75" t="s">
        <v>6464</v>
      </c>
      <c r="F4698" s="112">
        <f t="shared" si="264"/>
        <v>737.82</v>
      </c>
      <c r="G4698" s="80"/>
      <c r="H4698" s="358"/>
      <c r="J4698" s="341"/>
      <c r="L4698"/>
      <c r="M4698"/>
      <c r="P4698" s="9">
        <v>195</v>
      </c>
      <c r="V4698" s="39"/>
      <c r="Z4698" s="38"/>
      <c r="AA4698" s="38">
        <v>12.000931749359424</v>
      </c>
      <c r="AB4698" s="30"/>
      <c r="AC4698" s="31"/>
      <c r="AD4698" s="33"/>
      <c r="AE4698" s="32"/>
      <c r="AF4698" s="33"/>
      <c r="AJ4698" s="350"/>
      <c r="AK4698" s="3"/>
      <c r="AL4698" s="3"/>
    </row>
    <row r="4699" spans="1:38" ht="12" customHeight="1" x14ac:dyDescent="0.25">
      <c r="A4699" s="73">
        <v>1112234</v>
      </c>
      <c r="B4699" s="98" t="s">
        <v>1947</v>
      </c>
      <c r="C4699" s="74"/>
      <c r="D4699" s="115">
        <v>614.85</v>
      </c>
      <c r="E4699" s="75"/>
      <c r="F4699" s="112">
        <f t="shared" si="264"/>
        <v>737.82</v>
      </c>
      <c r="G4699" s="80"/>
      <c r="H4699" s="358"/>
      <c r="J4699" s="341"/>
      <c r="L4699"/>
      <c r="M4699"/>
      <c r="P4699" s="9">
        <v>195</v>
      </c>
      <c r="V4699" s="39"/>
      <c r="Z4699" s="38"/>
      <c r="AA4699" s="38">
        <v>12.000931749359424</v>
      </c>
      <c r="AB4699" s="30"/>
      <c r="AC4699" s="31"/>
      <c r="AD4699" s="33"/>
      <c r="AE4699" s="32"/>
      <c r="AF4699" s="33"/>
      <c r="AJ4699" s="350"/>
      <c r="AK4699" s="3"/>
      <c r="AL4699" s="3"/>
    </row>
    <row r="4700" spans="1:38" ht="12" customHeight="1" x14ac:dyDescent="0.25">
      <c r="A4700" s="73">
        <v>1112317</v>
      </c>
      <c r="B4700" s="98" t="s">
        <v>1948</v>
      </c>
      <c r="C4700" s="74"/>
      <c r="D4700" s="115">
        <v>948.38</v>
      </c>
      <c r="E4700" s="75"/>
      <c r="F4700" s="112">
        <f t="shared" si="264"/>
        <v>1138.056</v>
      </c>
      <c r="G4700" s="80"/>
      <c r="H4700" s="358"/>
      <c r="J4700" s="341"/>
      <c r="L4700"/>
      <c r="M4700"/>
      <c r="P4700" s="9">
        <v>195</v>
      </c>
      <c r="V4700" s="39"/>
      <c r="Z4700" s="38"/>
      <c r="AA4700" s="38">
        <v>11.999758373856039</v>
      </c>
      <c r="AB4700" s="30"/>
      <c r="AC4700" s="31"/>
      <c r="AD4700" s="33"/>
      <c r="AE4700" s="32"/>
      <c r="AF4700" s="33"/>
      <c r="AJ4700" s="350"/>
      <c r="AK4700" s="3"/>
      <c r="AL4700" s="3"/>
    </row>
    <row r="4701" spans="1:38" ht="12" customHeight="1" x14ac:dyDescent="0.25">
      <c r="A4701" s="73">
        <v>1112318</v>
      </c>
      <c r="B4701" s="98" t="s">
        <v>1949</v>
      </c>
      <c r="C4701" s="74"/>
      <c r="D4701" s="115">
        <v>948.38</v>
      </c>
      <c r="E4701" s="75"/>
      <c r="F4701" s="112">
        <f t="shared" si="264"/>
        <v>1138.056</v>
      </c>
      <c r="G4701" s="80"/>
      <c r="H4701" s="358"/>
      <c r="J4701" s="341"/>
      <c r="L4701"/>
      <c r="M4701"/>
      <c r="P4701" s="9">
        <v>195</v>
      </c>
      <c r="V4701" s="39"/>
      <c r="Z4701" s="38"/>
      <c r="AA4701" s="38">
        <v>11.999758373856039</v>
      </c>
      <c r="AB4701" s="30"/>
      <c r="AC4701" s="31"/>
      <c r="AD4701" s="33"/>
      <c r="AE4701" s="32"/>
      <c r="AF4701" s="33"/>
      <c r="AJ4701" s="350"/>
      <c r="AK4701" s="3"/>
      <c r="AL4701" s="3"/>
    </row>
    <row r="4702" spans="1:38" ht="12" customHeight="1" x14ac:dyDescent="0.25">
      <c r="A4702" s="73">
        <v>1112027</v>
      </c>
      <c r="B4702" s="98" t="s">
        <v>1950</v>
      </c>
      <c r="C4702" s="74"/>
      <c r="D4702" s="115">
        <v>79.680000000000007</v>
      </c>
      <c r="E4702" s="75" t="s">
        <v>6463</v>
      </c>
      <c r="F4702" s="112">
        <f t="shared" si="264"/>
        <v>95.616</v>
      </c>
      <c r="G4702" s="80"/>
      <c r="H4702" s="358"/>
      <c r="J4702" s="341"/>
      <c r="L4702"/>
      <c r="M4702"/>
      <c r="P4702" s="9">
        <v>195</v>
      </c>
      <c r="V4702" s="39"/>
      <c r="Z4702" s="38"/>
      <c r="AA4702" s="38">
        <v>12.005751258087713</v>
      </c>
      <c r="AB4702" s="30"/>
      <c r="AC4702" s="31"/>
      <c r="AD4702" s="32"/>
      <c r="AE4702" s="32"/>
      <c r="AF4702" s="33"/>
      <c r="AJ4702" s="350"/>
      <c r="AK4702" s="3"/>
      <c r="AL4702" s="3"/>
    </row>
    <row r="4703" spans="1:38" ht="12" customHeight="1" x14ac:dyDescent="0.25">
      <c r="A4703" s="73">
        <v>1112028</v>
      </c>
      <c r="B4703" s="98" t="s">
        <v>1951</v>
      </c>
      <c r="C4703" s="74"/>
      <c r="D4703" s="115">
        <v>79.680000000000007</v>
      </c>
      <c r="E4703" s="75"/>
      <c r="F4703" s="112">
        <f t="shared" si="264"/>
        <v>95.616</v>
      </c>
      <c r="G4703" s="80"/>
      <c r="H4703" s="358"/>
      <c r="J4703" s="341"/>
      <c r="L4703"/>
      <c r="M4703"/>
      <c r="P4703" s="9">
        <v>195</v>
      </c>
      <c r="V4703" s="39"/>
      <c r="Z4703" s="38"/>
      <c r="AA4703" s="38">
        <v>12.005751258087713</v>
      </c>
      <c r="AB4703" s="30"/>
      <c r="AC4703" s="31"/>
      <c r="AD4703" s="32"/>
      <c r="AE4703" s="32"/>
      <c r="AF4703" s="33"/>
      <c r="AJ4703" s="350"/>
      <c r="AK4703" s="3"/>
      <c r="AL4703" s="3"/>
    </row>
    <row r="4704" spans="1:38" ht="12" customHeight="1" x14ac:dyDescent="0.25">
      <c r="A4704" s="73">
        <v>5113029</v>
      </c>
      <c r="B4704" s="98" t="s">
        <v>1952</v>
      </c>
      <c r="C4704" s="74"/>
      <c r="D4704" s="115">
        <v>89.13</v>
      </c>
      <c r="E4704" s="75"/>
      <c r="F4704" s="112">
        <f t="shared" si="264"/>
        <v>106.95599999999999</v>
      </c>
      <c r="G4704" s="80"/>
      <c r="H4704" s="358"/>
      <c r="J4704" s="341"/>
      <c r="L4704"/>
      <c r="M4704"/>
      <c r="P4704" s="9">
        <v>195</v>
      </c>
      <c r="V4704" s="39"/>
      <c r="Z4704" s="38"/>
      <c r="AA4704" s="38">
        <v>12.001928020565558</v>
      </c>
      <c r="AB4704" s="30"/>
      <c r="AC4704" s="31"/>
      <c r="AD4704" s="32"/>
      <c r="AE4704" s="32"/>
      <c r="AF4704" s="33"/>
      <c r="AJ4704" s="350">
        <v>1112029</v>
      </c>
      <c r="AK4704" s="3"/>
      <c r="AL4704" s="3"/>
    </row>
    <row r="4705" spans="1:38" ht="12" customHeight="1" x14ac:dyDescent="0.25">
      <c r="A4705" s="73">
        <v>5113030</v>
      </c>
      <c r="B4705" s="98" t="s">
        <v>1953</v>
      </c>
      <c r="C4705" s="74"/>
      <c r="D4705" s="115">
        <v>89.13</v>
      </c>
      <c r="E4705" s="75" t="s">
        <v>6463</v>
      </c>
      <c r="F4705" s="112">
        <f t="shared" si="264"/>
        <v>106.95599999999999</v>
      </c>
      <c r="G4705" s="80"/>
      <c r="H4705" s="358"/>
      <c r="J4705" s="341"/>
      <c r="L4705"/>
      <c r="M4705"/>
      <c r="P4705" s="9">
        <v>195</v>
      </c>
      <c r="V4705" s="39"/>
      <c r="Z4705" s="38"/>
      <c r="AA4705" s="38">
        <v>12.001928020565558</v>
      </c>
      <c r="AB4705" s="30"/>
      <c r="AC4705" s="31"/>
      <c r="AD4705" s="32"/>
      <c r="AE4705" s="32"/>
      <c r="AF4705" s="33"/>
      <c r="AJ4705" s="350">
        <v>1112030</v>
      </c>
      <c r="AK4705" s="3"/>
      <c r="AL4705" s="3"/>
    </row>
    <row r="4706" spans="1:38" ht="12" customHeight="1" x14ac:dyDescent="0.25">
      <c r="A4706" s="73">
        <v>5113031</v>
      </c>
      <c r="B4706" s="98" t="s">
        <v>1954</v>
      </c>
      <c r="C4706" s="74"/>
      <c r="D4706" s="115">
        <v>104.93</v>
      </c>
      <c r="E4706" s="75"/>
      <c r="F4706" s="112">
        <f t="shared" si="264"/>
        <v>125.916</v>
      </c>
      <c r="G4706" s="80"/>
      <c r="H4706" s="358"/>
      <c r="J4706" s="341"/>
      <c r="L4706"/>
      <c r="M4706"/>
      <c r="P4706" s="9">
        <v>195</v>
      </c>
      <c r="V4706" s="39"/>
      <c r="Z4706" s="38"/>
      <c r="AA4706" s="38">
        <v>11.998361998362</v>
      </c>
      <c r="AB4706" s="30"/>
      <c r="AC4706" s="31"/>
      <c r="AD4706" s="32"/>
      <c r="AE4706" s="32"/>
      <c r="AF4706" s="33"/>
      <c r="AJ4706" s="350">
        <v>1112031</v>
      </c>
      <c r="AK4706" s="3"/>
      <c r="AL4706" s="3"/>
    </row>
    <row r="4707" spans="1:38" ht="12" customHeight="1" x14ac:dyDescent="0.25">
      <c r="A4707" s="73">
        <v>5113032</v>
      </c>
      <c r="B4707" s="98" t="s">
        <v>1955</v>
      </c>
      <c r="C4707" s="74"/>
      <c r="D4707" s="115">
        <v>104.93</v>
      </c>
      <c r="E4707" s="75" t="s">
        <v>6464</v>
      </c>
      <c r="F4707" s="112">
        <f t="shared" si="264"/>
        <v>125.916</v>
      </c>
      <c r="G4707" s="80"/>
      <c r="H4707" s="358"/>
      <c r="J4707" s="341"/>
      <c r="L4707"/>
      <c r="M4707"/>
      <c r="P4707" s="9">
        <v>195</v>
      </c>
      <c r="V4707" s="39"/>
      <c r="Z4707" s="38"/>
      <c r="AA4707" s="38">
        <v>11.998361998362</v>
      </c>
      <c r="AB4707" s="30"/>
      <c r="AC4707" s="31"/>
      <c r="AD4707" s="32"/>
      <c r="AE4707" s="32"/>
      <c r="AF4707" s="33"/>
      <c r="AJ4707" s="350">
        <v>1112032</v>
      </c>
      <c r="AK4707" s="3"/>
      <c r="AL4707" s="3"/>
    </row>
    <row r="4708" spans="1:38" ht="12" customHeight="1" x14ac:dyDescent="0.25">
      <c r="A4708" s="73">
        <v>5113033</v>
      </c>
      <c r="B4708" s="98" t="s">
        <v>1956</v>
      </c>
      <c r="C4708" s="74"/>
      <c r="D4708" s="115">
        <v>114.35</v>
      </c>
      <c r="E4708" s="75"/>
      <c r="F4708" s="112">
        <f t="shared" si="264"/>
        <v>137.22</v>
      </c>
      <c r="G4708" s="80"/>
      <c r="H4708" s="358"/>
      <c r="J4708" s="341"/>
      <c r="L4708"/>
      <c r="M4708"/>
      <c r="P4708" s="9">
        <v>195</v>
      </c>
      <c r="V4708" s="39"/>
      <c r="Z4708" s="38"/>
      <c r="AA4708" s="38">
        <v>11.998997995991971</v>
      </c>
      <c r="AB4708" s="30"/>
      <c r="AC4708" s="31"/>
      <c r="AD4708" s="32"/>
      <c r="AE4708" s="32"/>
      <c r="AF4708" s="33"/>
      <c r="AJ4708" s="350">
        <v>1112033</v>
      </c>
      <c r="AK4708" s="3"/>
      <c r="AL4708" s="3"/>
    </row>
    <row r="4709" spans="1:38" ht="12" customHeight="1" x14ac:dyDescent="0.25">
      <c r="A4709" s="73">
        <v>5113034</v>
      </c>
      <c r="B4709" s="98" t="s">
        <v>1957</v>
      </c>
      <c r="C4709" s="74"/>
      <c r="D4709" s="115">
        <v>114.35</v>
      </c>
      <c r="E4709" s="75"/>
      <c r="F4709" s="112">
        <f t="shared" si="264"/>
        <v>137.22</v>
      </c>
      <c r="G4709" s="80"/>
      <c r="H4709" s="358"/>
      <c r="J4709" s="341"/>
      <c r="L4709"/>
      <c r="M4709"/>
      <c r="P4709" s="9">
        <v>195</v>
      </c>
      <c r="V4709" s="39"/>
      <c r="Z4709" s="38"/>
      <c r="AA4709" s="38">
        <v>11.998997995991971</v>
      </c>
      <c r="AB4709" s="30"/>
      <c r="AC4709" s="31"/>
      <c r="AD4709" s="32"/>
      <c r="AE4709" s="32"/>
      <c r="AF4709" s="33"/>
      <c r="AJ4709" s="350">
        <v>1112034</v>
      </c>
      <c r="AK4709" s="3"/>
      <c r="AL4709" s="3"/>
    </row>
    <row r="4710" spans="1:38" ht="12" customHeight="1" x14ac:dyDescent="0.25">
      <c r="A4710" s="73">
        <v>1112035</v>
      </c>
      <c r="B4710" s="98" t="s">
        <v>1958</v>
      </c>
      <c r="C4710" s="74"/>
      <c r="D4710" s="115">
        <v>114.35</v>
      </c>
      <c r="E4710" s="75"/>
      <c r="F4710" s="112">
        <f t="shared" si="264"/>
        <v>137.22</v>
      </c>
      <c r="G4710" s="80"/>
      <c r="H4710" s="358"/>
      <c r="J4710" s="341"/>
      <c r="L4710"/>
      <c r="M4710"/>
      <c r="P4710" s="9">
        <v>195</v>
      </c>
      <c r="V4710" s="39"/>
      <c r="Z4710" s="38"/>
      <c r="AA4710" s="38">
        <v>11.998997995991971</v>
      </c>
      <c r="AB4710" s="30"/>
      <c r="AC4710" s="31"/>
      <c r="AD4710" s="32"/>
      <c r="AE4710" s="32"/>
      <c r="AF4710" s="33"/>
      <c r="AJ4710" s="350"/>
      <c r="AK4710" s="3"/>
      <c r="AL4710" s="3"/>
    </row>
    <row r="4711" spans="1:38" ht="12" customHeight="1" x14ac:dyDescent="0.25">
      <c r="A4711" s="73">
        <v>1112036</v>
      </c>
      <c r="B4711" s="98" t="s">
        <v>1959</v>
      </c>
      <c r="C4711" s="74"/>
      <c r="D4711" s="115">
        <v>114.35</v>
      </c>
      <c r="E4711" s="75"/>
      <c r="F4711" s="112">
        <f t="shared" si="264"/>
        <v>137.22</v>
      </c>
      <c r="G4711" s="80"/>
      <c r="H4711" s="358"/>
      <c r="J4711" s="341"/>
      <c r="L4711"/>
      <c r="M4711"/>
      <c r="P4711" s="9">
        <v>195</v>
      </c>
      <c r="V4711" s="39"/>
      <c r="Z4711" s="38"/>
      <c r="AA4711" s="38">
        <v>11.998997995991971</v>
      </c>
      <c r="AB4711" s="30"/>
      <c r="AC4711" s="31"/>
      <c r="AD4711" s="32"/>
      <c r="AE4711" s="32"/>
      <c r="AF4711" s="33"/>
      <c r="AJ4711" s="350"/>
      <c r="AK4711" s="3"/>
      <c r="AL4711" s="3"/>
    </row>
    <row r="4712" spans="1:38" ht="12" customHeight="1" x14ac:dyDescent="0.25">
      <c r="A4712" s="73">
        <v>5113037</v>
      </c>
      <c r="B4712" s="98" t="s">
        <v>1960</v>
      </c>
      <c r="C4712" s="74"/>
      <c r="D4712" s="115">
        <v>114.35</v>
      </c>
      <c r="E4712" s="75"/>
      <c r="F4712" s="112">
        <f t="shared" si="264"/>
        <v>137.22</v>
      </c>
      <c r="G4712" s="80"/>
      <c r="H4712" s="358"/>
      <c r="J4712" s="341"/>
      <c r="L4712"/>
      <c r="M4712"/>
      <c r="P4712" s="9">
        <v>195</v>
      </c>
      <c r="V4712" s="39"/>
      <c r="Z4712" s="38"/>
      <c r="AA4712" s="38">
        <v>11.998997995991971</v>
      </c>
      <c r="AB4712" s="30"/>
      <c r="AC4712" s="31"/>
      <c r="AD4712" s="32"/>
      <c r="AE4712" s="32"/>
      <c r="AF4712" s="33"/>
      <c r="AJ4712" s="350">
        <v>1112037</v>
      </c>
      <c r="AK4712" s="3"/>
      <c r="AL4712" s="3"/>
    </row>
    <row r="4713" spans="1:38" ht="12" customHeight="1" x14ac:dyDescent="0.25">
      <c r="A4713" s="73">
        <v>5113038</v>
      </c>
      <c r="B4713" s="98" t="s">
        <v>1961</v>
      </c>
      <c r="C4713" s="74"/>
      <c r="D4713" s="115">
        <v>114.35</v>
      </c>
      <c r="E4713" s="75"/>
      <c r="F4713" s="112">
        <f t="shared" si="264"/>
        <v>137.22</v>
      </c>
      <c r="G4713" s="80"/>
      <c r="H4713" s="358"/>
      <c r="J4713" s="341"/>
      <c r="L4713"/>
      <c r="M4713"/>
      <c r="P4713" s="9">
        <v>195</v>
      </c>
      <c r="V4713" s="39"/>
      <c r="Z4713" s="38"/>
      <c r="AA4713" s="38">
        <v>11.998997995991971</v>
      </c>
      <c r="AB4713" s="30"/>
      <c r="AC4713" s="31"/>
      <c r="AD4713" s="32"/>
      <c r="AE4713" s="32"/>
      <c r="AF4713" s="33"/>
      <c r="AJ4713" s="350">
        <v>1112038</v>
      </c>
      <c r="AK4713" s="3"/>
      <c r="AL4713" s="3"/>
    </row>
    <row r="4714" spans="1:38" ht="12" customHeight="1" x14ac:dyDescent="0.25">
      <c r="A4714" s="73">
        <v>1112039</v>
      </c>
      <c r="B4714" s="98" t="s">
        <v>1962</v>
      </c>
      <c r="C4714" s="74"/>
      <c r="D4714" s="115">
        <v>163.85</v>
      </c>
      <c r="E4714" s="75"/>
      <c r="F4714" s="112">
        <f t="shared" si="264"/>
        <v>196.61999999999998</v>
      </c>
      <c r="G4714" s="80"/>
      <c r="H4714" s="358"/>
      <c r="J4714" s="341"/>
      <c r="L4714"/>
      <c r="M4714"/>
      <c r="P4714" s="9">
        <v>195</v>
      </c>
      <c r="V4714" s="39"/>
      <c r="Z4714" s="38"/>
      <c r="AA4714" s="38">
        <v>12.00069923957696</v>
      </c>
      <c r="AB4714" s="30"/>
      <c r="AC4714" s="31"/>
      <c r="AD4714" s="32"/>
      <c r="AE4714" s="32"/>
      <c r="AF4714" s="33"/>
      <c r="AJ4714" s="350"/>
      <c r="AK4714" s="3"/>
      <c r="AL4714" s="3"/>
    </row>
    <row r="4715" spans="1:38" ht="12" customHeight="1" x14ac:dyDescent="0.25">
      <c r="A4715" s="73">
        <v>1112040</v>
      </c>
      <c r="B4715" s="98" t="s">
        <v>1963</v>
      </c>
      <c r="C4715" s="74"/>
      <c r="D4715" s="115">
        <v>163.85</v>
      </c>
      <c r="E4715" s="75" t="s">
        <v>6464</v>
      </c>
      <c r="F4715" s="112">
        <f t="shared" si="264"/>
        <v>196.61999999999998</v>
      </c>
      <c r="G4715" s="80"/>
      <c r="H4715" s="358"/>
      <c r="J4715" s="341"/>
      <c r="L4715"/>
      <c r="M4715"/>
      <c r="P4715" s="9">
        <v>195</v>
      </c>
      <c r="V4715" s="39"/>
      <c r="Z4715" s="38"/>
      <c r="AA4715" s="38">
        <v>12.00069923957696</v>
      </c>
      <c r="AB4715" s="30"/>
      <c r="AC4715" s="31"/>
      <c r="AD4715" s="32"/>
      <c r="AE4715" s="32"/>
      <c r="AF4715" s="33"/>
      <c r="AJ4715" s="350"/>
      <c r="AK4715" s="3"/>
      <c r="AL4715" s="3"/>
    </row>
    <row r="4716" spans="1:38" ht="12" customHeight="1" x14ac:dyDescent="0.25">
      <c r="A4716" s="73">
        <v>1112041</v>
      </c>
      <c r="B4716" s="98" t="s">
        <v>1964</v>
      </c>
      <c r="C4716" s="74"/>
      <c r="D4716" s="115">
        <v>163.85</v>
      </c>
      <c r="E4716" s="75"/>
      <c r="F4716" s="112">
        <f t="shared" si="264"/>
        <v>196.61999999999998</v>
      </c>
      <c r="G4716" s="80"/>
      <c r="H4716" s="358"/>
      <c r="J4716" s="341"/>
      <c r="L4716"/>
      <c r="M4716"/>
      <c r="P4716" s="9">
        <v>195</v>
      </c>
      <c r="V4716" s="39"/>
      <c r="Z4716" s="38"/>
      <c r="AA4716" s="38">
        <v>12.00069923957696</v>
      </c>
      <c r="AB4716" s="30"/>
      <c r="AC4716" s="31"/>
      <c r="AD4716" s="32"/>
      <c r="AE4716" s="32"/>
      <c r="AF4716" s="33"/>
      <c r="AJ4716" s="350"/>
      <c r="AK4716" s="3"/>
      <c r="AL4716" s="3"/>
    </row>
    <row r="4717" spans="1:38" ht="12" customHeight="1" x14ac:dyDescent="0.25">
      <c r="A4717" s="73">
        <v>1112042</v>
      </c>
      <c r="B4717" s="98" t="s">
        <v>1965</v>
      </c>
      <c r="C4717" s="74"/>
      <c r="D4717" s="115">
        <v>163.85</v>
      </c>
      <c r="E4717" s="75"/>
      <c r="F4717" s="112">
        <f t="shared" si="264"/>
        <v>196.61999999999998</v>
      </c>
      <c r="G4717" s="80"/>
      <c r="H4717" s="358"/>
      <c r="J4717" s="341"/>
      <c r="L4717"/>
      <c r="M4717"/>
      <c r="P4717" s="9">
        <v>195</v>
      </c>
      <c r="V4717" s="39"/>
      <c r="Z4717" s="38"/>
      <c r="AA4717" s="38">
        <v>12.00069923957696</v>
      </c>
      <c r="AB4717" s="30"/>
      <c r="AC4717" s="31"/>
      <c r="AD4717" s="32"/>
      <c r="AE4717" s="32"/>
      <c r="AF4717" s="33"/>
      <c r="AJ4717" s="350"/>
      <c r="AK4717" s="3"/>
      <c r="AL4717" s="3"/>
    </row>
    <row r="4718" spans="1:38" ht="12" customHeight="1" x14ac:dyDescent="0.25">
      <c r="A4718" s="73">
        <v>5113043</v>
      </c>
      <c r="B4718" s="98" t="s">
        <v>1966</v>
      </c>
      <c r="C4718" s="74"/>
      <c r="D4718" s="115">
        <v>163.85</v>
      </c>
      <c r="E4718" s="75"/>
      <c r="F4718" s="112">
        <f t="shared" si="264"/>
        <v>196.61999999999998</v>
      </c>
      <c r="G4718" s="80"/>
      <c r="H4718" s="358"/>
      <c r="J4718" s="341"/>
      <c r="L4718"/>
      <c r="M4718"/>
      <c r="P4718" s="9">
        <v>195</v>
      </c>
      <c r="V4718" s="39"/>
      <c r="Z4718" s="38"/>
      <c r="AA4718" s="38">
        <v>12.00069923957696</v>
      </c>
      <c r="AB4718" s="30"/>
      <c r="AC4718" s="31"/>
      <c r="AD4718" s="32"/>
      <c r="AE4718" s="32"/>
      <c r="AF4718" s="33"/>
      <c r="AJ4718" s="350">
        <v>1112043</v>
      </c>
      <c r="AK4718" s="3"/>
      <c r="AL4718" s="3"/>
    </row>
    <row r="4719" spans="1:38" ht="12" customHeight="1" x14ac:dyDescent="0.25">
      <c r="A4719" s="73">
        <v>5113044</v>
      </c>
      <c r="B4719" s="98" t="s">
        <v>1967</v>
      </c>
      <c r="C4719" s="74"/>
      <c r="D4719" s="115">
        <v>163.85</v>
      </c>
      <c r="E4719" s="75"/>
      <c r="F4719" s="112">
        <f t="shared" ref="F4719:F4782" si="265">D4719*1.2</f>
        <v>196.61999999999998</v>
      </c>
      <c r="G4719" s="80"/>
      <c r="H4719" s="358"/>
      <c r="J4719" s="341"/>
      <c r="L4719"/>
      <c r="M4719"/>
      <c r="P4719" s="9">
        <v>195</v>
      </c>
      <c r="V4719" s="39"/>
      <c r="Z4719" s="38"/>
      <c r="AA4719" s="38">
        <v>12.00069923957696</v>
      </c>
      <c r="AB4719" s="30"/>
      <c r="AC4719" s="31"/>
      <c r="AD4719" s="32"/>
      <c r="AE4719" s="32"/>
      <c r="AF4719" s="33"/>
      <c r="AJ4719" s="350">
        <v>1112044</v>
      </c>
      <c r="AK4719" s="3"/>
      <c r="AL4719" s="3"/>
    </row>
    <row r="4720" spans="1:38" ht="12" customHeight="1" x14ac:dyDescent="0.25">
      <c r="A4720" s="73">
        <v>5113045</v>
      </c>
      <c r="B4720" s="98" t="s">
        <v>1968</v>
      </c>
      <c r="C4720" s="74"/>
      <c r="D4720" s="115">
        <v>163.85</v>
      </c>
      <c r="E4720" s="75"/>
      <c r="F4720" s="112">
        <f t="shared" si="265"/>
        <v>196.61999999999998</v>
      </c>
      <c r="G4720" s="80"/>
      <c r="H4720" s="358"/>
      <c r="J4720" s="341"/>
      <c r="L4720"/>
      <c r="M4720"/>
      <c r="P4720" s="9">
        <v>195</v>
      </c>
      <c r="V4720" s="39"/>
      <c r="Z4720" s="38"/>
      <c r="AA4720" s="38">
        <v>12.00069923957696</v>
      </c>
      <c r="AB4720" s="30"/>
      <c r="AC4720" s="31"/>
      <c r="AD4720" s="32"/>
      <c r="AE4720" s="32"/>
      <c r="AF4720" s="33"/>
      <c r="AJ4720" s="350">
        <v>1112045</v>
      </c>
      <c r="AK4720" s="3"/>
      <c r="AL4720" s="3"/>
    </row>
    <row r="4721" spans="1:38" ht="12" customHeight="1" x14ac:dyDescent="0.25">
      <c r="A4721" s="73">
        <v>5113046</v>
      </c>
      <c r="B4721" s="98" t="s">
        <v>1969</v>
      </c>
      <c r="C4721" s="74"/>
      <c r="D4721" s="115">
        <v>163.85</v>
      </c>
      <c r="E4721" s="75"/>
      <c r="F4721" s="112">
        <f t="shared" si="265"/>
        <v>196.61999999999998</v>
      </c>
      <c r="G4721" s="80"/>
      <c r="H4721" s="358"/>
      <c r="J4721" s="341"/>
      <c r="L4721"/>
      <c r="M4721"/>
      <c r="P4721" s="9">
        <v>195</v>
      </c>
      <c r="V4721" s="39"/>
      <c r="Z4721" s="38"/>
      <c r="AA4721" s="38">
        <v>12.00069923957696</v>
      </c>
      <c r="AB4721" s="30"/>
      <c r="AC4721" s="31"/>
      <c r="AD4721" s="32"/>
      <c r="AE4721" s="32"/>
      <c r="AF4721" s="33"/>
      <c r="AJ4721" s="350">
        <v>1112046</v>
      </c>
      <c r="AK4721" s="3"/>
      <c r="AL4721" s="3"/>
    </row>
    <row r="4722" spans="1:38" ht="12" customHeight="1" x14ac:dyDescent="0.25">
      <c r="A4722" s="73">
        <v>1112047</v>
      </c>
      <c r="B4722" s="98" t="s">
        <v>1970</v>
      </c>
      <c r="C4722" s="74"/>
      <c r="D4722" s="115">
        <v>197.03</v>
      </c>
      <c r="E4722" s="75"/>
      <c r="F4722" s="112">
        <f t="shared" si="265"/>
        <v>236.43599999999998</v>
      </c>
      <c r="G4722" s="80"/>
      <c r="H4722" s="358"/>
      <c r="J4722" s="341"/>
      <c r="L4722"/>
      <c r="M4722"/>
      <c r="P4722" s="9">
        <v>195</v>
      </c>
      <c r="V4722" s="39"/>
      <c r="Z4722" s="38"/>
      <c r="AA4722" s="38">
        <v>12.001163044268367</v>
      </c>
      <c r="AB4722" s="30"/>
      <c r="AC4722" s="31"/>
      <c r="AD4722" s="32"/>
      <c r="AE4722" s="32"/>
      <c r="AF4722" s="33"/>
      <c r="AJ4722" s="350"/>
      <c r="AK4722" s="3"/>
      <c r="AL4722" s="3"/>
    </row>
    <row r="4723" spans="1:38" ht="12" customHeight="1" x14ac:dyDescent="0.25">
      <c r="A4723" s="73">
        <v>1112048</v>
      </c>
      <c r="B4723" s="98" t="s">
        <v>1971</v>
      </c>
      <c r="C4723" s="74"/>
      <c r="D4723" s="115">
        <v>197.03</v>
      </c>
      <c r="E4723" s="75" t="s">
        <v>6464</v>
      </c>
      <c r="F4723" s="112">
        <f t="shared" si="265"/>
        <v>236.43599999999998</v>
      </c>
      <c r="G4723" s="80"/>
      <c r="H4723" s="358"/>
      <c r="J4723" s="341"/>
      <c r="L4723"/>
      <c r="M4723"/>
      <c r="P4723" s="9">
        <v>195</v>
      </c>
      <c r="V4723" s="39"/>
      <c r="Z4723" s="38"/>
      <c r="AA4723" s="38">
        <v>12.001163044268367</v>
      </c>
      <c r="AB4723" s="30"/>
      <c r="AC4723" s="31"/>
      <c r="AD4723" s="32"/>
      <c r="AE4723" s="32"/>
      <c r="AF4723" s="33"/>
      <c r="AJ4723" s="350"/>
      <c r="AK4723" s="3"/>
      <c r="AL4723" s="3"/>
    </row>
    <row r="4724" spans="1:38" ht="12" customHeight="1" x14ac:dyDescent="0.25">
      <c r="A4724" s="73">
        <v>1112049</v>
      </c>
      <c r="B4724" s="98" t="s">
        <v>1972</v>
      </c>
      <c r="C4724" s="74"/>
      <c r="D4724" s="115">
        <v>197.03</v>
      </c>
      <c r="E4724" s="75"/>
      <c r="F4724" s="112">
        <f t="shared" si="265"/>
        <v>236.43599999999998</v>
      </c>
      <c r="G4724" s="80"/>
      <c r="H4724" s="358"/>
      <c r="J4724" s="341"/>
      <c r="L4724"/>
      <c r="M4724"/>
      <c r="P4724" s="9">
        <v>195</v>
      </c>
      <c r="V4724" s="39"/>
      <c r="Z4724" s="38"/>
      <c r="AA4724" s="38">
        <v>12.001163044268367</v>
      </c>
      <c r="AB4724" s="30"/>
      <c r="AC4724" s="31"/>
      <c r="AD4724" s="32"/>
      <c r="AE4724" s="32"/>
      <c r="AF4724" s="33"/>
      <c r="AJ4724" s="350"/>
      <c r="AK4724" s="3"/>
      <c r="AL4724" s="3"/>
    </row>
    <row r="4725" spans="1:38" ht="12" customHeight="1" x14ac:dyDescent="0.25">
      <c r="A4725" s="73">
        <v>1112050</v>
      </c>
      <c r="B4725" s="98" t="s">
        <v>1973</v>
      </c>
      <c r="C4725" s="74"/>
      <c r="D4725" s="115">
        <v>197.03</v>
      </c>
      <c r="E4725" s="75"/>
      <c r="F4725" s="112">
        <f t="shared" si="265"/>
        <v>236.43599999999998</v>
      </c>
      <c r="G4725" s="80"/>
      <c r="H4725" s="358"/>
      <c r="J4725" s="341"/>
      <c r="L4725"/>
      <c r="M4725"/>
      <c r="P4725" s="9">
        <v>195</v>
      </c>
      <c r="V4725" s="39"/>
      <c r="Z4725" s="38"/>
      <c r="AA4725" s="38">
        <v>12.001163044268367</v>
      </c>
      <c r="AB4725" s="30"/>
      <c r="AC4725" s="31"/>
      <c r="AD4725" s="32"/>
      <c r="AE4725" s="32"/>
      <c r="AF4725" s="33"/>
      <c r="AJ4725" s="350"/>
      <c r="AK4725" s="3"/>
      <c r="AL4725" s="3"/>
    </row>
    <row r="4726" spans="1:38" ht="12" customHeight="1" x14ac:dyDescent="0.25">
      <c r="A4726" s="73">
        <v>5113051</v>
      </c>
      <c r="B4726" s="98" t="s">
        <v>1974</v>
      </c>
      <c r="C4726" s="74"/>
      <c r="D4726" s="115">
        <v>197.03</v>
      </c>
      <c r="E4726" s="75" t="s">
        <v>6464</v>
      </c>
      <c r="F4726" s="112">
        <f t="shared" si="265"/>
        <v>236.43599999999998</v>
      </c>
      <c r="G4726" s="80"/>
      <c r="H4726" s="358"/>
      <c r="J4726" s="341"/>
      <c r="L4726"/>
      <c r="M4726"/>
      <c r="P4726" s="9">
        <v>195</v>
      </c>
      <c r="V4726" s="39"/>
      <c r="Z4726" s="38"/>
      <c r="AA4726" s="38">
        <v>12.001163044268367</v>
      </c>
      <c r="AB4726" s="30"/>
      <c r="AC4726" s="31"/>
      <c r="AD4726" s="32"/>
      <c r="AE4726" s="32"/>
      <c r="AF4726" s="33"/>
      <c r="AJ4726" s="350">
        <v>1112051</v>
      </c>
      <c r="AK4726" s="3"/>
      <c r="AL4726" s="3"/>
    </row>
    <row r="4727" spans="1:38" ht="12" customHeight="1" x14ac:dyDescent="0.25">
      <c r="A4727" s="73">
        <v>5113052</v>
      </c>
      <c r="B4727" s="98" t="s">
        <v>1975</v>
      </c>
      <c r="C4727" s="74"/>
      <c r="D4727" s="115">
        <v>197.03</v>
      </c>
      <c r="E4727" s="75"/>
      <c r="F4727" s="112">
        <f t="shared" si="265"/>
        <v>236.43599999999998</v>
      </c>
      <c r="G4727" s="80"/>
      <c r="H4727" s="358"/>
      <c r="J4727" s="341"/>
      <c r="L4727"/>
      <c r="M4727"/>
      <c r="P4727" s="9">
        <v>195</v>
      </c>
      <c r="V4727" s="39"/>
      <c r="Z4727" s="38"/>
      <c r="AA4727" s="38">
        <v>12.001163044268367</v>
      </c>
      <c r="AB4727" s="30"/>
      <c r="AC4727" s="31"/>
      <c r="AD4727" s="32"/>
      <c r="AE4727" s="32"/>
      <c r="AF4727" s="33"/>
      <c r="AJ4727" s="350">
        <v>1112052</v>
      </c>
      <c r="AK4727" s="3"/>
      <c r="AL4727" s="3"/>
    </row>
    <row r="4728" spans="1:38" ht="12" customHeight="1" x14ac:dyDescent="0.25">
      <c r="A4728" s="73">
        <v>5113053</v>
      </c>
      <c r="B4728" s="98" t="s">
        <v>1976</v>
      </c>
      <c r="C4728" s="74"/>
      <c r="D4728" s="115">
        <v>197.03</v>
      </c>
      <c r="E4728" s="75" t="s">
        <v>6463</v>
      </c>
      <c r="F4728" s="112">
        <f t="shared" si="265"/>
        <v>236.43599999999998</v>
      </c>
      <c r="G4728" s="80"/>
      <c r="H4728" s="358"/>
      <c r="J4728" s="341"/>
      <c r="L4728"/>
      <c r="M4728"/>
      <c r="P4728" s="9">
        <v>195</v>
      </c>
      <c r="V4728" s="39"/>
      <c r="Z4728" s="38"/>
      <c r="AA4728" s="38">
        <v>12.001163044268367</v>
      </c>
      <c r="AB4728" s="30"/>
      <c r="AC4728" s="31"/>
      <c r="AD4728" s="32"/>
      <c r="AE4728" s="32"/>
      <c r="AF4728" s="33"/>
      <c r="AJ4728" s="350">
        <v>1112053</v>
      </c>
      <c r="AK4728" s="3"/>
      <c r="AL4728" s="3"/>
    </row>
    <row r="4729" spans="1:38" ht="12" customHeight="1" x14ac:dyDescent="0.25">
      <c r="A4729" s="73">
        <v>5113054</v>
      </c>
      <c r="B4729" s="98" t="s">
        <v>1977</v>
      </c>
      <c r="C4729" s="74"/>
      <c r="D4729" s="115">
        <v>197.03</v>
      </c>
      <c r="E4729" s="75"/>
      <c r="F4729" s="112">
        <f t="shared" si="265"/>
        <v>236.43599999999998</v>
      </c>
      <c r="G4729" s="80"/>
      <c r="H4729" s="358"/>
      <c r="J4729" s="341"/>
      <c r="L4729"/>
      <c r="M4729"/>
      <c r="P4729" s="9">
        <v>195</v>
      </c>
      <c r="V4729" s="39"/>
      <c r="Z4729" s="38"/>
      <c r="AA4729" s="38">
        <v>12.001163044268367</v>
      </c>
      <c r="AB4729" s="30"/>
      <c r="AC4729" s="31"/>
      <c r="AD4729" s="32"/>
      <c r="AE4729" s="32"/>
      <c r="AF4729" s="33"/>
      <c r="AJ4729" s="350">
        <v>1112054</v>
      </c>
      <c r="AK4729" s="3"/>
      <c r="AL4729" s="3"/>
    </row>
    <row r="4730" spans="1:38" ht="12" customHeight="1" x14ac:dyDescent="0.25">
      <c r="A4730" s="73">
        <v>5113055</v>
      </c>
      <c r="B4730" s="98" t="s">
        <v>1978</v>
      </c>
      <c r="C4730" s="74"/>
      <c r="D4730" s="115">
        <v>197.03</v>
      </c>
      <c r="E4730" s="75"/>
      <c r="F4730" s="112">
        <f t="shared" si="265"/>
        <v>236.43599999999998</v>
      </c>
      <c r="G4730" s="80"/>
      <c r="H4730" s="358"/>
      <c r="J4730" s="341"/>
      <c r="L4730"/>
      <c r="M4730"/>
      <c r="P4730" s="9">
        <v>195</v>
      </c>
      <c r="V4730" s="39"/>
      <c r="Z4730" s="38"/>
      <c r="AA4730" s="38">
        <v>12.001163044268367</v>
      </c>
      <c r="AB4730" s="30"/>
      <c r="AC4730" s="31"/>
      <c r="AD4730" s="32"/>
      <c r="AE4730" s="32"/>
      <c r="AF4730" s="33"/>
      <c r="AJ4730" s="350">
        <v>1112055</v>
      </c>
      <c r="AK4730" s="3"/>
      <c r="AL4730" s="3"/>
    </row>
    <row r="4731" spans="1:38" ht="12" customHeight="1" x14ac:dyDescent="0.25">
      <c r="A4731" s="73">
        <v>5113056</v>
      </c>
      <c r="B4731" s="98" t="s">
        <v>1979</v>
      </c>
      <c r="C4731" s="74"/>
      <c r="D4731" s="115">
        <v>197.03</v>
      </c>
      <c r="E4731" s="75" t="s">
        <v>6463</v>
      </c>
      <c r="F4731" s="112">
        <f t="shared" si="265"/>
        <v>236.43599999999998</v>
      </c>
      <c r="G4731" s="80"/>
      <c r="H4731" s="358"/>
      <c r="J4731" s="341"/>
      <c r="L4731"/>
      <c r="M4731"/>
      <c r="P4731" s="9">
        <v>195</v>
      </c>
      <c r="V4731" s="39"/>
      <c r="Z4731" s="38"/>
      <c r="AA4731" s="38">
        <v>12.001163044268367</v>
      </c>
      <c r="AB4731" s="30"/>
      <c r="AC4731" s="31"/>
      <c r="AD4731" s="32"/>
      <c r="AE4731" s="32"/>
      <c r="AF4731" s="33"/>
      <c r="AJ4731" s="350">
        <v>1112056</v>
      </c>
      <c r="AK4731" s="3"/>
      <c r="AL4731" s="3"/>
    </row>
    <row r="4732" spans="1:38" ht="12" customHeight="1" x14ac:dyDescent="0.25">
      <c r="A4732" s="73">
        <v>1112057</v>
      </c>
      <c r="B4732" s="98" t="s">
        <v>1980</v>
      </c>
      <c r="C4732" s="74"/>
      <c r="D4732" s="115">
        <v>240.56</v>
      </c>
      <c r="E4732" s="75"/>
      <c r="F4732" s="112">
        <f t="shared" si="265"/>
        <v>288.67199999999997</v>
      </c>
      <c r="G4732" s="80"/>
      <c r="H4732" s="358"/>
      <c r="J4732" s="341"/>
      <c r="L4732"/>
      <c r="M4732"/>
      <c r="P4732" s="9">
        <v>195</v>
      </c>
      <c r="V4732" s="39"/>
      <c r="Z4732" s="38"/>
      <c r="AA4732" s="38">
        <v>12.002857823291251</v>
      </c>
      <c r="AB4732" s="30"/>
      <c r="AC4732" s="31"/>
      <c r="AD4732" s="32"/>
      <c r="AE4732" s="32"/>
      <c r="AF4732" s="33"/>
      <c r="AJ4732" s="350"/>
      <c r="AK4732" s="3"/>
      <c r="AL4732" s="3"/>
    </row>
    <row r="4733" spans="1:38" ht="12" customHeight="1" x14ac:dyDescent="0.25">
      <c r="A4733" s="73">
        <v>1112058</v>
      </c>
      <c r="B4733" s="98" t="s">
        <v>1981</v>
      </c>
      <c r="C4733" s="74"/>
      <c r="D4733" s="115">
        <v>240.56</v>
      </c>
      <c r="E4733" s="75"/>
      <c r="F4733" s="112">
        <f t="shared" si="265"/>
        <v>288.67199999999997</v>
      </c>
      <c r="G4733" s="80"/>
      <c r="H4733" s="358"/>
      <c r="J4733" s="341"/>
      <c r="L4733"/>
      <c r="M4733"/>
      <c r="P4733" s="9">
        <v>195</v>
      </c>
      <c r="V4733" s="39"/>
      <c r="Z4733" s="38"/>
      <c r="AA4733" s="38">
        <v>12.002857823291251</v>
      </c>
      <c r="AB4733" s="30"/>
      <c r="AC4733" s="31"/>
      <c r="AD4733" s="32"/>
      <c r="AE4733" s="32"/>
      <c r="AF4733" s="33"/>
      <c r="AJ4733" s="350"/>
      <c r="AK4733" s="3"/>
      <c r="AL4733" s="3"/>
    </row>
    <row r="4734" spans="1:38" ht="12" customHeight="1" x14ac:dyDescent="0.25">
      <c r="A4734" s="73">
        <v>5113059</v>
      </c>
      <c r="B4734" s="98" t="s">
        <v>1982</v>
      </c>
      <c r="C4734" s="74"/>
      <c r="D4734" s="115">
        <v>240.56</v>
      </c>
      <c r="E4734" s="75"/>
      <c r="F4734" s="112">
        <f t="shared" si="265"/>
        <v>288.67199999999997</v>
      </c>
      <c r="G4734" s="80"/>
      <c r="H4734" s="358"/>
      <c r="J4734" s="341"/>
      <c r="L4734"/>
      <c r="M4734"/>
      <c r="P4734" s="9">
        <v>195</v>
      </c>
      <c r="V4734" s="39"/>
      <c r="Z4734" s="38"/>
      <c r="AA4734" s="38">
        <v>12.002857823291251</v>
      </c>
      <c r="AB4734" s="30"/>
      <c r="AC4734" s="31"/>
      <c r="AD4734" s="32"/>
      <c r="AE4734" s="32"/>
      <c r="AF4734" s="33"/>
      <c r="AJ4734" s="350">
        <v>1112059</v>
      </c>
      <c r="AK4734" s="3"/>
      <c r="AL4734" s="3"/>
    </row>
    <row r="4735" spans="1:38" ht="12" customHeight="1" x14ac:dyDescent="0.25">
      <c r="A4735" s="73">
        <v>5113060</v>
      </c>
      <c r="B4735" s="98" t="s">
        <v>1983</v>
      </c>
      <c r="C4735" s="74"/>
      <c r="D4735" s="115">
        <v>240.56</v>
      </c>
      <c r="E4735" s="75"/>
      <c r="F4735" s="112">
        <f t="shared" si="265"/>
        <v>288.67199999999997</v>
      </c>
      <c r="G4735" s="80"/>
      <c r="H4735" s="358"/>
      <c r="J4735" s="341"/>
      <c r="L4735"/>
      <c r="M4735"/>
      <c r="P4735" s="9">
        <v>195</v>
      </c>
      <c r="V4735" s="39"/>
      <c r="Z4735" s="38"/>
      <c r="AA4735" s="38">
        <v>12.002857823291251</v>
      </c>
      <c r="AB4735" s="30"/>
      <c r="AC4735" s="31"/>
      <c r="AD4735" s="32"/>
      <c r="AE4735" s="32"/>
      <c r="AF4735" s="33"/>
      <c r="AJ4735" s="350">
        <v>1112060</v>
      </c>
      <c r="AK4735" s="3"/>
      <c r="AL4735" s="3"/>
    </row>
    <row r="4736" spans="1:38" ht="12" customHeight="1" x14ac:dyDescent="0.25">
      <c r="A4736" s="73">
        <v>1112061</v>
      </c>
      <c r="B4736" s="98" t="s">
        <v>1984</v>
      </c>
      <c r="C4736" s="74"/>
      <c r="D4736" s="115">
        <v>244.94</v>
      </c>
      <c r="E4736" s="75"/>
      <c r="F4736" s="112">
        <f t="shared" si="265"/>
        <v>293.928</v>
      </c>
      <c r="G4736" s="80"/>
      <c r="H4736" s="358"/>
      <c r="J4736" s="341"/>
      <c r="L4736"/>
      <c r="M4736"/>
      <c r="P4736" s="9">
        <v>195</v>
      </c>
      <c r="V4736" s="39"/>
      <c r="Z4736" s="38"/>
      <c r="AA4736" s="38">
        <v>11.997895106121732</v>
      </c>
      <c r="AB4736" s="30"/>
      <c r="AC4736" s="31"/>
      <c r="AD4736" s="32"/>
      <c r="AE4736" s="32"/>
      <c r="AF4736" s="33"/>
      <c r="AJ4736" s="350"/>
      <c r="AK4736" s="3"/>
      <c r="AL4736" s="3"/>
    </row>
    <row r="4737" spans="1:38" ht="12" customHeight="1" x14ac:dyDescent="0.25">
      <c r="A4737" s="73">
        <v>1112062</v>
      </c>
      <c r="B4737" s="98" t="s">
        <v>1985</v>
      </c>
      <c r="C4737" s="74"/>
      <c r="D4737" s="115">
        <v>244.94</v>
      </c>
      <c r="E4737" s="75"/>
      <c r="F4737" s="112">
        <f t="shared" si="265"/>
        <v>293.928</v>
      </c>
      <c r="G4737" s="80"/>
      <c r="H4737" s="358"/>
      <c r="J4737" s="341"/>
      <c r="L4737"/>
      <c r="M4737"/>
      <c r="P4737" s="9">
        <v>195</v>
      </c>
      <c r="V4737" s="39"/>
      <c r="Z4737" s="38"/>
      <c r="AA4737" s="38">
        <v>11.997895106121732</v>
      </c>
      <c r="AB4737" s="30"/>
      <c r="AC4737" s="31"/>
      <c r="AD4737" s="32"/>
      <c r="AE4737" s="32"/>
      <c r="AF4737" s="33"/>
      <c r="AJ4737" s="350"/>
      <c r="AK4737" s="3"/>
      <c r="AL4737" s="3"/>
    </row>
    <row r="4738" spans="1:38" ht="12" customHeight="1" x14ac:dyDescent="0.25">
      <c r="A4738" s="73">
        <v>1112063</v>
      </c>
      <c r="B4738" s="98" t="s">
        <v>1986</v>
      </c>
      <c r="C4738" s="74"/>
      <c r="D4738" s="115">
        <v>244.94</v>
      </c>
      <c r="E4738" s="75"/>
      <c r="F4738" s="112">
        <f t="shared" si="265"/>
        <v>293.928</v>
      </c>
      <c r="G4738" s="80"/>
      <c r="H4738" s="358"/>
      <c r="J4738" s="341"/>
      <c r="L4738"/>
      <c r="M4738"/>
      <c r="P4738" s="9">
        <v>195</v>
      </c>
      <c r="V4738" s="39"/>
      <c r="Z4738" s="38"/>
      <c r="AA4738" s="38">
        <v>11.997895106121732</v>
      </c>
      <c r="AB4738" s="30"/>
      <c r="AC4738" s="31"/>
      <c r="AD4738" s="32"/>
      <c r="AE4738" s="32"/>
      <c r="AF4738" s="33"/>
      <c r="AJ4738" s="350"/>
      <c r="AK4738" s="3"/>
      <c r="AL4738" s="3"/>
    </row>
    <row r="4739" spans="1:38" ht="12" customHeight="1" x14ac:dyDescent="0.25">
      <c r="A4739" s="73">
        <v>1112064</v>
      </c>
      <c r="B4739" s="98" t="s">
        <v>1987</v>
      </c>
      <c r="C4739" s="74"/>
      <c r="D4739" s="115">
        <v>244.94</v>
      </c>
      <c r="E4739" s="75" t="s">
        <v>6464</v>
      </c>
      <c r="F4739" s="112">
        <f t="shared" si="265"/>
        <v>293.928</v>
      </c>
      <c r="G4739" s="80"/>
      <c r="H4739" s="358"/>
      <c r="J4739" s="341"/>
      <c r="L4739"/>
      <c r="M4739"/>
      <c r="P4739" s="9">
        <v>195</v>
      </c>
      <c r="V4739" s="39"/>
      <c r="Z4739" s="38"/>
      <c r="AA4739" s="38">
        <v>11.997895106121732</v>
      </c>
      <c r="AB4739" s="30"/>
      <c r="AC4739" s="31"/>
      <c r="AD4739" s="32"/>
      <c r="AE4739" s="32"/>
      <c r="AF4739" s="33"/>
      <c r="AJ4739" s="350"/>
      <c r="AK4739" s="3"/>
      <c r="AL4739" s="3"/>
    </row>
    <row r="4740" spans="1:38" ht="12" customHeight="1" x14ac:dyDescent="0.25">
      <c r="A4740" s="73">
        <v>5113065</v>
      </c>
      <c r="B4740" s="98" t="s">
        <v>1988</v>
      </c>
      <c r="C4740" s="74"/>
      <c r="D4740" s="115">
        <v>244.94</v>
      </c>
      <c r="E4740" s="75"/>
      <c r="F4740" s="112">
        <f t="shared" si="265"/>
        <v>293.928</v>
      </c>
      <c r="G4740" s="80"/>
      <c r="H4740" s="358"/>
      <c r="J4740" s="341"/>
      <c r="L4740"/>
      <c r="M4740"/>
      <c r="P4740" s="9">
        <v>195</v>
      </c>
      <c r="V4740" s="39"/>
      <c r="Z4740" s="38"/>
      <c r="AA4740" s="38">
        <v>11.997895106121732</v>
      </c>
      <c r="AB4740" s="30"/>
      <c r="AC4740" s="31"/>
      <c r="AD4740" s="32"/>
      <c r="AE4740" s="32"/>
      <c r="AF4740" s="33"/>
      <c r="AJ4740" s="350">
        <v>1112065</v>
      </c>
      <c r="AK4740" s="3"/>
      <c r="AL4740" s="3"/>
    </row>
    <row r="4741" spans="1:38" ht="12" customHeight="1" x14ac:dyDescent="0.25">
      <c r="A4741" s="73">
        <v>5113066</v>
      </c>
      <c r="B4741" s="98" t="s">
        <v>1989</v>
      </c>
      <c r="C4741" s="74"/>
      <c r="D4741" s="115">
        <v>244.94</v>
      </c>
      <c r="E4741" s="75" t="s">
        <v>6464</v>
      </c>
      <c r="F4741" s="112">
        <f t="shared" si="265"/>
        <v>293.928</v>
      </c>
      <c r="G4741" s="80"/>
      <c r="H4741" s="358"/>
      <c r="J4741" s="341"/>
      <c r="L4741"/>
      <c r="M4741"/>
      <c r="P4741" s="9">
        <v>195</v>
      </c>
      <c r="V4741" s="39"/>
      <c r="Z4741" s="38"/>
      <c r="AA4741" s="38">
        <v>11.997895106121732</v>
      </c>
      <c r="AB4741" s="30"/>
      <c r="AC4741" s="31"/>
      <c r="AD4741" s="32"/>
      <c r="AE4741" s="32"/>
      <c r="AF4741" s="33"/>
      <c r="AJ4741" s="350">
        <v>1112066</v>
      </c>
      <c r="AK4741" s="3"/>
      <c r="AL4741" s="3"/>
    </row>
    <row r="4742" spans="1:38" ht="12" customHeight="1" x14ac:dyDescent="0.25">
      <c r="A4742" s="73">
        <v>5113067</v>
      </c>
      <c r="B4742" s="98" t="s">
        <v>1990</v>
      </c>
      <c r="C4742" s="74"/>
      <c r="D4742" s="115">
        <v>244.94</v>
      </c>
      <c r="E4742" s="75"/>
      <c r="F4742" s="112">
        <f t="shared" si="265"/>
        <v>293.928</v>
      </c>
      <c r="G4742" s="80"/>
      <c r="H4742" s="358"/>
      <c r="J4742" s="341"/>
      <c r="L4742"/>
      <c r="M4742"/>
      <c r="P4742" s="9">
        <v>195</v>
      </c>
      <c r="V4742" s="39"/>
      <c r="Z4742" s="38"/>
      <c r="AA4742" s="38">
        <v>11.997895106121732</v>
      </c>
      <c r="AB4742" s="30"/>
      <c r="AC4742" s="31"/>
      <c r="AD4742" s="32"/>
      <c r="AE4742" s="32"/>
      <c r="AF4742" s="33"/>
      <c r="AJ4742" s="350">
        <v>1112067</v>
      </c>
      <c r="AK4742" s="3"/>
      <c r="AL4742" s="3"/>
    </row>
    <row r="4743" spans="1:38" ht="12" customHeight="1" x14ac:dyDescent="0.25">
      <c r="A4743" s="73">
        <v>5113068</v>
      </c>
      <c r="B4743" s="98" t="s">
        <v>1991</v>
      </c>
      <c r="C4743" s="74"/>
      <c r="D4743" s="115">
        <v>244.94</v>
      </c>
      <c r="E4743" s="75"/>
      <c r="F4743" s="112">
        <f t="shared" si="265"/>
        <v>293.928</v>
      </c>
      <c r="G4743" s="80"/>
      <c r="H4743" s="358"/>
      <c r="J4743" s="341"/>
      <c r="L4743"/>
      <c r="M4743"/>
      <c r="P4743" s="9">
        <v>195</v>
      </c>
      <c r="V4743" s="39"/>
      <c r="Z4743" s="38"/>
      <c r="AA4743" s="38">
        <v>11.997895106121732</v>
      </c>
      <c r="AB4743" s="30"/>
      <c r="AC4743" s="31"/>
      <c r="AD4743" s="32"/>
      <c r="AE4743" s="32"/>
      <c r="AF4743" s="33"/>
      <c r="AJ4743" s="350">
        <v>1112068</v>
      </c>
      <c r="AK4743" s="3"/>
      <c r="AL4743" s="3"/>
    </row>
    <row r="4744" spans="1:38" ht="12" customHeight="1" x14ac:dyDescent="0.25">
      <c r="A4744" s="73">
        <v>5113069</v>
      </c>
      <c r="B4744" s="98" t="s">
        <v>1992</v>
      </c>
      <c r="C4744" s="74"/>
      <c r="D4744" s="115">
        <v>244.94</v>
      </c>
      <c r="E4744" s="75"/>
      <c r="F4744" s="112">
        <f t="shared" si="265"/>
        <v>293.928</v>
      </c>
      <c r="G4744" s="80"/>
      <c r="H4744" s="358"/>
      <c r="J4744" s="341"/>
      <c r="L4744"/>
      <c r="M4744"/>
      <c r="P4744" s="9">
        <v>195</v>
      </c>
      <c r="V4744" s="39"/>
      <c r="Z4744" s="38"/>
      <c r="AA4744" s="38">
        <v>11.997895106121732</v>
      </c>
      <c r="AB4744" s="30"/>
      <c r="AC4744" s="31"/>
      <c r="AD4744" s="32"/>
      <c r="AE4744" s="32"/>
      <c r="AF4744" s="33"/>
      <c r="AJ4744" s="350">
        <v>1112069</v>
      </c>
      <c r="AK4744" s="3"/>
      <c r="AL4744" s="3"/>
    </row>
    <row r="4745" spans="1:38" ht="12" customHeight="1" x14ac:dyDescent="0.25">
      <c r="A4745" s="73">
        <v>5113070</v>
      </c>
      <c r="B4745" s="98" t="s">
        <v>1993</v>
      </c>
      <c r="C4745" s="74"/>
      <c r="D4745" s="115">
        <v>244.94</v>
      </c>
      <c r="E4745" s="75"/>
      <c r="F4745" s="112">
        <f t="shared" si="265"/>
        <v>293.928</v>
      </c>
      <c r="G4745" s="80"/>
      <c r="H4745" s="358"/>
      <c r="J4745" s="341"/>
      <c r="L4745"/>
      <c r="M4745"/>
      <c r="P4745" s="9">
        <v>195</v>
      </c>
      <c r="V4745" s="39"/>
      <c r="Z4745" s="38"/>
      <c r="AA4745" s="38">
        <v>11.997895106121732</v>
      </c>
      <c r="AB4745" s="30"/>
      <c r="AC4745" s="31"/>
      <c r="AD4745" s="32"/>
      <c r="AE4745" s="32"/>
      <c r="AF4745" s="33"/>
      <c r="AJ4745" s="350">
        <v>1112070</v>
      </c>
      <c r="AK4745" s="3"/>
      <c r="AL4745" s="3"/>
    </row>
    <row r="4746" spans="1:38" ht="12" customHeight="1" x14ac:dyDescent="0.25">
      <c r="A4746" s="73">
        <v>5113071</v>
      </c>
      <c r="B4746" s="98" t="s">
        <v>1994</v>
      </c>
      <c r="C4746" s="74"/>
      <c r="D4746" s="115">
        <v>244.94</v>
      </c>
      <c r="E4746" s="75" t="s">
        <v>6464</v>
      </c>
      <c r="F4746" s="112">
        <f t="shared" si="265"/>
        <v>293.928</v>
      </c>
      <c r="G4746" s="80"/>
      <c r="H4746" s="358"/>
      <c r="J4746" s="341"/>
      <c r="L4746"/>
      <c r="M4746"/>
      <c r="P4746" s="9">
        <v>195</v>
      </c>
      <c r="V4746" s="39"/>
      <c r="Z4746" s="38"/>
      <c r="AA4746" s="38">
        <v>11.997895106121732</v>
      </c>
      <c r="AB4746" s="30"/>
      <c r="AC4746" s="31"/>
      <c r="AD4746" s="32"/>
      <c r="AE4746" s="32"/>
      <c r="AF4746" s="33"/>
      <c r="AJ4746" s="350">
        <v>1112071</v>
      </c>
      <c r="AK4746" s="3"/>
      <c r="AL4746" s="3"/>
    </row>
    <row r="4747" spans="1:38" ht="12" customHeight="1" x14ac:dyDescent="0.25">
      <c r="A4747" s="73">
        <v>5113072</v>
      </c>
      <c r="B4747" s="98" t="s">
        <v>1995</v>
      </c>
      <c r="C4747" s="74"/>
      <c r="D4747" s="115">
        <v>244.94</v>
      </c>
      <c r="E4747" s="75"/>
      <c r="F4747" s="112">
        <f t="shared" si="265"/>
        <v>293.928</v>
      </c>
      <c r="G4747" s="80"/>
      <c r="H4747" s="358"/>
      <c r="J4747" s="341"/>
      <c r="L4747"/>
      <c r="M4747"/>
      <c r="P4747" s="9">
        <v>195</v>
      </c>
      <c r="V4747" s="39"/>
      <c r="Z4747" s="38"/>
      <c r="AA4747" s="38">
        <v>11.997895106121732</v>
      </c>
      <c r="AB4747" s="30"/>
      <c r="AC4747" s="31"/>
      <c r="AD4747" s="32"/>
      <c r="AE4747" s="32"/>
      <c r="AF4747" s="33"/>
      <c r="AJ4747" s="350">
        <v>1112072</v>
      </c>
      <c r="AK4747" s="3"/>
      <c r="AL4747" s="3"/>
    </row>
    <row r="4748" spans="1:38" ht="12" customHeight="1" x14ac:dyDescent="0.25">
      <c r="A4748" s="73">
        <v>1112073</v>
      </c>
      <c r="B4748" s="98" t="s">
        <v>1996</v>
      </c>
      <c r="C4748" s="74"/>
      <c r="D4748" s="115">
        <v>301.83999999999997</v>
      </c>
      <c r="E4748" s="75" t="s">
        <v>6464</v>
      </c>
      <c r="F4748" s="112">
        <f t="shared" si="265"/>
        <v>362.20799999999997</v>
      </c>
      <c r="G4748" s="80"/>
      <c r="H4748" s="358"/>
      <c r="J4748" s="341"/>
      <c r="L4748"/>
      <c r="M4748"/>
      <c r="P4748" s="9">
        <v>195</v>
      </c>
      <c r="V4748" s="39"/>
      <c r="Z4748" s="38"/>
      <c r="AA4748" s="38">
        <v>12</v>
      </c>
      <c r="AB4748" s="30"/>
      <c r="AC4748" s="31"/>
      <c r="AD4748" s="32"/>
      <c r="AE4748" s="32"/>
      <c r="AF4748" s="33"/>
      <c r="AJ4748" s="350"/>
      <c r="AK4748" s="3"/>
      <c r="AL4748" s="3"/>
    </row>
    <row r="4749" spans="1:38" ht="12" customHeight="1" x14ac:dyDescent="0.25">
      <c r="A4749" s="73">
        <v>1112074</v>
      </c>
      <c r="B4749" s="98" t="s">
        <v>1997</v>
      </c>
      <c r="C4749" s="74"/>
      <c r="D4749" s="115">
        <v>301.83999999999997</v>
      </c>
      <c r="E4749" s="75"/>
      <c r="F4749" s="112">
        <f t="shared" si="265"/>
        <v>362.20799999999997</v>
      </c>
      <c r="G4749" s="80"/>
      <c r="H4749" s="358"/>
      <c r="J4749" s="341"/>
      <c r="L4749"/>
      <c r="M4749"/>
      <c r="P4749" s="9">
        <v>195</v>
      </c>
      <c r="V4749" s="39"/>
      <c r="Z4749" s="38"/>
      <c r="AA4749" s="38">
        <v>12</v>
      </c>
      <c r="AB4749" s="30"/>
      <c r="AC4749" s="31"/>
      <c r="AD4749" s="32"/>
      <c r="AE4749" s="32"/>
      <c r="AF4749" s="33"/>
      <c r="AJ4749" s="350"/>
      <c r="AK4749" s="3"/>
      <c r="AL4749" s="3"/>
    </row>
    <row r="4750" spans="1:38" ht="12" customHeight="1" x14ac:dyDescent="0.25">
      <c r="A4750" s="73">
        <v>1112075</v>
      </c>
      <c r="B4750" s="98" t="s">
        <v>1998</v>
      </c>
      <c r="C4750" s="74"/>
      <c r="D4750" s="115">
        <v>301.83999999999997</v>
      </c>
      <c r="E4750" s="75"/>
      <c r="F4750" s="112">
        <f t="shared" si="265"/>
        <v>362.20799999999997</v>
      </c>
      <c r="G4750" s="80"/>
      <c r="H4750" s="358"/>
      <c r="J4750" s="341"/>
      <c r="L4750"/>
      <c r="M4750"/>
      <c r="P4750" s="9">
        <v>195</v>
      </c>
      <c r="V4750" s="39"/>
      <c r="Z4750" s="38"/>
      <c r="AA4750" s="38">
        <v>12</v>
      </c>
      <c r="AB4750" s="30"/>
      <c r="AC4750" s="31"/>
      <c r="AD4750" s="32"/>
      <c r="AE4750" s="32"/>
      <c r="AF4750" s="33"/>
      <c r="AJ4750" s="350"/>
      <c r="AK4750" s="3"/>
      <c r="AL4750" s="3"/>
    </row>
    <row r="4751" spans="1:38" ht="12" customHeight="1" x14ac:dyDescent="0.25">
      <c r="A4751" s="73">
        <v>1112076</v>
      </c>
      <c r="B4751" s="98" t="s">
        <v>1999</v>
      </c>
      <c r="C4751" s="74"/>
      <c r="D4751" s="115">
        <v>301.83999999999997</v>
      </c>
      <c r="E4751" s="75" t="s">
        <v>6464</v>
      </c>
      <c r="F4751" s="112">
        <f t="shared" si="265"/>
        <v>362.20799999999997</v>
      </c>
      <c r="G4751" s="80"/>
      <c r="H4751" s="358"/>
      <c r="J4751" s="341"/>
      <c r="L4751"/>
      <c r="M4751"/>
      <c r="P4751" s="9">
        <v>195</v>
      </c>
      <c r="V4751" s="39"/>
      <c r="Z4751" s="38"/>
      <c r="AA4751" s="38">
        <v>12</v>
      </c>
      <c r="AB4751" s="30"/>
      <c r="AC4751" s="31"/>
      <c r="AD4751" s="32"/>
      <c r="AE4751" s="32"/>
      <c r="AF4751" s="33"/>
      <c r="AJ4751" s="350"/>
      <c r="AK4751" s="3"/>
      <c r="AL4751" s="3"/>
    </row>
    <row r="4752" spans="1:38" ht="12" customHeight="1" x14ac:dyDescent="0.25">
      <c r="A4752" s="73">
        <v>1112077</v>
      </c>
      <c r="B4752" s="98" t="s">
        <v>2000</v>
      </c>
      <c r="C4752" s="74"/>
      <c r="D4752" s="115">
        <v>301.83999999999997</v>
      </c>
      <c r="E4752" s="75" t="s">
        <v>1</v>
      </c>
      <c r="F4752" s="112">
        <f t="shared" si="265"/>
        <v>362.20799999999997</v>
      </c>
      <c r="G4752" s="80"/>
      <c r="H4752" s="358"/>
      <c r="J4752" s="341"/>
      <c r="L4752"/>
      <c r="M4752"/>
      <c r="P4752" s="9">
        <v>195</v>
      </c>
      <c r="V4752" s="39"/>
      <c r="Z4752" s="38"/>
      <c r="AA4752" s="38">
        <v>12</v>
      </c>
      <c r="AB4752" s="30"/>
      <c r="AC4752" s="31"/>
      <c r="AD4752" s="32"/>
      <c r="AE4752" s="32"/>
      <c r="AF4752" s="33"/>
      <c r="AJ4752" s="350"/>
      <c r="AK4752" s="3"/>
      <c r="AL4752" s="3"/>
    </row>
    <row r="4753" spans="1:38" ht="12" customHeight="1" x14ac:dyDescent="0.25">
      <c r="A4753" s="73">
        <v>1112078</v>
      </c>
      <c r="B4753" s="98" t="s">
        <v>2001</v>
      </c>
      <c r="C4753" s="74"/>
      <c r="D4753" s="115">
        <v>301.83999999999997</v>
      </c>
      <c r="E4753" s="75"/>
      <c r="F4753" s="112">
        <f t="shared" si="265"/>
        <v>362.20799999999997</v>
      </c>
      <c r="G4753" s="80"/>
      <c r="H4753" s="358"/>
      <c r="J4753" s="341"/>
      <c r="L4753"/>
      <c r="M4753"/>
      <c r="P4753" s="9">
        <v>195</v>
      </c>
      <c r="V4753" s="39"/>
      <c r="Z4753" s="38"/>
      <c r="AA4753" s="38">
        <v>12</v>
      </c>
      <c r="AB4753" s="30"/>
      <c r="AC4753" s="31"/>
      <c r="AD4753" s="32"/>
      <c r="AE4753" s="32"/>
      <c r="AF4753" s="33"/>
      <c r="AJ4753" s="350"/>
      <c r="AK4753" s="3"/>
      <c r="AL4753" s="3"/>
    </row>
    <row r="4754" spans="1:38" ht="12" customHeight="1" x14ac:dyDescent="0.25">
      <c r="A4754" s="73">
        <v>5113079</v>
      </c>
      <c r="B4754" s="98" t="s">
        <v>2002</v>
      </c>
      <c r="C4754" s="74"/>
      <c r="D4754" s="115">
        <v>301.83999999999997</v>
      </c>
      <c r="E4754" s="75"/>
      <c r="F4754" s="112">
        <f t="shared" si="265"/>
        <v>362.20799999999997</v>
      </c>
      <c r="G4754" s="80"/>
      <c r="H4754" s="358"/>
      <c r="J4754" s="341"/>
      <c r="L4754"/>
      <c r="M4754"/>
      <c r="P4754" s="9">
        <v>195</v>
      </c>
      <c r="V4754" s="39"/>
      <c r="Z4754" s="38"/>
      <c r="AA4754" s="38">
        <v>12</v>
      </c>
      <c r="AB4754" s="30"/>
      <c r="AC4754" s="31"/>
      <c r="AD4754" s="32"/>
      <c r="AE4754" s="32"/>
      <c r="AF4754" s="33"/>
      <c r="AJ4754" s="350">
        <v>1112079</v>
      </c>
      <c r="AK4754" s="3"/>
      <c r="AL4754" s="3"/>
    </row>
    <row r="4755" spans="1:38" ht="12" customHeight="1" x14ac:dyDescent="0.25">
      <c r="A4755" s="73">
        <v>5113080</v>
      </c>
      <c r="B4755" s="98" t="s">
        <v>2003</v>
      </c>
      <c r="C4755" s="74"/>
      <c r="D4755" s="115">
        <v>301.83999999999997</v>
      </c>
      <c r="E4755" s="75" t="s">
        <v>1</v>
      </c>
      <c r="F4755" s="112">
        <f t="shared" si="265"/>
        <v>362.20799999999997</v>
      </c>
      <c r="G4755" s="80"/>
      <c r="H4755" s="358"/>
      <c r="J4755" s="341"/>
      <c r="L4755"/>
      <c r="M4755"/>
      <c r="P4755" s="9">
        <v>195</v>
      </c>
      <c r="V4755" s="39"/>
      <c r="Z4755" s="38"/>
      <c r="AA4755" s="38">
        <v>12</v>
      </c>
      <c r="AB4755" s="30"/>
      <c r="AC4755" s="31"/>
      <c r="AD4755" s="32"/>
      <c r="AE4755" s="32"/>
      <c r="AF4755" s="33"/>
      <c r="AJ4755" s="350">
        <v>1112080</v>
      </c>
      <c r="AK4755" s="3"/>
      <c r="AL4755" s="3"/>
    </row>
    <row r="4756" spans="1:38" ht="12" customHeight="1" x14ac:dyDescent="0.25">
      <c r="A4756" s="73">
        <v>5113081</v>
      </c>
      <c r="B4756" s="98" t="s">
        <v>2004</v>
      </c>
      <c r="C4756" s="74"/>
      <c r="D4756" s="115">
        <v>301.83999999999997</v>
      </c>
      <c r="E4756" s="75"/>
      <c r="F4756" s="112">
        <f t="shared" si="265"/>
        <v>362.20799999999997</v>
      </c>
      <c r="G4756" s="80"/>
      <c r="H4756" s="358"/>
      <c r="J4756" s="341"/>
      <c r="L4756"/>
      <c r="M4756"/>
      <c r="P4756" s="9">
        <v>195</v>
      </c>
      <c r="V4756" s="39"/>
      <c r="Z4756" s="38"/>
      <c r="AA4756" s="38">
        <v>12</v>
      </c>
      <c r="AB4756" s="30"/>
      <c r="AC4756" s="31"/>
      <c r="AD4756" s="32"/>
      <c r="AE4756" s="32"/>
      <c r="AF4756" s="33"/>
      <c r="AJ4756" s="350">
        <v>1112081</v>
      </c>
      <c r="AK4756" s="3"/>
      <c r="AL4756" s="3"/>
    </row>
    <row r="4757" spans="1:38" ht="12" customHeight="1" x14ac:dyDescent="0.25">
      <c r="A4757" s="73">
        <v>5113082</v>
      </c>
      <c r="B4757" s="98" t="s">
        <v>2005</v>
      </c>
      <c r="C4757" s="74"/>
      <c r="D4757" s="115">
        <v>301.83999999999997</v>
      </c>
      <c r="E4757" s="75"/>
      <c r="F4757" s="112">
        <f t="shared" si="265"/>
        <v>362.20799999999997</v>
      </c>
      <c r="G4757" s="80"/>
      <c r="H4757" s="358"/>
      <c r="J4757" s="341"/>
      <c r="L4757"/>
      <c r="M4757"/>
      <c r="P4757" s="9">
        <v>195</v>
      </c>
      <c r="V4757" s="39"/>
      <c r="Z4757" s="38"/>
      <c r="AA4757" s="38">
        <v>12</v>
      </c>
      <c r="AB4757" s="30"/>
      <c r="AC4757" s="31"/>
      <c r="AD4757" s="32"/>
      <c r="AE4757" s="32"/>
      <c r="AF4757" s="33"/>
      <c r="AJ4757" s="350">
        <v>1112082</v>
      </c>
      <c r="AK4757" s="3"/>
      <c r="AL4757" s="3"/>
    </row>
    <row r="4758" spans="1:38" ht="12" customHeight="1" x14ac:dyDescent="0.25">
      <c r="A4758" s="73">
        <v>5113083</v>
      </c>
      <c r="B4758" s="98" t="s">
        <v>2006</v>
      </c>
      <c r="C4758" s="74"/>
      <c r="D4758" s="115">
        <v>301.83999999999997</v>
      </c>
      <c r="E4758" s="75" t="s">
        <v>6464</v>
      </c>
      <c r="F4758" s="112">
        <f t="shared" si="265"/>
        <v>362.20799999999997</v>
      </c>
      <c r="G4758" s="80"/>
      <c r="H4758" s="358"/>
      <c r="J4758" s="341"/>
      <c r="L4758"/>
      <c r="M4758"/>
      <c r="P4758" s="9">
        <v>195</v>
      </c>
      <c r="V4758" s="39"/>
      <c r="Z4758" s="38"/>
      <c r="AA4758" s="38">
        <v>12</v>
      </c>
      <c r="AB4758" s="30"/>
      <c r="AC4758" s="31"/>
      <c r="AD4758" s="32"/>
      <c r="AE4758" s="32"/>
      <c r="AF4758" s="33"/>
      <c r="AJ4758" s="350">
        <v>1112083</v>
      </c>
      <c r="AK4758" s="3"/>
      <c r="AL4758" s="3"/>
    </row>
    <row r="4759" spans="1:38" ht="12" customHeight="1" x14ac:dyDescent="0.25">
      <c r="A4759" s="73">
        <v>5113084</v>
      </c>
      <c r="B4759" s="98" t="s">
        <v>2007</v>
      </c>
      <c r="C4759" s="74"/>
      <c r="D4759" s="115">
        <v>301.83999999999997</v>
      </c>
      <c r="E4759" s="75"/>
      <c r="F4759" s="112">
        <f t="shared" si="265"/>
        <v>362.20799999999997</v>
      </c>
      <c r="G4759" s="80"/>
      <c r="H4759" s="358"/>
      <c r="J4759" s="341"/>
      <c r="L4759"/>
      <c r="M4759"/>
      <c r="P4759" s="9">
        <v>195</v>
      </c>
      <c r="V4759" s="39"/>
      <c r="Z4759" s="38"/>
      <c r="AA4759" s="38">
        <v>12</v>
      </c>
      <c r="AB4759" s="30"/>
      <c r="AC4759" s="31"/>
      <c r="AD4759" s="32"/>
      <c r="AE4759" s="32"/>
      <c r="AF4759" s="33"/>
      <c r="AJ4759" s="350">
        <v>1112084</v>
      </c>
      <c r="AK4759" s="3"/>
      <c r="AL4759" s="3"/>
    </row>
    <row r="4760" spans="1:38" ht="12" customHeight="1" x14ac:dyDescent="0.25">
      <c r="A4760" s="73">
        <v>1112085</v>
      </c>
      <c r="B4760" s="98" t="s">
        <v>2008</v>
      </c>
      <c r="C4760" s="74"/>
      <c r="D4760" s="115">
        <v>358.42</v>
      </c>
      <c r="E4760" s="75" t="s">
        <v>6464</v>
      </c>
      <c r="F4760" s="112">
        <f t="shared" si="265"/>
        <v>430.10399999999998</v>
      </c>
      <c r="G4760" s="80"/>
      <c r="H4760" s="358"/>
      <c r="J4760" s="341"/>
      <c r="L4760"/>
      <c r="M4760"/>
      <c r="P4760" s="9">
        <v>195</v>
      </c>
      <c r="V4760" s="39"/>
      <c r="Z4760" s="38"/>
      <c r="AA4760" s="38">
        <v>12</v>
      </c>
      <c r="AB4760" s="30"/>
      <c r="AC4760" s="31"/>
      <c r="AD4760" s="32"/>
      <c r="AE4760" s="32"/>
      <c r="AF4760" s="33"/>
      <c r="AJ4760" s="350"/>
      <c r="AK4760" s="3"/>
      <c r="AL4760" s="3"/>
    </row>
    <row r="4761" spans="1:38" ht="12" customHeight="1" x14ac:dyDescent="0.25">
      <c r="A4761" s="73">
        <v>1112086</v>
      </c>
      <c r="B4761" s="98" t="s">
        <v>2009</v>
      </c>
      <c r="C4761" s="74"/>
      <c r="D4761" s="115">
        <v>358.42</v>
      </c>
      <c r="E4761" s="75"/>
      <c r="F4761" s="112">
        <f t="shared" si="265"/>
        <v>430.10399999999998</v>
      </c>
      <c r="G4761" s="80"/>
      <c r="H4761" s="358"/>
      <c r="J4761" s="341"/>
      <c r="L4761"/>
      <c r="M4761"/>
      <c r="P4761" s="9">
        <v>195</v>
      </c>
      <c r="V4761" s="39"/>
      <c r="Z4761" s="38"/>
      <c r="AA4761" s="38">
        <v>12</v>
      </c>
      <c r="AB4761" s="30"/>
      <c r="AC4761" s="31"/>
      <c r="AD4761" s="32"/>
      <c r="AE4761" s="32"/>
      <c r="AF4761" s="33"/>
      <c r="AJ4761" s="350"/>
      <c r="AK4761" s="3"/>
      <c r="AL4761" s="3"/>
    </row>
    <row r="4762" spans="1:38" ht="12" customHeight="1" x14ac:dyDescent="0.25">
      <c r="A4762" s="73">
        <v>5113087</v>
      </c>
      <c r="B4762" s="98" t="s">
        <v>2010</v>
      </c>
      <c r="C4762" s="74"/>
      <c r="D4762" s="115">
        <v>358.42</v>
      </c>
      <c r="E4762" s="75"/>
      <c r="F4762" s="112">
        <f t="shared" si="265"/>
        <v>430.10399999999998</v>
      </c>
      <c r="G4762" s="80"/>
      <c r="H4762" s="358"/>
      <c r="J4762" s="341"/>
      <c r="L4762"/>
      <c r="M4762"/>
      <c r="P4762" s="9">
        <v>195</v>
      </c>
      <c r="V4762" s="39"/>
      <c r="Z4762" s="38"/>
      <c r="AA4762" s="38">
        <v>12</v>
      </c>
      <c r="AB4762" s="30"/>
      <c r="AC4762" s="31"/>
      <c r="AD4762" s="32"/>
      <c r="AE4762" s="32"/>
      <c r="AF4762" s="33"/>
      <c r="AJ4762" s="350">
        <v>1112087</v>
      </c>
      <c r="AK4762" s="3"/>
      <c r="AL4762" s="3"/>
    </row>
    <row r="4763" spans="1:38" ht="12" customHeight="1" x14ac:dyDescent="0.25">
      <c r="A4763" s="73">
        <v>5113088</v>
      </c>
      <c r="B4763" s="98" t="s">
        <v>2011</v>
      </c>
      <c r="C4763" s="74"/>
      <c r="D4763" s="115">
        <v>358.42</v>
      </c>
      <c r="E4763" s="75"/>
      <c r="F4763" s="112">
        <f t="shared" si="265"/>
        <v>430.10399999999998</v>
      </c>
      <c r="G4763" s="80"/>
      <c r="H4763" s="358"/>
      <c r="J4763" s="341"/>
      <c r="L4763"/>
      <c r="M4763"/>
      <c r="P4763" s="9">
        <v>195</v>
      </c>
      <c r="V4763" s="39"/>
      <c r="Z4763" s="38"/>
      <c r="AA4763" s="38">
        <v>12</v>
      </c>
      <c r="AB4763" s="30"/>
      <c r="AC4763" s="31"/>
      <c r="AD4763" s="32"/>
      <c r="AE4763" s="32"/>
      <c r="AF4763" s="33"/>
      <c r="AJ4763" s="350">
        <v>1112088</v>
      </c>
      <c r="AK4763" s="3"/>
      <c r="AL4763" s="3"/>
    </row>
    <row r="4764" spans="1:38" ht="12" customHeight="1" x14ac:dyDescent="0.25">
      <c r="A4764" s="73">
        <v>5113089</v>
      </c>
      <c r="B4764" s="98" t="s">
        <v>2012</v>
      </c>
      <c r="C4764" s="74"/>
      <c r="D4764" s="115">
        <v>358.42</v>
      </c>
      <c r="E4764" s="75"/>
      <c r="F4764" s="112">
        <f t="shared" si="265"/>
        <v>430.10399999999998</v>
      </c>
      <c r="G4764" s="80"/>
      <c r="H4764" s="358"/>
      <c r="J4764" s="341"/>
      <c r="L4764"/>
      <c r="M4764"/>
      <c r="P4764" s="9">
        <v>195</v>
      </c>
      <c r="V4764" s="39"/>
      <c r="Z4764" s="38"/>
      <c r="AA4764" s="38">
        <v>12</v>
      </c>
      <c r="AB4764" s="30"/>
      <c r="AC4764" s="31"/>
      <c r="AD4764" s="32"/>
      <c r="AE4764" s="32"/>
      <c r="AF4764" s="33"/>
      <c r="AJ4764" s="350">
        <v>1112089</v>
      </c>
      <c r="AK4764" s="3"/>
      <c r="AL4764" s="3"/>
    </row>
    <row r="4765" spans="1:38" ht="12" customHeight="1" x14ac:dyDescent="0.25">
      <c r="A4765" s="73">
        <v>5113090</v>
      </c>
      <c r="B4765" s="98" t="s">
        <v>2013</v>
      </c>
      <c r="C4765" s="74"/>
      <c r="D4765" s="115">
        <v>358.42</v>
      </c>
      <c r="E4765" s="75" t="s">
        <v>6463</v>
      </c>
      <c r="F4765" s="112">
        <f t="shared" si="265"/>
        <v>430.10399999999998</v>
      </c>
      <c r="G4765" s="80"/>
      <c r="H4765" s="358"/>
      <c r="J4765" s="341"/>
      <c r="L4765"/>
      <c r="M4765"/>
      <c r="P4765" s="9">
        <v>195</v>
      </c>
      <c r="V4765" s="39"/>
      <c r="Z4765" s="38"/>
      <c r="AA4765" s="38">
        <v>12</v>
      </c>
      <c r="AB4765" s="30"/>
      <c r="AC4765" s="31"/>
      <c r="AD4765" s="32"/>
      <c r="AE4765" s="32"/>
      <c r="AF4765" s="33"/>
      <c r="AJ4765" s="350">
        <v>1112090</v>
      </c>
      <c r="AK4765" s="3"/>
      <c r="AL4765" s="3"/>
    </row>
    <row r="4766" spans="1:38" ht="12" customHeight="1" x14ac:dyDescent="0.25">
      <c r="A4766" s="73">
        <v>5113091</v>
      </c>
      <c r="B4766" s="98" t="s">
        <v>2014</v>
      </c>
      <c r="C4766" s="74"/>
      <c r="D4766" s="115">
        <v>358.42</v>
      </c>
      <c r="E4766" s="75"/>
      <c r="F4766" s="112">
        <f t="shared" si="265"/>
        <v>430.10399999999998</v>
      </c>
      <c r="G4766" s="80"/>
      <c r="H4766" s="358"/>
      <c r="J4766" s="341"/>
      <c r="L4766"/>
      <c r="M4766"/>
      <c r="P4766" s="9">
        <v>195</v>
      </c>
      <c r="V4766" s="39"/>
      <c r="Z4766" s="38"/>
      <c r="AA4766" s="38">
        <v>12</v>
      </c>
      <c r="AB4766" s="30"/>
      <c r="AC4766" s="31"/>
      <c r="AD4766" s="32"/>
      <c r="AE4766" s="32"/>
      <c r="AF4766" s="33"/>
      <c r="AJ4766" s="350">
        <v>1112091</v>
      </c>
      <c r="AK4766" s="3"/>
      <c r="AL4766" s="3"/>
    </row>
    <row r="4767" spans="1:38" ht="12" customHeight="1" x14ac:dyDescent="0.25">
      <c r="A4767" s="73">
        <v>5113092</v>
      </c>
      <c r="B4767" s="98" t="s">
        <v>2015</v>
      </c>
      <c r="C4767" s="74"/>
      <c r="D4767" s="115">
        <v>358.42</v>
      </c>
      <c r="E4767" s="75"/>
      <c r="F4767" s="112">
        <f t="shared" si="265"/>
        <v>430.10399999999998</v>
      </c>
      <c r="G4767" s="80"/>
      <c r="H4767" s="358"/>
      <c r="J4767" s="341"/>
      <c r="L4767"/>
      <c r="M4767"/>
      <c r="P4767" s="9">
        <v>195</v>
      </c>
      <c r="V4767" s="39"/>
      <c r="Z4767" s="38"/>
      <c r="AA4767" s="38">
        <v>12</v>
      </c>
      <c r="AB4767" s="30"/>
      <c r="AC4767" s="31"/>
      <c r="AD4767" s="32"/>
      <c r="AE4767" s="32"/>
      <c r="AF4767" s="33"/>
      <c r="AJ4767" s="350">
        <v>1112092</v>
      </c>
      <c r="AK4767" s="3"/>
      <c r="AL4767" s="3"/>
    </row>
    <row r="4768" spans="1:38" ht="12" customHeight="1" x14ac:dyDescent="0.25">
      <c r="A4768" s="73">
        <v>1112093</v>
      </c>
      <c r="B4768" s="98" t="s">
        <v>2016</v>
      </c>
      <c r="C4768" s="74"/>
      <c r="D4768" s="115">
        <v>482.46</v>
      </c>
      <c r="E4768" s="75"/>
      <c r="F4768" s="112">
        <f t="shared" si="265"/>
        <v>578.952</v>
      </c>
      <c r="G4768" s="80"/>
      <c r="H4768" s="358"/>
      <c r="J4768" s="341"/>
      <c r="L4768"/>
      <c r="M4768"/>
      <c r="P4768" s="9">
        <v>195</v>
      </c>
      <c r="V4768" s="39"/>
      <c r="Z4768" s="38"/>
      <c r="AA4768" s="38">
        <v>11.99869385816487</v>
      </c>
      <c r="AB4768" s="30"/>
      <c r="AC4768" s="31"/>
      <c r="AD4768" s="32"/>
      <c r="AE4768" s="32"/>
      <c r="AF4768" s="33"/>
      <c r="AJ4768" s="350"/>
      <c r="AK4768" s="3"/>
      <c r="AL4768" s="3"/>
    </row>
    <row r="4769" spans="1:38" ht="12" customHeight="1" x14ac:dyDescent="0.25">
      <c r="A4769" s="73">
        <v>1112094</v>
      </c>
      <c r="B4769" s="98" t="s">
        <v>2017</v>
      </c>
      <c r="C4769" s="74"/>
      <c r="D4769" s="115">
        <v>482.46</v>
      </c>
      <c r="E4769" s="75"/>
      <c r="F4769" s="112">
        <f t="shared" si="265"/>
        <v>578.952</v>
      </c>
      <c r="G4769" s="80"/>
      <c r="H4769" s="358"/>
      <c r="J4769" s="341"/>
      <c r="L4769"/>
      <c r="M4769"/>
      <c r="P4769" s="9">
        <v>195</v>
      </c>
      <c r="V4769" s="39"/>
      <c r="Z4769" s="38"/>
      <c r="AA4769" s="38">
        <v>11.99869385816487</v>
      </c>
      <c r="AB4769" s="30"/>
      <c r="AC4769" s="31"/>
      <c r="AD4769" s="32"/>
      <c r="AE4769" s="32"/>
      <c r="AF4769" s="33"/>
      <c r="AJ4769" s="350"/>
      <c r="AK4769" s="3"/>
      <c r="AL4769" s="3"/>
    </row>
    <row r="4770" spans="1:38" ht="12" customHeight="1" x14ac:dyDescent="0.25">
      <c r="A4770" s="73">
        <v>5113095</v>
      </c>
      <c r="B4770" s="98" t="s">
        <v>2018</v>
      </c>
      <c r="C4770" s="74"/>
      <c r="D4770" s="115">
        <v>482.46</v>
      </c>
      <c r="E4770" s="75" t="s">
        <v>6464</v>
      </c>
      <c r="F4770" s="112">
        <f t="shared" si="265"/>
        <v>578.952</v>
      </c>
      <c r="G4770" s="80"/>
      <c r="H4770" s="358"/>
      <c r="J4770" s="341"/>
      <c r="L4770"/>
      <c r="M4770"/>
      <c r="P4770" s="9">
        <v>195</v>
      </c>
      <c r="V4770" s="39"/>
      <c r="Z4770" s="38"/>
      <c r="AA4770" s="38">
        <v>11.99869385816487</v>
      </c>
      <c r="AB4770" s="30"/>
      <c r="AC4770" s="31"/>
      <c r="AD4770" s="32"/>
      <c r="AE4770" s="32"/>
      <c r="AF4770" s="33"/>
      <c r="AJ4770" s="350">
        <v>1112095</v>
      </c>
      <c r="AK4770" s="3"/>
      <c r="AL4770" s="3"/>
    </row>
    <row r="4771" spans="1:38" ht="12" customHeight="1" x14ac:dyDescent="0.25">
      <c r="A4771" s="73">
        <v>5113096</v>
      </c>
      <c r="B4771" s="98" t="s">
        <v>2019</v>
      </c>
      <c r="C4771" s="74"/>
      <c r="D4771" s="115">
        <v>482.46</v>
      </c>
      <c r="E4771" s="75"/>
      <c r="F4771" s="112">
        <f t="shared" si="265"/>
        <v>578.952</v>
      </c>
      <c r="G4771" s="80"/>
      <c r="H4771" s="358"/>
      <c r="J4771" s="341"/>
      <c r="L4771"/>
      <c r="M4771"/>
      <c r="P4771" s="9">
        <v>195</v>
      </c>
      <c r="V4771" s="39"/>
      <c r="Z4771" s="38"/>
      <c r="AA4771" s="38">
        <v>11.99869385816487</v>
      </c>
      <c r="AB4771" s="30"/>
      <c r="AC4771" s="31"/>
      <c r="AD4771" s="32"/>
      <c r="AE4771" s="32"/>
      <c r="AF4771" s="33"/>
      <c r="AJ4771" s="350">
        <v>1112096</v>
      </c>
      <c r="AK4771" s="3"/>
      <c r="AL4771" s="3"/>
    </row>
    <row r="4772" spans="1:38" ht="12" customHeight="1" x14ac:dyDescent="0.25">
      <c r="A4772" s="73">
        <v>5113097</v>
      </c>
      <c r="B4772" s="98" t="s">
        <v>2020</v>
      </c>
      <c r="C4772" s="74"/>
      <c r="D4772" s="115">
        <v>482.46</v>
      </c>
      <c r="E4772" s="75"/>
      <c r="F4772" s="112">
        <f t="shared" si="265"/>
        <v>578.952</v>
      </c>
      <c r="G4772" s="80"/>
      <c r="H4772" s="358"/>
      <c r="J4772" s="341"/>
      <c r="L4772"/>
      <c r="M4772"/>
      <c r="P4772" s="9">
        <v>195</v>
      </c>
      <c r="V4772" s="39"/>
      <c r="Z4772" s="38"/>
      <c r="AA4772" s="38">
        <v>11.99869385816487</v>
      </c>
      <c r="AB4772" s="30"/>
      <c r="AC4772" s="31"/>
      <c r="AD4772" s="32"/>
      <c r="AE4772" s="32"/>
      <c r="AF4772" s="33"/>
      <c r="AJ4772" s="350">
        <v>1112097</v>
      </c>
      <c r="AK4772" s="3"/>
      <c r="AL4772" s="3"/>
    </row>
    <row r="4773" spans="1:38" ht="12" customHeight="1" x14ac:dyDescent="0.25">
      <c r="A4773" s="73">
        <v>5113098</v>
      </c>
      <c r="B4773" s="98" t="s">
        <v>2021</v>
      </c>
      <c r="C4773" s="74"/>
      <c r="D4773" s="115">
        <v>482.46</v>
      </c>
      <c r="E4773" s="75" t="s">
        <v>6464</v>
      </c>
      <c r="F4773" s="112">
        <f t="shared" si="265"/>
        <v>578.952</v>
      </c>
      <c r="G4773" s="80"/>
      <c r="H4773" s="358"/>
      <c r="J4773" s="341"/>
      <c r="L4773"/>
      <c r="M4773"/>
      <c r="P4773" s="9">
        <v>195</v>
      </c>
      <c r="V4773" s="39"/>
      <c r="Z4773" s="38"/>
      <c r="AA4773" s="38">
        <v>11.99869385816487</v>
      </c>
      <c r="AB4773" s="30"/>
      <c r="AC4773" s="31"/>
      <c r="AD4773" s="32"/>
      <c r="AE4773" s="32"/>
      <c r="AF4773" s="33"/>
      <c r="AJ4773" s="350">
        <v>1112098</v>
      </c>
      <c r="AK4773" s="3"/>
      <c r="AL4773" s="3"/>
    </row>
    <row r="4774" spans="1:38" ht="12" customHeight="1" x14ac:dyDescent="0.25">
      <c r="A4774" s="73">
        <v>5113099</v>
      </c>
      <c r="B4774" s="98" t="s">
        <v>2022</v>
      </c>
      <c r="C4774" s="74"/>
      <c r="D4774" s="115">
        <v>482.46</v>
      </c>
      <c r="E4774" s="75"/>
      <c r="F4774" s="112">
        <f t="shared" si="265"/>
        <v>578.952</v>
      </c>
      <c r="G4774" s="80"/>
      <c r="H4774" s="358"/>
      <c r="J4774" s="341"/>
      <c r="L4774"/>
      <c r="M4774"/>
      <c r="P4774" s="9">
        <v>195</v>
      </c>
      <c r="V4774" s="39"/>
      <c r="Z4774" s="38"/>
      <c r="AA4774" s="38">
        <v>11.99869385816487</v>
      </c>
      <c r="AB4774" s="30"/>
      <c r="AC4774" s="31"/>
      <c r="AD4774" s="32"/>
      <c r="AE4774" s="32"/>
      <c r="AF4774" s="33"/>
      <c r="AJ4774" s="350">
        <v>1112099</v>
      </c>
      <c r="AK4774" s="3"/>
      <c r="AL4774" s="3"/>
    </row>
    <row r="4775" spans="1:38" ht="12" customHeight="1" x14ac:dyDescent="0.25">
      <c r="A4775" s="73">
        <v>5113100</v>
      </c>
      <c r="B4775" s="98" t="s">
        <v>2023</v>
      </c>
      <c r="C4775" s="74"/>
      <c r="D4775" s="115">
        <v>482.46</v>
      </c>
      <c r="E4775" s="75"/>
      <c r="F4775" s="112">
        <f t="shared" si="265"/>
        <v>578.952</v>
      </c>
      <c r="G4775" s="80"/>
      <c r="H4775" s="358"/>
      <c r="J4775" s="341"/>
      <c r="L4775"/>
      <c r="M4775"/>
      <c r="P4775" s="9">
        <v>195</v>
      </c>
      <c r="V4775" s="39"/>
      <c r="Z4775" s="38"/>
      <c r="AA4775" s="38">
        <v>11.99869385816487</v>
      </c>
      <c r="AB4775" s="30"/>
      <c r="AC4775" s="31"/>
      <c r="AD4775" s="32"/>
      <c r="AE4775" s="32"/>
      <c r="AF4775" s="33"/>
      <c r="AJ4775" s="350">
        <v>1112100</v>
      </c>
      <c r="AK4775" s="3"/>
      <c r="AL4775" s="3"/>
    </row>
    <row r="4776" spans="1:38" ht="12" customHeight="1" x14ac:dyDescent="0.25">
      <c r="A4776" s="73">
        <v>5113101</v>
      </c>
      <c r="B4776" s="98" t="s">
        <v>2024</v>
      </c>
      <c r="C4776" s="74"/>
      <c r="D4776" s="115">
        <v>482.46</v>
      </c>
      <c r="E4776" s="75"/>
      <c r="F4776" s="112">
        <f t="shared" si="265"/>
        <v>578.952</v>
      </c>
      <c r="G4776" s="80"/>
      <c r="H4776" s="358"/>
      <c r="J4776" s="341"/>
      <c r="L4776"/>
      <c r="M4776"/>
      <c r="P4776" s="9">
        <v>195</v>
      </c>
      <c r="V4776" s="39"/>
      <c r="Z4776" s="38"/>
      <c r="AA4776" s="38">
        <v>11.99869385816487</v>
      </c>
      <c r="AB4776" s="30"/>
      <c r="AC4776" s="31"/>
      <c r="AD4776" s="32"/>
      <c r="AE4776" s="32"/>
      <c r="AF4776" s="33"/>
      <c r="AJ4776" s="350">
        <v>1112101</v>
      </c>
      <c r="AK4776" s="3"/>
      <c r="AL4776" s="3"/>
    </row>
    <row r="4777" spans="1:38" ht="12" customHeight="1" x14ac:dyDescent="0.25">
      <c r="A4777" s="73">
        <v>5113102</v>
      </c>
      <c r="B4777" s="98" t="s">
        <v>2025</v>
      </c>
      <c r="C4777" s="74"/>
      <c r="D4777" s="115">
        <v>482.46</v>
      </c>
      <c r="E4777" s="75" t="s">
        <v>6463</v>
      </c>
      <c r="F4777" s="112">
        <f t="shared" si="265"/>
        <v>578.952</v>
      </c>
      <c r="G4777" s="80"/>
      <c r="H4777" s="358"/>
      <c r="J4777" s="341"/>
      <c r="L4777"/>
      <c r="M4777"/>
      <c r="P4777" s="9">
        <v>195</v>
      </c>
      <c r="V4777" s="39"/>
      <c r="Z4777" s="38"/>
      <c r="AA4777" s="38">
        <v>11.99869385816487</v>
      </c>
      <c r="AB4777" s="30"/>
      <c r="AC4777" s="31"/>
      <c r="AD4777" s="32"/>
      <c r="AE4777" s="32"/>
      <c r="AF4777" s="33"/>
      <c r="AJ4777" s="350">
        <v>1112102</v>
      </c>
      <c r="AK4777" s="3"/>
      <c r="AL4777" s="3"/>
    </row>
    <row r="4778" spans="1:38" ht="12" customHeight="1" x14ac:dyDescent="0.25">
      <c r="A4778" s="73">
        <v>5113103</v>
      </c>
      <c r="B4778" s="98" t="s">
        <v>2026</v>
      </c>
      <c r="C4778" s="74"/>
      <c r="D4778" s="115">
        <v>562.02</v>
      </c>
      <c r="E4778" s="75"/>
      <c r="F4778" s="112">
        <f t="shared" si="265"/>
        <v>674.42399999999998</v>
      </c>
      <c r="G4778" s="80"/>
      <c r="H4778" s="358"/>
      <c r="J4778" s="341"/>
      <c r="L4778"/>
      <c r="M4778"/>
      <c r="P4778" s="9">
        <v>195</v>
      </c>
      <c r="V4778" s="39"/>
      <c r="Z4778" s="38"/>
      <c r="AA4778" s="38">
        <v>11.999898068396107</v>
      </c>
      <c r="AB4778" s="30"/>
      <c r="AC4778" s="31"/>
      <c r="AD4778" s="32"/>
      <c r="AE4778" s="32"/>
      <c r="AF4778" s="33"/>
      <c r="AJ4778" s="350">
        <v>1112103</v>
      </c>
      <c r="AK4778" s="3"/>
      <c r="AL4778" s="3"/>
    </row>
    <row r="4779" spans="1:38" ht="12" customHeight="1" x14ac:dyDescent="0.25">
      <c r="A4779" s="73">
        <v>5113104</v>
      </c>
      <c r="B4779" s="98" t="s">
        <v>2027</v>
      </c>
      <c r="C4779" s="74"/>
      <c r="D4779" s="115">
        <v>562.02</v>
      </c>
      <c r="E4779" s="75" t="s">
        <v>1</v>
      </c>
      <c r="F4779" s="112">
        <f t="shared" si="265"/>
        <v>674.42399999999998</v>
      </c>
      <c r="G4779" s="80"/>
      <c r="H4779" s="358"/>
      <c r="J4779" s="341"/>
      <c r="L4779"/>
      <c r="M4779"/>
      <c r="P4779" s="9">
        <v>195</v>
      </c>
      <c r="V4779" s="39"/>
      <c r="Z4779" s="38"/>
      <c r="AA4779" s="38">
        <v>11.999898068396107</v>
      </c>
      <c r="AB4779" s="30"/>
      <c r="AC4779" s="31"/>
      <c r="AD4779" s="32"/>
      <c r="AE4779" s="32"/>
      <c r="AF4779" s="33"/>
      <c r="AJ4779" s="350">
        <v>1112104</v>
      </c>
      <c r="AK4779" s="3"/>
      <c r="AL4779" s="3"/>
    </row>
    <row r="4780" spans="1:38" ht="12" customHeight="1" x14ac:dyDescent="0.25">
      <c r="A4780" s="73">
        <v>5113105</v>
      </c>
      <c r="B4780" s="98" t="s">
        <v>2028</v>
      </c>
      <c r="C4780" s="74"/>
      <c r="D4780" s="115">
        <v>562.02</v>
      </c>
      <c r="E4780" s="75"/>
      <c r="F4780" s="112">
        <f t="shared" si="265"/>
        <v>674.42399999999998</v>
      </c>
      <c r="G4780" s="80"/>
      <c r="H4780" s="358"/>
      <c r="J4780" s="341"/>
      <c r="L4780"/>
      <c r="M4780"/>
      <c r="P4780" s="9">
        <v>195</v>
      </c>
      <c r="V4780" s="39"/>
      <c r="Z4780" s="38"/>
      <c r="AA4780" s="38">
        <v>11.999898068396107</v>
      </c>
      <c r="AB4780" s="30"/>
      <c r="AC4780" s="31"/>
      <c r="AD4780" s="32"/>
      <c r="AE4780" s="32"/>
      <c r="AF4780" s="33"/>
      <c r="AJ4780" s="350">
        <v>1112105</v>
      </c>
      <c r="AK4780" s="3"/>
      <c r="AL4780" s="3"/>
    </row>
    <row r="4781" spans="1:38" ht="12" customHeight="1" x14ac:dyDescent="0.25">
      <c r="A4781" s="73">
        <v>5113106</v>
      </c>
      <c r="B4781" s="98" t="s">
        <v>2029</v>
      </c>
      <c r="C4781" s="74"/>
      <c r="D4781" s="115">
        <v>562.02</v>
      </c>
      <c r="E4781" s="75"/>
      <c r="F4781" s="112">
        <f t="shared" si="265"/>
        <v>674.42399999999998</v>
      </c>
      <c r="G4781" s="80"/>
      <c r="H4781" s="358"/>
      <c r="J4781" s="341"/>
      <c r="L4781"/>
      <c r="M4781"/>
      <c r="P4781" s="9">
        <v>195</v>
      </c>
      <c r="V4781" s="39"/>
      <c r="Z4781" s="38"/>
      <c r="AA4781" s="38">
        <v>11.999898068396107</v>
      </c>
      <c r="AB4781" s="30"/>
      <c r="AC4781" s="31"/>
      <c r="AD4781" s="32"/>
      <c r="AE4781" s="32"/>
      <c r="AF4781" s="33"/>
      <c r="AJ4781" s="350">
        <v>1112106</v>
      </c>
      <c r="AK4781" s="3"/>
      <c r="AL4781" s="3"/>
    </row>
    <row r="4782" spans="1:38" ht="12" customHeight="1" x14ac:dyDescent="0.25">
      <c r="A4782" s="73">
        <v>5113107</v>
      </c>
      <c r="B4782" s="98" t="s">
        <v>2030</v>
      </c>
      <c r="C4782" s="74"/>
      <c r="D4782" s="115">
        <v>562.02</v>
      </c>
      <c r="E4782" s="75" t="s">
        <v>1</v>
      </c>
      <c r="F4782" s="112">
        <f t="shared" si="265"/>
        <v>674.42399999999998</v>
      </c>
      <c r="G4782" s="80"/>
      <c r="H4782" s="358"/>
      <c r="J4782" s="341"/>
      <c r="L4782"/>
      <c r="M4782"/>
      <c r="P4782" s="9">
        <v>195</v>
      </c>
      <c r="V4782" s="39"/>
      <c r="Z4782" s="38"/>
      <c r="AA4782" s="38">
        <v>11.999898068396107</v>
      </c>
      <c r="AB4782" s="30"/>
      <c r="AC4782" s="31"/>
      <c r="AD4782" s="32"/>
      <c r="AE4782" s="32"/>
      <c r="AF4782" s="33"/>
      <c r="AJ4782" s="350">
        <v>1112107</v>
      </c>
      <c r="AK4782" s="3"/>
      <c r="AL4782" s="3"/>
    </row>
    <row r="4783" spans="1:38" ht="12" customHeight="1" x14ac:dyDescent="0.25">
      <c r="A4783" s="73">
        <v>5113108</v>
      </c>
      <c r="B4783" s="98" t="s">
        <v>2031</v>
      </c>
      <c r="C4783" s="74"/>
      <c r="D4783" s="115">
        <v>562.02</v>
      </c>
      <c r="E4783" s="75"/>
      <c r="F4783" s="112">
        <f t="shared" ref="F4783:F4846" si="266">D4783*1.2</f>
        <v>674.42399999999998</v>
      </c>
      <c r="G4783" s="80"/>
      <c r="H4783" s="358"/>
      <c r="J4783" s="341"/>
      <c r="L4783"/>
      <c r="M4783"/>
      <c r="P4783" s="9">
        <v>195</v>
      </c>
      <c r="V4783" s="39"/>
      <c r="Z4783" s="38"/>
      <c r="AA4783" s="38">
        <v>11.999898068396107</v>
      </c>
      <c r="AB4783" s="30"/>
      <c r="AC4783" s="31"/>
      <c r="AD4783" s="32"/>
      <c r="AE4783" s="32"/>
      <c r="AF4783" s="33"/>
      <c r="AJ4783" s="350">
        <v>1112108</v>
      </c>
      <c r="AK4783" s="3"/>
      <c r="AL4783" s="3"/>
    </row>
    <row r="4784" spans="1:38" ht="12" customHeight="1" x14ac:dyDescent="0.25">
      <c r="A4784" s="73">
        <v>5113109</v>
      </c>
      <c r="B4784" s="98" t="s">
        <v>2032</v>
      </c>
      <c r="C4784" s="74"/>
      <c r="D4784" s="115">
        <v>562.02</v>
      </c>
      <c r="E4784" s="75"/>
      <c r="F4784" s="112">
        <f t="shared" si="266"/>
        <v>674.42399999999998</v>
      </c>
      <c r="G4784" s="80"/>
      <c r="H4784" s="358"/>
      <c r="J4784" s="341"/>
      <c r="L4784"/>
      <c r="M4784"/>
      <c r="P4784" s="9">
        <v>195</v>
      </c>
      <c r="V4784" s="39"/>
      <c r="Z4784" s="38"/>
      <c r="AA4784" s="38">
        <v>11.999898068396107</v>
      </c>
      <c r="AB4784" s="30"/>
      <c r="AC4784" s="31"/>
      <c r="AD4784" s="32"/>
      <c r="AE4784" s="32"/>
      <c r="AF4784" s="33"/>
      <c r="AJ4784" s="350">
        <v>1112109</v>
      </c>
      <c r="AK4784" s="3"/>
      <c r="AL4784" s="3"/>
    </row>
    <row r="4785" spans="1:38" ht="12" customHeight="1" x14ac:dyDescent="0.25">
      <c r="A4785" s="73">
        <v>5113110</v>
      </c>
      <c r="B4785" s="98" t="s">
        <v>2033</v>
      </c>
      <c r="C4785" s="74"/>
      <c r="D4785" s="115">
        <v>562.02</v>
      </c>
      <c r="E4785" s="75"/>
      <c r="F4785" s="112">
        <f t="shared" si="266"/>
        <v>674.42399999999998</v>
      </c>
      <c r="G4785" s="80"/>
      <c r="H4785" s="358"/>
      <c r="J4785" s="341"/>
      <c r="L4785"/>
      <c r="M4785"/>
      <c r="P4785" s="9">
        <v>195</v>
      </c>
      <c r="V4785" s="39"/>
      <c r="Z4785" s="38"/>
      <c r="AA4785" s="38">
        <v>11.999898068396107</v>
      </c>
      <c r="AB4785" s="30"/>
      <c r="AC4785" s="31"/>
      <c r="AD4785" s="32"/>
      <c r="AE4785" s="32"/>
      <c r="AF4785" s="33"/>
      <c r="AJ4785" s="350">
        <v>1112110</v>
      </c>
      <c r="AK4785" s="3"/>
      <c r="AL4785" s="3"/>
    </row>
    <row r="4786" spans="1:38" ht="12" customHeight="1" x14ac:dyDescent="0.25">
      <c r="A4786" s="73">
        <v>1112111</v>
      </c>
      <c r="B4786" s="98" t="s">
        <v>2034</v>
      </c>
      <c r="C4786" s="74"/>
      <c r="D4786" s="115">
        <v>707.62</v>
      </c>
      <c r="E4786" s="75" t="s">
        <v>1</v>
      </c>
      <c r="F4786" s="112">
        <f t="shared" si="266"/>
        <v>849.14400000000001</v>
      </c>
      <c r="G4786" s="80"/>
      <c r="H4786" s="358"/>
      <c r="J4786" s="341"/>
      <c r="L4786"/>
      <c r="M4786"/>
      <c r="P4786" s="9">
        <v>195</v>
      </c>
      <c r="V4786" s="39"/>
      <c r="Z4786" s="38"/>
      <c r="AA4786" s="38">
        <v>12.000323840751307</v>
      </c>
      <c r="AB4786" s="30"/>
      <c r="AC4786" s="31"/>
      <c r="AD4786" s="32"/>
      <c r="AE4786" s="32"/>
      <c r="AF4786" s="33"/>
      <c r="AJ4786" s="350"/>
      <c r="AK4786" s="3"/>
      <c r="AL4786" s="3"/>
    </row>
    <row r="4787" spans="1:38" ht="12" customHeight="1" x14ac:dyDescent="0.25">
      <c r="A4787" s="73">
        <v>1112112</v>
      </c>
      <c r="B4787" s="98" t="s">
        <v>2035</v>
      </c>
      <c r="C4787" s="74"/>
      <c r="D4787" s="115">
        <v>707.62</v>
      </c>
      <c r="E4787" s="75"/>
      <c r="F4787" s="112">
        <f t="shared" si="266"/>
        <v>849.14400000000001</v>
      </c>
      <c r="G4787" s="80"/>
      <c r="H4787" s="358"/>
      <c r="J4787" s="341"/>
      <c r="L4787"/>
      <c r="M4787"/>
      <c r="P4787" s="9">
        <v>195</v>
      </c>
      <c r="V4787" s="39"/>
      <c r="Z4787" s="38"/>
      <c r="AA4787" s="38">
        <v>12.000323840751307</v>
      </c>
      <c r="AB4787" s="30"/>
      <c r="AC4787" s="31"/>
      <c r="AD4787" s="32"/>
      <c r="AE4787" s="32"/>
      <c r="AF4787" s="33"/>
      <c r="AJ4787" s="350"/>
      <c r="AK4787" s="3"/>
      <c r="AL4787" s="3"/>
    </row>
    <row r="4788" spans="1:38" ht="12" customHeight="1" x14ac:dyDescent="0.25">
      <c r="A4788" s="73">
        <v>1112113</v>
      </c>
      <c r="B4788" s="98" t="s">
        <v>2036</v>
      </c>
      <c r="C4788" s="74"/>
      <c r="D4788" s="115">
        <v>707.62</v>
      </c>
      <c r="E4788" s="75"/>
      <c r="F4788" s="112">
        <f t="shared" si="266"/>
        <v>849.14400000000001</v>
      </c>
      <c r="G4788" s="80"/>
      <c r="H4788" s="358"/>
      <c r="J4788" s="341"/>
      <c r="L4788"/>
      <c r="M4788"/>
      <c r="P4788" s="9">
        <v>195</v>
      </c>
      <c r="V4788" s="39"/>
      <c r="Z4788" s="38"/>
      <c r="AA4788" s="38">
        <v>12.000323840751307</v>
      </c>
      <c r="AB4788" s="30"/>
      <c r="AC4788" s="31"/>
      <c r="AD4788" s="32"/>
      <c r="AE4788" s="32"/>
      <c r="AF4788" s="33"/>
      <c r="AJ4788" s="350"/>
      <c r="AK4788" s="3"/>
      <c r="AL4788" s="3"/>
    </row>
    <row r="4789" spans="1:38" ht="12" customHeight="1" x14ac:dyDescent="0.25">
      <c r="A4789" s="73">
        <v>1112114</v>
      </c>
      <c r="B4789" s="98" t="s">
        <v>2037</v>
      </c>
      <c r="C4789" s="74"/>
      <c r="D4789" s="115">
        <v>707.62</v>
      </c>
      <c r="E4789" s="75"/>
      <c r="F4789" s="112">
        <f t="shared" si="266"/>
        <v>849.14400000000001</v>
      </c>
      <c r="G4789" s="80"/>
      <c r="H4789" s="358"/>
      <c r="J4789" s="341"/>
      <c r="L4789"/>
      <c r="M4789"/>
      <c r="P4789" s="9">
        <v>195</v>
      </c>
      <c r="V4789" s="39"/>
      <c r="Z4789" s="38"/>
      <c r="AA4789" s="38">
        <v>12.000323840751307</v>
      </c>
      <c r="AB4789" s="30"/>
      <c r="AC4789" s="31"/>
      <c r="AD4789" s="32"/>
      <c r="AE4789" s="32"/>
      <c r="AF4789" s="33"/>
      <c r="AJ4789" s="350"/>
      <c r="AK4789" s="3"/>
      <c r="AL4789" s="3"/>
    </row>
    <row r="4790" spans="1:38" ht="12" customHeight="1" x14ac:dyDescent="0.25">
      <c r="A4790" s="73">
        <v>5113115</v>
      </c>
      <c r="B4790" s="98" t="s">
        <v>2038</v>
      </c>
      <c r="C4790" s="74"/>
      <c r="D4790" s="115">
        <v>707.62</v>
      </c>
      <c r="E4790" s="75" t="s">
        <v>6464</v>
      </c>
      <c r="F4790" s="112">
        <f t="shared" si="266"/>
        <v>849.14400000000001</v>
      </c>
      <c r="G4790" s="80"/>
      <c r="H4790" s="358"/>
      <c r="J4790" s="341"/>
      <c r="L4790"/>
      <c r="M4790"/>
      <c r="P4790" s="9">
        <v>195</v>
      </c>
      <c r="V4790" s="39"/>
      <c r="Z4790" s="38"/>
      <c r="AA4790" s="38">
        <v>12.000323840751307</v>
      </c>
      <c r="AB4790" s="30"/>
      <c r="AC4790" s="31"/>
      <c r="AD4790" s="32"/>
      <c r="AE4790" s="32"/>
      <c r="AF4790" s="33"/>
      <c r="AJ4790" s="350">
        <v>1112115</v>
      </c>
      <c r="AK4790" s="3"/>
      <c r="AL4790" s="3"/>
    </row>
    <row r="4791" spans="1:38" ht="12" customHeight="1" x14ac:dyDescent="0.25">
      <c r="A4791" s="73">
        <v>5113116</v>
      </c>
      <c r="B4791" s="98" t="s">
        <v>2039</v>
      </c>
      <c r="C4791" s="74"/>
      <c r="D4791" s="115">
        <v>707.62</v>
      </c>
      <c r="E4791" s="75"/>
      <c r="F4791" s="112">
        <f t="shared" si="266"/>
        <v>849.14400000000001</v>
      </c>
      <c r="G4791" s="80"/>
      <c r="H4791" s="358"/>
      <c r="J4791" s="341"/>
      <c r="L4791"/>
      <c r="M4791"/>
      <c r="P4791" s="9">
        <v>195</v>
      </c>
      <c r="V4791" s="39"/>
      <c r="Z4791" s="38"/>
      <c r="AA4791" s="38">
        <v>12.000323840751307</v>
      </c>
      <c r="AB4791" s="30"/>
      <c r="AC4791" s="31"/>
      <c r="AD4791" s="32"/>
      <c r="AE4791" s="32"/>
      <c r="AF4791" s="33"/>
      <c r="AJ4791" s="350">
        <v>1112116</v>
      </c>
      <c r="AK4791" s="3"/>
      <c r="AL4791" s="3"/>
    </row>
    <row r="4792" spans="1:38" ht="12" customHeight="1" x14ac:dyDescent="0.25">
      <c r="A4792" s="73">
        <v>5113117</v>
      </c>
      <c r="B4792" s="98" t="s">
        <v>2040</v>
      </c>
      <c r="C4792" s="74"/>
      <c r="D4792" s="115">
        <v>707.62</v>
      </c>
      <c r="E4792" s="75" t="s">
        <v>1</v>
      </c>
      <c r="F4792" s="112">
        <f t="shared" si="266"/>
        <v>849.14400000000001</v>
      </c>
      <c r="G4792" s="80"/>
      <c r="H4792" s="358"/>
      <c r="J4792" s="341"/>
      <c r="L4792"/>
      <c r="M4792"/>
      <c r="P4792" s="9">
        <v>195</v>
      </c>
      <c r="V4792" s="39"/>
      <c r="Z4792" s="38"/>
      <c r="AA4792" s="38">
        <v>12.000323840751307</v>
      </c>
      <c r="AB4792" s="30"/>
      <c r="AC4792" s="31"/>
      <c r="AD4792" s="32"/>
      <c r="AE4792" s="32"/>
      <c r="AF4792" s="33"/>
      <c r="AJ4792" s="350">
        <v>1112117</v>
      </c>
      <c r="AK4792" s="3"/>
      <c r="AL4792" s="3"/>
    </row>
    <row r="4793" spans="1:38" ht="12" customHeight="1" x14ac:dyDescent="0.25">
      <c r="A4793" s="73">
        <v>5113118</v>
      </c>
      <c r="B4793" s="98" t="s">
        <v>2041</v>
      </c>
      <c r="C4793" s="74"/>
      <c r="D4793" s="115">
        <v>707.62</v>
      </c>
      <c r="E4793" s="75"/>
      <c r="F4793" s="112">
        <f t="shared" si="266"/>
        <v>849.14400000000001</v>
      </c>
      <c r="G4793" s="80"/>
      <c r="H4793" s="358"/>
      <c r="J4793" s="341"/>
      <c r="L4793"/>
      <c r="M4793"/>
      <c r="P4793" s="9">
        <v>195</v>
      </c>
      <c r="V4793" s="39"/>
      <c r="Z4793" s="38"/>
      <c r="AA4793" s="38">
        <v>12.000323840751307</v>
      </c>
      <c r="AB4793" s="30"/>
      <c r="AC4793" s="31"/>
      <c r="AD4793" s="32"/>
      <c r="AE4793" s="32"/>
      <c r="AF4793" s="33"/>
      <c r="AJ4793" s="350">
        <v>1112118</v>
      </c>
      <c r="AK4793" s="3"/>
      <c r="AL4793" s="3"/>
    </row>
    <row r="4794" spans="1:38" ht="12" customHeight="1" x14ac:dyDescent="0.25">
      <c r="A4794" s="73">
        <v>5113119</v>
      </c>
      <c r="B4794" s="98" t="s">
        <v>2042</v>
      </c>
      <c r="C4794" s="74"/>
      <c r="D4794" s="115">
        <v>707.62</v>
      </c>
      <c r="E4794" s="75"/>
      <c r="F4794" s="112">
        <f t="shared" si="266"/>
        <v>849.14400000000001</v>
      </c>
      <c r="G4794" s="80"/>
      <c r="H4794" s="358"/>
      <c r="J4794" s="341"/>
      <c r="L4794"/>
      <c r="M4794"/>
      <c r="P4794" s="9">
        <v>195</v>
      </c>
      <c r="V4794" s="39"/>
      <c r="Z4794" s="38"/>
      <c r="AA4794" s="38">
        <v>12.000323840751307</v>
      </c>
      <c r="AB4794" s="30"/>
      <c r="AC4794" s="31"/>
      <c r="AD4794" s="32"/>
      <c r="AE4794" s="32"/>
      <c r="AF4794" s="33"/>
      <c r="AJ4794" s="350">
        <v>1112119</v>
      </c>
      <c r="AK4794" s="3"/>
      <c r="AL4794" s="3"/>
    </row>
    <row r="4795" spans="1:38" ht="12" customHeight="1" x14ac:dyDescent="0.25">
      <c r="A4795" s="73">
        <v>5113120</v>
      </c>
      <c r="B4795" s="98" t="s">
        <v>2043</v>
      </c>
      <c r="C4795" s="74"/>
      <c r="D4795" s="115">
        <v>707.62</v>
      </c>
      <c r="E4795" s="75" t="s">
        <v>6464</v>
      </c>
      <c r="F4795" s="112">
        <f t="shared" si="266"/>
        <v>849.14400000000001</v>
      </c>
      <c r="G4795" s="80"/>
      <c r="H4795" s="358"/>
      <c r="J4795" s="341"/>
      <c r="L4795"/>
      <c r="M4795"/>
      <c r="P4795" s="9">
        <v>195</v>
      </c>
      <c r="V4795" s="39"/>
      <c r="Z4795" s="38"/>
      <c r="AA4795" s="38">
        <v>12.000323840751307</v>
      </c>
      <c r="AB4795" s="30"/>
      <c r="AC4795" s="31"/>
      <c r="AD4795" s="32"/>
      <c r="AE4795" s="32"/>
      <c r="AF4795" s="33"/>
      <c r="AJ4795" s="350">
        <v>1112120</v>
      </c>
      <c r="AK4795" s="3"/>
      <c r="AL4795" s="3"/>
    </row>
    <row r="4796" spans="1:38" ht="12" customHeight="1" x14ac:dyDescent="0.25">
      <c r="A4796" s="73">
        <v>5113121</v>
      </c>
      <c r="B4796" s="98" t="s">
        <v>2044</v>
      </c>
      <c r="C4796" s="74"/>
      <c r="D4796" s="115">
        <v>781.32</v>
      </c>
      <c r="E4796" s="75" t="s">
        <v>6463</v>
      </c>
      <c r="F4796" s="112">
        <f t="shared" si="266"/>
        <v>937.58400000000006</v>
      </c>
      <c r="G4796" s="80"/>
      <c r="H4796" s="358"/>
      <c r="J4796" s="341"/>
      <c r="L4796"/>
      <c r="M4796"/>
      <c r="P4796" s="9">
        <v>195</v>
      </c>
      <c r="V4796" s="39"/>
      <c r="Z4796" s="38"/>
      <c r="AA4796" s="38">
        <v>11.999120137845068</v>
      </c>
      <c r="AB4796" s="30"/>
      <c r="AC4796" s="31"/>
      <c r="AD4796" s="32"/>
      <c r="AE4796" s="32"/>
      <c r="AF4796" s="33"/>
      <c r="AJ4796" s="350">
        <v>1112121</v>
      </c>
      <c r="AK4796" s="3"/>
      <c r="AL4796" s="3"/>
    </row>
    <row r="4797" spans="1:38" ht="12" customHeight="1" x14ac:dyDescent="0.25">
      <c r="A4797" s="73">
        <v>5113122</v>
      </c>
      <c r="B4797" s="98" t="s">
        <v>2045</v>
      </c>
      <c r="C4797" s="74"/>
      <c r="D4797" s="115">
        <v>781.32</v>
      </c>
      <c r="E4797" s="75"/>
      <c r="F4797" s="112">
        <f t="shared" si="266"/>
        <v>937.58400000000006</v>
      </c>
      <c r="G4797" s="80"/>
      <c r="H4797" s="358"/>
      <c r="J4797" s="341"/>
      <c r="L4797"/>
      <c r="M4797"/>
      <c r="P4797" s="9">
        <v>195</v>
      </c>
      <c r="V4797" s="39"/>
      <c r="Z4797" s="38"/>
      <c r="AA4797" s="38">
        <v>11.999120137845068</v>
      </c>
      <c r="AB4797" s="30"/>
      <c r="AC4797" s="31"/>
      <c r="AD4797" s="32"/>
      <c r="AE4797" s="32"/>
      <c r="AF4797" s="33"/>
      <c r="AJ4797" s="350">
        <v>1112122</v>
      </c>
      <c r="AK4797" s="3"/>
      <c r="AL4797" s="3"/>
    </row>
    <row r="4798" spans="1:38" ht="12" customHeight="1" x14ac:dyDescent="0.25">
      <c r="A4798" s="73">
        <v>5113123</v>
      </c>
      <c r="B4798" s="98" t="s">
        <v>2046</v>
      </c>
      <c r="C4798" s="74"/>
      <c r="D4798" s="115">
        <v>781.32</v>
      </c>
      <c r="E4798" s="75"/>
      <c r="F4798" s="112">
        <f t="shared" si="266"/>
        <v>937.58400000000006</v>
      </c>
      <c r="G4798" s="80"/>
      <c r="H4798" s="358"/>
      <c r="J4798" s="341"/>
      <c r="L4798"/>
      <c r="M4798"/>
      <c r="P4798" s="9">
        <v>195</v>
      </c>
      <c r="V4798" s="39"/>
      <c r="Z4798" s="38"/>
      <c r="AA4798" s="38">
        <v>11.999120137845068</v>
      </c>
      <c r="AB4798" s="30"/>
      <c r="AC4798" s="31"/>
      <c r="AD4798" s="32"/>
      <c r="AE4798" s="32"/>
      <c r="AF4798" s="33"/>
      <c r="AJ4798" s="350">
        <v>1112123</v>
      </c>
      <c r="AK4798" s="3"/>
      <c r="AL4798" s="3"/>
    </row>
    <row r="4799" spans="1:38" ht="12" customHeight="1" x14ac:dyDescent="0.25">
      <c r="A4799" s="73">
        <v>5113124</v>
      </c>
      <c r="B4799" s="98" t="s">
        <v>2047</v>
      </c>
      <c r="C4799" s="74"/>
      <c r="D4799" s="115">
        <v>781.32</v>
      </c>
      <c r="E4799" s="75"/>
      <c r="F4799" s="112">
        <f t="shared" si="266"/>
        <v>937.58400000000006</v>
      </c>
      <c r="G4799" s="80"/>
      <c r="H4799" s="358"/>
      <c r="J4799" s="341"/>
      <c r="L4799"/>
      <c r="M4799"/>
      <c r="P4799" s="9">
        <v>195</v>
      </c>
      <c r="V4799" s="39"/>
      <c r="Z4799" s="38"/>
      <c r="AA4799" s="38">
        <v>11.999120137845068</v>
      </c>
      <c r="AB4799" s="30"/>
      <c r="AC4799" s="31"/>
      <c r="AD4799" s="32"/>
      <c r="AE4799" s="32"/>
      <c r="AF4799" s="33"/>
      <c r="AJ4799" s="350">
        <v>1112124</v>
      </c>
      <c r="AK4799" s="3"/>
      <c r="AL4799" s="3"/>
    </row>
    <row r="4800" spans="1:38" ht="12" customHeight="1" x14ac:dyDescent="0.25">
      <c r="A4800" s="73">
        <v>5113125</v>
      </c>
      <c r="B4800" s="98" t="s">
        <v>2048</v>
      </c>
      <c r="C4800" s="74"/>
      <c r="D4800" s="115">
        <v>781.32</v>
      </c>
      <c r="E4800" s="75"/>
      <c r="F4800" s="112">
        <f t="shared" si="266"/>
        <v>937.58400000000006</v>
      </c>
      <c r="G4800" s="80"/>
      <c r="H4800" s="358"/>
      <c r="J4800" s="341"/>
      <c r="L4800"/>
      <c r="M4800"/>
      <c r="P4800" s="9">
        <v>195</v>
      </c>
      <c r="V4800" s="39"/>
      <c r="Z4800" s="38"/>
      <c r="AA4800" s="38">
        <v>11.999120137845068</v>
      </c>
      <c r="AB4800" s="30"/>
      <c r="AC4800" s="31"/>
      <c r="AD4800" s="32"/>
      <c r="AE4800" s="32"/>
      <c r="AF4800" s="33"/>
      <c r="AJ4800" s="350">
        <v>1112125</v>
      </c>
      <c r="AK4800" s="3"/>
      <c r="AL4800" s="3"/>
    </row>
    <row r="4801" spans="1:38" ht="12" customHeight="1" x14ac:dyDescent="0.25">
      <c r="A4801" s="73">
        <v>5113126</v>
      </c>
      <c r="B4801" s="98" t="s">
        <v>2049</v>
      </c>
      <c r="C4801" s="74"/>
      <c r="D4801" s="115">
        <v>781.32</v>
      </c>
      <c r="E4801" s="75"/>
      <c r="F4801" s="112">
        <f t="shared" si="266"/>
        <v>937.58400000000006</v>
      </c>
      <c r="G4801" s="80"/>
      <c r="H4801" s="358"/>
      <c r="J4801" s="341"/>
      <c r="L4801"/>
      <c r="M4801"/>
      <c r="P4801" s="9">
        <v>195</v>
      </c>
      <c r="V4801" s="39"/>
      <c r="Z4801" s="38"/>
      <c r="AA4801" s="38">
        <v>11.999120137845068</v>
      </c>
      <c r="AB4801" s="30"/>
      <c r="AC4801" s="31"/>
      <c r="AD4801" s="32"/>
      <c r="AE4801" s="32"/>
      <c r="AF4801" s="33"/>
      <c r="AJ4801" s="350">
        <v>1112126</v>
      </c>
      <c r="AK4801" s="3"/>
      <c r="AL4801" s="3"/>
    </row>
    <row r="4802" spans="1:38" ht="12" customHeight="1" x14ac:dyDescent="0.25">
      <c r="A4802" s="73">
        <v>5113127</v>
      </c>
      <c r="B4802" s="98" t="s">
        <v>2050</v>
      </c>
      <c r="C4802" s="74"/>
      <c r="D4802" s="115">
        <v>781.32</v>
      </c>
      <c r="E4802" s="75"/>
      <c r="F4802" s="112">
        <f t="shared" si="266"/>
        <v>937.58400000000006</v>
      </c>
      <c r="G4802" s="80"/>
      <c r="H4802" s="358"/>
      <c r="J4802" s="341"/>
      <c r="L4802"/>
      <c r="M4802"/>
      <c r="P4802" s="9">
        <v>195</v>
      </c>
      <c r="V4802" s="39"/>
      <c r="Z4802" s="38"/>
      <c r="AA4802" s="38">
        <v>11.999120137845068</v>
      </c>
      <c r="AB4802" s="30"/>
      <c r="AC4802" s="31"/>
      <c r="AD4802" s="32"/>
      <c r="AE4802" s="32"/>
      <c r="AF4802" s="33"/>
      <c r="AJ4802" s="350">
        <v>1112127</v>
      </c>
      <c r="AK4802" s="3"/>
      <c r="AL4802" s="3"/>
    </row>
    <row r="4803" spans="1:38" ht="12" customHeight="1" x14ac:dyDescent="0.25">
      <c r="A4803" s="73">
        <v>5113128</v>
      </c>
      <c r="B4803" s="98" t="s">
        <v>2051</v>
      </c>
      <c r="C4803" s="74"/>
      <c r="D4803" s="115">
        <v>781.32</v>
      </c>
      <c r="E4803" s="75"/>
      <c r="F4803" s="112">
        <f t="shared" si="266"/>
        <v>937.58400000000006</v>
      </c>
      <c r="G4803" s="80"/>
      <c r="H4803" s="358"/>
      <c r="J4803" s="341"/>
      <c r="L4803"/>
      <c r="M4803"/>
      <c r="P4803" s="9">
        <v>195</v>
      </c>
      <c r="V4803" s="39"/>
      <c r="Z4803" s="38"/>
      <c r="AA4803" s="38">
        <v>11.999120137845068</v>
      </c>
      <c r="AB4803" s="30"/>
      <c r="AC4803" s="31"/>
      <c r="AD4803" s="32"/>
      <c r="AE4803" s="32"/>
      <c r="AF4803" s="33"/>
      <c r="AJ4803" s="350">
        <v>1112128</v>
      </c>
      <c r="AK4803" s="3"/>
      <c r="AL4803" s="3"/>
    </row>
    <row r="4804" spans="1:38" ht="12" customHeight="1" x14ac:dyDescent="0.25">
      <c r="A4804" s="73">
        <v>1112129</v>
      </c>
      <c r="B4804" s="98" t="s">
        <v>2052</v>
      </c>
      <c r="C4804" s="74"/>
      <c r="D4804" s="115">
        <v>1082.57</v>
      </c>
      <c r="E4804" s="75"/>
      <c r="F4804" s="112">
        <f t="shared" si="266"/>
        <v>1299.0839999999998</v>
      </c>
      <c r="G4804" s="80"/>
      <c r="H4804" s="358"/>
      <c r="J4804" s="341"/>
      <c r="L4804"/>
      <c r="M4804"/>
      <c r="P4804" s="9">
        <v>195</v>
      </c>
      <c r="V4804" s="39"/>
      <c r="Z4804" s="38"/>
      <c r="AA4804" s="38">
        <v>12.000582102979308</v>
      </c>
      <c r="AB4804" s="30"/>
      <c r="AC4804" s="31"/>
      <c r="AD4804" s="32"/>
      <c r="AE4804" s="32"/>
      <c r="AF4804" s="33"/>
      <c r="AJ4804" s="350"/>
      <c r="AK4804" s="3"/>
      <c r="AL4804" s="3"/>
    </row>
    <row r="4805" spans="1:38" ht="12" customHeight="1" x14ac:dyDescent="0.25">
      <c r="A4805" s="73">
        <v>1112130</v>
      </c>
      <c r="B4805" s="98" t="s">
        <v>2053</v>
      </c>
      <c r="C4805" s="74"/>
      <c r="D4805" s="115">
        <v>1082.57</v>
      </c>
      <c r="E4805" s="75" t="s">
        <v>6464</v>
      </c>
      <c r="F4805" s="112">
        <f t="shared" si="266"/>
        <v>1299.0839999999998</v>
      </c>
      <c r="G4805" s="80"/>
      <c r="H4805" s="358"/>
      <c r="J4805" s="341"/>
      <c r="L4805"/>
      <c r="M4805"/>
      <c r="P4805" s="9">
        <v>195</v>
      </c>
      <c r="V4805" s="39"/>
      <c r="Z4805" s="38"/>
      <c r="AA4805" s="38">
        <v>12.000582102979308</v>
      </c>
      <c r="AB4805" s="30"/>
      <c r="AC4805" s="31"/>
      <c r="AD4805" s="32"/>
      <c r="AE4805" s="32"/>
      <c r="AF4805" s="33"/>
      <c r="AJ4805" s="350"/>
      <c r="AK4805" s="3"/>
      <c r="AL4805" s="3"/>
    </row>
    <row r="4806" spans="1:38" ht="12" customHeight="1" x14ac:dyDescent="0.25">
      <c r="A4806" s="73">
        <v>5113131</v>
      </c>
      <c r="B4806" s="98" t="s">
        <v>2054</v>
      </c>
      <c r="C4806" s="74"/>
      <c r="D4806" s="115">
        <v>1082.57</v>
      </c>
      <c r="E4806" s="75"/>
      <c r="F4806" s="112">
        <f t="shared" si="266"/>
        <v>1299.0839999999998</v>
      </c>
      <c r="G4806" s="80"/>
      <c r="H4806" s="358"/>
      <c r="J4806" s="341"/>
      <c r="L4806"/>
      <c r="M4806"/>
      <c r="P4806" s="9">
        <v>195</v>
      </c>
      <c r="V4806" s="39"/>
      <c r="Z4806" s="38"/>
      <c r="AA4806" s="38">
        <v>12.000582102979308</v>
      </c>
      <c r="AB4806" s="30"/>
      <c r="AC4806" s="31"/>
      <c r="AD4806" s="32"/>
      <c r="AE4806" s="32"/>
      <c r="AF4806" s="33"/>
      <c r="AJ4806" s="350">
        <v>1112131</v>
      </c>
      <c r="AK4806" s="3"/>
      <c r="AL4806" s="3"/>
    </row>
    <row r="4807" spans="1:38" ht="12" customHeight="1" x14ac:dyDescent="0.25">
      <c r="A4807" s="73">
        <v>5113132</v>
      </c>
      <c r="B4807" s="98" t="s">
        <v>2055</v>
      </c>
      <c r="C4807" s="74"/>
      <c r="D4807" s="115">
        <v>1082.57</v>
      </c>
      <c r="E4807" s="75"/>
      <c r="F4807" s="112">
        <f t="shared" si="266"/>
        <v>1299.0839999999998</v>
      </c>
      <c r="G4807" s="80"/>
      <c r="H4807" s="358"/>
      <c r="J4807" s="341"/>
      <c r="L4807"/>
      <c r="M4807"/>
      <c r="P4807" s="9">
        <v>195</v>
      </c>
      <c r="V4807" s="39"/>
      <c r="Z4807" s="38"/>
      <c r="AA4807" s="38">
        <v>12.000582102979308</v>
      </c>
      <c r="AB4807" s="30"/>
      <c r="AC4807" s="31"/>
      <c r="AD4807" s="32"/>
      <c r="AE4807" s="32"/>
      <c r="AF4807" s="33"/>
      <c r="AJ4807" s="350">
        <v>1112132</v>
      </c>
      <c r="AK4807" s="3"/>
      <c r="AL4807" s="3"/>
    </row>
    <row r="4808" spans="1:38" ht="12" customHeight="1" x14ac:dyDescent="0.25">
      <c r="A4808" s="73">
        <v>5113133</v>
      </c>
      <c r="B4808" s="98" t="s">
        <v>2056</v>
      </c>
      <c r="C4808" s="74"/>
      <c r="D4808" s="115">
        <v>1082.57</v>
      </c>
      <c r="E4808" s="75"/>
      <c r="F4808" s="112">
        <f t="shared" si="266"/>
        <v>1299.0839999999998</v>
      </c>
      <c r="G4808" s="80"/>
      <c r="H4808" s="358"/>
      <c r="J4808" s="341"/>
      <c r="L4808"/>
      <c r="M4808"/>
      <c r="P4808" s="9">
        <v>195</v>
      </c>
      <c r="V4808" s="39"/>
      <c r="Z4808" s="38"/>
      <c r="AA4808" s="38">
        <v>12.000582102979308</v>
      </c>
      <c r="AB4808" s="30"/>
      <c r="AC4808" s="31"/>
      <c r="AD4808" s="32"/>
      <c r="AE4808" s="32"/>
      <c r="AF4808" s="33"/>
      <c r="AJ4808" s="350">
        <v>1112133</v>
      </c>
      <c r="AK4808" s="3"/>
      <c r="AL4808" s="3"/>
    </row>
    <row r="4809" spans="1:38" ht="12" customHeight="1" x14ac:dyDescent="0.25">
      <c r="A4809" s="73">
        <v>5113134</v>
      </c>
      <c r="B4809" s="98" t="s">
        <v>2057</v>
      </c>
      <c r="C4809" s="74"/>
      <c r="D4809" s="115">
        <v>1082.57</v>
      </c>
      <c r="E4809" s="75"/>
      <c r="F4809" s="112">
        <f t="shared" si="266"/>
        <v>1299.0839999999998</v>
      </c>
      <c r="G4809" s="80"/>
      <c r="H4809" s="358"/>
      <c r="J4809" s="341"/>
      <c r="L4809"/>
      <c r="M4809"/>
      <c r="P4809" s="9">
        <v>195</v>
      </c>
      <c r="V4809" s="39"/>
      <c r="Z4809" s="38"/>
      <c r="AA4809" s="38">
        <v>12.000582102979308</v>
      </c>
      <c r="AB4809" s="30"/>
      <c r="AC4809" s="31"/>
      <c r="AD4809" s="32"/>
      <c r="AE4809" s="32"/>
      <c r="AF4809" s="33"/>
      <c r="AJ4809" s="350">
        <v>1112134</v>
      </c>
      <c r="AK4809" s="3"/>
      <c r="AL4809" s="3"/>
    </row>
    <row r="4810" spans="1:38" ht="12" customHeight="1" x14ac:dyDescent="0.25">
      <c r="A4810" s="73">
        <v>5113135</v>
      </c>
      <c r="B4810" s="98" t="s">
        <v>2058</v>
      </c>
      <c r="C4810" s="74"/>
      <c r="D4810" s="115">
        <v>1082.57</v>
      </c>
      <c r="E4810" s="75" t="s">
        <v>6464</v>
      </c>
      <c r="F4810" s="112">
        <f t="shared" si="266"/>
        <v>1299.0839999999998</v>
      </c>
      <c r="G4810" s="80"/>
      <c r="H4810" s="358"/>
      <c r="J4810" s="341"/>
      <c r="L4810"/>
      <c r="M4810"/>
      <c r="P4810" s="9">
        <v>195</v>
      </c>
      <c r="V4810" s="39"/>
      <c r="Z4810" s="38"/>
      <c r="AA4810" s="38">
        <v>12.000582102979308</v>
      </c>
      <c r="AB4810" s="30"/>
      <c r="AC4810" s="31"/>
      <c r="AD4810" s="32"/>
      <c r="AE4810" s="32"/>
      <c r="AF4810" s="33"/>
      <c r="AJ4810" s="350">
        <v>1112135</v>
      </c>
      <c r="AK4810" s="3"/>
      <c r="AL4810" s="3"/>
    </row>
    <row r="4811" spans="1:38" ht="12" customHeight="1" x14ac:dyDescent="0.25">
      <c r="A4811" s="73">
        <v>5113136</v>
      </c>
      <c r="B4811" s="98" t="s">
        <v>2059</v>
      </c>
      <c r="C4811" s="74"/>
      <c r="D4811" s="115">
        <v>1082.57</v>
      </c>
      <c r="E4811" s="75"/>
      <c r="F4811" s="112">
        <f t="shared" si="266"/>
        <v>1299.0839999999998</v>
      </c>
      <c r="G4811" s="80"/>
      <c r="H4811" s="358"/>
      <c r="J4811" s="341"/>
      <c r="L4811"/>
      <c r="M4811"/>
      <c r="P4811" s="9">
        <v>195</v>
      </c>
      <c r="V4811" s="39"/>
      <c r="Z4811" s="38"/>
      <c r="AA4811" s="38">
        <v>12.000582102979308</v>
      </c>
      <c r="AB4811" s="30"/>
      <c r="AC4811" s="31"/>
      <c r="AD4811" s="32"/>
      <c r="AE4811" s="32"/>
      <c r="AF4811" s="33"/>
      <c r="AJ4811" s="350">
        <v>1112136</v>
      </c>
      <c r="AK4811" s="3"/>
      <c r="AL4811" s="3"/>
    </row>
    <row r="4812" spans="1:38" ht="12" customHeight="1" x14ac:dyDescent="0.25">
      <c r="A4812" s="73">
        <v>5113137</v>
      </c>
      <c r="B4812" s="98" t="s">
        <v>2060</v>
      </c>
      <c r="C4812" s="74"/>
      <c r="D4812" s="115">
        <v>1353.8</v>
      </c>
      <c r="E4812" s="75" t="s">
        <v>6464</v>
      </c>
      <c r="F4812" s="112">
        <f t="shared" si="266"/>
        <v>1624.56</v>
      </c>
      <c r="G4812" s="80"/>
      <c r="H4812" s="358"/>
      <c r="J4812" s="341"/>
      <c r="L4812"/>
      <c r="M4812"/>
      <c r="P4812" s="9">
        <v>195</v>
      </c>
      <c r="V4812" s="39"/>
      <c r="Z4812" s="38"/>
      <c r="AA4812" s="38">
        <v>12</v>
      </c>
      <c r="AB4812" s="30"/>
      <c r="AC4812" s="31"/>
      <c r="AD4812" s="32"/>
      <c r="AE4812" s="32"/>
      <c r="AF4812" s="33"/>
      <c r="AJ4812" s="350">
        <v>1112137</v>
      </c>
      <c r="AK4812" s="3"/>
      <c r="AL4812" s="3"/>
    </row>
    <row r="4813" spans="1:38" ht="12" customHeight="1" x14ac:dyDescent="0.25">
      <c r="A4813" s="73">
        <v>5113138</v>
      </c>
      <c r="B4813" s="98" t="s">
        <v>2061</v>
      </c>
      <c r="C4813" s="74"/>
      <c r="D4813" s="115">
        <v>1353.8</v>
      </c>
      <c r="E4813" s="75"/>
      <c r="F4813" s="112">
        <f t="shared" si="266"/>
        <v>1624.56</v>
      </c>
      <c r="G4813" s="80"/>
      <c r="H4813" s="358"/>
      <c r="J4813" s="341"/>
      <c r="L4813"/>
      <c r="M4813"/>
      <c r="P4813" s="9">
        <v>195</v>
      </c>
      <c r="V4813" s="39"/>
      <c r="Z4813" s="38"/>
      <c r="AA4813" s="38">
        <v>12</v>
      </c>
      <c r="AB4813" s="30"/>
      <c r="AC4813" s="31"/>
      <c r="AD4813" s="32"/>
      <c r="AE4813" s="32"/>
      <c r="AF4813" s="33"/>
      <c r="AJ4813" s="350">
        <v>1112138</v>
      </c>
      <c r="AK4813" s="3"/>
      <c r="AL4813" s="3"/>
    </row>
    <row r="4814" spans="1:38" ht="12" customHeight="1" x14ac:dyDescent="0.25">
      <c r="A4814" s="73">
        <v>5113139</v>
      </c>
      <c r="B4814" s="98" t="s">
        <v>2062</v>
      </c>
      <c r="C4814" s="74"/>
      <c r="D4814" s="115">
        <v>1353.8</v>
      </c>
      <c r="E4814" s="75"/>
      <c r="F4814" s="112">
        <f t="shared" si="266"/>
        <v>1624.56</v>
      </c>
      <c r="G4814" s="80"/>
      <c r="H4814" s="358"/>
      <c r="J4814" s="341"/>
      <c r="L4814"/>
      <c r="M4814"/>
      <c r="P4814" s="9">
        <v>195</v>
      </c>
      <c r="V4814" s="39"/>
      <c r="Z4814" s="38"/>
      <c r="AA4814" s="38">
        <v>12</v>
      </c>
      <c r="AB4814" s="30"/>
      <c r="AC4814" s="31"/>
      <c r="AD4814" s="32"/>
      <c r="AE4814" s="32"/>
      <c r="AF4814" s="33"/>
      <c r="AJ4814" s="350">
        <v>1112139</v>
      </c>
      <c r="AK4814" s="3"/>
      <c r="AL4814" s="3"/>
    </row>
    <row r="4815" spans="1:38" ht="12" customHeight="1" x14ac:dyDescent="0.25">
      <c r="A4815" s="73">
        <v>5113140</v>
      </c>
      <c r="B4815" s="98" t="s">
        <v>2063</v>
      </c>
      <c r="C4815" s="74"/>
      <c r="D4815" s="115">
        <v>1353.8</v>
      </c>
      <c r="E4815" s="75"/>
      <c r="F4815" s="112">
        <f t="shared" si="266"/>
        <v>1624.56</v>
      </c>
      <c r="G4815" s="80"/>
      <c r="H4815" s="358"/>
      <c r="J4815" s="341"/>
      <c r="L4815"/>
      <c r="M4815"/>
      <c r="P4815" s="9">
        <v>195</v>
      </c>
      <c r="V4815" s="39"/>
      <c r="Z4815" s="38"/>
      <c r="AA4815" s="38">
        <v>12</v>
      </c>
      <c r="AB4815" s="30"/>
      <c r="AC4815" s="31"/>
      <c r="AD4815" s="32"/>
      <c r="AE4815" s="32"/>
      <c r="AF4815" s="33"/>
      <c r="AJ4815" s="350">
        <v>1112140</v>
      </c>
      <c r="AK4815" s="3"/>
      <c r="AL4815" s="3"/>
    </row>
    <row r="4816" spans="1:38" ht="12" customHeight="1" x14ac:dyDescent="0.25">
      <c r="A4816" s="73">
        <v>5113141</v>
      </c>
      <c r="B4816" s="98" t="s">
        <v>2064</v>
      </c>
      <c r="C4816" s="74"/>
      <c r="D4816" s="115">
        <v>1353.8</v>
      </c>
      <c r="E4816" s="75"/>
      <c r="F4816" s="112">
        <f t="shared" si="266"/>
        <v>1624.56</v>
      </c>
      <c r="G4816" s="80"/>
      <c r="H4816" s="358"/>
      <c r="J4816" s="341"/>
      <c r="L4816"/>
      <c r="M4816"/>
      <c r="P4816" s="9">
        <v>195</v>
      </c>
      <c r="V4816" s="39"/>
      <c r="Z4816" s="38"/>
      <c r="AA4816" s="38">
        <v>12</v>
      </c>
      <c r="AB4816" s="30"/>
      <c r="AC4816" s="31"/>
      <c r="AD4816" s="32"/>
      <c r="AE4816" s="32"/>
      <c r="AF4816" s="33"/>
      <c r="AJ4816" s="350">
        <v>1112141</v>
      </c>
      <c r="AK4816" s="3"/>
      <c r="AL4816" s="3"/>
    </row>
    <row r="4817" spans="1:38" ht="12" customHeight="1" x14ac:dyDescent="0.25">
      <c r="A4817" s="73">
        <v>5113142</v>
      </c>
      <c r="B4817" s="98" t="s">
        <v>2065</v>
      </c>
      <c r="C4817" s="74"/>
      <c r="D4817" s="115">
        <v>1353.8</v>
      </c>
      <c r="E4817" s="75" t="s">
        <v>1</v>
      </c>
      <c r="F4817" s="112">
        <f t="shared" si="266"/>
        <v>1624.56</v>
      </c>
      <c r="G4817" s="80"/>
      <c r="H4817" s="358"/>
      <c r="J4817" s="341"/>
      <c r="L4817"/>
      <c r="M4817"/>
      <c r="P4817" s="9">
        <v>195</v>
      </c>
      <c r="V4817" s="39"/>
      <c r="Z4817" s="38"/>
      <c r="AA4817" s="38">
        <v>12</v>
      </c>
      <c r="AB4817" s="30"/>
      <c r="AC4817" s="31"/>
      <c r="AD4817" s="32"/>
      <c r="AE4817" s="32"/>
      <c r="AF4817" s="33"/>
      <c r="AJ4817" s="350">
        <v>1112142</v>
      </c>
      <c r="AK4817" s="3"/>
      <c r="AL4817" s="3"/>
    </row>
    <row r="4818" spans="1:38" ht="12" customHeight="1" x14ac:dyDescent="0.25">
      <c r="A4818" s="73">
        <v>5113143</v>
      </c>
      <c r="B4818" s="98" t="s">
        <v>2066</v>
      </c>
      <c r="C4818" s="74"/>
      <c r="D4818" s="115">
        <v>1353.8</v>
      </c>
      <c r="E4818" s="75" t="s">
        <v>6464</v>
      </c>
      <c r="F4818" s="112">
        <f t="shared" si="266"/>
        <v>1624.56</v>
      </c>
      <c r="G4818" s="80"/>
      <c r="H4818" s="358"/>
      <c r="J4818" s="341"/>
      <c r="L4818"/>
      <c r="M4818"/>
      <c r="P4818" s="9">
        <v>195</v>
      </c>
      <c r="V4818" s="39"/>
      <c r="Z4818" s="38"/>
      <c r="AA4818" s="38">
        <v>12</v>
      </c>
      <c r="AB4818" s="30"/>
      <c r="AC4818" s="31"/>
      <c r="AD4818" s="32"/>
      <c r="AE4818" s="32"/>
      <c r="AF4818" s="33"/>
      <c r="AJ4818" s="350">
        <v>1112143</v>
      </c>
      <c r="AK4818" s="3"/>
      <c r="AL4818" s="3"/>
    </row>
    <row r="4819" spans="1:38" ht="12" customHeight="1" x14ac:dyDescent="0.25">
      <c r="A4819" s="73">
        <v>5113144</v>
      </c>
      <c r="B4819" s="98" t="s">
        <v>2067</v>
      </c>
      <c r="C4819" s="74"/>
      <c r="D4819" s="115">
        <v>1353.8</v>
      </c>
      <c r="E4819" s="75"/>
      <c r="F4819" s="112">
        <f t="shared" si="266"/>
        <v>1624.56</v>
      </c>
      <c r="G4819" s="80"/>
      <c r="H4819" s="358"/>
      <c r="J4819" s="341"/>
      <c r="L4819"/>
      <c r="M4819"/>
      <c r="P4819" s="9">
        <v>195</v>
      </c>
      <c r="V4819" s="39"/>
      <c r="Z4819" s="38"/>
      <c r="AA4819" s="38">
        <v>12</v>
      </c>
      <c r="AB4819" s="30"/>
      <c r="AC4819" s="31"/>
      <c r="AD4819" s="32"/>
      <c r="AE4819" s="32"/>
      <c r="AF4819" s="33"/>
      <c r="AJ4819" s="350">
        <v>1112144</v>
      </c>
      <c r="AK4819" s="3"/>
      <c r="AL4819" s="3"/>
    </row>
    <row r="4820" spans="1:38" ht="12" customHeight="1" x14ac:dyDescent="0.25">
      <c r="A4820" s="73">
        <v>1112145</v>
      </c>
      <c r="B4820" s="98" t="s">
        <v>2068</v>
      </c>
      <c r="C4820" s="74"/>
      <c r="D4820" s="115">
        <v>1833.01</v>
      </c>
      <c r="E4820" s="75"/>
      <c r="F4820" s="112">
        <f t="shared" si="266"/>
        <v>2199.6120000000001</v>
      </c>
      <c r="G4820" s="80"/>
      <c r="H4820" s="358"/>
      <c r="J4820" s="341"/>
      <c r="L4820"/>
      <c r="M4820"/>
      <c r="P4820" s="9">
        <v>195</v>
      </c>
      <c r="V4820" s="39"/>
      <c r="Z4820" s="38"/>
      <c r="AA4820" s="38">
        <v>11.999843731687307</v>
      </c>
      <c r="AB4820" s="30"/>
      <c r="AC4820" s="31"/>
      <c r="AD4820" s="32"/>
      <c r="AE4820" s="32"/>
      <c r="AF4820" s="33"/>
      <c r="AJ4820" s="350"/>
      <c r="AK4820" s="3"/>
      <c r="AL4820" s="3"/>
    </row>
    <row r="4821" spans="1:38" ht="12" customHeight="1" x14ac:dyDescent="0.25">
      <c r="A4821" s="73">
        <v>1112146</v>
      </c>
      <c r="B4821" s="98" t="s">
        <v>2069</v>
      </c>
      <c r="C4821" s="74"/>
      <c r="D4821" s="115">
        <v>1833.01</v>
      </c>
      <c r="E4821" s="75" t="s">
        <v>6464</v>
      </c>
      <c r="F4821" s="112">
        <f t="shared" si="266"/>
        <v>2199.6120000000001</v>
      </c>
      <c r="G4821" s="80"/>
      <c r="H4821" s="358"/>
      <c r="J4821" s="341"/>
      <c r="L4821"/>
      <c r="M4821"/>
      <c r="P4821" s="9">
        <v>195</v>
      </c>
      <c r="V4821" s="39"/>
      <c r="Z4821" s="38"/>
      <c r="AA4821" s="38">
        <v>11.999843731687307</v>
      </c>
      <c r="AB4821" s="30"/>
      <c r="AC4821" s="31"/>
      <c r="AD4821" s="32"/>
      <c r="AE4821" s="32"/>
      <c r="AF4821" s="33"/>
      <c r="AJ4821" s="350"/>
      <c r="AK4821" s="3"/>
      <c r="AL4821" s="3"/>
    </row>
    <row r="4822" spans="1:38" ht="12" customHeight="1" x14ac:dyDescent="0.25">
      <c r="A4822" s="73">
        <v>5113147</v>
      </c>
      <c r="B4822" s="98" t="s">
        <v>2070</v>
      </c>
      <c r="C4822" s="74"/>
      <c r="D4822" s="115">
        <v>1833.01</v>
      </c>
      <c r="E4822" s="75" t="s">
        <v>6464</v>
      </c>
      <c r="F4822" s="112">
        <f t="shared" si="266"/>
        <v>2199.6120000000001</v>
      </c>
      <c r="G4822" s="80"/>
      <c r="H4822" s="358"/>
      <c r="J4822" s="341"/>
      <c r="L4822"/>
      <c r="M4822"/>
      <c r="P4822" s="9">
        <v>195</v>
      </c>
      <c r="V4822" s="39"/>
      <c r="Z4822" s="38"/>
      <c r="AA4822" s="38">
        <v>11.999843731687307</v>
      </c>
      <c r="AB4822" s="30"/>
      <c r="AC4822" s="31"/>
      <c r="AD4822" s="32"/>
      <c r="AE4822" s="32"/>
      <c r="AF4822" s="33"/>
      <c r="AJ4822" s="350">
        <v>1112147</v>
      </c>
      <c r="AK4822" s="3"/>
      <c r="AL4822" s="3"/>
    </row>
    <row r="4823" spans="1:38" ht="12" customHeight="1" x14ac:dyDescent="0.25">
      <c r="A4823" s="73">
        <v>5113148</v>
      </c>
      <c r="B4823" s="98" t="s">
        <v>2071</v>
      </c>
      <c r="C4823" s="74"/>
      <c r="D4823" s="115">
        <v>1833.01</v>
      </c>
      <c r="E4823" s="75" t="s">
        <v>6464</v>
      </c>
      <c r="F4823" s="112">
        <f t="shared" si="266"/>
        <v>2199.6120000000001</v>
      </c>
      <c r="G4823" s="80"/>
      <c r="H4823" s="358"/>
      <c r="J4823" s="341"/>
      <c r="L4823"/>
      <c r="M4823"/>
      <c r="P4823" s="9">
        <v>195</v>
      </c>
      <c r="V4823" s="39"/>
      <c r="Z4823" s="38"/>
      <c r="AA4823" s="38">
        <v>11.999843731687307</v>
      </c>
      <c r="AB4823" s="30"/>
      <c r="AC4823" s="31"/>
      <c r="AD4823" s="32"/>
      <c r="AE4823" s="32"/>
      <c r="AF4823" s="33"/>
      <c r="AJ4823" s="350">
        <v>1112148</v>
      </c>
      <c r="AK4823" s="3"/>
      <c r="AL4823" s="3"/>
    </row>
    <row r="4824" spans="1:38" ht="12" customHeight="1" x14ac:dyDescent="0.25">
      <c r="A4824" s="73">
        <v>1112149</v>
      </c>
      <c r="B4824" s="98" t="s">
        <v>2072</v>
      </c>
      <c r="C4824" s="74"/>
      <c r="D4824" s="115">
        <v>1833.01</v>
      </c>
      <c r="E4824" s="75" t="s">
        <v>1</v>
      </c>
      <c r="F4824" s="112">
        <f t="shared" si="266"/>
        <v>2199.6120000000001</v>
      </c>
      <c r="G4824" s="80"/>
      <c r="H4824" s="358"/>
      <c r="J4824" s="341"/>
      <c r="L4824"/>
      <c r="M4824"/>
      <c r="P4824" s="9">
        <v>195</v>
      </c>
      <c r="V4824" s="39"/>
      <c r="Z4824" s="38"/>
      <c r="AA4824" s="38">
        <v>11.999843731687307</v>
      </c>
      <c r="AB4824" s="30"/>
      <c r="AC4824" s="31"/>
      <c r="AD4824" s="32"/>
      <c r="AE4824" s="32"/>
      <c r="AF4824" s="33"/>
      <c r="AJ4824" s="350"/>
      <c r="AK4824" s="3"/>
      <c r="AL4824" s="3"/>
    </row>
    <row r="4825" spans="1:38" ht="12" customHeight="1" x14ac:dyDescent="0.25">
      <c r="A4825" s="73">
        <v>1112150</v>
      </c>
      <c r="B4825" s="98" t="s">
        <v>2073</v>
      </c>
      <c r="C4825" s="74"/>
      <c r="D4825" s="115">
        <v>1833.01</v>
      </c>
      <c r="E4825" s="75"/>
      <c r="F4825" s="112">
        <f t="shared" si="266"/>
        <v>2199.6120000000001</v>
      </c>
      <c r="G4825" s="80"/>
      <c r="H4825" s="358"/>
      <c r="J4825" s="341"/>
      <c r="L4825"/>
      <c r="M4825"/>
      <c r="P4825" s="9">
        <v>195</v>
      </c>
      <c r="V4825" s="39"/>
      <c r="Z4825" s="38"/>
      <c r="AA4825" s="38">
        <v>11.999843731687307</v>
      </c>
      <c r="AB4825" s="30"/>
      <c r="AC4825" s="31"/>
      <c r="AD4825" s="32"/>
      <c r="AE4825" s="32"/>
      <c r="AF4825" s="33"/>
      <c r="AJ4825" s="350"/>
      <c r="AK4825" s="3"/>
      <c r="AL4825" s="3"/>
    </row>
    <row r="4826" spans="1:38" ht="12" customHeight="1" x14ac:dyDescent="0.25">
      <c r="A4826" s="73">
        <v>5113151</v>
      </c>
      <c r="B4826" s="98" t="s">
        <v>2074</v>
      </c>
      <c r="C4826" s="74"/>
      <c r="D4826" s="115">
        <v>1833.01</v>
      </c>
      <c r="E4826" s="75"/>
      <c r="F4826" s="112">
        <f t="shared" si="266"/>
        <v>2199.6120000000001</v>
      </c>
      <c r="G4826" s="80"/>
      <c r="H4826" s="358"/>
      <c r="J4826" s="341"/>
      <c r="L4826"/>
      <c r="M4826"/>
      <c r="P4826" s="9">
        <v>195</v>
      </c>
      <c r="V4826" s="39"/>
      <c r="Z4826" s="38"/>
      <c r="AA4826" s="38">
        <v>11.999843731687307</v>
      </c>
      <c r="AB4826" s="30"/>
      <c r="AC4826" s="31"/>
      <c r="AD4826" s="32"/>
      <c r="AE4826" s="32"/>
      <c r="AF4826" s="33"/>
      <c r="AJ4826" s="350">
        <v>1112151</v>
      </c>
      <c r="AK4826" s="3"/>
      <c r="AL4826" s="3"/>
    </row>
    <row r="4827" spans="1:38" ht="12" customHeight="1" x14ac:dyDescent="0.25">
      <c r="A4827" s="73">
        <v>5113152</v>
      </c>
      <c r="B4827" s="98" t="s">
        <v>2075</v>
      </c>
      <c r="C4827" s="74"/>
      <c r="D4827" s="115">
        <v>1833.01</v>
      </c>
      <c r="E4827" s="75" t="s">
        <v>6464</v>
      </c>
      <c r="F4827" s="112">
        <f t="shared" si="266"/>
        <v>2199.6120000000001</v>
      </c>
      <c r="G4827" s="80"/>
      <c r="H4827" s="358"/>
      <c r="J4827" s="341"/>
      <c r="L4827"/>
      <c r="M4827"/>
      <c r="P4827" s="9">
        <v>195</v>
      </c>
      <c r="V4827" s="39"/>
      <c r="Z4827" s="38"/>
      <c r="AA4827" s="38">
        <v>11.999843731687307</v>
      </c>
      <c r="AB4827" s="30"/>
      <c r="AC4827" s="31"/>
      <c r="AD4827" s="32"/>
      <c r="AE4827" s="32"/>
      <c r="AF4827" s="33"/>
      <c r="AJ4827" s="350">
        <v>1112152</v>
      </c>
      <c r="AK4827" s="3"/>
      <c r="AL4827" s="3"/>
    </row>
    <row r="4828" spans="1:38" ht="12" customHeight="1" x14ac:dyDescent="0.25">
      <c r="A4828" s="73">
        <v>1112153</v>
      </c>
      <c r="B4828" s="98" t="s">
        <v>2076</v>
      </c>
      <c r="C4828" s="74"/>
      <c r="D4828" s="115">
        <v>2271.83</v>
      </c>
      <c r="E4828" s="75"/>
      <c r="F4828" s="112">
        <f t="shared" si="266"/>
        <v>2726.1959999999999</v>
      </c>
      <c r="G4828" s="80"/>
      <c r="H4828" s="358"/>
      <c r="J4828" s="341"/>
      <c r="L4828"/>
      <c r="M4828"/>
      <c r="P4828" s="9">
        <v>195</v>
      </c>
      <c r="V4828" s="39"/>
      <c r="Z4828" s="38"/>
      <c r="AA4828" s="38">
        <v>12</v>
      </c>
      <c r="AB4828" s="30"/>
      <c r="AC4828" s="31"/>
      <c r="AD4828" s="32"/>
      <c r="AE4828" s="32"/>
      <c r="AF4828" s="33"/>
      <c r="AJ4828" s="350"/>
      <c r="AK4828" s="3"/>
      <c r="AL4828" s="3"/>
    </row>
    <row r="4829" spans="1:38" ht="12" customHeight="1" x14ac:dyDescent="0.25">
      <c r="A4829" s="73">
        <v>1112154</v>
      </c>
      <c r="B4829" s="98" t="s">
        <v>2077</v>
      </c>
      <c r="C4829" s="74"/>
      <c r="D4829" s="115">
        <v>2271.83</v>
      </c>
      <c r="E4829" s="75"/>
      <c r="F4829" s="112">
        <f t="shared" si="266"/>
        <v>2726.1959999999999</v>
      </c>
      <c r="G4829" s="80"/>
      <c r="H4829" s="358"/>
      <c r="J4829" s="341"/>
      <c r="L4829"/>
      <c r="M4829"/>
      <c r="P4829" s="9">
        <v>195</v>
      </c>
      <c r="V4829" s="39"/>
      <c r="Z4829" s="38"/>
      <c r="AA4829" s="38">
        <v>12</v>
      </c>
      <c r="AB4829" s="30"/>
      <c r="AC4829" s="31"/>
      <c r="AD4829" s="32"/>
      <c r="AE4829" s="32"/>
      <c r="AF4829" s="33"/>
      <c r="AJ4829" s="350"/>
      <c r="AK4829" s="3"/>
      <c r="AL4829" s="3"/>
    </row>
    <row r="4830" spans="1:38" ht="12" customHeight="1" x14ac:dyDescent="0.25">
      <c r="A4830" s="73">
        <v>5113155</v>
      </c>
      <c r="B4830" s="98" t="s">
        <v>2078</v>
      </c>
      <c r="C4830" s="74"/>
      <c r="D4830" s="115">
        <v>2271.83</v>
      </c>
      <c r="E4830" s="75"/>
      <c r="F4830" s="112">
        <f t="shared" si="266"/>
        <v>2726.1959999999999</v>
      </c>
      <c r="G4830" s="80"/>
      <c r="H4830" s="358"/>
      <c r="J4830" s="341"/>
      <c r="L4830"/>
      <c r="M4830"/>
      <c r="P4830" s="9">
        <v>195</v>
      </c>
      <c r="V4830" s="39"/>
      <c r="Z4830" s="38"/>
      <c r="AA4830" s="38">
        <v>12</v>
      </c>
      <c r="AB4830" s="30"/>
      <c r="AC4830" s="31"/>
      <c r="AD4830" s="32"/>
      <c r="AE4830" s="32"/>
      <c r="AF4830" s="33"/>
      <c r="AJ4830" s="350">
        <v>1112155</v>
      </c>
      <c r="AK4830" s="3"/>
      <c r="AL4830" s="3"/>
    </row>
    <row r="4831" spans="1:38" ht="12" customHeight="1" x14ac:dyDescent="0.25">
      <c r="A4831" s="73">
        <v>5113156</v>
      </c>
      <c r="B4831" s="98" t="s">
        <v>2079</v>
      </c>
      <c r="C4831" s="74"/>
      <c r="D4831" s="115">
        <v>2271.83</v>
      </c>
      <c r="E4831" s="75"/>
      <c r="F4831" s="112">
        <f t="shared" si="266"/>
        <v>2726.1959999999999</v>
      </c>
      <c r="G4831" s="80"/>
      <c r="H4831" s="358"/>
      <c r="J4831" s="341"/>
      <c r="L4831"/>
      <c r="M4831"/>
      <c r="P4831" s="9">
        <v>195</v>
      </c>
      <c r="V4831" s="39"/>
      <c r="Z4831" s="38"/>
      <c r="AA4831" s="38">
        <v>12</v>
      </c>
      <c r="AB4831" s="30"/>
      <c r="AC4831" s="31"/>
      <c r="AD4831" s="32"/>
      <c r="AE4831" s="32"/>
      <c r="AF4831" s="33"/>
      <c r="AJ4831" s="350">
        <v>1112156</v>
      </c>
      <c r="AK4831" s="3"/>
      <c r="AL4831" s="3"/>
    </row>
    <row r="4832" spans="1:38" ht="12" customHeight="1" x14ac:dyDescent="0.25">
      <c r="A4832" s="73">
        <v>5113157</v>
      </c>
      <c r="B4832" s="98" t="s">
        <v>2080</v>
      </c>
      <c r="C4832" s="74"/>
      <c r="D4832" s="115">
        <v>2271.83</v>
      </c>
      <c r="E4832" s="75"/>
      <c r="F4832" s="112">
        <f t="shared" si="266"/>
        <v>2726.1959999999999</v>
      </c>
      <c r="G4832" s="80"/>
      <c r="H4832" s="358"/>
      <c r="J4832" s="341"/>
      <c r="L4832"/>
      <c r="M4832"/>
      <c r="P4832" s="9">
        <v>195</v>
      </c>
      <c r="V4832" s="39"/>
      <c r="Z4832" s="38"/>
      <c r="AA4832" s="38">
        <v>12</v>
      </c>
      <c r="AB4832" s="30"/>
      <c r="AC4832" s="31"/>
      <c r="AD4832" s="32"/>
      <c r="AE4832" s="32"/>
      <c r="AF4832" s="33"/>
      <c r="AJ4832" s="350">
        <v>1112157</v>
      </c>
      <c r="AK4832" s="3"/>
      <c r="AL4832" s="3"/>
    </row>
    <row r="4833" spans="1:38" ht="12" customHeight="1" x14ac:dyDescent="0.25">
      <c r="A4833" s="73">
        <v>5113158</v>
      </c>
      <c r="B4833" s="98" t="s">
        <v>2081</v>
      </c>
      <c r="C4833" s="74"/>
      <c r="D4833" s="115">
        <v>2271.83</v>
      </c>
      <c r="E4833" s="75" t="s">
        <v>6464</v>
      </c>
      <c r="F4833" s="112">
        <f t="shared" si="266"/>
        <v>2726.1959999999999</v>
      </c>
      <c r="G4833" s="80"/>
      <c r="H4833" s="358"/>
      <c r="J4833" s="341"/>
      <c r="L4833"/>
      <c r="M4833"/>
      <c r="P4833" s="9">
        <v>195</v>
      </c>
      <c r="V4833" s="39"/>
      <c r="Z4833" s="38"/>
      <c r="AA4833" s="38">
        <v>12</v>
      </c>
      <c r="AB4833" s="30"/>
      <c r="AC4833" s="31"/>
      <c r="AD4833" s="32"/>
      <c r="AE4833" s="32"/>
      <c r="AF4833" s="33"/>
      <c r="AJ4833" s="350">
        <v>1112158</v>
      </c>
      <c r="AK4833" s="3"/>
      <c r="AL4833" s="3"/>
    </row>
    <row r="4834" spans="1:38" ht="12" customHeight="1" x14ac:dyDescent="0.25">
      <c r="A4834" s="73">
        <v>5113159</v>
      </c>
      <c r="B4834" s="98" t="s">
        <v>2082</v>
      </c>
      <c r="C4834" s="74"/>
      <c r="D4834" s="115">
        <v>2271.83</v>
      </c>
      <c r="E4834" s="75"/>
      <c r="F4834" s="112">
        <f t="shared" si="266"/>
        <v>2726.1959999999999</v>
      </c>
      <c r="G4834" s="80"/>
      <c r="H4834" s="358"/>
      <c r="J4834" s="341"/>
      <c r="L4834"/>
      <c r="M4834"/>
      <c r="P4834" s="9">
        <v>195</v>
      </c>
      <c r="V4834" s="39"/>
      <c r="Z4834" s="38"/>
      <c r="AA4834" s="38">
        <v>12</v>
      </c>
      <c r="AB4834" s="30"/>
      <c r="AC4834" s="31"/>
      <c r="AD4834" s="32"/>
      <c r="AE4834" s="32"/>
      <c r="AF4834" s="33"/>
      <c r="AJ4834" s="350">
        <v>1112159</v>
      </c>
      <c r="AK4834" s="3"/>
      <c r="AL4834" s="3"/>
    </row>
    <row r="4835" spans="1:38" ht="12" customHeight="1" x14ac:dyDescent="0.25">
      <c r="A4835" s="73">
        <v>5113160</v>
      </c>
      <c r="B4835" s="98" t="s">
        <v>2083</v>
      </c>
      <c r="C4835" s="74"/>
      <c r="D4835" s="115">
        <v>2271.83</v>
      </c>
      <c r="E4835" s="75"/>
      <c r="F4835" s="112">
        <f t="shared" si="266"/>
        <v>2726.1959999999999</v>
      </c>
      <c r="G4835" s="80"/>
      <c r="H4835" s="358"/>
      <c r="J4835" s="341"/>
      <c r="L4835"/>
      <c r="M4835"/>
      <c r="P4835" s="9">
        <v>195</v>
      </c>
      <c r="V4835" s="39"/>
      <c r="Z4835" s="38"/>
      <c r="AA4835" s="38">
        <v>12</v>
      </c>
      <c r="AB4835" s="30"/>
      <c r="AC4835" s="31"/>
      <c r="AD4835" s="32"/>
      <c r="AE4835" s="32"/>
      <c r="AF4835" s="33"/>
      <c r="AJ4835" s="350">
        <v>1112160</v>
      </c>
      <c r="AK4835" s="3"/>
      <c r="AL4835" s="3"/>
    </row>
    <row r="4836" spans="1:38" ht="12" customHeight="1" x14ac:dyDescent="0.25">
      <c r="A4836" s="73">
        <v>5113161</v>
      </c>
      <c r="B4836" s="98" t="s">
        <v>2084</v>
      </c>
      <c r="C4836" s="74"/>
      <c r="D4836" s="115">
        <v>2902.38</v>
      </c>
      <c r="E4836" s="75"/>
      <c r="F4836" s="112">
        <f t="shared" si="266"/>
        <v>3482.8560000000002</v>
      </c>
      <c r="G4836" s="80"/>
      <c r="H4836" s="358"/>
      <c r="J4836" s="341"/>
      <c r="L4836"/>
      <c r="M4836"/>
      <c r="P4836" s="9">
        <v>195</v>
      </c>
      <c r="V4836" s="39"/>
      <c r="Z4836" s="38"/>
      <c r="AA4836" s="38">
        <v>11.9998815703768</v>
      </c>
      <c r="AB4836" s="30"/>
      <c r="AC4836" s="31"/>
      <c r="AD4836" s="32"/>
      <c r="AE4836" s="32"/>
      <c r="AF4836" s="33"/>
      <c r="AJ4836" s="350">
        <v>1112161</v>
      </c>
      <c r="AK4836" s="3"/>
      <c r="AL4836" s="3"/>
    </row>
    <row r="4837" spans="1:38" ht="12" customHeight="1" x14ac:dyDescent="0.25">
      <c r="A4837" s="73">
        <v>5113162</v>
      </c>
      <c r="B4837" s="98" t="s">
        <v>2085</v>
      </c>
      <c r="C4837" s="74"/>
      <c r="D4837" s="115">
        <v>2902.38</v>
      </c>
      <c r="E4837" s="75" t="s">
        <v>6464</v>
      </c>
      <c r="F4837" s="112">
        <f t="shared" si="266"/>
        <v>3482.8560000000002</v>
      </c>
      <c r="G4837" s="80"/>
      <c r="H4837" s="358"/>
      <c r="J4837" s="341"/>
      <c r="L4837"/>
      <c r="M4837"/>
      <c r="P4837" s="9">
        <v>195</v>
      </c>
      <c r="V4837" s="39"/>
      <c r="Z4837" s="38"/>
      <c r="AA4837" s="38">
        <v>11.9998815703768</v>
      </c>
      <c r="AB4837" s="30"/>
      <c r="AC4837" s="31"/>
      <c r="AD4837" s="32"/>
      <c r="AE4837" s="32"/>
      <c r="AF4837" s="33"/>
      <c r="AJ4837" s="350">
        <v>1112162</v>
      </c>
      <c r="AK4837" s="3"/>
      <c r="AL4837" s="3"/>
    </row>
    <row r="4838" spans="1:38" ht="12" customHeight="1" x14ac:dyDescent="0.25">
      <c r="A4838" s="73">
        <v>1112163</v>
      </c>
      <c r="B4838" s="98" t="s">
        <v>2086</v>
      </c>
      <c r="C4838" s="74"/>
      <c r="D4838" s="115">
        <v>2902.38</v>
      </c>
      <c r="E4838" s="75" t="s">
        <v>6464</v>
      </c>
      <c r="F4838" s="112">
        <f t="shared" si="266"/>
        <v>3482.8560000000002</v>
      </c>
      <c r="G4838" s="80"/>
      <c r="H4838" s="358"/>
      <c r="J4838" s="341"/>
      <c r="L4838"/>
      <c r="M4838"/>
      <c r="P4838" s="9">
        <v>195</v>
      </c>
      <c r="V4838" s="39"/>
      <c r="Z4838" s="38"/>
      <c r="AA4838" s="38">
        <v>11.9998815703768</v>
      </c>
      <c r="AB4838" s="30"/>
      <c r="AC4838" s="31"/>
      <c r="AD4838" s="32"/>
      <c r="AE4838" s="32"/>
      <c r="AF4838" s="33"/>
      <c r="AJ4838" s="350"/>
      <c r="AK4838" s="3"/>
      <c r="AL4838" s="3"/>
    </row>
    <row r="4839" spans="1:38" ht="12" customHeight="1" x14ac:dyDescent="0.25">
      <c r="A4839" s="73">
        <v>1112164</v>
      </c>
      <c r="B4839" s="98" t="s">
        <v>2087</v>
      </c>
      <c r="C4839" s="74"/>
      <c r="D4839" s="115">
        <v>2902.38</v>
      </c>
      <c r="E4839" s="75"/>
      <c r="F4839" s="112">
        <f t="shared" si="266"/>
        <v>3482.8560000000002</v>
      </c>
      <c r="G4839" s="80"/>
      <c r="H4839" s="358"/>
      <c r="J4839" s="341"/>
      <c r="L4839"/>
      <c r="M4839"/>
      <c r="P4839" s="9">
        <v>195</v>
      </c>
      <c r="V4839" s="39"/>
      <c r="Z4839" s="38"/>
      <c r="AA4839" s="38">
        <v>11.9998815703768</v>
      </c>
      <c r="AB4839" s="30"/>
      <c r="AC4839" s="31"/>
      <c r="AD4839" s="32"/>
      <c r="AE4839" s="32"/>
      <c r="AF4839" s="33"/>
      <c r="AJ4839" s="350"/>
      <c r="AK4839" s="3"/>
      <c r="AL4839" s="3"/>
    </row>
    <row r="4840" spans="1:38" ht="12" customHeight="1" x14ac:dyDescent="0.25">
      <c r="A4840" s="73">
        <v>5113165</v>
      </c>
      <c r="B4840" s="98" t="s">
        <v>2088</v>
      </c>
      <c r="C4840" s="74"/>
      <c r="D4840" s="115">
        <v>2902.38</v>
      </c>
      <c r="E4840" s="75" t="s">
        <v>6464</v>
      </c>
      <c r="F4840" s="112">
        <f t="shared" si="266"/>
        <v>3482.8560000000002</v>
      </c>
      <c r="G4840" s="80"/>
      <c r="H4840" s="358"/>
      <c r="J4840" s="341"/>
      <c r="L4840"/>
      <c r="M4840"/>
      <c r="P4840" s="9">
        <v>195</v>
      </c>
      <c r="V4840" s="39"/>
      <c r="Z4840" s="38"/>
      <c r="AA4840" s="38">
        <v>11.9998815703768</v>
      </c>
      <c r="AB4840" s="30"/>
      <c r="AC4840" s="31"/>
      <c r="AD4840" s="32"/>
      <c r="AE4840" s="32"/>
      <c r="AF4840" s="33"/>
      <c r="AJ4840" s="350">
        <v>1112165</v>
      </c>
      <c r="AK4840" s="3"/>
      <c r="AL4840" s="3"/>
    </row>
    <row r="4841" spans="1:38" ht="12" customHeight="1" x14ac:dyDescent="0.25">
      <c r="A4841" s="73">
        <v>5113166</v>
      </c>
      <c r="B4841" s="98" t="s">
        <v>2089</v>
      </c>
      <c r="C4841" s="74"/>
      <c r="D4841" s="115">
        <v>2902.38</v>
      </c>
      <c r="E4841" s="75"/>
      <c r="F4841" s="112">
        <f t="shared" si="266"/>
        <v>3482.8560000000002</v>
      </c>
      <c r="G4841" s="80"/>
      <c r="H4841" s="358"/>
      <c r="J4841" s="341"/>
      <c r="L4841"/>
      <c r="M4841"/>
      <c r="P4841" s="9">
        <v>195</v>
      </c>
      <c r="V4841" s="39"/>
      <c r="Z4841" s="38"/>
      <c r="AA4841" s="38">
        <v>11.9998815703768</v>
      </c>
      <c r="AB4841" s="30"/>
      <c r="AC4841" s="31"/>
      <c r="AD4841" s="32"/>
      <c r="AE4841" s="32"/>
      <c r="AF4841" s="33"/>
      <c r="AJ4841" s="350">
        <v>1112166</v>
      </c>
      <c r="AK4841" s="3"/>
      <c r="AL4841" s="3"/>
    </row>
    <row r="4842" spans="1:38" ht="12" customHeight="1" x14ac:dyDescent="0.25">
      <c r="A4842" s="73">
        <v>1112167</v>
      </c>
      <c r="B4842" s="98" t="s">
        <v>2090</v>
      </c>
      <c r="C4842" s="74"/>
      <c r="D4842" s="115">
        <v>1947.58</v>
      </c>
      <c r="E4842" s="75"/>
      <c r="F4842" s="112">
        <f t="shared" si="266"/>
        <v>2337.096</v>
      </c>
      <c r="G4842" s="80"/>
      <c r="H4842" s="358"/>
      <c r="J4842" s="341"/>
      <c r="L4842"/>
      <c r="M4842"/>
      <c r="P4842" s="9">
        <v>195</v>
      </c>
      <c r="V4842" s="39"/>
      <c r="Z4842" s="38"/>
      <c r="AA4842" s="38">
        <v>11.999852924954951</v>
      </c>
      <c r="AB4842" s="30"/>
      <c r="AC4842" s="31"/>
      <c r="AD4842" s="32"/>
      <c r="AE4842" s="32"/>
      <c r="AF4842" s="33"/>
      <c r="AJ4842" s="350"/>
      <c r="AK4842" s="3"/>
      <c r="AL4842" s="3"/>
    </row>
    <row r="4843" spans="1:38" ht="12" customHeight="1" x14ac:dyDescent="0.25">
      <c r="A4843" s="73">
        <v>1112168</v>
      </c>
      <c r="B4843" s="98" t="s">
        <v>2091</v>
      </c>
      <c r="C4843" s="74"/>
      <c r="D4843" s="115">
        <v>1947.58</v>
      </c>
      <c r="E4843" s="75" t="s">
        <v>6464</v>
      </c>
      <c r="F4843" s="112">
        <f t="shared" si="266"/>
        <v>2337.096</v>
      </c>
      <c r="G4843" s="80"/>
      <c r="H4843" s="358"/>
      <c r="J4843" s="341"/>
      <c r="L4843"/>
      <c r="M4843"/>
      <c r="P4843" s="9">
        <v>195</v>
      </c>
      <c r="V4843" s="39"/>
      <c r="Z4843" s="38"/>
      <c r="AA4843" s="38">
        <v>11.999852924954951</v>
      </c>
      <c r="AB4843" s="30"/>
      <c r="AC4843" s="31"/>
      <c r="AD4843" s="32"/>
      <c r="AE4843" s="32"/>
      <c r="AF4843" s="33"/>
      <c r="AJ4843" s="350"/>
      <c r="AK4843" s="3"/>
      <c r="AL4843" s="3"/>
    </row>
    <row r="4844" spans="1:38" ht="12" customHeight="1" x14ac:dyDescent="0.25">
      <c r="A4844" s="73">
        <v>5113169</v>
      </c>
      <c r="B4844" s="98" t="s">
        <v>2092</v>
      </c>
      <c r="C4844" s="74"/>
      <c r="D4844" s="115">
        <v>3813.31</v>
      </c>
      <c r="E4844" s="75"/>
      <c r="F4844" s="112">
        <f t="shared" si="266"/>
        <v>4575.9719999999998</v>
      </c>
      <c r="G4844" s="80"/>
      <c r="H4844" s="358"/>
      <c r="J4844" s="341"/>
      <c r="L4844"/>
      <c r="M4844"/>
      <c r="P4844" s="9">
        <v>195</v>
      </c>
      <c r="V4844" s="39"/>
      <c r="Z4844" s="38"/>
      <c r="AA4844" s="38">
        <v>12.000150231920529</v>
      </c>
      <c r="AB4844" s="30"/>
      <c r="AC4844" s="31"/>
      <c r="AD4844" s="32"/>
      <c r="AE4844" s="32"/>
      <c r="AF4844" s="33"/>
      <c r="AJ4844" s="350">
        <v>1112169</v>
      </c>
      <c r="AK4844" s="3"/>
      <c r="AL4844" s="3"/>
    </row>
    <row r="4845" spans="1:38" ht="12" customHeight="1" x14ac:dyDescent="0.25">
      <c r="A4845" s="73">
        <v>5113170</v>
      </c>
      <c r="B4845" s="98" t="s">
        <v>2093</v>
      </c>
      <c r="C4845" s="74"/>
      <c r="D4845" s="115">
        <v>3813.31</v>
      </c>
      <c r="E4845" s="75" t="s">
        <v>6464</v>
      </c>
      <c r="F4845" s="112">
        <f t="shared" si="266"/>
        <v>4575.9719999999998</v>
      </c>
      <c r="G4845" s="80"/>
      <c r="H4845" s="358"/>
      <c r="J4845" s="341"/>
      <c r="L4845"/>
      <c r="M4845"/>
      <c r="P4845" s="9">
        <v>195</v>
      </c>
      <c r="V4845" s="39"/>
      <c r="Z4845" s="38"/>
      <c r="AA4845" s="38">
        <v>12.000150231920529</v>
      </c>
      <c r="AB4845" s="30"/>
      <c r="AC4845" s="31"/>
      <c r="AD4845" s="32"/>
      <c r="AE4845" s="32"/>
      <c r="AF4845" s="33"/>
      <c r="AJ4845" s="350">
        <v>1112170</v>
      </c>
      <c r="AK4845" s="3"/>
      <c r="AL4845" s="3"/>
    </row>
    <row r="4846" spans="1:38" ht="12" customHeight="1" x14ac:dyDescent="0.25">
      <c r="A4846" s="73">
        <v>1112171</v>
      </c>
      <c r="B4846" s="98" t="s">
        <v>2094</v>
      </c>
      <c r="C4846" s="74"/>
      <c r="D4846" s="115">
        <v>3813.31</v>
      </c>
      <c r="E4846" s="75" t="s">
        <v>6464</v>
      </c>
      <c r="F4846" s="112">
        <f t="shared" si="266"/>
        <v>4575.9719999999998</v>
      </c>
      <c r="G4846" s="80"/>
      <c r="H4846" s="358"/>
      <c r="J4846" s="341"/>
      <c r="L4846"/>
      <c r="M4846"/>
      <c r="P4846" s="9">
        <v>195</v>
      </c>
      <c r="V4846" s="39"/>
      <c r="Z4846" s="38"/>
      <c r="AA4846" s="38">
        <v>12.000150231920529</v>
      </c>
      <c r="AB4846" s="30"/>
      <c r="AC4846" s="31"/>
      <c r="AD4846" s="32"/>
      <c r="AE4846" s="32"/>
      <c r="AF4846" s="33"/>
      <c r="AJ4846" s="350"/>
      <c r="AK4846" s="3"/>
      <c r="AL4846" s="3"/>
    </row>
    <row r="4847" spans="1:38" ht="12" customHeight="1" x14ac:dyDescent="0.25">
      <c r="A4847" s="73">
        <v>1112172</v>
      </c>
      <c r="B4847" s="98" t="s">
        <v>2095</v>
      </c>
      <c r="C4847" s="74"/>
      <c r="D4847" s="115">
        <v>3813.31</v>
      </c>
      <c r="E4847" s="75"/>
      <c r="F4847" s="112">
        <f t="shared" ref="F4847:F4910" si="267">D4847*1.2</f>
        <v>4575.9719999999998</v>
      </c>
      <c r="G4847" s="80"/>
      <c r="H4847" s="358"/>
      <c r="J4847" s="341"/>
      <c r="L4847"/>
      <c r="M4847"/>
      <c r="P4847" s="9">
        <v>195</v>
      </c>
      <c r="V4847" s="39"/>
      <c r="Z4847" s="38"/>
      <c r="AA4847" s="38">
        <v>12.000150231920529</v>
      </c>
      <c r="AB4847" s="30"/>
      <c r="AC4847" s="31"/>
      <c r="AD4847" s="32"/>
      <c r="AE4847" s="32"/>
      <c r="AF4847" s="33"/>
      <c r="AJ4847" s="350"/>
      <c r="AK4847" s="3"/>
      <c r="AL4847" s="3"/>
    </row>
    <row r="4848" spans="1:38" ht="12" customHeight="1" x14ac:dyDescent="0.25">
      <c r="A4848" s="73">
        <v>1112173</v>
      </c>
      <c r="B4848" s="98" t="s">
        <v>2096</v>
      </c>
      <c r="C4848" s="74"/>
      <c r="D4848" s="115">
        <v>3813.31</v>
      </c>
      <c r="E4848" s="75" t="s">
        <v>1</v>
      </c>
      <c r="F4848" s="112">
        <f t="shared" si="267"/>
        <v>4575.9719999999998</v>
      </c>
      <c r="G4848" s="80"/>
      <c r="H4848" s="358"/>
      <c r="J4848" s="341"/>
      <c r="L4848"/>
      <c r="M4848"/>
      <c r="P4848" s="9">
        <v>195</v>
      </c>
      <c r="V4848" s="39"/>
      <c r="Z4848" s="38"/>
      <c r="AA4848" s="38">
        <v>12.000150231920529</v>
      </c>
      <c r="AB4848" s="30"/>
      <c r="AC4848" s="31"/>
      <c r="AD4848" s="32"/>
      <c r="AE4848" s="32"/>
      <c r="AF4848" s="33"/>
      <c r="AJ4848" s="350"/>
      <c r="AK4848" s="3"/>
      <c r="AL4848" s="3"/>
    </row>
    <row r="4849" spans="1:38" ht="12" customHeight="1" x14ac:dyDescent="0.25">
      <c r="A4849" s="73">
        <v>1112174</v>
      </c>
      <c r="B4849" s="98" t="s">
        <v>2097</v>
      </c>
      <c r="C4849" s="74"/>
      <c r="D4849" s="115">
        <v>3813.31</v>
      </c>
      <c r="E4849" s="75"/>
      <c r="F4849" s="112">
        <f t="shared" si="267"/>
        <v>4575.9719999999998</v>
      </c>
      <c r="G4849" s="80"/>
      <c r="H4849" s="358"/>
      <c r="J4849" s="341"/>
      <c r="L4849"/>
      <c r="M4849"/>
      <c r="P4849" s="9">
        <v>195</v>
      </c>
      <c r="V4849" s="39"/>
      <c r="Z4849" s="38"/>
      <c r="AA4849" s="38">
        <v>12.000150231920529</v>
      </c>
      <c r="AB4849" s="30"/>
      <c r="AC4849" s="31"/>
      <c r="AD4849" s="32"/>
      <c r="AE4849" s="32"/>
      <c r="AF4849" s="33"/>
      <c r="AJ4849" s="350"/>
      <c r="AK4849" s="3"/>
      <c r="AL4849" s="3"/>
    </row>
    <row r="4850" spans="1:38" ht="12" customHeight="1" x14ac:dyDescent="0.25">
      <c r="A4850" s="73">
        <v>1112175</v>
      </c>
      <c r="B4850" s="98" t="s">
        <v>2098</v>
      </c>
      <c r="C4850" s="74"/>
      <c r="D4850" s="115">
        <v>3813.31</v>
      </c>
      <c r="E4850" s="75" t="s">
        <v>6464</v>
      </c>
      <c r="F4850" s="112">
        <f t="shared" si="267"/>
        <v>4575.9719999999998</v>
      </c>
      <c r="G4850" s="80"/>
      <c r="H4850" s="358"/>
      <c r="J4850" s="341"/>
      <c r="L4850"/>
      <c r="M4850"/>
      <c r="P4850" s="9">
        <v>195</v>
      </c>
      <c r="V4850" s="39"/>
      <c r="Z4850" s="38"/>
      <c r="AA4850" s="38">
        <v>12.000150231920529</v>
      </c>
      <c r="AB4850" s="30"/>
      <c r="AC4850" s="31"/>
      <c r="AD4850" s="32"/>
      <c r="AE4850" s="32"/>
      <c r="AF4850" s="33"/>
      <c r="AJ4850" s="350"/>
      <c r="AK4850" s="3"/>
      <c r="AL4850" s="3"/>
    </row>
    <row r="4851" spans="1:38" ht="12" customHeight="1" x14ac:dyDescent="0.25">
      <c r="A4851" s="73">
        <v>1112176</v>
      </c>
      <c r="B4851" s="98" t="s">
        <v>2099</v>
      </c>
      <c r="C4851" s="74"/>
      <c r="D4851" s="115">
        <v>3813.31</v>
      </c>
      <c r="E4851" s="75"/>
      <c r="F4851" s="112">
        <f t="shared" si="267"/>
        <v>4575.9719999999998</v>
      </c>
      <c r="G4851" s="80"/>
      <c r="H4851" s="358"/>
      <c r="J4851" s="341"/>
      <c r="L4851"/>
      <c r="M4851"/>
      <c r="P4851" s="9">
        <v>195</v>
      </c>
      <c r="V4851" s="39"/>
      <c r="Z4851" s="38"/>
      <c r="AA4851" s="38">
        <v>12.000150231920529</v>
      </c>
      <c r="AB4851" s="30"/>
      <c r="AC4851" s="31"/>
      <c r="AD4851" s="32"/>
      <c r="AE4851" s="32"/>
      <c r="AF4851" s="33"/>
      <c r="AJ4851" s="350"/>
      <c r="AK4851" s="3"/>
      <c r="AL4851" s="3"/>
    </row>
    <row r="4852" spans="1:38" ht="12" customHeight="1" x14ac:dyDescent="0.25">
      <c r="A4852" s="73">
        <v>1112177</v>
      </c>
      <c r="B4852" s="98" t="s">
        <v>2100</v>
      </c>
      <c r="C4852" s="74"/>
      <c r="D4852" s="115">
        <v>4076.67</v>
      </c>
      <c r="E4852" s="75"/>
      <c r="F4852" s="112">
        <f t="shared" si="267"/>
        <v>4892.0039999999999</v>
      </c>
      <c r="G4852" s="80"/>
      <c r="H4852" s="358"/>
      <c r="J4852" s="341"/>
      <c r="L4852"/>
      <c r="M4852"/>
      <c r="P4852" s="9">
        <v>195</v>
      </c>
      <c r="V4852" s="39"/>
      <c r="Z4852" s="38"/>
      <c r="AA4852" s="38">
        <v>11.999901631511648</v>
      </c>
      <c r="AB4852" s="30"/>
      <c r="AC4852" s="31"/>
      <c r="AD4852" s="32"/>
      <c r="AE4852" s="32"/>
      <c r="AF4852" s="33"/>
      <c r="AJ4852" s="350"/>
      <c r="AK4852" s="3"/>
      <c r="AL4852" s="3"/>
    </row>
    <row r="4853" spans="1:38" ht="12" customHeight="1" x14ac:dyDescent="0.25">
      <c r="A4853" s="73">
        <v>1112178</v>
      </c>
      <c r="B4853" s="98" t="s">
        <v>2101</v>
      </c>
      <c r="C4853" s="74"/>
      <c r="D4853" s="115">
        <v>4076.67</v>
      </c>
      <c r="E4853" s="75"/>
      <c r="F4853" s="112">
        <f t="shared" si="267"/>
        <v>4892.0039999999999</v>
      </c>
      <c r="G4853" s="80"/>
      <c r="H4853" s="358"/>
      <c r="J4853" s="341"/>
      <c r="L4853"/>
      <c r="M4853"/>
      <c r="P4853" s="9">
        <v>195</v>
      </c>
      <c r="V4853" s="39"/>
      <c r="Z4853" s="38"/>
      <c r="AA4853" s="38">
        <v>11.999901631511648</v>
      </c>
      <c r="AB4853" s="30"/>
      <c r="AC4853" s="31"/>
      <c r="AD4853" s="32"/>
      <c r="AE4853" s="32"/>
      <c r="AF4853" s="33"/>
      <c r="AJ4853" s="350"/>
      <c r="AK4853" s="3"/>
      <c r="AL4853" s="3"/>
    </row>
    <row r="4854" spans="1:38" ht="12" customHeight="1" x14ac:dyDescent="0.25">
      <c r="A4854" s="73">
        <v>1112179</v>
      </c>
      <c r="B4854" s="98" t="s">
        <v>2102</v>
      </c>
      <c r="C4854" s="74"/>
      <c r="D4854" s="115">
        <v>4076.67</v>
      </c>
      <c r="E4854" s="75"/>
      <c r="F4854" s="112">
        <f t="shared" si="267"/>
        <v>4892.0039999999999</v>
      </c>
      <c r="G4854" s="80"/>
      <c r="H4854" s="358"/>
      <c r="J4854" s="341"/>
      <c r="L4854"/>
      <c r="M4854"/>
      <c r="P4854" s="9">
        <v>195</v>
      </c>
      <c r="V4854" s="39"/>
      <c r="Z4854" s="38"/>
      <c r="AA4854" s="38">
        <v>11.999901631511648</v>
      </c>
      <c r="AB4854" s="30"/>
      <c r="AC4854" s="31"/>
      <c r="AD4854" s="32"/>
      <c r="AE4854" s="32"/>
      <c r="AF4854" s="33"/>
      <c r="AJ4854" s="350"/>
      <c r="AK4854" s="3"/>
      <c r="AL4854" s="3"/>
    </row>
    <row r="4855" spans="1:38" ht="12" customHeight="1" x14ac:dyDescent="0.25">
      <c r="A4855" s="73">
        <v>1112180</v>
      </c>
      <c r="B4855" s="98" t="s">
        <v>2103</v>
      </c>
      <c r="C4855" s="74"/>
      <c r="D4855" s="115">
        <v>4076.67</v>
      </c>
      <c r="E4855" s="75"/>
      <c r="F4855" s="112">
        <f t="shared" si="267"/>
        <v>4892.0039999999999</v>
      </c>
      <c r="G4855" s="80"/>
      <c r="H4855" s="358"/>
      <c r="J4855" s="341"/>
      <c r="L4855"/>
      <c r="M4855"/>
      <c r="P4855" s="9">
        <v>195</v>
      </c>
      <c r="V4855" s="39"/>
      <c r="Z4855" s="38"/>
      <c r="AA4855" s="38">
        <v>11.999901631511648</v>
      </c>
      <c r="AB4855" s="30"/>
      <c r="AC4855" s="31"/>
      <c r="AD4855" s="32"/>
      <c r="AE4855" s="32"/>
      <c r="AF4855" s="33"/>
      <c r="AJ4855" s="350"/>
      <c r="AK4855" s="3"/>
      <c r="AL4855" s="3"/>
    </row>
    <row r="4856" spans="1:38" ht="12" customHeight="1" x14ac:dyDescent="0.25">
      <c r="A4856" s="73">
        <v>1112181</v>
      </c>
      <c r="B4856" s="98" t="s">
        <v>2104</v>
      </c>
      <c r="C4856" s="74"/>
      <c r="D4856" s="115">
        <v>2932.08</v>
      </c>
      <c r="E4856" s="75"/>
      <c r="F4856" s="112">
        <f t="shared" si="267"/>
        <v>3518.4959999999996</v>
      </c>
      <c r="G4856" s="80"/>
      <c r="H4856" s="358"/>
      <c r="J4856" s="341"/>
      <c r="L4856"/>
      <c r="M4856"/>
      <c r="P4856" s="9">
        <v>195</v>
      </c>
      <c r="V4856" s="39"/>
      <c r="Z4856" s="38"/>
      <c r="AA4856" s="38">
        <v>12</v>
      </c>
      <c r="AB4856" s="30"/>
      <c r="AC4856" s="31"/>
      <c r="AD4856" s="32"/>
      <c r="AE4856" s="32"/>
      <c r="AF4856" s="33"/>
      <c r="AJ4856" s="350"/>
      <c r="AK4856" s="3"/>
      <c r="AL4856" s="3"/>
    </row>
    <row r="4857" spans="1:38" ht="12" customHeight="1" x14ac:dyDescent="0.25">
      <c r="A4857" s="73">
        <v>1112182</v>
      </c>
      <c r="B4857" s="98" t="s">
        <v>2105</v>
      </c>
      <c r="C4857" s="74"/>
      <c r="D4857" s="115">
        <v>2932.08</v>
      </c>
      <c r="E4857" s="75"/>
      <c r="F4857" s="112">
        <f t="shared" si="267"/>
        <v>3518.4959999999996</v>
      </c>
      <c r="G4857" s="80"/>
      <c r="H4857" s="358"/>
      <c r="J4857" s="341"/>
      <c r="L4857"/>
      <c r="M4857"/>
      <c r="P4857" s="9">
        <v>195</v>
      </c>
      <c r="V4857" s="39"/>
      <c r="Z4857" s="38"/>
      <c r="AA4857" s="38">
        <v>12</v>
      </c>
      <c r="AB4857" s="30"/>
      <c r="AC4857" s="31"/>
      <c r="AD4857" s="32"/>
      <c r="AE4857" s="32"/>
      <c r="AF4857" s="33"/>
      <c r="AJ4857" s="350"/>
      <c r="AK4857" s="3"/>
      <c r="AL4857" s="3"/>
    </row>
    <row r="4858" spans="1:38" ht="12" customHeight="1" x14ac:dyDescent="0.25">
      <c r="A4858" s="73">
        <v>1112183</v>
      </c>
      <c r="B4858" s="98" t="s">
        <v>2106</v>
      </c>
      <c r="C4858" s="74"/>
      <c r="D4858" s="115">
        <v>2932.08</v>
      </c>
      <c r="E4858" s="75"/>
      <c r="F4858" s="112">
        <f t="shared" si="267"/>
        <v>3518.4959999999996</v>
      </c>
      <c r="G4858" s="80"/>
      <c r="H4858" s="358"/>
      <c r="J4858" s="341"/>
      <c r="L4858"/>
      <c r="M4858"/>
      <c r="P4858" s="9">
        <v>195</v>
      </c>
      <c r="V4858" s="39"/>
      <c r="Z4858" s="38"/>
      <c r="AA4858" s="38">
        <v>12</v>
      </c>
      <c r="AB4858" s="30"/>
      <c r="AC4858" s="31"/>
      <c r="AD4858" s="32"/>
      <c r="AE4858" s="32"/>
      <c r="AF4858" s="33"/>
      <c r="AJ4858" s="350"/>
      <c r="AK4858" s="3"/>
      <c r="AL4858" s="3"/>
    </row>
    <row r="4859" spans="1:38" ht="12" customHeight="1" x14ac:dyDescent="0.25">
      <c r="A4859" s="73">
        <v>1112184</v>
      </c>
      <c r="B4859" s="98" t="s">
        <v>2107</v>
      </c>
      <c r="C4859" s="74"/>
      <c r="D4859" s="115">
        <v>2932.08</v>
      </c>
      <c r="E4859" s="75"/>
      <c r="F4859" s="112">
        <f t="shared" si="267"/>
        <v>3518.4959999999996</v>
      </c>
      <c r="G4859" s="80"/>
      <c r="H4859" s="358"/>
      <c r="J4859" s="341"/>
      <c r="L4859"/>
      <c r="M4859"/>
      <c r="P4859" s="9">
        <v>195</v>
      </c>
      <c r="V4859" s="39"/>
      <c r="Z4859" s="38"/>
      <c r="AA4859" s="38">
        <v>12</v>
      </c>
      <c r="AB4859" s="30"/>
      <c r="AC4859" s="31"/>
      <c r="AD4859" s="32"/>
      <c r="AE4859" s="32"/>
      <c r="AF4859" s="33"/>
      <c r="AJ4859" s="350"/>
      <c r="AK4859" s="3"/>
      <c r="AL4859" s="3"/>
    </row>
    <row r="4860" spans="1:38" ht="12" customHeight="1" x14ac:dyDescent="0.25">
      <c r="A4860" s="73">
        <v>1112185</v>
      </c>
      <c r="B4860" s="98" t="s">
        <v>2108</v>
      </c>
      <c r="C4860" s="74"/>
      <c r="D4860" s="115">
        <v>3526.68</v>
      </c>
      <c r="E4860" s="75"/>
      <c r="F4860" s="112">
        <f t="shared" si="267"/>
        <v>4232.0159999999996</v>
      </c>
      <c r="G4860" s="80"/>
      <c r="H4860" s="358"/>
      <c r="J4860" s="341"/>
      <c r="L4860"/>
      <c r="M4860"/>
      <c r="P4860" s="9">
        <v>195</v>
      </c>
      <c r="V4860" s="39"/>
      <c r="Z4860" s="38"/>
      <c r="AA4860" s="38">
        <v>11.999983755817468</v>
      </c>
      <c r="AB4860" s="30"/>
      <c r="AC4860" s="31"/>
      <c r="AD4860" s="32"/>
      <c r="AE4860" s="32"/>
      <c r="AF4860" s="33"/>
      <c r="AJ4860" s="350"/>
      <c r="AK4860" s="3"/>
      <c r="AL4860" s="3"/>
    </row>
    <row r="4861" spans="1:38" ht="12" customHeight="1" x14ac:dyDescent="0.25">
      <c r="A4861" s="73">
        <v>1112186</v>
      </c>
      <c r="B4861" s="98" t="s">
        <v>2109</v>
      </c>
      <c r="C4861" s="74"/>
      <c r="D4861" s="115">
        <v>3526.68</v>
      </c>
      <c r="E4861" s="75"/>
      <c r="F4861" s="112">
        <f t="shared" si="267"/>
        <v>4232.0159999999996</v>
      </c>
      <c r="G4861" s="80"/>
      <c r="H4861" s="358"/>
      <c r="J4861" s="341"/>
      <c r="L4861"/>
      <c r="M4861"/>
      <c r="P4861" s="9">
        <v>195</v>
      </c>
      <c r="V4861" s="39"/>
      <c r="Z4861" s="38"/>
      <c r="AA4861" s="38">
        <v>11.999983755817468</v>
      </c>
      <c r="AB4861" s="30"/>
      <c r="AC4861" s="31"/>
      <c r="AD4861" s="32"/>
      <c r="AE4861" s="32"/>
      <c r="AF4861" s="33"/>
      <c r="AJ4861" s="350"/>
      <c r="AK4861" s="3"/>
      <c r="AL4861" s="3"/>
    </row>
    <row r="4862" spans="1:38" ht="12" customHeight="1" x14ac:dyDescent="0.25">
      <c r="A4862" s="73">
        <v>1112187</v>
      </c>
      <c r="B4862" s="98" t="s">
        <v>2110</v>
      </c>
      <c r="C4862" s="74"/>
      <c r="D4862" s="115">
        <v>3526.68</v>
      </c>
      <c r="E4862" s="75"/>
      <c r="F4862" s="112">
        <f t="shared" si="267"/>
        <v>4232.0159999999996</v>
      </c>
      <c r="G4862" s="80"/>
      <c r="H4862" s="358"/>
      <c r="J4862" s="341"/>
      <c r="L4862"/>
      <c r="M4862"/>
      <c r="P4862" s="9">
        <v>195</v>
      </c>
      <c r="V4862" s="39"/>
      <c r="Z4862" s="38"/>
      <c r="AA4862" s="38">
        <v>11.999983755817468</v>
      </c>
      <c r="AB4862" s="30"/>
      <c r="AC4862" s="31"/>
      <c r="AD4862" s="32"/>
      <c r="AE4862" s="32"/>
      <c r="AF4862" s="33"/>
      <c r="AJ4862" s="350"/>
      <c r="AK4862" s="3"/>
      <c r="AL4862" s="3"/>
    </row>
    <row r="4863" spans="1:38" ht="12" customHeight="1" x14ac:dyDescent="0.25">
      <c r="A4863" s="73">
        <v>1112188</v>
      </c>
      <c r="B4863" s="98" t="s">
        <v>2111</v>
      </c>
      <c r="C4863" s="74"/>
      <c r="D4863" s="115">
        <v>3526.68</v>
      </c>
      <c r="E4863" s="75"/>
      <c r="F4863" s="112">
        <f t="shared" si="267"/>
        <v>4232.0159999999996</v>
      </c>
      <c r="G4863" s="80"/>
      <c r="H4863" s="358"/>
      <c r="J4863" s="341"/>
      <c r="L4863"/>
      <c r="M4863"/>
      <c r="P4863" s="9">
        <v>195</v>
      </c>
      <c r="V4863" s="39"/>
      <c r="Z4863" s="38"/>
      <c r="AA4863" s="38">
        <v>11.999983755817468</v>
      </c>
      <c r="AB4863" s="30"/>
      <c r="AC4863" s="31"/>
      <c r="AD4863" s="32"/>
      <c r="AE4863" s="32"/>
      <c r="AF4863" s="33"/>
      <c r="AJ4863" s="350"/>
      <c r="AK4863" s="3"/>
      <c r="AL4863" s="3"/>
    </row>
    <row r="4864" spans="1:38" ht="12" customHeight="1" x14ac:dyDescent="0.25">
      <c r="A4864" s="73">
        <v>1112189</v>
      </c>
      <c r="B4864" s="98" t="s">
        <v>2112</v>
      </c>
      <c r="C4864" s="74"/>
      <c r="D4864" s="115">
        <v>3367.97</v>
      </c>
      <c r="E4864" s="75"/>
      <c r="F4864" s="112">
        <f t="shared" si="267"/>
        <v>4041.5639999999994</v>
      </c>
      <c r="G4864" s="80"/>
      <c r="H4864" s="358"/>
      <c r="J4864" s="341"/>
      <c r="L4864"/>
      <c r="M4864"/>
      <c r="P4864" s="9">
        <v>195</v>
      </c>
      <c r="V4864" s="39"/>
      <c r="Z4864" s="38"/>
      <c r="AA4864" s="38">
        <v>11.999863923014445</v>
      </c>
      <c r="AB4864" s="30"/>
      <c r="AC4864" s="31"/>
      <c r="AD4864" s="32"/>
      <c r="AE4864" s="32"/>
      <c r="AF4864" s="33"/>
      <c r="AJ4864" s="350"/>
      <c r="AK4864" s="3"/>
      <c r="AL4864" s="3"/>
    </row>
    <row r="4865" spans="1:38" ht="12" customHeight="1" x14ac:dyDescent="0.25">
      <c r="A4865" s="73">
        <v>1112190</v>
      </c>
      <c r="B4865" s="98" t="s">
        <v>2113</v>
      </c>
      <c r="C4865" s="74"/>
      <c r="D4865" s="115">
        <v>3367.97</v>
      </c>
      <c r="E4865" s="75" t="s">
        <v>6464</v>
      </c>
      <c r="F4865" s="112">
        <f t="shared" si="267"/>
        <v>4041.5639999999994</v>
      </c>
      <c r="G4865" s="80"/>
      <c r="H4865" s="358"/>
      <c r="J4865" s="341"/>
      <c r="L4865"/>
      <c r="M4865"/>
      <c r="P4865" s="9">
        <v>195</v>
      </c>
      <c r="V4865" s="39"/>
      <c r="Z4865" s="38"/>
      <c r="AA4865" s="38">
        <v>11.999863923014445</v>
      </c>
      <c r="AB4865" s="30"/>
      <c r="AC4865" s="31"/>
      <c r="AD4865" s="32"/>
      <c r="AE4865" s="32"/>
      <c r="AF4865" s="33"/>
      <c r="AJ4865" s="350"/>
      <c r="AK4865" s="3"/>
      <c r="AL4865" s="3"/>
    </row>
    <row r="4866" spans="1:38" ht="12" customHeight="1" x14ac:dyDescent="0.25">
      <c r="A4866" s="73">
        <v>1112191</v>
      </c>
      <c r="B4866" s="98" t="s">
        <v>2114</v>
      </c>
      <c r="C4866" s="74"/>
      <c r="D4866" s="115">
        <v>3367.97</v>
      </c>
      <c r="E4866" s="75"/>
      <c r="F4866" s="112">
        <f t="shared" si="267"/>
        <v>4041.5639999999994</v>
      </c>
      <c r="G4866" s="80"/>
      <c r="H4866" s="358"/>
      <c r="J4866" s="341"/>
      <c r="L4866"/>
      <c r="M4866"/>
      <c r="P4866" s="9">
        <v>195</v>
      </c>
      <c r="V4866" s="39"/>
      <c r="Z4866" s="38"/>
      <c r="AA4866" s="38">
        <v>11.999863923014445</v>
      </c>
      <c r="AB4866" s="30"/>
      <c r="AC4866" s="31"/>
      <c r="AD4866" s="32"/>
      <c r="AE4866" s="32"/>
      <c r="AF4866" s="33"/>
      <c r="AJ4866" s="350"/>
      <c r="AK4866" s="3"/>
      <c r="AL4866" s="3"/>
    </row>
    <row r="4867" spans="1:38" ht="12" customHeight="1" x14ac:dyDescent="0.25">
      <c r="A4867" s="73">
        <v>1112192</v>
      </c>
      <c r="B4867" s="98" t="s">
        <v>2115</v>
      </c>
      <c r="C4867" s="74"/>
      <c r="D4867" s="115">
        <v>3367.97</v>
      </c>
      <c r="E4867" s="75"/>
      <c r="F4867" s="112">
        <f t="shared" si="267"/>
        <v>4041.5639999999994</v>
      </c>
      <c r="G4867" s="80"/>
      <c r="H4867" s="358"/>
      <c r="J4867" s="341"/>
      <c r="L4867"/>
      <c r="M4867"/>
      <c r="P4867" s="9">
        <v>195</v>
      </c>
      <c r="V4867" s="39"/>
      <c r="Z4867" s="38"/>
      <c r="AA4867" s="38">
        <v>11.999863923014445</v>
      </c>
      <c r="AB4867" s="30"/>
      <c r="AC4867" s="31"/>
      <c r="AD4867" s="32"/>
      <c r="AE4867" s="32"/>
      <c r="AF4867" s="33"/>
      <c r="AJ4867" s="350"/>
      <c r="AK4867" s="3"/>
      <c r="AL4867" s="3"/>
    </row>
    <row r="4868" spans="1:38" ht="12" customHeight="1" x14ac:dyDescent="0.25">
      <c r="A4868" s="73">
        <v>1112193</v>
      </c>
      <c r="B4868" s="98" t="s">
        <v>2116</v>
      </c>
      <c r="C4868" s="74"/>
      <c r="D4868" s="115">
        <v>3980.22</v>
      </c>
      <c r="E4868" s="75"/>
      <c r="F4868" s="112">
        <f t="shared" si="267"/>
        <v>4776.2639999999992</v>
      </c>
      <c r="G4868" s="80"/>
      <c r="H4868" s="358"/>
      <c r="J4868" s="341"/>
      <c r="L4868"/>
      <c r="M4868"/>
      <c r="P4868" s="9">
        <v>195</v>
      </c>
      <c r="V4868" s="39"/>
      <c r="Z4868" s="38"/>
      <c r="AA4868" s="38">
        <v>11.999928034255689</v>
      </c>
      <c r="AB4868" s="30"/>
      <c r="AC4868" s="31"/>
      <c r="AD4868" s="32"/>
      <c r="AE4868" s="32"/>
      <c r="AF4868" s="33"/>
      <c r="AJ4868" s="350"/>
      <c r="AK4868" s="3"/>
      <c r="AL4868" s="3"/>
    </row>
    <row r="4869" spans="1:38" ht="12" customHeight="1" x14ac:dyDescent="0.25">
      <c r="A4869" s="73">
        <v>1112194</v>
      </c>
      <c r="B4869" s="98" t="s">
        <v>2117</v>
      </c>
      <c r="C4869" s="74"/>
      <c r="D4869" s="115">
        <v>3980.22</v>
      </c>
      <c r="E4869" s="75"/>
      <c r="F4869" s="112">
        <f t="shared" si="267"/>
        <v>4776.2639999999992</v>
      </c>
      <c r="G4869" s="80"/>
      <c r="H4869" s="358"/>
      <c r="J4869" s="341"/>
      <c r="L4869"/>
      <c r="M4869"/>
      <c r="P4869" s="9">
        <v>195</v>
      </c>
      <c r="V4869" s="39"/>
      <c r="Z4869" s="38"/>
      <c r="AA4869" s="38">
        <v>11.999928034255689</v>
      </c>
      <c r="AB4869" s="30"/>
      <c r="AC4869" s="31"/>
      <c r="AD4869" s="32"/>
      <c r="AE4869" s="32"/>
      <c r="AF4869" s="33"/>
      <c r="AJ4869" s="350"/>
      <c r="AK4869" s="3"/>
      <c r="AL4869" s="3"/>
    </row>
    <row r="4870" spans="1:38" ht="12" customHeight="1" x14ac:dyDescent="0.25">
      <c r="A4870" s="73">
        <v>1112195</v>
      </c>
      <c r="B4870" s="98" t="s">
        <v>2118</v>
      </c>
      <c r="C4870" s="74"/>
      <c r="D4870" s="115">
        <v>3980.22</v>
      </c>
      <c r="E4870" s="75"/>
      <c r="F4870" s="112">
        <f t="shared" si="267"/>
        <v>4776.2639999999992</v>
      </c>
      <c r="G4870" s="80"/>
      <c r="H4870" s="358"/>
      <c r="J4870" s="341"/>
      <c r="L4870"/>
      <c r="M4870"/>
      <c r="P4870" s="9">
        <v>195</v>
      </c>
      <c r="V4870" s="39"/>
      <c r="Z4870" s="38"/>
      <c r="AA4870" s="38">
        <v>11.999928034255689</v>
      </c>
      <c r="AB4870" s="30"/>
      <c r="AC4870" s="31"/>
      <c r="AD4870" s="32"/>
      <c r="AE4870" s="32"/>
      <c r="AF4870" s="33"/>
      <c r="AJ4870" s="350"/>
      <c r="AK4870" s="3"/>
      <c r="AL4870" s="3"/>
    </row>
    <row r="4871" spans="1:38" ht="12" customHeight="1" x14ac:dyDescent="0.25">
      <c r="A4871" s="73">
        <v>1112196</v>
      </c>
      <c r="B4871" s="98" t="s">
        <v>2119</v>
      </c>
      <c r="C4871" s="74"/>
      <c r="D4871" s="115">
        <v>3980.22</v>
      </c>
      <c r="E4871" s="75"/>
      <c r="F4871" s="112">
        <f t="shared" si="267"/>
        <v>4776.2639999999992</v>
      </c>
      <c r="G4871" s="80"/>
      <c r="H4871" s="358"/>
      <c r="J4871" s="341"/>
      <c r="L4871"/>
      <c r="M4871"/>
      <c r="P4871" s="9">
        <v>195</v>
      </c>
      <c r="V4871" s="39"/>
      <c r="Z4871" s="38"/>
      <c r="AA4871" s="38">
        <v>11.999928034255689</v>
      </c>
      <c r="AB4871" s="30"/>
      <c r="AC4871" s="31"/>
      <c r="AD4871" s="32"/>
      <c r="AE4871" s="32"/>
      <c r="AF4871" s="33"/>
      <c r="AJ4871" s="350"/>
      <c r="AK4871" s="3"/>
      <c r="AL4871" s="3"/>
    </row>
    <row r="4872" spans="1:38" ht="12" customHeight="1" x14ac:dyDescent="0.25">
      <c r="A4872" s="73">
        <v>1112197</v>
      </c>
      <c r="B4872" s="98" t="s">
        <v>2120</v>
      </c>
      <c r="C4872" s="74"/>
      <c r="D4872" s="115">
        <v>3980.22</v>
      </c>
      <c r="E4872" s="75"/>
      <c r="F4872" s="112">
        <f t="shared" si="267"/>
        <v>4776.2639999999992</v>
      </c>
      <c r="G4872" s="80"/>
      <c r="H4872" s="358"/>
      <c r="J4872" s="341"/>
      <c r="L4872"/>
      <c r="M4872"/>
      <c r="P4872" s="9">
        <v>195</v>
      </c>
      <c r="V4872" s="39"/>
      <c r="Z4872" s="38"/>
      <c r="AA4872" s="38">
        <v>11.999928034255689</v>
      </c>
      <c r="AB4872" s="30"/>
      <c r="AC4872" s="31"/>
      <c r="AD4872" s="32"/>
      <c r="AE4872" s="32"/>
      <c r="AF4872" s="33"/>
      <c r="AJ4872" s="350"/>
      <c r="AK4872" s="3"/>
      <c r="AL4872" s="3"/>
    </row>
    <row r="4873" spans="1:38" ht="12" customHeight="1" x14ac:dyDescent="0.25">
      <c r="A4873" s="73">
        <v>1112198</v>
      </c>
      <c r="B4873" s="98" t="s">
        <v>2121</v>
      </c>
      <c r="C4873" s="74"/>
      <c r="D4873" s="115">
        <v>3980.22</v>
      </c>
      <c r="E4873" s="75"/>
      <c r="F4873" s="112">
        <f t="shared" si="267"/>
        <v>4776.2639999999992</v>
      </c>
      <c r="G4873" s="80"/>
      <c r="H4873" s="358"/>
      <c r="J4873" s="341"/>
      <c r="L4873"/>
      <c r="M4873"/>
      <c r="P4873" s="9">
        <v>195</v>
      </c>
      <c r="V4873" s="39"/>
      <c r="Z4873" s="38"/>
      <c r="AA4873" s="38">
        <v>11.999928034255689</v>
      </c>
      <c r="AB4873" s="30"/>
      <c r="AC4873" s="31"/>
      <c r="AD4873" s="32"/>
      <c r="AE4873" s="32"/>
      <c r="AF4873" s="33"/>
      <c r="AJ4873" s="350"/>
      <c r="AK4873" s="3"/>
      <c r="AL4873" s="3"/>
    </row>
    <row r="4874" spans="1:38" ht="12" customHeight="1" x14ac:dyDescent="0.25">
      <c r="A4874" s="73">
        <v>1112199</v>
      </c>
      <c r="B4874" s="98" t="s">
        <v>2122</v>
      </c>
      <c r="C4874" s="74"/>
      <c r="D4874" s="115">
        <v>3980.22</v>
      </c>
      <c r="E4874" s="75"/>
      <c r="F4874" s="112">
        <f t="shared" si="267"/>
        <v>4776.2639999999992</v>
      </c>
      <c r="G4874" s="80"/>
      <c r="H4874" s="358"/>
      <c r="J4874" s="341"/>
      <c r="L4874"/>
      <c r="M4874"/>
      <c r="P4874" s="9">
        <v>195</v>
      </c>
      <c r="V4874" s="39"/>
      <c r="Z4874" s="38"/>
      <c r="AA4874" s="38">
        <v>11.999928034255689</v>
      </c>
      <c r="AB4874" s="30"/>
      <c r="AC4874" s="31"/>
      <c r="AD4874" s="32"/>
      <c r="AE4874" s="32"/>
      <c r="AF4874" s="33"/>
      <c r="AJ4874" s="350"/>
      <c r="AK4874" s="3"/>
      <c r="AL4874" s="3"/>
    </row>
    <row r="4875" spans="1:38" ht="12" customHeight="1" x14ac:dyDescent="0.25">
      <c r="A4875" s="73">
        <v>1112200</v>
      </c>
      <c r="B4875" s="98" t="s">
        <v>2123</v>
      </c>
      <c r="C4875" s="74"/>
      <c r="D4875" s="115">
        <v>3980.22</v>
      </c>
      <c r="E4875" s="75"/>
      <c r="F4875" s="112">
        <f t="shared" si="267"/>
        <v>4776.2639999999992</v>
      </c>
      <c r="G4875" s="80"/>
      <c r="H4875" s="358"/>
      <c r="J4875" s="341"/>
      <c r="L4875"/>
      <c r="M4875"/>
      <c r="P4875" s="9">
        <v>195</v>
      </c>
      <c r="V4875" s="39"/>
      <c r="Z4875" s="38"/>
      <c r="AA4875" s="38">
        <v>11.999928034255689</v>
      </c>
      <c r="AB4875" s="30"/>
      <c r="AC4875" s="31"/>
      <c r="AD4875" s="32"/>
      <c r="AE4875" s="32"/>
      <c r="AF4875" s="33"/>
      <c r="AJ4875" s="350"/>
      <c r="AK4875" s="3"/>
      <c r="AL4875" s="3"/>
    </row>
    <row r="4876" spans="1:38" ht="12" customHeight="1" x14ac:dyDescent="0.25">
      <c r="A4876" s="73">
        <v>1112201</v>
      </c>
      <c r="B4876" s="98" t="s">
        <v>2124</v>
      </c>
      <c r="C4876" s="74"/>
      <c r="D4876" s="115">
        <v>41.18</v>
      </c>
      <c r="E4876" s="75" t="s">
        <v>6463</v>
      </c>
      <c r="F4876" s="112">
        <f t="shared" si="267"/>
        <v>49.415999999999997</v>
      </c>
      <c r="G4876" s="80"/>
      <c r="H4876" s="358"/>
      <c r="J4876" s="341"/>
      <c r="L4876"/>
      <c r="M4876"/>
      <c r="P4876" s="9">
        <v>195</v>
      </c>
      <c r="V4876" s="39"/>
      <c r="Z4876" s="38"/>
      <c r="AA4876" s="38">
        <v>20</v>
      </c>
      <c r="AB4876" s="30"/>
      <c r="AC4876" s="31"/>
      <c r="AD4876" s="32"/>
      <c r="AE4876" s="32"/>
      <c r="AF4876" s="33"/>
      <c r="AJ4876" s="350"/>
      <c r="AK4876" s="3"/>
      <c r="AL4876" s="3"/>
    </row>
    <row r="4877" spans="1:38" ht="12" customHeight="1" x14ac:dyDescent="0.25">
      <c r="A4877" s="73">
        <v>1112202</v>
      </c>
      <c r="B4877" s="98" t="s">
        <v>2125</v>
      </c>
      <c r="C4877" s="74"/>
      <c r="D4877" s="115">
        <v>41.18</v>
      </c>
      <c r="E4877" s="75"/>
      <c r="F4877" s="112">
        <f t="shared" si="267"/>
        <v>49.415999999999997</v>
      </c>
      <c r="G4877" s="80"/>
      <c r="H4877" s="358"/>
      <c r="J4877" s="341"/>
      <c r="L4877"/>
      <c r="M4877"/>
      <c r="P4877" s="9">
        <v>195</v>
      </c>
      <c r="V4877" s="39"/>
      <c r="Z4877" s="38"/>
      <c r="AA4877" s="38">
        <v>20</v>
      </c>
      <c r="AB4877" s="30"/>
      <c r="AC4877" s="31"/>
      <c r="AD4877" s="32"/>
      <c r="AE4877" s="32"/>
      <c r="AF4877" s="33"/>
      <c r="AJ4877" s="350"/>
      <c r="AK4877" s="3"/>
      <c r="AL4877" s="3"/>
    </row>
    <row r="4878" spans="1:38" ht="12" customHeight="1" x14ac:dyDescent="0.25">
      <c r="A4878" s="73">
        <v>1112203</v>
      </c>
      <c r="B4878" s="98" t="s">
        <v>2126</v>
      </c>
      <c r="C4878" s="74"/>
      <c r="D4878" s="115">
        <v>41.18</v>
      </c>
      <c r="E4878" s="75"/>
      <c r="F4878" s="112">
        <f t="shared" si="267"/>
        <v>49.415999999999997</v>
      </c>
      <c r="G4878" s="80"/>
      <c r="H4878" s="358"/>
      <c r="J4878" s="341"/>
      <c r="L4878"/>
      <c r="M4878"/>
      <c r="P4878" s="9">
        <v>195</v>
      </c>
      <c r="V4878" s="39"/>
      <c r="Z4878" s="38"/>
      <c r="AA4878" s="38">
        <v>20</v>
      </c>
      <c r="AB4878" s="30"/>
      <c r="AC4878" s="31"/>
      <c r="AD4878" s="32"/>
      <c r="AE4878" s="32"/>
      <c r="AF4878" s="33"/>
      <c r="AJ4878" s="350"/>
      <c r="AK4878" s="3"/>
      <c r="AL4878" s="3"/>
    </row>
    <row r="4879" spans="1:38" ht="12" customHeight="1" x14ac:dyDescent="0.25">
      <c r="A4879" s="73">
        <v>1112204</v>
      </c>
      <c r="B4879" s="98" t="s">
        <v>2127</v>
      </c>
      <c r="C4879" s="74"/>
      <c r="D4879" s="115">
        <v>41.18</v>
      </c>
      <c r="E4879" s="75" t="s">
        <v>6463</v>
      </c>
      <c r="F4879" s="112">
        <f t="shared" si="267"/>
        <v>49.415999999999997</v>
      </c>
      <c r="G4879" s="80"/>
      <c r="H4879" s="358"/>
      <c r="J4879" s="341"/>
      <c r="L4879"/>
      <c r="M4879"/>
      <c r="P4879" s="9">
        <v>195</v>
      </c>
      <c r="V4879" s="39"/>
      <c r="Z4879" s="38"/>
      <c r="AA4879" s="38">
        <v>20</v>
      </c>
      <c r="AB4879" s="30"/>
      <c r="AC4879" s="31"/>
      <c r="AD4879" s="32"/>
      <c r="AE4879" s="32"/>
      <c r="AF4879" s="33"/>
      <c r="AJ4879" s="350"/>
      <c r="AK4879" s="3"/>
      <c r="AL4879" s="3"/>
    </row>
    <row r="4880" spans="1:38" ht="12" customHeight="1" x14ac:dyDescent="0.25">
      <c r="A4880" s="73">
        <v>1112205</v>
      </c>
      <c r="B4880" s="98" t="s">
        <v>2128</v>
      </c>
      <c r="C4880" s="74"/>
      <c r="D4880" s="115">
        <v>45.36</v>
      </c>
      <c r="E4880" s="75" t="s">
        <v>6463</v>
      </c>
      <c r="F4880" s="112">
        <f t="shared" si="267"/>
        <v>54.431999999999995</v>
      </c>
      <c r="G4880" s="80"/>
      <c r="H4880" s="358"/>
      <c r="J4880" s="341"/>
      <c r="L4880"/>
      <c r="M4880"/>
      <c r="P4880" s="9">
        <v>195</v>
      </c>
      <c r="V4880" s="39"/>
      <c r="Z4880" s="38"/>
      <c r="AA4880" s="38">
        <v>19.987369750552574</v>
      </c>
      <c r="AB4880" s="30"/>
      <c r="AC4880" s="31"/>
      <c r="AD4880" s="32"/>
      <c r="AE4880" s="32"/>
      <c r="AF4880" s="33"/>
      <c r="AJ4880" s="350"/>
      <c r="AK4880" s="3"/>
      <c r="AL4880" s="3"/>
    </row>
    <row r="4881" spans="1:38" ht="12" customHeight="1" x14ac:dyDescent="0.25">
      <c r="A4881" s="73">
        <v>1112206</v>
      </c>
      <c r="B4881" s="98" t="s">
        <v>2129</v>
      </c>
      <c r="C4881" s="74"/>
      <c r="D4881" s="115">
        <v>45.36</v>
      </c>
      <c r="E4881" s="75" t="s">
        <v>6464</v>
      </c>
      <c r="F4881" s="112">
        <f t="shared" si="267"/>
        <v>54.431999999999995</v>
      </c>
      <c r="G4881" s="80"/>
      <c r="H4881" s="358"/>
      <c r="J4881" s="341"/>
      <c r="L4881"/>
      <c r="M4881"/>
      <c r="P4881" s="9">
        <v>195</v>
      </c>
      <c r="V4881" s="39"/>
      <c r="Z4881" s="38"/>
      <c r="AA4881" s="38">
        <v>19.987369750552574</v>
      </c>
      <c r="AB4881" s="30"/>
      <c r="AC4881" s="31"/>
      <c r="AD4881" s="32"/>
      <c r="AE4881" s="32"/>
      <c r="AF4881" s="33"/>
      <c r="AJ4881" s="350"/>
      <c r="AK4881" s="3"/>
      <c r="AL4881" s="3"/>
    </row>
    <row r="4882" spans="1:38" ht="12" customHeight="1" x14ac:dyDescent="0.25">
      <c r="A4882" s="73">
        <v>1112207</v>
      </c>
      <c r="B4882" s="98" t="s">
        <v>2130</v>
      </c>
      <c r="C4882" s="74"/>
      <c r="D4882" s="115">
        <v>45.36</v>
      </c>
      <c r="E4882" s="75"/>
      <c r="F4882" s="112">
        <f t="shared" si="267"/>
        <v>54.431999999999995</v>
      </c>
      <c r="G4882" s="80"/>
      <c r="H4882" s="358"/>
      <c r="J4882" s="341"/>
      <c r="L4882"/>
      <c r="M4882"/>
      <c r="P4882" s="9">
        <v>195</v>
      </c>
      <c r="V4882" s="39"/>
      <c r="Z4882" s="38"/>
      <c r="AA4882" s="38">
        <v>19.987369750552574</v>
      </c>
      <c r="AB4882" s="30"/>
      <c r="AC4882" s="31"/>
      <c r="AD4882" s="32"/>
      <c r="AE4882" s="32"/>
      <c r="AF4882" s="33"/>
      <c r="AJ4882" s="350"/>
      <c r="AK4882" s="3"/>
      <c r="AL4882" s="3"/>
    </row>
    <row r="4883" spans="1:38" ht="12" customHeight="1" x14ac:dyDescent="0.25">
      <c r="A4883" s="73">
        <v>1112208</v>
      </c>
      <c r="B4883" s="98" t="s">
        <v>2131</v>
      </c>
      <c r="C4883" s="74"/>
      <c r="D4883" s="115">
        <v>45.36</v>
      </c>
      <c r="E4883" s="75" t="s">
        <v>6464</v>
      </c>
      <c r="F4883" s="112">
        <f t="shared" si="267"/>
        <v>54.431999999999995</v>
      </c>
      <c r="G4883" s="80"/>
      <c r="H4883" s="358"/>
      <c r="J4883" s="341"/>
      <c r="L4883"/>
      <c r="M4883"/>
      <c r="P4883" s="9">
        <v>195</v>
      </c>
      <c r="V4883" s="39"/>
      <c r="Z4883" s="38"/>
      <c r="AA4883" s="38">
        <v>19.987369750552574</v>
      </c>
      <c r="AB4883" s="30"/>
      <c r="AC4883" s="31"/>
      <c r="AD4883" s="32"/>
      <c r="AE4883" s="32"/>
      <c r="AF4883" s="33"/>
      <c r="AJ4883" s="350"/>
      <c r="AK4883" s="3"/>
      <c r="AL4883" s="3"/>
    </row>
    <row r="4884" spans="1:38" ht="12" customHeight="1" x14ac:dyDescent="0.25">
      <c r="A4884" s="73">
        <v>1112209</v>
      </c>
      <c r="B4884" s="98" t="s">
        <v>2132</v>
      </c>
      <c r="C4884" s="74"/>
      <c r="D4884" s="115">
        <v>45.36</v>
      </c>
      <c r="E4884" s="75"/>
      <c r="F4884" s="112">
        <f t="shared" si="267"/>
        <v>54.431999999999995</v>
      </c>
      <c r="G4884" s="80"/>
      <c r="H4884" s="358"/>
      <c r="J4884" s="341"/>
      <c r="L4884"/>
      <c r="M4884"/>
      <c r="P4884" s="9">
        <v>195</v>
      </c>
      <c r="V4884" s="39"/>
      <c r="Z4884" s="38"/>
      <c r="AA4884" s="38">
        <v>19.987369750552574</v>
      </c>
      <c r="AB4884" s="30"/>
      <c r="AC4884" s="31"/>
      <c r="AD4884" s="32"/>
      <c r="AE4884" s="32"/>
      <c r="AF4884" s="33"/>
      <c r="AJ4884" s="350"/>
      <c r="AK4884" s="3"/>
      <c r="AL4884" s="3"/>
    </row>
    <row r="4885" spans="1:38" ht="12" customHeight="1" x14ac:dyDescent="0.25">
      <c r="A4885" s="73">
        <v>1112210</v>
      </c>
      <c r="B4885" s="98" t="s">
        <v>2133</v>
      </c>
      <c r="C4885" s="74"/>
      <c r="D4885" s="115">
        <v>45.36</v>
      </c>
      <c r="E4885" s="75"/>
      <c r="F4885" s="112">
        <f t="shared" si="267"/>
        <v>54.431999999999995</v>
      </c>
      <c r="G4885" s="80"/>
      <c r="H4885" s="358"/>
      <c r="J4885" s="341"/>
      <c r="L4885"/>
      <c r="M4885"/>
      <c r="P4885" s="9">
        <v>195</v>
      </c>
      <c r="V4885" s="39"/>
      <c r="Z4885" s="38"/>
      <c r="AA4885" s="38">
        <v>19.987369750552574</v>
      </c>
      <c r="AB4885" s="30"/>
      <c r="AC4885" s="31"/>
      <c r="AD4885" s="32"/>
      <c r="AE4885" s="32"/>
      <c r="AF4885" s="33"/>
      <c r="AJ4885" s="350"/>
      <c r="AK4885" s="3"/>
      <c r="AL4885" s="3"/>
    </row>
    <row r="4886" spans="1:38" ht="12" customHeight="1" x14ac:dyDescent="0.25">
      <c r="A4886" s="73">
        <v>1112211</v>
      </c>
      <c r="B4886" s="98" t="s">
        <v>2134</v>
      </c>
      <c r="C4886" s="74"/>
      <c r="D4886" s="115">
        <v>45.36</v>
      </c>
      <c r="E4886" s="75"/>
      <c r="F4886" s="112">
        <f t="shared" si="267"/>
        <v>54.431999999999995</v>
      </c>
      <c r="G4886" s="80"/>
      <c r="H4886" s="358"/>
      <c r="J4886" s="341"/>
      <c r="L4886"/>
      <c r="M4886"/>
      <c r="P4886" s="9">
        <v>195</v>
      </c>
      <c r="V4886" s="39"/>
      <c r="Z4886" s="38"/>
      <c r="AA4886" s="38">
        <v>19.987369750552574</v>
      </c>
      <c r="AB4886" s="30"/>
      <c r="AC4886" s="31"/>
      <c r="AD4886" s="32"/>
      <c r="AE4886" s="32"/>
      <c r="AF4886" s="33"/>
      <c r="AJ4886" s="350"/>
      <c r="AK4886" s="3"/>
      <c r="AL4886" s="3"/>
    </row>
    <row r="4887" spans="1:38" ht="12" customHeight="1" x14ac:dyDescent="0.25">
      <c r="A4887" s="73">
        <v>1112212</v>
      </c>
      <c r="B4887" s="98" t="s">
        <v>2135</v>
      </c>
      <c r="C4887" s="74"/>
      <c r="D4887" s="115">
        <v>45.36</v>
      </c>
      <c r="E4887" s="75"/>
      <c r="F4887" s="112">
        <f t="shared" si="267"/>
        <v>54.431999999999995</v>
      </c>
      <c r="G4887" s="80"/>
      <c r="H4887" s="358"/>
      <c r="J4887" s="341"/>
      <c r="L4887"/>
      <c r="M4887"/>
      <c r="P4887" s="9">
        <v>195</v>
      </c>
      <c r="V4887" s="39"/>
      <c r="Z4887" s="38"/>
      <c r="AA4887" s="38">
        <v>19.987369750552574</v>
      </c>
      <c r="AB4887" s="30"/>
      <c r="AC4887" s="31"/>
      <c r="AD4887" s="32"/>
      <c r="AE4887" s="32"/>
      <c r="AF4887" s="33"/>
      <c r="AJ4887" s="350"/>
      <c r="AK4887" s="3"/>
      <c r="AL4887" s="3"/>
    </row>
    <row r="4888" spans="1:38" ht="12" customHeight="1" x14ac:dyDescent="0.25">
      <c r="A4888" s="73">
        <v>1112213</v>
      </c>
      <c r="B4888" s="98" t="s">
        <v>2136</v>
      </c>
      <c r="C4888" s="74"/>
      <c r="D4888" s="115">
        <v>51.18</v>
      </c>
      <c r="E4888" s="75" t="s">
        <v>6464</v>
      </c>
      <c r="F4888" s="112">
        <f t="shared" si="267"/>
        <v>61.415999999999997</v>
      </c>
      <c r="G4888" s="80"/>
      <c r="H4888" s="358"/>
      <c r="J4888" s="341"/>
      <c r="L4888"/>
      <c r="M4888"/>
      <c r="P4888" s="9">
        <v>195</v>
      </c>
      <c r="V4888" s="39"/>
      <c r="Z4888" s="38"/>
      <c r="AA4888" s="38">
        <v>20.005595970900956</v>
      </c>
      <c r="AB4888" s="30"/>
      <c r="AC4888" s="31"/>
      <c r="AD4888" s="32"/>
      <c r="AE4888" s="32"/>
      <c r="AF4888" s="33"/>
      <c r="AJ4888" s="350"/>
      <c r="AK4888" s="3"/>
      <c r="AL4888" s="3"/>
    </row>
    <row r="4889" spans="1:38" ht="12" customHeight="1" x14ac:dyDescent="0.25">
      <c r="A4889" s="73">
        <v>1112214</v>
      </c>
      <c r="B4889" s="98" t="s">
        <v>2137</v>
      </c>
      <c r="C4889" s="74"/>
      <c r="D4889" s="115">
        <v>51.18</v>
      </c>
      <c r="E4889" s="75"/>
      <c r="F4889" s="112">
        <f t="shared" si="267"/>
        <v>61.415999999999997</v>
      </c>
      <c r="G4889" s="80"/>
      <c r="H4889" s="358"/>
      <c r="J4889" s="341"/>
      <c r="L4889"/>
      <c r="M4889"/>
      <c r="P4889" s="9">
        <v>195</v>
      </c>
      <c r="V4889" s="39"/>
      <c r="Z4889" s="38"/>
      <c r="AA4889" s="38">
        <v>20.005595970900956</v>
      </c>
      <c r="AB4889" s="30"/>
      <c r="AC4889" s="31"/>
      <c r="AD4889" s="32"/>
      <c r="AE4889" s="32"/>
      <c r="AF4889" s="33"/>
      <c r="AJ4889" s="350"/>
      <c r="AK4889" s="3"/>
      <c r="AL4889" s="3"/>
    </row>
    <row r="4890" spans="1:38" ht="12" customHeight="1" x14ac:dyDescent="0.25">
      <c r="A4890" s="73">
        <v>1112215</v>
      </c>
      <c r="B4890" s="98" t="s">
        <v>2138</v>
      </c>
      <c r="C4890" s="74"/>
      <c r="D4890" s="115">
        <v>51.18</v>
      </c>
      <c r="E4890" s="75"/>
      <c r="F4890" s="112">
        <f t="shared" si="267"/>
        <v>61.415999999999997</v>
      </c>
      <c r="G4890" s="80"/>
      <c r="H4890" s="358"/>
      <c r="J4890" s="341"/>
      <c r="L4890"/>
      <c r="M4890"/>
      <c r="P4890" s="9">
        <v>195</v>
      </c>
      <c r="V4890" s="39"/>
      <c r="Z4890" s="38"/>
      <c r="AA4890" s="38">
        <v>20.005595970900956</v>
      </c>
      <c r="AB4890" s="30"/>
      <c r="AC4890" s="31"/>
      <c r="AD4890" s="32"/>
      <c r="AE4890" s="32"/>
      <c r="AF4890" s="33"/>
      <c r="AJ4890" s="350"/>
      <c r="AK4890" s="3"/>
      <c r="AL4890" s="3"/>
    </row>
    <row r="4891" spans="1:38" ht="12" customHeight="1" x14ac:dyDescent="0.25">
      <c r="A4891" s="73">
        <v>1112216</v>
      </c>
      <c r="B4891" s="98" t="s">
        <v>2139</v>
      </c>
      <c r="C4891" s="74"/>
      <c r="D4891" s="115">
        <v>51.18</v>
      </c>
      <c r="E4891" s="75"/>
      <c r="F4891" s="112">
        <f t="shared" si="267"/>
        <v>61.415999999999997</v>
      </c>
      <c r="G4891" s="80"/>
      <c r="H4891" s="358"/>
      <c r="J4891" s="341"/>
      <c r="L4891"/>
      <c r="M4891"/>
      <c r="P4891" s="9">
        <v>195</v>
      </c>
      <c r="V4891" s="39"/>
      <c r="Z4891" s="38"/>
      <c r="AA4891" s="38">
        <v>20.005595970900956</v>
      </c>
      <c r="AB4891" s="30"/>
      <c r="AC4891" s="31"/>
      <c r="AD4891" s="32"/>
      <c r="AE4891" s="32"/>
      <c r="AF4891" s="33"/>
      <c r="AJ4891" s="350"/>
      <c r="AK4891" s="3"/>
      <c r="AL4891" s="3"/>
    </row>
    <row r="4892" spans="1:38" ht="12" customHeight="1" x14ac:dyDescent="0.25">
      <c r="A4892" s="73">
        <v>1112217</v>
      </c>
      <c r="B4892" s="98" t="s">
        <v>2140</v>
      </c>
      <c r="C4892" s="74"/>
      <c r="D4892" s="115">
        <v>51.18</v>
      </c>
      <c r="E4892" s="75" t="s">
        <v>6464</v>
      </c>
      <c r="F4892" s="112">
        <f t="shared" si="267"/>
        <v>61.415999999999997</v>
      </c>
      <c r="G4892" s="80"/>
      <c r="H4892" s="358"/>
      <c r="J4892" s="341"/>
      <c r="L4892"/>
      <c r="M4892"/>
      <c r="P4892" s="9">
        <v>195</v>
      </c>
      <c r="V4892" s="39"/>
      <c r="Z4892" s="38"/>
      <c r="AA4892" s="38">
        <v>20.005595970900956</v>
      </c>
      <c r="AB4892" s="30"/>
      <c r="AC4892" s="31"/>
      <c r="AD4892" s="32"/>
      <c r="AE4892" s="32"/>
      <c r="AF4892" s="33"/>
      <c r="AJ4892" s="350"/>
      <c r="AK4892" s="3"/>
      <c r="AL4892" s="3"/>
    </row>
    <row r="4893" spans="1:38" ht="12" customHeight="1" x14ac:dyDescent="0.25">
      <c r="A4893" s="73">
        <v>1112218</v>
      </c>
      <c r="B4893" s="98" t="s">
        <v>2141</v>
      </c>
      <c r="C4893" s="74"/>
      <c r="D4893" s="115">
        <v>51.18</v>
      </c>
      <c r="E4893" s="75" t="s">
        <v>1</v>
      </c>
      <c r="F4893" s="112">
        <f t="shared" si="267"/>
        <v>61.415999999999997</v>
      </c>
      <c r="G4893" s="80"/>
      <c r="H4893" s="358"/>
      <c r="J4893" s="341"/>
      <c r="L4893"/>
      <c r="M4893"/>
      <c r="P4893" s="9">
        <v>195</v>
      </c>
      <c r="V4893" s="39"/>
      <c r="Z4893" s="38"/>
      <c r="AA4893" s="38">
        <v>20.005595970900956</v>
      </c>
      <c r="AB4893" s="30"/>
      <c r="AC4893" s="31"/>
      <c r="AD4893" s="32"/>
      <c r="AE4893" s="32"/>
      <c r="AF4893" s="33"/>
      <c r="AJ4893" s="350"/>
      <c r="AK4893" s="3"/>
      <c r="AL4893" s="3"/>
    </row>
    <row r="4894" spans="1:38" ht="12" customHeight="1" x14ac:dyDescent="0.25">
      <c r="A4894" s="73">
        <v>1112219</v>
      </c>
      <c r="B4894" s="98" t="s">
        <v>2142</v>
      </c>
      <c r="C4894" s="74"/>
      <c r="D4894" s="115">
        <v>51.18</v>
      </c>
      <c r="E4894" s="75"/>
      <c r="F4894" s="112">
        <f t="shared" si="267"/>
        <v>61.415999999999997</v>
      </c>
      <c r="G4894" s="80"/>
      <c r="H4894" s="358"/>
      <c r="J4894" s="341"/>
      <c r="L4894"/>
      <c r="M4894"/>
      <c r="P4894" s="9">
        <v>195</v>
      </c>
      <c r="V4894" s="39"/>
      <c r="Z4894" s="38"/>
      <c r="AA4894" s="38">
        <v>20.005595970900956</v>
      </c>
      <c r="AB4894" s="30"/>
      <c r="AC4894" s="31"/>
      <c r="AD4894" s="32"/>
      <c r="AE4894" s="32"/>
      <c r="AF4894" s="33"/>
      <c r="AJ4894" s="350"/>
      <c r="AK4894" s="3"/>
      <c r="AL4894" s="3"/>
    </row>
    <row r="4895" spans="1:38" ht="12" customHeight="1" x14ac:dyDescent="0.25">
      <c r="A4895" s="73">
        <v>1112220</v>
      </c>
      <c r="B4895" s="98" t="s">
        <v>2143</v>
      </c>
      <c r="C4895" s="74"/>
      <c r="D4895" s="115">
        <v>51.18</v>
      </c>
      <c r="E4895" s="75"/>
      <c r="F4895" s="112">
        <f t="shared" si="267"/>
        <v>61.415999999999997</v>
      </c>
      <c r="G4895" s="80"/>
      <c r="H4895" s="358"/>
      <c r="J4895" s="341"/>
      <c r="L4895"/>
      <c r="M4895"/>
      <c r="P4895" s="9">
        <v>195</v>
      </c>
      <c r="V4895" s="39"/>
      <c r="Z4895" s="38"/>
      <c r="AA4895" s="38">
        <v>20.005595970900956</v>
      </c>
      <c r="AB4895" s="30"/>
      <c r="AC4895" s="31"/>
      <c r="AD4895" s="32"/>
      <c r="AE4895" s="32"/>
      <c r="AF4895" s="33"/>
      <c r="AJ4895" s="350"/>
      <c r="AK4895" s="3"/>
      <c r="AL4895" s="3"/>
    </row>
    <row r="4896" spans="1:38" ht="12" customHeight="1" x14ac:dyDescent="0.25">
      <c r="A4896" s="73">
        <v>1112235</v>
      </c>
      <c r="B4896" s="98" t="s">
        <v>2144</v>
      </c>
      <c r="C4896" s="74"/>
      <c r="D4896" s="115">
        <v>61.53</v>
      </c>
      <c r="E4896" s="75"/>
      <c r="F4896" s="112">
        <f t="shared" si="267"/>
        <v>73.835999999999999</v>
      </c>
      <c r="G4896" s="80"/>
      <c r="H4896" s="358"/>
      <c r="J4896" s="341"/>
      <c r="L4896"/>
      <c r="M4896"/>
      <c r="P4896" s="9">
        <v>195</v>
      </c>
      <c r="V4896" s="39"/>
      <c r="Z4896" s="38"/>
      <c r="AA4896" s="38">
        <v>19.995344506517696</v>
      </c>
      <c r="AB4896" s="30"/>
      <c r="AC4896" s="31"/>
      <c r="AD4896" s="32"/>
      <c r="AE4896" s="32"/>
      <c r="AF4896" s="33"/>
      <c r="AJ4896" s="350"/>
      <c r="AK4896" s="3"/>
      <c r="AL4896" s="3"/>
    </row>
    <row r="4897" spans="1:38" ht="12" customHeight="1" x14ac:dyDescent="0.25">
      <c r="A4897" s="73">
        <v>1112236</v>
      </c>
      <c r="B4897" s="98" t="s">
        <v>2145</v>
      </c>
      <c r="C4897" s="74"/>
      <c r="D4897" s="115">
        <v>61.53</v>
      </c>
      <c r="E4897" s="75" t="s">
        <v>6464</v>
      </c>
      <c r="F4897" s="112">
        <f t="shared" si="267"/>
        <v>73.835999999999999</v>
      </c>
      <c r="G4897" s="80"/>
      <c r="H4897" s="358"/>
      <c r="J4897" s="341"/>
      <c r="L4897"/>
      <c r="M4897"/>
      <c r="P4897" s="9">
        <v>195</v>
      </c>
      <c r="V4897" s="39"/>
      <c r="Z4897" s="38"/>
      <c r="AA4897" s="38">
        <v>19.995344506517696</v>
      </c>
      <c r="AB4897" s="30"/>
      <c r="AC4897" s="31"/>
      <c r="AD4897" s="32"/>
      <c r="AE4897" s="32"/>
      <c r="AF4897" s="33"/>
      <c r="AJ4897" s="350"/>
      <c r="AK4897" s="3"/>
      <c r="AL4897" s="3"/>
    </row>
    <row r="4898" spans="1:38" ht="12" customHeight="1" x14ac:dyDescent="0.25">
      <c r="A4898" s="73">
        <v>1112237</v>
      </c>
      <c r="B4898" s="98" t="s">
        <v>2146</v>
      </c>
      <c r="C4898" s="74"/>
      <c r="D4898" s="115">
        <v>61.53</v>
      </c>
      <c r="E4898" s="75"/>
      <c r="F4898" s="112">
        <f t="shared" si="267"/>
        <v>73.835999999999999</v>
      </c>
      <c r="G4898" s="80"/>
      <c r="H4898" s="358"/>
      <c r="J4898" s="341"/>
      <c r="L4898"/>
      <c r="M4898"/>
      <c r="P4898" s="9">
        <v>195</v>
      </c>
      <c r="V4898" s="39"/>
      <c r="Z4898" s="38"/>
      <c r="AA4898" s="38">
        <v>19.995344506517696</v>
      </c>
      <c r="AB4898" s="30"/>
      <c r="AC4898" s="31"/>
      <c r="AD4898" s="32"/>
      <c r="AE4898" s="32"/>
      <c r="AF4898" s="33"/>
      <c r="AJ4898" s="350"/>
      <c r="AK4898" s="3"/>
      <c r="AL4898" s="3"/>
    </row>
    <row r="4899" spans="1:38" ht="12" customHeight="1" x14ac:dyDescent="0.25">
      <c r="A4899" s="73">
        <v>1112238</v>
      </c>
      <c r="B4899" s="98" t="s">
        <v>2147</v>
      </c>
      <c r="C4899" s="74"/>
      <c r="D4899" s="115">
        <v>61.53</v>
      </c>
      <c r="E4899" s="75"/>
      <c r="F4899" s="112">
        <f t="shared" si="267"/>
        <v>73.835999999999999</v>
      </c>
      <c r="G4899" s="80"/>
      <c r="H4899" s="358"/>
      <c r="J4899" s="341"/>
      <c r="L4899"/>
      <c r="M4899"/>
      <c r="P4899" s="9">
        <v>195</v>
      </c>
      <c r="V4899" s="39"/>
      <c r="Z4899" s="38"/>
      <c r="AA4899" s="38">
        <v>19.995344506517696</v>
      </c>
      <c r="AB4899" s="30"/>
      <c r="AC4899" s="31"/>
      <c r="AD4899" s="32"/>
      <c r="AE4899" s="32"/>
      <c r="AF4899" s="33"/>
      <c r="AJ4899" s="350"/>
      <c r="AK4899" s="3"/>
      <c r="AL4899" s="3"/>
    </row>
    <row r="4900" spans="1:38" ht="12" customHeight="1" x14ac:dyDescent="0.25">
      <c r="A4900" s="73">
        <v>1112239</v>
      </c>
      <c r="B4900" s="98" t="s">
        <v>2148</v>
      </c>
      <c r="C4900" s="74"/>
      <c r="D4900" s="115">
        <v>61.53</v>
      </c>
      <c r="E4900" s="75" t="s">
        <v>6464</v>
      </c>
      <c r="F4900" s="112">
        <f t="shared" si="267"/>
        <v>73.835999999999999</v>
      </c>
      <c r="G4900" s="80"/>
      <c r="H4900" s="358"/>
      <c r="J4900" s="341"/>
      <c r="L4900"/>
      <c r="M4900"/>
      <c r="P4900" s="9">
        <v>195</v>
      </c>
      <c r="V4900" s="39"/>
      <c r="Z4900" s="38"/>
      <c r="AA4900" s="38">
        <v>19.995344506517696</v>
      </c>
      <c r="AB4900" s="30"/>
      <c r="AC4900" s="31"/>
      <c r="AD4900" s="32"/>
      <c r="AE4900" s="32"/>
      <c r="AF4900" s="33"/>
      <c r="AJ4900" s="350"/>
      <c r="AK4900" s="3"/>
      <c r="AL4900" s="3"/>
    </row>
    <row r="4901" spans="1:38" ht="12" customHeight="1" x14ac:dyDescent="0.25">
      <c r="A4901" s="73">
        <v>1112240</v>
      </c>
      <c r="B4901" s="98" t="s">
        <v>2149</v>
      </c>
      <c r="C4901" s="74"/>
      <c r="D4901" s="115">
        <v>61.53</v>
      </c>
      <c r="E4901" s="75"/>
      <c r="F4901" s="112">
        <f t="shared" si="267"/>
        <v>73.835999999999999</v>
      </c>
      <c r="G4901" s="80"/>
      <c r="H4901" s="358"/>
      <c r="J4901" s="341"/>
      <c r="L4901"/>
      <c r="M4901"/>
      <c r="P4901" s="9">
        <v>195</v>
      </c>
      <c r="V4901" s="39"/>
      <c r="Z4901" s="38"/>
      <c r="AA4901" s="38">
        <v>19.995344506517696</v>
      </c>
      <c r="AB4901" s="30"/>
      <c r="AC4901" s="31"/>
      <c r="AD4901" s="32"/>
      <c r="AE4901" s="32"/>
      <c r="AF4901" s="33"/>
      <c r="AJ4901" s="350"/>
      <c r="AK4901" s="3"/>
      <c r="AL4901" s="3"/>
    </row>
    <row r="4902" spans="1:38" ht="12" customHeight="1" x14ac:dyDescent="0.25">
      <c r="A4902" s="73">
        <v>1112241</v>
      </c>
      <c r="B4902" s="98" t="s">
        <v>2150</v>
      </c>
      <c r="C4902" s="74"/>
      <c r="D4902" s="115">
        <v>61.53</v>
      </c>
      <c r="E4902" s="75" t="s">
        <v>6464</v>
      </c>
      <c r="F4902" s="112">
        <f t="shared" si="267"/>
        <v>73.835999999999999</v>
      </c>
      <c r="G4902" s="80"/>
      <c r="H4902" s="358"/>
      <c r="J4902" s="341"/>
      <c r="L4902"/>
      <c r="M4902"/>
      <c r="P4902" s="9">
        <v>195</v>
      </c>
      <c r="V4902" s="39"/>
      <c r="Z4902" s="38"/>
      <c r="AA4902" s="38">
        <v>19.995344506517696</v>
      </c>
      <c r="AB4902" s="30"/>
      <c r="AC4902" s="31"/>
      <c r="AD4902" s="32"/>
      <c r="AE4902" s="32"/>
      <c r="AF4902" s="33"/>
      <c r="AJ4902" s="350"/>
      <c r="AK4902" s="3"/>
      <c r="AL4902" s="3"/>
    </row>
    <row r="4903" spans="1:38" ht="12" customHeight="1" x14ac:dyDescent="0.25">
      <c r="A4903" s="73">
        <v>1112242</v>
      </c>
      <c r="B4903" s="98" t="s">
        <v>2151</v>
      </c>
      <c r="C4903" s="74"/>
      <c r="D4903" s="115">
        <v>61.53</v>
      </c>
      <c r="E4903" s="75"/>
      <c r="F4903" s="112">
        <f t="shared" si="267"/>
        <v>73.835999999999999</v>
      </c>
      <c r="G4903" s="80"/>
      <c r="H4903" s="358"/>
      <c r="J4903" s="341"/>
      <c r="L4903"/>
      <c r="M4903"/>
      <c r="P4903" s="9">
        <v>195</v>
      </c>
      <c r="V4903" s="39"/>
      <c r="Z4903" s="38"/>
      <c r="AA4903" s="38">
        <v>19.995344506517696</v>
      </c>
      <c r="AB4903" s="30"/>
      <c r="AC4903" s="31"/>
      <c r="AD4903" s="32"/>
      <c r="AE4903" s="32"/>
      <c r="AF4903" s="33"/>
      <c r="AJ4903" s="350"/>
      <c r="AK4903" s="3"/>
      <c r="AL4903" s="3"/>
    </row>
    <row r="4904" spans="1:38" ht="12" customHeight="1" x14ac:dyDescent="0.25">
      <c r="A4904" s="73">
        <v>1112243</v>
      </c>
      <c r="B4904" s="98" t="s">
        <v>2152</v>
      </c>
      <c r="C4904" s="74"/>
      <c r="D4904" s="115">
        <v>61.53</v>
      </c>
      <c r="E4904" s="75" t="s">
        <v>6463</v>
      </c>
      <c r="F4904" s="112">
        <f t="shared" si="267"/>
        <v>73.835999999999999</v>
      </c>
      <c r="G4904" s="80"/>
      <c r="H4904" s="358"/>
      <c r="J4904" s="341"/>
      <c r="L4904"/>
      <c r="M4904"/>
      <c r="P4904" s="9">
        <v>195</v>
      </c>
      <c r="V4904" s="39"/>
      <c r="Z4904" s="38"/>
      <c r="AA4904" s="38">
        <v>19.995344506517696</v>
      </c>
      <c r="AB4904" s="30"/>
      <c r="AC4904" s="31"/>
      <c r="AD4904" s="32"/>
      <c r="AE4904" s="32"/>
      <c r="AF4904" s="33"/>
      <c r="AJ4904" s="350"/>
      <c r="AK4904" s="3"/>
      <c r="AL4904" s="3"/>
    </row>
    <row r="4905" spans="1:38" ht="12" customHeight="1" x14ac:dyDescent="0.25">
      <c r="A4905" s="73">
        <v>1112244</v>
      </c>
      <c r="B4905" s="98" t="s">
        <v>2153</v>
      </c>
      <c r="C4905" s="74"/>
      <c r="D4905" s="115">
        <v>61.53</v>
      </c>
      <c r="E4905" s="75" t="s">
        <v>6463</v>
      </c>
      <c r="F4905" s="112">
        <f t="shared" si="267"/>
        <v>73.835999999999999</v>
      </c>
      <c r="G4905" s="80"/>
      <c r="H4905" s="358"/>
      <c r="J4905" s="341"/>
      <c r="L4905"/>
      <c r="M4905"/>
      <c r="P4905" s="9">
        <v>195</v>
      </c>
      <c r="V4905" s="39"/>
      <c r="Z4905" s="38"/>
      <c r="AA4905" s="38">
        <v>19.995344506517696</v>
      </c>
      <c r="AB4905" s="30"/>
      <c r="AC4905" s="31"/>
      <c r="AD4905" s="32"/>
      <c r="AE4905" s="32"/>
      <c r="AF4905" s="33"/>
      <c r="AJ4905" s="350"/>
      <c r="AK4905" s="3"/>
      <c r="AL4905" s="3"/>
    </row>
    <row r="4906" spans="1:38" ht="12" customHeight="1" x14ac:dyDescent="0.25">
      <c r="A4906" s="73">
        <v>1112245</v>
      </c>
      <c r="B4906" s="98" t="s">
        <v>2154</v>
      </c>
      <c r="C4906" s="74"/>
      <c r="D4906" s="115">
        <v>82.53</v>
      </c>
      <c r="E4906" s="75" t="s">
        <v>6464</v>
      </c>
      <c r="F4906" s="112">
        <f t="shared" si="267"/>
        <v>99.036000000000001</v>
      </c>
      <c r="G4906" s="80"/>
      <c r="H4906" s="358"/>
      <c r="J4906" s="341"/>
      <c r="L4906"/>
      <c r="M4906"/>
      <c r="P4906" s="9">
        <v>195</v>
      </c>
      <c r="V4906" s="39"/>
      <c r="Z4906" s="38"/>
      <c r="AA4906" s="38">
        <v>20.006940829429126</v>
      </c>
      <c r="AB4906" s="30"/>
      <c r="AC4906" s="31"/>
      <c r="AD4906" s="32"/>
      <c r="AE4906" s="32"/>
      <c r="AF4906" s="33"/>
      <c r="AJ4906" s="350"/>
      <c r="AK4906" s="3"/>
      <c r="AL4906" s="3"/>
    </row>
    <row r="4907" spans="1:38" ht="12" customHeight="1" x14ac:dyDescent="0.25">
      <c r="A4907" s="73">
        <v>1112246</v>
      </c>
      <c r="B4907" s="98" t="s">
        <v>2155</v>
      </c>
      <c r="C4907" s="74"/>
      <c r="D4907" s="115">
        <v>82.53</v>
      </c>
      <c r="E4907" s="75"/>
      <c r="F4907" s="112">
        <f t="shared" si="267"/>
        <v>99.036000000000001</v>
      </c>
      <c r="G4907" s="80"/>
      <c r="H4907" s="358"/>
      <c r="J4907" s="341"/>
      <c r="L4907"/>
      <c r="M4907"/>
      <c r="P4907" s="9">
        <v>195</v>
      </c>
      <c r="V4907" s="39"/>
      <c r="Z4907" s="38"/>
      <c r="AA4907" s="38">
        <v>20.006940829429126</v>
      </c>
      <c r="AB4907" s="30"/>
      <c r="AC4907" s="31"/>
      <c r="AD4907" s="32"/>
      <c r="AE4907" s="32"/>
      <c r="AF4907" s="33"/>
      <c r="AJ4907" s="350"/>
      <c r="AK4907" s="3"/>
      <c r="AL4907" s="3"/>
    </row>
    <row r="4908" spans="1:38" ht="12" customHeight="1" x14ac:dyDescent="0.25">
      <c r="A4908" s="73">
        <v>1112247</v>
      </c>
      <c r="B4908" s="98" t="s">
        <v>2156</v>
      </c>
      <c r="C4908" s="74"/>
      <c r="D4908" s="115">
        <v>82.53</v>
      </c>
      <c r="E4908" s="75"/>
      <c r="F4908" s="112">
        <f t="shared" si="267"/>
        <v>99.036000000000001</v>
      </c>
      <c r="G4908" s="80"/>
      <c r="H4908" s="358"/>
      <c r="J4908" s="341"/>
      <c r="L4908"/>
      <c r="M4908"/>
      <c r="P4908" s="9">
        <v>195</v>
      </c>
      <c r="V4908" s="39"/>
      <c r="Z4908" s="38"/>
      <c r="AA4908" s="38">
        <v>20.006940829429126</v>
      </c>
      <c r="AB4908" s="30"/>
      <c r="AC4908" s="31"/>
      <c r="AD4908" s="32"/>
      <c r="AE4908" s="32"/>
      <c r="AF4908" s="33"/>
      <c r="AJ4908" s="350"/>
      <c r="AK4908" s="3"/>
      <c r="AL4908" s="3"/>
    </row>
    <row r="4909" spans="1:38" ht="12" customHeight="1" x14ac:dyDescent="0.25">
      <c r="A4909" s="73">
        <v>1112248</v>
      </c>
      <c r="B4909" s="98" t="s">
        <v>2157</v>
      </c>
      <c r="C4909" s="74"/>
      <c r="D4909" s="115">
        <v>82.53</v>
      </c>
      <c r="E4909" s="75"/>
      <c r="F4909" s="112">
        <f t="shared" si="267"/>
        <v>99.036000000000001</v>
      </c>
      <c r="G4909" s="80"/>
      <c r="H4909" s="358"/>
      <c r="J4909" s="341"/>
      <c r="L4909"/>
      <c r="M4909"/>
      <c r="P4909" s="9">
        <v>195</v>
      </c>
      <c r="V4909" s="39"/>
      <c r="Z4909" s="38"/>
      <c r="AA4909" s="38">
        <v>20.006940829429126</v>
      </c>
      <c r="AB4909" s="30"/>
      <c r="AC4909" s="31"/>
      <c r="AD4909" s="32"/>
      <c r="AE4909" s="32"/>
      <c r="AF4909" s="33"/>
      <c r="AJ4909" s="350"/>
      <c r="AK4909" s="3"/>
      <c r="AL4909" s="3"/>
    </row>
    <row r="4910" spans="1:38" ht="12" customHeight="1" x14ac:dyDescent="0.25">
      <c r="A4910" s="73">
        <v>1112249</v>
      </c>
      <c r="B4910" s="98" t="s">
        <v>2158</v>
      </c>
      <c r="C4910" s="74"/>
      <c r="D4910" s="115">
        <v>82.53</v>
      </c>
      <c r="E4910" s="75"/>
      <c r="F4910" s="112">
        <f t="shared" si="267"/>
        <v>99.036000000000001</v>
      </c>
      <c r="G4910" s="80"/>
      <c r="H4910" s="358"/>
      <c r="J4910" s="341"/>
      <c r="L4910"/>
      <c r="M4910"/>
      <c r="P4910" s="9">
        <v>195</v>
      </c>
      <c r="V4910" s="39"/>
      <c r="Z4910" s="38"/>
      <c r="AA4910" s="38">
        <v>20.006940829429126</v>
      </c>
      <c r="AB4910" s="30"/>
      <c r="AC4910" s="31"/>
      <c r="AD4910" s="32"/>
      <c r="AE4910" s="32"/>
      <c r="AF4910" s="33"/>
      <c r="AJ4910" s="350"/>
      <c r="AK4910" s="3"/>
      <c r="AL4910" s="3"/>
    </row>
    <row r="4911" spans="1:38" ht="12" customHeight="1" x14ac:dyDescent="0.25">
      <c r="A4911" s="73">
        <v>1112250</v>
      </c>
      <c r="B4911" s="98" t="s">
        <v>2159</v>
      </c>
      <c r="C4911" s="74"/>
      <c r="D4911" s="115">
        <v>82.53</v>
      </c>
      <c r="E4911" s="75"/>
      <c r="F4911" s="112">
        <f t="shared" ref="F4911:F4974" si="268">D4911*1.2</f>
        <v>99.036000000000001</v>
      </c>
      <c r="G4911" s="80"/>
      <c r="H4911" s="358"/>
      <c r="J4911" s="341"/>
      <c r="L4911"/>
      <c r="M4911"/>
      <c r="P4911" s="9">
        <v>195</v>
      </c>
      <c r="V4911" s="39"/>
      <c r="Z4911" s="38"/>
      <c r="AA4911" s="38">
        <v>20.006940829429126</v>
      </c>
      <c r="AB4911" s="30"/>
      <c r="AC4911" s="31"/>
      <c r="AD4911" s="32"/>
      <c r="AE4911" s="32"/>
      <c r="AF4911" s="33"/>
      <c r="AJ4911" s="350"/>
      <c r="AK4911" s="3"/>
      <c r="AL4911" s="3"/>
    </row>
    <row r="4912" spans="1:38" ht="12" customHeight="1" x14ac:dyDescent="0.25">
      <c r="A4912" s="73">
        <v>1112251</v>
      </c>
      <c r="B4912" s="98" t="s">
        <v>2160</v>
      </c>
      <c r="C4912" s="74"/>
      <c r="D4912" s="115">
        <v>82.53</v>
      </c>
      <c r="E4912" s="75"/>
      <c r="F4912" s="112">
        <f t="shared" si="268"/>
        <v>99.036000000000001</v>
      </c>
      <c r="G4912" s="80"/>
      <c r="H4912" s="358"/>
      <c r="J4912" s="341"/>
      <c r="L4912"/>
      <c r="M4912"/>
      <c r="P4912" s="9">
        <v>195</v>
      </c>
      <c r="V4912" s="39"/>
      <c r="Z4912" s="38"/>
      <c r="AA4912" s="38">
        <v>20.006940829429126</v>
      </c>
      <c r="AB4912" s="30"/>
      <c r="AC4912" s="31"/>
      <c r="AD4912" s="32"/>
      <c r="AE4912" s="32"/>
      <c r="AF4912" s="33"/>
      <c r="AJ4912" s="350"/>
      <c r="AK4912" s="3"/>
      <c r="AL4912" s="3"/>
    </row>
    <row r="4913" spans="1:38" ht="12" customHeight="1" x14ac:dyDescent="0.25">
      <c r="A4913" s="73">
        <v>1112252</v>
      </c>
      <c r="B4913" s="98" t="s">
        <v>2161</v>
      </c>
      <c r="C4913" s="74"/>
      <c r="D4913" s="115">
        <v>82.53</v>
      </c>
      <c r="E4913" s="75"/>
      <c r="F4913" s="112">
        <f t="shared" si="268"/>
        <v>99.036000000000001</v>
      </c>
      <c r="G4913" s="80"/>
      <c r="H4913" s="358"/>
      <c r="J4913" s="341"/>
      <c r="L4913"/>
      <c r="M4913"/>
      <c r="P4913" s="9">
        <v>195</v>
      </c>
      <c r="V4913" s="39"/>
      <c r="Z4913" s="38"/>
      <c r="AA4913" s="38">
        <v>20.006940829429126</v>
      </c>
      <c r="AB4913" s="30"/>
      <c r="AC4913" s="31"/>
      <c r="AD4913" s="32"/>
      <c r="AE4913" s="32"/>
      <c r="AF4913" s="33"/>
      <c r="AJ4913" s="350"/>
      <c r="AK4913" s="3"/>
      <c r="AL4913" s="3"/>
    </row>
    <row r="4914" spans="1:38" ht="12" customHeight="1" x14ac:dyDescent="0.25">
      <c r="A4914" s="73">
        <v>1112253</v>
      </c>
      <c r="B4914" s="98" t="s">
        <v>2162</v>
      </c>
      <c r="C4914" s="74"/>
      <c r="D4914" s="115">
        <v>82.53</v>
      </c>
      <c r="E4914" s="75"/>
      <c r="F4914" s="112">
        <f t="shared" si="268"/>
        <v>99.036000000000001</v>
      </c>
      <c r="G4914" s="80"/>
      <c r="H4914" s="358"/>
      <c r="J4914" s="341"/>
      <c r="L4914"/>
      <c r="M4914"/>
      <c r="P4914" s="9">
        <v>195</v>
      </c>
      <c r="V4914" s="39"/>
      <c r="Z4914" s="38"/>
      <c r="AA4914" s="38">
        <v>20.006940829429126</v>
      </c>
      <c r="AB4914" s="30"/>
      <c r="AC4914" s="31"/>
      <c r="AD4914" s="32"/>
      <c r="AE4914" s="32"/>
      <c r="AF4914" s="33"/>
      <c r="AJ4914" s="350"/>
      <c r="AK4914" s="3"/>
      <c r="AL4914" s="3"/>
    </row>
    <row r="4915" spans="1:38" ht="12" customHeight="1" x14ac:dyDescent="0.25">
      <c r="A4915" s="73">
        <v>1112254</v>
      </c>
      <c r="B4915" s="98" t="s">
        <v>2163</v>
      </c>
      <c r="C4915" s="74"/>
      <c r="D4915" s="115">
        <v>82.53</v>
      </c>
      <c r="E4915" s="75" t="s">
        <v>6464</v>
      </c>
      <c r="F4915" s="112">
        <f t="shared" si="268"/>
        <v>99.036000000000001</v>
      </c>
      <c r="G4915" s="80"/>
      <c r="H4915" s="358"/>
      <c r="J4915" s="341"/>
      <c r="L4915"/>
      <c r="M4915"/>
      <c r="P4915" s="9">
        <v>195</v>
      </c>
      <c r="V4915" s="39"/>
      <c r="Z4915" s="38"/>
      <c r="AA4915" s="38">
        <v>20.006940829429126</v>
      </c>
      <c r="AB4915" s="30"/>
      <c r="AC4915" s="31"/>
      <c r="AD4915" s="32"/>
      <c r="AE4915" s="32"/>
      <c r="AF4915" s="33"/>
      <c r="AJ4915" s="350"/>
      <c r="AK4915" s="3"/>
      <c r="AL4915" s="3"/>
    </row>
    <row r="4916" spans="1:38" ht="12" customHeight="1" x14ac:dyDescent="0.25">
      <c r="A4916" s="73">
        <v>1112255</v>
      </c>
      <c r="B4916" s="98" t="s">
        <v>2164</v>
      </c>
      <c r="C4916" s="74"/>
      <c r="D4916" s="115">
        <v>111.54</v>
      </c>
      <c r="E4916" s="75" t="s">
        <v>6464</v>
      </c>
      <c r="F4916" s="112">
        <f t="shared" si="268"/>
        <v>133.84800000000001</v>
      </c>
      <c r="G4916" s="80"/>
      <c r="H4916" s="358"/>
      <c r="J4916" s="341"/>
      <c r="L4916"/>
      <c r="M4916"/>
      <c r="P4916" s="9">
        <v>195</v>
      </c>
      <c r="V4916" s="39"/>
      <c r="Z4916" s="38"/>
      <c r="AA4916" s="38">
        <v>20.005136106831017</v>
      </c>
      <c r="AB4916" s="30"/>
      <c r="AC4916" s="31"/>
      <c r="AD4916" s="32"/>
      <c r="AE4916" s="32"/>
      <c r="AF4916" s="33"/>
      <c r="AJ4916" s="350"/>
      <c r="AK4916" s="3"/>
      <c r="AL4916" s="3"/>
    </row>
    <row r="4917" spans="1:38" ht="12" customHeight="1" x14ac:dyDescent="0.25">
      <c r="A4917" s="73">
        <v>1112256</v>
      </c>
      <c r="B4917" s="98" t="s">
        <v>2165</v>
      </c>
      <c r="C4917" s="74"/>
      <c r="D4917" s="115">
        <v>111.54</v>
      </c>
      <c r="E4917" s="75"/>
      <c r="F4917" s="112">
        <f t="shared" si="268"/>
        <v>133.84800000000001</v>
      </c>
      <c r="G4917" s="80"/>
      <c r="H4917" s="358"/>
      <c r="J4917" s="341"/>
      <c r="L4917"/>
      <c r="M4917"/>
      <c r="P4917" s="9">
        <v>195</v>
      </c>
      <c r="V4917" s="39"/>
      <c r="Z4917" s="38"/>
      <c r="AA4917" s="38">
        <v>20.005136106831017</v>
      </c>
      <c r="AB4917" s="30"/>
      <c r="AC4917" s="31"/>
      <c r="AD4917" s="32"/>
      <c r="AE4917" s="32"/>
      <c r="AF4917" s="33"/>
      <c r="AJ4917" s="350"/>
      <c r="AK4917" s="3"/>
      <c r="AL4917" s="3"/>
    </row>
    <row r="4918" spans="1:38" ht="12" customHeight="1" x14ac:dyDescent="0.25">
      <c r="A4918" s="73">
        <v>1112257</v>
      </c>
      <c r="B4918" s="98" t="s">
        <v>2166</v>
      </c>
      <c r="C4918" s="74"/>
      <c r="D4918" s="115">
        <v>111.54</v>
      </c>
      <c r="E4918" s="75"/>
      <c r="F4918" s="112">
        <f t="shared" si="268"/>
        <v>133.84800000000001</v>
      </c>
      <c r="G4918" s="80"/>
      <c r="H4918" s="358"/>
      <c r="J4918" s="341"/>
      <c r="L4918"/>
      <c r="M4918"/>
      <c r="P4918" s="9">
        <v>195</v>
      </c>
      <c r="V4918" s="39"/>
      <c r="Z4918" s="38"/>
      <c r="AA4918" s="38">
        <v>20.005136106831017</v>
      </c>
      <c r="AB4918" s="30"/>
      <c r="AC4918" s="31"/>
      <c r="AD4918" s="32"/>
      <c r="AE4918" s="32"/>
      <c r="AF4918" s="33"/>
      <c r="AJ4918" s="350"/>
      <c r="AK4918" s="3"/>
      <c r="AL4918" s="3"/>
    </row>
    <row r="4919" spans="1:38" ht="12" customHeight="1" x14ac:dyDescent="0.25">
      <c r="A4919" s="73">
        <v>1112258</v>
      </c>
      <c r="B4919" s="98" t="s">
        <v>2167</v>
      </c>
      <c r="C4919" s="74"/>
      <c r="D4919" s="115">
        <v>111.54</v>
      </c>
      <c r="E4919" s="75" t="s">
        <v>6464</v>
      </c>
      <c r="F4919" s="112">
        <f t="shared" si="268"/>
        <v>133.84800000000001</v>
      </c>
      <c r="G4919" s="80"/>
      <c r="H4919" s="358"/>
      <c r="J4919" s="341"/>
      <c r="L4919"/>
      <c r="M4919"/>
      <c r="P4919" s="9">
        <v>195</v>
      </c>
      <c r="V4919" s="39"/>
      <c r="Z4919" s="38"/>
      <c r="AA4919" s="38">
        <v>20.005136106831017</v>
      </c>
      <c r="AB4919" s="30"/>
      <c r="AC4919" s="31"/>
      <c r="AD4919" s="32"/>
      <c r="AE4919" s="32"/>
      <c r="AF4919" s="33"/>
      <c r="AJ4919" s="350"/>
      <c r="AK4919" s="3"/>
      <c r="AL4919" s="3"/>
    </row>
    <row r="4920" spans="1:38" ht="12" customHeight="1" x14ac:dyDescent="0.25">
      <c r="A4920" s="73">
        <v>1112259</v>
      </c>
      <c r="B4920" s="98" t="s">
        <v>2168</v>
      </c>
      <c r="C4920" s="74"/>
      <c r="D4920" s="115">
        <v>111.54</v>
      </c>
      <c r="E4920" s="75"/>
      <c r="F4920" s="112">
        <f t="shared" si="268"/>
        <v>133.84800000000001</v>
      </c>
      <c r="G4920" s="80"/>
      <c r="H4920" s="358"/>
      <c r="J4920" s="341"/>
      <c r="L4920"/>
      <c r="M4920"/>
      <c r="P4920" s="9">
        <v>195</v>
      </c>
      <c r="V4920" s="39"/>
      <c r="Z4920" s="38"/>
      <c r="AA4920" s="38">
        <v>20.005136106831017</v>
      </c>
      <c r="AB4920" s="30"/>
      <c r="AC4920" s="31"/>
      <c r="AD4920" s="32"/>
      <c r="AE4920" s="32"/>
      <c r="AF4920" s="33"/>
      <c r="AJ4920" s="350"/>
      <c r="AK4920" s="3"/>
      <c r="AL4920" s="3"/>
    </row>
    <row r="4921" spans="1:38" ht="12" customHeight="1" x14ac:dyDescent="0.25">
      <c r="A4921" s="73">
        <v>1112260</v>
      </c>
      <c r="B4921" s="98" t="s">
        <v>2169</v>
      </c>
      <c r="C4921" s="74"/>
      <c r="D4921" s="115">
        <v>111.54</v>
      </c>
      <c r="E4921" s="75"/>
      <c r="F4921" s="112">
        <f t="shared" si="268"/>
        <v>133.84800000000001</v>
      </c>
      <c r="G4921" s="80"/>
      <c r="H4921" s="358"/>
      <c r="J4921" s="341"/>
      <c r="L4921"/>
      <c r="M4921"/>
      <c r="P4921" s="9">
        <v>195</v>
      </c>
      <c r="V4921" s="39"/>
      <c r="Z4921" s="38"/>
      <c r="AA4921" s="38">
        <v>20.005136106831017</v>
      </c>
      <c r="AB4921" s="30"/>
      <c r="AC4921" s="31"/>
      <c r="AD4921" s="32"/>
      <c r="AE4921" s="32"/>
      <c r="AF4921" s="33"/>
      <c r="AJ4921" s="350"/>
      <c r="AK4921" s="3"/>
      <c r="AL4921" s="3"/>
    </row>
    <row r="4922" spans="1:38" ht="12" customHeight="1" x14ac:dyDescent="0.25">
      <c r="A4922" s="73">
        <v>1112261</v>
      </c>
      <c r="B4922" s="98" t="s">
        <v>2170</v>
      </c>
      <c r="C4922" s="74"/>
      <c r="D4922" s="115">
        <v>111.54</v>
      </c>
      <c r="E4922" s="75"/>
      <c r="F4922" s="112">
        <f t="shared" si="268"/>
        <v>133.84800000000001</v>
      </c>
      <c r="G4922" s="80"/>
      <c r="H4922" s="358"/>
      <c r="J4922" s="341"/>
      <c r="L4922"/>
      <c r="M4922"/>
      <c r="P4922" s="9">
        <v>195</v>
      </c>
      <c r="V4922" s="39"/>
      <c r="Z4922" s="38"/>
      <c r="AA4922" s="38">
        <v>20.005136106831017</v>
      </c>
      <c r="AB4922" s="30"/>
      <c r="AC4922" s="31"/>
      <c r="AD4922" s="32"/>
      <c r="AE4922" s="32"/>
      <c r="AF4922" s="33"/>
      <c r="AJ4922" s="350"/>
      <c r="AK4922" s="3"/>
      <c r="AL4922" s="3"/>
    </row>
    <row r="4923" spans="1:38" ht="12" customHeight="1" x14ac:dyDescent="0.25">
      <c r="A4923" s="73">
        <v>1112262</v>
      </c>
      <c r="B4923" s="98" t="s">
        <v>2171</v>
      </c>
      <c r="C4923" s="74"/>
      <c r="D4923" s="115">
        <v>111.54</v>
      </c>
      <c r="E4923" s="75"/>
      <c r="F4923" s="112">
        <f t="shared" si="268"/>
        <v>133.84800000000001</v>
      </c>
      <c r="G4923" s="80"/>
      <c r="H4923" s="358"/>
      <c r="J4923" s="341"/>
      <c r="L4923"/>
      <c r="M4923"/>
      <c r="P4923" s="9">
        <v>195</v>
      </c>
      <c r="V4923" s="39"/>
      <c r="Z4923" s="38"/>
      <c r="AA4923" s="38">
        <v>20.005136106831017</v>
      </c>
      <c r="AB4923" s="30"/>
      <c r="AC4923" s="31"/>
      <c r="AD4923" s="32"/>
      <c r="AE4923" s="32"/>
      <c r="AF4923" s="33"/>
      <c r="AJ4923" s="350"/>
      <c r="AK4923" s="3"/>
      <c r="AL4923" s="3"/>
    </row>
    <row r="4924" spans="1:38" ht="12" customHeight="1" x14ac:dyDescent="0.25">
      <c r="A4924" s="73">
        <v>1112263</v>
      </c>
      <c r="B4924" s="98" t="s">
        <v>2172</v>
      </c>
      <c r="C4924" s="74"/>
      <c r="D4924" s="115">
        <v>111.54</v>
      </c>
      <c r="E4924" s="75"/>
      <c r="F4924" s="112">
        <f t="shared" si="268"/>
        <v>133.84800000000001</v>
      </c>
      <c r="G4924" s="80"/>
      <c r="H4924" s="358"/>
      <c r="J4924" s="341"/>
      <c r="L4924"/>
      <c r="M4924"/>
      <c r="P4924" s="9">
        <v>195</v>
      </c>
      <c r="V4924" s="39"/>
      <c r="Z4924" s="38"/>
      <c r="AA4924" s="38">
        <v>20.005136106831017</v>
      </c>
      <c r="AB4924" s="30"/>
      <c r="AC4924" s="31"/>
      <c r="AD4924" s="32"/>
      <c r="AE4924" s="32"/>
      <c r="AF4924" s="33"/>
      <c r="AJ4924" s="350"/>
      <c r="AK4924" s="3"/>
      <c r="AL4924" s="3"/>
    </row>
    <row r="4925" spans="1:38" ht="12" customHeight="1" x14ac:dyDescent="0.25">
      <c r="A4925" s="73">
        <v>1112264</v>
      </c>
      <c r="B4925" s="98" t="s">
        <v>2173</v>
      </c>
      <c r="C4925" s="74"/>
      <c r="D4925" s="115">
        <v>111.54</v>
      </c>
      <c r="E4925" s="75"/>
      <c r="F4925" s="112">
        <f t="shared" si="268"/>
        <v>133.84800000000001</v>
      </c>
      <c r="G4925" s="80"/>
      <c r="H4925" s="358"/>
      <c r="J4925" s="341"/>
      <c r="L4925"/>
      <c r="M4925"/>
      <c r="P4925" s="9">
        <v>195</v>
      </c>
      <c r="V4925" s="39"/>
      <c r="Z4925" s="38"/>
      <c r="AA4925" s="38">
        <v>20.005136106831017</v>
      </c>
      <c r="AB4925" s="30"/>
      <c r="AC4925" s="31"/>
      <c r="AD4925" s="32"/>
      <c r="AE4925" s="32"/>
      <c r="AF4925" s="33"/>
      <c r="AJ4925" s="350"/>
      <c r="AK4925" s="3"/>
      <c r="AL4925" s="3"/>
    </row>
    <row r="4926" spans="1:38" ht="12" customHeight="1" x14ac:dyDescent="0.25">
      <c r="A4926" s="73">
        <v>1112265</v>
      </c>
      <c r="B4926" s="98" t="s">
        <v>2174</v>
      </c>
      <c r="C4926" s="74"/>
      <c r="D4926" s="115">
        <v>130.41</v>
      </c>
      <c r="E4926" s="75"/>
      <c r="F4926" s="112">
        <f t="shared" si="268"/>
        <v>156.49199999999999</v>
      </c>
      <c r="G4926" s="80"/>
      <c r="H4926" s="358"/>
      <c r="J4926" s="341"/>
      <c r="L4926"/>
      <c r="M4926"/>
      <c r="P4926" s="9">
        <v>195</v>
      </c>
      <c r="V4926" s="39"/>
      <c r="Z4926" s="38"/>
      <c r="AA4926" s="38">
        <v>20</v>
      </c>
      <c r="AB4926" s="30"/>
      <c r="AC4926" s="31"/>
      <c r="AD4926" s="32"/>
      <c r="AE4926" s="32"/>
      <c r="AF4926" s="33"/>
      <c r="AJ4926" s="350"/>
      <c r="AK4926" s="3"/>
      <c r="AL4926" s="3"/>
    </row>
    <row r="4927" spans="1:38" ht="12" customHeight="1" x14ac:dyDescent="0.25">
      <c r="A4927" s="73">
        <v>1112266</v>
      </c>
      <c r="B4927" s="98" t="s">
        <v>2175</v>
      </c>
      <c r="C4927" s="74"/>
      <c r="D4927" s="115">
        <v>130.41</v>
      </c>
      <c r="E4927" s="75" t="s">
        <v>6464</v>
      </c>
      <c r="F4927" s="112">
        <f t="shared" si="268"/>
        <v>156.49199999999999</v>
      </c>
      <c r="G4927" s="80"/>
      <c r="H4927" s="358"/>
      <c r="J4927" s="341"/>
      <c r="L4927"/>
      <c r="M4927"/>
      <c r="P4927" s="9">
        <v>195</v>
      </c>
      <c r="V4927" s="39"/>
      <c r="Z4927" s="38"/>
      <c r="AA4927" s="38">
        <v>20</v>
      </c>
      <c r="AB4927" s="30"/>
      <c r="AC4927" s="31"/>
      <c r="AD4927" s="32"/>
      <c r="AE4927" s="32"/>
      <c r="AF4927" s="33"/>
      <c r="AJ4927" s="350"/>
      <c r="AK4927" s="3"/>
      <c r="AL4927" s="3"/>
    </row>
    <row r="4928" spans="1:38" ht="12" customHeight="1" x14ac:dyDescent="0.25">
      <c r="A4928" s="73">
        <v>1112267</v>
      </c>
      <c r="B4928" s="98" t="s">
        <v>2176</v>
      </c>
      <c r="C4928" s="74"/>
      <c r="D4928" s="115">
        <v>130.41</v>
      </c>
      <c r="E4928" s="75"/>
      <c r="F4928" s="112">
        <f t="shared" si="268"/>
        <v>156.49199999999999</v>
      </c>
      <c r="G4928" s="80"/>
      <c r="H4928" s="358"/>
      <c r="J4928" s="341"/>
      <c r="L4928"/>
      <c r="M4928"/>
      <c r="P4928" s="9">
        <v>195</v>
      </c>
      <c r="V4928" s="39"/>
      <c r="Z4928" s="38"/>
      <c r="AA4928" s="38">
        <v>20</v>
      </c>
      <c r="AB4928" s="30"/>
      <c r="AC4928" s="31"/>
      <c r="AD4928" s="32"/>
      <c r="AE4928" s="32"/>
      <c r="AF4928" s="33"/>
      <c r="AJ4928" s="350"/>
      <c r="AK4928" s="3"/>
      <c r="AL4928" s="3"/>
    </row>
    <row r="4929" spans="1:38" ht="12" customHeight="1" x14ac:dyDescent="0.25">
      <c r="A4929" s="73">
        <v>1112268</v>
      </c>
      <c r="B4929" s="98" t="s">
        <v>2177</v>
      </c>
      <c r="C4929" s="74"/>
      <c r="D4929" s="115">
        <v>130.41</v>
      </c>
      <c r="E4929" s="75"/>
      <c r="F4929" s="112">
        <f t="shared" si="268"/>
        <v>156.49199999999999</v>
      </c>
      <c r="G4929" s="80"/>
      <c r="H4929" s="358"/>
      <c r="J4929" s="341"/>
      <c r="L4929"/>
      <c r="M4929"/>
      <c r="P4929" s="9">
        <v>195</v>
      </c>
      <c r="V4929" s="39"/>
      <c r="Z4929" s="38"/>
      <c r="AA4929" s="38">
        <v>20</v>
      </c>
      <c r="AB4929" s="30"/>
      <c r="AC4929" s="31"/>
      <c r="AD4929" s="32"/>
      <c r="AE4929" s="32"/>
      <c r="AF4929" s="33"/>
      <c r="AJ4929" s="350"/>
      <c r="AK4929" s="3"/>
      <c r="AL4929" s="3"/>
    </row>
    <row r="4930" spans="1:38" ht="12" customHeight="1" x14ac:dyDescent="0.25">
      <c r="A4930" s="73">
        <v>1112269</v>
      </c>
      <c r="B4930" s="98" t="s">
        <v>2178</v>
      </c>
      <c r="C4930" s="74"/>
      <c r="D4930" s="115">
        <v>130.41</v>
      </c>
      <c r="E4930" s="75" t="s">
        <v>6464</v>
      </c>
      <c r="F4930" s="112">
        <f t="shared" si="268"/>
        <v>156.49199999999999</v>
      </c>
      <c r="G4930" s="80"/>
      <c r="H4930" s="358"/>
      <c r="J4930" s="341"/>
      <c r="L4930"/>
      <c r="M4930"/>
      <c r="P4930" s="9">
        <v>195</v>
      </c>
      <c r="V4930" s="39"/>
      <c r="Z4930" s="38"/>
      <c r="AA4930" s="38">
        <v>20</v>
      </c>
      <c r="AB4930" s="30"/>
      <c r="AC4930" s="31"/>
      <c r="AD4930" s="32"/>
      <c r="AE4930" s="32"/>
      <c r="AF4930" s="33"/>
      <c r="AJ4930" s="350"/>
      <c r="AK4930" s="3"/>
      <c r="AL4930" s="3"/>
    </row>
    <row r="4931" spans="1:38" ht="12" customHeight="1" x14ac:dyDescent="0.25">
      <c r="A4931" s="73">
        <v>1112270</v>
      </c>
      <c r="B4931" s="98" t="s">
        <v>2179</v>
      </c>
      <c r="C4931" s="74"/>
      <c r="D4931" s="115">
        <v>130.41</v>
      </c>
      <c r="E4931" s="75"/>
      <c r="F4931" s="112">
        <f t="shared" si="268"/>
        <v>156.49199999999999</v>
      </c>
      <c r="G4931" s="80"/>
      <c r="H4931" s="358"/>
      <c r="J4931" s="341"/>
      <c r="L4931"/>
      <c r="M4931"/>
      <c r="P4931" s="9">
        <v>195</v>
      </c>
      <c r="V4931" s="39"/>
      <c r="Z4931" s="38"/>
      <c r="AA4931" s="38">
        <v>20</v>
      </c>
      <c r="AB4931" s="30"/>
      <c r="AC4931" s="31"/>
      <c r="AD4931" s="32"/>
      <c r="AE4931" s="32"/>
      <c r="AF4931" s="33"/>
      <c r="AJ4931" s="350"/>
      <c r="AK4931" s="3"/>
      <c r="AL4931" s="3"/>
    </row>
    <row r="4932" spans="1:38" ht="12" customHeight="1" x14ac:dyDescent="0.25">
      <c r="A4932" s="73">
        <v>1112271</v>
      </c>
      <c r="B4932" s="98" t="s">
        <v>2180</v>
      </c>
      <c r="C4932" s="74"/>
      <c r="D4932" s="115">
        <v>130.41</v>
      </c>
      <c r="E4932" s="75"/>
      <c r="F4932" s="112">
        <f t="shared" si="268"/>
        <v>156.49199999999999</v>
      </c>
      <c r="G4932" s="80"/>
      <c r="H4932" s="358"/>
      <c r="J4932" s="341"/>
      <c r="L4932"/>
      <c r="M4932"/>
      <c r="P4932" s="9">
        <v>195</v>
      </c>
      <c r="V4932" s="39"/>
      <c r="Z4932" s="38"/>
      <c r="AA4932" s="38">
        <v>20</v>
      </c>
      <c r="AB4932" s="30"/>
      <c r="AC4932" s="31"/>
      <c r="AD4932" s="32"/>
      <c r="AE4932" s="32"/>
      <c r="AF4932" s="33"/>
      <c r="AJ4932" s="350"/>
      <c r="AK4932" s="3"/>
      <c r="AL4932" s="3"/>
    </row>
    <row r="4933" spans="1:38" ht="12" customHeight="1" x14ac:dyDescent="0.25">
      <c r="A4933" s="73">
        <v>1112272</v>
      </c>
      <c r="B4933" s="98" t="s">
        <v>2181</v>
      </c>
      <c r="C4933" s="74"/>
      <c r="D4933" s="115">
        <v>130.41</v>
      </c>
      <c r="E4933" s="75"/>
      <c r="F4933" s="112">
        <f t="shared" si="268"/>
        <v>156.49199999999999</v>
      </c>
      <c r="G4933" s="80"/>
      <c r="H4933" s="358"/>
      <c r="J4933" s="341"/>
      <c r="L4933"/>
      <c r="M4933"/>
      <c r="P4933" s="9">
        <v>195</v>
      </c>
      <c r="V4933" s="39"/>
      <c r="Z4933" s="38"/>
      <c r="AA4933" s="38">
        <v>20</v>
      </c>
      <c r="AB4933" s="30"/>
      <c r="AC4933" s="31"/>
      <c r="AD4933" s="32"/>
      <c r="AE4933" s="32"/>
      <c r="AF4933" s="33"/>
      <c r="AJ4933" s="350"/>
      <c r="AK4933" s="3"/>
      <c r="AL4933" s="3"/>
    </row>
    <row r="4934" spans="1:38" ht="12" customHeight="1" x14ac:dyDescent="0.25">
      <c r="A4934" s="73">
        <v>1112273</v>
      </c>
      <c r="B4934" s="98" t="s">
        <v>2182</v>
      </c>
      <c r="C4934" s="74"/>
      <c r="D4934" s="115">
        <v>130.41</v>
      </c>
      <c r="E4934" s="75"/>
      <c r="F4934" s="112">
        <f t="shared" si="268"/>
        <v>156.49199999999999</v>
      </c>
      <c r="G4934" s="80"/>
      <c r="H4934" s="358"/>
      <c r="J4934" s="341"/>
      <c r="L4934"/>
      <c r="M4934"/>
      <c r="P4934" s="9">
        <v>195</v>
      </c>
      <c r="V4934" s="39"/>
      <c r="Z4934" s="38"/>
      <c r="AA4934" s="38">
        <v>20</v>
      </c>
      <c r="AB4934" s="30"/>
      <c r="AC4934" s="31"/>
      <c r="AD4934" s="32"/>
      <c r="AE4934" s="32"/>
      <c r="AF4934" s="33"/>
      <c r="AJ4934" s="350"/>
      <c r="AK4934" s="3"/>
      <c r="AL4934" s="3"/>
    </row>
    <row r="4935" spans="1:38" ht="12" customHeight="1" x14ac:dyDescent="0.25">
      <c r="A4935" s="73">
        <v>1112274</v>
      </c>
      <c r="B4935" s="98" t="s">
        <v>2183</v>
      </c>
      <c r="C4935" s="74"/>
      <c r="D4935" s="115">
        <v>130.41</v>
      </c>
      <c r="E4935" s="75"/>
      <c r="F4935" s="112">
        <f t="shared" si="268"/>
        <v>156.49199999999999</v>
      </c>
      <c r="G4935" s="80"/>
      <c r="H4935" s="358"/>
      <c r="J4935" s="341"/>
      <c r="L4935"/>
      <c r="M4935"/>
      <c r="P4935" s="9">
        <v>195</v>
      </c>
      <c r="V4935" s="39"/>
      <c r="Z4935" s="38"/>
      <c r="AA4935" s="38">
        <v>20</v>
      </c>
      <c r="AB4935" s="30"/>
      <c r="AC4935" s="31"/>
      <c r="AD4935" s="32"/>
      <c r="AE4935" s="32"/>
      <c r="AF4935" s="33"/>
      <c r="AJ4935" s="350"/>
      <c r="AK4935" s="3"/>
      <c r="AL4935" s="3"/>
    </row>
    <row r="4936" spans="1:38" ht="12" customHeight="1" x14ac:dyDescent="0.25">
      <c r="A4936" s="73">
        <v>1112275</v>
      </c>
      <c r="B4936" s="98" t="s">
        <v>2184</v>
      </c>
      <c r="C4936" s="74"/>
      <c r="D4936" s="115">
        <v>150.4</v>
      </c>
      <c r="E4936" s="75" t="s">
        <v>1</v>
      </c>
      <c r="F4936" s="112">
        <f t="shared" si="268"/>
        <v>180.48</v>
      </c>
      <c r="G4936" s="80"/>
      <c r="H4936" s="358"/>
      <c r="J4936" s="341"/>
      <c r="L4936"/>
      <c r="M4936"/>
      <c r="P4936" s="9">
        <v>195</v>
      </c>
      <c r="V4936" s="39"/>
      <c r="Z4936" s="38"/>
      <c r="AA4936" s="38">
        <v>19.99619120167587</v>
      </c>
      <c r="AB4936" s="30"/>
      <c r="AC4936" s="31"/>
      <c r="AD4936" s="32"/>
      <c r="AE4936" s="32"/>
      <c r="AF4936" s="33"/>
      <c r="AJ4936" s="350"/>
      <c r="AK4936" s="3"/>
      <c r="AL4936" s="3"/>
    </row>
    <row r="4937" spans="1:38" ht="12" customHeight="1" x14ac:dyDescent="0.25">
      <c r="A4937" s="73">
        <v>1112276</v>
      </c>
      <c r="B4937" s="98" t="s">
        <v>2185</v>
      </c>
      <c r="C4937" s="74"/>
      <c r="D4937" s="115">
        <v>150.4</v>
      </c>
      <c r="E4937" s="75"/>
      <c r="F4937" s="112">
        <f t="shared" si="268"/>
        <v>180.48</v>
      </c>
      <c r="G4937" s="80"/>
      <c r="H4937" s="358"/>
      <c r="J4937" s="341"/>
      <c r="L4937"/>
      <c r="M4937"/>
      <c r="P4937" s="9">
        <v>195</v>
      </c>
      <c r="V4937" s="39"/>
      <c r="Z4937" s="38"/>
      <c r="AA4937" s="38">
        <v>19.99619120167587</v>
      </c>
      <c r="AB4937" s="30"/>
      <c r="AC4937" s="31"/>
      <c r="AD4937" s="32"/>
      <c r="AE4937" s="32"/>
      <c r="AF4937" s="33"/>
      <c r="AJ4937" s="350"/>
      <c r="AK4937" s="3"/>
      <c r="AL4937" s="3"/>
    </row>
    <row r="4938" spans="1:38" ht="12" customHeight="1" x14ac:dyDescent="0.25">
      <c r="A4938" s="73">
        <v>1112277</v>
      </c>
      <c r="B4938" s="98" t="s">
        <v>2186</v>
      </c>
      <c r="C4938" s="74"/>
      <c r="D4938" s="115">
        <v>150.4</v>
      </c>
      <c r="E4938" s="75"/>
      <c r="F4938" s="112">
        <f t="shared" si="268"/>
        <v>180.48</v>
      </c>
      <c r="G4938" s="80"/>
      <c r="H4938" s="358"/>
      <c r="J4938" s="341"/>
      <c r="L4938"/>
      <c r="M4938"/>
      <c r="P4938" s="9">
        <v>195</v>
      </c>
      <c r="V4938" s="39"/>
      <c r="Z4938" s="38"/>
      <c r="AA4938" s="38">
        <v>19.99619120167587</v>
      </c>
      <c r="AB4938" s="30"/>
      <c r="AC4938" s="31"/>
      <c r="AD4938" s="32"/>
      <c r="AE4938" s="32"/>
      <c r="AF4938" s="33"/>
      <c r="AJ4938" s="350"/>
      <c r="AK4938" s="3"/>
      <c r="AL4938" s="3"/>
    </row>
    <row r="4939" spans="1:38" ht="12" customHeight="1" x14ac:dyDescent="0.25">
      <c r="A4939" s="73">
        <v>1112278</v>
      </c>
      <c r="B4939" s="98" t="s">
        <v>2187</v>
      </c>
      <c r="C4939" s="74"/>
      <c r="D4939" s="115">
        <v>150.4</v>
      </c>
      <c r="E4939" s="75" t="s">
        <v>6464</v>
      </c>
      <c r="F4939" s="112">
        <f t="shared" si="268"/>
        <v>180.48</v>
      </c>
      <c r="G4939" s="80"/>
      <c r="H4939" s="358"/>
      <c r="J4939" s="341"/>
      <c r="L4939"/>
      <c r="M4939"/>
      <c r="P4939" s="9">
        <v>195</v>
      </c>
      <c r="V4939" s="39"/>
      <c r="Z4939" s="38"/>
      <c r="AA4939" s="38">
        <v>19.99619120167587</v>
      </c>
      <c r="AB4939" s="30"/>
      <c r="AC4939" s="31"/>
      <c r="AD4939" s="32"/>
      <c r="AE4939" s="32"/>
      <c r="AF4939" s="33"/>
      <c r="AJ4939" s="350"/>
      <c r="AK4939" s="3"/>
      <c r="AL4939" s="3"/>
    </row>
    <row r="4940" spans="1:38" ht="12" customHeight="1" x14ac:dyDescent="0.25">
      <c r="A4940" s="73">
        <v>1112279</v>
      </c>
      <c r="B4940" s="98" t="s">
        <v>2188</v>
      </c>
      <c r="C4940" s="74"/>
      <c r="D4940" s="115">
        <v>150.4</v>
      </c>
      <c r="E4940" s="75" t="s">
        <v>6464</v>
      </c>
      <c r="F4940" s="112">
        <f t="shared" si="268"/>
        <v>180.48</v>
      </c>
      <c r="G4940" s="80"/>
      <c r="H4940" s="358"/>
      <c r="J4940" s="341"/>
      <c r="L4940"/>
      <c r="M4940"/>
      <c r="P4940" s="9">
        <v>195</v>
      </c>
      <c r="V4940" s="39"/>
      <c r="Z4940" s="38"/>
      <c r="AA4940" s="38">
        <v>19.99619120167587</v>
      </c>
      <c r="AB4940" s="30"/>
      <c r="AC4940" s="31"/>
      <c r="AD4940" s="32"/>
      <c r="AE4940" s="32"/>
      <c r="AF4940" s="33"/>
      <c r="AJ4940" s="350"/>
      <c r="AK4940" s="3"/>
      <c r="AL4940" s="3"/>
    </row>
    <row r="4941" spans="1:38" ht="12" customHeight="1" x14ac:dyDescent="0.25">
      <c r="A4941" s="73">
        <v>1112280</v>
      </c>
      <c r="B4941" s="98" t="s">
        <v>2189</v>
      </c>
      <c r="C4941" s="74"/>
      <c r="D4941" s="115">
        <v>150.4</v>
      </c>
      <c r="E4941" s="75"/>
      <c r="F4941" s="112">
        <f t="shared" si="268"/>
        <v>180.48</v>
      </c>
      <c r="G4941" s="80"/>
      <c r="H4941" s="358"/>
      <c r="J4941" s="341"/>
      <c r="L4941"/>
      <c r="M4941"/>
      <c r="P4941" s="9">
        <v>195</v>
      </c>
      <c r="V4941" s="39"/>
      <c r="Z4941" s="38"/>
      <c r="AA4941" s="38">
        <v>19.99619120167587</v>
      </c>
      <c r="AB4941" s="30"/>
      <c r="AC4941" s="31"/>
      <c r="AD4941" s="32"/>
      <c r="AE4941" s="32"/>
      <c r="AF4941" s="33"/>
      <c r="AJ4941" s="350"/>
      <c r="AK4941" s="3"/>
      <c r="AL4941" s="3"/>
    </row>
    <row r="4942" spans="1:38" ht="12" customHeight="1" x14ac:dyDescent="0.25">
      <c r="A4942" s="73">
        <v>1112281</v>
      </c>
      <c r="B4942" s="98" t="s">
        <v>2190</v>
      </c>
      <c r="C4942" s="74"/>
      <c r="D4942" s="115">
        <v>150.4</v>
      </c>
      <c r="E4942" s="75"/>
      <c r="F4942" s="112">
        <f t="shared" si="268"/>
        <v>180.48</v>
      </c>
      <c r="G4942" s="80"/>
      <c r="H4942" s="358"/>
      <c r="J4942" s="341"/>
      <c r="L4942"/>
      <c r="M4942"/>
      <c r="P4942" s="9">
        <v>195</v>
      </c>
      <c r="V4942" s="39"/>
      <c r="Z4942" s="38"/>
      <c r="AA4942" s="38">
        <v>19.99619120167587</v>
      </c>
      <c r="AB4942" s="30"/>
      <c r="AC4942" s="31"/>
      <c r="AD4942" s="32"/>
      <c r="AE4942" s="32"/>
      <c r="AF4942" s="33"/>
      <c r="AJ4942" s="350"/>
      <c r="AK4942" s="3"/>
      <c r="AL4942" s="3"/>
    </row>
    <row r="4943" spans="1:38" ht="12" customHeight="1" x14ac:dyDescent="0.25">
      <c r="A4943" s="73">
        <v>1112282</v>
      </c>
      <c r="B4943" s="98" t="s">
        <v>2191</v>
      </c>
      <c r="C4943" s="74"/>
      <c r="D4943" s="115">
        <v>150.4</v>
      </c>
      <c r="E4943" s="75"/>
      <c r="F4943" s="112">
        <f t="shared" si="268"/>
        <v>180.48</v>
      </c>
      <c r="G4943" s="80"/>
      <c r="H4943" s="358"/>
      <c r="J4943" s="341"/>
      <c r="L4943"/>
      <c r="M4943"/>
      <c r="P4943" s="9">
        <v>195</v>
      </c>
      <c r="V4943" s="39"/>
      <c r="Z4943" s="38"/>
      <c r="AA4943" s="38">
        <v>19.99619120167587</v>
      </c>
      <c r="AB4943" s="30"/>
      <c r="AC4943" s="31"/>
      <c r="AD4943" s="32"/>
      <c r="AE4943" s="32"/>
      <c r="AF4943" s="33"/>
      <c r="AJ4943" s="350"/>
      <c r="AK4943" s="3"/>
      <c r="AL4943" s="3"/>
    </row>
    <row r="4944" spans="1:38" ht="12" customHeight="1" x14ac:dyDescent="0.25">
      <c r="A4944" s="73">
        <v>1112283</v>
      </c>
      <c r="B4944" s="98" t="s">
        <v>2192</v>
      </c>
      <c r="C4944" s="74"/>
      <c r="D4944" s="115">
        <v>150.4</v>
      </c>
      <c r="E4944" s="75" t="s">
        <v>6464</v>
      </c>
      <c r="F4944" s="112">
        <f t="shared" si="268"/>
        <v>180.48</v>
      </c>
      <c r="G4944" s="80"/>
      <c r="H4944" s="358"/>
      <c r="J4944" s="341"/>
      <c r="L4944"/>
      <c r="M4944"/>
      <c r="P4944" s="9">
        <v>195</v>
      </c>
      <c r="V4944" s="39"/>
      <c r="Z4944" s="38"/>
      <c r="AA4944" s="38">
        <v>19.99619120167587</v>
      </c>
      <c r="AB4944" s="30"/>
      <c r="AC4944" s="31"/>
      <c r="AD4944" s="32"/>
      <c r="AE4944" s="32"/>
      <c r="AF4944" s="33"/>
      <c r="AJ4944" s="350"/>
      <c r="AK4944" s="3"/>
      <c r="AL4944" s="3"/>
    </row>
    <row r="4945" spans="1:38" ht="12" customHeight="1" x14ac:dyDescent="0.25">
      <c r="A4945" s="73">
        <v>1112284</v>
      </c>
      <c r="B4945" s="98" t="s">
        <v>2193</v>
      </c>
      <c r="C4945" s="74"/>
      <c r="D4945" s="115">
        <v>150.4</v>
      </c>
      <c r="E4945" s="75"/>
      <c r="F4945" s="112">
        <f t="shared" si="268"/>
        <v>180.48</v>
      </c>
      <c r="G4945" s="80"/>
      <c r="H4945" s="358"/>
      <c r="J4945" s="341"/>
      <c r="L4945"/>
      <c r="M4945"/>
      <c r="P4945" s="9">
        <v>195</v>
      </c>
      <c r="V4945" s="39"/>
      <c r="Z4945" s="38"/>
      <c r="AA4945" s="38">
        <v>19.99619120167587</v>
      </c>
      <c r="AB4945" s="30"/>
      <c r="AC4945" s="31"/>
      <c r="AD4945" s="32"/>
      <c r="AE4945" s="32"/>
      <c r="AF4945" s="33"/>
      <c r="AJ4945" s="350"/>
      <c r="AK4945" s="3"/>
      <c r="AL4945" s="3"/>
    </row>
    <row r="4946" spans="1:38" ht="12" customHeight="1" x14ac:dyDescent="0.25">
      <c r="A4946" s="73">
        <v>1112285</v>
      </c>
      <c r="B4946" s="98" t="s">
        <v>2194</v>
      </c>
      <c r="C4946" s="74"/>
      <c r="D4946" s="115">
        <v>195.52</v>
      </c>
      <c r="E4946" s="75"/>
      <c r="F4946" s="112">
        <f t="shared" si="268"/>
        <v>234.624</v>
      </c>
      <c r="G4946" s="80"/>
      <c r="H4946" s="358"/>
      <c r="J4946" s="341"/>
      <c r="L4946"/>
      <c r="M4946"/>
      <c r="P4946" s="9">
        <v>195</v>
      </c>
      <c r="V4946" s="39"/>
      <c r="Z4946" s="38"/>
      <c r="AA4946" s="38">
        <v>9.9985350131848918</v>
      </c>
      <c r="AB4946" s="30"/>
      <c r="AC4946" s="31"/>
      <c r="AD4946" s="32"/>
      <c r="AE4946" s="32"/>
      <c r="AF4946" s="33"/>
      <c r="AJ4946" s="350"/>
      <c r="AK4946" s="3"/>
      <c r="AL4946" s="3"/>
    </row>
    <row r="4947" spans="1:38" ht="12" customHeight="1" x14ac:dyDescent="0.25">
      <c r="A4947" s="73">
        <v>1112286</v>
      </c>
      <c r="B4947" s="98" t="s">
        <v>2195</v>
      </c>
      <c r="C4947" s="74"/>
      <c r="D4947" s="115">
        <v>195.52</v>
      </c>
      <c r="E4947" s="75"/>
      <c r="F4947" s="112">
        <f t="shared" si="268"/>
        <v>234.624</v>
      </c>
      <c r="G4947" s="80"/>
      <c r="H4947" s="358"/>
      <c r="J4947" s="341"/>
      <c r="L4947"/>
      <c r="M4947"/>
      <c r="P4947" s="9">
        <v>195</v>
      </c>
      <c r="V4947" s="39"/>
      <c r="Z4947" s="38"/>
      <c r="AA4947" s="38">
        <v>9.9985350131848918</v>
      </c>
      <c r="AB4947" s="30"/>
      <c r="AC4947" s="31"/>
      <c r="AD4947" s="32"/>
      <c r="AE4947" s="32"/>
      <c r="AF4947" s="33"/>
      <c r="AJ4947" s="350"/>
      <c r="AK4947" s="3"/>
      <c r="AL4947" s="3"/>
    </row>
    <row r="4948" spans="1:38" ht="12" customHeight="1" x14ac:dyDescent="0.25">
      <c r="A4948" s="73">
        <v>1112287</v>
      </c>
      <c r="B4948" s="98" t="s">
        <v>2196</v>
      </c>
      <c r="C4948" s="74"/>
      <c r="D4948" s="115">
        <v>195.52</v>
      </c>
      <c r="E4948" s="75" t="s">
        <v>6464</v>
      </c>
      <c r="F4948" s="112">
        <f t="shared" si="268"/>
        <v>234.624</v>
      </c>
      <c r="G4948" s="80"/>
      <c r="H4948" s="358"/>
      <c r="J4948" s="341"/>
      <c r="L4948"/>
      <c r="M4948"/>
      <c r="P4948" s="9">
        <v>195</v>
      </c>
      <c r="V4948" s="39"/>
      <c r="Z4948" s="38"/>
      <c r="AA4948" s="38">
        <v>9.9985350131848918</v>
      </c>
      <c r="AB4948" s="30"/>
      <c r="AC4948" s="31"/>
      <c r="AD4948" s="32"/>
      <c r="AE4948" s="32"/>
      <c r="AF4948" s="33"/>
      <c r="AJ4948" s="350"/>
      <c r="AK4948" s="3"/>
      <c r="AL4948" s="3"/>
    </row>
    <row r="4949" spans="1:38" ht="12" customHeight="1" x14ac:dyDescent="0.25">
      <c r="A4949" s="73">
        <v>1112288</v>
      </c>
      <c r="B4949" s="98" t="s">
        <v>2197</v>
      </c>
      <c r="C4949" s="74"/>
      <c r="D4949" s="115">
        <v>195.52</v>
      </c>
      <c r="E4949" s="75" t="s">
        <v>6464</v>
      </c>
      <c r="F4949" s="112">
        <f t="shared" si="268"/>
        <v>234.624</v>
      </c>
      <c r="G4949" s="80"/>
      <c r="H4949" s="358"/>
      <c r="J4949" s="341"/>
      <c r="L4949"/>
      <c r="M4949"/>
      <c r="P4949" s="9">
        <v>195</v>
      </c>
      <c r="V4949" s="39"/>
      <c r="Z4949" s="38"/>
      <c r="AA4949" s="38">
        <v>9.9985350131848918</v>
      </c>
      <c r="AB4949" s="30"/>
      <c r="AC4949" s="31"/>
      <c r="AD4949" s="32"/>
      <c r="AE4949" s="32"/>
      <c r="AF4949" s="33"/>
      <c r="AJ4949" s="350"/>
      <c r="AK4949" s="3"/>
      <c r="AL4949" s="3"/>
    </row>
    <row r="4950" spans="1:38" ht="12" customHeight="1" x14ac:dyDescent="0.25">
      <c r="A4950" s="73">
        <v>1112289</v>
      </c>
      <c r="B4950" s="98" t="s">
        <v>2198</v>
      </c>
      <c r="C4950" s="74"/>
      <c r="D4950" s="115">
        <v>195.52</v>
      </c>
      <c r="E4950" s="75"/>
      <c r="F4950" s="112">
        <f t="shared" si="268"/>
        <v>234.624</v>
      </c>
      <c r="G4950" s="80"/>
      <c r="H4950" s="358"/>
      <c r="J4950" s="341"/>
      <c r="L4950"/>
      <c r="M4950"/>
      <c r="P4950" s="9">
        <v>195</v>
      </c>
      <c r="V4950" s="39"/>
      <c r="Z4950" s="38"/>
      <c r="AA4950" s="38">
        <v>9.9985350131848918</v>
      </c>
      <c r="AB4950" s="30"/>
      <c r="AC4950" s="31"/>
      <c r="AD4950" s="32"/>
      <c r="AE4950" s="32"/>
      <c r="AF4950" s="33"/>
      <c r="AJ4950" s="350"/>
      <c r="AK4950" s="3"/>
      <c r="AL4950" s="3"/>
    </row>
    <row r="4951" spans="1:38" ht="12" customHeight="1" x14ac:dyDescent="0.25">
      <c r="A4951" s="73">
        <v>1112290</v>
      </c>
      <c r="B4951" s="98" t="s">
        <v>2199</v>
      </c>
      <c r="C4951" s="74"/>
      <c r="D4951" s="115">
        <v>195.52</v>
      </c>
      <c r="E4951" s="75" t="s">
        <v>6463</v>
      </c>
      <c r="F4951" s="112">
        <f t="shared" si="268"/>
        <v>234.624</v>
      </c>
      <c r="G4951" s="80"/>
      <c r="H4951" s="358"/>
      <c r="J4951" s="341"/>
      <c r="L4951"/>
      <c r="M4951"/>
      <c r="P4951" s="9">
        <v>195</v>
      </c>
      <c r="V4951" s="39"/>
      <c r="Z4951" s="38"/>
      <c r="AA4951" s="38">
        <v>9.9985350131848918</v>
      </c>
      <c r="AB4951" s="30"/>
      <c r="AC4951" s="31"/>
      <c r="AD4951" s="32"/>
      <c r="AE4951" s="32"/>
      <c r="AF4951" s="33"/>
      <c r="AJ4951" s="350"/>
      <c r="AK4951" s="3"/>
      <c r="AL4951" s="3"/>
    </row>
    <row r="4952" spans="1:38" ht="12" customHeight="1" x14ac:dyDescent="0.25">
      <c r="A4952" s="73">
        <v>1112291</v>
      </c>
      <c r="B4952" s="98" t="s">
        <v>2200</v>
      </c>
      <c r="C4952" s="74"/>
      <c r="D4952" s="115">
        <v>195.52</v>
      </c>
      <c r="E4952" s="75" t="s">
        <v>1</v>
      </c>
      <c r="F4952" s="112">
        <f t="shared" si="268"/>
        <v>234.624</v>
      </c>
      <c r="G4952" s="80"/>
      <c r="H4952" s="358"/>
      <c r="J4952" s="341"/>
      <c r="L4952"/>
      <c r="M4952"/>
      <c r="P4952" s="9">
        <v>195</v>
      </c>
      <c r="V4952" s="39"/>
      <c r="Z4952" s="38"/>
      <c r="AA4952" s="38">
        <v>9.9985350131848918</v>
      </c>
      <c r="AB4952" s="30"/>
      <c r="AC4952" s="31"/>
      <c r="AD4952" s="32"/>
      <c r="AE4952" s="32"/>
      <c r="AF4952" s="33"/>
      <c r="AJ4952" s="350"/>
      <c r="AK4952" s="3"/>
      <c r="AL4952" s="3"/>
    </row>
    <row r="4953" spans="1:38" ht="12" customHeight="1" x14ac:dyDescent="0.25">
      <c r="A4953" s="73">
        <v>1112292</v>
      </c>
      <c r="B4953" s="98" t="s">
        <v>2201</v>
      </c>
      <c r="C4953" s="74"/>
      <c r="D4953" s="115">
        <v>195.52</v>
      </c>
      <c r="E4953" s="75" t="s">
        <v>6464</v>
      </c>
      <c r="F4953" s="112">
        <f t="shared" si="268"/>
        <v>234.624</v>
      </c>
      <c r="G4953" s="80"/>
      <c r="H4953" s="358"/>
      <c r="J4953" s="341"/>
      <c r="L4953"/>
      <c r="M4953"/>
      <c r="P4953" s="9">
        <v>195</v>
      </c>
      <c r="V4953" s="39"/>
      <c r="Z4953" s="38"/>
      <c r="AA4953" s="38">
        <v>9.9985350131848918</v>
      </c>
      <c r="AB4953" s="30"/>
      <c r="AC4953" s="31"/>
      <c r="AD4953" s="32"/>
      <c r="AE4953" s="32"/>
      <c r="AF4953" s="33"/>
      <c r="AJ4953" s="350"/>
      <c r="AK4953" s="3"/>
      <c r="AL4953" s="3"/>
    </row>
    <row r="4954" spans="1:38" ht="12" customHeight="1" x14ac:dyDescent="0.25">
      <c r="A4954" s="73">
        <v>1112293</v>
      </c>
      <c r="B4954" s="98" t="s">
        <v>2202</v>
      </c>
      <c r="C4954" s="74"/>
      <c r="D4954" s="115">
        <v>241.29</v>
      </c>
      <c r="E4954" s="75"/>
      <c r="F4954" s="112">
        <f t="shared" si="268"/>
        <v>289.548</v>
      </c>
      <c r="G4954" s="80"/>
      <c r="H4954" s="358"/>
      <c r="J4954" s="341"/>
      <c r="L4954"/>
      <c r="M4954"/>
      <c r="P4954" s="9">
        <v>195</v>
      </c>
      <c r="V4954" s="39"/>
      <c r="Z4954" s="38"/>
      <c r="AA4954" s="38">
        <v>10.001780732474629</v>
      </c>
      <c r="AB4954" s="30"/>
      <c r="AC4954" s="31"/>
      <c r="AD4954" s="32"/>
      <c r="AE4954" s="32"/>
      <c r="AF4954" s="33"/>
      <c r="AJ4954" s="350"/>
      <c r="AK4954" s="3"/>
      <c r="AL4954" s="3"/>
    </row>
    <row r="4955" spans="1:38" ht="12" customHeight="1" x14ac:dyDescent="0.25">
      <c r="A4955" s="73">
        <v>1112294</v>
      </c>
      <c r="B4955" s="98" t="s">
        <v>2203</v>
      </c>
      <c r="C4955" s="74"/>
      <c r="D4955" s="115">
        <v>241.29</v>
      </c>
      <c r="E4955" s="75"/>
      <c r="F4955" s="112">
        <f t="shared" si="268"/>
        <v>289.548</v>
      </c>
      <c r="G4955" s="80"/>
      <c r="H4955" s="358"/>
      <c r="J4955" s="341"/>
      <c r="L4955"/>
      <c r="M4955"/>
      <c r="P4955" s="9">
        <v>195</v>
      </c>
      <c r="V4955" s="39"/>
      <c r="Z4955" s="38"/>
      <c r="AA4955" s="38">
        <v>10.001780732474629</v>
      </c>
      <c r="AB4955" s="30"/>
      <c r="AC4955" s="31"/>
      <c r="AD4955" s="32"/>
      <c r="AE4955" s="32"/>
      <c r="AF4955" s="33"/>
      <c r="AJ4955" s="350"/>
      <c r="AK4955" s="3"/>
      <c r="AL4955" s="3"/>
    </row>
    <row r="4956" spans="1:38" ht="12" customHeight="1" x14ac:dyDescent="0.25">
      <c r="A4956" s="73">
        <v>1112295</v>
      </c>
      <c r="B4956" s="98" t="s">
        <v>2204</v>
      </c>
      <c r="C4956" s="74"/>
      <c r="D4956" s="115">
        <v>241.29</v>
      </c>
      <c r="E4956" s="75" t="s">
        <v>6464</v>
      </c>
      <c r="F4956" s="112">
        <f t="shared" si="268"/>
        <v>289.548</v>
      </c>
      <c r="G4956" s="80"/>
      <c r="H4956" s="358"/>
      <c r="J4956" s="341"/>
      <c r="L4956"/>
      <c r="M4956"/>
      <c r="P4956" s="9">
        <v>195</v>
      </c>
      <c r="V4956" s="39"/>
      <c r="Z4956" s="38"/>
      <c r="AA4956" s="38">
        <v>10.001780732474629</v>
      </c>
      <c r="AB4956" s="30"/>
      <c r="AC4956" s="31"/>
      <c r="AD4956" s="32"/>
      <c r="AE4956" s="32"/>
      <c r="AF4956" s="33"/>
      <c r="AJ4956" s="350"/>
      <c r="AK4956" s="3"/>
      <c r="AL4956" s="3"/>
    </row>
    <row r="4957" spans="1:38" ht="12" customHeight="1" x14ac:dyDescent="0.25">
      <c r="A4957" s="73">
        <v>1112296</v>
      </c>
      <c r="B4957" s="98" t="s">
        <v>2205</v>
      </c>
      <c r="C4957" s="74"/>
      <c r="D4957" s="115">
        <v>241.29</v>
      </c>
      <c r="E4957" s="75" t="s">
        <v>6464</v>
      </c>
      <c r="F4957" s="112">
        <f t="shared" si="268"/>
        <v>289.548</v>
      </c>
      <c r="G4957" s="80"/>
      <c r="H4957" s="358"/>
      <c r="J4957" s="341"/>
      <c r="L4957"/>
      <c r="M4957"/>
      <c r="P4957" s="9">
        <v>195</v>
      </c>
      <c r="V4957" s="39"/>
      <c r="Z4957" s="38"/>
      <c r="AA4957" s="38">
        <v>10.001780732474629</v>
      </c>
      <c r="AB4957" s="30"/>
      <c r="AC4957" s="31"/>
      <c r="AD4957" s="32"/>
      <c r="AE4957" s="32"/>
      <c r="AF4957" s="33"/>
      <c r="AJ4957" s="350"/>
      <c r="AK4957" s="3"/>
      <c r="AL4957" s="3"/>
    </row>
    <row r="4958" spans="1:38" ht="12" customHeight="1" x14ac:dyDescent="0.25">
      <c r="A4958" s="73">
        <v>1112297</v>
      </c>
      <c r="B4958" s="98" t="s">
        <v>2206</v>
      </c>
      <c r="C4958" s="74"/>
      <c r="D4958" s="115">
        <v>241.29</v>
      </c>
      <c r="E4958" s="75" t="s">
        <v>1</v>
      </c>
      <c r="F4958" s="112">
        <f t="shared" si="268"/>
        <v>289.548</v>
      </c>
      <c r="G4958" s="80"/>
      <c r="H4958" s="358"/>
      <c r="J4958" s="341"/>
      <c r="L4958"/>
      <c r="M4958"/>
      <c r="P4958" s="9">
        <v>195</v>
      </c>
      <c r="V4958" s="39"/>
      <c r="Z4958" s="38"/>
      <c r="AA4958" s="38">
        <v>10.001780732474629</v>
      </c>
      <c r="AB4958" s="30"/>
      <c r="AC4958" s="31"/>
      <c r="AD4958" s="32"/>
      <c r="AE4958" s="32"/>
      <c r="AF4958" s="33"/>
      <c r="AJ4958" s="350"/>
      <c r="AK4958" s="3"/>
      <c r="AL4958" s="3"/>
    </row>
    <row r="4959" spans="1:38" ht="12" customHeight="1" x14ac:dyDescent="0.25">
      <c r="A4959" s="73">
        <v>1112298</v>
      </c>
      <c r="B4959" s="98" t="s">
        <v>2207</v>
      </c>
      <c r="C4959" s="74"/>
      <c r="D4959" s="115">
        <v>241.29</v>
      </c>
      <c r="E4959" s="75"/>
      <c r="F4959" s="112">
        <f t="shared" si="268"/>
        <v>289.548</v>
      </c>
      <c r="G4959" s="80"/>
      <c r="H4959" s="358"/>
      <c r="J4959" s="341"/>
      <c r="L4959"/>
      <c r="M4959"/>
      <c r="P4959" s="9">
        <v>195</v>
      </c>
      <c r="V4959" s="39"/>
      <c r="Z4959" s="38"/>
      <c r="AA4959" s="38">
        <v>10.001780732474629</v>
      </c>
      <c r="AB4959" s="30"/>
      <c r="AC4959" s="31"/>
      <c r="AD4959" s="32"/>
      <c r="AE4959" s="32"/>
      <c r="AF4959" s="33"/>
      <c r="AJ4959" s="350"/>
      <c r="AK4959" s="3"/>
      <c r="AL4959" s="3"/>
    </row>
    <row r="4960" spans="1:38" ht="12" customHeight="1" x14ac:dyDescent="0.25">
      <c r="A4960" s="73">
        <v>1112299</v>
      </c>
      <c r="B4960" s="98" t="s">
        <v>2208</v>
      </c>
      <c r="C4960" s="74"/>
      <c r="D4960" s="115">
        <v>241.29</v>
      </c>
      <c r="E4960" s="75"/>
      <c r="F4960" s="112">
        <f t="shared" si="268"/>
        <v>289.548</v>
      </c>
      <c r="G4960" s="80"/>
      <c r="H4960" s="358"/>
      <c r="J4960" s="341"/>
      <c r="L4960"/>
      <c r="M4960"/>
      <c r="P4960" s="9">
        <v>195</v>
      </c>
      <c r="V4960" s="39"/>
      <c r="Z4960" s="38"/>
      <c r="AA4960" s="38">
        <v>10.001780732474629</v>
      </c>
      <c r="AB4960" s="30"/>
      <c r="AC4960" s="31"/>
      <c r="AD4960" s="32"/>
      <c r="AE4960" s="32"/>
      <c r="AF4960" s="33"/>
      <c r="AJ4960" s="350"/>
      <c r="AK4960" s="3"/>
      <c r="AL4960" s="3"/>
    </row>
    <row r="4961" spans="1:38" ht="12" customHeight="1" x14ac:dyDescent="0.25">
      <c r="A4961" s="73">
        <v>1112300</v>
      </c>
      <c r="B4961" s="98" t="s">
        <v>2209</v>
      </c>
      <c r="C4961" s="74"/>
      <c r="D4961" s="115">
        <v>241.29</v>
      </c>
      <c r="E4961" s="75"/>
      <c r="F4961" s="112">
        <f t="shared" si="268"/>
        <v>289.548</v>
      </c>
      <c r="G4961" s="80"/>
      <c r="H4961" s="358"/>
      <c r="J4961" s="341"/>
      <c r="L4961"/>
      <c r="M4961"/>
      <c r="P4961" s="9">
        <v>195</v>
      </c>
      <c r="V4961" s="39"/>
      <c r="Z4961" s="38"/>
      <c r="AA4961" s="38">
        <v>10.001780732474629</v>
      </c>
      <c r="AB4961" s="30"/>
      <c r="AC4961" s="31"/>
      <c r="AD4961" s="32"/>
      <c r="AE4961" s="32"/>
      <c r="AF4961" s="33"/>
      <c r="AJ4961" s="350"/>
      <c r="AK4961" s="3"/>
      <c r="AL4961" s="3"/>
    </row>
    <row r="4962" spans="1:38" ht="12" customHeight="1" x14ac:dyDescent="0.25">
      <c r="A4962" s="73">
        <v>1112301</v>
      </c>
      <c r="B4962" s="98" t="s">
        <v>2210</v>
      </c>
      <c r="C4962" s="74"/>
      <c r="D4962" s="115">
        <v>280.31</v>
      </c>
      <c r="E4962" s="75" t="s">
        <v>6464</v>
      </c>
      <c r="F4962" s="112">
        <f t="shared" si="268"/>
        <v>336.37200000000001</v>
      </c>
      <c r="G4962" s="80"/>
      <c r="H4962" s="358"/>
      <c r="J4962" s="341"/>
      <c r="L4962"/>
      <c r="M4962"/>
      <c r="P4962" s="9">
        <v>195</v>
      </c>
      <c r="V4962" s="39"/>
      <c r="Z4962" s="38"/>
      <c r="AA4962" s="38">
        <v>9.9989781320253428</v>
      </c>
      <c r="AB4962" s="30"/>
      <c r="AC4962" s="31"/>
      <c r="AD4962" s="32"/>
      <c r="AE4962" s="32"/>
      <c r="AF4962" s="33"/>
      <c r="AJ4962" s="350"/>
      <c r="AK4962" s="3"/>
      <c r="AL4962" s="3"/>
    </row>
    <row r="4963" spans="1:38" ht="12" customHeight="1" x14ac:dyDescent="0.25">
      <c r="A4963" s="73">
        <v>1112302</v>
      </c>
      <c r="B4963" s="98" t="s">
        <v>2211</v>
      </c>
      <c r="C4963" s="74"/>
      <c r="D4963" s="115">
        <v>280.31</v>
      </c>
      <c r="E4963" s="75"/>
      <c r="F4963" s="112">
        <f t="shared" si="268"/>
        <v>336.37200000000001</v>
      </c>
      <c r="G4963" s="80"/>
      <c r="H4963" s="358"/>
      <c r="J4963" s="341"/>
      <c r="L4963"/>
      <c r="M4963"/>
      <c r="P4963" s="9">
        <v>195</v>
      </c>
      <c r="V4963" s="39"/>
      <c r="Z4963" s="38"/>
      <c r="AA4963" s="38">
        <v>9.9989781320253428</v>
      </c>
      <c r="AB4963" s="30"/>
      <c r="AC4963" s="31"/>
      <c r="AD4963" s="32"/>
      <c r="AE4963" s="32"/>
      <c r="AF4963" s="33"/>
      <c r="AJ4963" s="350"/>
      <c r="AK4963" s="3"/>
      <c r="AL4963" s="3"/>
    </row>
    <row r="4964" spans="1:38" ht="12" customHeight="1" x14ac:dyDescent="0.25">
      <c r="A4964" s="73">
        <v>1112303</v>
      </c>
      <c r="B4964" s="98" t="s">
        <v>2212</v>
      </c>
      <c r="C4964" s="74"/>
      <c r="D4964" s="115">
        <v>280.31</v>
      </c>
      <c r="E4964" s="75"/>
      <c r="F4964" s="112">
        <f t="shared" si="268"/>
        <v>336.37200000000001</v>
      </c>
      <c r="G4964" s="80"/>
      <c r="H4964" s="358"/>
      <c r="J4964" s="341"/>
      <c r="L4964"/>
      <c r="M4964"/>
      <c r="P4964" s="9">
        <v>195</v>
      </c>
      <c r="V4964" s="39"/>
      <c r="Z4964" s="38"/>
      <c r="AA4964" s="38">
        <v>9.9989781320253428</v>
      </c>
      <c r="AB4964" s="30"/>
      <c r="AC4964" s="31"/>
      <c r="AD4964" s="32"/>
      <c r="AE4964" s="32"/>
      <c r="AF4964" s="33"/>
      <c r="AJ4964" s="350"/>
      <c r="AK4964" s="3"/>
      <c r="AL4964" s="3"/>
    </row>
    <row r="4965" spans="1:38" ht="12" customHeight="1" x14ac:dyDescent="0.25">
      <c r="A4965" s="73">
        <v>1112304</v>
      </c>
      <c r="B4965" s="98" t="s">
        <v>2213</v>
      </c>
      <c r="C4965" s="74"/>
      <c r="D4965" s="115">
        <v>280.31</v>
      </c>
      <c r="E4965" s="75"/>
      <c r="F4965" s="112">
        <f t="shared" si="268"/>
        <v>336.37200000000001</v>
      </c>
      <c r="G4965" s="80"/>
      <c r="H4965" s="358"/>
      <c r="J4965" s="341"/>
      <c r="L4965"/>
      <c r="M4965"/>
      <c r="P4965" s="9">
        <v>195</v>
      </c>
      <c r="V4965" s="39"/>
      <c r="Z4965" s="38"/>
      <c r="AA4965" s="38">
        <v>9.9989781320253428</v>
      </c>
      <c r="AB4965" s="30"/>
      <c r="AC4965" s="31"/>
      <c r="AD4965" s="32"/>
      <c r="AE4965" s="32"/>
      <c r="AF4965" s="33"/>
      <c r="AJ4965" s="350"/>
      <c r="AK4965" s="3"/>
      <c r="AL4965" s="3"/>
    </row>
    <row r="4966" spans="1:38" ht="12" customHeight="1" x14ac:dyDescent="0.25">
      <c r="A4966" s="73">
        <v>1112305</v>
      </c>
      <c r="B4966" s="98" t="s">
        <v>2214</v>
      </c>
      <c r="C4966" s="74"/>
      <c r="D4966" s="115">
        <v>280.31</v>
      </c>
      <c r="E4966" s="75"/>
      <c r="F4966" s="112">
        <f t="shared" si="268"/>
        <v>336.37200000000001</v>
      </c>
      <c r="G4966" s="80"/>
      <c r="H4966" s="358"/>
      <c r="J4966" s="341"/>
      <c r="L4966"/>
      <c r="M4966"/>
      <c r="P4966" s="9">
        <v>195</v>
      </c>
      <c r="V4966" s="39"/>
      <c r="Z4966" s="38"/>
      <c r="AA4966" s="38">
        <v>9.9989781320253428</v>
      </c>
      <c r="AB4966" s="30"/>
      <c r="AC4966" s="31"/>
      <c r="AD4966" s="32"/>
      <c r="AE4966" s="32"/>
      <c r="AF4966" s="33"/>
      <c r="AJ4966" s="350"/>
      <c r="AK4966" s="3"/>
      <c r="AL4966" s="3"/>
    </row>
    <row r="4967" spans="1:38" ht="12" customHeight="1" x14ac:dyDescent="0.25">
      <c r="A4967" s="73">
        <v>1112306</v>
      </c>
      <c r="B4967" s="98" t="s">
        <v>2215</v>
      </c>
      <c r="C4967" s="74"/>
      <c r="D4967" s="115">
        <v>280.31</v>
      </c>
      <c r="E4967" s="75" t="s">
        <v>6464</v>
      </c>
      <c r="F4967" s="112">
        <f t="shared" si="268"/>
        <v>336.37200000000001</v>
      </c>
      <c r="G4967" s="80"/>
      <c r="H4967" s="358"/>
      <c r="J4967" s="341"/>
      <c r="L4967"/>
      <c r="M4967"/>
      <c r="P4967" s="9">
        <v>195</v>
      </c>
      <c r="V4967" s="39"/>
      <c r="Z4967" s="38"/>
      <c r="AA4967" s="38">
        <v>9.9989781320253428</v>
      </c>
      <c r="AB4967" s="30"/>
      <c r="AC4967" s="31"/>
      <c r="AD4967" s="32"/>
      <c r="AE4967" s="32"/>
      <c r="AF4967" s="33"/>
      <c r="AJ4967" s="350"/>
      <c r="AK4967" s="3"/>
      <c r="AL4967" s="3"/>
    </row>
    <row r="4968" spans="1:38" ht="12" customHeight="1" x14ac:dyDescent="0.25">
      <c r="A4968" s="73">
        <v>1112307</v>
      </c>
      <c r="B4968" s="98" t="s">
        <v>2216</v>
      </c>
      <c r="C4968" s="74"/>
      <c r="D4968" s="115">
        <v>280.31</v>
      </c>
      <c r="E4968" s="75"/>
      <c r="F4968" s="112">
        <f t="shared" si="268"/>
        <v>336.37200000000001</v>
      </c>
      <c r="G4968" s="80"/>
      <c r="H4968" s="358"/>
      <c r="J4968" s="341"/>
      <c r="L4968"/>
      <c r="M4968"/>
      <c r="P4968" s="9">
        <v>195</v>
      </c>
      <c r="V4968" s="39"/>
      <c r="Z4968" s="38"/>
      <c r="AA4968" s="38">
        <v>9.9989781320253428</v>
      </c>
      <c r="AB4968" s="30"/>
      <c r="AC4968" s="31"/>
      <c r="AD4968" s="32"/>
      <c r="AE4968" s="32"/>
      <c r="AF4968" s="33"/>
      <c r="AJ4968" s="350"/>
      <c r="AK4968" s="3"/>
      <c r="AL4968" s="3"/>
    </row>
    <row r="4969" spans="1:38" ht="12" customHeight="1" x14ac:dyDescent="0.25">
      <c r="A4969" s="73">
        <v>1112308</v>
      </c>
      <c r="B4969" s="98" t="s">
        <v>2217</v>
      </c>
      <c r="C4969" s="74"/>
      <c r="D4969" s="115">
        <v>280.31</v>
      </c>
      <c r="E4969" s="75"/>
      <c r="F4969" s="112">
        <f t="shared" si="268"/>
        <v>336.37200000000001</v>
      </c>
      <c r="G4969" s="80"/>
      <c r="H4969" s="358"/>
      <c r="J4969" s="341"/>
      <c r="L4969"/>
      <c r="M4969"/>
      <c r="P4969" s="9">
        <v>195</v>
      </c>
      <c r="V4969" s="39"/>
      <c r="Z4969" s="38"/>
      <c r="AA4969" s="38">
        <v>9.9989781320253428</v>
      </c>
      <c r="AB4969" s="30"/>
      <c r="AC4969" s="31"/>
      <c r="AD4969" s="32"/>
      <c r="AE4969" s="32"/>
      <c r="AF4969" s="33"/>
      <c r="AJ4969" s="350"/>
      <c r="AK4969" s="3"/>
      <c r="AL4969" s="3"/>
    </row>
    <row r="4970" spans="1:38" ht="12" customHeight="1" x14ac:dyDescent="0.25">
      <c r="A4970" s="73">
        <v>1112309</v>
      </c>
      <c r="B4970" s="98" t="s">
        <v>2218</v>
      </c>
      <c r="C4970" s="74"/>
      <c r="D4970" s="115">
        <v>389.03</v>
      </c>
      <c r="E4970" s="75"/>
      <c r="F4970" s="112">
        <f t="shared" si="268"/>
        <v>466.83599999999996</v>
      </c>
      <c r="G4970" s="80"/>
      <c r="H4970" s="358"/>
      <c r="J4970" s="341"/>
      <c r="L4970"/>
      <c r="M4970"/>
      <c r="P4970" s="9">
        <v>195</v>
      </c>
      <c r="V4970" s="39"/>
      <c r="Z4970" s="38"/>
      <c r="AA4970" s="38">
        <v>9.9988955564554658</v>
      </c>
      <c r="AB4970" s="30"/>
      <c r="AC4970" s="31"/>
      <c r="AD4970" s="32"/>
      <c r="AE4970" s="32"/>
      <c r="AF4970" s="33"/>
      <c r="AJ4970" s="350"/>
      <c r="AK4970" s="3"/>
      <c r="AL4970" s="3"/>
    </row>
    <row r="4971" spans="1:38" ht="12" customHeight="1" x14ac:dyDescent="0.25">
      <c r="A4971" s="73">
        <v>1112310</v>
      </c>
      <c r="B4971" s="98" t="s">
        <v>2219</v>
      </c>
      <c r="C4971" s="74"/>
      <c r="D4971" s="115">
        <v>389.03</v>
      </c>
      <c r="E4971" s="75"/>
      <c r="F4971" s="112">
        <f t="shared" si="268"/>
        <v>466.83599999999996</v>
      </c>
      <c r="G4971" s="80"/>
      <c r="H4971" s="358"/>
      <c r="J4971" s="341"/>
      <c r="L4971"/>
      <c r="M4971"/>
      <c r="P4971" s="9">
        <v>195</v>
      </c>
      <c r="V4971" s="39"/>
      <c r="Z4971" s="38"/>
      <c r="AA4971" s="38">
        <v>9.9988955564554658</v>
      </c>
      <c r="AB4971" s="30"/>
      <c r="AC4971" s="31"/>
      <c r="AD4971" s="32"/>
      <c r="AE4971" s="32"/>
      <c r="AF4971" s="33"/>
      <c r="AJ4971" s="350"/>
      <c r="AK4971" s="3"/>
      <c r="AL4971" s="3"/>
    </row>
    <row r="4972" spans="1:38" ht="12" customHeight="1" x14ac:dyDescent="0.25">
      <c r="A4972" s="73">
        <v>1112311</v>
      </c>
      <c r="B4972" s="98" t="s">
        <v>2220</v>
      </c>
      <c r="C4972" s="74"/>
      <c r="D4972" s="115">
        <v>389.03</v>
      </c>
      <c r="E4972" s="75" t="s">
        <v>6464</v>
      </c>
      <c r="F4972" s="112">
        <f t="shared" si="268"/>
        <v>466.83599999999996</v>
      </c>
      <c r="G4972" s="80"/>
      <c r="H4972" s="358"/>
      <c r="J4972" s="341"/>
      <c r="L4972"/>
      <c r="M4972"/>
      <c r="P4972" s="9">
        <v>195</v>
      </c>
      <c r="V4972" s="39"/>
      <c r="Z4972" s="38"/>
      <c r="AA4972" s="38">
        <v>9.9988955564554658</v>
      </c>
      <c r="AB4972" s="30"/>
      <c r="AC4972" s="31"/>
      <c r="AD4972" s="32"/>
      <c r="AE4972" s="32"/>
      <c r="AF4972" s="33"/>
      <c r="AJ4972" s="350"/>
      <c r="AK4972" s="3"/>
      <c r="AL4972" s="3"/>
    </row>
    <row r="4973" spans="1:38" ht="12" customHeight="1" x14ac:dyDescent="0.25">
      <c r="A4973" s="73">
        <v>1112312</v>
      </c>
      <c r="B4973" s="98" t="s">
        <v>2221</v>
      </c>
      <c r="C4973" s="74"/>
      <c r="D4973" s="115">
        <v>389.03</v>
      </c>
      <c r="E4973" s="75" t="s">
        <v>6464</v>
      </c>
      <c r="F4973" s="112">
        <f t="shared" si="268"/>
        <v>466.83599999999996</v>
      </c>
      <c r="G4973" s="80"/>
      <c r="H4973" s="358"/>
      <c r="J4973" s="341"/>
      <c r="L4973"/>
      <c r="M4973"/>
      <c r="P4973" s="9">
        <v>195</v>
      </c>
      <c r="V4973" s="39"/>
      <c r="Z4973" s="38"/>
      <c r="AA4973" s="38">
        <v>9.9988955564554658</v>
      </c>
      <c r="AB4973" s="30"/>
      <c r="AC4973" s="31"/>
      <c r="AD4973" s="32"/>
      <c r="AE4973" s="32"/>
      <c r="AF4973" s="33"/>
      <c r="AJ4973" s="350"/>
      <c r="AK4973" s="3"/>
      <c r="AL4973" s="3"/>
    </row>
    <row r="4974" spans="1:38" ht="12" customHeight="1" x14ac:dyDescent="0.25">
      <c r="A4974" s="73">
        <v>1112313</v>
      </c>
      <c r="B4974" s="98" t="s">
        <v>2222</v>
      </c>
      <c r="C4974" s="74"/>
      <c r="D4974" s="115">
        <v>389.03</v>
      </c>
      <c r="E4974" s="75" t="s">
        <v>6464</v>
      </c>
      <c r="F4974" s="112">
        <f t="shared" si="268"/>
        <v>466.83599999999996</v>
      </c>
      <c r="G4974" s="80"/>
      <c r="H4974" s="358"/>
      <c r="J4974" s="341"/>
      <c r="L4974"/>
      <c r="M4974"/>
      <c r="P4974" s="9">
        <v>195</v>
      </c>
      <c r="V4974" s="39"/>
      <c r="Z4974" s="38"/>
      <c r="AA4974" s="38">
        <v>9.9988955564554658</v>
      </c>
      <c r="AB4974" s="30"/>
      <c r="AC4974" s="31"/>
      <c r="AD4974" s="32"/>
      <c r="AE4974" s="32"/>
      <c r="AF4974" s="33"/>
      <c r="AJ4974" s="350"/>
      <c r="AK4974" s="3"/>
      <c r="AL4974" s="3"/>
    </row>
    <row r="4975" spans="1:38" ht="12" customHeight="1" x14ac:dyDescent="0.25">
      <c r="A4975" s="73">
        <v>1112314</v>
      </c>
      <c r="B4975" s="98" t="s">
        <v>2223</v>
      </c>
      <c r="C4975" s="74"/>
      <c r="D4975" s="115">
        <v>389.03</v>
      </c>
      <c r="E4975" s="75" t="s">
        <v>6464</v>
      </c>
      <c r="F4975" s="112">
        <f t="shared" ref="F4975:F5063" si="269">D4975*1.2</f>
        <v>466.83599999999996</v>
      </c>
      <c r="G4975" s="80"/>
      <c r="H4975" s="358"/>
      <c r="J4975" s="341"/>
      <c r="L4975"/>
      <c r="M4975"/>
      <c r="P4975" s="9">
        <v>195</v>
      </c>
      <c r="V4975" s="39"/>
      <c r="Z4975" s="38"/>
      <c r="AA4975" s="38">
        <v>9.9988955564554658</v>
      </c>
      <c r="AB4975" s="30"/>
      <c r="AC4975" s="31"/>
      <c r="AD4975" s="32"/>
      <c r="AE4975" s="32"/>
      <c r="AF4975" s="33"/>
      <c r="AJ4975" s="350"/>
      <c r="AK4975" s="3"/>
      <c r="AL4975" s="3"/>
    </row>
    <row r="4976" spans="1:38" ht="12" customHeight="1" x14ac:dyDescent="0.25">
      <c r="A4976" s="73">
        <v>1112315</v>
      </c>
      <c r="B4976" s="98" t="s">
        <v>2224</v>
      </c>
      <c r="C4976" s="74"/>
      <c r="D4976" s="115">
        <v>389.03</v>
      </c>
      <c r="E4976" s="75" t="s">
        <v>6464</v>
      </c>
      <c r="F4976" s="112">
        <f t="shared" si="269"/>
        <v>466.83599999999996</v>
      </c>
      <c r="G4976" s="80"/>
      <c r="H4976" s="358"/>
      <c r="J4976" s="341"/>
      <c r="L4976"/>
      <c r="M4976"/>
      <c r="P4976" s="9">
        <v>195</v>
      </c>
      <c r="V4976" s="39"/>
      <c r="Z4976" s="38"/>
      <c r="AA4976" s="38">
        <v>9.9988955564554658</v>
      </c>
      <c r="AB4976" s="30"/>
      <c r="AC4976" s="31"/>
      <c r="AD4976" s="32"/>
      <c r="AE4976" s="32"/>
      <c r="AF4976" s="33"/>
      <c r="AJ4976" s="350"/>
      <c r="AK4976" s="3"/>
      <c r="AL4976" s="3"/>
    </row>
    <row r="4977" spans="1:38" ht="12" customHeight="1" x14ac:dyDescent="0.25">
      <c r="A4977" s="271">
        <v>1112316</v>
      </c>
      <c r="B4977" s="100" t="s">
        <v>2225</v>
      </c>
      <c r="C4977" s="85"/>
      <c r="D4977" s="115">
        <v>389.03</v>
      </c>
      <c r="E4977" s="86"/>
      <c r="F4977" s="292">
        <f t="shared" si="269"/>
        <v>466.83599999999996</v>
      </c>
      <c r="G4977" s="87"/>
      <c r="H4977" s="358"/>
      <c r="J4977" s="341"/>
      <c r="L4977"/>
      <c r="M4977"/>
      <c r="P4977" s="9">
        <v>195</v>
      </c>
      <c r="V4977" s="39"/>
      <c r="Z4977" s="38"/>
      <c r="AA4977" s="38">
        <v>9.9988955564554658</v>
      </c>
      <c r="AB4977" s="30"/>
      <c r="AC4977" s="31"/>
      <c r="AD4977" s="32"/>
      <c r="AE4977" s="32"/>
      <c r="AF4977" s="33"/>
      <c r="AJ4977" s="350"/>
      <c r="AK4977" s="3"/>
      <c r="AL4977" s="3"/>
    </row>
    <row r="4978" spans="1:38" ht="75" customHeight="1" x14ac:dyDescent="0.25">
      <c r="A4978" s="269">
        <v>166</v>
      </c>
      <c r="B4978" s="285" t="s">
        <v>8073</v>
      </c>
      <c r="C4978" s="267"/>
      <c r="D4978" s="115"/>
      <c r="E4978" s="267"/>
      <c r="F4978" s="298"/>
      <c r="G4978" s="189"/>
      <c r="H4978" s="358"/>
      <c r="I4978" s="331"/>
      <c r="J4978" s="72"/>
      <c r="K4978" s="72"/>
      <c r="L4978"/>
      <c r="M4978"/>
      <c r="P4978" s="9">
        <v>112</v>
      </c>
      <c r="R4978" s="36"/>
      <c r="V4978" s="37"/>
      <c r="Z4978" s="38"/>
      <c r="AA4978" s="38"/>
      <c r="AB4978" s="30"/>
      <c r="AC4978" s="31"/>
      <c r="AD4978" s="32"/>
      <c r="AE4978" s="32"/>
      <c r="AF4978" s="33"/>
      <c r="AJ4978" s="350"/>
      <c r="AK4978" s="3"/>
      <c r="AL4978" s="3"/>
    </row>
    <row r="4979" spans="1:38" ht="12" customHeight="1" x14ac:dyDescent="0.25">
      <c r="A4979" s="76">
        <v>5104001</v>
      </c>
      <c r="B4979" s="270" t="s">
        <v>2226</v>
      </c>
      <c r="C4979" s="77"/>
      <c r="D4979" s="115">
        <v>121.02</v>
      </c>
      <c r="E4979" s="78" t="s">
        <v>6463</v>
      </c>
      <c r="F4979" s="112">
        <f t="shared" si="269"/>
        <v>145.22399999999999</v>
      </c>
      <c r="G4979" s="79" t="s">
        <v>3335</v>
      </c>
      <c r="H4979" s="358"/>
      <c r="I4979" s="326" t="s">
        <v>4950</v>
      </c>
      <c r="L4979"/>
      <c r="M4979"/>
      <c r="P4979" s="9">
        <v>112</v>
      </c>
      <c r="V4979" s="39"/>
      <c r="Z4979" s="38"/>
      <c r="AA4979" s="38">
        <v>12</v>
      </c>
      <c r="AB4979" s="30"/>
      <c r="AC4979" s="31"/>
      <c r="AD4979" s="32"/>
      <c r="AE4979" s="32"/>
      <c r="AF4979" s="33"/>
      <c r="AJ4979" s="350">
        <v>1104001</v>
      </c>
      <c r="AK4979" s="3"/>
      <c r="AL4979" s="3"/>
    </row>
    <row r="4980" spans="1:38" ht="12" customHeight="1" x14ac:dyDescent="0.25">
      <c r="A4980" s="73">
        <v>5104002</v>
      </c>
      <c r="B4980" s="98" t="s">
        <v>2227</v>
      </c>
      <c r="C4980" s="74"/>
      <c r="D4980" s="115">
        <v>124.47</v>
      </c>
      <c r="E4980" s="75" t="s">
        <v>6463</v>
      </c>
      <c r="F4980" s="112">
        <f t="shared" si="269"/>
        <v>149.364</v>
      </c>
      <c r="G4980" s="80" t="s">
        <v>3335</v>
      </c>
      <c r="H4980" s="358"/>
      <c r="I4980" s="360" t="s">
        <v>8286</v>
      </c>
      <c r="L4980"/>
      <c r="M4980"/>
      <c r="P4980" s="9">
        <v>112</v>
      </c>
      <c r="V4980" s="39"/>
      <c r="Z4980" s="38"/>
      <c r="AA4980" s="38">
        <v>12.000920492463464</v>
      </c>
      <c r="AB4980" s="30"/>
      <c r="AC4980" s="31"/>
      <c r="AD4980" s="32"/>
      <c r="AE4980" s="32"/>
      <c r="AF4980" s="33"/>
      <c r="AJ4980" s="350">
        <v>1104002</v>
      </c>
      <c r="AK4980" s="3"/>
      <c r="AL4980" s="3"/>
    </row>
    <row r="4981" spans="1:38" ht="12" customHeight="1" x14ac:dyDescent="0.25">
      <c r="A4981" s="73">
        <v>1104003</v>
      </c>
      <c r="B4981" s="98" t="s">
        <v>2228</v>
      </c>
      <c r="C4981" s="74"/>
      <c r="D4981" s="115">
        <v>84.03</v>
      </c>
      <c r="E4981" s="75" t="s">
        <v>6463</v>
      </c>
      <c r="F4981" s="309">
        <f t="shared" si="269"/>
        <v>100.836</v>
      </c>
      <c r="G4981" s="80" t="s">
        <v>3334</v>
      </c>
      <c r="H4981" s="358"/>
      <c r="I4981" s="361"/>
      <c r="L4981"/>
      <c r="M4981"/>
      <c r="P4981" s="9">
        <v>112</v>
      </c>
      <c r="V4981" s="39"/>
      <c r="Z4981" s="38"/>
      <c r="AA4981" s="38">
        <v>0</v>
      </c>
      <c r="AB4981" s="30"/>
      <c r="AC4981" s="31"/>
      <c r="AD4981" s="32"/>
      <c r="AE4981" s="32"/>
      <c r="AF4981" s="33"/>
      <c r="AJ4981" s="350"/>
      <c r="AK4981" s="3"/>
      <c r="AL4981" s="3"/>
    </row>
    <row r="4982" spans="1:38" ht="12" customHeight="1" x14ac:dyDescent="0.25">
      <c r="A4982" s="73">
        <v>5104004</v>
      </c>
      <c r="B4982" s="98" t="s">
        <v>2229</v>
      </c>
      <c r="C4982" s="74"/>
      <c r="D4982" s="115">
        <v>135.72999999999999</v>
      </c>
      <c r="E4982" s="75" t="s">
        <v>6463</v>
      </c>
      <c r="F4982" s="112">
        <f t="shared" si="269"/>
        <v>162.87599999999998</v>
      </c>
      <c r="G4982" s="80" t="s">
        <v>3335</v>
      </c>
      <c r="H4982" s="358"/>
      <c r="I4982" s="365" t="s">
        <v>4988</v>
      </c>
      <c r="L4982"/>
      <c r="M4982"/>
      <c r="P4982" s="9">
        <v>112</v>
      </c>
      <c r="V4982" s="39"/>
      <c r="Z4982" s="38"/>
      <c r="AA4982" s="38">
        <v>11.9974675530231</v>
      </c>
      <c r="AB4982" s="30"/>
      <c r="AC4982" s="31"/>
      <c r="AD4982" s="32"/>
      <c r="AE4982" s="32"/>
      <c r="AF4982" s="33"/>
      <c r="AJ4982" s="350">
        <v>1104004</v>
      </c>
      <c r="AK4982" s="3"/>
      <c r="AL4982" s="3"/>
    </row>
    <row r="4983" spans="1:38" ht="12" customHeight="1" x14ac:dyDescent="0.25">
      <c r="A4983" s="73">
        <v>5104005</v>
      </c>
      <c r="B4983" s="98" t="s">
        <v>2230</v>
      </c>
      <c r="C4983" s="74"/>
      <c r="D4983" s="115">
        <v>145.11000000000001</v>
      </c>
      <c r="E4983" s="75" t="s">
        <v>6463</v>
      </c>
      <c r="F4983" s="112">
        <f t="shared" si="269"/>
        <v>174.13200000000001</v>
      </c>
      <c r="G4983" s="80" t="s">
        <v>3334</v>
      </c>
      <c r="H4983" s="358"/>
      <c r="I4983" s="365"/>
      <c r="L4983"/>
      <c r="M4983"/>
      <c r="P4983" s="9">
        <v>112</v>
      </c>
      <c r="V4983" s="39"/>
      <c r="Z4983" s="38"/>
      <c r="AA4983" s="38">
        <v>12.001579155151987</v>
      </c>
      <c r="AB4983" s="30"/>
      <c r="AC4983" s="31"/>
      <c r="AD4983" s="32"/>
      <c r="AE4983" s="32"/>
      <c r="AF4983" s="33"/>
      <c r="AJ4983" s="350">
        <v>1104005</v>
      </c>
      <c r="AK4983" s="3"/>
      <c r="AL4983" s="3"/>
    </row>
    <row r="4984" spans="1:38" ht="12" customHeight="1" x14ac:dyDescent="0.25">
      <c r="A4984" s="73">
        <v>5104006</v>
      </c>
      <c r="B4984" s="98" t="s">
        <v>2231</v>
      </c>
      <c r="C4984" s="74"/>
      <c r="D4984" s="115">
        <v>145.11000000000001</v>
      </c>
      <c r="E4984" s="75" t="s">
        <v>6463</v>
      </c>
      <c r="F4984" s="112">
        <f t="shared" si="269"/>
        <v>174.13200000000001</v>
      </c>
      <c r="G4984" s="80" t="s">
        <v>3335</v>
      </c>
      <c r="H4984" s="358"/>
      <c r="I4984" s="365"/>
      <c r="L4984"/>
      <c r="M4984"/>
      <c r="P4984" s="9">
        <v>112</v>
      </c>
      <c r="V4984" s="39"/>
      <c r="Z4984" s="38"/>
      <c r="AA4984" s="38">
        <v>12.001579155151987</v>
      </c>
      <c r="AB4984" s="30"/>
      <c r="AC4984" s="31"/>
      <c r="AD4984" s="32"/>
      <c r="AE4984" s="32"/>
      <c r="AF4984" s="33"/>
      <c r="AJ4984" s="350">
        <v>1104006</v>
      </c>
      <c r="AK4984" s="3"/>
      <c r="AL4984" s="3"/>
    </row>
    <row r="4985" spans="1:38" ht="12" customHeight="1" x14ac:dyDescent="0.25">
      <c r="A4985" s="73">
        <v>5104007</v>
      </c>
      <c r="B4985" s="98" t="s">
        <v>2232</v>
      </c>
      <c r="C4985" s="74"/>
      <c r="D4985" s="115">
        <v>211.9</v>
      </c>
      <c r="E4985" s="75" t="s">
        <v>1</v>
      </c>
      <c r="F4985" s="112">
        <f t="shared" si="269"/>
        <v>254.28</v>
      </c>
      <c r="G4985" s="80" t="s">
        <v>3334</v>
      </c>
      <c r="H4985" s="358"/>
      <c r="L4985"/>
      <c r="M4985"/>
      <c r="P4985" s="9">
        <v>112</v>
      </c>
      <c r="V4985" s="39"/>
      <c r="Z4985" s="38"/>
      <c r="AA4985" s="38">
        <v>11.997296383913493</v>
      </c>
      <c r="AB4985" s="30"/>
      <c r="AC4985" s="31"/>
      <c r="AD4985" s="32"/>
      <c r="AE4985" s="32"/>
      <c r="AF4985" s="33"/>
      <c r="AJ4985" s="350">
        <v>1104007</v>
      </c>
      <c r="AK4985" s="3"/>
      <c r="AL4985" s="3"/>
    </row>
    <row r="4986" spans="1:38" ht="12" customHeight="1" x14ac:dyDescent="0.25">
      <c r="A4986" s="73">
        <v>5104008</v>
      </c>
      <c r="B4986" s="98" t="s">
        <v>2233</v>
      </c>
      <c r="C4986" s="74"/>
      <c r="D4986" s="115">
        <v>211.9</v>
      </c>
      <c r="E4986" s="75" t="s">
        <v>6463</v>
      </c>
      <c r="F4986" s="112">
        <f t="shared" si="269"/>
        <v>254.28</v>
      </c>
      <c r="G4986" s="80" t="s">
        <v>3335</v>
      </c>
      <c r="H4986" s="358"/>
      <c r="I4986" s="326" t="s">
        <v>4968</v>
      </c>
      <c r="L4986"/>
      <c r="M4986"/>
      <c r="P4986" s="9">
        <v>112</v>
      </c>
      <c r="V4986" s="39"/>
      <c r="Z4986" s="38"/>
      <c r="AA4986" s="38">
        <v>11.997296383913493</v>
      </c>
      <c r="AB4986" s="30"/>
      <c r="AC4986" s="31"/>
      <c r="AD4986" s="32"/>
      <c r="AE4986" s="32"/>
      <c r="AF4986" s="33"/>
      <c r="AJ4986" s="350">
        <v>1104008</v>
      </c>
      <c r="AK4986" s="3"/>
      <c r="AL4986" s="3"/>
    </row>
    <row r="4987" spans="1:38" ht="12" customHeight="1" x14ac:dyDescent="0.25">
      <c r="A4987" s="73">
        <v>5104009</v>
      </c>
      <c r="B4987" s="98" t="s">
        <v>2234</v>
      </c>
      <c r="C4987" s="74"/>
      <c r="D4987" s="115">
        <v>250.14</v>
      </c>
      <c r="E4987" s="75"/>
      <c r="F4987" s="112">
        <f t="shared" si="269"/>
        <v>300.16799999999995</v>
      </c>
      <c r="G4987" s="80" t="s">
        <v>3334</v>
      </c>
      <c r="H4987" s="358"/>
      <c r="I4987" s="360" t="s">
        <v>8281</v>
      </c>
      <c r="L4987"/>
      <c r="M4987"/>
      <c r="P4987" s="9">
        <v>112</v>
      </c>
      <c r="V4987" s="39"/>
      <c r="Z4987" s="38"/>
      <c r="AA4987" s="38">
        <v>12.00114514743774</v>
      </c>
      <c r="AB4987" s="30"/>
      <c r="AC4987" s="31"/>
      <c r="AD4987" s="32"/>
      <c r="AE4987" s="32"/>
      <c r="AF4987" s="33"/>
      <c r="AJ4987" s="350">
        <v>1104009</v>
      </c>
      <c r="AK4987" s="3"/>
      <c r="AL4987" s="3"/>
    </row>
    <row r="4988" spans="1:38" ht="12" customHeight="1" x14ac:dyDescent="0.25">
      <c r="A4988" s="73">
        <v>5104010</v>
      </c>
      <c r="B4988" s="98" t="s">
        <v>2235</v>
      </c>
      <c r="C4988" s="74"/>
      <c r="D4988" s="115">
        <v>250.14</v>
      </c>
      <c r="E4988" s="75"/>
      <c r="F4988" s="112">
        <f t="shared" si="269"/>
        <v>300.16799999999995</v>
      </c>
      <c r="G4988" s="80" t="s">
        <v>3334</v>
      </c>
      <c r="H4988" s="358"/>
      <c r="I4988" s="361"/>
      <c r="L4988"/>
      <c r="M4988"/>
      <c r="P4988" s="9">
        <v>112</v>
      </c>
      <c r="V4988" s="39"/>
      <c r="Z4988" s="38"/>
      <c r="AA4988" s="38">
        <v>12.00114514743774</v>
      </c>
      <c r="AB4988" s="30"/>
      <c r="AC4988" s="31"/>
      <c r="AD4988" s="32"/>
      <c r="AE4988" s="32"/>
      <c r="AF4988" s="33"/>
      <c r="AJ4988" s="350">
        <v>1104010</v>
      </c>
      <c r="AK4988" s="3"/>
      <c r="AL4988" s="3"/>
    </row>
    <row r="4989" spans="1:38" ht="12" customHeight="1" x14ac:dyDescent="0.25">
      <c r="A4989" s="73">
        <v>5104011</v>
      </c>
      <c r="B4989" s="98" t="s">
        <v>2236</v>
      </c>
      <c r="C4989" s="74"/>
      <c r="D4989" s="115">
        <v>250.14</v>
      </c>
      <c r="E4989" s="75" t="s">
        <v>6463</v>
      </c>
      <c r="F4989" s="112">
        <f t="shared" si="269"/>
        <v>300.16799999999995</v>
      </c>
      <c r="G4989" s="80" t="s">
        <v>3335</v>
      </c>
      <c r="H4989" s="358"/>
      <c r="L4989"/>
      <c r="M4989"/>
      <c r="P4989" s="9">
        <v>112</v>
      </c>
      <c r="V4989" s="39"/>
      <c r="Z4989" s="38"/>
      <c r="AA4989" s="38">
        <v>12.00114514743774</v>
      </c>
      <c r="AB4989" s="30"/>
      <c r="AC4989" s="31"/>
      <c r="AD4989" s="32"/>
      <c r="AE4989" s="32"/>
      <c r="AF4989" s="33"/>
      <c r="AJ4989" s="350">
        <v>1104011</v>
      </c>
      <c r="AK4989" s="3"/>
      <c r="AL4989" s="3"/>
    </row>
    <row r="4990" spans="1:38" ht="12" customHeight="1" x14ac:dyDescent="0.25">
      <c r="A4990" s="73">
        <v>5104012</v>
      </c>
      <c r="B4990" s="98" t="s">
        <v>2237</v>
      </c>
      <c r="C4990" s="74"/>
      <c r="D4990" s="115">
        <v>305.01</v>
      </c>
      <c r="E4990" s="75" t="s">
        <v>6463</v>
      </c>
      <c r="F4990" s="112">
        <f t="shared" si="269"/>
        <v>366.012</v>
      </c>
      <c r="G4990" s="80" t="s">
        <v>3334</v>
      </c>
      <c r="H4990" s="358"/>
      <c r="L4990"/>
      <c r="M4990"/>
      <c r="P4990" s="9">
        <v>112</v>
      </c>
      <c r="V4990" s="39"/>
      <c r="Z4990" s="38"/>
      <c r="AA4990" s="38">
        <v>12.001690378926611</v>
      </c>
      <c r="AB4990" s="30"/>
      <c r="AC4990" s="31"/>
      <c r="AD4990" s="32"/>
      <c r="AE4990" s="32"/>
      <c r="AF4990" s="33"/>
      <c r="AJ4990" s="350">
        <v>1104012</v>
      </c>
      <c r="AK4990" s="3"/>
      <c r="AL4990" s="3"/>
    </row>
    <row r="4991" spans="1:38" ht="12" customHeight="1" x14ac:dyDescent="0.25">
      <c r="A4991" s="73">
        <v>5104013</v>
      </c>
      <c r="B4991" s="98" t="s">
        <v>2238</v>
      </c>
      <c r="C4991" s="74"/>
      <c r="D4991" s="115">
        <v>305.01</v>
      </c>
      <c r="E4991" s="75" t="s">
        <v>6463</v>
      </c>
      <c r="F4991" s="112">
        <f t="shared" si="269"/>
        <v>366.012</v>
      </c>
      <c r="G4991" s="80" t="s">
        <v>3334</v>
      </c>
      <c r="H4991" s="358"/>
      <c r="L4991"/>
      <c r="M4991"/>
      <c r="P4991" s="9">
        <v>112</v>
      </c>
      <c r="V4991" s="39"/>
      <c r="Z4991" s="38"/>
      <c r="AA4991" s="38">
        <v>12.001690378926611</v>
      </c>
      <c r="AB4991" s="30"/>
      <c r="AC4991" s="31"/>
      <c r="AD4991" s="32"/>
      <c r="AE4991" s="32"/>
      <c r="AF4991" s="33"/>
      <c r="AJ4991" s="350">
        <v>1104013</v>
      </c>
      <c r="AK4991" s="3"/>
      <c r="AL4991" s="3"/>
    </row>
    <row r="4992" spans="1:38" ht="12" customHeight="1" x14ac:dyDescent="0.25">
      <c r="A4992" s="73">
        <v>5104014</v>
      </c>
      <c r="B4992" s="98" t="s">
        <v>2239</v>
      </c>
      <c r="C4992" s="74"/>
      <c r="D4992" s="115">
        <v>305.01</v>
      </c>
      <c r="E4992" s="75" t="s">
        <v>6463</v>
      </c>
      <c r="F4992" s="112">
        <f t="shared" si="269"/>
        <v>366.012</v>
      </c>
      <c r="G4992" s="80" t="s">
        <v>3335</v>
      </c>
      <c r="H4992" s="358"/>
      <c r="L4992"/>
      <c r="M4992"/>
      <c r="P4992" s="9">
        <v>112</v>
      </c>
      <c r="V4992" s="39"/>
      <c r="Z4992" s="38"/>
      <c r="AA4992" s="38">
        <v>12.001690378926611</v>
      </c>
      <c r="AB4992" s="30"/>
      <c r="AC4992" s="31"/>
      <c r="AD4992" s="32"/>
      <c r="AE4992" s="32"/>
      <c r="AF4992" s="33"/>
      <c r="AJ4992" s="350">
        <v>1104014</v>
      </c>
      <c r="AK4992" s="3"/>
      <c r="AL4992" s="3"/>
    </row>
    <row r="4993" spans="1:38" ht="12" customHeight="1" x14ac:dyDescent="0.25">
      <c r="A4993" s="73">
        <v>5104015</v>
      </c>
      <c r="B4993" s="98" t="s">
        <v>2240</v>
      </c>
      <c r="C4993" s="74"/>
      <c r="D4993" s="115">
        <v>358.87</v>
      </c>
      <c r="E4993" s="75" t="s">
        <v>6463</v>
      </c>
      <c r="F4993" s="112">
        <f t="shared" si="269"/>
        <v>430.64400000000001</v>
      </c>
      <c r="G4993" s="80" t="s">
        <v>3334</v>
      </c>
      <c r="H4993" s="358"/>
      <c r="L4993"/>
      <c r="M4993"/>
      <c r="P4993" s="9">
        <v>112</v>
      </c>
      <c r="V4993" s="39"/>
      <c r="Z4993" s="38"/>
      <c r="AA4993" s="38">
        <v>12.000638544119411</v>
      </c>
      <c r="AB4993" s="30"/>
      <c r="AC4993" s="31"/>
      <c r="AD4993" s="32"/>
      <c r="AE4993" s="32"/>
      <c r="AF4993" s="33"/>
      <c r="AJ4993" s="350">
        <v>1104015</v>
      </c>
      <c r="AK4993" s="3"/>
      <c r="AL4993" s="3"/>
    </row>
    <row r="4994" spans="1:38" ht="12" customHeight="1" x14ac:dyDescent="0.25">
      <c r="A4994" s="73">
        <v>5104016</v>
      </c>
      <c r="B4994" s="98" t="s">
        <v>2241</v>
      </c>
      <c r="C4994" s="74"/>
      <c r="D4994" s="115">
        <v>358.87</v>
      </c>
      <c r="E4994" s="75" t="s">
        <v>6463</v>
      </c>
      <c r="F4994" s="112">
        <f t="shared" si="269"/>
        <v>430.64400000000001</v>
      </c>
      <c r="G4994" s="80" t="s">
        <v>3334</v>
      </c>
      <c r="H4994" s="358"/>
      <c r="L4994"/>
      <c r="M4994"/>
      <c r="P4994" s="9">
        <v>112</v>
      </c>
      <c r="V4994" s="39"/>
      <c r="Z4994" s="38"/>
      <c r="AA4994" s="38">
        <v>12.000638544119411</v>
      </c>
      <c r="AB4994" s="30"/>
      <c r="AC4994" s="31"/>
      <c r="AD4994" s="32"/>
      <c r="AE4994" s="32"/>
      <c r="AF4994" s="33"/>
      <c r="AJ4994" s="350">
        <v>1104016</v>
      </c>
      <c r="AK4994" s="3"/>
      <c r="AL4994" s="3"/>
    </row>
    <row r="4995" spans="1:38" ht="12" customHeight="1" x14ac:dyDescent="0.25">
      <c r="A4995" s="73">
        <v>5104017</v>
      </c>
      <c r="B4995" s="98" t="s">
        <v>2242</v>
      </c>
      <c r="C4995" s="74"/>
      <c r="D4995" s="115">
        <v>358.87</v>
      </c>
      <c r="E4995" s="75" t="s">
        <v>6463</v>
      </c>
      <c r="F4995" s="112">
        <f t="shared" si="269"/>
        <v>430.64400000000001</v>
      </c>
      <c r="G4995" s="80" t="s">
        <v>3334</v>
      </c>
      <c r="H4995" s="358"/>
      <c r="L4995"/>
      <c r="M4995"/>
      <c r="P4995" s="9">
        <v>112</v>
      </c>
      <c r="V4995" s="39"/>
      <c r="Z4995" s="38"/>
      <c r="AA4995" s="38">
        <v>12.000638544119411</v>
      </c>
      <c r="AB4995" s="30"/>
      <c r="AC4995" s="31"/>
      <c r="AD4995" s="32"/>
      <c r="AE4995" s="32"/>
      <c r="AF4995" s="33"/>
      <c r="AJ4995" s="350">
        <v>1104017</v>
      </c>
      <c r="AK4995" s="3"/>
      <c r="AL4995" s="3"/>
    </row>
    <row r="4996" spans="1:38" ht="12" customHeight="1" x14ac:dyDescent="0.25">
      <c r="A4996" s="73">
        <v>5104018</v>
      </c>
      <c r="B4996" s="98" t="s">
        <v>2243</v>
      </c>
      <c r="C4996" s="74"/>
      <c r="D4996" s="115">
        <v>415.77</v>
      </c>
      <c r="E4996" s="75" t="s">
        <v>6464</v>
      </c>
      <c r="F4996" s="112">
        <f t="shared" si="269"/>
        <v>498.92399999999998</v>
      </c>
      <c r="G4996" s="80" t="s">
        <v>3334</v>
      </c>
      <c r="H4996" s="358"/>
      <c r="L4996"/>
      <c r="M4996"/>
      <c r="P4996" s="9">
        <v>112</v>
      </c>
      <c r="V4996" s="39"/>
      <c r="Z4996" s="38"/>
      <c r="AA4996" s="38">
        <v>12.001377884946606</v>
      </c>
      <c r="AB4996" s="30"/>
      <c r="AC4996" s="31"/>
      <c r="AD4996" s="32"/>
      <c r="AE4996" s="32"/>
      <c r="AF4996" s="33"/>
      <c r="AJ4996" s="350">
        <v>1104018</v>
      </c>
      <c r="AK4996" s="3"/>
      <c r="AL4996" s="3"/>
    </row>
    <row r="4997" spans="1:38" ht="12" customHeight="1" x14ac:dyDescent="0.25">
      <c r="A4997" s="73">
        <v>5104019</v>
      </c>
      <c r="B4997" s="98" t="s">
        <v>2244</v>
      </c>
      <c r="C4997" s="74"/>
      <c r="D4997" s="115">
        <v>415.77</v>
      </c>
      <c r="E4997" s="75" t="s">
        <v>6463</v>
      </c>
      <c r="F4997" s="112">
        <f t="shared" si="269"/>
        <v>498.92399999999998</v>
      </c>
      <c r="G4997" s="80" t="s">
        <v>3334</v>
      </c>
      <c r="H4997" s="358"/>
      <c r="L4997"/>
      <c r="M4997"/>
      <c r="P4997" s="9">
        <v>112</v>
      </c>
      <c r="V4997" s="39"/>
      <c r="Z4997" s="38"/>
      <c r="AA4997" s="38">
        <v>12.001377884946606</v>
      </c>
      <c r="AB4997" s="30"/>
      <c r="AC4997" s="31"/>
      <c r="AD4997" s="32"/>
      <c r="AE4997" s="32"/>
      <c r="AF4997" s="33"/>
      <c r="AJ4997" s="350">
        <v>1104019</v>
      </c>
      <c r="AK4997" s="3"/>
      <c r="AL4997" s="3"/>
    </row>
    <row r="4998" spans="1:38" ht="12" customHeight="1" x14ac:dyDescent="0.25">
      <c r="A4998" s="73">
        <v>5104020</v>
      </c>
      <c r="B4998" s="98" t="s">
        <v>2245</v>
      </c>
      <c r="C4998" s="74"/>
      <c r="D4998" s="115">
        <v>415.77</v>
      </c>
      <c r="E4998" s="75" t="s">
        <v>6463</v>
      </c>
      <c r="F4998" s="112">
        <f t="shared" si="269"/>
        <v>498.92399999999998</v>
      </c>
      <c r="G4998" s="80" t="s">
        <v>3334</v>
      </c>
      <c r="H4998" s="358"/>
      <c r="L4998"/>
      <c r="M4998"/>
      <c r="P4998" s="9">
        <v>112</v>
      </c>
      <c r="V4998" s="39"/>
      <c r="Z4998" s="38"/>
      <c r="AA4998" s="38">
        <v>12.001377884946606</v>
      </c>
      <c r="AB4998" s="30"/>
      <c r="AC4998" s="31"/>
      <c r="AD4998" s="32"/>
      <c r="AE4998" s="32"/>
      <c r="AF4998" s="33"/>
      <c r="AJ4998" s="350">
        <v>1104020</v>
      </c>
      <c r="AK4998" s="3"/>
      <c r="AL4998" s="3"/>
    </row>
    <row r="4999" spans="1:38" ht="12" customHeight="1" x14ac:dyDescent="0.25">
      <c r="A4999" s="73">
        <v>5104021</v>
      </c>
      <c r="B4999" s="98" t="s">
        <v>2246</v>
      </c>
      <c r="C4999" s="74"/>
      <c r="D4999" s="115">
        <v>559.69000000000005</v>
      </c>
      <c r="E4999" s="75" t="s">
        <v>6463</v>
      </c>
      <c r="F4999" s="112">
        <f t="shared" si="269"/>
        <v>671.62800000000004</v>
      </c>
      <c r="G4999" s="80" t="s">
        <v>3334</v>
      </c>
      <c r="H4999" s="358"/>
      <c r="L4999"/>
      <c r="M4999"/>
      <c r="P4999" s="9">
        <v>112</v>
      </c>
      <c r="V4999" s="39"/>
      <c r="Z4999" s="38"/>
      <c r="AA4999" s="38">
        <v>11.998771718825978</v>
      </c>
      <c r="AB4999" s="30"/>
      <c r="AC4999" s="31"/>
      <c r="AD4999" s="32"/>
      <c r="AE4999" s="32"/>
      <c r="AF4999" s="33"/>
      <c r="AJ4999" s="350">
        <v>1104021</v>
      </c>
      <c r="AK4999" s="3"/>
      <c r="AL4999" s="3"/>
    </row>
    <row r="5000" spans="1:38" ht="12" customHeight="1" x14ac:dyDescent="0.25">
      <c r="A5000" s="73">
        <v>5104022</v>
      </c>
      <c r="B5000" s="98" t="s">
        <v>2247</v>
      </c>
      <c r="C5000" s="74"/>
      <c r="D5000" s="115">
        <v>559.69000000000005</v>
      </c>
      <c r="E5000" s="75" t="s">
        <v>6463</v>
      </c>
      <c r="F5000" s="112">
        <f t="shared" si="269"/>
        <v>671.62800000000004</v>
      </c>
      <c r="G5000" s="80" t="s">
        <v>3334</v>
      </c>
      <c r="H5000" s="358"/>
      <c r="L5000"/>
      <c r="M5000"/>
      <c r="P5000" s="9">
        <v>112</v>
      </c>
      <c r="V5000" s="39"/>
      <c r="Z5000" s="38"/>
      <c r="AA5000" s="38">
        <v>11.998771718825978</v>
      </c>
      <c r="AB5000" s="30"/>
      <c r="AC5000" s="31"/>
      <c r="AD5000" s="32"/>
      <c r="AE5000" s="32"/>
      <c r="AF5000" s="33"/>
      <c r="AJ5000" s="350">
        <v>1104022</v>
      </c>
      <c r="AK5000" s="3"/>
      <c r="AL5000" s="3"/>
    </row>
    <row r="5001" spans="1:38" ht="12" customHeight="1" x14ac:dyDescent="0.25">
      <c r="A5001" s="73">
        <v>5104023</v>
      </c>
      <c r="B5001" s="98" t="s">
        <v>2248</v>
      </c>
      <c r="C5001" s="74"/>
      <c r="D5001" s="115">
        <v>619.88</v>
      </c>
      <c r="E5001" s="75" t="s">
        <v>6463</v>
      </c>
      <c r="F5001" s="112">
        <f t="shared" si="269"/>
        <v>743.85599999999999</v>
      </c>
      <c r="G5001" s="80" t="s">
        <v>3334</v>
      </c>
      <c r="H5001" s="358"/>
      <c r="L5001"/>
      <c r="M5001"/>
      <c r="P5001" s="9">
        <v>112</v>
      </c>
      <c r="V5001" s="39"/>
      <c r="Z5001" s="38"/>
      <c r="AA5001" s="38">
        <v>12.000369668684442</v>
      </c>
      <c r="AB5001" s="30"/>
      <c r="AC5001" s="31"/>
      <c r="AD5001" s="32"/>
      <c r="AE5001" s="32"/>
      <c r="AF5001" s="33"/>
      <c r="AJ5001" s="350">
        <v>1104023</v>
      </c>
      <c r="AK5001" s="3"/>
      <c r="AL5001" s="3"/>
    </row>
    <row r="5002" spans="1:38" ht="12" customHeight="1" x14ac:dyDescent="0.25">
      <c r="A5002" s="73">
        <v>5104024</v>
      </c>
      <c r="B5002" s="98" t="s">
        <v>2249</v>
      </c>
      <c r="C5002" s="74"/>
      <c r="D5002" s="115">
        <v>619.88</v>
      </c>
      <c r="E5002" s="75" t="s">
        <v>6463</v>
      </c>
      <c r="F5002" s="112">
        <f t="shared" si="269"/>
        <v>743.85599999999999</v>
      </c>
      <c r="G5002" s="80" t="s">
        <v>3334</v>
      </c>
      <c r="H5002" s="358"/>
      <c r="L5002"/>
      <c r="M5002"/>
      <c r="P5002" s="9">
        <v>112</v>
      </c>
      <c r="V5002" s="39"/>
      <c r="Z5002" s="38"/>
      <c r="AA5002" s="38">
        <v>12.000369668684442</v>
      </c>
      <c r="AB5002" s="30"/>
      <c r="AC5002" s="31"/>
      <c r="AD5002" s="32"/>
      <c r="AE5002" s="32"/>
      <c r="AF5002" s="33"/>
      <c r="AJ5002" s="350">
        <v>1104024</v>
      </c>
      <c r="AK5002" s="3"/>
      <c r="AL5002" s="3"/>
    </row>
    <row r="5003" spans="1:38" ht="12" customHeight="1" x14ac:dyDescent="0.25">
      <c r="A5003" s="73">
        <v>5104025</v>
      </c>
      <c r="B5003" s="98" t="s">
        <v>2250</v>
      </c>
      <c r="C5003" s="74"/>
      <c r="D5003" s="115">
        <v>815.71</v>
      </c>
      <c r="E5003" s="75" t="s">
        <v>6463</v>
      </c>
      <c r="F5003" s="112">
        <f t="shared" si="269"/>
        <v>978.85199999999998</v>
      </c>
      <c r="G5003" s="80" t="s">
        <v>3334</v>
      </c>
      <c r="H5003" s="358"/>
      <c r="L5003"/>
      <c r="M5003"/>
      <c r="P5003" s="9">
        <v>112</v>
      </c>
      <c r="V5003" s="39"/>
      <c r="Z5003" s="38"/>
      <c r="AA5003" s="38">
        <v>12.000702308840303</v>
      </c>
      <c r="AB5003" s="30"/>
      <c r="AC5003" s="31"/>
      <c r="AD5003" s="32"/>
      <c r="AE5003" s="32"/>
      <c r="AF5003" s="33"/>
      <c r="AJ5003" s="350">
        <v>1104025</v>
      </c>
      <c r="AK5003" s="3"/>
      <c r="AL5003" s="3"/>
    </row>
    <row r="5004" spans="1:38" ht="12" customHeight="1" x14ac:dyDescent="0.25">
      <c r="A5004" s="73">
        <v>5104026</v>
      </c>
      <c r="B5004" s="98" t="s">
        <v>2251</v>
      </c>
      <c r="C5004" s="74"/>
      <c r="D5004" s="115">
        <v>815.71</v>
      </c>
      <c r="E5004" s="75" t="s">
        <v>6463</v>
      </c>
      <c r="F5004" s="112">
        <f t="shared" si="269"/>
        <v>978.85199999999998</v>
      </c>
      <c r="G5004" s="80" t="s">
        <v>3334</v>
      </c>
      <c r="H5004" s="358"/>
      <c r="L5004"/>
      <c r="M5004"/>
      <c r="P5004" s="9">
        <v>112</v>
      </c>
      <c r="V5004" s="39"/>
      <c r="Z5004" s="38"/>
      <c r="AA5004" s="38">
        <v>12.000702308840303</v>
      </c>
      <c r="AB5004" s="30"/>
      <c r="AC5004" s="31"/>
      <c r="AD5004" s="32"/>
      <c r="AE5004" s="32"/>
      <c r="AF5004" s="33"/>
      <c r="AJ5004" s="350">
        <v>1104026</v>
      </c>
      <c r="AK5004" s="3"/>
      <c r="AL5004" s="3"/>
    </row>
    <row r="5005" spans="1:38" ht="12" customHeight="1" x14ac:dyDescent="0.25">
      <c r="A5005" s="73">
        <v>5104027</v>
      </c>
      <c r="B5005" s="98" t="s">
        <v>2252</v>
      </c>
      <c r="C5005" s="74"/>
      <c r="D5005" s="115">
        <v>921.1</v>
      </c>
      <c r="E5005" s="75" t="s">
        <v>6463</v>
      </c>
      <c r="F5005" s="112">
        <f t="shared" si="269"/>
        <v>1105.32</v>
      </c>
      <c r="G5005" s="80" t="s">
        <v>3334</v>
      </c>
      <c r="H5005" s="358"/>
      <c r="L5005"/>
      <c r="M5005"/>
      <c r="P5005" s="9">
        <v>112</v>
      </c>
      <c r="V5005" s="39"/>
      <c r="Z5005" s="38"/>
      <c r="AA5005" s="38">
        <v>12.000497558851876</v>
      </c>
      <c r="AB5005" s="30"/>
      <c r="AC5005" s="31"/>
      <c r="AD5005" s="32"/>
      <c r="AE5005" s="32"/>
      <c r="AF5005" s="33"/>
      <c r="AJ5005" s="350">
        <v>1104027</v>
      </c>
      <c r="AK5005" s="3"/>
      <c r="AL5005" s="3"/>
    </row>
    <row r="5006" spans="1:38" ht="12" customHeight="1" x14ac:dyDescent="0.25">
      <c r="A5006" s="73">
        <v>5104028</v>
      </c>
      <c r="B5006" s="98" t="s">
        <v>2253</v>
      </c>
      <c r="C5006" s="74"/>
      <c r="D5006" s="115">
        <v>921.1</v>
      </c>
      <c r="E5006" s="75" t="s">
        <v>6463</v>
      </c>
      <c r="F5006" s="112">
        <f t="shared" si="269"/>
        <v>1105.32</v>
      </c>
      <c r="G5006" s="80" t="s">
        <v>3334</v>
      </c>
      <c r="H5006" s="358"/>
      <c r="L5006"/>
      <c r="M5006"/>
      <c r="P5006" s="9">
        <v>112</v>
      </c>
      <c r="V5006" s="39"/>
      <c r="Z5006" s="38"/>
      <c r="AA5006" s="38">
        <v>12.000497558851876</v>
      </c>
      <c r="AB5006" s="30"/>
      <c r="AC5006" s="31"/>
      <c r="AD5006" s="32"/>
      <c r="AE5006" s="32"/>
      <c r="AF5006" s="33"/>
      <c r="AJ5006" s="350">
        <v>1104028</v>
      </c>
      <c r="AK5006" s="3"/>
      <c r="AL5006" s="3"/>
    </row>
    <row r="5007" spans="1:38" ht="12" customHeight="1" x14ac:dyDescent="0.25">
      <c r="A5007" s="73">
        <v>5104029</v>
      </c>
      <c r="B5007" s="98" t="s">
        <v>2254</v>
      </c>
      <c r="C5007" s="74"/>
      <c r="D5007" s="115">
        <v>921.1</v>
      </c>
      <c r="E5007" s="75" t="s">
        <v>6463</v>
      </c>
      <c r="F5007" s="112">
        <f t="shared" si="269"/>
        <v>1105.32</v>
      </c>
      <c r="G5007" s="80" t="s">
        <v>3334</v>
      </c>
      <c r="H5007" s="358"/>
      <c r="L5007"/>
      <c r="M5007"/>
      <c r="P5007" s="9">
        <v>112</v>
      </c>
      <c r="V5007" s="39"/>
      <c r="Z5007" s="38"/>
      <c r="AA5007" s="38">
        <v>12.000497558851876</v>
      </c>
      <c r="AB5007" s="30"/>
      <c r="AC5007" s="31"/>
      <c r="AD5007" s="32"/>
      <c r="AE5007" s="32"/>
      <c r="AF5007" s="33"/>
      <c r="AJ5007" s="350">
        <v>1104029</v>
      </c>
      <c r="AK5007" s="3"/>
      <c r="AL5007" s="3"/>
    </row>
    <row r="5008" spans="1:38" ht="12" customHeight="1" x14ac:dyDescent="0.25">
      <c r="A5008" s="73">
        <v>5104030</v>
      </c>
      <c r="B5008" s="98" t="s">
        <v>2255</v>
      </c>
      <c r="C5008" s="74"/>
      <c r="D5008" s="115">
        <v>1200.92</v>
      </c>
      <c r="E5008" s="75"/>
      <c r="F5008" s="112">
        <f t="shared" si="269"/>
        <v>1441.104</v>
      </c>
      <c r="G5008" s="80" t="s">
        <v>3334</v>
      </c>
      <c r="H5008" s="358"/>
      <c r="L5008"/>
      <c r="M5008"/>
      <c r="P5008" s="9">
        <v>112</v>
      </c>
      <c r="V5008" s="39"/>
      <c r="Z5008" s="38"/>
      <c r="AA5008" s="38">
        <v>11.9998568890055</v>
      </c>
      <c r="AB5008" s="30"/>
      <c r="AC5008" s="31"/>
      <c r="AD5008" s="32"/>
      <c r="AE5008" s="32"/>
      <c r="AF5008" s="33"/>
      <c r="AJ5008" s="350">
        <v>1104030</v>
      </c>
      <c r="AK5008" s="3"/>
      <c r="AL5008" s="3"/>
    </row>
    <row r="5009" spans="1:38" ht="12" customHeight="1" x14ac:dyDescent="0.25">
      <c r="A5009" s="73">
        <v>5104031</v>
      </c>
      <c r="B5009" s="98" t="s">
        <v>2256</v>
      </c>
      <c r="C5009" s="74"/>
      <c r="D5009" s="115">
        <v>1492.14</v>
      </c>
      <c r="E5009" s="75" t="s">
        <v>6463</v>
      </c>
      <c r="F5009" s="112">
        <f t="shared" si="269"/>
        <v>1790.568</v>
      </c>
      <c r="G5009" s="80" t="s">
        <v>3334</v>
      </c>
      <c r="H5009" s="358"/>
      <c r="L5009"/>
      <c r="M5009"/>
      <c r="P5009" s="9">
        <v>112</v>
      </c>
      <c r="V5009" s="39"/>
      <c r="Z5009" s="38"/>
      <c r="AA5009" s="38">
        <v>11.999808033786053</v>
      </c>
      <c r="AB5009" s="30"/>
      <c r="AC5009" s="31"/>
      <c r="AD5009" s="32"/>
      <c r="AE5009" s="32"/>
      <c r="AF5009" s="33"/>
      <c r="AJ5009" s="350">
        <v>1104031</v>
      </c>
      <c r="AK5009" s="3"/>
      <c r="AL5009" s="3"/>
    </row>
    <row r="5010" spans="1:38" ht="24" customHeight="1" x14ac:dyDescent="0.25">
      <c r="A5010" s="73">
        <v>3705151</v>
      </c>
      <c r="B5010" s="98" t="s">
        <v>7205</v>
      </c>
      <c r="C5010" s="74"/>
      <c r="D5010" s="115">
        <v>128.63999999999999</v>
      </c>
      <c r="E5010" s="95" t="s">
        <v>5497</v>
      </c>
      <c r="F5010" s="112">
        <f t="shared" si="269"/>
        <v>154.36799999999997</v>
      </c>
      <c r="G5010" s="80" t="s">
        <v>3335</v>
      </c>
      <c r="H5010" s="358"/>
      <c r="J5010" s="15"/>
      <c r="L5010"/>
      <c r="M5010"/>
      <c r="P5010" s="9">
        <v>112</v>
      </c>
      <c r="V5010" s="39"/>
      <c r="Z5010" s="38"/>
      <c r="AA5010" s="38">
        <v>11.999808033786053</v>
      </c>
      <c r="AB5010" s="30"/>
      <c r="AC5010" s="31"/>
      <c r="AD5010" s="32"/>
      <c r="AE5010" s="32"/>
      <c r="AF5010" s="33"/>
      <c r="AJ5010" s="350"/>
      <c r="AK5010" s="3"/>
      <c r="AL5010" s="3"/>
    </row>
    <row r="5011" spans="1:38" ht="24" customHeight="1" x14ac:dyDescent="0.25">
      <c r="A5011" s="73">
        <v>3705152</v>
      </c>
      <c r="B5011" s="98" t="s">
        <v>7206</v>
      </c>
      <c r="C5011" s="74"/>
      <c r="D5011" s="115">
        <v>132.08000000000001</v>
      </c>
      <c r="E5011" s="95" t="s">
        <v>5497</v>
      </c>
      <c r="F5011" s="112">
        <f t="shared" si="269"/>
        <v>158.49600000000001</v>
      </c>
      <c r="G5011" s="80" t="s">
        <v>3335</v>
      </c>
      <c r="H5011" s="358"/>
      <c r="J5011" s="15"/>
      <c r="L5011"/>
      <c r="M5011"/>
      <c r="P5011" s="9">
        <v>112</v>
      </c>
      <c r="V5011" s="39"/>
      <c r="Z5011" s="38"/>
      <c r="AA5011" s="38">
        <v>11.999808033786053</v>
      </c>
      <c r="AB5011" s="30"/>
      <c r="AC5011" s="31"/>
      <c r="AD5011" s="32"/>
      <c r="AE5011" s="32"/>
      <c r="AF5011" s="33"/>
      <c r="AJ5011" s="350"/>
      <c r="AK5011" s="3"/>
      <c r="AL5011" s="3"/>
    </row>
    <row r="5012" spans="1:38" ht="24" customHeight="1" x14ac:dyDescent="0.25">
      <c r="A5012" s="73">
        <v>3705153</v>
      </c>
      <c r="B5012" s="98" t="s">
        <v>7207</v>
      </c>
      <c r="C5012" s="74"/>
      <c r="D5012" s="115">
        <v>143.35</v>
      </c>
      <c r="E5012" s="95" t="s">
        <v>5497</v>
      </c>
      <c r="F5012" s="112">
        <f t="shared" si="269"/>
        <v>172.01999999999998</v>
      </c>
      <c r="G5012" s="80" t="s">
        <v>3334</v>
      </c>
      <c r="H5012" s="358"/>
      <c r="J5012" s="15"/>
      <c r="L5012"/>
      <c r="M5012"/>
      <c r="P5012" s="9">
        <v>112</v>
      </c>
      <c r="V5012" s="39"/>
      <c r="Z5012" s="38"/>
      <c r="AA5012" s="38">
        <v>11.999808033786053</v>
      </c>
      <c r="AB5012" s="30"/>
      <c r="AC5012" s="31"/>
      <c r="AD5012" s="32"/>
      <c r="AE5012" s="32"/>
      <c r="AF5012" s="33"/>
      <c r="AJ5012" s="350"/>
      <c r="AK5012" s="3"/>
      <c r="AL5012" s="3"/>
    </row>
    <row r="5013" spans="1:38" ht="24" customHeight="1" x14ac:dyDescent="0.25">
      <c r="A5013" s="73">
        <v>3705154</v>
      </c>
      <c r="B5013" s="98" t="s">
        <v>7208</v>
      </c>
      <c r="C5013" s="74"/>
      <c r="D5013" s="115">
        <v>143.35</v>
      </c>
      <c r="E5013" s="95" t="s">
        <v>5497</v>
      </c>
      <c r="F5013" s="112">
        <f t="shared" si="269"/>
        <v>172.01999999999998</v>
      </c>
      <c r="G5013" s="80" t="s">
        <v>3335</v>
      </c>
      <c r="H5013" s="358"/>
      <c r="J5013" s="15"/>
      <c r="L5013"/>
      <c r="M5013"/>
      <c r="P5013" s="9">
        <v>112</v>
      </c>
      <c r="V5013" s="39"/>
      <c r="Z5013" s="38"/>
      <c r="AA5013" s="38">
        <v>11.999808033786053</v>
      </c>
      <c r="AB5013" s="30"/>
      <c r="AC5013" s="31"/>
      <c r="AD5013" s="32"/>
      <c r="AE5013" s="32"/>
      <c r="AF5013" s="33"/>
      <c r="AJ5013" s="350"/>
      <c r="AK5013" s="3"/>
      <c r="AL5013" s="3"/>
    </row>
    <row r="5014" spans="1:38" ht="24" customHeight="1" x14ac:dyDescent="0.25">
      <c r="A5014" s="73">
        <v>3705155</v>
      </c>
      <c r="B5014" s="98" t="s">
        <v>7209</v>
      </c>
      <c r="C5014" s="74"/>
      <c r="D5014" s="115">
        <v>152.72</v>
      </c>
      <c r="E5014" s="95" t="s">
        <v>5497</v>
      </c>
      <c r="F5014" s="112">
        <f t="shared" si="269"/>
        <v>183.26399999999998</v>
      </c>
      <c r="G5014" s="80" t="s">
        <v>3334</v>
      </c>
      <c r="H5014" s="358"/>
      <c r="J5014" s="15"/>
      <c r="L5014"/>
      <c r="M5014"/>
      <c r="P5014" s="9">
        <v>112</v>
      </c>
      <c r="V5014" s="39"/>
      <c r="Z5014" s="38"/>
      <c r="AA5014" s="38">
        <v>11.999808033786053</v>
      </c>
      <c r="AB5014" s="30"/>
      <c r="AC5014" s="31"/>
      <c r="AD5014" s="32"/>
      <c r="AE5014" s="32"/>
      <c r="AF5014" s="33"/>
      <c r="AJ5014" s="350"/>
      <c r="AK5014" s="3"/>
      <c r="AL5014" s="3"/>
    </row>
    <row r="5015" spans="1:38" ht="24" customHeight="1" x14ac:dyDescent="0.25">
      <c r="A5015" s="73">
        <v>3705156</v>
      </c>
      <c r="B5015" s="98" t="s">
        <v>7210</v>
      </c>
      <c r="C5015" s="74"/>
      <c r="D5015" s="115">
        <v>152.72</v>
      </c>
      <c r="E5015" s="95" t="s">
        <v>5497</v>
      </c>
      <c r="F5015" s="112">
        <f t="shared" si="269"/>
        <v>183.26399999999998</v>
      </c>
      <c r="G5015" s="80" t="s">
        <v>3335</v>
      </c>
      <c r="H5015" s="358"/>
      <c r="J5015" s="15"/>
      <c r="L5015"/>
      <c r="M5015"/>
      <c r="P5015" s="9">
        <v>112</v>
      </c>
      <c r="V5015" s="39"/>
      <c r="Z5015" s="38"/>
      <c r="AA5015" s="38">
        <v>11.999808033786053</v>
      </c>
      <c r="AB5015" s="30"/>
      <c r="AC5015" s="31"/>
      <c r="AD5015" s="32"/>
      <c r="AE5015" s="32"/>
      <c r="AF5015" s="33"/>
      <c r="AJ5015" s="350"/>
      <c r="AK5015" s="3"/>
      <c r="AL5015" s="3"/>
    </row>
    <row r="5016" spans="1:38" ht="24" customHeight="1" x14ac:dyDescent="0.25">
      <c r="A5016" s="73">
        <v>3705157</v>
      </c>
      <c r="B5016" s="98" t="s">
        <v>7211</v>
      </c>
      <c r="C5016" s="74"/>
      <c r="D5016" s="115">
        <v>219.51</v>
      </c>
      <c r="E5016" s="95" t="s">
        <v>5497</v>
      </c>
      <c r="F5016" s="112">
        <f t="shared" si="269"/>
        <v>263.41199999999998</v>
      </c>
      <c r="G5016" s="80" t="s">
        <v>3334</v>
      </c>
      <c r="H5016" s="358"/>
      <c r="J5016" s="15"/>
      <c r="L5016"/>
      <c r="M5016"/>
      <c r="P5016" s="9">
        <v>112</v>
      </c>
      <c r="V5016" s="39"/>
      <c r="Z5016" s="38"/>
      <c r="AA5016" s="38">
        <v>11.999808033786053</v>
      </c>
      <c r="AB5016" s="30"/>
      <c r="AC5016" s="31"/>
      <c r="AD5016" s="32"/>
      <c r="AE5016" s="32"/>
      <c r="AF5016" s="33"/>
      <c r="AJ5016" s="350"/>
      <c r="AK5016" s="3"/>
      <c r="AL5016" s="3"/>
    </row>
    <row r="5017" spans="1:38" ht="24" customHeight="1" x14ac:dyDescent="0.25">
      <c r="A5017" s="73">
        <v>3705158</v>
      </c>
      <c r="B5017" s="98" t="s">
        <v>7212</v>
      </c>
      <c r="C5017" s="74"/>
      <c r="D5017" s="115">
        <v>219.51</v>
      </c>
      <c r="E5017" s="95" t="s">
        <v>5497</v>
      </c>
      <c r="F5017" s="112">
        <f t="shared" si="269"/>
        <v>263.41199999999998</v>
      </c>
      <c r="G5017" s="80" t="s">
        <v>3335</v>
      </c>
      <c r="H5017" s="358"/>
      <c r="J5017" s="15"/>
      <c r="L5017"/>
      <c r="M5017"/>
      <c r="P5017" s="9">
        <v>112</v>
      </c>
      <c r="V5017" s="39"/>
      <c r="Z5017" s="38"/>
      <c r="AA5017" s="38">
        <v>11.999808033786053</v>
      </c>
      <c r="AB5017" s="30"/>
      <c r="AC5017" s="31"/>
      <c r="AD5017" s="32"/>
      <c r="AE5017" s="32"/>
      <c r="AF5017" s="33"/>
      <c r="AJ5017" s="350"/>
      <c r="AK5017" s="3"/>
      <c r="AL5017" s="3"/>
    </row>
    <row r="5018" spans="1:38" ht="24" customHeight="1" x14ac:dyDescent="0.25">
      <c r="A5018" s="73">
        <v>3705159</v>
      </c>
      <c r="B5018" s="98" t="s">
        <v>7213</v>
      </c>
      <c r="C5018" s="74"/>
      <c r="D5018" s="115">
        <v>258.10000000000002</v>
      </c>
      <c r="E5018" s="95" t="s">
        <v>5497</v>
      </c>
      <c r="F5018" s="112">
        <f t="shared" si="269"/>
        <v>309.72000000000003</v>
      </c>
      <c r="G5018" s="80" t="s">
        <v>3334</v>
      </c>
      <c r="H5018" s="358"/>
      <c r="J5018" s="15"/>
      <c r="L5018"/>
      <c r="M5018"/>
      <c r="P5018" s="9">
        <v>112</v>
      </c>
      <c r="V5018" s="39"/>
      <c r="Z5018" s="38"/>
      <c r="AA5018" s="38">
        <v>11.999808033786053</v>
      </c>
      <c r="AB5018" s="30"/>
      <c r="AC5018" s="31"/>
      <c r="AD5018" s="32"/>
      <c r="AE5018" s="32"/>
      <c r="AF5018" s="33"/>
      <c r="AJ5018" s="350"/>
      <c r="AK5018" s="3"/>
      <c r="AL5018" s="3"/>
    </row>
    <row r="5019" spans="1:38" ht="24" customHeight="1" x14ac:dyDescent="0.25">
      <c r="A5019" s="73">
        <v>3705160</v>
      </c>
      <c r="B5019" s="98" t="s">
        <v>7214</v>
      </c>
      <c r="C5019" s="74"/>
      <c r="D5019" s="115">
        <v>258.10000000000002</v>
      </c>
      <c r="E5019" s="95" t="s">
        <v>5497</v>
      </c>
      <c r="F5019" s="112">
        <f t="shared" si="269"/>
        <v>309.72000000000003</v>
      </c>
      <c r="G5019" s="80" t="s">
        <v>3335</v>
      </c>
      <c r="H5019" s="358"/>
      <c r="J5019" s="15"/>
      <c r="L5019"/>
      <c r="M5019"/>
      <c r="P5019" s="9">
        <v>112</v>
      </c>
      <c r="V5019" s="39"/>
      <c r="Z5019" s="38"/>
      <c r="AA5019" s="38">
        <v>11.999808033786053</v>
      </c>
      <c r="AB5019" s="30"/>
      <c r="AC5019" s="31"/>
      <c r="AD5019" s="32"/>
      <c r="AE5019" s="32"/>
      <c r="AF5019" s="33"/>
      <c r="AJ5019" s="350"/>
      <c r="AK5019" s="3"/>
      <c r="AL5019" s="3"/>
    </row>
    <row r="5020" spans="1:38" ht="24" customHeight="1" x14ac:dyDescent="0.25">
      <c r="A5020" s="73">
        <v>3705161</v>
      </c>
      <c r="B5020" s="98" t="s">
        <v>7215</v>
      </c>
      <c r="C5020" s="74"/>
      <c r="D5020" s="115">
        <v>258.10000000000002</v>
      </c>
      <c r="E5020" s="95" t="s">
        <v>5497</v>
      </c>
      <c r="F5020" s="112">
        <f t="shared" si="269"/>
        <v>309.72000000000003</v>
      </c>
      <c r="G5020" s="80" t="s">
        <v>3335</v>
      </c>
      <c r="H5020" s="358"/>
      <c r="J5020" s="15"/>
      <c r="L5020"/>
      <c r="M5020"/>
      <c r="P5020" s="9">
        <v>112</v>
      </c>
      <c r="V5020" s="39"/>
      <c r="Z5020" s="38"/>
      <c r="AA5020" s="38">
        <v>11.999808033786053</v>
      </c>
      <c r="AB5020" s="30"/>
      <c r="AC5020" s="31"/>
      <c r="AD5020" s="32"/>
      <c r="AE5020" s="32"/>
      <c r="AF5020" s="33"/>
      <c r="AJ5020" s="350"/>
      <c r="AK5020" s="3"/>
      <c r="AL5020" s="3"/>
    </row>
    <row r="5021" spans="1:38" ht="24" customHeight="1" x14ac:dyDescent="0.25">
      <c r="A5021" s="73">
        <v>3705162</v>
      </c>
      <c r="B5021" s="98" t="s">
        <v>7216</v>
      </c>
      <c r="C5021" s="74"/>
      <c r="D5021" s="115">
        <v>312.97000000000003</v>
      </c>
      <c r="E5021" s="95" t="s">
        <v>5497</v>
      </c>
      <c r="F5021" s="112">
        <f t="shared" si="269"/>
        <v>375.56400000000002</v>
      </c>
      <c r="G5021" s="80" t="s">
        <v>3335</v>
      </c>
      <c r="H5021" s="358"/>
      <c r="J5021" s="15"/>
      <c r="L5021"/>
      <c r="M5021"/>
      <c r="P5021" s="9">
        <v>112</v>
      </c>
      <c r="V5021" s="39"/>
      <c r="Z5021" s="38"/>
      <c r="AA5021" s="38">
        <v>11.999808033786053</v>
      </c>
      <c r="AB5021" s="30"/>
      <c r="AC5021" s="31"/>
      <c r="AD5021" s="32"/>
      <c r="AE5021" s="32"/>
      <c r="AF5021" s="33"/>
      <c r="AJ5021" s="350"/>
      <c r="AK5021" s="3"/>
      <c r="AL5021" s="3"/>
    </row>
    <row r="5022" spans="1:38" ht="24" customHeight="1" x14ac:dyDescent="0.25">
      <c r="A5022" s="73">
        <v>3705163</v>
      </c>
      <c r="B5022" s="98" t="s">
        <v>7217</v>
      </c>
      <c r="C5022" s="74"/>
      <c r="D5022" s="115">
        <v>312.97000000000003</v>
      </c>
      <c r="E5022" s="95" t="s">
        <v>5497</v>
      </c>
      <c r="F5022" s="112">
        <f t="shared" si="269"/>
        <v>375.56400000000002</v>
      </c>
      <c r="G5022" s="80" t="s">
        <v>3335</v>
      </c>
      <c r="H5022" s="358"/>
      <c r="J5022" s="15"/>
      <c r="L5022"/>
      <c r="M5022"/>
      <c r="P5022" s="9">
        <v>112</v>
      </c>
      <c r="V5022" s="39"/>
      <c r="Z5022" s="38"/>
      <c r="AA5022" s="38">
        <v>11.999808033786053</v>
      </c>
      <c r="AB5022" s="30"/>
      <c r="AC5022" s="31"/>
      <c r="AD5022" s="32"/>
      <c r="AE5022" s="32"/>
      <c r="AF5022" s="33"/>
      <c r="AJ5022" s="350"/>
      <c r="AK5022" s="3"/>
      <c r="AL5022" s="3"/>
    </row>
    <row r="5023" spans="1:38" ht="24" customHeight="1" x14ac:dyDescent="0.25">
      <c r="A5023" s="73">
        <v>3705164</v>
      </c>
      <c r="B5023" s="98" t="s">
        <v>7218</v>
      </c>
      <c r="C5023" s="74"/>
      <c r="D5023" s="115">
        <v>312.97000000000003</v>
      </c>
      <c r="E5023" s="95" t="s">
        <v>5497</v>
      </c>
      <c r="F5023" s="112">
        <f t="shared" si="269"/>
        <v>375.56400000000002</v>
      </c>
      <c r="G5023" s="80" t="s">
        <v>3335</v>
      </c>
      <c r="H5023" s="358"/>
      <c r="J5023" s="15"/>
      <c r="L5023"/>
      <c r="M5023"/>
      <c r="P5023" s="9">
        <v>112</v>
      </c>
      <c r="V5023" s="39"/>
      <c r="Z5023" s="38"/>
      <c r="AA5023" s="38">
        <v>11.999808033786053</v>
      </c>
      <c r="AB5023" s="30"/>
      <c r="AC5023" s="31"/>
      <c r="AD5023" s="32"/>
      <c r="AE5023" s="32"/>
      <c r="AF5023" s="33"/>
      <c r="AJ5023" s="350"/>
      <c r="AK5023" s="3"/>
      <c r="AL5023" s="3"/>
    </row>
    <row r="5024" spans="1:38" ht="24" customHeight="1" x14ac:dyDescent="0.25">
      <c r="A5024" s="73">
        <v>3705165</v>
      </c>
      <c r="B5024" s="98" t="s">
        <v>7219</v>
      </c>
      <c r="C5024" s="74"/>
      <c r="D5024" s="115">
        <v>366.83</v>
      </c>
      <c r="E5024" s="95" t="s">
        <v>5497</v>
      </c>
      <c r="F5024" s="112">
        <f t="shared" si="269"/>
        <v>440.19599999999997</v>
      </c>
      <c r="G5024" s="80" t="s">
        <v>3335</v>
      </c>
      <c r="H5024" s="358"/>
      <c r="J5024" s="15"/>
      <c r="L5024"/>
      <c r="M5024"/>
      <c r="P5024" s="9">
        <v>112</v>
      </c>
      <c r="V5024" s="39"/>
      <c r="Z5024" s="38"/>
      <c r="AA5024" s="38">
        <v>11.999808033786053</v>
      </c>
      <c r="AB5024" s="30"/>
      <c r="AC5024" s="31"/>
      <c r="AD5024" s="32"/>
      <c r="AE5024" s="32"/>
      <c r="AF5024" s="33"/>
      <c r="AJ5024" s="350"/>
      <c r="AK5024" s="3"/>
      <c r="AL5024" s="3"/>
    </row>
    <row r="5025" spans="1:38" ht="24" customHeight="1" x14ac:dyDescent="0.25">
      <c r="A5025" s="73">
        <v>3705166</v>
      </c>
      <c r="B5025" s="98" t="s">
        <v>7220</v>
      </c>
      <c r="C5025" s="74"/>
      <c r="D5025" s="115">
        <v>366.83</v>
      </c>
      <c r="E5025" s="95" t="s">
        <v>5497</v>
      </c>
      <c r="F5025" s="112">
        <f t="shared" si="269"/>
        <v>440.19599999999997</v>
      </c>
      <c r="G5025" s="80" t="s">
        <v>3335</v>
      </c>
      <c r="H5025" s="358"/>
      <c r="J5025" s="15"/>
      <c r="L5025"/>
      <c r="M5025"/>
      <c r="P5025" s="9">
        <v>112</v>
      </c>
      <c r="V5025" s="39"/>
      <c r="Z5025" s="38"/>
      <c r="AA5025" s="38">
        <v>11.999808033786053</v>
      </c>
      <c r="AB5025" s="30"/>
      <c r="AC5025" s="31"/>
      <c r="AD5025" s="32"/>
      <c r="AE5025" s="32"/>
      <c r="AF5025" s="33"/>
      <c r="AJ5025" s="350"/>
      <c r="AK5025" s="3"/>
      <c r="AL5025" s="3"/>
    </row>
    <row r="5026" spans="1:38" ht="24" customHeight="1" x14ac:dyDescent="0.25">
      <c r="A5026" s="73">
        <v>3705167</v>
      </c>
      <c r="B5026" s="98" t="s">
        <v>7221</v>
      </c>
      <c r="C5026" s="74"/>
      <c r="D5026" s="115">
        <v>366.83</v>
      </c>
      <c r="E5026" s="95" t="s">
        <v>5497</v>
      </c>
      <c r="F5026" s="112">
        <f t="shared" si="269"/>
        <v>440.19599999999997</v>
      </c>
      <c r="G5026" s="80" t="s">
        <v>3335</v>
      </c>
      <c r="H5026" s="358"/>
      <c r="J5026" s="15"/>
      <c r="L5026"/>
      <c r="M5026"/>
      <c r="P5026" s="9">
        <v>112</v>
      </c>
      <c r="V5026" s="39"/>
      <c r="Z5026" s="38"/>
      <c r="AA5026" s="38">
        <v>11.999808033786053</v>
      </c>
      <c r="AB5026" s="30"/>
      <c r="AC5026" s="31"/>
      <c r="AD5026" s="32"/>
      <c r="AE5026" s="32"/>
      <c r="AF5026" s="33"/>
      <c r="AJ5026" s="350"/>
      <c r="AK5026" s="3"/>
      <c r="AL5026" s="3"/>
    </row>
    <row r="5027" spans="1:38" ht="24" customHeight="1" x14ac:dyDescent="0.25">
      <c r="A5027" s="73">
        <v>3705168</v>
      </c>
      <c r="B5027" s="98" t="s">
        <v>7222</v>
      </c>
      <c r="C5027" s="74"/>
      <c r="D5027" s="115">
        <v>425.36</v>
      </c>
      <c r="E5027" s="95" t="s">
        <v>5497</v>
      </c>
      <c r="F5027" s="112">
        <f t="shared" si="269"/>
        <v>510.43200000000002</v>
      </c>
      <c r="G5027" s="80" t="s">
        <v>3334</v>
      </c>
      <c r="H5027" s="358"/>
      <c r="J5027" s="15"/>
      <c r="L5027"/>
      <c r="M5027"/>
      <c r="P5027" s="9">
        <v>112</v>
      </c>
      <c r="V5027" s="39"/>
      <c r="Z5027" s="38"/>
      <c r="AA5027" s="38">
        <v>11.999808033786053</v>
      </c>
      <c r="AB5027" s="30"/>
      <c r="AC5027" s="31"/>
      <c r="AD5027" s="32"/>
      <c r="AE5027" s="32"/>
      <c r="AF5027" s="33"/>
      <c r="AJ5027" s="350"/>
      <c r="AK5027" s="3"/>
      <c r="AL5027" s="3"/>
    </row>
    <row r="5028" spans="1:38" ht="24" customHeight="1" x14ac:dyDescent="0.25">
      <c r="A5028" s="73">
        <v>3705169</v>
      </c>
      <c r="B5028" s="98" t="s">
        <v>7223</v>
      </c>
      <c r="C5028" s="74"/>
      <c r="D5028" s="115">
        <v>425.36</v>
      </c>
      <c r="E5028" s="95" t="s">
        <v>5497</v>
      </c>
      <c r="F5028" s="112">
        <f t="shared" si="269"/>
        <v>510.43200000000002</v>
      </c>
      <c r="G5028" s="80" t="s">
        <v>3334</v>
      </c>
      <c r="H5028" s="358"/>
      <c r="J5028" s="15"/>
      <c r="L5028"/>
      <c r="M5028"/>
      <c r="P5028" s="9">
        <v>112</v>
      </c>
      <c r="V5028" s="39"/>
      <c r="Z5028" s="38"/>
      <c r="AA5028" s="38">
        <v>11.999808033786053</v>
      </c>
      <c r="AB5028" s="30"/>
      <c r="AC5028" s="31"/>
      <c r="AD5028" s="32"/>
      <c r="AE5028" s="32"/>
      <c r="AF5028" s="33"/>
      <c r="AJ5028" s="350"/>
      <c r="AK5028" s="3"/>
      <c r="AL5028" s="3"/>
    </row>
    <row r="5029" spans="1:38" ht="24" customHeight="1" x14ac:dyDescent="0.25">
      <c r="A5029" s="73">
        <v>3705170</v>
      </c>
      <c r="B5029" s="98" t="s">
        <v>7224</v>
      </c>
      <c r="C5029" s="74"/>
      <c r="D5029" s="115">
        <v>425.36</v>
      </c>
      <c r="E5029" s="95" t="s">
        <v>5497</v>
      </c>
      <c r="F5029" s="112">
        <f t="shared" si="269"/>
        <v>510.43200000000002</v>
      </c>
      <c r="G5029" s="80" t="s">
        <v>3335</v>
      </c>
      <c r="H5029" s="358"/>
      <c r="J5029" s="15"/>
      <c r="L5029"/>
      <c r="M5029"/>
      <c r="P5029" s="9">
        <v>112</v>
      </c>
      <c r="V5029" s="39"/>
      <c r="Z5029" s="38"/>
      <c r="AA5029" s="38">
        <v>11.999808033786053</v>
      </c>
      <c r="AB5029" s="30"/>
      <c r="AC5029" s="31"/>
      <c r="AD5029" s="32"/>
      <c r="AE5029" s="32"/>
      <c r="AF5029" s="33"/>
      <c r="AJ5029" s="350"/>
      <c r="AK5029" s="3"/>
      <c r="AL5029" s="3"/>
    </row>
    <row r="5030" spans="1:38" ht="24" customHeight="1" x14ac:dyDescent="0.25">
      <c r="A5030" s="73">
        <v>3705171</v>
      </c>
      <c r="B5030" s="98" t="s">
        <v>7225</v>
      </c>
      <c r="C5030" s="74"/>
      <c r="D5030" s="115">
        <v>569.28</v>
      </c>
      <c r="E5030" s="95" t="s">
        <v>5497</v>
      </c>
      <c r="F5030" s="112">
        <f t="shared" si="269"/>
        <v>683.13599999999997</v>
      </c>
      <c r="G5030" s="80" t="s">
        <v>3334</v>
      </c>
      <c r="H5030" s="358"/>
      <c r="J5030" s="15"/>
      <c r="L5030"/>
      <c r="M5030"/>
      <c r="P5030" s="9">
        <v>112</v>
      </c>
      <c r="V5030" s="39"/>
      <c r="Z5030" s="38"/>
      <c r="AA5030" s="38">
        <v>11.999808033786053</v>
      </c>
      <c r="AB5030" s="30"/>
      <c r="AC5030" s="31"/>
      <c r="AD5030" s="32"/>
      <c r="AE5030" s="32"/>
      <c r="AF5030" s="33"/>
      <c r="AJ5030" s="350"/>
      <c r="AK5030" s="3"/>
      <c r="AL5030" s="3"/>
    </row>
    <row r="5031" spans="1:38" ht="24" customHeight="1" x14ac:dyDescent="0.25">
      <c r="A5031" s="73">
        <v>3705172</v>
      </c>
      <c r="B5031" s="98" t="s">
        <v>7226</v>
      </c>
      <c r="C5031" s="74"/>
      <c r="D5031" s="115">
        <v>569.28</v>
      </c>
      <c r="E5031" s="95" t="s">
        <v>5497</v>
      </c>
      <c r="F5031" s="112">
        <f t="shared" si="269"/>
        <v>683.13599999999997</v>
      </c>
      <c r="G5031" s="80" t="s">
        <v>3335</v>
      </c>
      <c r="H5031" s="358"/>
      <c r="J5031" s="15"/>
      <c r="L5031"/>
      <c r="M5031"/>
      <c r="P5031" s="9">
        <v>112</v>
      </c>
      <c r="V5031" s="39"/>
      <c r="Z5031" s="38"/>
      <c r="AA5031" s="38">
        <v>11.999808033786053</v>
      </c>
      <c r="AB5031" s="30"/>
      <c r="AC5031" s="31"/>
      <c r="AD5031" s="32"/>
      <c r="AE5031" s="32"/>
      <c r="AF5031" s="33"/>
      <c r="AJ5031" s="350"/>
      <c r="AK5031" s="3"/>
      <c r="AL5031" s="3"/>
    </row>
    <row r="5032" spans="1:38" ht="24" customHeight="1" x14ac:dyDescent="0.25">
      <c r="A5032" s="73">
        <v>3705173</v>
      </c>
      <c r="B5032" s="98" t="s">
        <v>7227</v>
      </c>
      <c r="C5032" s="74"/>
      <c r="D5032" s="115">
        <v>629.46</v>
      </c>
      <c r="E5032" s="95" t="s">
        <v>5497</v>
      </c>
      <c r="F5032" s="112">
        <f t="shared" si="269"/>
        <v>755.35199999999998</v>
      </c>
      <c r="G5032" s="80" t="s">
        <v>3334</v>
      </c>
      <c r="H5032" s="358"/>
      <c r="J5032" s="15"/>
      <c r="L5032"/>
      <c r="M5032"/>
      <c r="P5032" s="9">
        <v>112</v>
      </c>
      <c r="V5032" s="39"/>
      <c r="Z5032" s="38"/>
      <c r="AA5032" s="38">
        <v>11.999808033786053</v>
      </c>
      <c r="AB5032" s="30"/>
      <c r="AC5032" s="31"/>
      <c r="AD5032" s="32"/>
      <c r="AE5032" s="32"/>
      <c r="AF5032" s="33"/>
      <c r="AJ5032" s="350"/>
      <c r="AK5032" s="3"/>
      <c r="AL5032" s="3"/>
    </row>
    <row r="5033" spans="1:38" ht="24" customHeight="1" x14ac:dyDescent="0.25">
      <c r="A5033" s="73">
        <v>3705174</v>
      </c>
      <c r="B5033" s="98" t="s">
        <v>7228</v>
      </c>
      <c r="C5033" s="74"/>
      <c r="D5033" s="115">
        <v>629.46</v>
      </c>
      <c r="E5033" s="95" t="s">
        <v>5497</v>
      </c>
      <c r="F5033" s="112">
        <f t="shared" si="269"/>
        <v>755.35199999999998</v>
      </c>
      <c r="G5033" s="80" t="s">
        <v>3335</v>
      </c>
      <c r="H5033" s="358"/>
      <c r="J5033" s="15"/>
      <c r="L5033"/>
      <c r="M5033"/>
      <c r="P5033" s="9">
        <v>112</v>
      </c>
      <c r="V5033" s="39"/>
      <c r="Z5033" s="38"/>
      <c r="AA5033" s="38">
        <v>11.999808033786053</v>
      </c>
      <c r="AB5033" s="30"/>
      <c r="AC5033" s="31"/>
      <c r="AD5033" s="32"/>
      <c r="AE5033" s="32"/>
      <c r="AF5033" s="33"/>
      <c r="AJ5033" s="350"/>
      <c r="AK5033" s="3"/>
      <c r="AL5033" s="3"/>
    </row>
    <row r="5034" spans="1:38" ht="24" customHeight="1" x14ac:dyDescent="0.25">
      <c r="A5034" s="271">
        <v>3705175</v>
      </c>
      <c r="B5034" s="100" t="s">
        <v>7229</v>
      </c>
      <c r="C5034" s="85"/>
      <c r="D5034" s="115">
        <v>825.3</v>
      </c>
      <c r="E5034" s="291" t="s">
        <v>5497</v>
      </c>
      <c r="F5034" s="292">
        <f t="shared" si="269"/>
        <v>990.3599999999999</v>
      </c>
      <c r="G5034" s="87" t="s">
        <v>3335</v>
      </c>
      <c r="H5034" s="358"/>
      <c r="J5034" s="15"/>
      <c r="L5034"/>
      <c r="M5034"/>
      <c r="P5034" s="9">
        <v>112</v>
      </c>
      <c r="V5034" s="39"/>
      <c r="Z5034" s="38"/>
      <c r="AA5034" s="38">
        <v>11.999808033786053</v>
      </c>
      <c r="AB5034" s="30"/>
      <c r="AC5034" s="31"/>
      <c r="AD5034" s="32"/>
      <c r="AE5034" s="32"/>
      <c r="AF5034" s="33"/>
      <c r="AJ5034" s="350"/>
      <c r="AK5034" s="3"/>
      <c r="AL5034" s="3"/>
    </row>
    <row r="5035" spans="1:38" ht="75" customHeight="1" x14ac:dyDescent="0.25">
      <c r="A5035" s="269">
        <v>167</v>
      </c>
      <c r="B5035" s="285" t="s">
        <v>8074</v>
      </c>
      <c r="C5035" s="267"/>
      <c r="D5035" s="115"/>
      <c r="E5035" s="267"/>
      <c r="F5035" s="298"/>
      <c r="G5035" s="189"/>
      <c r="H5035" s="358"/>
      <c r="I5035" s="331"/>
      <c r="J5035" s="72"/>
      <c r="K5035" s="72"/>
      <c r="L5035"/>
      <c r="M5035"/>
      <c r="P5035" s="9">
        <v>247</v>
      </c>
      <c r="R5035" s="36"/>
      <c r="V5035" s="37"/>
      <c r="Z5035" s="38"/>
      <c r="AA5035" s="38"/>
      <c r="AB5035" s="30"/>
      <c r="AC5035" s="31"/>
      <c r="AD5035" s="32"/>
      <c r="AE5035" s="32"/>
      <c r="AF5035" s="33"/>
      <c r="AJ5035" s="350"/>
      <c r="AK5035" s="3"/>
      <c r="AL5035" s="3"/>
    </row>
    <row r="5036" spans="1:38" ht="12" customHeight="1" x14ac:dyDescent="0.25">
      <c r="A5036" s="76">
        <v>5112001</v>
      </c>
      <c r="B5036" s="270" t="s">
        <v>4724</v>
      </c>
      <c r="C5036" s="77"/>
      <c r="D5036" s="115">
        <v>242.05</v>
      </c>
      <c r="E5036" s="78" t="s">
        <v>1</v>
      </c>
      <c r="F5036" s="112">
        <f t="shared" si="269"/>
        <v>290.45999999999998</v>
      </c>
      <c r="G5036" s="79" t="s">
        <v>3335</v>
      </c>
      <c r="H5036" s="358"/>
      <c r="I5036" s="326" t="s">
        <v>4950</v>
      </c>
      <c r="L5036"/>
      <c r="M5036"/>
      <c r="P5036" s="9">
        <v>247</v>
      </c>
      <c r="V5036" s="39"/>
      <c r="Z5036" s="38"/>
      <c r="AA5036" s="38">
        <v>12</v>
      </c>
      <c r="AB5036" s="30"/>
      <c r="AC5036" s="31"/>
      <c r="AD5036" s="32"/>
      <c r="AE5036" s="32"/>
      <c r="AF5036" s="33"/>
      <c r="AJ5036" s="350"/>
      <c r="AK5036" s="3"/>
      <c r="AL5036" s="3"/>
    </row>
    <row r="5037" spans="1:38" ht="12" customHeight="1" x14ac:dyDescent="0.25">
      <c r="A5037" s="73">
        <v>5112002</v>
      </c>
      <c r="B5037" s="98" t="s">
        <v>4725</v>
      </c>
      <c r="C5037" s="74"/>
      <c r="D5037" s="115">
        <v>248.94</v>
      </c>
      <c r="E5037" s="75" t="s">
        <v>6463</v>
      </c>
      <c r="F5037" s="112">
        <f t="shared" si="269"/>
        <v>298.72800000000001</v>
      </c>
      <c r="G5037" s="80" t="s">
        <v>3335</v>
      </c>
      <c r="H5037" s="358"/>
      <c r="I5037" s="360" t="s">
        <v>8298</v>
      </c>
      <c r="L5037"/>
      <c r="M5037"/>
      <c r="P5037" s="9">
        <v>247</v>
      </c>
      <c r="V5037" s="39"/>
      <c r="Z5037" s="38"/>
      <c r="AA5037" s="38">
        <v>12.000920492463464</v>
      </c>
      <c r="AB5037" s="30"/>
      <c r="AC5037" s="31"/>
      <c r="AD5037" s="32"/>
      <c r="AE5037" s="32"/>
      <c r="AF5037" s="33"/>
      <c r="AJ5037" s="350"/>
      <c r="AK5037" s="3"/>
      <c r="AL5037" s="3"/>
    </row>
    <row r="5038" spans="1:38" ht="12" customHeight="1" x14ac:dyDescent="0.25">
      <c r="A5038" s="73">
        <v>5112003</v>
      </c>
      <c r="B5038" s="98" t="s">
        <v>4726</v>
      </c>
      <c r="C5038" s="74"/>
      <c r="D5038" s="115">
        <v>271.45999999999998</v>
      </c>
      <c r="E5038" s="75" t="s">
        <v>6463</v>
      </c>
      <c r="F5038" s="112">
        <f t="shared" si="269"/>
        <v>325.75199999999995</v>
      </c>
      <c r="G5038" s="80" t="s">
        <v>3335</v>
      </c>
      <c r="H5038" s="358"/>
      <c r="I5038" s="361"/>
      <c r="L5038"/>
      <c r="M5038"/>
      <c r="P5038" s="9">
        <v>247</v>
      </c>
      <c r="V5038" s="39"/>
      <c r="Z5038" s="38"/>
      <c r="AA5038" s="38">
        <v>11.9974675530231</v>
      </c>
      <c r="AB5038" s="30"/>
      <c r="AC5038" s="31"/>
      <c r="AD5038" s="32"/>
      <c r="AE5038" s="32"/>
      <c r="AF5038" s="33"/>
      <c r="AJ5038" s="350"/>
      <c r="AK5038" s="3"/>
      <c r="AL5038" s="3"/>
    </row>
    <row r="5039" spans="1:38" ht="12" customHeight="1" x14ac:dyDescent="0.25">
      <c r="A5039" s="73">
        <v>5112004</v>
      </c>
      <c r="B5039" s="98" t="s">
        <v>4727</v>
      </c>
      <c r="C5039" s="74"/>
      <c r="D5039" s="115">
        <v>290.22000000000003</v>
      </c>
      <c r="E5039" s="75" t="s">
        <v>6463</v>
      </c>
      <c r="F5039" s="112">
        <f t="shared" si="269"/>
        <v>348.26400000000001</v>
      </c>
      <c r="G5039" s="80" t="s">
        <v>3335</v>
      </c>
      <c r="H5039" s="358"/>
      <c r="I5039" s="365" t="s">
        <v>4993</v>
      </c>
      <c r="L5039"/>
      <c r="M5039"/>
      <c r="P5039" s="9">
        <v>247</v>
      </c>
      <c r="V5039" s="39"/>
      <c r="Z5039" s="38"/>
      <c r="AA5039" s="38">
        <v>12.001579155151987</v>
      </c>
      <c r="AB5039" s="30"/>
      <c r="AC5039" s="31"/>
      <c r="AD5039" s="32"/>
      <c r="AE5039" s="32"/>
      <c r="AF5039" s="33"/>
      <c r="AJ5039" s="350"/>
      <c r="AK5039" s="3"/>
      <c r="AL5039" s="3"/>
    </row>
    <row r="5040" spans="1:38" ht="12" customHeight="1" x14ac:dyDescent="0.25">
      <c r="A5040" s="73">
        <v>5112005</v>
      </c>
      <c r="B5040" s="98" t="s">
        <v>4712</v>
      </c>
      <c r="C5040" s="74"/>
      <c r="D5040" s="115">
        <v>423.79</v>
      </c>
      <c r="E5040" s="75" t="s">
        <v>6463</v>
      </c>
      <c r="F5040" s="112">
        <f t="shared" si="269"/>
        <v>508.548</v>
      </c>
      <c r="G5040" s="80" t="s">
        <v>3335</v>
      </c>
      <c r="H5040" s="358"/>
      <c r="I5040" s="365"/>
      <c r="L5040"/>
      <c r="M5040"/>
      <c r="P5040" s="9">
        <v>247</v>
      </c>
      <c r="V5040" s="39"/>
      <c r="Z5040" s="38"/>
      <c r="AA5040" s="38">
        <v>11.997296383913493</v>
      </c>
      <c r="AB5040" s="30"/>
      <c r="AC5040" s="31"/>
      <c r="AD5040" s="32"/>
      <c r="AE5040" s="32"/>
      <c r="AF5040" s="33"/>
      <c r="AJ5040" s="350"/>
      <c r="AK5040" s="3"/>
      <c r="AL5040" s="3"/>
    </row>
    <row r="5041" spans="1:38" ht="12" customHeight="1" x14ac:dyDescent="0.25">
      <c r="A5041" s="73">
        <v>5112006</v>
      </c>
      <c r="B5041" s="98" t="s">
        <v>4721</v>
      </c>
      <c r="C5041" s="74"/>
      <c r="D5041" s="115">
        <v>500.27</v>
      </c>
      <c r="E5041" s="75" t="s">
        <v>1</v>
      </c>
      <c r="F5041" s="112">
        <f t="shared" si="269"/>
        <v>600.32399999999996</v>
      </c>
      <c r="G5041" s="80" t="s">
        <v>3335</v>
      </c>
      <c r="H5041" s="358"/>
      <c r="I5041" s="365"/>
      <c r="L5041"/>
      <c r="M5041"/>
      <c r="P5041" s="9">
        <v>247</v>
      </c>
      <c r="V5041" s="39"/>
      <c r="Z5041" s="38"/>
      <c r="AA5041" s="38">
        <v>12.00114514743774</v>
      </c>
      <c r="AB5041" s="30"/>
      <c r="AC5041" s="31"/>
      <c r="AD5041" s="32"/>
      <c r="AE5041" s="32"/>
      <c r="AF5041" s="33"/>
      <c r="AJ5041" s="350"/>
      <c r="AK5041" s="3"/>
      <c r="AL5041" s="3"/>
    </row>
    <row r="5042" spans="1:38" ht="12" customHeight="1" x14ac:dyDescent="0.25">
      <c r="A5042" s="73">
        <v>5112007</v>
      </c>
      <c r="B5042" s="98" t="s">
        <v>4713</v>
      </c>
      <c r="C5042" s="74"/>
      <c r="D5042" s="115">
        <v>500.27</v>
      </c>
      <c r="E5042" s="75" t="s">
        <v>6463</v>
      </c>
      <c r="F5042" s="112">
        <f t="shared" si="269"/>
        <v>600.32399999999996</v>
      </c>
      <c r="G5042" s="80" t="s">
        <v>3335</v>
      </c>
      <c r="H5042" s="358"/>
      <c r="L5042"/>
      <c r="M5042"/>
      <c r="P5042" s="9">
        <v>247</v>
      </c>
      <c r="V5042" s="39"/>
      <c r="Z5042" s="38"/>
      <c r="AA5042" s="38">
        <v>12.00114514743774</v>
      </c>
      <c r="AB5042" s="30"/>
      <c r="AC5042" s="31"/>
      <c r="AD5042" s="32"/>
      <c r="AE5042" s="32"/>
      <c r="AF5042" s="33"/>
      <c r="AJ5042" s="350"/>
      <c r="AK5042" s="3"/>
      <c r="AL5042" s="3"/>
    </row>
    <row r="5043" spans="1:38" ht="12" customHeight="1" x14ac:dyDescent="0.25">
      <c r="A5043" s="73">
        <v>5112008</v>
      </c>
      <c r="B5043" s="98" t="s">
        <v>4720</v>
      </c>
      <c r="C5043" s="74"/>
      <c r="D5043" s="115">
        <v>610.03</v>
      </c>
      <c r="E5043" s="75" t="s">
        <v>6463</v>
      </c>
      <c r="F5043" s="112">
        <f t="shared" si="269"/>
        <v>732.03599999999994</v>
      </c>
      <c r="G5043" s="80" t="s">
        <v>3335</v>
      </c>
      <c r="H5043" s="358"/>
      <c r="I5043" s="326" t="s">
        <v>4968</v>
      </c>
      <c r="L5043"/>
      <c r="M5043"/>
      <c r="P5043" s="9">
        <v>247</v>
      </c>
      <c r="V5043" s="39"/>
      <c r="Z5043" s="38"/>
      <c r="AA5043" s="38">
        <v>12.001690378926611</v>
      </c>
      <c r="AB5043" s="30"/>
      <c r="AC5043" s="31"/>
      <c r="AD5043" s="32"/>
      <c r="AE5043" s="32"/>
      <c r="AF5043" s="33"/>
      <c r="AJ5043" s="350"/>
      <c r="AK5043" s="3"/>
      <c r="AL5043" s="3"/>
    </row>
    <row r="5044" spans="1:38" ht="12" customHeight="1" x14ac:dyDescent="0.25">
      <c r="A5044" s="73">
        <v>5112009</v>
      </c>
      <c r="B5044" s="98" t="s">
        <v>4714</v>
      </c>
      <c r="C5044" s="74"/>
      <c r="D5044" s="115">
        <v>717.73</v>
      </c>
      <c r="E5044" s="75" t="s">
        <v>6463</v>
      </c>
      <c r="F5044" s="112">
        <f t="shared" si="269"/>
        <v>861.27599999999995</v>
      </c>
      <c r="G5044" s="80" t="s">
        <v>3334</v>
      </c>
      <c r="H5044" s="358"/>
      <c r="I5044" s="360" t="s">
        <v>8281</v>
      </c>
      <c r="L5044"/>
      <c r="M5044"/>
      <c r="P5044" s="9">
        <v>247</v>
      </c>
      <c r="V5044" s="39"/>
      <c r="Z5044" s="38"/>
      <c r="AA5044" s="38">
        <v>12.000638544119411</v>
      </c>
      <c r="AB5044" s="30"/>
      <c r="AC5044" s="31"/>
      <c r="AD5044" s="32"/>
      <c r="AE5044" s="32"/>
      <c r="AF5044" s="33"/>
      <c r="AJ5044" s="350"/>
      <c r="AK5044" s="3"/>
      <c r="AL5044" s="3"/>
    </row>
    <row r="5045" spans="1:38" ht="12" customHeight="1" x14ac:dyDescent="0.25">
      <c r="A5045" s="73">
        <v>5112010</v>
      </c>
      <c r="B5045" s="98" t="s">
        <v>4853</v>
      </c>
      <c r="C5045" s="74"/>
      <c r="D5045" s="115">
        <v>831.54</v>
      </c>
      <c r="E5045" s="75" t="s">
        <v>6463</v>
      </c>
      <c r="F5045" s="112">
        <f t="shared" si="269"/>
        <v>997.84799999999996</v>
      </c>
      <c r="G5045" s="80" t="s">
        <v>3334</v>
      </c>
      <c r="H5045" s="358"/>
      <c r="I5045" s="361"/>
      <c r="L5045"/>
      <c r="M5045"/>
      <c r="P5045" s="9">
        <v>247</v>
      </c>
      <c r="V5045" s="39"/>
      <c r="Z5045" s="38"/>
      <c r="AA5045" s="38">
        <v>12.000702308840303</v>
      </c>
      <c r="AB5045" s="30"/>
      <c r="AC5045" s="31"/>
      <c r="AD5045" s="32"/>
      <c r="AE5045" s="32"/>
      <c r="AF5045" s="33"/>
      <c r="AJ5045" s="350"/>
      <c r="AK5045" s="3"/>
      <c r="AL5045" s="3"/>
    </row>
    <row r="5046" spans="1:38" ht="12" customHeight="1" x14ac:dyDescent="0.25">
      <c r="A5046" s="73">
        <v>5112011</v>
      </c>
      <c r="B5046" s="98" t="s">
        <v>4715</v>
      </c>
      <c r="C5046" s="74"/>
      <c r="D5046" s="115">
        <v>831.54</v>
      </c>
      <c r="E5046" s="75" t="s">
        <v>6463</v>
      </c>
      <c r="F5046" s="112">
        <f t="shared" si="269"/>
        <v>997.84799999999996</v>
      </c>
      <c r="G5046" s="80" t="s">
        <v>3334</v>
      </c>
      <c r="H5046" s="358"/>
      <c r="L5046"/>
      <c r="M5046"/>
      <c r="P5046" s="9">
        <v>247</v>
      </c>
      <c r="V5046" s="39"/>
      <c r="Z5046" s="38"/>
      <c r="AA5046" s="38">
        <v>12.001377884946606</v>
      </c>
      <c r="AB5046" s="30"/>
      <c r="AC5046" s="31"/>
      <c r="AD5046" s="32"/>
      <c r="AE5046" s="32"/>
      <c r="AF5046" s="33"/>
      <c r="AJ5046" s="350"/>
      <c r="AK5046" s="3"/>
      <c r="AL5046" s="3"/>
    </row>
    <row r="5047" spans="1:38" ht="12" customHeight="1" x14ac:dyDescent="0.25">
      <c r="A5047" s="73">
        <v>5112012</v>
      </c>
      <c r="B5047" s="98" t="s">
        <v>4854</v>
      </c>
      <c r="C5047" s="74"/>
      <c r="D5047" s="115">
        <v>1119.3800000000001</v>
      </c>
      <c r="E5047" s="75" t="s">
        <v>6463</v>
      </c>
      <c r="F5047" s="112">
        <f t="shared" si="269"/>
        <v>1343.2560000000001</v>
      </c>
      <c r="G5047" s="80" t="s">
        <v>3334</v>
      </c>
      <c r="H5047" s="358"/>
      <c r="I5047" s="360" t="s">
        <v>8290</v>
      </c>
      <c r="L5047"/>
      <c r="M5047"/>
      <c r="P5047" s="9">
        <v>247</v>
      </c>
      <c r="V5047" s="39"/>
      <c r="Z5047" s="38"/>
      <c r="AA5047" s="38">
        <v>11.998771718825978</v>
      </c>
      <c r="AB5047" s="30"/>
      <c r="AC5047" s="31"/>
      <c r="AD5047" s="32"/>
      <c r="AE5047" s="32"/>
      <c r="AF5047" s="33"/>
      <c r="AJ5047" s="350"/>
      <c r="AK5047" s="3"/>
      <c r="AL5047" s="3"/>
    </row>
    <row r="5048" spans="1:38" ht="12" customHeight="1" x14ac:dyDescent="0.25">
      <c r="A5048" s="73">
        <v>5112013</v>
      </c>
      <c r="B5048" s="98" t="s">
        <v>4716</v>
      </c>
      <c r="C5048" s="74"/>
      <c r="D5048" s="115">
        <v>1239.77</v>
      </c>
      <c r="E5048" s="75" t="s">
        <v>6463</v>
      </c>
      <c r="F5048" s="112">
        <f t="shared" si="269"/>
        <v>1487.7239999999999</v>
      </c>
      <c r="G5048" s="80" t="s">
        <v>3334</v>
      </c>
      <c r="H5048" s="358"/>
      <c r="I5048" s="361"/>
      <c r="L5048"/>
      <c r="M5048"/>
      <c r="P5048" s="9">
        <v>247</v>
      </c>
      <c r="V5048" s="39"/>
      <c r="Z5048" s="38"/>
      <c r="AA5048" s="38">
        <v>12.000369668684442</v>
      </c>
      <c r="AB5048" s="30"/>
      <c r="AC5048" s="31"/>
      <c r="AD5048" s="32"/>
      <c r="AE5048" s="32"/>
      <c r="AF5048" s="33"/>
      <c r="AJ5048" s="350"/>
      <c r="AK5048" s="3"/>
      <c r="AL5048" s="3"/>
    </row>
    <row r="5049" spans="1:38" ht="12" customHeight="1" x14ac:dyDescent="0.25">
      <c r="A5049" s="73">
        <v>5112014</v>
      </c>
      <c r="B5049" s="98" t="s">
        <v>4717</v>
      </c>
      <c r="C5049" s="74"/>
      <c r="D5049" s="115">
        <v>1842.21</v>
      </c>
      <c r="E5049" s="75" t="s">
        <v>6463</v>
      </c>
      <c r="F5049" s="112">
        <f t="shared" si="269"/>
        <v>2210.652</v>
      </c>
      <c r="G5049" s="80" t="s">
        <v>3334</v>
      </c>
      <c r="H5049" s="358"/>
      <c r="L5049"/>
      <c r="M5049"/>
      <c r="P5049" s="9">
        <v>247</v>
      </c>
      <c r="V5049" s="39"/>
      <c r="Z5049" s="38"/>
      <c r="AA5049" s="38">
        <v>12.000497558851876</v>
      </c>
      <c r="AB5049" s="30"/>
      <c r="AC5049" s="31"/>
      <c r="AD5049" s="32"/>
      <c r="AE5049" s="32"/>
      <c r="AF5049" s="33"/>
      <c r="AJ5049" s="350"/>
      <c r="AK5049" s="3"/>
      <c r="AL5049" s="3"/>
    </row>
    <row r="5050" spans="1:38" ht="12" customHeight="1" x14ac:dyDescent="0.25">
      <c r="A5050" s="73">
        <v>5112015</v>
      </c>
      <c r="B5050" s="98" t="s">
        <v>4718</v>
      </c>
      <c r="C5050" s="74"/>
      <c r="D5050" s="115">
        <v>2401.8200000000002</v>
      </c>
      <c r="E5050" s="75" t="s">
        <v>6463</v>
      </c>
      <c r="F5050" s="112">
        <f t="shared" si="269"/>
        <v>2882.1840000000002</v>
      </c>
      <c r="G5050" s="80" t="s">
        <v>3334</v>
      </c>
      <c r="H5050" s="358"/>
      <c r="L5050"/>
      <c r="M5050"/>
      <c r="P5050" s="9">
        <v>247</v>
      </c>
      <c r="V5050" s="39"/>
      <c r="Z5050" s="38"/>
      <c r="AA5050" s="38">
        <v>11.9998568890055</v>
      </c>
      <c r="AB5050" s="30"/>
      <c r="AC5050" s="31"/>
      <c r="AD5050" s="32"/>
      <c r="AE5050" s="32"/>
      <c r="AF5050" s="33"/>
      <c r="AJ5050" s="350"/>
      <c r="AK5050" s="3"/>
      <c r="AL5050" s="3"/>
    </row>
    <row r="5051" spans="1:38" ht="12" customHeight="1" x14ac:dyDescent="0.25">
      <c r="A5051" s="271">
        <v>5112016</v>
      </c>
      <c r="B5051" s="100" t="s">
        <v>4719</v>
      </c>
      <c r="C5051" s="85"/>
      <c r="D5051" s="115">
        <v>2984.28</v>
      </c>
      <c r="E5051" s="86" t="s">
        <v>6463</v>
      </c>
      <c r="F5051" s="292">
        <f t="shared" si="269"/>
        <v>3581.136</v>
      </c>
      <c r="G5051" s="87" t="s">
        <v>3334</v>
      </c>
      <c r="H5051" s="358"/>
      <c r="L5051"/>
      <c r="M5051"/>
      <c r="P5051" s="9">
        <v>247</v>
      </c>
      <c r="V5051" s="39"/>
      <c r="Z5051" s="38"/>
      <c r="AA5051" s="38">
        <v>11.999808033786053</v>
      </c>
      <c r="AB5051" s="30"/>
      <c r="AC5051" s="31"/>
      <c r="AD5051" s="32"/>
      <c r="AE5051" s="32"/>
      <c r="AF5051" s="33"/>
      <c r="AJ5051" s="350"/>
      <c r="AK5051" s="3"/>
      <c r="AL5051" s="3"/>
    </row>
    <row r="5052" spans="1:38" ht="60" customHeight="1" x14ac:dyDescent="0.25">
      <c r="A5052" s="269">
        <v>168</v>
      </c>
      <c r="B5052" s="285" t="s">
        <v>8075</v>
      </c>
      <c r="C5052" s="267"/>
      <c r="D5052" s="115"/>
      <c r="E5052" s="267"/>
      <c r="F5052" s="298"/>
      <c r="G5052" s="189"/>
      <c r="H5052" s="358"/>
      <c r="I5052" s="331"/>
      <c r="J5052" s="72"/>
      <c r="K5052" s="72"/>
      <c r="L5052"/>
      <c r="M5052"/>
      <c r="P5052" s="9">
        <v>113</v>
      </c>
      <c r="R5052" s="36"/>
      <c r="V5052" s="37"/>
      <c r="Z5052" s="38"/>
      <c r="AA5052" s="38"/>
      <c r="AB5052" s="30"/>
      <c r="AC5052" s="31"/>
      <c r="AD5052" s="33"/>
      <c r="AE5052" s="33"/>
      <c r="AF5052" s="33"/>
      <c r="AJ5052" s="350"/>
      <c r="AK5052" s="3"/>
      <c r="AL5052" s="3"/>
    </row>
    <row r="5053" spans="1:38" ht="12" customHeight="1" x14ac:dyDescent="0.25">
      <c r="A5053" s="76">
        <v>5106001</v>
      </c>
      <c r="B5053" s="270" t="s">
        <v>2257</v>
      </c>
      <c r="C5053" s="77"/>
      <c r="D5053" s="115">
        <v>879.93</v>
      </c>
      <c r="E5053" s="78" t="s">
        <v>6463</v>
      </c>
      <c r="F5053" s="112">
        <f t="shared" si="269"/>
        <v>1055.9159999999999</v>
      </c>
      <c r="G5053" s="79" t="s">
        <v>3334</v>
      </c>
      <c r="H5053" s="358"/>
      <c r="I5053" s="326" t="s">
        <v>4968</v>
      </c>
      <c r="L5053"/>
      <c r="M5053"/>
      <c r="P5053" s="9">
        <v>113</v>
      </c>
      <c r="V5053" s="39"/>
      <c r="Z5053" s="38"/>
      <c r="AA5053" s="38">
        <v>12.00052084181057</v>
      </c>
      <c r="AB5053" s="30"/>
      <c r="AC5053" s="31"/>
      <c r="AD5053" s="33"/>
      <c r="AE5053" s="33"/>
      <c r="AF5053" s="33"/>
      <c r="AJ5053" s="350">
        <v>1106001</v>
      </c>
      <c r="AK5053" s="3"/>
      <c r="AL5053" s="3"/>
    </row>
    <row r="5054" spans="1:38" ht="12" customHeight="1" x14ac:dyDescent="0.25">
      <c r="A5054" s="73">
        <v>5106002</v>
      </c>
      <c r="B5054" s="98" t="s">
        <v>2258</v>
      </c>
      <c r="C5054" s="74"/>
      <c r="D5054" s="115">
        <v>385.82</v>
      </c>
      <c r="E5054" s="75" t="s">
        <v>6464</v>
      </c>
      <c r="F5054" s="112">
        <f t="shared" si="269"/>
        <v>462.98399999999998</v>
      </c>
      <c r="G5054" s="80" t="s">
        <v>3334</v>
      </c>
      <c r="H5054" s="358"/>
      <c r="I5054" s="360" t="s">
        <v>8299</v>
      </c>
      <c r="L5054"/>
      <c r="M5054"/>
      <c r="P5054" s="9">
        <v>113</v>
      </c>
      <c r="V5054" s="39"/>
      <c r="Z5054" s="38"/>
      <c r="AA5054" s="38">
        <v>12.001187868888962</v>
      </c>
      <c r="AB5054" s="30"/>
      <c r="AC5054" s="31"/>
      <c r="AD5054" s="33"/>
      <c r="AE5054" s="33"/>
      <c r="AF5054" s="33"/>
      <c r="AJ5054" s="350">
        <v>1106002</v>
      </c>
      <c r="AK5054" s="3"/>
      <c r="AL5054" s="3"/>
    </row>
    <row r="5055" spans="1:38" ht="12" customHeight="1" x14ac:dyDescent="0.25">
      <c r="A5055" s="73">
        <v>5106003</v>
      </c>
      <c r="B5055" s="98" t="s">
        <v>2259</v>
      </c>
      <c r="C5055" s="74"/>
      <c r="D5055" s="115">
        <v>338.85</v>
      </c>
      <c r="E5055" s="75" t="s">
        <v>6463</v>
      </c>
      <c r="F5055" s="112">
        <f t="shared" si="269"/>
        <v>406.62</v>
      </c>
      <c r="G5055" s="80" t="s">
        <v>3334</v>
      </c>
      <c r="H5055" s="358"/>
      <c r="I5055" s="361"/>
      <c r="L5055"/>
      <c r="M5055"/>
      <c r="P5055" s="9">
        <v>113</v>
      </c>
      <c r="V5055" s="39"/>
      <c r="Z5055" s="38"/>
      <c r="AA5055" s="38">
        <v>11.999661862293422</v>
      </c>
      <c r="AB5055" s="30"/>
      <c r="AC5055" s="31"/>
      <c r="AD5055" s="33"/>
      <c r="AE5055" s="33"/>
      <c r="AF5055" s="33"/>
      <c r="AJ5055" s="350">
        <v>1106003</v>
      </c>
      <c r="AK5055" s="3"/>
      <c r="AL5055" s="3"/>
    </row>
    <row r="5056" spans="1:38" ht="12" customHeight="1" x14ac:dyDescent="0.25">
      <c r="A5056" s="73">
        <v>5106004</v>
      </c>
      <c r="B5056" s="98" t="s">
        <v>2260</v>
      </c>
      <c r="C5056" s="74"/>
      <c r="D5056" s="115">
        <v>1469.33</v>
      </c>
      <c r="E5056" s="75" t="s">
        <v>6463</v>
      </c>
      <c r="F5056" s="112">
        <f t="shared" si="269"/>
        <v>1763.1959999999999</v>
      </c>
      <c r="G5056" s="80" t="s">
        <v>3334</v>
      </c>
      <c r="H5056" s="358"/>
      <c r="L5056"/>
      <c r="M5056"/>
      <c r="P5056" s="9">
        <v>113</v>
      </c>
      <c r="V5056" s="39"/>
      <c r="Z5056" s="38"/>
      <c r="AA5056" s="38">
        <v>11.999844043940627</v>
      </c>
      <c r="AB5056" s="30"/>
      <c r="AC5056" s="31"/>
      <c r="AD5056" s="33"/>
      <c r="AE5056" s="33"/>
      <c r="AF5056" s="33"/>
      <c r="AJ5056" s="350">
        <v>1106004</v>
      </c>
      <c r="AK5056" s="3"/>
      <c r="AL5056" s="3"/>
    </row>
    <row r="5057" spans="1:38" ht="12" customHeight="1" x14ac:dyDescent="0.25">
      <c r="A5057" s="73">
        <v>5106005</v>
      </c>
      <c r="B5057" s="98" t="s">
        <v>2261</v>
      </c>
      <c r="C5057" s="74"/>
      <c r="D5057" s="115">
        <v>608.76</v>
      </c>
      <c r="E5057" s="75" t="s">
        <v>1</v>
      </c>
      <c r="F5057" s="112">
        <f t="shared" si="269"/>
        <v>730.51199999999994</v>
      </c>
      <c r="G5057" s="80" t="s">
        <v>3334</v>
      </c>
      <c r="H5057" s="358"/>
      <c r="I5057" s="360" t="s">
        <v>8281</v>
      </c>
      <c r="L5057"/>
      <c r="M5057"/>
      <c r="P5057" s="9">
        <v>113</v>
      </c>
      <c r="V5057" s="39"/>
      <c r="Z5057" s="38"/>
      <c r="AA5057" s="38">
        <v>12.000941065756976</v>
      </c>
      <c r="AB5057" s="30"/>
      <c r="AC5057" s="31"/>
      <c r="AD5057" s="33"/>
      <c r="AE5057" s="33"/>
      <c r="AF5057" s="33"/>
      <c r="AJ5057" s="350">
        <v>1106005</v>
      </c>
      <c r="AK5057" s="3"/>
      <c r="AL5057" s="3"/>
    </row>
    <row r="5058" spans="1:38" ht="12" customHeight="1" x14ac:dyDescent="0.25">
      <c r="A5058" s="73">
        <v>5106006</v>
      </c>
      <c r="B5058" s="98" t="s">
        <v>2262</v>
      </c>
      <c r="C5058" s="74"/>
      <c r="D5058" s="115">
        <v>2080.0700000000002</v>
      </c>
      <c r="E5058" s="75" t="s">
        <v>6463</v>
      </c>
      <c r="F5058" s="112">
        <f t="shared" si="269"/>
        <v>2496.0840000000003</v>
      </c>
      <c r="G5058" s="80" t="s">
        <v>3334</v>
      </c>
      <c r="H5058" s="358"/>
      <c r="I5058" s="361"/>
      <c r="L5058"/>
      <c r="M5058"/>
      <c r="P5058" s="9">
        <v>113</v>
      </c>
      <c r="V5058" s="39"/>
      <c r="Z5058" s="38"/>
      <c r="AA5058" s="38">
        <v>11.999779668952598</v>
      </c>
      <c r="AB5058" s="30"/>
      <c r="AC5058" s="31"/>
      <c r="AD5058" s="33"/>
      <c r="AE5058" s="33"/>
      <c r="AF5058" s="33"/>
      <c r="AJ5058" s="350">
        <v>1106006</v>
      </c>
      <c r="AK5058" s="3"/>
      <c r="AL5058" s="3"/>
    </row>
    <row r="5059" spans="1:38" ht="12" customHeight="1" x14ac:dyDescent="0.25">
      <c r="A5059" s="73">
        <v>5106007</v>
      </c>
      <c r="B5059" s="98" t="s">
        <v>2263</v>
      </c>
      <c r="C5059" s="74"/>
      <c r="D5059" s="115">
        <v>4390.34</v>
      </c>
      <c r="E5059" s="75" t="s">
        <v>6463</v>
      </c>
      <c r="F5059" s="112">
        <f t="shared" si="269"/>
        <v>5268.4080000000004</v>
      </c>
      <c r="G5059" s="80" t="s">
        <v>3334</v>
      </c>
      <c r="H5059" s="358"/>
      <c r="L5059"/>
      <c r="M5059"/>
      <c r="P5059" s="9">
        <v>113</v>
      </c>
      <c r="V5059" s="39"/>
      <c r="Z5059" s="38"/>
      <c r="AA5059" s="38">
        <v>11.99986951344826</v>
      </c>
      <c r="AB5059" s="30"/>
      <c r="AC5059" s="31"/>
      <c r="AD5059" s="33"/>
      <c r="AE5059" s="33"/>
      <c r="AF5059" s="33"/>
      <c r="AJ5059" s="350">
        <v>1106007</v>
      </c>
      <c r="AK5059" s="3"/>
      <c r="AL5059" s="3"/>
    </row>
    <row r="5060" spans="1:38" ht="12" customHeight="1" x14ac:dyDescent="0.25">
      <c r="A5060" s="73">
        <v>5106008</v>
      </c>
      <c r="B5060" s="98" t="s">
        <v>2264</v>
      </c>
      <c r="C5060" s="74"/>
      <c r="D5060" s="115">
        <v>3367.64</v>
      </c>
      <c r="E5060" s="75" t="s">
        <v>1</v>
      </c>
      <c r="F5060" s="112">
        <f t="shared" si="269"/>
        <v>4041.1679999999997</v>
      </c>
      <c r="G5060" s="80" t="s">
        <v>3334</v>
      </c>
      <c r="H5060" s="358"/>
      <c r="I5060" s="360" t="s">
        <v>8290</v>
      </c>
      <c r="L5060"/>
      <c r="M5060"/>
      <c r="P5060" s="9">
        <v>113</v>
      </c>
      <c r="V5060" s="39"/>
      <c r="Z5060" s="38"/>
      <c r="AA5060" s="38">
        <v>12.000187124156881</v>
      </c>
      <c r="AB5060" s="30"/>
      <c r="AC5060" s="31"/>
      <c r="AD5060" s="33"/>
      <c r="AE5060" s="33"/>
      <c r="AF5060" s="33"/>
      <c r="AJ5060" s="350">
        <v>1106008</v>
      </c>
      <c r="AK5060" s="3"/>
      <c r="AL5060" s="3"/>
    </row>
    <row r="5061" spans="1:38" ht="12" customHeight="1" x14ac:dyDescent="0.25">
      <c r="A5061" s="271">
        <v>5106009</v>
      </c>
      <c r="B5061" s="100" t="s">
        <v>2265</v>
      </c>
      <c r="C5061" s="85"/>
      <c r="D5061" s="115">
        <v>4744.5600000000004</v>
      </c>
      <c r="E5061" s="86" t="s">
        <v>1</v>
      </c>
      <c r="F5061" s="292">
        <f t="shared" si="269"/>
        <v>5693.4720000000007</v>
      </c>
      <c r="G5061" s="87" t="s">
        <v>3334</v>
      </c>
      <c r="H5061" s="358"/>
      <c r="I5061" s="361"/>
      <c r="L5061"/>
      <c r="M5061"/>
      <c r="P5061" s="9">
        <v>113</v>
      </c>
      <c r="V5061" s="39"/>
      <c r="Z5061" s="38"/>
      <c r="AA5061" s="38">
        <v>11.999891329940411</v>
      </c>
      <c r="AB5061" s="30"/>
      <c r="AC5061" s="31"/>
      <c r="AD5061" s="33"/>
      <c r="AE5061" s="33"/>
      <c r="AF5061" s="33"/>
      <c r="AJ5061" s="350">
        <v>1106009</v>
      </c>
      <c r="AK5061" s="3"/>
      <c r="AL5061" s="3"/>
    </row>
    <row r="5062" spans="1:38" ht="60" customHeight="1" x14ac:dyDescent="0.25">
      <c r="A5062" s="269">
        <v>169</v>
      </c>
      <c r="B5062" s="285" t="s">
        <v>8076</v>
      </c>
      <c r="C5062" s="267"/>
      <c r="D5062" s="115"/>
      <c r="E5062" s="267"/>
      <c r="F5062" s="298"/>
      <c r="G5062" s="189"/>
      <c r="H5062" s="358"/>
      <c r="I5062" s="331"/>
      <c r="J5062" s="72"/>
      <c r="K5062" s="72"/>
      <c r="L5062"/>
      <c r="M5062"/>
      <c r="P5062" s="9">
        <v>114</v>
      </c>
      <c r="R5062" s="36"/>
      <c r="V5062" s="37"/>
      <c r="Z5062" s="38"/>
      <c r="AA5062" s="38"/>
      <c r="AB5062" s="30"/>
      <c r="AC5062" s="31"/>
      <c r="AD5062" s="33"/>
      <c r="AE5062" s="33"/>
      <c r="AF5062" s="33"/>
      <c r="AJ5062" s="350"/>
      <c r="AK5062" s="3"/>
      <c r="AL5062" s="3"/>
    </row>
    <row r="5063" spans="1:38" ht="12" customHeight="1" x14ac:dyDescent="0.25">
      <c r="A5063" s="76">
        <v>5108001</v>
      </c>
      <c r="B5063" s="270" t="s">
        <v>2266</v>
      </c>
      <c r="C5063" s="77"/>
      <c r="D5063" s="115">
        <v>877.98</v>
      </c>
      <c r="E5063" s="78" t="s">
        <v>6463</v>
      </c>
      <c r="F5063" s="112">
        <f t="shared" si="269"/>
        <v>1053.576</v>
      </c>
      <c r="G5063" s="79" t="s">
        <v>3334</v>
      </c>
      <c r="H5063" s="358"/>
      <c r="I5063" s="326" t="s">
        <v>4968</v>
      </c>
      <c r="L5063"/>
      <c r="M5063"/>
      <c r="P5063" s="9">
        <v>114</v>
      </c>
      <c r="V5063" s="39"/>
      <c r="Z5063" s="38"/>
      <c r="AA5063" s="38">
        <v>11.999412753046343</v>
      </c>
      <c r="AB5063" s="30"/>
      <c r="AC5063" s="31"/>
      <c r="AD5063" s="33"/>
      <c r="AE5063" s="33"/>
      <c r="AF5063" s="33"/>
      <c r="AJ5063" s="350">
        <v>1108001</v>
      </c>
      <c r="AK5063" s="3"/>
      <c r="AL5063" s="3"/>
    </row>
    <row r="5064" spans="1:38" ht="12" customHeight="1" x14ac:dyDescent="0.25">
      <c r="A5064" s="73">
        <v>5108002</v>
      </c>
      <c r="B5064" s="98" t="s">
        <v>2267</v>
      </c>
      <c r="C5064" s="74"/>
      <c r="D5064" s="115">
        <v>418.17</v>
      </c>
      <c r="E5064" s="75" t="s">
        <v>6463</v>
      </c>
      <c r="F5064" s="112">
        <f t="shared" ref="F5064:F5132" si="270">D5064*1.2</f>
        <v>501.80399999999997</v>
      </c>
      <c r="G5064" s="80" t="s">
        <v>3334</v>
      </c>
      <c r="H5064" s="358"/>
      <c r="I5064" s="360" t="s">
        <v>8299</v>
      </c>
      <c r="L5064"/>
      <c r="M5064"/>
      <c r="P5064" s="9">
        <v>114</v>
      </c>
      <c r="V5064" s="39"/>
      <c r="Z5064" s="38"/>
      <c r="AA5064" s="38">
        <v>12.000821974107822</v>
      </c>
      <c r="AB5064" s="30"/>
      <c r="AC5064" s="31"/>
      <c r="AD5064" s="33"/>
      <c r="AE5064" s="33"/>
      <c r="AF5064" s="33"/>
      <c r="AJ5064" s="350">
        <v>1108002</v>
      </c>
      <c r="AK5064" s="3"/>
      <c r="AL5064" s="3"/>
    </row>
    <row r="5065" spans="1:38" ht="12" customHeight="1" x14ac:dyDescent="0.25">
      <c r="A5065" s="73">
        <v>5108003</v>
      </c>
      <c r="B5065" s="98" t="s">
        <v>2268</v>
      </c>
      <c r="C5065" s="74"/>
      <c r="D5065" s="115">
        <v>322.58</v>
      </c>
      <c r="E5065" s="75" t="s">
        <v>6463</v>
      </c>
      <c r="F5065" s="112">
        <f t="shared" si="270"/>
        <v>387.09599999999995</v>
      </c>
      <c r="G5065" s="80" t="s">
        <v>3334</v>
      </c>
      <c r="H5065" s="358"/>
      <c r="I5065" s="361"/>
      <c r="L5065"/>
      <c r="M5065"/>
      <c r="P5065" s="9">
        <v>114</v>
      </c>
      <c r="V5065" s="39"/>
      <c r="Z5065" s="38"/>
      <c r="AA5065" s="38">
        <v>12.000532765050622</v>
      </c>
      <c r="AB5065" s="30"/>
      <c r="AC5065" s="31"/>
      <c r="AD5065" s="33"/>
      <c r="AE5065" s="33"/>
      <c r="AF5065" s="33"/>
      <c r="AJ5065" s="350">
        <v>1108003</v>
      </c>
      <c r="AK5065" s="3"/>
      <c r="AL5065" s="3"/>
    </row>
    <row r="5066" spans="1:38" ht="12" customHeight="1" x14ac:dyDescent="0.25">
      <c r="A5066" s="73">
        <v>5108004</v>
      </c>
      <c r="B5066" s="98" t="s">
        <v>2269</v>
      </c>
      <c r="C5066" s="74"/>
      <c r="D5066" s="115">
        <v>1470.41</v>
      </c>
      <c r="E5066" s="75" t="s">
        <v>6463</v>
      </c>
      <c r="F5066" s="112">
        <f t="shared" si="270"/>
        <v>1764.492</v>
      </c>
      <c r="G5066" s="80" t="s">
        <v>3334</v>
      </c>
      <c r="H5066" s="358"/>
      <c r="L5066"/>
      <c r="M5066"/>
      <c r="P5066" s="9">
        <v>114</v>
      </c>
      <c r="V5066" s="39"/>
      <c r="Z5066" s="38"/>
      <c r="AA5066" s="38">
        <v>11.999844157868083</v>
      </c>
      <c r="AB5066" s="30"/>
      <c r="AC5066" s="31"/>
      <c r="AD5066" s="33"/>
      <c r="AE5066" s="33"/>
      <c r="AF5066" s="33"/>
      <c r="AJ5066" s="350">
        <v>1108004</v>
      </c>
      <c r="AK5066" s="3"/>
      <c r="AL5066" s="3"/>
    </row>
    <row r="5067" spans="1:38" ht="12" customHeight="1" x14ac:dyDescent="0.25">
      <c r="A5067" s="73">
        <v>5108005</v>
      </c>
      <c r="B5067" s="98" t="s">
        <v>2270</v>
      </c>
      <c r="C5067" s="74"/>
      <c r="D5067" s="115">
        <v>646.44000000000005</v>
      </c>
      <c r="E5067" s="75" t="s">
        <v>6463</v>
      </c>
      <c r="F5067" s="112">
        <f t="shared" si="270"/>
        <v>775.72800000000007</v>
      </c>
      <c r="G5067" s="80" t="s">
        <v>3334</v>
      </c>
      <c r="H5067" s="358"/>
      <c r="I5067" s="360" t="s">
        <v>8281</v>
      </c>
      <c r="L5067"/>
      <c r="M5067"/>
      <c r="P5067" s="9">
        <v>114</v>
      </c>
      <c r="V5067" s="39"/>
      <c r="Z5067" s="38"/>
      <c r="AA5067" s="38">
        <v>11.999291031549092</v>
      </c>
      <c r="AB5067" s="30"/>
      <c r="AC5067" s="31"/>
      <c r="AD5067" s="33"/>
      <c r="AE5067" s="33"/>
      <c r="AF5067" s="33"/>
      <c r="AJ5067" s="350">
        <v>1108005</v>
      </c>
      <c r="AK5067" s="3"/>
      <c r="AL5067" s="3"/>
    </row>
    <row r="5068" spans="1:38" ht="12" customHeight="1" x14ac:dyDescent="0.25">
      <c r="A5068" s="73">
        <v>5108006</v>
      </c>
      <c r="B5068" s="98" t="s">
        <v>2271</v>
      </c>
      <c r="C5068" s="74"/>
      <c r="D5068" s="115">
        <v>1971.41</v>
      </c>
      <c r="E5068" s="75" t="s">
        <v>6463</v>
      </c>
      <c r="F5068" s="112">
        <f t="shared" si="270"/>
        <v>2365.692</v>
      </c>
      <c r="G5068" s="80" t="s">
        <v>3334</v>
      </c>
      <c r="H5068" s="358"/>
      <c r="I5068" s="361"/>
      <c r="L5068"/>
      <c r="M5068"/>
      <c r="P5068" s="9">
        <v>114</v>
      </c>
      <c r="V5068" s="39"/>
      <c r="Z5068" s="38"/>
      <c r="AA5068" s="38">
        <v>12.000087178257743</v>
      </c>
      <c r="AB5068" s="30"/>
      <c r="AC5068" s="31"/>
      <c r="AD5068" s="33"/>
      <c r="AE5068" s="33"/>
      <c r="AF5068" s="33"/>
      <c r="AJ5068" s="350">
        <v>1108006</v>
      </c>
      <c r="AK5068" s="3"/>
      <c r="AL5068" s="3"/>
    </row>
    <row r="5069" spans="1:38" ht="12" customHeight="1" x14ac:dyDescent="0.25">
      <c r="A5069" s="73">
        <v>5108007</v>
      </c>
      <c r="B5069" s="98" t="s">
        <v>2272</v>
      </c>
      <c r="C5069" s="74"/>
      <c r="D5069" s="115">
        <v>2561.83</v>
      </c>
      <c r="E5069" s="75" t="s">
        <v>1</v>
      </c>
      <c r="F5069" s="112">
        <f t="shared" si="270"/>
        <v>3074.1959999999999</v>
      </c>
      <c r="G5069" s="80" t="s">
        <v>3334</v>
      </c>
      <c r="H5069" s="358"/>
      <c r="L5069"/>
      <c r="M5069"/>
      <c r="P5069" s="9">
        <v>114</v>
      </c>
      <c r="V5069" s="39"/>
      <c r="Z5069" s="38"/>
      <c r="AA5069" s="38">
        <v>0</v>
      </c>
      <c r="AB5069" s="30"/>
      <c r="AC5069" s="31"/>
      <c r="AD5069" s="33"/>
      <c r="AE5069" s="33"/>
      <c r="AF5069" s="33"/>
      <c r="AJ5069" s="350">
        <v>1108007</v>
      </c>
      <c r="AK5069" s="3"/>
      <c r="AL5069" s="3"/>
    </row>
    <row r="5070" spans="1:38" ht="12" customHeight="1" x14ac:dyDescent="0.25">
      <c r="A5070" s="73">
        <v>5108008</v>
      </c>
      <c r="B5070" s="98" t="s">
        <v>2273</v>
      </c>
      <c r="C5070" s="74"/>
      <c r="D5070" s="115">
        <v>2148.41</v>
      </c>
      <c r="E5070" s="75"/>
      <c r="F5070" s="112">
        <f t="shared" si="270"/>
        <v>2578.0919999999996</v>
      </c>
      <c r="G5070" s="80" t="s">
        <v>3334</v>
      </c>
      <c r="H5070" s="358"/>
      <c r="I5070" s="360" t="s">
        <v>8290</v>
      </c>
      <c r="L5070"/>
      <c r="M5070"/>
      <c r="P5070" s="9">
        <v>114</v>
      </c>
      <c r="V5070" s="39"/>
      <c r="Z5070" s="38"/>
      <c r="AA5070" s="38">
        <v>0</v>
      </c>
      <c r="AB5070" s="30"/>
      <c r="AC5070" s="31"/>
      <c r="AD5070" s="33"/>
      <c r="AE5070" s="33"/>
      <c r="AF5070" s="33"/>
      <c r="AJ5070" s="350">
        <v>1108008</v>
      </c>
      <c r="AK5070" s="3"/>
      <c r="AL5070" s="3"/>
    </row>
    <row r="5071" spans="1:38" ht="12" customHeight="1" x14ac:dyDescent="0.25">
      <c r="A5071" s="271">
        <v>1108009</v>
      </c>
      <c r="B5071" s="100" t="s">
        <v>2274</v>
      </c>
      <c r="C5071" s="85"/>
      <c r="D5071" s="115">
        <v>3196.4</v>
      </c>
      <c r="E5071" s="86" t="s">
        <v>1</v>
      </c>
      <c r="F5071" s="310">
        <f t="shared" si="270"/>
        <v>3835.68</v>
      </c>
      <c r="G5071" s="87" t="s">
        <v>3334</v>
      </c>
      <c r="H5071" s="358"/>
      <c r="I5071" s="361"/>
      <c r="L5071"/>
      <c r="M5071"/>
      <c r="P5071" s="9">
        <v>114</v>
      </c>
      <c r="V5071" s="39"/>
      <c r="Z5071" s="38"/>
      <c r="AA5071" s="38">
        <v>0</v>
      </c>
      <c r="AB5071" s="30"/>
      <c r="AC5071" s="31"/>
      <c r="AD5071" s="33"/>
      <c r="AE5071" s="33"/>
      <c r="AF5071" s="33"/>
      <c r="AJ5071" s="350"/>
      <c r="AK5071" s="3"/>
      <c r="AL5071" s="3"/>
    </row>
    <row r="5072" spans="1:38" ht="75" customHeight="1" x14ac:dyDescent="0.25">
      <c r="A5072" s="269">
        <v>170</v>
      </c>
      <c r="B5072" s="284" t="s">
        <v>8077</v>
      </c>
      <c r="C5072" s="267"/>
      <c r="D5072" s="115"/>
      <c r="E5072" s="267"/>
      <c r="F5072" s="298"/>
      <c r="G5072" s="189"/>
      <c r="H5072" s="358"/>
      <c r="I5072" s="331"/>
      <c r="J5072" s="72"/>
      <c r="K5072" s="72"/>
      <c r="L5072"/>
      <c r="M5072"/>
      <c r="P5072" s="9">
        <v>115</v>
      </c>
      <c r="R5072" s="36"/>
      <c r="V5072" s="37"/>
      <c r="Z5072" s="38"/>
      <c r="AA5072" s="38"/>
      <c r="AB5072" s="30"/>
      <c r="AC5072" s="31"/>
      <c r="AD5072" s="33"/>
      <c r="AE5072" s="33"/>
      <c r="AF5072" s="33"/>
      <c r="AJ5072" s="350"/>
      <c r="AK5072" s="3"/>
      <c r="AL5072" s="3"/>
    </row>
    <row r="5073" spans="1:38" ht="12" customHeight="1" x14ac:dyDescent="0.25">
      <c r="A5073" s="76">
        <v>5109001</v>
      </c>
      <c r="B5073" s="270" t="s">
        <v>2275</v>
      </c>
      <c r="C5073" s="77"/>
      <c r="D5073" s="115">
        <v>728.79</v>
      </c>
      <c r="E5073" s="78" t="s">
        <v>6463</v>
      </c>
      <c r="F5073" s="112">
        <f t="shared" si="270"/>
        <v>874.54799999999989</v>
      </c>
      <c r="G5073" s="79" t="s">
        <v>3334</v>
      </c>
      <c r="H5073" s="358"/>
      <c r="I5073" s="326" t="s">
        <v>4950</v>
      </c>
      <c r="L5073"/>
      <c r="M5073"/>
      <c r="P5073" s="9">
        <v>115</v>
      </c>
      <c r="V5073" s="39"/>
      <c r="Z5073" s="38"/>
      <c r="AA5073" s="38">
        <v>11.999371143340014</v>
      </c>
      <c r="AB5073" s="30"/>
      <c r="AC5073" s="31"/>
      <c r="AD5073" s="33"/>
      <c r="AE5073" s="33"/>
      <c r="AF5073" s="33"/>
      <c r="AJ5073" s="350">
        <v>1109001</v>
      </c>
      <c r="AK5073" s="3"/>
      <c r="AL5073" s="3"/>
    </row>
    <row r="5074" spans="1:38" ht="12" customHeight="1" x14ac:dyDescent="0.25">
      <c r="A5074" s="73">
        <v>5109002</v>
      </c>
      <c r="B5074" s="98" t="s">
        <v>2276</v>
      </c>
      <c r="C5074" s="74"/>
      <c r="D5074" s="115">
        <v>385.79</v>
      </c>
      <c r="E5074" s="75" t="s">
        <v>6463</v>
      </c>
      <c r="F5074" s="112">
        <f t="shared" si="270"/>
        <v>462.94799999999998</v>
      </c>
      <c r="G5074" s="80" t="s">
        <v>3334</v>
      </c>
      <c r="H5074" s="358"/>
      <c r="I5074" s="360" t="s">
        <v>8300</v>
      </c>
      <c r="L5074"/>
      <c r="M5074"/>
      <c r="P5074" s="9">
        <v>115</v>
      </c>
      <c r="V5074" s="39"/>
      <c r="Z5074" s="38"/>
      <c r="AA5074" s="38">
        <v>11.998366559008062</v>
      </c>
      <c r="AB5074" s="30"/>
      <c r="AC5074" s="31"/>
      <c r="AD5074" s="33"/>
      <c r="AE5074" s="33"/>
      <c r="AF5074" s="33"/>
      <c r="AJ5074" s="350">
        <v>1109002</v>
      </c>
      <c r="AK5074" s="3"/>
      <c r="AL5074" s="3"/>
    </row>
    <row r="5075" spans="1:38" ht="12" customHeight="1" x14ac:dyDescent="0.25">
      <c r="A5075" s="73">
        <v>5109003</v>
      </c>
      <c r="B5075" s="98" t="s">
        <v>2277</v>
      </c>
      <c r="C5075" s="74"/>
      <c r="D5075" s="115">
        <v>337.2</v>
      </c>
      <c r="E5075" s="75" t="s">
        <v>6463</v>
      </c>
      <c r="F5075" s="112">
        <f t="shared" si="270"/>
        <v>404.64</v>
      </c>
      <c r="G5075" s="80" t="s">
        <v>3334</v>
      </c>
      <c r="H5075" s="358"/>
      <c r="I5075" s="361"/>
      <c r="L5075"/>
      <c r="M5075"/>
      <c r="P5075" s="9">
        <v>115</v>
      </c>
      <c r="V5075" s="39"/>
      <c r="Z5075" s="38"/>
      <c r="AA5075" s="38">
        <v>11.998810737342851</v>
      </c>
      <c r="AB5075" s="30"/>
      <c r="AC5075" s="31"/>
      <c r="AD5075" s="33"/>
      <c r="AE5075" s="33"/>
      <c r="AF5075" s="33"/>
      <c r="AJ5075" s="350">
        <v>1109003</v>
      </c>
      <c r="AK5075" s="3"/>
      <c r="AL5075" s="3"/>
    </row>
    <row r="5076" spans="1:38" ht="12" customHeight="1" x14ac:dyDescent="0.25">
      <c r="A5076" s="73">
        <v>5109004</v>
      </c>
      <c r="B5076" s="98" t="s">
        <v>2278</v>
      </c>
      <c r="C5076" s="74"/>
      <c r="D5076" s="115">
        <v>993.36</v>
      </c>
      <c r="E5076" s="75" t="s">
        <v>6463</v>
      </c>
      <c r="F5076" s="112">
        <f t="shared" si="270"/>
        <v>1192.0319999999999</v>
      </c>
      <c r="G5076" s="80" t="s">
        <v>3334</v>
      </c>
      <c r="H5076" s="358"/>
      <c r="L5076"/>
      <c r="M5076"/>
      <c r="P5076" s="9">
        <v>115</v>
      </c>
      <c r="V5076" s="39"/>
      <c r="Z5076" s="38"/>
      <c r="AA5076" s="38">
        <v>11.999884658083303</v>
      </c>
      <c r="AB5076" s="30"/>
      <c r="AC5076" s="31"/>
      <c r="AD5076" s="33"/>
      <c r="AE5076" s="33"/>
      <c r="AF5076" s="33"/>
      <c r="AJ5076" s="350">
        <v>1109004</v>
      </c>
      <c r="AK5076" s="3"/>
      <c r="AL5076" s="3"/>
    </row>
    <row r="5077" spans="1:38" ht="12" customHeight="1" x14ac:dyDescent="0.25">
      <c r="A5077" s="73">
        <v>5109005</v>
      </c>
      <c r="B5077" s="98" t="s">
        <v>2279</v>
      </c>
      <c r="C5077" s="74"/>
      <c r="D5077" s="115">
        <v>492.09</v>
      </c>
      <c r="E5077" s="75" t="s">
        <v>6463</v>
      </c>
      <c r="F5077" s="112">
        <f t="shared" si="270"/>
        <v>590.50799999999992</v>
      </c>
      <c r="G5077" s="80" t="s">
        <v>3334</v>
      </c>
      <c r="H5077" s="358"/>
      <c r="I5077" s="360" t="s">
        <v>8301</v>
      </c>
      <c r="L5077"/>
      <c r="M5077"/>
      <c r="P5077" s="9">
        <v>115</v>
      </c>
      <c r="V5077" s="39"/>
      <c r="Z5077" s="38"/>
      <c r="AA5077" s="38">
        <v>11.999767164352861</v>
      </c>
      <c r="AB5077" s="30"/>
      <c r="AC5077" s="31"/>
      <c r="AD5077" s="33"/>
      <c r="AE5077" s="33"/>
      <c r="AF5077" s="33"/>
      <c r="AJ5077" s="350">
        <v>1109005</v>
      </c>
      <c r="AK5077" s="3"/>
      <c r="AL5077" s="3"/>
    </row>
    <row r="5078" spans="1:38" ht="12" customHeight="1" x14ac:dyDescent="0.25">
      <c r="A5078" s="73">
        <v>5109006</v>
      </c>
      <c r="B5078" s="98" t="s">
        <v>2280</v>
      </c>
      <c r="C5078" s="74"/>
      <c r="D5078" s="115">
        <v>884.13</v>
      </c>
      <c r="E5078" s="75" t="s">
        <v>6463</v>
      </c>
      <c r="F5078" s="112">
        <f t="shared" si="270"/>
        <v>1060.9559999999999</v>
      </c>
      <c r="G5078" s="80" t="s">
        <v>3334</v>
      </c>
      <c r="H5078" s="358"/>
      <c r="I5078" s="361"/>
      <c r="L5078"/>
      <c r="M5078"/>
      <c r="P5078" s="9">
        <v>115</v>
      </c>
      <c r="V5078" s="39"/>
      <c r="Z5078" s="38"/>
      <c r="AA5078" s="38">
        <v>12.000064795166281</v>
      </c>
      <c r="AB5078" s="30"/>
      <c r="AC5078" s="31"/>
      <c r="AD5078" s="33"/>
      <c r="AE5078" s="33"/>
      <c r="AF5078" s="33"/>
      <c r="AJ5078" s="350">
        <v>1109006</v>
      </c>
      <c r="AK5078" s="3"/>
      <c r="AL5078" s="3"/>
    </row>
    <row r="5079" spans="1:38" ht="12" customHeight="1" x14ac:dyDescent="0.25">
      <c r="A5079" s="73">
        <v>5109007</v>
      </c>
      <c r="B5079" s="98" t="s">
        <v>2281</v>
      </c>
      <c r="C5079" s="74"/>
      <c r="D5079" s="115">
        <v>1386.35</v>
      </c>
      <c r="E5079" s="75" t="s">
        <v>6463</v>
      </c>
      <c r="F5079" s="112">
        <f t="shared" si="270"/>
        <v>1663.62</v>
      </c>
      <c r="G5079" s="80" t="s">
        <v>3334</v>
      </c>
      <c r="H5079" s="358"/>
      <c r="L5079"/>
      <c r="M5079"/>
      <c r="P5079" s="9">
        <v>115</v>
      </c>
      <c r="V5079" s="39"/>
      <c r="Z5079" s="38"/>
      <c r="AA5079" s="38">
        <v>12.000247939007011</v>
      </c>
      <c r="AB5079" s="30"/>
      <c r="AC5079" s="31"/>
      <c r="AD5079" s="33"/>
      <c r="AE5079" s="33"/>
      <c r="AF5079" s="33"/>
      <c r="AJ5079" s="350">
        <v>1109007</v>
      </c>
      <c r="AK5079" s="3"/>
      <c r="AL5079" s="3"/>
    </row>
    <row r="5080" spans="1:38" ht="12" customHeight="1" x14ac:dyDescent="0.25">
      <c r="A5080" s="73">
        <v>5109008</v>
      </c>
      <c r="B5080" s="98" t="s">
        <v>2282</v>
      </c>
      <c r="C5080" s="74"/>
      <c r="D5080" s="115">
        <v>1670.61</v>
      </c>
      <c r="E5080" s="75" t="s">
        <v>6463</v>
      </c>
      <c r="F5080" s="112">
        <f t="shared" si="270"/>
        <v>2004.7319999999997</v>
      </c>
      <c r="G5080" s="80" t="s">
        <v>3334</v>
      </c>
      <c r="H5080" s="358"/>
      <c r="I5080" s="326" t="s">
        <v>4968</v>
      </c>
      <c r="L5080"/>
      <c r="M5080"/>
      <c r="P5080" s="9">
        <v>115</v>
      </c>
      <c r="V5080" s="39"/>
      <c r="Z5080" s="38"/>
      <c r="AA5080" s="38">
        <v>12.000411501465976</v>
      </c>
      <c r="AB5080" s="30"/>
      <c r="AC5080" s="31"/>
      <c r="AD5080" s="33"/>
      <c r="AE5080" s="33"/>
      <c r="AF5080" s="33"/>
      <c r="AJ5080" s="350">
        <v>1109008</v>
      </c>
      <c r="AK5080" s="3"/>
      <c r="AL5080" s="3"/>
    </row>
    <row r="5081" spans="1:38" ht="12" customHeight="1" x14ac:dyDescent="0.25">
      <c r="A5081" s="73">
        <v>5109009</v>
      </c>
      <c r="B5081" s="98" t="s">
        <v>2283</v>
      </c>
      <c r="C5081" s="74"/>
      <c r="D5081" s="115">
        <v>3698.1</v>
      </c>
      <c r="E5081" s="75" t="s">
        <v>6463</v>
      </c>
      <c r="F5081" s="112">
        <f t="shared" si="270"/>
        <v>4437.7199999999993</v>
      </c>
      <c r="G5081" s="80" t="s">
        <v>3334</v>
      </c>
      <c r="H5081" s="358"/>
      <c r="I5081" s="360" t="s">
        <v>8281</v>
      </c>
      <c r="L5081"/>
      <c r="M5081"/>
      <c r="P5081" s="9">
        <v>115</v>
      </c>
      <c r="V5081" s="39"/>
      <c r="Z5081" s="38"/>
      <c r="AA5081" s="38">
        <v>11.999876070345564</v>
      </c>
      <c r="AB5081" s="30"/>
      <c r="AC5081" s="31"/>
      <c r="AD5081" s="33"/>
      <c r="AE5081" s="33"/>
      <c r="AF5081" s="33"/>
      <c r="AJ5081" s="350">
        <v>1109009</v>
      </c>
      <c r="AK5081" s="3"/>
      <c r="AL5081" s="3"/>
    </row>
    <row r="5082" spans="1:38" ht="12" customHeight="1" x14ac:dyDescent="0.25">
      <c r="A5082" s="73">
        <v>5109010</v>
      </c>
      <c r="B5082" s="98" t="s">
        <v>2284</v>
      </c>
      <c r="C5082" s="74"/>
      <c r="D5082" s="115">
        <v>2996.3</v>
      </c>
      <c r="E5082" s="75" t="s">
        <v>6463</v>
      </c>
      <c r="F5082" s="112">
        <f t="shared" si="270"/>
        <v>3595.56</v>
      </c>
      <c r="G5082" s="80" t="s">
        <v>3334</v>
      </c>
      <c r="H5082" s="358"/>
      <c r="I5082" s="361"/>
      <c r="L5082"/>
      <c r="M5082"/>
      <c r="P5082" s="9">
        <v>115</v>
      </c>
      <c r="V5082" s="39"/>
      <c r="Z5082" s="38"/>
      <c r="AA5082" s="38">
        <v>11.99990440227522</v>
      </c>
      <c r="AB5082" s="30"/>
      <c r="AC5082" s="31"/>
      <c r="AD5082" s="33"/>
      <c r="AE5082" s="33"/>
      <c r="AF5082" s="33"/>
      <c r="AJ5082" s="350">
        <v>1109010</v>
      </c>
      <c r="AK5082" s="3"/>
      <c r="AL5082" s="3"/>
    </row>
    <row r="5083" spans="1:38" ht="12" customHeight="1" x14ac:dyDescent="0.25">
      <c r="A5083" s="271">
        <v>5109011</v>
      </c>
      <c r="B5083" s="100" t="s">
        <v>2285</v>
      </c>
      <c r="C5083" s="85"/>
      <c r="D5083" s="115">
        <v>6145.11</v>
      </c>
      <c r="E5083" s="86" t="s">
        <v>6464</v>
      </c>
      <c r="F5083" s="292">
        <f t="shared" si="270"/>
        <v>7374.1319999999996</v>
      </c>
      <c r="G5083" s="87" t="s">
        <v>3334</v>
      </c>
      <c r="H5083" s="358"/>
      <c r="L5083"/>
      <c r="M5083"/>
      <c r="P5083" s="9">
        <v>115</v>
      </c>
      <c r="V5083" s="39"/>
      <c r="Z5083" s="38"/>
      <c r="AA5083" s="38">
        <v>11.9999627098735</v>
      </c>
      <c r="AB5083" s="30"/>
      <c r="AC5083" s="31"/>
      <c r="AD5083" s="33"/>
      <c r="AE5083" s="33"/>
      <c r="AF5083" s="33"/>
      <c r="AJ5083" s="350">
        <v>1109011</v>
      </c>
      <c r="AK5083" s="3"/>
      <c r="AL5083" s="3"/>
    </row>
    <row r="5084" spans="1:38" ht="75" customHeight="1" x14ac:dyDescent="0.25">
      <c r="A5084" s="269">
        <v>171</v>
      </c>
      <c r="B5084" s="285" t="s">
        <v>8078</v>
      </c>
      <c r="C5084" s="267"/>
      <c r="D5084" s="115"/>
      <c r="E5084" s="267"/>
      <c r="F5084" s="298"/>
      <c r="G5084" s="189"/>
      <c r="H5084" s="358"/>
      <c r="I5084" s="331"/>
      <c r="J5084" s="72"/>
      <c r="K5084" s="72"/>
      <c r="L5084"/>
      <c r="M5084"/>
      <c r="P5084" s="9">
        <v>116</v>
      </c>
      <c r="R5084" s="36"/>
      <c r="V5084" s="37"/>
      <c r="Z5084" s="38"/>
      <c r="AA5084" s="38"/>
      <c r="AB5084" s="30"/>
      <c r="AC5084" s="31"/>
      <c r="AD5084" s="33"/>
      <c r="AE5084" s="32"/>
      <c r="AF5084" s="33"/>
      <c r="AJ5084" s="350"/>
      <c r="AK5084" s="3"/>
      <c r="AL5084" s="3"/>
    </row>
    <row r="5085" spans="1:38" ht="12" customHeight="1" x14ac:dyDescent="0.25">
      <c r="A5085" s="76">
        <v>5107001</v>
      </c>
      <c r="B5085" s="270" t="s">
        <v>2286</v>
      </c>
      <c r="C5085" s="77"/>
      <c r="D5085" s="115">
        <v>1388.74</v>
      </c>
      <c r="E5085" s="78" t="s">
        <v>6463</v>
      </c>
      <c r="F5085" s="112">
        <f t="shared" si="270"/>
        <v>1666.4880000000001</v>
      </c>
      <c r="G5085" s="79" t="s">
        <v>3334</v>
      </c>
      <c r="H5085" s="358"/>
      <c r="I5085" s="326" t="s">
        <v>4950</v>
      </c>
      <c r="L5085"/>
      <c r="M5085"/>
      <c r="P5085" s="9">
        <v>116</v>
      </c>
      <c r="V5085" s="39"/>
      <c r="Z5085" s="38"/>
      <c r="AA5085" s="38">
        <v>12.000206259990719</v>
      </c>
      <c r="AB5085" s="30"/>
      <c r="AC5085" s="31"/>
      <c r="AD5085" s="33"/>
      <c r="AE5085" s="32"/>
      <c r="AF5085" s="33"/>
      <c r="AJ5085" s="350">
        <v>1107001</v>
      </c>
      <c r="AK5085" s="3"/>
      <c r="AL5085" s="3"/>
    </row>
    <row r="5086" spans="1:38" ht="12" customHeight="1" x14ac:dyDescent="0.25">
      <c r="A5086" s="73">
        <v>5107002</v>
      </c>
      <c r="B5086" s="98" t="s">
        <v>2287</v>
      </c>
      <c r="C5086" s="74"/>
      <c r="D5086" s="115">
        <v>757.91</v>
      </c>
      <c r="E5086" s="75"/>
      <c r="F5086" s="112">
        <f t="shared" si="270"/>
        <v>909.49199999999996</v>
      </c>
      <c r="G5086" s="80" t="s">
        <v>3334</v>
      </c>
      <c r="H5086" s="358"/>
      <c r="I5086" s="360" t="s">
        <v>8301</v>
      </c>
      <c r="L5086"/>
      <c r="M5086"/>
      <c r="P5086" s="9">
        <v>116</v>
      </c>
      <c r="V5086" s="39"/>
      <c r="Z5086" s="38"/>
      <c r="AA5086" s="38">
        <v>11.999470889472605</v>
      </c>
      <c r="AB5086" s="30"/>
      <c r="AC5086" s="31"/>
      <c r="AD5086" s="33"/>
      <c r="AE5086" s="32"/>
      <c r="AF5086" s="33"/>
      <c r="AJ5086" s="350">
        <v>1107002</v>
      </c>
      <c r="AK5086" s="3"/>
      <c r="AL5086" s="3"/>
    </row>
    <row r="5087" spans="1:38" ht="12" customHeight="1" x14ac:dyDescent="0.25">
      <c r="A5087" s="73">
        <v>5107003</v>
      </c>
      <c r="B5087" s="98" t="s">
        <v>2288</v>
      </c>
      <c r="C5087" s="74"/>
      <c r="D5087" s="115">
        <v>662.34</v>
      </c>
      <c r="E5087" s="75" t="s">
        <v>6463</v>
      </c>
      <c r="F5087" s="112">
        <f t="shared" si="270"/>
        <v>794.80799999999999</v>
      </c>
      <c r="G5087" s="80" t="s">
        <v>3334</v>
      </c>
      <c r="H5087" s="358"/>
      <c r="I5087" s="361"/>
      <c r="L5087"/>
      <c r="M5087"/>
      <c r="P5087" s="9">
        <v>116</v>
      </c>
      <c r="V5087" s="39"/>
      <c r="Z5087" s="38"/>
      <c r="AA5087" s="38">
        <v>12.001037927604543</v>
      </c>
      <c r="AB5087" s="30"/>
      <c r="AC5087" s="31"/>
      <c r="AD5087" s="33"/>
      <c r="AE5087" s="32"/>
      <c r="AF5087" s="33"/>
      <c r="AJ5087" s="350">
        <v>1107003</v>
      </c>
      <c r="AK5087" s="3"/>
      <c r="AL5087" s="3"/>
    </row>
    <row r="5088" spans="1:38" ht="12" customHeight="1" x14ac:dyDescent="0.25">
      <c r="A5088" s="73">
        <v>5107004</v>
      </c>
      <c r="B5088" s="98" t="s">
        <v>2289</v>
      </c>
      <c r="C5088" s="74"/>
      <c r="D5088" s="115">
        <v>2073.09</v>
      </c>
      <c r="E5088" s="75" t="s">
        <v>6463</v>
      </c>
      <c r="F5088" s="112">
        <f t="shared" si="270"/>
        <v>2487.7080000000001</v>
      </c>
      <c r="G5088" s="80" t="s">
        <v>3334</v>
      </c>
      <c r="H5088" s="358"/>
      <c r="L5088"/>
      <c r="M5088"/>
      <c r="P5088" s="9">
        <v>116</v>
      </c>
      <c r="V5088" s="39"/>
      <c r="Z5088" s="38"/>
      <c r="AA5088" s="38">
        <v>12.000165805399732</v>
      </c>
      <c r="AB5088" s="30"/>
      <c r="AC5088" s="31"/>
      <c r="AD5088" s="33"/>
      <c r="AE5088" s="32"/>
      <c r="AF5088" s="33"/>
      <c r="AJ5088" s="350">
        <v>1107004</v>
      </c>
      <c r="AK5088" s="3"/>
      <c r="AL5088" s="3"/>
    </row>
    <row r="5089" spans="1:38" ht="12" customHeight="1" x14ac:dyDescent="0.25">
      <c r="A5089" s="73">
        <v>5107005</v>
      </c>
      <c r="B5089" s="98" t="s">
        <v>2290</v>
      </c>
      <c r="C5089" s="74"/>
      <c r="D5089" s="115">
        <v>993.35</v>
      </c>
      <c r="E5089" s="75" t="s">
        <v>6463</v>
      </c>
      <c r="F5089" s="112">
        <f t="shared" si="270"/>
        <v>1192.02</v>
      </c>
      <c r="G5089" s="80" t="s">
        <v>3334</v>
      </c>
      <c r="H5089" s="358"/>
      <c r="I5089" s="360" t="s">
        <v>8302</v>
      </c>
      <c r="L5089"/>
      <c r="M5089"/>
      <c r="P5089" s="9">
        <v>116</v>
      </c>
      <c r="V5089" s="39"/>
      <c r="Z5089" s="38"/>
      <c r="AA5089" s="38">
        <v>12.000057671789847</v>
      </c>
      <c r="AB5089" s="30"/>
      <c r="AC5089" s="31"/>
      <c r="AD5089" s="33"/>
      <c r="AE5089" s="32"/>
      <c r="AF5089" s="33"/>
      <c r="AJ5089" s="350">
        <v>1107005</v>
      </c>
      <c r="AK5089" s="3"/>
      <c r="AL5089" s="3"/>
    </row>
    <row r="5090" spans="1:38" ht="12" customHeight="1" x14ac:dyDescent="0.25">
      <c r="A5090" s="73">
        <v>5107006</v>
      </c>
      <c r="B5090" s="98" t="s">
        <v>2291</v>
      </c>
      <c r="C5090" s="74"/>
      <c r="D5090" s="115">
        <v>1925.83</v>
      </c>
      <c r="E5090" s="75" t="s">
        <v>6463</v>
      </c>
      <c r="F5090" s="112">
        <f t="shared" si="270"/>
        <v>2310.9959999999996</v>
      </c>
      <c r="G5090" s="80" t="s">
        <v>3334</v>
      </c>
      <c r="H5090" s="358"/>
      <c r="I5090" s="361"/>
      <c r="L5090"/>
      <c r="M5090"/>
      <c r="P5090" s="9">
        <v>116</v>
      </c>
      <c r="V5090" s="39"/>
      <c r="Z5090" s="38"/>
      <c r="AA5090" s="38">
        <v>12.00005949459343</v>
      </c>
      <c r="AB5090" s="30"/>
      <c r="AC5090" s="31"/>
      <c r="AD5090" s="33"/>
      <c r="AE5090" s="32"/>
      <c r="AF5090" s="33"/>
      <c r="AJ5090" s="350">
        <v>1107006</v>
      </c>
      <c r="AK5090" s="3"/>
      <c r="AL5090" s="3"/>
    </row>
    <row r="5091" spans="1:38" ht="12" customHeight="1" x14ac:dyDescent="0.25">
      <c r="A5091" s="73">
        <v>5107007</v>
      </c>
      <c r="B5091" s="98" t="s">
        <v>2292</v>
      </c>
      <c r="C5091" s="74"/>
      <c r="D5091" s="115">
        <v>3034.31</v>
      </c>
      <c r="E5091" s="75" t="s">
        <v>6463</v>
      </c>
      <c r="F5091" s="112">
        <f t="shared" si="270"/>
        <v>3641.172</v>
      </c>
      <c r="G5091" s="80" t="s">
        <v>3334</v>
      </c>
      <c r="H5091" s="358"/>
      <c r="L5091"/>
      <c r="M5091"/>
      <c r="P5091" s="9">
        <v>116</v>
      </c>
      <c r="V5091" s="39"/>
      <c r="Z5091" s="38"/>
      <c r="AA5091" s="38">
        <v>12.000151040289992</v>
      </c>
      <c r="AB5091" s="30"/>
      <c r="AC5091" s="31"/>
      <c r="AD5091" s="33"/>
      <c r="AE5091" s="32"/>
      <c r="AF5091" s="33"/>
      <c r="AJ5091" s="350">
        <v>1107007</v>
      </c>
      <c r="AK5091" s="3"/>
      <c r="AL5091" s="3"/>
    </row>
    <row r="5092" spans="1:38" ht="12" customHeight="1" x14ac:dyDescent="0.25">
      <c r="A5092" s="73">
        <v>5107008</v>
      </c>
      <c r="B5092" s="98" t="s">
        <v>2293</v>
      </c>
      <c r="C5092" s="74"/>
      <c r="D5092" s="115">
        <v>3341.24</v>
      </c>
      <c r="E5092" s="75" t="s">
        <v>6464</v>
      </c>
      <c r="F5092" s="112">
        <f t="shared" si="270"/>
        <v>4009.4879999999994</v>
      </c>
      <c r="G5092" s="80" t="s">
        <v>3334</v>
      </c>
      <c r="H5092" s="358"/>
      <c r="L5092"/>
      <c r="M5092"/>
      <c r="P5092" s="9">
        <v>116</v>
      </c>
      <c r="V5092" s="39"/>
      <c r="Z5092" s="38"/>
      <c r="AA5092" s="38">
        <v>11.999879979768039</v>
      </c>
      <c r="AB5092" s="30"/>
      <c r="AC5092" s="31"/>
      <c r="AD5092" s="33"/>
      <c r="AE5092" s="32"/>
      <c r="AF5092" s="33"/>
      <c r="AJ5092" s="350">
        <v>1107008</v>
      </c>
      <c r="AK5092" s="3"/>
      <c r="AL5092" s="3"/>
    </row>
    <row r="5093" spans="1:38" ht="12" customHeight="1" x14ac:dyDescent="0.25">
      <c r="A5093" s="73">
        <v>5107009</v>
      </c>
      <c r="B5093" s="98" t="s">
        <v>2294</v>
      </c>
      <c r="C5093" s="74"/>
      <c r="D5093" s="115">
        <v>7340.2</v>
      </c>
      <c r="E5093" s="75" t="s">
        <v>6463</v>
      </c>
      <c r="F5093" s="112">
        <f t="shared" si="270"/>
        <v>8808.24</v>
      </c>
      <c r="G5093" s="80" t="s">
        <v>3334</v>
      </c>
      <c r="H5093" s="358"/>
      <c r="I5093" s="326" t="s">
        <v>4968</v>
      </c>
      <c r="L5093"/>
      <c r="M5093"/>
      <c r="P5093" s="9">
        <v>116</v>
      </c>
      <c r="V5093" s="39"/>
      <c r="Z5093" s="38"/>
      <c r="AA5093" s="38">
        <v>12.000085851480847</v>
      </c>
      <c r="AB5093" s="30"/>
      <c r="AC5093" s="31"/>
      <c r="AD5093" s="33"/>
      <c r="AE5093" s="32"/>
      <c r="AF5093" s="33"/>
      <c r="AJ5093" s="350">
        <v>1107009</v>
      </c>
      <c r="AK5093" s="3"/>
      <c r="AL5093" s="3"/>
    </row>
    <row r="5094" spans="1:38" ht="12" customHeight="1" x14ac:dyDescent="0.25">
      <c r="A5094" s="73">
        <v>5107010</v>
      </c>
      <c r="B5094" s="98" t="s">
        <v>2295</v>
      </c>
      <c r="C5094" s="74"/>
      <c r="D5094" s="115">
        <v>5992.62</v>
      </c>
      <c r="E5094" s="75" t="s">
        <v>6463</v>
      </c>
      <c r="F5094" s="112">
        <f t="shared" si="270"/>
        <v>7191.1439999999993</v>
      </c>
      <c r="G5094" s="80" t="s">
        <v>3334</v>
      </c>
      <c r="H5094" s="358"/>
      <c r="I5094" s="360" t="s">
        <v>8281</v>
      </c>
      <c r="L5094"/>
      <c r="M5094"/>
      <c r="P5094" s="9">
        <v>116</v>
      </c>
      <c r="V5094" s="39"/>
      <c r="Z5094" s="38"/>
      <c r="AA5094" s="38">
        <v>12.000114716995569</v>
      </c>
      <c r="AB5094" s="30"/>
      <c r="AC5094" s="31"/>
      <c r="AD5094" s="33"/>
      <c r="AE5094" s="32"/>
      <c r="AF5094" s="33"/>
      <c r="AJ5094" s="350">
        <v>1107010</v>
      </c>
      <c r="AK5094" s="3"/>
      <c r="AL5094" s="3"/>
    </row>
    <row r="5095" spans="1:38" ht="12" customHeight="1" x14ac:dyDescent="0.25">
      <c r="A5095" s="73">
        <v>5107011</v>
      </c>
      <c r="B5095" s="98" t="s">
        <v>2296</v>
      </c>
      <c r="C5095" s="74"/>
      <c r="D5095" s="115">
        <v>3502.07</v>
      </c>
      <c r="E5095" s="75" t="s">
        <v>6464</v>
      </c>
      <c r="F5095" s="112">
        <f t="shared" si="270"/>
        <v>4202.4840000000004</v>
      </c>
      <c r="G5095" s="80" t="s">
        <v>3334</v>
      </c>
      <c r="H5095" s="358"/>
      <c r="I5095" s="361"/>
      <c r="L5095"/>
      <c r="M5095"/>
      <c r="P5095" s="9">
        <v>116</v>
      </c>
      <c r="V5095" s="39"/>
      <c r="Z5095" s="38"/>
      <c r="AA5095" s="38">
        <v>4.9999182084376059</v>
      </c>
      <c r="AB5095" s="30"/>
      <c r="AC5095" s="31"/>
      <c r="AD5095" s="33"/>
      <c r="AE5095" s="32"/>
      <c r="AF5095" s="33"/>
      <c r="AJ5095" s="350">
        <v>1107011</v>
      </c>
      <c r="AK5095" s="3"/>
      <c r="AL5095" s="3"/>
    </row>
    <row r="5096" spans="1:38" ht="12" customHeight="1" x14ac:dyDescent="0.25">
      <c r="A5096" s="73">
        <v>5107012</v>
      </c>
      <c r="B5096" s="98" t="s">
        <v>2297</v>
      </c>
      <c r="C5096" s="74"/>
      <c r="D5096" s="115">
        <v>4184.18</v>
      </c>
      <c r="E5096" s="75" t="s">
        <v>1</v>
      </c>
      <c r="F5096" s="112">
        <f t="shared" si="270"/>
        <v>5021.0160000000005</v>
      </c>
      <c r="G5096" s="80" t="s">
        <v>3334</v>
      </c>
      <c r="H5096" s="358"/>
      <c r="L5096"/>
      <c r="M5096"/>
      <c r="P5096" s="9">
        <v>116</v>
      </c>
      <c r="V5096" s="39"/>
      <c r="Z5096" s="38"/>
      <c r="AA5096" s="38">
        <v>4.9998288550402208</v>
      </c>
      <c r="AB5096" s="30"/>
      <c r="AC5096" s="31"/>
      <c r="AD5096" s="33"/>
      <c r="AE5096" s="32"/>
      <c r="AF5096" s="33"/>
      <c r="AJ5096" s="350">
        <v>1107012</v>
      </c>
      <c r="AK5096" s="3"/>
      <c r="AL5096" s="3"/>
    </row>
    <row r="5097" spans="1:38" ht="12" customHeight="1" x14ac:dyDescent="0.25">
      <c r="A5097" s="271">
        <v>5107013</v>
      </c>
      <c r="B5097" s="100" t="s">
        <v>2298</v>
      </c>
      <c r="C5097" s="85"/>
      <c r="D5097" s="115">
        <v>9141.52</v>
      </c>
      <c r="E5097" s="86" t="s">
        <v>6464</v>
      </c>
      <c r="F5097" s="292">
        <f t="shared" si="270"/>
        <v>10969.824000000001</v>
      </c>
      <c r="G5097" s="87" t="s">
        <v>3334</v>
      </c>
      <c r="H5097" s="358"/>
      <c r="L5097"/>
      <c r="M5097"/>
      <c r="P5097" s="9">
        <v>116</v>
      </c>
      <c r="V5097" s="39"/>
      <c r="Z5097" s="38"/>
      <c r="AA5097" s="38">
        <v>4.999960832543465</v>
      </c>
      <c r="AB5097" s="30"/>
      <c r="AC5097" s="31"/>
      <c r="AD5097" s="33"/>
      <c r="AE5097" s="32"/>
      <c r="AF5097" s="33"/>
      <c r="AJ5097" s="350">
        <v>1107013</v>
      </c>
      <c r="AK5097" s="3"/>
      <c r="AL5097" s="3"/>
    </row>
    <row r="5098" spans="1:38" ht="60" customHeight="1" x14ac:dyDescent="0.25">
      <c r="A5098" s="269">
        <v>172</v>
      </c>
      <c r="B5098" s="285" t="s">
        <v>8079</v>
      </c>
      <c r="C5098" s="267"/>
      <c r="D5098" s="115"/>
      <c r="E5098" s="267"/>
      <c r="F5098" s="298"/>
      <c r="G5098" s="189"/>
      <c r="H5098" s="358"/>
      <c r="I5098" s="331"/>
      <c r="J5098" s="72"/>
      <c r="K5098" s="72"/>
      <c r="L5098"/>
      <c r="M5098"/>
      <c r="P5098" s="9">
        <v>117</v>
      </c>
      <c r="R5098" s="36"/>
      <c r="V5098" s="37"/>
      <c r="Z5098" s="38"/>
      <c r="AA5098" s="38"/>
      <c r="AB5098" s="30"/>
      <c r="AC5098" s="31"/>
      <c r="AD5098" s="33"/>
      <c r="AE5098" s="32"/>
      <c r="AF5098" s="33"/>
      <c r="AJ5098" s="350"/>
      <c r="AK5098" s="3"/>
      <c r="AL5098" s="3"/>
    </row>
    <row r="5099" spans="1:38" ht="12" customHeight="1" x14ac:dyDescent="0.25">
      <c r="A5099" s="76">
        <v>5110001</v>
      </c>
      <c r="B5099" s="270" t="s">
        <v>2299</v>
      </c>
      <c r="C5099" s="77"/>
      <c r="D5099" s="115">
        <v>711.66</v>
      </c>
      <c r="E5099" s="78" t="s">
        <v>6463</v>
      </c>
      <c r="F5099" s="112">
        <f t="shared" si="270"/>
        <v>853.99199999999996</v>
      </c>
      <c r="G5099" s="79" t="s">
        <v>3335</v>
      </c>
      <c r="H5099" s="358"/>
      <c r="I5099" s="326" t="s">
        <v>4950</v>
      </c>
      <c r="L5099"/>
      <c r="M5099"/>
      <c r="P5099" s="9">
        <v>117</v>
      </c>
      <c r="V5099" s="39"/>
      <c r="Z5099" s="38"/>
      <c r="AA5099" s="38">
        <v>12.000402495471917</v>
      </c>
      <c r="AB5099" s="30"/>
      <c r="AC5099" s="31"/>
      <c r="AD5099" s="33"/>
      <c r="AE5099" s="32"/>
      <c r="AF5099" s="33"/>
      <c r="AJ5099" s="350">
        <v>1110001</v>
      </c>
      <c r="AK5099" s="3"/>
      <c r="AL5099" s="3"/>
    </row>
    <row r="5100" spans="1:38" ht="12" customHeight="1" x14ac:dyDescent="0.25">
      <c r="A5100" s="73">
        <v>5110002</v>
      </c>
      <c r="B5100" s="98" t="s">
        <v>2300</v>
      </c>
      <c r="C5100" s="74"/>
      <c r="D5100" s="115">
        <v>389.14</v>
      </c>
      <c r="E5100" s="75" t="s">
        <v>6463</v>
      </c>
      <c r="F5100" s="112">
        <f t="shared" si="270"/>
        <v>466.96799999999996</v>
      </c>
      <c r="G5100" s="80" t="s">
        <v>3334</v>
      </c>
      <c r="H5100" s="358"/>
      <c r="I5100" s="360" t="s">
        <v>8300</v>
      </c>
      <c r="L5100"/>
      <c r="M5100"/>
      <c r="P5100" s="9">
        <v>117</v>
      </c>
      <c r="V5100" s="39"/>
      <c r="Z5100" s="38"/>
      <c r="AA5100" s="38">
        <v>12.001766589378377</v>
      </c>
      <c r="AB5100" s="30"/>
      <c r="AC5100" s="31"/>
      <c r="AD5100" s="33"/>
      <c r="AE5100" s="32"/>
      <c r="AF5100" s="33"/>
      <c r="AJ5100" s="350">
        <v>1110002</v>
      </c>
      <c r="AK5100" s="3"/>
      <c r="AL5100" s="3"/>
    </row>
    <row r="5101" spans="1:38" ht="12" customHeight="1" x14ac:dyDescent="0.25">
      <c r="A5101" s="73">
        <v>5110003</v>
      </c>
      <c r="B5101" s="98" t="s">
        <v>2301</v>
      </c>
      <c r="C5101" s="74"/>
      <c r="D5101" s="115">
        <v>277.77999999999997</v>
      </c>
      <c r="E5101" s="75" t="s">
        <v>6463</v>
      </c>
      <c r="F5101" s="112">
        <f t="shared" si="270"/>
        <v>333.33599999999996</v>
      </c>
      <c r="G5101" s="80" t="s">
        <v>3334</v>
      </c>
      <c r="H5101" s="358"/>
      <c r="I5101" s="361"/>
      <c r="L5101"/>
      <c r="M5101"/>
      <c r="P5101" s="9">
        <v>117</v>
      </c>
      <c r="V5101" s="39"/>
      <c r="Z5101" s="38"/>
      <c r="AA5101" s="38">
        <v>11.997937612786799</v>
      </c>
      <c r="AB5101" s="30"/>
      <c r="AC5101" s="31"/>
      <c r="AD5101" s="33"/>
      <c r="AE5101" s="32"/>
      <c r="AF5101" s="33"/>
      <c r="AJ5101" s="350">
        <v>1110003</v>
      </c>
      <c r="AK5101" s="3"/>
      <c r="AL5101" s="3"/>
    </row>
    <row r="5102" spans="1:38" ht="12" customHeight="1" x14ac:dyDescent="0.25">
      <c r="A5102" s="73">
        <v>5110004</v>
      </c>
      <c r="B5102" s="98" t="s">
        <v>2302</v>
      </c>
      <c r="C5102" s="74"/>
      <c r="D5102" s="115">
        <v>1138.8699999999999</v>
      </c>
      <c r="E5102" s="75" t="s">
        <v>6463</v>
      </c>
      <c r="F5102" s="112">
        <f t="shared" si="270"/>
        <v>1366.6439999999998</v>
      </c>
      <c r="G5102" s="80" t="s">
        <v>3335</v>
      </c>
      <c r="H5102" s="358"/>
      <c r="L5102"/>
      <c r="M5102"/>
      <c r="P5102" s="9">
        <v>117</v>
      </c>
      <c r="V5102" s="39"/>
      <c r="Z5102" s="38"/>
      <c r="AA5102" s="38">
        <v>11.999647882895914</v>
      </c>
      <c r="AB5102" s="30"/>
      <c r="AC5102" s="31"/>
      <c r="AD5102" s="33"/>
      <c r="AE5102" s="32"/>
      <c r="AF5102" s="33"/>
      <c r="AJ5102" s="350">
        <v>1110004</v>
      </c>
      <c r="AK5102" s="3"/>
      <c r="AL5102" s="3"/>
    </row>
    <row r="5103" spans="1:38" ht="12" customHeight="1" x14ac:dyDescent="0.25">
      <c r="A5103" s="73">
        <v>5110005</v>
      </c>
      <c r="B5103" s="98" t="s">
        <v>2303</v>
      </c>
      <c r="C5103" s="74"/>
      <c r="D5103" s="115">
        <v>516.97</v>
      </c>
      <c r="E5103" s="75" t="s">
        <v>6463</v>
      </c>
      <c r="F5103" s="112">
        <f t="shared" si="270"/>
        <v>620.36400000000003</v>
      </c>
      <c r="G5103" s="80" t="s">
        <v>3334</v>
      </c>
      <c r="H5103" s="358"/>
      <c r="I5103" s="360" t="s">
        <v>8303</v>
      </c>
      <c r="L5103"/>
      <c r="M5103"/>
      <c r="P5103" s="9">
        <v>117</v>
      </c>
      <c r="V5103" s="39"/>
      <c r="Z5103" s="38"/>
      <c r="AA5103" s="38">
        <v>12.001329787234042</v>
      </c>
      <c r="AB5103" s="30"/>
      <c r="AC5103" s="31"/>
      <c r="AD5103" s="33"/>
      <c r="AE5103" s="32"/>
      <c r="AF5103" s="33"/>
      <c r="AJ5103" s="350">
        <v>1110005</v>
      </c>
      <c r="AK5103" s="3"/>
      <c r="AL5103" s="3"/>
    </row>
    <row r="5104" spans="1:38" ht="12" customHeight="1" x14ac:dyDescent="0.25">
      <c r="A5104" s="73">
        <v>5110006</v>
      </c>
      <c r="B5104" s="98" t="s">
        <v>2304</v>
      </c>
      <c r="C5104" s="74"/>
      <c r="D5104" s="115">
        <v>838.86</v>
      </c>
      <c r="E5104" s="75" t="s">
        <v>6463</v>
      </c>
      <c r="F5104" s="112">
        <f t="shared" si="270"/>
        <v>1006.6319999999999</v>
      </c>
      <c r="G5104" s="80" t="s">
        <v>3334</v>
      </c>
      <c r="H5104" s="358"/>
      <c r="I5104" s="361"/>
      <c r="L5104"/>
      <c r="M5104"/>
      <c r="P5104" s="9">
        <v>117</v>
      </c>
      <c r="V5104" s="39"/>
      <c r="Z5104" s="38"/>
      <c r="AA5104" s="38">
        <v>12.000819518191619</v>
      </c>
      <c r="AB5104" s="30"/>
      <c r="AC5104" s="31"/>
      <c r="AD5104" s="33"/>
      <c r="AE5104" s="32"/>
      <c r="AF5104" s="33"/>
      <c r="AJ5104" s="350">
        <v>1110006</v>
      </c>
      <c r="AK5104" s="3"/>
      <c r="AL5104" s="3"/>
    </row>
    <row r="5105" spans="1:38" ht="12" customHeight="1" x14ac:dyDescent="0.25">
      <c r="A5105" s="73">
        <v>5110007</v>
      </c>
      <c r="B5105" s="98" t="s">
        <v>2305</v>
      </c>
      <c r="C5105" s="74"/>
      <c r="D5105" s="115">
        <v>1229.69</v>
      </c>
      <c r="E5105" s="75" t="s">
        <v>1</v>
      </c>
      <c r="F5105" s="112">
        <f t="shared" si="270"/>
        <v>1475.6279999999999</v>
      </c>
      <c r="G5105" s="80" t="s">
        <v>3334</v>
      </c>
      <c r="H5105" s="358"/>
      <c r="I5105" s="326" t="s">
        <v>4968</v>
      </c>
      <c r="L5105"/>
      <c r="M5105"/>
      <c r="P5105" s="9">
        <v>117</v>
      </c>
      <c r="V5105" s="39"/>
      <c r="Z5105" s="38"/>
      <c r="AA5105" s="38">
        <v>11.99976706266014</v>
      </c>
      <c r="AB5105" s="30"/>
      <c r="AC5105" s="31"/>
      <c r="AD5105" s="33"/>
      <c r="AE5105" s="32"/>
      <c r="AF5105" s="33"/>
      <c r="AJ5105" s="350">
        <v>1110007</v>
      </c>
      <c r="AK5105" s="3"/>
      <c r="AL5105" s="3"/>
    </row>
    <row r="5106" spans="1:38" ht="12" customHeight="1" x14ac:dyDescent="0.25">
      <c r="A5106" s="73">
        <v>5110008</v>
      </c>
      <c r="B5106" s="98" t="s">
        <v>2306</v>
      </c>
      <c r="C5106" s="74"/>
      <c r="D5106" s="115">
        <v>1896.75</v>
      </c>
      <c r="E5106" s="75" t="s">
        <v>6463</v>
      </c>
      <c r="F5106" s="112">
        <f t="shared" si="270"/>
        <v>2276.1</v>
      </c>
      <c r="G5106" s="80" t="s">
        <v>3335</v>
      </c>
      <c r="H5106" s="358"/>
      <c r="I5106" s="360" t="s">
        <v>8281</v>
      </c>
      <c r="L5106"/>
      <c r="M5106"/>
      <c r="P5106" s="9">
        <v>117</v>
      </c>
      <c r="V5106" s="39"/>
      <c r="Z5106" s="38"/>
      <c r="AA5106" s="38">
        <v>11.999758373856039</v>
      </c>
      <c r="AB5106" s="30"/>
      <c r="AC5106" s="31"/>
      <c r="AD5106" s="33"/>
      <c r="AE5106" s="32"/>
      <c r="AF5106" s="33"/>
      <c r="AJ5106" s="350">
        <v>1110008</v>
      </c>
      <c r="AK5106" s="3"/>
      <c r="AL5106" s="3"/>
    </row>
    <row r="5107" spans="1:38" ht="24" customHeight="1" x14ac:dyDescent="0.25">
      <c r="A5107" s="73">
        <v>3705019</v>
      </c>
      <c r="B5107" s="98" t="s">
        <v>128</v>
      </c>
      <c r="C5107" s="74"/>
      <c r="D5107" s="115">
        <v>723.14</v>
      </c>
      <c r="E5107" s="95" t="s">
        <v>5497</v>
      </c>
      <c r="F5107" s="112">
        <f t="shared" si="270"/>
        <v>867.76799999999992</v>
      </c>
      <c r="G5107" s="80" t="s">
        <v>3334</v>
      </c>
      <c r="H5107" s="358"/>
      <c r="I5107" s="361"/>
      <c r="L5107"/>
      <c r="M5107"/>
      <c r="P5107" s="9">
        <v>117</v>
      </c>
      <c r="V5107" s="39"/>
      <c r="Z5107" s="38"/>
      <c r="AA5107" s="38">
        <v>15.000693192846256</v>
      </c>
      <c r="AB5107" s="30"/>
      <c r="AC5107" s="31"/>
      <c r="AD5107" s="33"/>
      <c r="AE5107" s="32"/>
      <c r="AF5107" s="33"/>
      <c r="AJ5107" s="350"/>
      <c r="AK5107" s="3"/>
      <c r="AL5107" s="3"/>
    </row>
    <row r="5108" spans="1:38" ht="24" customHeight="1" x14ac:dyDescent="0.25">
      <c r="A5108" s="271">
        <v>3705020</v>
      </c>
      <c r="B5108" s="100" t="s">
        <v>129</v>
      </c>
      <c r="C5108" s="85"/>
      <c r="D5108" s="115">
        <v>1150.3399999999999</v>
      </c>
      <c r="E5108" s="291" t="s">
        <v>5497</v>
      </c>
      <c r="F5108" s="292">
        <f t="shared" si="270"/>
        <v>1380.4079999999999</v>
      </c>
      <c r="G5108" s="87" t="s">
        <v>3334</v>
      </c>
      <c r="H5108" s="358"/>
      <c r="L5108"/>
      <c r="M5108"/>
      <c r="P5108" s="9">
        <v>117</v>
      </c>
      <c r="V5108" s="39"/>
      <c r="Z5108" s="38"/>
      <c r="AA5108" s="38">
        <v>15</v>
      </c>
      <c r="AB5108" s="30"/>
      <c r="AC5108" s="31"/>
      <c r="AD5108" s="33"/>
      <c r="AE5108" s="32"/>
      <c r="AF5108" s="33"/>
      <c r="AJ5108" s="350"/>
      <c r="AK5108" s="3"/>
      <c r="AL5108" s="3"/>
    </row>
    <row r="5109" spans="1:38" ht="60" customHeight="1" x14ac:dyDescent="0.25">
      <c r="A5109" s="269">
        <v>173</v>
      </c>
      <c r="B5109" s="285" t="s">
        <v>8080</v>
      </c>
      <c r="C5109" s="267"/>
      <c r="D5109" s="115"/>
      <c r="E5109" s="267"/>
      <c r="F5109" s="298"/>
      <c r="G5109" s="189"/>
      <c r="H5109" s="358"/>
      <c r="I5109" s="331"/>
      <c r="J5109" s="72"/>
      <c r="K5109" s="72"/>
      <c r="L5109"/>
      <c r="M5109"/>
      <c r="P5109" s="9">
        <v>118</v>
      </c>
      <c r="R5109" s="36"/>
      <c r="V5109" s="37"/>
      <c r="Z5109" s="38"/>
      <c r="AA5109" s="38"/>
      <c r="AB5109" s="30"/>
      <c r="AC5109" s="31"/>
      <c r="AD5109" s="32"/>
      <c r="AE5109" s="32"/>
      <c r="AF5109" s="33"/>
      <c r="AJ5109" s="350"/>
      <c r="AK5109" s="3"/>
      <c r="AL5109" s="3"/>
    </row>
    <row r="5110" spans="1:38" ht="12" customHeight="1" x14ac:dyDescent="0.25">
      <c r="A5110" s="76">
        <v>5401001</v>
      </c>
      <c r="B5110" s="270" t="s">
        <v>5043</v>
      </c>
      <c r="C5110" s="77"/>
      <c r="D5110" s="115">
        <v>157.05000000000001</v>
      </c>
      <c r="E5110" s="78" t="s">
        <v>6463</v>
      </c>
      <c r="F5110" s="112">
        <f t="shared" ref="F5110:F5114" si="271">D5110*1.2</f>
        <v>188.46</v>
      </c>
      <c r="G5110" s="79" t="s">
        <v>3333</v>
      </c>
      <c r="H5110" s="358"/>
      <c r="I5110" s="347"/>
      <c r="J5110" s="15"/>
      <c r="L5110"/>
      <c r="M5110"/>
      <c r="P5110" s="9">
        <v>118</v>
      </c>
      <c r="V5110" s="39"/>
      <c r="Z5110" s="38"/>
      <c r="AA5110" s="38">
        <v>20</v>
      </c>
      <c r="AB5110" s="30"/>
      <c r="AC5110" s="31"/>
      <c r="AD5110" s="32"/>
      <c r="AE5110" s="32"/>
      <c r="AF5110" s="33"/>
      <c r="AJ5110" s="350">
        <v>1701001</v>
      </c>
      <c r="AK5110" s="3"/>
      <c r="AL5110" s="3"/>
    </row>
    <row r="5111" spans="1:38" ht="12" customHeight="1" x14ac:dyDescent="0.25">
      <c r="A5111" s="73">
        <v>5401002</v>
      </c>
      <c r="B5111" s="98" t="s">
        <v>5042</v>
      </c>
      <c r="C5111" s="74"/>
      <c r="D5111" s="115">
        <v>203.71</v>
      </c>
      <c r="E5111" s="75" t="s">
        <v>6463</v>
      </c>
      <c r="F5111" s="112">
        <f t="shared" si="271"/>
        <v>244.452</v>
      </c>
      <c r="G5111" s="80" t="s">
        <v>3333</v>
      </c>
      <c r="H5111" s="358"/>
      <c r="I5111" s="347"/>
      <c r="J5111" s="15"/>
      <c r="L5111"/>
      <c r="M5111"/>
      <c r="P5111" s="9">
        <v>118</v>
      </c>
      <c r="V5111" s="39"/>
      <c r="Z5111" s="38"/>
      <c r="AA5111" s="38">
        <v>20.00140607424072</v>
      </c>
      <c r="AB5111" s="30"/>
      <c r="AC5111" s="31"/>
      <c r="AD5111" s="32"/>
      <c r="AE5111" s="32"/>
      <c r="AF5111" s="33"/>
      <c r="AJ5111" s="350">
        <v>1701002</v>
      </c>
      <c r="AK5111" s="3"/>
      <c r="AL5111" s="3"/>
    </row>
    <row r="5112" spans="1:38" ht="12" customHeight="1" x14ac:dyDescent="0.25">
      <c r="A5112" s="73">
        <v>5401003</v>
      </c>
      <c r="B5112" s="98" t="s">
        <v>5039</v>
      </c>
      <c r="C5112" s="74"/>
      <c r="D5112" s="115">
        <v>375.21</v>
      </c>
      <c r="E5112" s="75" t="s">
        <v>6463</v>
      </c>
      <c r="F5112" s="112">
        <f t="shared" si="271"/>
        <v>450.25199999999995</v>
      </c>
      <c r="G5112" s="80" t="s">
        <v>3335</v>
      </c>
      <c r="H5112" s="358"/>
      <c r="I5112" s="347"/>
      <c r="L5112"/>
      <c r="M5112"/>
      <c r="P5112" s="9">
        <v>118</v>
      </c>
      <c r="V5112" s="39"/>
      <c r="Z5112" s="38"/>
      <c r="AA5112" s="38">
        <v>20.001526834109484</v>
      </c>
      <c r="AB5112" s="30"/>
      <c r="AC5112" s="31"/>
      <c r="AD5112" s="32"/>
      <c r="AE5112" s="32"/>
      <c r="AF5112" s="33"/>
      <c r="AJ5112" s="350">
        <v>1701003</v>
      </c>
      <c r="AK5112" s="3"/>
      <c r="AL5112" s="3"/>
    </row>
    <row r="5113" spans="1:38" ht="12" customHeight="1" x14ac:dyDescent="0.25">
      <c r="A5113" s="73">
        <v>5401004</v>
      </c>
      <c r="B5113" s="98" t="s">
        <v>5040</v>
      </c>
      <c r="C5113" s="74"/>
      <c r="D5113" s="115">
        <v>644.88</v>
      </c>
      <c r="E5113" s="75" t="s">
        <v>6463</v>
      </c>
      <c r="F5113" s="112">
        <f t="shared" si="271"/>
        <v>773.85599999999999</v>
      </c>
      <c r="G5113" s="80" t="s">
        <v>3335</v>
      </c>
      <c r="H5113" s="358"/>
      <c r="I5113" s="347"/>
      <c r="L5113"/>
      <c r="M5113"/>
      <c r="P5113" s="9">
        <v>118</v>
      </c>
      <c r="V5113" s="39"/>
      <c r="Z5113" s="38"/>
      <c r="AA5113" s="38">
        <v>19.999111644124639</v>
      </c>
      <c r="AB5113" s="30"/>
      <c r="AC5113" s="31"/>
      <c r="AD5113" s="32"/>
      <c r="AE5113" s="32"/>
      <c r="AF5113" s="33"/>
      <c r="AJ5113" s="350">
        <v>1701004</v>
      </c>
      <c r="AK5113" s="3"/>
      <c r="AL5113" s="3"/>
    </row>
    <row r="5114" spans="1:38" ht="12" customHeight="1" x14ac:dyDescent="0.25">
      <c r="A5114" s="73">
        <v>5401005</v>
      </c>
      <c r="B5114" s="98" t="s">
        <v>5041</v>
      </c>
      <c r="C5114" s="74"/>
      <c r="D5114" s="115">
        <v>900.91</v>
      </c>
      <c r="E5114" s="75" t="s">
        <v>6463</v>
      </c>
      <c r="F5114" s="112">
        <f t="shared" si="271"/>
        <v>1081.0919999999999</v>
      </c>
      <c r="G5114" s="80" t="s">
        <v>3335</v>
      </c>
      <c r="H5114" s="358"/>
      <c r="I5114" s="347"/>
      <c r="L5114"/>
      <c r="M5114"/>
      <c r="P5114" s="9">
        <v>118</v>
      </c>
      <c r="V5114" s="39"/>
      <c r="Z5114" s="38"/>
      <c r="AA5114" s="38">
        <v>20.000317944804777</v>
      </c>
      <c r="AB5114" s="30"/>
      <c r="AC5114" s="31"/>
      <c r="AD5114" s="32"/>
      <c r="AE5114" s="32"/>
      <c r="AF5114" s="33"/>
      <c r="AJ5114" s="350">
        <v>1701005</v>
      </c>
      <c r="AK5114" s="3"/>
      <c r="AL5114" s="3"/>
    </row>
    <row r="5115" spans="1:38" ht="12" customHeight="1" x14ac:dyDescent="0.25">
      <c r="A5115" s="73">
        <v>5105001</v>
      </c>
      <c r="B5115" s="98" t="s">
        <v>4737</v>
      </c>
      <c r="C5115" s="74"/>
      <c r="D5115" s="115">
        <v>177.77</v>
      </c>
      <c r="E5115" s="75"/>
      <c r="F5115" s="112">
        <f t="shared" si="270"/>
        <v>213.32400000000001</v>
      </c>
      <c r="G5115" s="80" t="s">
        <v>3335</v>
      </c>
      <c r="H5115" s="358"/>
      <c r="I5115" s="326" t="s">
        <v>4968</v>
      </c>
      <c r="L5115"/>
      <c r="M5115"/>
      <c r="P5115" s="9">
        <v>118</v>
      </c>
      <c r="V5115" s="39"/>
      <c r="Z5115" s="38"/>
      <c r="AA5115" s="38">
        <v>9.9983886561392268</v>
      </c>
      <c r="AB5115" s="30"/>
      <c r="AC5115" s="31"/>
      <c r="AD5115" s="32"/>
      <c r="AE5115" s="32"/>
      <c r="AF5115" s="33"/>
      <c r="AJ5115" s="350">
        <v>1105001</v>
      </c>
      <c r="AK5115" s="3"/>
      <c r="AL5115" s="3"/>
    </row>
    <row r="5116" spans="1:38" ht="12" customHeight="1" x14ac:dyDescent="0.25">
      <c r="A5116" s="73">
        <v>5105002</v>
      </c>
      <c r="B5116" s="98" t="s">
        <v>4738</v>
      </c>
      <c r="C5116" s="74"/>
      <c r="D5116" s="115">
        <v>204.41</v>
      </c>
      <c r="E5116" s="75" t="s">
        <v>6463</v>
      </c>
      <c r="F5116" s="112">
        <f t="shared" si="270"/>
        <v>245.29199999999997</v>
      </c>
      <c r="G5116" s="80" t="s">
        <v>3335</v>
      </c>
      <c r="H5116" s="358"/>
      <c r="I5116" s="360" t="s">
        <v>8281</v>
      </c>
      <c r="L5116"/>
      <c r="M5116"/>
      <c r="P5116" s="9">
        <v>118</v>
      </c>
      <c r="V5116" s="39"/>
      <c r="Z5116" s="38"/>
      <c r="AA5116" s="38">
        <v>9.9978981293350984</v>
      </c>
      <c r="AB5116" s="30"/>
      <c r="AC5116" s="31"/>
      <c r="AD5116" s="32"/>
      <c r="AE5116" s="32"/>
      <c r="AF5116" s="33"/>
      <c r="AJ5116" s="350">
        <v>1105002</v>
      </c>
      <c r="AK5116" s="3"/>
      <c r="AL5116" s="3"/>
    </row>
    <row r="5117" spans="1:38" ht="12" customHeight="1" x14ac:dyDescent="0.25">
      <c r="A5117" s="73">
        <v>5105003</v>
      </c>
      <c r="B5117" s="98" t="s">
        <v>4739</v>
      </c>
      <c r="C5117" s="74"/>
      <c r="D5117" s="115">
        <v>244.41</v>
      </c>
      <c r="E5117" s="75" t="s">
        <v>6463</v>
      </c>
      <c r="F5117" s="112">
        <f t="shared" si="270"/>
        <v>293.29199999999997</v>
      </c>
      <c r="G5117" s="80" t="s">
        <v>3335</v>
      </c>
      <c r="H5117" s="358"/>
      <c r="I5117" s="361"/>
      <c r="L5117"/>
      <c r="M5117"/>
      <c r="P5117" s="9">
        <v>118</v>
      </c>
      <c r="V5117" s="39"/>
      <c r="Z5117" s="38"/>
      <c r="AA5117" s="38">
        <v>9.9970700263697694</v>
      </c>
      <c r="AB5117" s="30"/>
      <c r="AC5117" s="31"/>
      <c r="AD5117" s="32"/>
      <c r="AE5117" s="32"/>
      <c r="AF5117" s="33"/>
      <c r="AJ5117" s="350">
        <v>1105003</v>
      </c>
      <c r="AK5117" s="3"/>
      <c r="AL5117" s="3"/>
    </row>
    <row r="5118" spans="1:38" ht="12" customHeight="1" x14ac:dyDescent="0.25">
      <c r="A5118" s="73">
        <v>5105004</v>
      </c>
      <c r="B5118" s="98" t="s">
        <v>4740</v>
      </c>
      <c r="C5118" s="74"/>
      <c r="D5118" s="115">
        <v>269.42</v>
      </c>
      <c r="E5118" s="75" t="s">
        <v>6463</v>
      </c>
      <c r="F5118" s="112">
        <f t="shared" si="270"/>
        <v>323.30400000000003</v>
      </c>
      <c r="G5118" s="80" t="s">
        <v>3335</v>
      </c>
      <c r="H5118" s="358"/>
      <c r="L5118"/>
      <c r="M5118"/>
      <c r="P5118" s="9">
        <v>118</v>
      </c>
      <c r="V5118" s="39"/>
      <c r="Z5118" s="38"/>
      <c r="AA5118" s="38">
        <v>9.9989368488199091</v>
      </c>
      <c r="AB5118" s="30"/>
      <c r="AC5118" s="31"/>
      <c r="AD5118" s="32"/>
      <c r="AE5118" s="32"/>
      <c r="AF5118" s="33"/>
      <c r="AJ5118" s="350">
        <v>1105004</v>
      </c>
      <c r="AK5118" s="3"/>
      <c r="AL5118" s="3"/>
    </row>
    <row r="5119" spans="1:38" ht="12" customHeight="1" x14ac:dyDescent="0.25">
      <c r="A5119" s="73">
        <v>5105005</v>
      </c>
      <c r="B5119" s="98" t="s">
        <v>4741</v>
      </c>
      <c r="C5119" s="74"/>
      <c r="D5119" s="115">
        <v>319.32</v>
      </c>
      <c r="E5119" s="75" t="s">
        <v>6463</v>
      </c>
      <c r="F5119" s="112">
        <f t="shared" si="270"/>
        <v>383.18399999999997</v>
      </c>
      <c r="G5119" s="80" t="s">
        <v>3334</v>
      </c>
      <c r="H5119" s="358"/>
      <c r="L5119"/>
      <c r="M5119"/>
      <c r="P5119" s="9">
        <v>118</v>
      </c>
      <c r="V5119" s="39"/>
      <c r="Z5119" s="38"/>
      <c r="AA5119" s="38">
        <v>9.9977573446961117</v>
      </c>
      <c r="AB5119" s="30"/>
      <c r="AC5119" s="31"/>
      <c r="AD5119" s="32"/>
      <c r="AE5119" s="32"/>
      <c r="AF5119" s="33"/>
      <c r="AJ5119" s="350">
        <v>1105005</v>
      </c>
      <c r="AK5119" s="3"/>
      <c r="AL5119" s="3"/>
    </row>
    <row r="5120" spans="1:38" ht="12" customHeight="1" x14ac:dyDescent="0.25">
      <c r="A5120" s="73">
        <v>1105006</v>
      </c>
      <c r="B5120" s="98" t="s">
        <v>4742</v>
      </c>
      <c r="C5120" s="74"/>
      <c r="D5120" s="115">
        <v>212.88</v>
      </c>
      <c r="E5120" s="75" t="s">
        <v>6463</v>
      </c>
      <c r="F5120" s="309">
        <f t="shared" si="270"/>
        <v>255.45599999999999</v>
      </c>
      <c r="G5120" s="80" t="s">
        <v>3334</v>
      </c>
      <c r="H5120" s="358"/>
      <c r="L5120"/>
      <c r="M5120"/>
      <c r="P5120" s="9">
        <v>118</v>
      </c>
      <c r="V5120" s="39"/>
      <c r="Z5120" s="38"/>
      <c r="AA5120" s="38">
        <v>0</v>
      </c>
      <c r="AB5120" s="30"/>
      <c r="AC5120" s="31"/>
      <c r="AD5120" s="32"/>
      <c r="AE5120" s="32"/>
      <c r="AF5120" s="33"/>
      <c r="AJ5120" s="350"/>
      <c r="AK5120" s="3"/>
      <c r="AL5120" s="3"/>
    </row>
    <row r="5121" spans="1:38" ht="12" customHeight="1" x14ac:dyDescent="0.25">
      <c r="A5121" s="73">
        <v>5105007</v>
      </c>
      <c r="B5121" s="98" t="s">
        <v>4728</v>
      </c>
      <c r="C5121" s="74"/>
      <c r="D5121" s="115">
        <v>319.32</v>
      </c>
      <c r="E5121" s="75" t="s">
        <v>6463</v>
      </c>
      <c r="F5121" s="112">
        <f t="shared" si="270"/>
        <v>383.18399999999997</v>
      </c>
      <c r="G5121" s="80" t="s">
        <v>3335</v>
      </c>
      <c r="H5121" s="358"/>
      <c r="I5121" s="360" t="s">
        <v>8290</v>
      </c>
      <c r="L5121"/>
      <c r="M5121"/>
      <c r="P5121" s="9">
        <v>118</v>
      </c>
      <c r="V5121" s="39"/>
      <c r="Z5121" s="38"/>
      <c r="AA5121" s="38">
        <v>9.9977573446961117</v>
      </c>
      <c r="AB5121" s="30"/>
      <c r="AC5121" s="31"/>
      <c r="AD5121" s="32"/>
      <c r="AE5121" s="32"/>
      <c r="AF5121" s="33"/>
      <c r="AJ5121" s="350">
        <v>1105007</v>
      </c>
      <c r="AK5121" s="3"/>
      <c r="AL5121" s="3"/>
    </row>
    <row r="5122" spans="1:38" ht="12" customHeight="1" x14ac:dyDescent="0.25">
      <c r="A5122" s="73">
        <v>5105008</v>
      </c>
      <c r="B5122" s="98" t="s">
        <v>4743</v>
      </c>
      <c r="C5122" s="74"/>
      <c r="D5122" s="115">
        <v>464.34</v>
      </c>
      <c r="E5122" s="75" t="s">
        <v>6463</v>
      </c>
      <c r="F5122" s="112">
        <f t="shared" si="270"/>
        <v>557.20799999999997</v>
      </c>
      <c r="G5122" s="80" t="s">
        <v>3334</v>
      </c>
      <c r="H5122" s="358"/>
      <c r="I5122" s="361"/>
      <c r="L5122"/>
      <c r="M5122"/>
      <c r="P5122" s="9">
        <v>118</v>
      </c>
      <c r="V5122" s="39"/>
      <c r="Z5122" s="38"/>
      <c r="AA5122" s="38">
        <v>9.999383134908399</v>
      </c>
      <c r="AB5122" s="30"/>
      <c r="AC5122" s="31"/>
      <c r="AD5122" s="32"/>
      <c r="AE5122" s="32"/>
      <c r="AF5122" s="33"/>
      <c r="AJ5122" s="350">
        <v>1105008</v>
      </c>
      <c r="AK5122" s="3"/>
      <c r="AL5122" s="3"/>
    </row>
    <row r="5123" spans="1:38" ht="12" customHeight="1" x14ac:dyDescent="0.25">
      <c r="A5123" s="73">
        <v>5105009</v>
      </c>
      <c r="B5123" s="98" t="s">
        <v>4744</v>
      </c>
      <c r="C5123" s="74"/>
      <c r="D5123" s="115">
        <v>464.34</v>
      </c>
      <c r="E5123" s="75" t="s">
        <v>6463</v>
      </c>
      <c r="F5123" s="112">
        <f t="shared" si="270"/>
        <v>557.20799999999997</v>
      </c>
      <c r="G5123" s="80" t="s">
        <v>3334</v>
      </c>
      <c r="H5123" s="358"/>
      <c r="L5123"/>
      <c r="M5123"/>
      <c r="P5123" s="9">
        <v>118</v>
      </c>
      <c r="V5123" s="39"/>
      <c r="Z5123" s="38"/>
      <c r="AA5123" s="38">
        <v>9.999383134908399</v>
      </c>
      <c r="AB5123" s="30"/>
      <c r="AC5123" s="31"/>
      <c r="AD5123" s="32"/>
      <c r="AE5123" s="32"/>
      <c r="AF5123" s="33"/>
      <c r="AJ5123" s="350">
        <v>1105009</v>
      </c>
      <c r="AK5123" s="3"/>
      <c r="AL5123" s="3"/>
    </row>
    <row r="5124" spans="1:38" ht="12" customHeight="1" x14ac:dyDescent="0.25">
      <c r="A5124" s="73">
        <v>5105010</v>
      </c>
      <c r="B5124" s="98" t="s">
        <v>4745</v>
      </c>
      <c r="C5124" s="74"/>
      <c r="D5124" s="115">
        <v>464.34</v>
      </c>
      <c r="E5124" s="75" t="s">
        <v>6463</v>
      </c>
      <c r="F5124" s="112">
        <f t="shared" si="270"/>
        <v>557.20799999999997</v>
      </c>
      <c r="G5124" s="80" t="s">
        <v>3335</v>
      </c>
      <c r="H5124" s="358"/>
      <c r="I5124" s="360" t="s">
        <v>8291</v>
      </c>
      <c r="L5124"/>
      <c r="M5124"/>
      <c r="P5124" s="9">
        <v>118</v>
      </c>
      <c r="V5124" s="39"/>
      <c r="Z5124" s="38"/>
      <c r="AA5124" s="38">
        <v>9.999383134908399</v>
      </c>
      <c r="AB5124" s="30"/>
      <c r="AC5124" s="31"/>
      <c r="AD5124" s="32"/>
      <c r="AE5124" s="32"/>
      <c r="AF5124" s="33"/>
      <c r="AJ5124" s="350">
        <v>1105010</v>
      </c>
      <c r="AK5124" s="3"/>
      <c r="AL5124" s="3"/>
    </row>
    <row r="5125" spans="1:38" ht="12" customHeight="1" x14ac:dyDescent="0.25">
      <c r="A5125" s="73">
        <v>5105011</v>
      </c>
      <c r="B5125" s="98" t="s">
        <v>4746</v>
      </c>
      <c r="C5125" s="74"/>
      <c r="D5125" s="115">
        <v>599.96</v>
      </c>
      <c r="E5125" s="75" t="s">
        <v>1</v>
      </c>
      <c r="F5125" s="112">
        <f t="shared" si="270"/>
        <v>719.952</v>
      </c>
      <c r="G5125" s="80" t="s">
        <v>3334</v>
      </c>
      <c r="H5125" s="358"/>
      <c r="I5125" s="361"/>
      <c r="L5125"/>
      <c r="M5125"/>
      <c r="P5125" s="9">
        <v>118</v>
      </c>
      <c r="V5125" s="39"/>
      <c r="Z5125" s="38"/>
      <c r="AA5125" s="38">
        <v>9.9997612852402682</v>
      </c>
      <c r="AB5125" s="30"/>
      <c r="AC5125" s="31"/>
      <c r="AD5125" s="32"/>
      <c r="AE5125" s="32"/>
      <c r="AF5125" s="33"/>
      <c r="AJ5125" s="350">
        <v>1105011</v>
      </c>
      <c r="AK5125" s="3"/>
      <c r="AL5125" s="3"/>
    </row>
    <row r="5126" spans="1:38" ht="12" customHeight="1" x14ac:dyDescent="0.25">
      <c r="A5126" s="73">
        <v>5105012</v>
      </c>
      <c r="B5126" s="98" t="s">
        <v>4747</v>
      </c>
      <c r="C5126" s="74"/>
      <c r="D5126" s="115">
        <v>599.96</v>
      </c>
      <c r="E5126" s="75" t="s">
        <v>6463</v>
      </c>
      <c r="F5126" s="112">
        <f t="shared" si="270"/>
        <v>719.952</v>
      </c>
      <c r="G5126" s="80" t="s">
        <v>3334</v>
      </c>
      <c r="H5126" s="358"/>
      <c r="L5126"/>
      <c r="M5126"/>
      <c r="P5126" s="9">
        <v>118</v>
      </c>
      <c r="V5126" s="39"/>
      <c r="Z5126" s="38"/>
      <c r="AA5126" s="38">
        <v>9.9997612852402682</v>
      </c>
      <c r="AB5126" s="30"/>
      <c r="AC5126" s="31"/>
      <c r="AD5126" s="32"/>
      <c r="AE5126" s="32"/>
      <c r="AF5126" s="33"/>
      <c r="AJ5126" s="350">
        <v>1105012</v>
      </c>
      <c r="AK5126" s="3"/>
      <c r="AL5126" s="3"/>
    </row>
    <row r="5127" spans="1:38" ht="12" customHeight="1" x14ac:dyDescent="0.25">
      <c r="A5127" s="73">
        <v>5105013</v>
      </c>
      <c r="B5127" s="98" t="s">
        <v>4748</v>
      </c>
      <c r="C5127" s="74"/>
      <c r="D5127" s="115">
        <v>599.96</v>
      </c>
      <c r="E5127" s="75" t="s">
        <v>6463</v>
      </c>
      <c r="F5127" s="112">
        <f t="shared" si="270"/>
        <v>719.952</v>
      </c>
      <c r="G5127" s="80" t="s">
        <v>3334</v>
      </c>
      <c r="H5127" s="358"/>
      <c r="I5127" s="362" t="s">
        <v>8278</v>
      </c>
      <c r="L5127"/>
      <c r="M5127"/>
      <c r="P5127" s="9">
        <v>118</v>
      </c>
      <c r="V5127" s="39"/>
      <c r="Z5127" s="38"/>
      <c r="AA5127" s="38">
        <v>9.9997612852402682</v>
      </c>
      <c r="AB5127" s="30"/>
      <c r="AC5127" s="31"/>
      <c r="AD5127" s="32"/>
      <c r="AE5127" s="32"/>
      <c r="AF5127" s="33"/>
      <c r="AJ5127" s="350">
        <v>1105013</v>
      </c>
      <c r="AK5127" s="3"/>
      <c r="AL5127" s="3"/>
    </row>
    <row r="5128" spans="1:38" ht="12" customHeight="1" x14ac:dyDescent="0.25">
      <c r="A5128" s="73">
        <v>5105014</v>
      </c>
      <c r="B5128" s="98" t="s">
        <v>4729</v>
      </c>
      <c r="C5128" s="74"/>
      <c r="D5128" s="115">
        <v>599.96</v>
      </c>
      <c r="E5128" s="75" t="s">
        <v>6463</v>
      </c>
      <c r="F5128" s="112">
        <f t="shared" si="270"/>
        <v>719.952</v>
      </c>
      <c r="G5128" s="80" t="s">
        <v>3335</v>
      </c>
      <c r="H5128" s="358"/>
      <c r="I5128" s="363"/>
      <c r="L5128"/>
      <c r="M5128"/>
      <c r="P5128" s="9">
        <v>118</v>
      </c>
      <c r="V5128" s="39"/>
      <c r="Z5128" s="38"/>
      <c r="AA5128" s="38">
        <v>9.9997612852402682</v>
      </c>
      <c r="AB5128" s="30"/>
      <c r="AC5128" s="31"/>
      <c r="AD5128" s="32"/>
      <c r="AE5128" s="32"/>
      <c r="AF5128" s="33"/>
      <c r="AJ5128" s="350">
        <v>1105014</v>
      </c>
      <c r="AK5128" s="3"/>
      <c r="AL5128" s="3"/>
    </row>
    <row r="5129" spans="1:38" ht="12" customHeight="1" x14ac:dyDescent="0.25">
      <c r="A5129" s="73">
        <v>5105015</v>
      </c>
      <c r="B5129" s="98" t="s">
        <v>4749</v>
      </c>
      <c r="C5129" s="74"/>
      <c r="D5129" s="115">
        <v>717.3</v>
      </c>
      <c r="E5129" s="75" t="s">
        <v>6463</v>
      </c>
      <c r="F5129" s="112">
        <f t="shared" si="270"/>
        <v>860.75999999999988</v>
      </c>
      <c r="G5129" s="80" t="s">
        <v>3334</v>
      </c>
      <c r="H5129" s="358"/>
      <c r="L5129"/>
      <c r="M5129"/>
      <c r="P5129" s="9">
        <v>118</v>
      </c>
      <c r="V5129" s="39"/>
      <c r="Z5129" s="38"/>
      <c r="AA5129" s="38">
        <v>9.9992013417458594</v>
      </c>
      <c r="AB5129" s="30"/>
      <c r="AC5129" s="31"/>
      <c r="AD5129" s="32"/>
      <c r="AE5129" s="32"/>
      <c r="AF5129" s="33"/>
      <c r="AJ5129" s="350">
        <v>1105015</v>
      </c>
      <c r="AK5129" s="3"/>
      <c r="AL5129" s="3"/>
    </row>
    <row r="5130" spans="1:38" ht="12" customHeight="1" x14ac:dyDescent="0.25">
      <c r="A5130" s="73">
        <v>5105016</v>
      </c>
      <c r="B5130" s="98" t="s">
        <v>4750</v>
      </c>
      <c r="C5130" s="74"/>
      <c r="D5130" s="115">
        <v>717.3</v>
      </c>
      <c r="E5130" s="75" t="s">
        <v>6463</v>
      </c>
      <c r="F5130" s="112">
        <f t="shared" si="270"/>
        <v>860.75999999999988</v>
      </c>
      <c r="G5130" s="80" t="s">
        <v>3334</v>
      </c>
      <c r="H5130" s="358"/>
      <c r="I5130" s="360" t="s">
        <v>8304</v>
      </c>
      <c r="L5130"/>
      <c r="M5130"/>
      <c r="P5130" s="9">
        <v>118</v>
      </c>
      <c r="V5130" s="39"/>
      <c r="Z5130" s="38"/>
      <c r="AA5130" s="38">
        <v>9.9992013417458594</v>
      </c>
      <c r="AB5130" s="30"/>
      <c r="AC5130" s="31"/>
      <c r="AD5130" s="32"/>
      <c r="AE5130" s="32"/>
      <c r="AF5130" s="33"/>
      <c r="AJ5130" s="350">
        <v>1105016</v>
      </c>
      <c r="AK5130" s="3"/>
      <c r="AL5130" s="3"/>
    </row>
    <row r="5131" spans="1:38" ht="12" customHeight="1" x14ac:dyDescent="0.25">
      <c r="A5131" s="73">
        <v>5105017</v>
      </c>
      <c r="B5131" s="98" t="s">
        <v>4730</v>
      </c>
      <c r="C5131" s="74"/>
      <c r="D5131" s="115">
        <v>717.3</v>
      </c>
      <c r="E5131" s="75" t="s">
        <v>6463</v>
      </c>
      <c r="F5131" s="112">
        <f t="shared" si="270"/>
        <v>860.75999999999988</v>
      </c>
      <c r="G5131" s="80" t="s">
        <v>3334</v>
      </c>
      <c r="H5131" s="358"/>
      <c r="I5131" s="361"/>
      <c r="L5131"/>
      <c r="M5131"/>
      <c r="P5131" s="9">
        <v>118</v>
      </c>
      <c r="V5131" s="39"/>
      <c r="Z5131" s="38"/>
      <c r="AA5131" s="38">
        <v>9.9992013417458594</v>
      </c>
      <c r="AB5131" s="30"/>
      <c r="AC5131" s="31"/>
      <c r="AD5131" s="32"/>
      <c r="AE5131" s="32"/>
      <c r="AF5131" s="33"/>
      <c r="AJ5131" s="350">
        <v>1105017</v>
      </c>
      <c r="AK5131" s="3"/>
      <c r="AL5131" s="3"/>
    </row>
    <row r="5132" spans="1:38" ht="12" customHeight="1" x14ac:dyDescent="0.25">
      <c r="A5132" s="73">
        <v>5105018</v>
      </c>
      <c r="B5132" s="98" t="s">
        <v>4751</v>
      </c>
      <c r="C5132" s="74"/>
      <c r="D5132" s="115">
        <v>812.13</v>
      </c>
      <c r="E5132" s="75" t="s">
        <v>6463</v>
      </c>
      <c r="F5132" s="112">
        <f t="shared" si="270"/>
        <v>974.55599999999993</v>
      </c>
      <c r="G5132" s="80" t="s">
        <v>3334</v>
      </c>
      <c r="H5132" s="358"/>
      <c r="L5132"/>
      <c r="M5132"/>
      <c r="P5132" s="9">
        <v>118</v>
      </c>
      <c r="V5132" s="39"/>
      <c r="Z5132" s="38"/>
      <c r="AA5132" s="38">
        <v>9.9991182435411332</v>
      </c>
      <c r="AB5132" s="30"/>
      <c r="AC5132" s="31"/>
      <c r="AD5132" s="32"/>
      <c r="AE5132" s="32"/>
      <c r="AF5132" s="33"/>
      <c r="AJ5132" s="350">
        <v>1105018</v>
      </c>
      <c r="AK5132" s="3"/>
      <c r="AL5132" s="3"/>
    </row>
    <row r="5133" spans="1:38" ht="12" customHeight="1" x14ac:dyDescent="0.25">
      <c r="A5133" s="73">
        <v>5105019</v>
      </c>
      <c r="B5133" s="98" t="s">
        <v>4752</v>
      </c>
      <c r="C5133" s="74"/>
      <c r="D5133" s="115">
        <v>812.13</v>
      </c>
      <c r="E5133" s="75" t="s">
        <v>6463</v>
      </c>
      <c r="F5133" s="112">
        <f t="shared" ref="F5133:F5204" si="272">D5133*1.2</f>
        <v>974.55599999999993</v>
      </c>
      <c r="G5133" s="80" t="s">
        <v>3334</v>
      </c>
      <c r="H5133" s="358"/>
      <c r="L5133"/>
      <c r="M5133"/>
      <c r="P5133" s="9">
        <v>118</v>
      </c>
      <c r="V5133" s="39"/>
      <c r="Z5133" s="38"/>
      <c r="AA5133" s="38">
        <v>9.9991182435411332</v>
      </c>
      <c r="AB5133" s="30"/>
      <c r="AC5133" s="31"/>
      <c r="AD5133" s="32"/>
      <c r="AE5133" s="32"/>
      <c r="AF5133" s="33"/>
      <c r="AJ5133" s="350">
        <v>1105019</v>
      </c>
      <c r="AK5133" s="3"/>
      <c r="AL5133" s="3"/>
    </row>
    <row r="5134" spans="1:38" ht="12" customHeight="1" x14ac:dyDescent="0.25">
      <c r="A5134" s="73">
        <v>5105020</v>
      </c>
      <c r="B5134" s="98" t="s">
        <v>4753</v>
      </c>
      <c r="C5134" s="74"/>
      <c r="D5134" s="115">
        <v>812.13</v>
      </c>
      <c r="E5134" s="75" t="s">
        <v>6463</v>
      </c>
      <c r="F5134" s="112">
        <f t="shared" si="272"/>
        <v>974.55599999999993</v>
      </c>
      <c r="G5134" s="80" t="s">
        <v>3334</v>
      </c>
      <c r="H5134" s="358"/>
      <c r="L5134"/>
      <c r="M5134"/>
      <c r="P5134" s="9">
        <v>118</v>
      </c>
      <c r="V5134" s="39"/>
      <c r="Z5134" s="38"/>
      <c r="AA5134" s="38">
        <v>9.9991182435411332</v>
      </c>
      <c r="AB5134" s="30"/>
      <c r="AC5134" s="31"/>
      <c r="AD5134" s="32"/>
      <c r="AE5134" s="32"/>
      <c r="AF5134" s="33"/>
      <c r="AJ5134" s="350">
        <v>1105020</v>
      </c>
      <c r="AK5134" s="3"/>
      <c r="AL5134" s="3"/>
    </row>
    <row r="5135" spans="1:38" ht="12" customHeight="1" x14ac:dyDescent="0.25">
      <c r="A5135" s="73">
        <v>1105021</v>
      </c>
      <c r="B5135" s="98" t="s">
        <v>4754</v>
      </c>
      <c r="C5135" s="74"/>
      <c r="D5135" s="115">
        <v>525.41999999999996</v>
      </c>
      <c r="E5135" s="75" t="s">
        <v>6463</v>
      </c>
      <c r="F5135" s="309">
        <f t="shared" si="272"/>
        <v>630.50399999999991</v>
      </c>
      <c r="G5135" s="80" t="s">
        <v>3334</v>
      </c>
      <c r="H5135" s="358"/>
      <c r="L5135"/>
      <c r="M5135"/>
      <c r="P5135" s="9">
        <v>118</v>
      </c>
      <c r="V5135" s="39"/>
      <c r="Z5135" s="38"/>
      <c r="AA5135" s="38">
        <v>0</v>
      </c>
      <c r="AB5135" s="30"/>
      <c r="AC5135" s="31"/>
      <c r="AD5135" s="32"/>
      <c r="AE5135" s="32"/>
      <c r="AF5135" s="33"/>
      <c r="AJ5135" s="350"/>
      <c r="AK5135" s="3"/>
      <c r="AL5135" s="3"/>
    </row>
    <row r="5136" spans="1:38" ht="12" customHeight="1" x14ac:dyDescent="0.25">
      <c r="A5136" s="73">
        <v>5105022</v>
      </c>
      <c r="B5136" s="98" t="s">
        <v>4755</v>
      </c>
      <c r="C5136" s="74"/>
      <c r="D5136" s="115">
        <v>882.28</v>
      </c>
      <c r="E5136" s="75" t="s">
        <v>6463</v>
      </c>
      <c r="F5136" s="112">
        <f t="shared" si="272"/>
        <v>1058.7359999999999</v>
      </c>
      <c r="G5136" s="80" t="s">
        <v>3334</v>
      </c>
      <c r="H5136" s="358"/>
      <c r="L5136"/>
      <c r="M5136"/>
      <c r="P5136" s="9">
        <v>118</v>
      </c>
      <c r="V5136" s="39"/>
      <c r="Z5136" s="38"/>
      <c r="AA5136" s="38">
        <v>9.9993506915135271</v>
      </c>
      <c r="AB5136" s="30"/>
      <c r="AC5136" s="31"/>
      <c r="AD5136" s="32"/>
      <c r="AE5136" s="32"/>
      <c r="AF5136" s="33"/>
      <c r="AJ5136" s="350">
        <v>1105022</v>
      </c>
      <c r="AK5136" s="3"/>
      <c r="AL5136" s="3"/>
    </row>
    <row r="5137" spans="1:38" ht="12" customHeight="1" x14ac:dyDescent="0.25">
      <c r="A5137" s="73">
        <v>5105023</v>
      </c>
      <c r="B5137" s="98" t="s">
        <v>4756</v>
      </c>
      <c r="C5137" s="74"/>
      <c r="D5137" s="115">
        <v>612.71</v>
      </c>
      <c r="E5137" s="75" t="s">
        <v>6464</v>
      </c>
      <c r="F5137" s="112">
        <f t="shared" si="272"/>
        <v>735.25200000000007</v>
      </c>
      <c r="G5137" s="80" t="s">
        <v>3334</v>
      </c>
      <c r="H5137" s="358"/>
      <c r="L5137"/>
      <c r="M5137"/>
      <c r="P5137" s="9">
        <v>118</v>
      </c>
      <c r="V5137" s="39"/>
      <c r="Z5137" s="38"/>
      <c r="AA5137" s="38">
        <v>4.9998831256866367</v>
      </c>
      <c r="AB5137" s="30"/>
      <c r="AC5137" s="31"/>
      <c r="AD5137" s="32"/>
      <c r="AE5137" s="32"/>
      <c r="AF5137" s="33"/>
      <c r="AJ5137" s="350">
        <v>1105023</v>
      </c>
      <c r="AK5137" s="3"/>
      <c r="AL5137" s="3"/>
    </row>
    <row r="5138" spans="1:38" ht="12" customHeight="1" x14ac:dyDescent="0.25">
      <c r="A5138" s="73">
        <v>5105024</v>
      </c>
      <c r="B5138" s="98" t="s">
        <v>4731</v>
      </c>
      <c r="C5138" s="74"/>
      <c r="D5138" s="115">
        <v>882.28</v>
      </c>
      <c r="E5138" s="75" t="s">
        <v>6464</v>
      </c>
      <c r="F5138" s="112">
        <f t="shared" si="272"/>
        <v>1058.7359999999999</v>
      </c>
      <c r="G5138" s="80" t="s">
        <v>3334</v>
      </c>
      <c r="H5138" s="358"/>
      <c r="L5138"/>
      <c r="M5138"/>
      <c r="P5138" s="9">
        <v>118</v>
      </c>
      <c r="V5138" s="39"/>
      <c r="Z5138" s="38"/>
      <c r="AA5138" s="38">
        <v>9.9993506915135271</v>
      </c>
      <c r="AB5138" s="30"/>
      <c r="AC5138" s="31"/>
      <c r="AD5138" s="32"/>
      <c r="AE5138" s="32"/>
      <c r="AF5138" s="33"/>
      <c r="AJ5138" s="350">
        <v>1105024</v>
      </c>
      <c r="AK5138" s="3"/>
      <c r="AL5138" s="3"/>
    </row>
    <row r="5139" spans="1:38" ht="12" customHeight="1" x14ac:dyDescent="0.25">
      <c r="A5139" s="73">
        <v>5105025</v>
      </c>
      <c r="B5139" s="98" t="s">
        <v>4757</v>
      </c>
      <c r="C5139" s="74"/>
      <c r="D5139" s="115">
        <v>966.04</v>
      </c>
      <c r="E5139" s="75" t="s">
        <v>6463</v>
      </c>
      <c r="F5139" s="112">
        <f t="shared" si="272"/>
        <v>1159.2479999999998</v>
      </c>
      <c r="G5139" s="80" t="s">
        <v>3334</v>
      </c>
      <c r="H5139" s="358"/>
      <c r="L5139"/>
      <c r="M5139"/>
      <c r="P5139" s="9">
        <v>118</v>
      </c>
      <c r="V5139" s="39"/>
      <c r="Z5139" s="38"/>
      <c r="AA5139" s="38">
        <v>9.9997034928541666</v>
      </c>
      <c r="AB5139" s="30"/>
      <c r="AC5139" s="31"/>
      <c r="AD5139" s="32"/>
      <c r="AE5139" s="32"/>
      <c r="AF5139" s="33"/>
      <c r="AJ5139" s="350">
        <v>1105025</v>
      </c>
      <c r="AK5139" s="3"/>
      <c r="AL5139" s="3"/>
    </row>
    <row r="5140" spans="1:38" ht="12" customHeight="1" x14ac:dyDescent="0.25">
      <c r="A5140" s="73">
        <v>1105026</v>
      </c>
      <c r="B5140" s="98" t="s">
        <v>4758</v>
      </c>
      <c r="C5140" s="74"/>
      <c r="D5140" s="115">
        <v>599.76</v>
      </c>
      <c r="E5140" s="75" t="s">
        <v>6463</v>
      </c>
      <c r="F5140" s="309">
        <f t="shared" si="272"/>
        <v>719.71199999999999</v>
      </c>
      <c r="G5140" s="80" t="s">
        <v>3334</v>
      </c>
      <c r="H5140" s="358"/>
      <c r="L5140"/>
      <c r="M5140"/>
      <c r="P5140" s="9">
        <v>118</v>
      </c>
      <c r="V5140" s="39"/>
      <c r="Z5140" s="38"/>
      <c r="AA5140" s="38">
        <v>0</v>
      </c>
      <c r="AB5140" s="30"/>
      <c r="AC5140" s="31"/>
      <c r="AD5140" s="32"/>
      <c r="AE5140" s="32"/>
      <c r="AF5140" s="33"/>
      <c r="AJ5140" s="350"/>
      <c r="AK5140" s="3"/>
      <c r="AL5140" s="3"/>
    </row>
    <row r="5141" spans="1:38" ht="12" customHeight="1" x14ac:dyDescent="0.25">
      <c r="A5141" s="73">
        <v>5105027</v>
      </c>
      <c r="B5141" s="98" t="s">
        <v>4732</v>
      </c>
      <c r="C5141" s="74"/>
      <c r="D5141" s="115">
        <v>966.04</v>
      </c>
      <c r="E5141" s="75" t="s">
        <v>6463</v>
      </c>
      <c r="F5141" s="112">
        <f t="shared" si="272"/>
        <v>1159.2479999999998</v>
      </c>
      <c r="G5141" s="80" t="s">
        <v>3334</v>
      </c>
      <c r="H5141" s="358"/>
      <c r="L5141"/>
      <c r="M5141"/>
      <c r="P5141" s="9">
        <v>118</v>
      </c>
      <c r="V5141" s="39"/>
      <c r="Z5141" s="38"/>
      <c r="AA5141" s="38">
        <v>9.9997034928541666</v>
      </c>
      <c r="AB5141" s="30"/>
      <c r="AC5141" s="31"/>
      <c r="AD5141" s="32"/>
      <c r="AE5141" s="32"/>
      <c r="AF5141" s="33"/>
      <c r="AJ5141" s="350">
        <v>1105027</v>
      </c>
      <c r="AK5141" s="3"/>
      <c r="AL5141" s="3"/>
    </row>
    <row r="5142" spans="1:38" ht="12" customHeight="1" x14ac:dyDescent="0.25">
      <c r="A5142" s="73">
        <v>5105028</v>
      </c>
      <c r="B5142" s="98" t="s">
        <v>4759</v>
      </c>
      <c r="C5142" s="74"/>
      <c r="D5142" s="115">
        <v>1172.83</v>
      </c>
      <c r="E5142" s="75" t="s">
        <v>6463</v>
      </c>
      <c r="F5142" s="112">
        <f t="shared" si="272"/>
        <v>1407.396</v>
      </c>
      <c r="G5142" s="80" t="s">
        <v>3334</v>
      </c>
      <c r="H5142" s="358"/>
      <c r="L5142"/>
      <c r="M5142"/>
      <c r="P5142" s="9">
        <v>118</v>
      </c>
      <c r="V5142" s="39"/>
      <c r="Z5142" s="38"/>
      <c r="AA5142" s="38">
        <v>10</v>
      </c>
      <c r="AB5142" s="30"/>
      <c r="AC5142" s="31"/>
      <c r="AD5142" s="32"/>
      <c r="AE5142" s="32"/>
      <c r="AF5142" s="33"/>
      <c r="AJ5142" s="350">
        <v>1105028</v>
      </c>
      <c r="AK5142" s="3"/>
      <c r="AL5142" s="3"/>
    </row>
    <row r="5143" spans="1:38" ht="12" customHeight="1" x14ac:dyDescent="0.25">
      <c r="A5143" s="73">
        <v>5105029</v>
      </c>
      <c r="B5143" s="98" t="s">
        <v>4760</v>
      </c>
      <c r="C5143" s="74"/>
      <c r="D5143" s="115">
        <v>798.15</v>
      </c>
      <c r="E5143" s="75" t="s">
        <v>6463</v>
      </c>
      <c r="F5143" s="112">
        <f t="shared" si="272"/>
        <v>957.78</v>
      </c>
      <c r="G5143" s="80" t="s">
        <v>3334</v>
      </c>
      <c r="H5143" s="358"/>
      <c r="L5143"/>
      <c r="M5143"/>
      <c r="P5143" s="9">
        <v>118</v>
      </c>
      <c r="V5143" s="39"/>
      <c r="Z5143" s="38"/>
      <c r="AA5143" s="38">
        <v>4.999192520949606</v>
      </c>
      <c r="AB5143" s="30"/>
      <c r="AC5143" s="31"/>
      <c r="AD5143" s="32"/>
      <c r="AE5143" s="32"/>
      <c r="AF5143" s="33"/>
      <c r="AJ5143" s="350">
        <v>1105029</v>
      </c>
      <c r="AK5143" s="3"/>
      <c r="AL5143" s="3"/>
    </row>
    <row r="5144" spans="1:38" ht="12" customHeight="1" x14ac:dyDescent="0.25">
      <c r="A5144" s="73">
        <v>5105030</v>
      </c>
      <c r="B5144" s="98" t="s">
        <v>4733</v>
      </c>
      <c r="C5144" s="74"/>
      <c r="D5144" s="115">
        <v>1172.83</v>
      </c>
      <c r="E5144" s="75" t="s">
        <v>6463</v>
      </c>
      <c r="F5144" s="112">
        <f t="shared" si="272"/>
        <v>1407.396</v>
      </c>
      <c r="G5144" s="80" t="s">
        <v>3334</v>
      </c>
      <c r="H5144" s="358"/>
      <c r="L5144"/>
      <c r="M5144"/>
      <c r="P5144" s="9">
        <v>118</v>
      </c>
      <c r="V5144" s="39"/>
      <c r="Z5144" s="38"/>
      <c r="AA5144" s="38">
        <v>10</v>
      </c>
      <c r="AB5144" s="30"/>
      <c r="AC5144" s="31"/>
      <c r="AD5144" s="32"/>
      <c r="AE5144" s="32"/>
      <c r="AF5144" s="33"/>
      <c r="AJ5144" s="350">
        <v>1105030</v>
      </c>
      <c r="AK5144" s="3"/>
      <c r="AL5144" s="3"/>
    </row>
    <row r="5145" spans="1:38" ht="12" customHeight="1" x14ac:dyDescent="0.25">
      <c r="A5145" s="73">
        <v>1105031</v>
      </c>
      <c r="B5145" s="98" t="s">
        <v>4761</v>
      </c>
      <c r="C5145" s="74"/>
      <c r="D5145" s="115">
        <v>1082.46</v>
      </c>
      <c r="E5145" s="75" t="s">
        <v>6463</v>
      </c>
      <c r="F5145" s="309">
        <f t="shared" si="272"/>
        <v>1298.952</v>
      </c>
      <c r="G5145" s="80" t="s">
        <v>3334</v>
      </c>
      <c r="H5145" s="358"/>
      <c r="L5145"/>
      <c r="M5145"/>
      <c r="P5145" s="9">
        <v>118</v>
      </c>
      <c r="V5145" s="39"/>
      <c r="Z5145" s="38"/>
      <c r="AA5145" s="38">
        <v>0</v>
      </c>
      <c r="AB5145" s="30"/>
      <c r="AC5145" s="31"/>
      <c r="AD5145" s="32"/>
      <c r="AE5145" s="32"/>
      <c r="AF5145" s="33"/>
      <c r="AJ5145" s="350"/>
      <c r="AK5145" s="3"/>
      <c r="AL5145" s="3"/>
    </row>
    <row r="5146" spans="1:38" ht="12" customHeight="1" x14ac:dyDescent="0.25">
      <c r="A5146" s="73">
        <v>5105032</v>
      </c>
      <c r="B5146" s="98" t="s">
        <v>4762</v>
      </c>
      <c r="C5146" s="74"/>
      <c r="D5146" s="115">
        <v>1420.73</v>
      </c>
      <c r="E5146" s="75" t="s">
        <v>6463</v>
      </c>
      <c r="F5146" s="112">
        <f t="shared" si="272"/>
        <v>1704.876</v>
      </c>
      <c r="G5146" s="80" t="s">
        <v>3334</v>
      </c>
      <c r="H5146" s="358"/>
      <c r="L5146"/>
      <c r="M5146"/>
      <c r="P5146" s="9">
        <v>118</v>
      </c>
      <c r="V5146" s="39"/>
      <c r="Z5146" s="38"/>
      <c r="AA5146" s="38">
        <v>10.000100807467817</v>
      </c>
      <c r="AB5146" s="30"/>
      <c r="AC5146" s="31"/>
      <c r="AD5146" s="32"/>
      <c r="AE5146" s="32"/>
      <c r="AF5146" s="33"/>
      <c r="AJ5146" s="350">
        <v>1105032</v>
      </c>
      <c r="AK5146" s="3"/>
      <c r="AL5146" s="3"/>
    </row>
    <row r="5147" spans="1:38" ht="12" customHeight="1" x14ac:dyDescent="0.25">
      <c r="A5147" s="73">
        <v>5105033</v>
      </c>
      <c r="B5147" s="98" t="s">
        <v>4734</v>
      </c>
      <c r="C5147" s="74"/>
      <c r="D5147" s="115">
        <v>1420.73</v>
      </c>
      <c r="E5147" s="75" t="s">
        <v>6463</v>
      </c>
      <c r="F5147" s="112">
        <f t="shared" si="272"/>
        <v>1704.876</v>
      </c>
      <c r="G5147" s="80" t="s">
        <v>3334</v>
      </c>
      <c r="H5147" s="358"/>
      <c r="L5147"/>
      <c r="M5147"/>
      <c r="P5147" s="9">
        <v>118</v>
      </c>
      <c r="V5147" s="39"/>
      <c r="Z5147" s="38"/>
      <c r="AA5147" s="38">
        <v>10.000100807467817</v>
      </c>
      <c r="AB5147" s="30"/>
      <c r="AC5147" s="31"/>
      <c r="AD5147" s="32"/>
      <c r="AE5147" s="32"/>
      <c r="AF5147" s="33"/>
      <c r="AJ5147" s="350">
        <v>1105033</v>
      </c>
      <c r="AK5147" s="3"/>
      <c r="AL5147" s="3"/>
    </row>
    <row r="5148" spans="1:38" ht="12" customHeight="1" x14ac:dyDescent="0.25">
      <c r="A5148" s="73">
        <v>1105034</v>
      </c>
      <c r="B5148" s="98" t="s">
        <v>4763</v>
      </c>
      <c r="C5148" s="74"/>
      <c r="D5148" s="115">
        <v>1410.84</v>
      </c>
      <c r="E5148" s="75" t="s">
        <v>6463</v>
      </c>
      <c r="F5148" s="309">
        <f t="shared" si="272"/>
        <v>1693.0079999999998</v>
      </c>
      <c r="G5148" s="80" t="s">
        <v>3334</v>
      </c>
      <c r="H5148" s="358"/>
      <c r="L5148"/>
      <c r="M5148"/>
      <c r="P5148" s="9">
        <v>118</v>
      </c>
      <c r="V5148" s="39"/>
      <c r="Z5148" s="38"/>
      <c r="AA5148" s="38">
        <v>0</v>
      </c>
      <c r="AB5148" s="30"/>
      <c r="AC5148" s="31"/>
      <c r="AD5148" s="32"/>
      <c r="AE5148" s="32"/>
      <c r="AF5148" s="33"/>
      <c r="AJ5148" s="350"/>
      <c r="AK5148" s="3"/>
      <c r="AL5148" s="3"/>
    </row>
    <row r="5149" spans="1:38" ht="12" customHeight="1" x14ac:dyDescent="0.25">
      <c r="A5149" s="73">
        <v>1105035</v>
      </c>
      <c r="B5149" s="98" t="s">
        <v>4764</v>
      </c>
      <c r="C5149" s="74"/>
      <c r="D5149" s="115">
        <v>1410.84</v>
      </c>
      <c r="E5149" s="75" t="s">
        <v>6463</v>
      </c>
      <c r="F5149" s="309">
        <f t="shared" si="272"/>
        <v>1693.0079999999998</v>
      </c>
      <c r="G5149" s="80" t="s">
        <v>3334</v>
      </c>
      <c r="H5149" s="358"/>
      <c r="L5149"/>
      <c r="M5149"/>
      <c r="P5149" s="9">
        <v>118</v>
      </c>
      <c r="V5149" s="39"/>
      <c r="Z5149" s="38"/>
      <c r="AA5149" s="38">
        <v>0</v>
      </c>
      <c r="AB5149" s="30"/>
      <c r="AC5149" s="31"/>
      <c r="AD5149" s="32"/>
      <c r="AE5149" s="32"/>
      <c r="AF5149" s="33"/>
      <c r="AJ5149" s="350"/>
      <c r="AK5149" s="3"/>
      <c r="AL5149" s="3"/>
    </row>
    <row r="5150" spans="1:38" ht="12" customHeight="1" x14ac:dyDescent="0.25">
      <c r="A5150" s="73">
        <v>5105036</v>
      </c>
      <c r="B5150" s="98" t="s">
        <v>4735</v>
      </c>
      <c r="C5150" s="74"/>
      <c r="D5150" s="115">
        <v>1851.73</v>
      </c>
      <c r="E5150" s="75" t="s">
        <v>6463</v>
      </c>
      <c r="F5150" s="112">
        <f t="shared" si="272"/>
        <v>2222.076</v>
      </c>
      <c r="G5150" s="80" t="s">
        <v>3334</v>
      </c>
      <c r="H5150" s="358"/>
      <c r="L5150"/>
      <c r="M5150"/>
      <c r="P5150" s="9">
        <v>118</v>
      </c>
      <c r="V5150" s="39"/>
      <c r="Z5150" s="38"/>
      <c r="AA5150" s="38">
        <v>9.9997679688768812</v>
      </c>
      <c r="AB5150" s="30"/>
      <c r="AC5150" s="31"/>
      <c r="AD5150" s="32"/>
      <c r="AE5150" s="32"/>
      <c r="AF5150" s="33"/>
      <c r="AJ5150" s="350">
        <v>1105036</v>
      </c>
      <c r="AK5150" s="3"/>
      <c r="AL5150" s="3"/>
    </row>
    <row r="5151" spans="1:38" ht="12" customHeight="1" x14ac:dyDescent="0.25">
      <c r="A5151" s="73">
        <v>1105037</v>
      </c>
      <c r="B5151" s="98" t="s">
        <v>4765</v>
      </c>
      <c r="C5151" s="74"/>
      <c r="D5151" s="115">
        <v>1528.59</v>
      </c>
      <c r="E5151" s="75" t="s">
        <v>6463</v>
      </c>
      <c r="F5151" s="309">
        <f t="shared" si="272"/>
        <v>1834.3079999999998</v>
      </c>
      <c r="G5151" s="80" t="s">
        <v>3334</v>
      </c>
      <c r="H5151" s="358"/>
      <c r="L5151"/>
      <c r="M5151"/>
      <c r="P5151" s="9">
        <v>118</v>
      </c>
      <c r="V5151" s="39"/>
      <c r="Z5151" s="38"/>
      <c r="AA5151" s="38">
        <v>0</v>
      </c>
      <c r="AB5151" s="30"/>
      <c r="AC5151" s="31"/>
      <c r="AD5151" s="32"/>
      <c r="AE5151" s="32"/>
      <c r="AF5151" s="33"/>
      <c r="AJ5151" s="350"/>
      <c r="AK5151" s="3"/>
      <c r="AL5151" s="3"/>
    </row>
    <row r="5152" spans="1:38" ht="12" customHeight="1" x14ac:dyDescent="0.25">
      <c r="A5152" s="73">
        <v>1105038</v>
      </c>
      <c r="B5152" s="98" t="s">
        <v>4766</v>
      </c>
      <c r="C5152" s="74"/>
      <c r="D5152" s="115">
        <v>1783.36</v>
      </c>
      <c r="E5152" s="75" t="s">
        <v>6463</v>
      </c>
      <c r="F5152" s="309">
        <f t="shared" si="272"/>
        <v>2140.0319999999997</v>
      </c>
      <c r="G5152" s="80" t="s">
        <v>3334</v>
      </c>
      <c r="H5152" s="358"/>
      <c r="L5152"/>
      <c r="M5152"/>
      <c r="P5152" s="9">
        <v>118</v>
      </c>
      <c r="V5152" s="39"/>
      <c r="Z5152" s="38"/>
      <c r="AA5152" s="38">
        <v>0</v>
      </c>
      <c r="AB5152" s="30"/>
      <c r="AC5152" s="31"/>
      <c r="AD5152" s="32"/>
      <c r="AE5152" s="32"/>
      <c r="AF5152" s="33"/>
      <c r="AJ5152" s="350"/>
      <c r="AK5152" s="3"/>
      <c r="AL5152" s="3"/>
    </row>
    <row r="5153" spans="1:38" ht="12" customHeight="1" x14ac:dyDescent="0.25">
      <c r="A5153" s="73">
        <v>1105039</v>
      </c>
      <c r="B5153" s="98" t="s">
        <v>4767</v>
      </c>
      <c r="C5153" s="74"/>
      <c r="D5153" s="115">
        <v>1276.67</v>
      </c>
      <c r="E5153" s="75" t="s">
        <v>6463</v>
      </c>
      <c r="F5153" s="309">
        <f t="shared" si="272"/>
        <v>1532.0040000000001</v>
      </c>
      <c r="G5153" s="80" t="s">
        <v>3334</v>
      </c>
      <c r="H5153" s="358"/>
      <c r="L5153"/>
      <c r="M5153"/>
      <c r="P5153" s="9">
        <v>118</v>
      </c>
      <c r="V5153" s="39"/>
      <c r="Z5153" s="38"/>
      <c r="AA5153" s="38">
        <v>0</v>
      </c>
      <c r="AB5153" s="30"/>
      <c r="AC5153" s="31"/>
      <c r="AD5153" s="32"/>
      <c r="AE5153" s="32"/>
      <c r="AF5153" s="33"/>
      <c r="AJ5153" s="350"/>
      <c r="AK5153" s="3"/>
      <c r="AL5153" s="3"/>
    </row>
    <row r="5154" spans="1:38" ht="12" customHeight="1" x14ac:dyDescent="0.25">
      <c r="A5154" s="73">
        <v>5105040</v>
      </c>
      <c r="B5154" s="98" t="s">
        <v>4736</v>
      </c>
      <c r="C5154" s="74"/>
      <c r="D5154" s="115">
        <v>2675.03</v>
      </c>
      <c r="E5154" s="75" t="s">
        <v>6463</v>
      </c>
      <c r="F5154" s="112">
        <f t="shared" si="272"/>
        <v>3210.0360000000001</v>
      </c>
      <c r="G5154" s="80" t="s">
        <v>3334</v>
      </c>
      <c r="H5154" s="358"/>
      <c r="L5154"/>
      <c r="M5154"/>
      <c r="P5154" s="9">
        <v>118</v>
      </c>
      <c r="V5154" s="39"/>
      <c r="Z5154" s="38"/>
      <c r="AA5154" s="38">
        <v>10.000107078992173</v>
      </c>
      <c r="AB5154" s="30"/>
      <c r="AC5154" s="31"/>
      <c r="AD5154" s="32"/>
      <c r="AE5154" s="32"/>
      <c r="AF5154" s="33"/>
      <c r="AJ5154" s="350">
        <v>1105040</v>
      </c>
      <c r="AK5154" s="3"/>
      <c r="AL5154" s="3"/>
    </row>
    <row r="5155" spans="1:38" ht="24" customHeight="1" x14ac:dyDescent="0.25">
      <c r="A5155" s="73">
        <v>3705021</v>
      </c>
      <c r="B5155" s="98" t="s">
        <v>5609</v>
      </c>
      <c r="C5155" s="74"/>
      <c r="D5155" s="115">
        <v>191.5</v>
      </c>
      <c r="E5155" s="95" t="s">
        <v>5497</v>
      </c>
      <c r="F5155" s="112">
        <f t="shared" si="272"/>
        <v>229.79999999999998</v>
      </c>
      <c r="G5155" s="80" t="s">
        <v>3333</v>
      </c>
      <c r="H5155" s="358"/>
      <c r="I5155" s="362" t="s">
        <v>8187</v>
      </c>
      <c r="J5155" s="15"/>
      <c r="L5155"/>
      <c r="M5155"/>
      <c r="P5155" s="9">
        <v>118</v>
      </c>
      <c r="V5155" s="39"/>
      <c r="Z5155" s="38"/>
      <c r="AA5155" s="38">
        <v>14.992837816329782</v>
      </c>
      <c r="AB5155" s="30"/>
      <c r="AC5155" s="31"/>
      <c r="AD5155" s="32"/>
      <c r="AE5155" s="32"/>
      <c r="AF5155" s="33"/>
      <c r="AJ5155" s="350"/>
      <c r="AK5155" s="3"/>
      <c r="AL5155" s="3"/>
    </row>
    <row r="5156" spans="1:38" ht="24" customHeight="1" x14ac:dyDescent="0.25">
      <c r="A5156" s="73">
        <v>3705022</v>
      </c>
      <c r="B5156" s="98" t="s">
        <v>5610</v>
      </c>
      <c r="C5156" s="74"/>
      <c r="D5156" s="115">
        <v>218.15</v>
      </c>
      <c r="E5156" s="95" t="s">
        <v>5497</v>
      </c>
      <c r="F5156" s="112">
        <f t="shared" si="272"/>
        <v>261.77999999999997</v>
      </c>
      <c r="G5156" s="80" t="s">
        <v>3333</v>
      </c>
      <c r="H5156" s="358"/>
      <c r="I5156" s="363"/>
      <c r="J5156" s="15"/>
      <c r="L5156"/>
      <c r="M5156"/>
      <c r="P5156" s="9">
        <v>118</v>
      </c>
      <c r="V5156" s="39"/>
      <c r="Z5156" s="38"/>
      <c r="AA5156" s="38">
        <v>14.992837816329782</v>
      </c>
      <c r="AB5156" s="30"/>
      <c r="AC5156" s="31"/>
      <c r="AD5156" s="32"/>
      <c r="AE5156" s="32"/>
      <c r="AF5156" s="33"/>
      <c r="AJ5156" s="350"/>
      <c r="AK5156" s="3"/>
      <c r="AL5156" s="3"/>
    </row>
    <row r="5157" spans="1:38" ht="24" customHeight="1" x14ac:dyDescent="0.25">
      <c r="A5157" s="73">
        <v>3705023</v>
      </c>
      <c r="B5157" s="98" t="s">
        <v>5611</v>
      </c>
      <c r="C5157" s="74"/>
      <c r="D5157" s="115">
        <v>258.14</v>
      </c>
      <c r="E5157" s="95" t="s">
        <v>5497</v>
      </c>
      <c r="F5157" s="112">
        <f t="shared" si="272"/>
        <v>309.76799999999997</v>
      </c>
      <c r="G5157" s="80" t="s">
        <v>3333</v>
      </c>
      <c r="H5157" s="358"/>
      <c r="J5157" s="15"/>
      <c r="L5157"/>
      <c r="M5157"/>
      <c r="P5157" s="9">
        <v>118</v>
      </c>
      <c r="V5157" s="39"/>
      <c r="Z5157" s="38"/>
      <c r="AA5157" s="38">
        <v>14.999271880005821</v>
      </c>
      <c r="AB5157" s="30"/>
      <c r="AC5157" s="31"/>
      <c r="AD5157" s="32"/>
      <c r="AE5157" s="32"/>
      <c r="AF5157" s="33"/>
      <c r="AJ5157" s="350"/>
      <c r="AK5157" s="3"/>
      <c r="AL5157" s="3"/>
    </row>
    <row r="5158" spans="1:38" ht="24" customHeight="1" x14ac:dyDescent="0.25">
      <c r="A5158" s="73">
        <v>3705024</v>
      </c>
      <c r="B5158" s="98" t="s">
        <v>5612</v>
      </c>
      <c r="C5158" s="74"/>
      <c r="D5158" s="115">
        <v>283.16000000000003</v>
      </c>
      <c r="E5158" s="95" t="s">
        <v>5497</v>
      </c>
      <c r="F5158" s="112">
        <f t="shared" si="272"/>
        <v>339.79200000000003</v>
      </c>
      <c r="G5158" s="80" t="s">
        <v>3333</v>
      </c>
      <c r="H5158" s="358"/>
      <c r="J5158" s="15"/>
      <c r="L5158"/>
      <c r="M5158"/>
      <c r="P5158" s="9">
        <v>118</v>
      </c>
      <c r="V5158" s="39"/>
      <c r="Z5158" s="38"/>
      <c r="AA5158" s="38">
        <v>14.999271880005821</v>
      </c>
      <c r="AB5158" s="30"/>
      <c r="AC5158" s="31"/>
      <c r="AD5158" s="32"/>
      <c r="AE5158" s="32"/>
      <c r="AF5158" s="33"/>
      <c r="AJ5158" s="350"/>
      <c r="AK5158" s="3"/>
      <c r="AL5158" s="3"/>
    </row>
    <row r="5159" spans="1:38" ht="24" customHeight="1" x14ac:dyDescent="0.25">
      <c r="A5159" s="73">
        <v>3705025</v>
      </c>
      <c r="B5159" s="98" t="s">
        <v>5613</v>
      </c>
      <c r="C5159" s="74"/>
      <c r="D5159" s="115">
        <v>333.05</v>
      </c>
      <c r="E5159" s="95" t="s">
        <v>5497</v>
      </c>
      <c r="F5159" s="112">
        <f t="shared" si="272"/>
        <v>399.66</v>
      </c>
      <c r="G5159" s="80" t="s">
        <v>3333</v>
      </c>
      <c r="H5159" s="358"/>
      <c r="J5159" s="15"/>
      <c r="L5159"/>
      <c r="M5159"/>
      <c r="P5159" s="9">
        <v>118</v>
      </c>
      <c r="V5159" s="39"/>
      <c r="Z5159" s="38"/>
      <c r="AA5159" s="38">
        <v>15</v>
      </c>
      <c r="AB5159" s="30"/>
      <c r="AC5159" s="31"/>
      <c r="AD5159" s="32"/>
      <c r="AE5159" s="32"/>
      <c r="AF5159" s="33"/>
      <c r="AJ5159" s="350"/>
      <c r="AK5159" s="3"/>
      <c r="AL5159" s="3"/>
    </row>
    <row r="5160" spans="1:38" ht="24" customHeight="1" x14ac:dyDescent="0.25">
      <c r="A5160" s="73">
        <v>3705026</v>
      </c>
      <c r="B5160" s="98" t="s">
        <v>5615</v>
      </c>
      <c r="C5160" s="74"/>
      <c r="D5160" s="115">
        <v>478.09</v>
      </c>
      <c r="E5160" s="95" t="s">
        <v>5497</v>
      </c>
      <c r="F5160" s="112">
        <f t="shared" si="272"/>
        <v>573.70799999999997</v>
      </c>
      <c r="G5160" s="80" t="s">
        <v>3333</v>
      </c>
      <c r="H5160" s="358"/>
      <c r="J5160" s="15"/>
      <c r="L5160"/>
      <c r="M5160"/>
      <c r="P5160" s="9">
        <v>118</v>
      </c>
      <c r="V5160" s="39"/>
      <c r="Z5160" s="38"/>
      <c r="AA5160" s="38">
        <v>14.996174445294557</v>
      </c>
      <c r="AB5160" s="30"/>
      <c r="AC5160" s="31"/>
      <c r="AD5160" s="32"/>
      <c r="AE5160" s="32"/>
      <c r="AF5160" s="33"/>
      <c r="AJ5160" s="350"/>
      <c r="AK5160" s="3"/>
      <c r="AL5160" s="3"/>
    </row>
    <row r="5161" spans="1:38" ht="24" customHeight="1" x14ac:dyDescent="0.25">
      <c r="A5161" s="271">
        <v>3705027</v>
      </c>
      <c r="B5161" s="100" t="s">
        <v>5614</v>
      </c>
      <c r="C5161" s="85"/>
      <c r="D5161" s="115">
        <v>613.69000000000005</v>
      </c>
      <c r="E5161" s="291" t="s">
        <v>5497</v>
      </c>
      <c r="F5161" s="292">
        <f t="shared" si="272"/>
        <v>736.428</v>
      </c>
      <c r="G5161" s="87" t="s">
        <v>3333</v>
      </c>
      <c r="H5161" s="358"/>
      <c r="J5161" s="15"/>
      <c r="L5161"/>
      <c r="M5161"/>
      <c r="P5161" s="9">
        <v>118</v>
      </c>
      <c r="V5161" s="39"/>
      <c r="Z5161" s="38"/>
      <c r="AA5161" s="38">
        <v>14.996275759331297</v>
      </c>
      <c r="AB5161" s="30"/>
      <c r="AC5161" s="31"/>
      <c r="AD5161" s="32"/>
      <c r="AE5161" s="32"/>
      <c r="AF5161" s="33"/>
      <c r="AJ5161" s="350"/>
      <c r="AK5161" s="3"/>
      <c r="AL5161" s="3"/>
    </row>
    <row r="5162" spans="1:38" ht="45" customHeight="1" x14ac:dyDescent="0.25">
      <c r="A5162" s="269">
        <v>174</v>
      </c>
      <c r="B5162" s="285" t="s">
        <v>8081</v>
      </c>
      <c r="C5162" s="267"/>
      <c r="D5162" s="115"/>
      <c r="E5162" s="267"/>
      <c r="F5162" s="298"/>
      <c r="G5162" s="189"/>
      <c r="H5162" s="358"/>
      <c r="I5162" s="331"/>
      <c r="J5162" s="72"/>
      <c r="K5162" s="72"/>
      <c r="L5162"/>
      <c r="M5162"/>
      <c r="P5162" s="9">
        <v>119</v>
      </c>
      <c r="R5162" s="36"/>
      <c r="V5162" s="37"/>
      <c r="Z5162" s="38"/>
      <c r="AA5162" s="38"/>
      <c r="AB5162" s="30"/>
      <c r="AC5162" s="31"/>
      <c r="AD5162" s="32"/>
      <c r="AE5162" s="32"/>
      <c r="AF5162" s="33"/>
      <c r="AJ5162" s="350"/>
      <c r="AK5162" s="3"/>
      <c r="AL5162" s="3"/>
    </row>
    <row r="5163" spans="1:38" ht="12" customHeight="1" x14ac:dyDescent="0.25">
      <c r="A5163" s="76">
        <v>5401001</v>
      </c>
      <c r="B5163" s="270" t="s">
        <v>5043</v>
      </c>
      <c r="C5163" s="77"/>
      <c r="D5163" s="115">
        <v>157.05000000000001</v>
      </c>
      <c r="E5163" s="78" t="s">
        <v>6463</v>
      </c>
      <c r="F5163" s="112">
        <f t="shared" si="272"/>
        <v>188.46</v>
      </c>
      <c r="G5163" s="79" t="s">
        <v>3333</v>
      </c>
      <c r="H5163" s="358"/>
      <c r="I5163" s="326" t="s">
        <v>4968</v>
      </c>
      <c r="J5163" s="15"/>
      <c r="L5163"/>
      <c r="M5163"/>
      <c r="P5163" s="9">
        <v>119</v>
      </c>
      <c r="V5163" s="39"/>
      <c r="Z5163" s="38"/>
      <c r="AA5163" s="38">
        <v>20</v>
      </c>
      <c r="AB5163" s="30"/>
      <c r="AC5163" s="31"/>
      <c r="AD5163" s="32"/>
      <c r="AE5163" s="32"/>
      <c r="AF5163" s="33"/>
      <c r="AJ5163" s="350">
        <v>1701001</v>
      </c>
      <c r="AK5163" s="3"/>
      <c r="AL5163" s="3"/>
    </row>
    <row r="5164" spans="1:38" ht="12" customHeight="1" x14ac:dyDescent="0.25">
      <c r="A5164" s="73">
        <v>5401002</v>
      </c>
      <c r="B5164" s="98" t="s">
        <v>5042</v>
      </c>
      <c r="C5164" s="74"/>
      <c r="D5164" s="115">
        <v>203.71</v>
      </c>
      <c r="E5164" s="75" t="s">
        <v>6463</v>
      </c>
      <c r="F5164" s="112">
        <f t="shared" si="272"/>
        <v>244.452</v>
      </c>
      <c r="G5164" s="80" t="s">
        <v>3333</v>
      </c>
      <c r="H5164" s="358"/>
      <c r="I5164" s="360" t="s">
        <v>8299</v>
      </c>
      <c r="J5164" s="15"/>
      <c r="L5164"/>
      <c r="M5164"/>
      <c r="P5164" s="9">
        <v>119</v>
      </c>
      <c r="V5164" s="39"/>
      <c r="Z5164" s="38"/>
      <c r="AA5164" s="38">
        <v>20.00140607424072</v>
      </c>
      <c r="AB5164" s="30"/>
      <c r="AC5164" s="31"/>
      <c r="AD5164" s="32"/>
      <c r="AE5164" s="32"/>
      <c r="AF5164" s="33"/>
      <c r="AJ5164" s="350">
        <v>1701002</v>
      </c>
      <c r="AK5164" s="3"/>
      <c r="AL5164" s="3"/>
    </row>
    <row r="5165" spans="1:38" ht="12" customHeight="1" x14ac:dyDescent="0.25">
      <c r="A5165" s="73">
        <v>5401003</v>
      </c>
      <c r="B5165" s="98" t="s">
        <v>5039</v>
      </c>
      <c r="C5165" s="74"/>
      <c r="D5165" s="115">
        <v>375.21</v>
      </c>
      <c r="E5165" s="75" t="s">
        <v>6463</v>
      </c>
      <c r="F5165" s="112">
        <f t="shared" si="272"/>
        <v>450.25199999999995</v>
      </c>
      <c r="G5165" s="80" t="s">
        <v>3335</v>
      </c>
      <c r="H5165" s="358"/>
      <c r="I5165" s="361"/>
      <c r="L5165"/>
      <c r="M5165"/>
      <c r="P5165" s="9">
        <v>119</v>
      </c>
      <c r="V5165" s="39"/>
      <c r="Z5165" s="38"/>
      <c r="AA5165" s="38">
        <v>20.001526834109484</v>
      </c>
      <c r="AB5165" s="30"/>
      <c r="AC5165" s="31"/>
      <c r="AD5165" s="32"/>
      <c r="AE5165" s="32"/>
      <c r="AF5165" s="33"/>
      <c r="AJ5165" s="350">
        <v>1701003</v>
      </c>
      <c r="AK5165" s="3"/>
      <c r="AL5165" s="3"/>
    </row>
    <row r="5166" spans="1:38" ht="12" customHeight="1" x14ac:dyDescent="0.25">
      <c r="A5166" s="73">
        <v>5401004</v>
      </c>
      <c r="B5166" s="98" t="s">
        <v>5040</v>
      </c>
      <c r="C5166" s="74"/>
      <c r="D5166" s="115">
        <v>644.88</v>
      </c>
      <c r="E5166" s="75" t="s">
        <v>6463</v>
      </c>
      <c r="F5166" s="112">
        <f t="shared" si="272"/>
        <v>773.85599999999999</v>
      </c>
      <c r="G5166" s="80" t="s">
        <v>3335</v>
      </c>
      <c r="H5166" s="358"/>
      <c r="L5166"/>
      <c r="M5166"/>
      <c r="P5166" s="9">
        <v>119</v>
      </c>
      <c r="V5166" s="39"/>
      <c r="Z5166" s="38"/>
      <c r="AA5166" s="38">
        <v>19.999111644124639</v>
      </c>
      <c r="AB5166" s="30"/>
      <c r="AC5166" s="31"/>
      <c r="AD5166" s="32"/>
      <c r="AE5166" s="32"/>
      <c r="AF5166" s="33"/>
      <c r="AJ5166" s="350">
        <v>1701004</v>
      </c>
      <c r="AK5166" s="3"/>
      <c r="AL5166" s="3"/>
    </row>
    <row r="5167" spans="1:38" ht="12" customHeight="1" x14ac:dyDescent="0.25">
      <c r="A5167" s="73">
        <v>5401005</v>
      </c>
      <c r="B5167" s="98" t="s">
        <v>5041</v>
      </c>
      <c r="C5167" s="74"/>
      <c r="D5167" s="115">
        <v>900.91</v>
      </c>
      <c r="E5167" s="75" t="s">
        <v>6463</v>
      </c>
      <c r="F5167" s="112">
        <f t="shared" si="272"/>
        <v>1081.0919999999999</v>
      </c>
      <c r="G5167" s="80" t="s">
        <v>3335</v>
      </c>
      <c r="H5167" s="358"/>
      <c r="I5167" s="360" t="s">
        <v>8305</v>
      </c>
      <c r="L5167"/>
      <c r="M5167"/>
      <c r="P5167" s="9">
        <v>119</v>
      </c>
      <c r="V5167" s="39"/>
      <c r="Z5167" s="38"/>
      <c r="AA5167" s="38">
        <v>20.000317944804777</v>
      </c>
      <c r="AB5167" s="30"/>
      <c r="AC5167" s="31"/>
      <c r="AD5167" s="32"/>
      <c r="AE5167" s="32"/>
      <c r="AF5167" s="33"/>
      <c r="AJ5167" s="350">
        <v>1701005</v>
      </c>
      <c r="AK5167" s="3"/>
      <c r="AL5167" s="3"/>
    </row>
    <row r="5168" spans="1:38" ht="24" customHeight="1" x14ac:dyDescent="0.25">
      <c r="A5168" s="73">
        <v>3706001</v>
      </c>
      <c r="B5168" s="98" t="s">
        <v>5037</v>
      </c>
      <c r="C5168" s="74"/>
      <c r="D5168" s="115">
        <v>166.43</v>
      </c>
      <c r="E5168" s="95" t="s">
        <v>5497</v>
      </c>
      <c r="F5168" s="112">
        <f t="shared" si="272"/>
        <v>199.71600000000001</v>
      </c>
      <c r="G5168" s="80" t="s">
        <v>3333</v>
      </c>
      <c r="H5168" s="358"/>
      <c r="I5168" s="361"/>
      <c r="J5168" s="15"/>
      <c r="L5168"/>
      <c r="M5168"/>
      <c r="P5168" s="9">
        <v>119</v>
      </c>
      <c r="V5168" s="39"/>
      <c r="Z5168" s="38"/>
      <c r="AA5168" s="38">
        <v>15</v>
      </c>
      <c r="AB5168" s="30"/>
      <c r="AC5168" s="31"/>
      <c r="AD5168" s="32"/>
      <c r="AE5168" s="32"/>
      <c r="AF5168" s="33"/>
      <c r="AJ5168" s="350"/>
      <c r="AK5168" s="3"/>
      <c r="AL5168" s="3"/>
    </row>
    <row r="5169" spans="1:38" ht="24" customHeight="1" x14ac:dyDescent="0.25">
      <c r="A5169" s="271">
        <v>3706002</v>
      </c>
      <c r="B5169" s="100" t="s">
        <v>5038</v>
      </c>
      <c r="C5169" s="85"/>
      <c r="D5169" s="115">
        <v>213.1</v>
      </c>
      <c r="E5169" s="291" t="s">
        <v>5497</v>
      </c>
      <c r="F5169" s="292">
        <f t="shared" si="272"/>
        <v>255.71999999999997</v>
      </c>
      <c r="G5169" s="87" t="s">
        <v>3333</v>
      </c>
      <c r="H5169" s="358"/>
      <c r="J5169" s="15"/>
      <c r="L5169"/>
      <c r="M5169"/>
      <c r="P5169" s="9">
        <v>119</v>
      </c>
      <c r="V5169" s="39"/>
      <c r="Z5169" s="38"/>
      <c r="AA5169" s="38">
        <v>15.001008132266946</v>
      </c>
      <c r="AB5169" s="30"/>
      <c r="AC5169" s="31"/>
      <c r="AD5169" s="32"/>
      <c r="AE5169" s="32"/>
      <c r="AF5169" s="33"/>
      <c r="AJ5169" s="350"/>
      <c r="AK5169" s="3"/>
      <c r="AL5169" s="3"/>
    </row>
    <row r="5170" spans="1:38" ht="60" customHeight="1" x14ac:dyDescent="0.25">
      <c r="A5170" s="269">
        <v>175</v>
      </c>
      <c r="B5170" s="284" t="s">
        <v>8082</v>
      </c>
      <c r="C5170" s="267"/>
      <c r="D5170" s="115"/>
      <c r="E5170" s="267"/>
      <c r="F5170" s="298"/>
      <c r="G5170" s="189"/>
      <c r="H5170" s="358"/>
      <c r="I5170" s="331"/>
      <c r="J5170" s="72"/>
      <c r="K5170" s="72"/>
      <c r="L5170"/>
      <c r="M5170"/>
      <c r="P5170" s="9">
        <v>120</v>
      </c>
      <c r="R5170" s="36"/>
      <c r="V5170" s="37"/>
      <c r="Z5170" s="38"/>
      <c r="AA5170" s="38"/>
      <c r="AB5170" s="30"/>
      <c r="AC5170" s="31"/>
      <c r="AD5170" s="32"/>
      <c r="AE5170" s="32"/>
      <c r="AF5170" s="33"/>
      <c r="AJ5170" s="350"/>
      <c r="AK5170" s="3"/>
      <c r="AL5170" s="3"/>
    </row>
    <row r="5171" spans="1:38" ht="12" customHeight="1" x14ac:dyDescent="0.25">
      <c r="A5171" s="76">
        <v>5401010</v>
      </c>
      <c r="B5171" s="270" t="s">
        <v>2500</v>
      </c>
      <c r="C5171" s="77"/>
      <c r="D5171" s="115">
        <v>289.70999999999998</v>
      </c>
      <c r="E5171" s="78" t="s">
        <v>6463</v>
      </c>
      <c r="F5171" s="112">
        <f t="shared" ref="F5171:F5178" si="273">D5171*1.2</f>
        <v>347.65199999999999</v>
      </c>
      <c r="G5171" s="79" t="s">
        <v>3333</v>
      </c>
      <c r="H5171" s="358"/>
      <c r="I5171" s="347"/>
      <c r="J5171" s="15"/>
      <c r="L5171"/>
      <c r="M5171"/>
      <c r="P5171" s="9">
        <v>120</v>
      </c>
      <c r="V5171" s="39"/>
      <c r="Z5171" s="38"/>
      <c r="AA5171" s="38">
        <v>20.001977456990318</v>
      </c>
      <c r="AB5171" s="30"/>
      <c r="AC5171" s="31"/>
      <c r="AD5171" s="32"/>
      <c r="AE5171" s="32"/>
      <c r="AF5171" s="33"/>
      <c r="AJ5171" s="350">
        <v>1701009</v>
      </c>
      <c r="AK5171" s="3"/>
      <c r="AL5171" s="3"/>
    </row>
    <row r="5172" spans="1:38" ht="12" customHeight="1" x14ac:dyDescent="0.25">
      <c r="A5172" s="73">
        <v>5401011</v>
      </c>
      <c r="B5172" s="98" t="s">
        <v>2501</v>
      </c>
      <c r="C5172" s="74"/>
      <c r="D5172" s="115">
        <v>323.04000000000002</v>
      </c>
      <c r="E5172" s="75" t="s">
        <v>6463</v>
      </c>
      <c r="F5172" s="112">
        <f t="shared" si="273"/>
        <v>387.64800000000002</v>
      </c>
      <c r="G5172" s="80" t="s">
        <v>3333</v>
      </c>
      <c r="H5172" s="358"/>
      <c r="I5172" s="360" t="s">
        <v>8306</v>
      </c>
      <c r="J5172" s="15"/>
      <c r="L5172"/>
      <c r="M5172"/>
      <c r="P5172" s="9">
        <v>120</v>
      </c>
      <c r="V5172" s="39"/>
      <c r="Z5172" s="38"/>
      <c r="AA5172" s="38">
        <v>20</v>
      </c>
      <c r="AB5172" s="30"/>
      <c r="AC5172" s="31"/>
      <c r="AD5172" s="32"/>
      <c r="AE5172" s="32"/>
      <c r="AF5172" s="33"/>
      <c r="AJ5172" s="350">
        <v>1701010</v>
      </c>
      <c r="AK5172" s="3"/>
      <c r="AL5172" s="3"/>
    </row>
    <row r="5173" spans="1:38" ht="12" customHeight="1" x14ac:dyDescent="0.25">
      <c r="A5173" s="73">
        <v>5401012</v>
      </c>
      <c r="B5173" s="98" t="s">
        <v>2502</v>
      </c>
      <c r="C5173" s="74"/>
      <c r="D5173" s="115">
        <v>385.19</v>
      </c>
      <c r="E5173" s="75" t="s">
        <v>6463</v>
      </c>
      <c r="F5173" s="112">
        <f t="shared" si="273"/>
        <v>462.22799999999995</v>
      </c>
      <c r="G5173" s="80" t="s">
        <v>3333</v>
      </c>
      <c r="H5173" s="358"/>
      <c r="I5173" s="361"/>
      <c r="J5173" s="15"/>
      <c r="L5173"/>
      <c r="M5173"/>
      <c r="P5173" s="9">
        <v>120</v>
      </c>
      <c r="V5173" s="39"/>
      <c r="Z5173" s="38"/>
      <c r="AA5173" s="38">
        <v>20</v>
      </c>
      <c r="AB5173" s="30"/>
      <c r="AC5173" s="31"/>
      <c r="AD5173" s="32"/>
      <c r="AE5173" s="32"/>
      <c r="AF5173" s="33"/>
      <c r="AJ5173" s="350">
        <v>1701011</v>
      </c>
      <c r="AK5173" s="3"/>
      <c r="AL5173" s="3"/>
    </row>
    <row r="5174" spans="1:38" ht="12" customHeight="1" x14ac:dyDescent="0.25">
      <c r="A5174" s="73">
        <v>5401017</v>
      </c>
      <c r="B5174" s="98" t="s">
        <v>2503</v>
      </c>
      <c r="C5174" s="74"/>
      <c r="D5174" s="115">
        <v>433.5</v>
      </c>
      <c r="E5174" s="75" t="s">
        <v>6463</v>
      </c>
      <c r="F5174" s="112">
        <f t="shared" si="273"/>
        <v>520.19999999999993</v>
      </c>
      <c r="G5174" s="80" t="s">
        <v>3335</v>
      </c>
      <c r="H5174" s="358"/>
      <c r="I5174" s="347"/>
      <c r="L5174"/>
      <c r="M5174"/>
      <c r="P5174" s="9">
        <v>120</v>
      </c>
      <c r="V5174" s="39"/>
      <c r="Z5174" s="38"/>
      <c r="AA5174" s="38">
        <v>20.001321527686002</v>
      </c>
      <c r="AB5174" s="30"/>
      <c r="AC5174" s="31"/>
      <c r="AD5174" s="32"/>
      <c r="AE5174" s="32"/>
      <c r="AF5174" s="33"/>
      <c r="AJ5174" s="350">
        <v>1701012</v>
      </c>
      <c r="AK5174" s="3"/>
      <c r="AL5174" s="3"/>
    </row>
    <row r="5175" spans="1:38" ht="12" customHeight="1" x14ac:dyDescent="0.25">
      <c r="A5175" s="73">
        <v>5401019</v>
      </c>
      <c r="B5175" s="98" t="s">
        <v>2504</v>
      </c>
      <c r="C5175" s="74"/>
      <c r="D5175" s="115">
        <v>1047.94</v>
      </c>
      <c r="E5175" s="75" t="s">
        <v>6463</v>
      </c>
      <c r="F5175" s="112">
        <f t="shared" si="273"/>
        <v>1257.528</v>
      </c>
      <c r="G5175" s="80" t="s">
        <v>3335</v>
      </c>
      <c r="H5175" s="358"/>
      <c r="I5175" s="360" t="s">
        <v>8304</v>
      </c>
      <c r="L5175"/>
      <c r="M5175"/>
      <c r="P5175" s="9">
        <v>120</v>
      </c>
      <c r="V5175" s="39"/>
      <c r="Z5175" s="38"/>
      <c r="AA5175" s="38">
        <v>20</v>
      </c>
      <c r="AB5175" s="30"/>
      <c r="AC5175" s="31"/>
      <c r="AD5175" s="32"/>
      <c r="AE5175" s="32"/>
      <c r="AF5175" s="33"/>
      <c r="AJ5175" s="350">
        <v>1701013</v>
      </c>
      <c r="AK5175" s="3"/>
      <c r="AL5175" s="3"/>
    </row>
    <row r="5176" spans="1:38" ht="12" customHeight="1" x14ac:dyDescent="0.25">
      <c r="A5176" s="73">
        <v>5401006</v>
      </c>
      <c r="B5176" s="98" t="s">
        <v>2505</v>
      </c>
      <c r="C5176" s="74"/>
      <c r="D5176" s="115">
        <v>1415.2</v>
      </c>
      <c r="E5176" s="75" t="s">
        <v>6463</v>
      </c>
      <c r="F5176" s="112">
        <f t="shared" si="273"/>
        <v>1698.24</v>
      </c>
      <c r="G5176" s="80" t="s">
        <v>3334</v>
      </c>
      <c r="H5176" s="358"/>
      <c r="I5176" s="361"/>
      <c r="L5176"/>
      <c r="M5176"/>
      <c r="P5176" s="9">
        <v>120</v>
      </c>
      <c r="V5176" s="39"/>
      <c r="Z5176" s="38"/>
      <c r="AA5176" s="38">
        <v>20.000404805035771</v>
      </c>
      <c r="AB5176" s="30"/>
      <c r="AC5176" s="31"/>
      <c r="AD5176" s="32"/>
      <c r="AE5176" s="32"/>
      <c r="AF5176" s="33"/>
      <c r="AJ5176" s="350">
        <v>1701006</v>
      </c>
      <c r="AK5176" s="3"/>
      <c r="AL5176" s="3"/>
    </row>
    <row r="5177" spans="1:38" ht="12" customHeight="1" x14ac:dyDescent="0.25">
      <c r="A5177" s="73">
        <v>5401007</v>
      </c>
      <c r="B5177" s="98" t="s">
        <v>2506</v>
      </c>
      <c r="C5177" s="74"/>
      <c r="D5177" s="115">
        <v>807.3</v>
      </c>
      <c r="E5177" s="75" t="s">
        <v>6463</v>
      </c>
      <c r="F5177" s="112">
        <f t="shared" si="273"/>
        <v>968.75999999999988</v>
      </c>
      <c r="G5177" s="80" t="s">
        <v>3334</v>
      </c>
      <c r="H5177" s="358"/>
      <c r="L5177"/>
      <c r="M5177"/>
      <c r="P5177" s="9">
        <v>120</v>
      </c>
      <c r="V5177" s="39"/>
      <c r="Z5177" s="38"/>
      <c r="AA5177" s="38">
        <v>20.000709622480827</v>
      </c>
      <c r="AB5177" s="30"/>
      <c r="AC5177" s="31"/>
      <c r="AD5177" s="32"/>
      <c r="AE5177" s="32"/>
      <c r="AF5177" s="33"/>
      <c r="AJ5177" s="350">
        <v>1701007</v>
      </c>
      <c r="AK5177" s="3"/>
      <c r="AL5177" s="3"/>
    </row>
    <row r="5178" spans="1:38" ht="12" customHeight="1" x14ac:dyDescent="0.25">
      <c r="A5178" s="73">
        <v>5401008</v>
      </c>
      <c r="B5178" s="98" t="s">
        <v>2507</v>
      </c>
      <c r="C5178" s="74"/>
      <c r="D5178" s="115">
        <v>1244.8599999999999</v>
      </c>
      <c r="E5178" s="75" t="s">
        <v>6463</v>
      </c>
      <c r="F5178" s="112">
        <f t="shared" si="273"/>
        <v>1493.8319999999999</v>
      </c>
      <c r="G5178" s="80" t="s">
        <v>3334</v>
      </c>
      <c r="H5178" s="358"/>
      <c r="L5178"/>
      <c r="M5178"/>
      <c r="P5178" s="9">
        <v>120</v>
      </c>
      <c r="V5178" s="39"/>
      <c r="Z5178" s="38"/>
      <c r="AA5178" s="38">
        <v>20.000230099287847</v>
      </c>
      <c r="AB5178" s="30"/>
      <c r="AC5178" s="31"/>
      <c r="AD5178" s="32"/>
      <c r="AE5178" s="32"/>
      <c r="AF5178" s="33"/>
      <c r="AJ5178" s="350">
        <v>1701008</v>
      </c>
      <c r="AK5178" s="3"/>
      <c r="AL5178" s="3"/>
    </row>
    <row r="5179" spans="1:38" ht="12" customHeight="1" x14ac:dyDescent="0.25">
      <c r="A5179" s="73">
        <v>5201001</v>
      </c>
      <c r="B5179" s="98" t="s">
        <v>2307</v>
      </c>
      <c r="C5179" s="74"/>
      <c r="D5179" s="115">
        <v>50.94</v>
      </c>
      <c r="E5179" s="75" t="s">
        <v>6463</v>
      </c>
      <c r="F5179" s="112">
        <f t="shared" si="272"/>
        <v>61.127999999999993</v>
      </c>
      <c r="G5179" s="80" t="s">
        <v>3333</v>
      </c>
      <c r="H5179" s="358"/>
      <c r="I5179" s="326" t="s">
        <v>4950</v>
      </c>
      <c r="J5179" s="15"/>
      <c r="L5179"/>
      <c r="M5179"/>
      <c r="P5179" s="9">
        <v>120</v>
      </c>
      <c r="V5179" s="39"/>
      <c r="Z5179" s="38"/>
      <c r="AA5179" s="38">
        <v>12.007874015748044</v>
      </c>
      <c r="AB5179" s="30"/>
      <c r="AC5179" s="31"/>
      <c r="AD5179" s="32"/>
      <c r="AE5179" s="32"/>
      <c r="AF5179" s="33"/>
      <c r="AJ5179" s="350">
        <v>1201001</v>
      </c>
      <c r="AK5179" s="3"/>
      <c r="AL5179" s="3"/>
    </row>
    <row r="5180" spans="1:38" ht="12" customHeight="1" x14ac:dyDescent="0.25">
      <c r="A5180" s="73">
        <v>5201002</v>
      </c>
      <c r="B5180" s="98" t="s">
        <v>2308</v>
      </c>
      <c r="C5180" s="74"/>
      <c r="D5180" s="115">
        <v>52.5</v>
      </c>
      <c r="E5180" s="75" t="s">
        <v>6463</v>
      </c>
      <c r="F5180" s="112">
        <f t="shared" si="272"/>
        <v>63</v>
      </c>
      <c r="G5180" s="80" t="s">
        <v>3333</v>
      </c>
      <c r="H5180" s="358"/>
      <c r="I5180" s="360" t="s">
        <v>8307</v>
      </c>
      <c r="J5180" s="15"/>
      <c r="L5180"/>
      <c r="M5180"/>
      <c r="P5180" s="9">
        <v>120</v>
      </c>
      <c r="V5180" s="39"/>
      <c r="Z5180" s="38"/>
      <c r="AA5180" s="38">
        <v>12.005457025920876</v>
      </c>
      <c r="AB5180" s="30"/>
      <c r="AC5180" s="31"/>
      <c r="AD5180" s="32"/>
      <c r="AE5180" s="32"/>
      <c r="AF5180" s="33"/>
      <c r="AJ5180" s="350">
        <v>1201002</v>
      </c>
      <c r="AK5180" s="3"/>
      <c r="AL5180" s="3"/>
    </row>
    <row r="5181" spans="1:38" ht="12" customHeight="1" x14ac:dyDescent="0.25">
      <c r="A5181" s="73">
        <v>5201003</v>
      </c>
      <c r="B5181" s="98" t="s">
        <v>2309</v>
      </c>
      <c r="C5181" s="74"/>
      <c r="D5181" s="115">
        <v>52.68</v>
      </c>
      <c r="E5181" s="75" t="s">
        <v>6463</v>
      </c>
      <c r="F5181" s="112">
        <f t="shared" si="272"/>
        <v>63.215999999999994</v>
      </c>
      <c r="G5181" s="80" t="s">
        <v>3334</v>
      </c>
      <c r="H5181" s="358"/>
      <c r="I5181" s="361"/>
      <c r="L5181"/>
      <c r="M5181"/>
      <c r="P5181" s="9">
        <v>120</v>
      </c>
      <c r="V5181" s="39"/>
      <c r="Z5181" s="38"/>
      <c r="AA5181" s="38">
        <v>11.99021207177816</v>
      </c>
      <c r="AB5181" s="30"/>
      <c r="AC5181" s="31"/>
      <c r="AD5181" s="32"/>
      <c r="AE5181" s="32"/>
      <c r="AF5181" s="33"/>
      <c r="AJ5181" s="350">
        <v>1201003</v>
      </c>
      <c r="AK5181" s="3"/>
      <c r="AL5181" s="3"/>
    </row>
    <row r="5182" spans="1:38" ht="12" customHeight="1" x14ac:dyDescent="0.25">
      <c r="A5182" s="73">
        <v>5201004</v>
      </c>
      <c r="B5182" s="98" t="s">
        <v>2310</v>
      </c>
      <c r="C5182" s="74"/>
      <c r="D5182" s="115">
        <v>52.68</v>
      </c>
      <c r="E5182" s="75" t="s">
        <v>6463</v>
      </c>
      <c r="F5182" s="112">
        <f t="shared" si="272"/>
        <v>63.215999999999994</v>
      </c>
      <c r="G5182" s="80" t="s">
        <v>3333</v>
      </c>
      <c r="H5182" s="358"/>
      <c r="I5182" s="364" t="s">
        <v>4980</v>
      </c>
      <c r="J5182" s="15"/>
      <c r="L5182"/>
      <c r="M5182"/>
      <c r="P5182" s="9">
        <v>120</v>
      </c>
      <c r="V5182" s="39"/>
      <c r="Z5182" s="38"/>
      <c r="AA5182" s="38">
        <v>11.99021207177816</v>
      </c>
      <c r="AB5182" s="30"/>
      <c r="AC5182" s="31"/>
      <c r="AD5182" s="32"/>
      <c r="AE5182" s="32"/>
      <c r="AF5182" s="33"/>
      <c r="AJ5182" s="350">
        <v>1201004</v>
      </c>
      <c r="AK5182" s="3"/>
      <c r="AL5182" s="3"/>
    </row>
    <row r="5183" spans="1:38" ht="12" customHeight="1" x14ac:dyDescent="0.25">
      <c r="A5183" s="73">
        <v>5201005</v>
      </c>
      <c r="B5183" s="98" t="s">
        <v>2311</v>
      </c>
      <c r="C5183" s="74"/>
      <c r="D5183" s="115">
        <v>59.46</v>
      </c>
      <c r="E5183" s="75" t="s">
        <v>6463</v>
      </c>
      <c r="F5183" s="112">
        <f t="shared" si="272"/>
        <v>71.352000000000004</v>
      </c>
      <c r="G5183" s="80" t="s">
        <v>3334</v>
      </c>
      <c r="H5183" s="358"/>
      <c r="I5183" s="365"/>
      <c r="L5183"/>
      <c r="M5183"/>
      <c r="P5183" s="9">
        <v>120</v>
      </c>
      <c r="V5183" s="39"/>
      <c r="Z5183" s="38"/>
      <c r="AA5183" s="38">
        <v>11.994219653179201</v>
      </c>
      <c r="AB5183" s="30"/>
      <c r="AC5183" s="31"/>
      <c r="AD5183" s="32"/>
      <c r="AE5183" s="32"/>
      <c r="AF5183" s="33"/>
      <c r="AJ5183" s="350">
        <v>1201005</v>
      </c>
      <c r="AK5183" s="3"/>
      <c r="AL5183" s="3"/>
    </row>
    <row r="5184" spans="1:38" ht="12" customHeight="1" x14ac:dyDescent="0.25">
      <c r="A5184" s="73">
        <v>5201006</v>
      </c>
      <c r="B5184" s="98" t="s">
        <v>2312</v>
      </c>
      <c r="C5184" s="74"/>
      <c r="D5184" s="115">
        <v>59.46</v>
      </c>
      <c r="E5184" s="75" t="s">
        <v>6463</v>
      </c>
      <c r="F5184" s="112">
        <f t="shared" si="272"/>
        <v>71.352000000000004</v>
      </c>
      <c r="G5184" s="80" t="s">
        <v>3334</v>
      </c>
      <c r="H5184" s="358"/>
      <c r="I5184" s="365"/>
      <c r="L5184"/>
      <c r="M5184"/>
      <c r="P5184" s="9">
        <v>120</v>
      </c>
      <c r="V5184" s="39"/>
      <c r="Z5184" s="38"/>
      <c r="AA5184" s="38">
        <v>11.994219653179201</v>
      </c>
      <c r="AB5184" s="30"/>
      <c r="AC5184" s="31"/>
      <c r="AD5184" s="32"/>
      <c r="AE5184" s="32"/>
      <c r="AF5184" s="33"/>
      <c r="AJ5184" s="350">
        <v>1201006</v>
      </c>
      <c r="AK5184" s="3"/>
      <c r="AL5184" s="3"/>
    </row>
    <row r="5185" spans="1:38" ht="12" customHeight="1" x14ac:dyDescent="0.25">
      <c r="A5185" s="73">
        <v>5201007</v>
      </c>
      <c r="B5185" s="98" t="s">
        <v>2313</v>
      </c>
      <c r="C5185" s="74"/>
      <c r="D5185" s="115">
        <v>59.46</v>
      </c>
      <c r="E5185" s="75" t="s">
        <v>6463</v>
      </c>
      <c r="F5185" s="112">
        <f t="shared" si="272"/>
        <v>71.352000000000004</v>
      </c>
      <c r="G5185" s="80" t="s">
        <v>3333</v>
      </c>
      <c r="H5185" s="358"/>
      <c r="J5185" s="15"/>
      <c r="L5185"/>
      <c r="M5185"/>
      <c r="P5185" s="9">
        <v>120</v>
      </c>
      <c r="V5185" s="39"/>
      <c r="Z5185" s="38"/>
      <c r="AA5185" s="38">
        <v>11.994219653179201</v>
      </c>
      <c r="AB5185" s="30"/>
      <c r="AC5185" s="31"/>
      <c r="AD5185" s="32"/>
      <c r="AE5185" s="32"/>
      <c r="AF5185" s="33"/>
      <c r="AJ5185" s="350">
        <v>1201007</v>
      </c>
      <c r="AK5185" s="3"/>
      <c r="AL5185" s="3"/>
    </row>
    <row r="5186" spans="1:38" ht="12" customHeight="1" x14ac:dyDescent="0.25">
      <c r="A5186" s="73">
        <v>5201008</v>
      </c>
      <c r="B5186" s="98" t="s">
        <v>2314</v>
      </c>
      <c r="C5186" s="74"/>
      <c r="D5186" s="115">
        <v>76.17</v>
      </c>
      <c r="E5186" s="75" t="s">
        <v>6463</v>
      </c>
      <c r="F5186" s="112">
        <f t="shared" si="272"/>
        <v>91.403999999999996</v>
      </c>
      <c r="G5186" s="80" t="s">
        <v>3334</v>
      </c>
      <c r="H5186" s="358"/>
      <c r="I5186" s="326" t="s">
        <v>4968</v>
      </c>
      <c r="L5186"/>
      <c r="M5186"/>
      <c r="P5186" s="9">
        <v>120</v>
      </c>
      <c r="V5186" s="39"/>
      <c r="Z5186" s="38"/>
      <c r="AA5186" s="38">
        <v>11.996991350131623</v>
      </c>
      <c r="AB5186" s="30"/>
      <c r="AC5186" s="31"/>
      <c r="AD5186" s="32"/>
      <c r="AE5186" s="32"/>
      <c r="AF5186" s="33"/>
      <c r="AJ5186" s="350">
        <v>1201009</v>
      </c>
      <c r="AK5186" s="3"/>
      <c r="AL5186" s="3"/>
    </row>
    <row r="5187" spans="1:38" ht="12" customHeight="1" x14ac:dyDescent="0.25">
      <c r="A5187" s="73">
        <v>5201009</v>
      </c>
      <c r="B5187" s="98" t="s">
        <v>2315</v>
      </c>
      <c r="C5187" s="74"/>
      <c r="D5187" s="115">
        <v>76.17</v>
      </c>
      <c r="E5187" s="75" t="s">
        <v>6463</v>
      </c>
      <c r="F5187" s="112">
        <f t="shared" si="272"/>
        <v>91.403999999999996</v>
      </c>
      <c r="G5187" s="80" t="s">
        <v>3335</v>
      </c>
      <c r="H5187" s="358"/>
      <c r="I5187" s="360" t="s">
        <v>8308</v>
      </c>
      <c r="L5187"/>
      <c r="M5187"/>
      <c r="P5187" s="9">
        <v>120</v>
      </c>
      <c r="V5187" s="39"/>
      <c r="Z5187" s="38"/>
      <c r="AA5187" s="38">
        <v>11.996991350131623</v>
      </c>
      <c r="AB5187" s="30"/>
      <c r="AC5187" s="31"/>
      <c r="AD5187" s="32"/>
      <c r="AE5187" s="32"/>
      <c r="AF5187" s="33"/>
      <c r="AJ5187" s="350">
        <v>1201010</v>
      </c>
      <c r="AK5187" s="3"/>
      <c r="AL5187" s="3"/>
    </row>
    <row r="5188" spans="1:38" ht="12" customHeight="1" x14ac:dyDescent="0.25">
      <c r="A5188" s="73">
        <v>5201010</v>
      </c>
      <c r="B5188" s="98" t="s">
        <v>2316</v>
      </c>
      <c r="C5188" s="74"/>
      <c r="D5188" s="115">
        <v>76.17</v>
      </c>
      <c r="E5188" s="75" t="s">
        <v>6463</v>
      </c>
      <c r="F5188" s="112">
        <f t="shared" si="272"/>
        <v>91.403999999999996</v>
      </c>
      <c r="G5188" s="80" t="s">
        <v>3333</v>
      </c>
      <c r="H5188" s="358"/>
      <c r="I5188" s="361"/>
      <c r="J5188" s="15"/>
      <c r="L5188"/>
      <c r="M5188"/>
      <c r="P5188" s="9">
        <v>120</v>
      </c>
      <c r="V5188" s="39"/>
      <c r="Z5188" s="38"/>
      <c r="AA5188" s="38">
        <v>11.996991350131623</v>
      </c>
      <c r="AB5188" s="30"/>
      <c r="AC5188" s="31"/>
      <c r="AD5188" s="32"/>
      <c r="AE5188" s="32"/>
      <c r="AF5188" s="33"/>
      <c r="AJ5188" s="350">
        <v>1201011</v>
      </c>
      <c r="AK5188" s="3"/>
      <c r="AL5188" s="3"/>
    </row>
    <row r="5189" spans="1:38" ht="12" customHeight="1" x14ac:dyDescent="0.25">
      <c r="A5189" s="73">
        <v>5201011</v>
      </c>
      <c r="B5189" s="98" t="s">
        <v>2317</v>
      </c>
      <c r="C5189" s="74"/>
      <c r="D5189" s="115">
        <v>89.57</v>
      </c>
      <c r="E5189" s="75" t="s">
        <v>6463</v>
      </c>
      <c r="F5189" s="112">
        <f t="shared" si="272"/>
        <v>107.48399999999999</v>
      </c>
      <c r="G5189" s="80" t="s">
        <v>3335</v>
      </c>
      <c r="H5189" s="358"/>
      <c r="I5189" s="364" t="s">
        <v>4981</v>
      </c>
      <c r="L5189"/>
      <c r="M5189"/>
      <c r="P5189" s="9">
        <v>120</v>
      </c>
      <c r="V5189" s="39"/>
      <c r="Z5189" s="38"/>
      <c r="AA5189" s="38">
        <v>11.992324912056276</v>
      </c>
      <c r="AB5189" s="30"/>
      <c r="AC5189" s="31"/>
      <c r="AD5189" s="32"/>
      <c r="AE5189" s="32"/>
      <c r="AF5189" s="33"/>
      <c r="AJ5189" s="350">
        <v>1201012</v>
      </c>
      <c r="AK5189" s="3"/>
      <c r="AL5189" s="3"/>
    </row>
    <row r="5190" spans="1:38" ht="12" customHeight="1" x14ac:dyDescent="0.25">
      <c r="A5190" s="73">
        <v>5201012</v>
      </c>
      <c r="B5190" s="98" t="s">
        <v>2318</v>
      </c>
      <c r="C5190" s="74"/>
      <c r="D5190" s="115">
        <v>89.57</v>
      </c>
      <c r="E5190" s="75" t="s">
        <v>6463</v>
      </c>
      <c r="F5190" s="112">
        <f t="shared" si="272"/>
        <v>107.48399999999999</v>
      </c>
      <c r="G5190" s="80" t="s">
        <v>3335</v>
      </c>
      <c r="H5190" s="358"/>
      <c r="I5190" s="365"/>
      <c r="L5190"/>
      <c r="M5190"/>
      <c r="P5190" s="9">
        <v>120</v>
      </c>
      <c r="V5190" s="39"/>
      <c r="Z5190" s="38"/>
      <c r="AA5190" s="38">
        <v>11.992324912056276</v>
      </c>
      <c r="AB5190" s="30"/>
      <c r="AC5190" s="31"/>
      <c r="AD5190" s="32"/>
      <c r="AE5190" s="32"/>
      <c r="AF5190" s="33"/>
      <c r="AJ5190" s="350">
        <v>1201013</v>
      </c>
      <c r="AK5190" s="3"/>
      <c r="AL5190" s="3"/>
    </row>
    <row r="5191" spans="1:38" ht="12" customHeight="1" x14ac:dyDescent="0.25">
      <c r="A5191" s="73">
        <v>5201013</v>
      </c>
      <c r="B5191" s="98" t="s">
        <v>2319</v>
      </c>
      <c r="C5191" s="74"/>
      <c r="D5191" s="115">
        <v>89.57</v>
      </c>
      <c r="E5191" s="75" t="s">
        <v>6463</v>
      </c>
      <c r="F5191" s="112">
        <f t="shared" si="272"/>
        <v>107.48399999999999</v>
      </c>
      <c r="G5191" s="80" t="s">
        <v>3333</v>
      </c>
      <c r="H5191" s="358"/>
      <c r="I5191" s="365"/>
      <c r="J5191" s="15"/>
      <c r="L5191"/>
      <c r="M5191"/>
      <c r="P5191" s="9">
        <v>120</v>
      </c>
      <c r="V5191" s="39"/>
      <c r="Z5191" s="38"/>
      <c r="AA5191" s="38">
        <v>11.992324912056276</v>
      </c>
      <c r="AB5191" s="30"/>
      <c r="AC5191" s="31"/>
      <c r="AD5191" s="32"/>
      <c r="AE5191" s="32"/>
      <c r="AF5191" s="33"/>
      <c r="AJ5191" s="350">
        <v>1201014</v>
      </c>
      <c r="AK5191" s="3"/>
      <c r="AL5191" s="3"/>
    </row>
    <row r="5192" spans="1:38" ht="12" customHeight="1" x14ac:dyDescent="0.25">
      <c r="A5192" s="73">
        <v>5201014</v>
      </c>
      <c r="B5192" s="98" t="s">
        <v>2320</v>
      </c>
      <c r="C5192" s="74"/>
      <c r="D5192" s="115">
        <v>119.21</v>
      </c>
      <c r="E5192" s="75" t="s">
        <v>1</v>
      </c>
      <c r="F5192" s="112">
        <f t="shared" si="272"/>
        <v>143.05199999999999</v>
      </c>
      <c r="G5192" s="80" t="s">
        <v>3334</v>
      </c>
      <c r="H5192" s="358"/>
      <c r="I5192" s="365"/>
      <c r="L5192"/>
      <c r="M5192"/>
      <c r="P5192" s="9">
        <v>120</v>
      </c>
      <c r="V5192" s="39"/>
      <c r="Z5192" s="38"/>
      <c r="AA5192" s="38">
        <v>12.001441614608353</v>
      </c>
      <c r="AB5192" s="30"/>
      <c r="AC5192" s="31"/>
      <c r="AD5192" s="32"/>
      <c r="AE5192" s="32"/>
      <c r="AF5192" s="33"/>
      <c r="AJ5192" s="350">
        <v>1201015</v>
      </c>
      <c r="AK5192" s="3"/>
      <c r="AL5192" s="3"/>
    </row>
    <row r="5193" spans="1:38" ht="12" customHeight="1" x14ac:dyDescent="0.25">
      <c r="A5193" s="73">
        <v>5201015</v>
      </c>
      <c r="B5193" s="98" t="s">
        <v>2321</v>
      </c>
      <c r="C5193" s="74"/>
      <c r="D5193" s="115">
        <v>119.21</v>
      </c>
      <c r="E5193" s="75" t="s">
        <v>6463</v>
      </c>
      <c r="F5193" s="112">
        <f t="shared" si="272"/>
        <v>143.05199999999999</v>
      </c>
      <c r="G5193" s="80" t="s">
        <v>3334</v>
      </c>
      <c r="H5193" s="358"/>
      <c r="I5193" s="365"/>
      <c r="L5193"/>
      <c r="M5193"/>
      <c r="P5193" s="9">
        <v>120</v>
      </c>
      <c r="V5193" s="39"/>
      <c r="Z5193" s="38"/>
      <c r="AA5193" s="38">
        <v>12.001441614608353</v>
      </c>
      <c r="AB5193" s="30"/>
      <c r="AC5193" s="31"/>
      <c r="AD5193" s="32"/>
      <c r="AE5193" s="32"/>
      <c r="AF5193" s="33"/>
      <c r="AJ5193" s="350">
        <v>1201016</v>
      </c>
      <c r="AK5193" s="3"/>
      <c r="AL5193" s="3"/>
    </row>
    <row r="5194" spans="1:38" ht="12" customHeight="1" x14ac:dyDescent="0.25">
      <c r="A5194" s="73">
        <v>5201016</v>
      </c>
      <c r="B5194" s="98" t="s">
        <v>2322</v>
      </c>
      <c r="C5194" s="74"/>
      <c r="D5194" s="115">
        <v>119.21</v>
      </c>
      <c r="E5194" s="75" t="s">
        <v>6463</v>
      </c>
      <c r="F5194" s="112">
        <f t="shared" si="272"/>
        <v>143.05199999999999</v>
      </c>
      <c r="G5194" s="80" t="s">
        <v>3335</v>
      </c>
      <c r="H5194" s="358"/>
      <c r="I5194" s="360" t="s">
        <v>8309</v>
      </c>
      <c r="L5194"/>
      <c r="M5194"/>
      <c r="P5194" s="9">
        <v>120</v>
      </c>
      <c r="V5194" s="39"/>
      <c r="Z5194" s="38"/>
      <c r="AA5194" s="38">
        <v>12.001441614608353</v>
      </c>
      <c r="AB5194" s="30"/>
      <c r="AC5194" s="31"/>
      <c r="AD5194" s="32"/>
      <c r="AE5194" s="32"/>
      <c r="AF5194" s="33"/>
      <c r="AJ5194" s="350">
        <v>1201017</v>
      </c>
      <c r="AK5194" s="3"/>
      <c r="AL5194" s="3"/>
    </row>
    <row r="5195" spans="1:38" ht="12" customHeight="1" x14ac:dyDescent="0.25">
      <c r="A5195" s="73">
        <v>5201017</v>
      </c>
      <c r="B5195" s="98" t="s">
        <v>2323</v>
      </c>
      <c r="C5195" s="74"/>
      <c r="D5195" s="115">
        <v>119.21</v>
      </c>
      <c r="E5195" s="75" t="s">
        <v>6463</v>
      </c>
      <c r="F5195" s="112">
        <f t="shared" si="272"/>
        <v>143.05199999999999</v>
      </c>
      <c r="G5195" s="80" t="s">
        <v>3335</v>
      </c>
      <c r="H5195" s="358"/>
      <c r="I5195" s="361"/>
      <c r="L5195"/>
      <c r="M5195"/>
      <c r="P5195" s="9">
        <v>120</v>
      </c>
      <c r="V5195" s="39"/>
      <c r="Z5195" s="38"/>
      <c r="AA5195" s="38">
        <v>12.001441614608353</v>
      </c>
      <c r="AB5195" s="30"/>
      <c r="AC5195" s="31"/>
      <c r="AD5195" s="32"/>
      <c r="AE5195" s="32"/>
      <c r="AF5195" s="33"/>
      <c r="AJ5195" s="350">
        <v>1201018</v>
      </c>
      <c r="AK5195" s="3"/>
      <c r="AL5195" s="3"/>
    </row>
    <row r="5196" spans="1:38" ht="12" customHeight="1" x14ac:dyDescent="0.25">
      <c r="A5196" s="73">
        <v>5201018</v>
      </c>
      <c r="B5196" s="98" t="s">
        <v>2324</v>
      </c>
      <c r="C5196" s="74"/>
      <c r="D5196" s="115">
        <v>119.21</v>
      </c>
      <c r="E5196" s="75" t="s">
        <v>6463</v>
      </c>
      <c r="F5196" s="112">
        <f t="shared" si="272"/>
        <v>143.05199999999999</v>
      </c>
      <c r="G5196" s="80" t="s">
        <v>3333</v>
      </c>
      <c r="H5196" s="358"/>
      <c r="J5196" s="15"/>
      <c r="L5196"/>
      <c r="M5196"/>
      <c r="P5196" s="9">
        <v>120</v>
      </c>
      <c r="V5196" s="39"/>
      <c r="Z5196" s="38"/>
      <c r="AA5196" s="38">
        <v>12.001441614608353</v>
      </c>
      <c r="AB5196" s="30"/>
      <c r="AC5196" s="31"/>
      <c r="AD5196" s="32"/>
      <c r="AE5196" s="32"/>
      <c r="AF5196" s="33"/>
      <c r="AJ5196" s="350">
        <v>1201019</v>
      </c>
      <c r="AK5196" s="3"/>
      <c r="AL5196" s="3"/>
    </row>
    <row r="5197" spans="1:38" ht="12" customHeight="1" x14ac:dyDescent="0.25">
      <c r="A5197" s="73">
        <v>5201019</v>
      </c>
      <c r="B5197" s="98" t="s">
        <v>2325</v>
      </c>
      <c r="C5197" s="74"/>
      <c r="D5197" s="115">
        <v>131.57</v>
      </c>
      <c r="E5197" s="75" t="s">
        <v>6463</v>
      </c>
      <c r="F5197" s="112">
        <f t="shared" si="272"/>
        <v>157.88399999999999</v>
      </c>
      <c r="G5197" s="80" t="s">
        <v>3334</v>
      </c>
      <c r="H5197" s="358"/>
      <c r="I5197" s="360" t="s">
        <v>8310</v>
      </c>
      <c r="L5197"/>
      <c r="M5197"/>
      <c r="P5197" s="9">
        <v>120</v>
      </c>
      <c r="V5197" s="39"/>
      <c r="Z5197" s="38"/>
      <c r="AA5197" s="38">
        <v>11.99651643805791</v>
      </c>
      <c r="AB5197" s="30"/>
      <c r="AC5197" s="31"/>
      <c r="AD5197" s="32"/>
      <c r="AE5197" s="32"/>
      <c r="AF5197" s="33"/>
      <c r="AJ5197" s="350">
        <v>1201020</v>
      </c>
      <c r="AK5197" s="3"/>
      <c r="AL5197" s="3"/>
    </row>
    <row r="5198" spans="1:38" ht="12" customHeight="1" x14ac:dyDescent="0.25">
      <c r="A5198" s="73">
        <v>5201020</v>
      </c>
      <c r="B5198" s="98" t="s">
        <v>2326</v>
      </c>
      <c r="C5198" s="74"/>
      <c r="D5198" s="115">
        <v>131.57</v>
      </c>
      <c r="E5198" s="75" t="s">
        <v>6463</v>
      </c>
      <c r="F5198" s="112">
        <f t="shared" si="272"/>
        <v>157.88399999999999</v>
      </c>
      <c r="G5198" s="80" t="s">
        <v>3334</v>
      </c>
      <c r="H5198" s="358"/>
      <c r="I5198" s="361"/>
      <c r="L5198"/>
      <c r="M5198"/>
      <c r="P5198" s="9">
        <v>120</v>
      </c>
      <c r="V5198" s="39"/>
      <c r="Z5198" s="38"/>
      <c r="AA5198" s="38">
        <v>11.99651643805791</v>
      </c>
      <c r="AB5198" s="30"/>
      <c r="AC5198" s="31"/>
      <c r="AD5198" s="32"/>
      <c r="AE5198" s="32"/>
      <c r="AF5198" s="33"/>
      <c r="AJ5198" s="350">
        <v>1201021</v>
      </c>
      <c r="AK5198" s="3"/>
      <c r="AL5198" s="3"/>
    </row>
    <row r="5199" spans="1:38" ht="12" customHeight="1" x14ac:dyDescent="0.25">
      <c r="A5199" s="73">
        <v>5201021</v>
      </c>
      <c r="B5199" s="98" t="s">
        <v>2327</v>
      </c>
      <c r="C5199" s="74"/>
      <c r="D5199" s="115">
        <v>131.57</v>
      </c>
      <c r="E5199" s="75" t="s">
        <v>6463</v>
      </c>
      <c r="F5199" s="112">
        <f t="shared" si="272"/>
        <v>157.88399999999999</v>
      </c>
      <c r="G5199" s="80" t="s">
        <v>3335</v>
      </c>
      <c r="H5199" s="358"/>
      <c r="L5199"/>
      <c r="M5199"/>
      <c r="P5199" s="9">
        <v>120</v>
      </c>
      <c r="V5199" s="39"/>
      <c r="Z5199" s="38"/>
      <c r="AA5199" s="38">
        <v>11.99651643805791</v>
      </c>
      <c r="AB5199" s="30"/>
      <c r="AC5199" s="31"/>
      <c r="AD5199" s="32"/>
      <c r="AE5199" s="32"/>
      <c r="AF5199" s="33"/>
      <c r="AJ5199" s="350">
        <v>1201022</v>
      </c>
      <c r="AK5199" s="3"/>
      <c r="AL5199" s="3"/>
    </row>
    <row r="5200" spans="1:38" ht="12" customHeight="1" x14ac:dyDescent="0.25">
      <c r="A5200" s="73">
        <v>5201022</v>
      </c>
      <c r="B5200" s="98" t="s">
        <v>2328</v>
      </c>
      <c r="C5200" s="74"/>
      <c r="D5200" s="115">
        <v>131.57</v>
      </c>
      <c r="E5200" s="75" t="s">
        <v>6463</v>
      </c>
      <c r="F5200" s="112">
        <f t="shared" si="272"/>
        <v>157.88399999999999</v>
      </c>
      <c r="G5200" s="80" t="s">
        <v>3335</v>
      </c>
      <c r="H5200" s="358"/>
      <c r="I5200" s="360" t="s">
        <v>8311</v>
      </c>
      <c r="L5200"/>
      <c r="M5200"/>
      <c r="P5200" s="9">
        <v>120</v>
      </c>
      <c r="V5200" s="39"/>
      <c r="Z5200" s="38"/>
      <c r="AA5200" s="38">
        <v>11.99651643805791</v>
      </c>
      <c r="AB5200" s="30"/>
      <c r="AC5200" s="31"/>
      <c r="AD5200" s="32"/>
      <c r="AE5200" s="32"/>
      <c r="AF5200" s="33"/>
      <c r="AJ5200" s="350">
        <v>1201023</v>
      </c>
      <c r="AK5200" s="3"/>
      <c r="AL5200" s="3"/>
    </row>
    <row r="5201" spans="1:38" ht="12" customHeight="1" x14ac:dyDescent="0.25">
      <c r="A5201" s="73">
        <v>5201023</v>
      </c>
      <c r="B5201" s="98" t="s">
        <v>2329</v>
      </c>
      <c r="C5201" s="74"/>
      <c r="D5201" s="115">
        <v>214.77</v>
      </c>
      <c r="E5201" s="75" t="s">
        <v>6463</v>
      </c>
      <c r="F5201" s="112">
        <f t="shared" si="272"/>
        <v>257.72399999999999</v>
      </c>
      <c r="G5201" s="80" t="s">
        <v>3334</v>
      </c>
      <c r="H5201" s="358"/>
      <c r="I5201" s="361"/>
      <c r="L5201"/>
      <c r="M5201"/>
      <c r="P5201" s="9">
        <v>120</v>
      </c>
      <c r="V5201" s="39"/>
      <c r="Z5201" s="38"/>
      <c r="AA5201" s="38">
        <v>11.997332444148043</v>
      </c>
      <c r="AB5201" s="30"/>
      <c r="AC5201" s="31"/>
      <c r="AD5201" s="32"/>
      <c r="AE5201" s="32"/>
      <c r="AF5201" s="33"/>
      <c r="AJ5201" s="350">
        <v>1201024</v>
      </c>
      <c r="AK5201" s="3"/>
      <c r="AL5201" s="3"/>
    </row>
    <row r="5202" spans="1:38" ht="12" customHeight="1" x14ac:dyDescent="0.25">
      <c r="A5202" s="73">
        <v>5201024</v>
      </c>
      <c r="B5202" s="98" t="s">
        <v>2330</v>
      </c>
      <c r="C5202" s="74"/>
      <c r="D5202" s="115">
        <v>214.77</v>
      </c>
      <c r="E5202" s="75" t="s">
        <v>6463</v>
      </c>
      <c r="F5202" s="112">
        <f t="shared" si="272"/>
        <v>257.72399999999999</v>
      </c>
      <c r="G5202" s="80" t="s">
        <v>3334</v>
      </c>
      <c r="H5202" s="358"/>
      <c r="L5202"/>
      <c r="M5202"/>
      <c r="P5202" s="9">
        <v>120</v>
      </c>
      <c r="V5202" s="39"/>
      <c r="Z5202" s="38"/>
      <c r="AA5202" s="38">
        <v>11.997332444148043</v>
      </c>
      <c r="AB5202" s="30"/>
      <c r="AC5202" s="31"/>
      <c r="AD5202" s="32"/>
      <c r="AE5202" s="32"/>
      <c r="AF5202" s="33"/>
      <c r="AJ5202" s="350">
        <v>1201025</v>
      </c>
      <c r="AK5202" s="3"/>
      <c r="AL5202" s="3"/>
    </row>
    <row r="5203" spans="1:38" ht="12" customHeight="1" x14ac:dyDescent="0.25">
      <c r="A5203" s="73">
        <v>5201025</v>
      </c>
      <c r="B5203" s="98" t="s">
        <v>2331</v>
      </c>
      <c r="C5203" s="74"/>
      <c r="D5203" s="115">
        <v>214.77</v>
      </c>
      <c r="E5203" s="75" t="s">
        <v>6463</v>
      </c>
      <c r="F5203" s="112">
        <f t="shared" si="272"/>
        <v>257.72399999999999</v>
      </c>
      <c r="G5203" s="80" t="s">
        <v>3335</v>
      </c>
      <c r="H5203" s="358"/>
      <c r="I5203" s="360" t="s">
        <v>8312</v>
      </c>
      <c r="L5203"/>
      <c r="M5203"/>
      <c r="P5203" s="9">
        <v>120</v>
      </c>
      <c r="V5203" s="39"/>
      <c r="Z5203" s="38"/>
      <c r="AA5203" s="38">
        <v>11.997332444148043</v>
      </c>
      <c r="AB5203" s="30"/>
      <c r="AC5203" s="31"/>
      <c r="AD5203" s="32"/>
      <c r="AE5203" s="32"/>
      <c r="AF5203" s="33"/>
      <c r="AJ5203" s="350">
        <v>1201026</v>
      </c>
      <c r="AK5203" s="3"/>
      <c r="AL5203" s="3"/>
    </row>
    <row r="5204" spans="1:38" ht="12" customHeight="1" x14ac:dyDescent="0.25">
      <c r="A5204" s="73">
        <v>5201026</v>
      </c>
      <c r="B5204" s="98" t="s">
        <v>2332</v>
      </c>
      <c r="C5204" s="74"/>
      <c r="D5204" s="115">
        <v>214.77</v>
      </c>
      <c r="E5204" s="75" t="s">
        <v>6463</v>
      </c>
      <c r="F5204" s="112">
        <f t="shared" si="272"/>
        <v>257.72399999999999</v>
      </c>
      <c r="G5204" s="80" t="s">
        <v>3335</v>
      </c>
      <c r="H5204" s="358"/>
      <c r="I5204" s="361"/>
      <c r="L5204"/>
      <c r="M5204"/>
      <c r="P5204" s="9">
        <v>120</v>
      </c>
      <c r="V5204" s="39"/>
      <c r="Z5204" s="38"/>
      <c r="AA5204" s="38">
        <v>11.997332444148043</v>
      </c>
      <c r="AB5204" s="30"/>
      <c r="AC5204" s="31"/>
      <c r="AD5204" s="32"/>
      <c r="AE5204" s="32"/>
      <c r="AF5204" s="33"/>
      <c r="AJ5204" s="350">
        <v>1201027</v>
      </c>
      <c r="AK5204" s="3"/>
      <c r="AL5204" s="3"/>
    </row>
    <row r="5205" spans="1:38" ht="12" customHeight="1" x14ac:dyDescent="0.25">
      <c r="A5205" s="73">
        <v>5201027</v>
      </c>
      <c r="B5205" s="98" t="s">
        <v>2333</v>
      </c>
      <c r="C5205" s="74"/>
      <c r="D5205" s="115">
        <v>226.22</v>
      </c>
      <c r="E5205" s="75" t="s">
        <v>6463</v>
      </c>
      <c r="F5205" s="112">
        <f t="shared" ref="F5205:F5298" si="274">D5205*1.2</f>
        <v>271.464</v>
      </c>
      <c r="G5205" s="80" t="s">
        <v>3334</v>
      </c>
      <c r="H5205" s="358"/>
      <c r="L5205"/>
      <c r="M5205"/>
      <c r="P5205" s="9">
        <v>120</v>
      </c>
      <c r="V5205" s="39"/>
      <c r="Z5205" s="38"/>
      <c r="AA5205" s="38">
        <v>11.9974675530231</v>
      </c>
      <c r="AB5205" s="30"/>
      <c r="AC5205" s="31"/>
      <c r="AD5205" s="32"/>
      <c r="AE5205" s="32"/>
      <c r="AF5205" s="33"/>
      <c r="AJ5205" s="350">
        <v>1201028</v>
      </c>
      <c r="AK5205" s="3"/>
      <c r="AL5205" s="3"/>
    </row>
    <row r="5206" spans="1:38" ht="12" customHeight="1" x14ac:dyDescent="0.25">
      <c r="A5206" s="73">
        <v>5201028</v>
      </c>
      <c r="B5206" s="98" t="s">
        <v>2334</v>
      </c>
      <c r="C5206" s="74"/>
      <c r="D5206" s="115">
        <v>226.22</v>
      </c>
      <c r="E5206" s="75" t="s">
        <v>6463</v>
      </c>
      <c r="F5206" s="112">
        <f t="shared" si="274"/>
        <v>271.464</v>
      </c>
      <c r="G5206" s="80" t="s">
        <v>3335</v>
      </c>
      <c r="H5206" s="358"/>
      <c r="I5206" s="360" t="s">
        <v>8313</v>
      </c>
      <c r="L5206"/>
      <c r="M5206"/>
      <c r="P5206" s="9">
        <v>120</v>
      </c>
      <c r="V5206" s="39"/>
      <c r="Z5206" s="38"/>
      <c r="AA5206" s="38">
        <v>11.9974675530231</v>
      </c>
      <c r="AB5206" s="30"/>
      <c r="AC5206" s="31"/>
      <c r="AD5206" s="32"/>
      <c r="AE5206" s="32"/>
      <c r="AF5206" s="33"/>
      <c r="AJ5206" s="350">
        <v>1201029</v>
      </c>
      <c r="AK5206" s="3"/>
      <c r="AL5206" s="3"/>
    </row>
    <row r="5207" spans="1:38" ht="12" customHeight="1" x14ac:dyDescent="0.25">
      <c r="A5207" s="73">
        <v>5201029</v>
      </c>
      <c r="B5207" s="98" t="s">
        <v>2335</v>
      </c>
      <c r="C5207" s="74"/>
      <c r="D5207" s="115">
        <v>226.22</v>
      </c>
      <c r="E5207" s="75" t="s">
        <v>6463</v>
      </c>
      <c r="F5207" s="112">
        <f t="shared" si="274"/>
        <v>271.464</v>
      </c>
      <c r="G5207" s="80" t="s">
        <v>3334</v>
      </c>
      <c r="H5207" s="358"/>
      <c r="I5207" s="361"/>
      <c r="L5207"/>
      <c r="M5207"/>
      <c r="P5207" s="9">
        <v>120</v>
      </c>
      <c r="V5207" s="39"/>
      <c r="Z5207" s="38"/>
      <c r="AA5207" s="38">
        <v>11.9974675530231</v>
      </c>
      <c r="AB5207" s="30"/>
      <c r="AC5207" s="31"/>
      <c r="AD5207" s="32"/>
      <c r="AE5207" s="32"/>
      <c r="AF5207" s="33"/>
      <c r="AJ5207" s="350">
        <v>1201030</v>
      </c>
      <c r="AK5207" s="3"/>
      <c r="AL5207" s="3"/>
    </row>
    <row r="5208" spans="1:38" ht="12" customHeight="1" x14ac:dyDescent="0.25">
      <c r="A5208" s="73">
        <v>5201030</v>
      </c>
      <c r="B5208" s="98" t="s">
        <v>2336</v>
      </c>
      <c r="C5208" s="74"/>
      <c r="D5208" s="115">
        <v>226.22</v>
      </c>
      <c r="E5208" s="75" t="s">
        <v>6463</v>
      </c>
      <c r="F5208" s="112">
        <f t="shared" si="274"/>
        <v>271.464</v>
      </c>
      <c r="G5208" s="80" t="s">
        <v>3335</v>
      </c>
      <c r="H5208" s="358"/>
      <c r="I5208" s="365" t="s">
        <v>4983</v>
      </c>
      <c r="L5208"/>
      <c r="M5208"/>
      <c r="P5208" s="9">
        <v>120</v>
      </c>
      <c r="V5208" s="39"/>
      <c r="Z5208" s="38"/>
      <c r="AA5208" s="38">
        <v>11.9974675530231</v>
      </c>
      <c r="AB5208" s="30"/>
      <c r="AC5208" s="31"/>
      <c r="AD5208" s="32"/>
      <c r="AE5208" s="32"/>
      <c r="AF5208" s="33"/>
      <c r="AJ5208" s="350">
        <v>1201031</v>
      </c>
      <c r="AK5208" s="3"/>
      <c r="AL5208" s="3"/>
    </row>
    <row r="5209" spans="1:38" ht="12" customHeight="1" x14ac:dyDescent="0.25">
      <c r="A5209" s="73">
        <v>5201031</v>
      </c>
      <c r="B5209" s="98" t="s">
        <v>2337</v>
      </c>
      <c r="C5209" s="74"/>
      <c r="D5209" s="115">
        <v>233.69</v>
      </c>
      <c r="E5209" s="75" t="s">
        <v>6463</v>
      </c>
      <c r="F5209" s="112">
        <f t="shared" si="274"/>
        <v>280.428</v>
      </c>
      <c r="G5209" s="80" t="s">
        <v>3334</v>
      </c>
      <c r="H5209" s="358"/>
      <c r="I5209" s="365"/>
      <c r="L5209"/>
      <c r="M5209"/>
      <c r="P5209" s="9">
        <v>120</v>
      </c>
      <c r="V5209" s="39"/>
      <c r="Z5209" s="38"/>
      <c r="AA5209" s="38">
        <v>12.000490316253973</v>
      </c>
      <c r="AB5209" s="30"/>
      <c r="AC5209" s="31"/>
      <c r="AD5209" s="32"/>
      <c r="AE5209" s="32"/>
      <c r="AF5209" s="33"/>
      <c r="AJ5209" s="350">
        <v>1201032</v>
      </c>
      <c r="AK5209" s="3"/>
      <c r="AL5209" s="3"/>
    </row>
    <row r="5210" spans="1:38" ht="12" customHeight="1" x14ac:dyDescent="0.25">
      <c r="A5210" s="73">
        <v>5201032</v>
      </c>
      <c r="B5210" s="98" t="s">
        <v>2338</v>
      </c>
      <c r="C5210" s="74"/>
      <c r="D5210" s="115">
        <v>233.69</v>
      </c>
      <c r="E5210" s="75" t="s">
        <v>6463</v>
      </c>
      <c r="F5210" s="112">
        <f t="shared" si="274"/>
        <v>280.428</v>
      </c>
      <c r="G5210" s="80" t="s">
        <v>3334</v>
      </c>
      <c r="H5210" s="358"/>
      <c r="I5210" s="365"/>
      <c r="L5210"/>
      <c r="M5210"/>
      <c r="P5210" s="9">
        <v>120</v>
      </c>
      <c r="V5210" s="39"/>
      <c r="Z5210" s="38"/>
      <c r="AA5210" s="38">
        <v>12.000490316253973</v>
      </c>
      <c r="AB5210" s="30"/>
      <c r="AC5210" s="31"/>
      <c r="AD5210" s="32"/>
      <c r="AE5210" s="32"/>
      <c r="AF5210" s="33"/>
      <c r="AJ5210" s="350">
        <v>1201033</v>
      </c>
      <c r="AK5210" s="3"/>
      <c r="AL5210" s="3"/>
    </row>
    <row r="5211" spans="1:38" ht="12" customHeight="1" x14ac:dyDescent="0.25">
      <c r="A5211" s="73">
        <v>5201033</v>
      </c>
      <c r="B5211" s="98" t="s">
        <v>2339</v>
      </c>
      <c r="C5211" s="74"/>
      <c r="D5211" s="115">
        <v>233.69</v>
      </c>
      <c r="E5211" s="75" t="s">
        <v>6463</v>
      </c>
      <c r="F5211" s="112">
        <f t="shared" si="274"/>
        <v>280.428</v>
      </c>
      <c r="G5211" s="80" t="s">
        <v>3334</v>
      </c>
      <c r="H5211" s="358"/>
      <c r="L5211"/>
      <c r="M5211"/>
      <c r="P5211" s="9">
        <v>120</v>
      </c>
      <c r="V5211" s="39"/>
      <c r="Z5211" s="38"/>
      <c r="AA5211" s="38">
        <v>12.000490316253973</v>
      </c>
      <c r="AB5211" s="30"/>
      <c r="AC5211" s="31"/>
      <c r="AD5211" s="32"/>
      <c r="AE5211" s="32"/>
      <c r="AF5211" s="33"/>
      <c r="AJ5211" s="350">
        <v>1201034</v>
      </c>
      <c r="AK5211" s="3"/>
      <c r="AL5211" s="3"/>
    </row>
    <row r="5212" spans="1:38" ht="12" customHeight="1" x14ac:dyDescent="0.25">
      <c r="A5212" s="73">
        <v>5201034</v>
      </c>
      <c r="B5212" s="98" t="s">
        <v>2340</v>
      </c>
      <c r="C5212" s="74"/>
      <c r="D5212" s="115">
        <v>233.69</v>
      </c>
      <c r="E5212" s="75" t="s">
        <v>6463</v>
      </c>
      <c r="F5212" s="112">
        <f t="shared" si="274"/>
        <v>280.428</v>
      </c>
      <c r="G5212" s="80" t="s">
        <v>3335</v>
      </c>
      <c r="H5212" s="358"/>
      <c r="I5212" s="326" t="s">
        <v>4411</v>
      </c>
      <c r="L5212"/>
      <c r="M5212"/>
      <c r="P5212" s="9">
        <v>120</v>
      </c>
      <c r="V5212" s="39"/>
      <c r="Z5212" s="38"/>
      <c r="AA5212" s="38">
        <v>12.000490316253973</v>
      </c>
      <c r="AB5212" s="30"/>
      <c r="AC5212" s="31"/>
      <c r="AD5212" s="32"/>
      <c r="AE5212" s="32"/>
      <c r="AF5212" s="33"/>
      <c r="AJ5212" s="350">
        <v>1201035</v>
      </c>
      <c r="AK5212" s="3"/>
      <c r="AL5212" s="3"/>
    </row>
    <row r="5213" spans="1:38" ht="12" customHeight="1" x14ac:dyDescent="0.25">
      <c r="A5213" s="73">
        <v>5201035</v>
      </c>
      <c r="B5213" s="98" t="s">
        <v>2341</v>
      </c>
      <c r="C5213" s="74"/>
      <c r="D5213" s="115">
        <v>282.05</v>
      </c>
      <c r="E5213" s="75" t="s">
        <v>6463</v>
      </c>
      <c r="F5213" s="112">
        <f t="shared" si="274"/>
        <v>338.46</v>
      </c>
      <c r="G5213" s="80" t="s">
        <v>3334</v>
      </c>
      <c r="H5213" s="358"/>
      <c r="I5213" s="360" t="s">
        <v>8207</v>
      </c>
      <c r="L5213"/>
      <c r="M5213"/>
      <c r="P5213" s="9">
        <v>120</v>
      </c>
      <c r="V5213" s="39"/>
      <c r="Z5213" s="38"/>
      <c r="AA5213" s="38">
        <v>11.998578247181882</v>
      </c>
      <c r="AB5213" s="30"/>
      <c r="AC5213" s="31"/>
      <c r="AD5213" s="32"/>
      <c r="AE5213" s="32"/>
      <c r="AF5213" s="33"/>
      <c r="AJ5213" s="350">
        <v>1201036</v>
      </c>
      <c r="AK5213" s="3"/>
      <c r="AL5213" s="3"/>
    </row>
    <row r="5214" spans="1:38" ht="12" customHeight="1" x14ac:dyDescent="0.25">
      <c r="A5214" s="73">
        <v>5201036</v>
      </c>
      <c r="B5214" s="98" t="s">
        <v>2342</v>
      </c>
      <c r="C5214" s="74"/>
      <c r="D5214" s="115">
        <v>282.05</v>
      </c>
      <c r="E5214" s="75" t="s">
        <v>6463</v>
      </c>
      <c r="F5214" s="112">
        <f t="shared" si="274"/>
        <v>338.46</v>
      </c>
      <c r="G5214" s="80" t="s">
        <v>3334</v>
      </c>
      <c r="H5214" s="358"/>
      <c r="I5214" s="361"/>
      <c r="L5214"/>
      <c r="M5214"/>
      <c r="P5214" s="9">
        <v>120</v>
      </c>
      <c r="V5214" s="39"/>
      <c r="Z5214" s="38"/>
      <c r="AA5214" s="38">
        <v>11.998578247181882</v>
      </c>
      <c r="AB5214" s="30"/>
      <c r="AC5214" s="31"/>
      <c r="AD5214" s="32"/>
      <c r="AE5214" s="32"/>
      <c r="AF5214" s="33"/>
      <c r="AJ5214" s="350">
        <v>1201037</v>
      </c>
      <c r="AK5214" s="3"/>
      <c r="AL5214" s="3"/>
    </row>
    <row r="5215" spans="1:38" ht="12" customHeight="1" x14ac:dyDescent="0.25">
      <c r="A5215" s="73">
        <v>5201037</v>
      </c>
      <c r="B5215" s="98" t="s">
        <v>2343</v>
      </c>
      <c r="C5215" s="74"/>
      <c r="D5215" s="115">
        <v>282.05</v>
      </c>
      <c r="E5215" s="75" t="s">
        <v>6463</v>
      </c>
      <c r="F5215" s="112">
        <f t="shared" si="274"/>
        <v>338.46</v>
      </c>
      <c r="G5215" s="80" t="s">
        <v>3334</v>
      </c>
      <c r="H5215" s="358"/>
      <c r="L5215"/>
      <c r="M5215"/>
      <c r="P5215" s="9">
        <v>120</v>
      </c>
      <c r="V5215" s="39"/>
      <c r="Z5215" s="38"/>
      <c r="AA5215" s="38">
        <v>11.998578247181882</v>
      </c>
      <c r="AB5215" s="30"/>
      <c r="AC5215" s="31"/>
      <c r="AD5215" s="32"/>
      <c r="AE5215" s="32"/>
      <c r="AF5215" s="33"/>
      <c r="AJ5215" s="350">
        <v>1201038</v>
      </c>
      <c r="AK5215" s="3"/>
      <c r="AL5215" s="3"/>
    </row>
    <row r="5216" spans="1:38" ht="12" customHeight="1" x14ac:dyDescent="0.25">
      <c r="A5216" s="73">
        <v>5201038</v>
      </c>
      <c r="B5216" s="98" t="s">
        <v>2344</v>
      </c>
      <c r="C5216" s="74"/>
      <c r="D5216" s="115">
        <v>282.05</v>
      </c>
      <c r="E5216" s="75" t="s">
        <v>6463</v>
      </c>
      <c r="F5216" s="112">
        <f t="shared" si="274"/>
        <v>338.46</v>
      </c>
      <c r="G5216" s="80" t="s">
        <v>3334</v>
      </c>
      <c r="H5216" s="358"/>
      <c r="L5216"/>
      <c r="M5216"/>
      <c r="P5216" s="9">
        <v>120</v>
      </c>
      <c r="V5216" s="39"/>
      <c r="Z5216" s="38"/>
      <c r="AA5216" s="38">
        <v>11.998578247181882</v>
      </c>
      <c r="AB5216" s="30"/>
      <c r="AC5216" s="31"/>
      <c r="AD5216" s="32"/>
      <c r="AE5216" s="32"/>
      <c r="AF5216" s="33"/>
      <c r="AJ5216" s="350">
        <v>1201039</v>
      </c>
      <c r="AK5216" s="3"/>
      <c r="AL5216" s="3"/>
    </row>
    <row r="5217" spans="1:38" ht="12" customHeight="1" x14ac:dyDescent="0.25">
      <c r="A5217" s="73">
        <v>5201039</v>
      </c>
      <c r="B5217" s="98" t="s">
        <v>2345</v>
      </c>
      <c r="C5217" s="74"/>
      <c r="D5217" s="115">
        <v>314.41000000000003</v>
      </c>
      <c r="E5217" s="75" t="s">
        <v>6463</v>
      </c>
      <c r="F5217" s="112">
        <f t="shared" si="274"/>
        <v>377.29200000000003</v>
      </c>
      <c r="G5217" s="80" t="s">
        <v>3334</v>
      </c>
      <c r="H5217" s="358"/>
      <c r="I5217" s="326" t="s">
        <v>4984</v>
      </c>
      <c r="L5217"/>
      <c r="M5217"/>
      <c r="P5217" s="9">
        <v>120</v>
      </c>
      <c r="V5217" s="39"/>
      <c r="Z5217" s="38"/>
      <c r="AA5217" s="38">
        <v>11.998360133011431</v>
      </c>
      <c r="AB5217" s="30"/>
      <c r="AC5217" s="31"/>
      <c r="AD5217" s="32"/>
      <c r="AE5217" s="32"/>
      <c r="AF5217" s="33"/>
      <c r="AJ5217" s="350">
        <v>1201040</v>
      </c>
      <c r="AK5217" s="3"/>
      <c r="AL5217" s="3"/>
    </row>
    <row r="5218" spans="1:38" ht="12" customHeight="1" x14ac:dyDescent="0.25">
      <c r="A5218" s="73">
        <v>5201040</v>
      </c>
      <c r="B5218" s="98" t="s">
        <v>2346</v>
      </c>
      <c r="C5218" s="74"/>
      <c r="D5218" s="115">
        <v>314.41000000000003</v>
      </c>
      <c r="E5218" s="75" t="s">
        <v>6463</v>
      </c>
      <c r="F5218" s="112">
        <f t="shared" si="274"/>
        <v>377.29200000000003</v>
      </c>
      <c r="G5218" s="80" t="s">
        <v>3334</v>
      </c>
      <c r="H5218" s="358"/>
      <c r="I5218" s="360" t="s">
        <v>8314</v>
      </c>
      <c r="L5218"/>
      <c r="M5218"/>
      <c r="P5218" s="9">
        <v>120</v>
      </c>
      <c r="V5218" s="39"/>
      <c r="Z5218" s="38"/>
      <c r="AA5218" s="38">
        <v>11.998360133011431</v>
      </c>
      <c r="AB5218" s="30"/>
      <c r="AC5218" s="31"/>
      <c r="AD5218" s="32"/>
      <c r="AE5218" s="32"/>
      <c r="AF5218" s="33"/>
      <c r="AJ5218" s="350">
        <v>1201041</v>
      </c>
      <c r="AK5218" s="3"/>
      <c r="AL5218" s="3"/>
    </row>
    <row r="5219" spans="1:38" ht="12" customHeight="1" x14ac:dyDescent="0.25">
      <c r="A5219" s="73">
        <v>5201041</v>
      </c>
      <c r="B5219" s="98" t="s">
        <v>2347</v>
      </c>
      <c r="C5219" s="74"/>
      <c r="D5219" s="115">
        <v>314.41000000000003</v>
      </c>
      <c r="E5219" s="75" t="s">
        <v>6463</v>
      </c>
      <c r="F5219" s="112">
        <f t="shared" si="274"/>
        <v>377.29200000000003</v>
      </c>
      <c r="G5219" s="80" t="s">
        <v>3334</v>
      </c>
      <c r="H5219" s="358"/>
      <c r="I5219" s="361"/>
      <c r="L5219"/>
      <c r="M5219"/>
      <c r="P5219" s="9">
        <v>120</v>
      </c>
      <c r="V5219" s="39"/>
      <c r="Z5219" s="38"/>
      <c r="AA5219" s="38">
        <v>11.998360133011431</v>
      </c>
      <c r="AB5219" s="30"/>
      <c r="AC5219" s="31"/>
      <c r="AD5219" s="32"/>
      <c r="AE5219" s="32"/>
      <c r="AF5219" s="33"/>
      <c r="AJ5219" s="350">
        <v>1201042</v>
      </c>
      <c r="AK5219" s="3"/>
      <c r="AL5219" s="3"/>
    </row>
    <row r="5220" spans="1:38" ht="12" customHeight="1" x14ac:dyDescent="0.25">
      <c r="A5220" s="73">
        <v>5201042</v>
      </c>
      <c r="B5220" s="98" t="s">
        <v>2348</v>
      </c>
      <c r="C5220" s="74"/>
      <c r="D5220" s="115">
        <v>314.41000000000003</v>
      </c>
      <c r="E5220" s="75" t="s">
        <v>6463</v>
      </c>
      <c r="F5220" s="112">
        <f t="shared" si="274"/>
        <v>377.29200000000003</v>
      </c>
      <c r="G5220" s="80" t="s">
        <v>3334</v>
      </c>
      <c r="H5220" s="358"/>
      <c r="I5220" s="365" t="s">
        <v>4985</v>
      </c>
      <c r="L5220"/>
      <c r="M5220"/>
      <c r="P5220" s="9">
        <v>120</v>
      </c>
      <c r="V5220" s="39"/>
      <c r="Z5220" s="38"/>
      <c r="AA5220" s="38">
        <v>11.998360133011431</v>
      </c>
      <c r="AB5220" s="30"/>
      <c r="AC5220" s="31"/>
      <c r="AD5220" s="32"/>
      <c r="AE5220" s="32"/>
      <c r="AF5220" s="33"/>
      <c r="AJ5220" s="350">
        <v>1201043</v>
      </c>
      <c r="AK5220" s="3"/>
      <c r="AL5220" s="3"/>
    </row>
    <row r="5221" spans="1:38" ht="12" customHeight="1" x14ac:dyDescent="0.25">
      <c r="A5221" s="73">
        <v>5201043</v>
      </c>
      <c r="B5221" s="98" t="s">
        <v>2349</v>
      </c>
      <c r="C5221" s="74"/>
      <c r="D5221" s="115">
        <v>429</v>
      </c>
      <c r="E5221" s="75" t="s">
        <v>6463</v>
      </c>
      <c r="F5221" s="112">
        <f t="shared" si="274"/>
        <v>514.79999999999995</v>
      </c>
      <c r="G5221" s="80" t="s">
        <v>3334</v>
      </c>
      <c r="H5221" s="358"/>
      <c r="I5221" s="365"/>
      <c r="L5221"/>
      <c r="M5221"/>
      <c r="P5221" s="9">
        <v>120</v>
      </c>
      <c r="V5221" s="39"/>
      <c r="Z5221" s="38"/>
      <c r="AA5221" s="38">
        <v>11.998397542899099</v>
      </c>
      <c r="AB5221" s="30"/>
      <c r="AC5221" s="31"/>
      <c r="AD5221" s="32"/>
      <c r="AE5221" s="32"/>
      <c r="AF5221" s="33"/>
      <c r="AJ5221" s="350">
        <v>1201044</v>
      </c>
      <c r="AK5221" s="3"/>
      <c r="AL5221" s="3"/>
    </row>
    <row r="5222" spans="1:38" ht="12" customHeight="1" x14ac:dyDescent="0.25">
      <c r="A5222" s="73">
        <v>5201044</v>
      </c>
      <c r="B5222" s="98" t="s">
        <v>2350</v>
      </c>
      <c r="C5222" s="74"/>
      <c r="D5222" s="115">
        <v>429</v>
      </c>
      <c r="E5222" s="75" t="s">
        <v>6463</v>
      </c>
      <c r="F5222" s="112">
        <f t="shared" si="274"/>
        <v>514.79999999999995</v>
      </c>
      <c r="G5222" s="80" t="s">
        <v>3334</v>
      </c>
      <c r="H5222" s="358"/>
      <c r="I5222" s="365"/>
      <c r="L5222"/>
      <c r="M5222"/>
      <c r="P5222" s="9">
        <v>120</v>
      </c>
      <c r="V5222" s="39"/>
      <c r="Z5222" s="38"/>
      <c r="AA5222" s="38">
        <v>11.998397542899099</v>
      </c>
      <c r="AB5222" s="30"/>
      <c r="AC5222" s="31"/>
      <c r="AD5222" s="32"/>
      <c r="AE5222" s="32"/>
      <c r="AF5222" s="33"/>
      <c r="AJ5222" s="350">
        <v>1201045</v>
      </c>
      <c r="AK5222" s="3"/>
      <c r="AL5222" s="3"/>
    </row>
    <row r="5223" spans="1:38" ht="12" customHeight="1" x14ac:dyDescent="0.25">
      <c r="A5223" s="73">
        <v>5201045</v>
      </c>
      <c r="B5223" s="98" t="s">
        <v>2351</v>
      </c>
      <c r="C5223" s="74"/>
      <c r="D5223" s="115">
        <v>429</v>
      </c>
      <c r="E5223" s="75" t="s">
        <v>6463</v>
      </c>
      <c r="F5223" s="112">
        <f t="shared" si="274"/>
        <v>514.79999999999995</v>
      </c>
      <c r="G5223" s="80" t="s">
        <v>3334</v>
      </c>
      <c r="H5223" s="358"/>
      <c r="L5223"/>
      <c r="M5223"/>
      <c r="P5223" s="9">
        <v>120</v>
      </c>
      <c r="V5223" s="39"/>
      <c r="Z5223" s="38"/>
      <c r="AA5223" s="38">
        <v>11.998397542899099</v>
      </c>
      <c r="AB5223" s="30"/>
      <c r="AC5223" s="31"/>
      <c r="AD5223" s="32"/>
      <c r="AE5223" s="32"/>
      <c r="AF5223" s="33"/>
      <c r="AJ5223" s="350">
        <v>1201046</v>
      </c>
      <c r="AK5223" s="3"/>
      <c r="AL5223" s="3"/>
    </row>
    <row r="5224" spans="1:38" ht="12" customHeight="1" x14ac:dyDescent="0.25">
      <c r="A5224" s="73">
        <v>5201046</v>
      </c>
      <c r="B5224" s="98" t="s">
        <v>2352</v>
      </c>
      <c r="C5224" s="74"/>
      <c r="D5224" s="115">
        <v>429</v>
      </c>
      <c r="E5224" s="75" t="s">
        <v>6463</v>
      </c>
      <c r="F5224" s="112">
        <f t="shared" si="274"/>
        <v>514.79999999999995</v>
      </c>
      <c r="G5224" s="80" t="s">
        <v>3334</v>
      </c>
      <c r="H5224" s="358"/>
      <c r="L5224"/>
      <c r="M5224"/>
      <c r="P5224" s="9">
        <v>120</v>
      </c>
      <c r="V5224" s="39"/>
      <c r="Z5224" s="38"/>
      <c r="AA5224" s="38">
        <v>11.998397542899099</v>
      </c>
      <c r="AB5224" s="30"/>
      <c r="AC5224" s="31"/>
      <c r="AD5224" s="32"/>
      <c r="AE5224" s="32"/>
      <c r="AF5224" s="33"/>
      <c r="AJ5224" s="350">
        <v>1201047</v>
      </c>
      <c r="AK5224" s="3"/>
      <c r="AL5224" s="3"/>
    </row>
    <row r="5225" spans="1:38" ht="12" customHeight="1" x14ac:dyDescent="0.25">
      <c r="A5225" s="73">
        <v>5201047</v>
      </c>
      <c r="B5225" s="98" t="s">
        <v>2353</v>
      </c>
      <c r="C5225" s="74"/>
      <c r="D5225" s="115">
        <v>527.85</v>
      </c>
      <c r="E5225" s="75" t="s">
        <v>6463</v>
      </c>
      <c r="F5225" s="112">
        <f t="shared" si="274"/>
        <v>633.41999999999996</v>
      </c>
      <c r="G5225" s="80" t="s">
        <v>3334</v>
      </c>
      <c r="H5225" s="358"/>
      <c r="L5225"/>
      <c r="M5225"/>
      <c r="P5225" s="9">
        <v>120</v>
      </c>
      <c r="V5225" s="39"/>
      <c r="Z5225" s="38"/>
      <c r="AA5225" s="38">
        <v>12.001085334418676</v>
      </c>
      <c r="AB5225" s="30"/>
      <c r="AC5225" s="31"/>
      <c r="AD5225" s="32"/>
      <c r="AE5225" s="32"/>
      <c r="AF5225" s="33"/>
      <c r="AJ5225" s="350">
        <v>1201049</v>
      </c>
      <c r="AK5225" s="3"/>
      <c r="AL5225" s="3"/>
    </row>
    <row r="5226" spans="1:38" ht="12" customHeight="1" x14ac:dyDescent="0.25">
      <c r="A5226" s="73">
        <v>5201048</v>
      </c>
      <c r="B5226" s="98" t="s">
        <v>2354</v>
      </c>
      <c r="C5226" s="74"/>
      <c r="D5226" s="115">
        <v>527.85</v>
      </c>
      <c r="E5226" s="75" t="s">
        <v>6463</v>
      </c>
      <c r="F5226" s="112">
        <f t="shared" si="274"/>
        <v>633.41999999999996</v>
      </c>
      <c r="G5226" s="80" t="s">
        <v>3334</v>
      </c>
      <c r="H5226" s="358"/>
      <c r="L5226"/>
      <c r="M5226"/>
      <c r="P5226" s="9">
        <v>120</v>
      </c>
      <c r="V5226" s="39"/>
      <c r="Z5226" s="38"/>
      <c r="AA5226" s="38">
        <v>12.001085334418676</v>
      </c>
      <c r="AB5226" s="30"/>
      <c r="AC5226" s="31"/>
      <c r="AD5226" s="32"/>
      <c r="AE5226" s="32"/>
      <c r="AF5226" s="33"/>
      <c r="AJ5226" s="350">
        <v>1201050</v>
      </c>
      <c r="AK5226" s="3"/>
      <c r="AL5226" s="3"/>
    </row>
    <row r="5227" spans="1:38" ht="12" customHeight="1" x14ac:dyDescent="0.25">
      <c r="A5227" s="73">
        <v>5201049</v>
      </c>
      <c r="B5227" s="98" t="s">
        <v>2355</v>
      </c>
      <c r="C5227" s="74"/>
      <c r="D5227" s="115">
        <v>527.85</v>
      </c>
      <c r="E5227" s="75" t="s">
        <v>6463</v>
      </c>
      <c r="F5227" s="112">
        <f t="shared" si="274"/>
        <v>633.41999999999996</v>
      </c>
      <c r="G5227" s="80" t="s">
        <v>3334</v>
      </c>
      <c r="H5227" s="358"/>
      <c r="L5227"/>
      <c r="M5227"/>
      <c r="P5227" s="9">
        <v>120</v>
      </c>
      <c r="V5227" s="39"/>
      <c r="Z5227" s="38"/>
      <c r="AA5227" s="38">
        <v>12.001085334418676</v>
      </c>
      <c r="AB5227" s="30"/>
      <c r="AC5227" s="31"/>
      <c r="AD5227" s="32"/>
      <c r="AE5227" s="32"/>
      <c r="AF5227" s="33"/>
      <c r="AJ5227" s="350">
        <v>1201051</v>
      </c>
      <c r="AK5227" s="3"/>
      <c r="AL5227" s="3"/>
    </row>
    <row r="5228" spans="1:38" ht="12" customHeight="1" x14ac:dyDescent="0.25">
      <c r="A5228" s="73">
        <v>5201050</v>
      </c>
      <c r="B5228" s="98" t="s">
        <v>2356</v>
      </c>
      <c r="C5228" s="74"/>
      <c r="D5228" s="115">
        <v>527.85</v>
      </c>
      <c r="E5228" s="75" t="s">
        <v>6463</v>
      </c>
      <c r="F5228" s="112">
        <f t="shared" si="274"/>
        <v>633.41999999999996</v>
      </c>
      <c r="G5228" s="80" t="s">
        <v>3334</v>
      </c>
      <c r="H5228" s="358"/>
      <c r="I5228" s="326" t="s">
        <v>4990</v>
      </c>
      <c r="L5228"/>
      <c r="M5228"/>
      <c r="P5228" s="9">
        <v>120</v>
      </c>
      <c r="V5228" s="39"/>
      <c r="Z5228" s="38"/>
      <c r="AA5228" s="38">
        <v>12.001085334418676</v>
      </c>
      <c r="AB5228" s="30"/>
      <c r="AC5228" s="31"/>
      <c r="AD5228" s="32"/>
      <c r="AE5228" s="32"/>
      <c r="AF5228" s="33"/>
      <c r="AJ5228" s="350">
        <v>1201052</v>
      </c>
      <c r="AK5228" s="3"/>
      <c r="AL5228" s="3"/>
    </row>
    <row r="5229" spans="1:38" ht="12" customHeight="1" x14ac:dyDescent="0.25">
      <c r="A5229" s="73">
        <v>1201053</v>
      </c>
      <c r="B5229" s="98" t="s">
        <v>2357</v>
      </c>
      <c r="C5229" s="74"/>
      <c r="D5229" s="115">
        <v>271.64999999999998</v>
      </c>
      <c r="E5229" s="75" t="s">
        <v>6463</v>
      </c>
      <c r="F5229" s="309">
        <f t="shared" si="274"/>
        <v>325.97999999999996</v>
      </c>
      <c r="G5229" s="80" t="s">
        <v>3334</v>
      </c>
      <c r="H5229" s="358"/>
      <c r="I5229" s="360" t="s">
        <v>8292</v>
      </c>
      <c r="L5229"/>
      <c r="M5229"/>
      <c r="P5229" s="9">
        <v>120</v>
      </c>
      <c r="V5229" s="39"/>
      <c r="Z5229" s="38"/>
      <c r="AA5229" s="38">
        <v>0</v>
      </c>
      <c r="AB5229" s="30"/>
      <c r="AC5229" s="31"/>
      <c r="AD5229" s="32"/>
      <c r="AE5229" s="32"/>
      <c r="AF5229" s="33"/>
      <c r="AJ5229" s="350"/>
      <c r="AK5229" s="3"/>
      <c r="AL5229" s="3"/>
    </row>
    <row r="5230" spans="1:38" ht="12" customHeight="1" x14ac:dyDescent="0.25">
      <c r="A5230" s="73">
        <v>5201052</v>
      </c>
      <c r="B5230" s="98" t="s">
        <v>2358</v>
      </c>
      <c r="C5230" s="74"/>
      <c r="D5230" s="115">
        <v>517.01</v>
      </c>
      <c r="E5230" s="75" t="s">
        <v>6463</v>
      </c>
      <c r="F5230" s="112">
        <f t="shared" si="274"/>
        <v>620.41199999999992</v>
      </c>
      <c r="G5230" s="80" t="s">
        <v>3334</v>
      </c>
      <c r="H5230" s="358"/>
      <c r="I5230" s="361"/>
      <c r="L5230"/>
      <c r="M5230"/>
      <c r="P5230" s="9">
        <v>120</v>
      </c>
      <c r="V5230" s="39"/>
      <c r="Z5230" s="38"/>
      <c r="AA5230" s="38">
        <v>12.000332419180594</v>
      </c>
      <c r="AB5230" s="30"/>
      <c r="AC5230" s="31"/>
      <c r="AD5230" s="32"/>
      <c r="AE5230" s="32"/>
      <c r="AF5230" s="33"/>
      <c r="AJ5230" s="350">
        <v>1201054</v>
      </c>
      <c r="AK5230" s="3"/>
      <c r="AL5230" s="3"/>
    </row>
    <row r="5231" spans="1:38" ht="12" customHeight="1" x14ac:dyDescent="0.25">
      <c r="A5231" s="73">
        <v>5201053</v>
      </c>
      <c r="B5231" s="98" t="s">
        <v>2359</v>
      </c>
      <c r="C5231" s="74"/>
      <c r="D5231" s="115">
        <v>517.01</v>
      </c>
      <c r="E5231" s="75" t="s">
        <v>6463</v>
      </c>
      <c r="F5231" s="112">
        <f t="shared" si="274"/>
        <v>620.41199999999992</v>
      </c>
      <c r="G5231" s="80" t="s">
        <v>3334</v>
      </c>
      <c r="H5231" s="358"/>
      <c r="I5231" s="365" t="s">
        <v>4991</v>
      </c>
      <c r="L5231"/>
      <c r="M5231"/>
      <c r="P5231" s="9">
        <v>120</v>
      </c>
      <c r="V5231" s="39"/>
      <c r="Z5231" s="38"/>
      <c r="AA5231" s="38">
        <v>12.000332419180594</v>
      </c>
      <c r="AB5231" s="30"/>
      <c r="AC5231" s="31"/>
      <c r="AD5231" s="32"/>
      <c r="AE5231" s="32"/>
      <c r="AF5231" s="33"/>
      <c r="AJ5231" s="350">
        <v>1201055</v>
      </c>
      <c r="AK5231" s="3"/>
      <c r="AL5231" s="3"/>
    </row>
    <row r="5232" spans="1:38" ht="12" customHeight="1" x14ac:dyDescent="0.25">
      <c r="A5232" s="73">
        <v>5201054</v>
      </c>
      <c r="B5232" s="98" t="s">
        <v>2360</v>
      </c>
      <c r="C5232" s="74"/>
      <c r="D5232" s="115">
        <v>517.01</v>
      </c>
      <c r="E5232" s="75" t="s">
        <v>6463</v>
      </c>
      <c r="F5232" s="112">
        <f t="shared" si="274"/>
        <v>620.41199999999992</v>
      </c>
      <c r="G5232" s="80" t="s">
        <v>3334</v>
      </c>
      <c r="H5232" s="358"/>
      <c r="I5232" s="365"/>
      <c r="L5232"/>
      <c r="M5232"/>
      <c r="P5232" s="9">
        <v>120</v>
      </c>
      <c r="V5232" s="39"/>
      <c r="Z5232" s="38"/>
      <c r="AA5232" s="38">
        <v>12.000332419180594</v>
      </c>
      <c r="AB5232" s="30"/>
      <c r="AC5232" s="31"/>
      <c r="AD5232" s="32"/>
      <c r="AE5232" s="32"/>
      <c r="AF5232" s="33"/>
      <c r="AJ5232" s="350">
        <v>1201056</v>
      </c>
      <c r="AK5232" s="3"/>
      <c r="AL5232" s="3"/>
    </row>
    <row r="5233" spans="1:38" ht="12" customHeight="1" x14ac:dyDescent="0.25">
      <c r="A5233" s="73">
        <v>5201055</v>
      </c>
      <c r="B5233" s="98" t="s">
        <v>2361</v>
      </c>
      <c r="C5233" s="74"/>
      <c r="D5233" s="115">
        <v>517.01</v>
      </c>
      <c r="E5233" s="75" t="s">
        <v>6463</v>
      </c>
      <c r="F5233" s="112">
        <f t="shared" si="274"/>
        <v>620.41199999999992</v>
      </c>
      <c r="G5233" s="80" t="s">
        <v>3334</v>
      </c>
      <c r="H5233" s="358"/>
      <c r="I5233" s="365"/>
      <c r="L5233"/>
      <c r="M5233"/>
      <c r="P5233" s="9">
        <v>120</v>
      </c>
      <c r="V5233" s="39"/>
      <c r="Z5233" s="38"/>
      <c r="AA5233" s="38">
        <v>12.000332419180594</v>
      </c>
      <c r="AB5233" s="30"/>
      <c r="AC5233" s="31"/>
      <c r="AD5233" s="32"/>
      <c r="AE5233" s="32"/>
      <c r="AF5233" s="33"/>
      <c r="AJ5233" s="350">
        <v>1201057</v>
      </c>
      <c r="AK5233" s="3"/>
      <c r="AL5233" s="3"/>
    </row>
    <row r="5234" spans="1:38" ht="12" customHeight="1" x14ac:dyDescent="0.25">
      <c r="A5234" s="73">
        <v>5201056</v>
      </c>
      <c r="B5234" s="98" t="s">
        <v>2362</v>
      </c>
      <c r="C5234" s="74"/>
      <c r="D5234" s="115">
        <v>517.01</v>
      </c>
      <c r="E5234" s="75" t="s">
        <v>6463</v>
      </c>
      <c r="F5234" s="112">
        <f t="shared" si="274"/>
        <v>620.41199999999992</v>
      </c>
      <c r="G5234" s="80" t="s">
        <v>3334</v>
      </c>
      <c r="H5234" s="358"/>
      <c r="I5234" s="365"/>
      <c r="L5234"/>
      <c r="M5234"/>
      <c r="P5234" s="9">
        <v>120</v>
      </c>
      <c r="V5234" s="39"/>
      <c r="Z5234" s="38"/>
      <c r="AA5234" s="38">
        <v>12.000332419180594</v>
      </c>
      <c r="AB5234" s="30"/>
      <c r="AC5234" s="31"/>
      <c r="AD5234" s="32"/>
      <c r="AE5234" s="32"/>
      <c r="AF5234" s="33"/>
      <c r="AJ5234" s="350">
        <v>1201058</v>
      </c>
      <c r="AK5234" s="3"/>
      <c r="AL5234" s="3"/>
    </row>
    <row r="5235" spans="1:38" ht="12" customHeight="1" x14ac:dyDescent="0.25">
      <c r="A5235" s="73">
        <v>5201057</v>
      </c>
      <c r="B5235" s="98" t="s">
        <v>2363</v>
      </c>
      <c r="C5235" s="74"/>
      <c r="D5235" s="115">
        <v>599.69000000000005</v>
      </c>
      <c r="E5235" s="75" t="s">
        <v>6463</v>
      </c>
      <c r="F5235" s="112">
        <f t="shared" si="274"/>
        <v>719.62800000000004</v>
      </c>
      <c r="G5235" s="80" t="s">
        <v>3334</v>
      </c>
      <c r="H5235" s="358"/>
      <c r="I5235" s="360" t="s">
        <v>8186</v>
      </c>
      <c r="L5235"/>
      <c r="M5235"/>
      <c r="P5235" s="9">
        <v>120</v>
      </c>
      <c r="V5235" s="39"/>
      <c r="Z5235" s="38"/>
      <c r="AA5235" s="38">
        <v>12.000859763087504</v>
      </c>
      <c r="AB5235" s="30"/>
      <c r="AC5235" s="31"/>
      <c r="AD5235" s="32"/>
      <c r="AE5235" s="32"/>
      <c r="AF5235" s="33"/>
      <c r="AJ5235" s="350">
        <v>1201059</v>
      </c>
      <c r="AK5235" s="3"/>
      <c r="AL5235" s="3"/>
    </row>
    <row r="5236" spans="1:38" ht="12" customHeight="1" x14ac:dyDescent="0.25">
      <c r="A5236" s="73">
        <v>5201058</v>
      </c>
      <c r="B5236" s="98" t="s">
        <v>2364</v>
      </c>
      <c r="C5236" s="74"/>
      <c r="D5236" s="115">
        <v>599.69000000000005</v>
      </c>
      <c r="E5236" s="75" t="s">
        <v>6463</v>
      </c>
      <c r="F5236" s="112">
        <f t="shared" si="274"/>
        <v>719.62800000000004</v>
      </c>
      <c r="G5236" s="80" t="s">
        <v>3334</v>
      </c>
      <c r="H5236" s="358"/>
      <c r="I5236" s="361"/>
      <c r="L5236"/>
      <c r="M5236"/>
      <c r="P5236" s="9">
        <v>120</v>
      </c>
      <c r="V5236" s="39"/>
      <c r="Z5236" s="38"/>
      <c r="AA5236" s="38">
        <v>12.000859763087504</v>
      </c>
      <c r="AB5236" s="30"/>
      <c r="AC5236" s="31"/>
      <c r="AD5236" s="32"/>
      <c r="AE5236" s="32"/>
      <c r="AF5236" s="33"/>
      <c r="AJ5236" s="350">
        <v>1201060</v>
      </c>
      <c r="AK5236" s="3"/>
      <c r="AL5236" s="3"/>
    </row>
    <row r="5237" spans="1:38" ht="12" customHeight="1" x14ac:dyDescent="0.25">
      <c r="A5237" s="73">
        <v>5201059</v>
      </c>
      <c r="B5237" s="98" t="s">
        <v>2365</v>
      </c>
      <c r="C5237" s="74"/>
      <c r="D5237" s="115">
        <v>599.69000000000005</v>
      </c>
      <c r="E5237" s="75" t="s">
        <v>6463</v>
      </c>
      <c r="F5237" s="112">
        <f t="shared" si="274"/>
        <v>719.62800000000004</v>
      </c>
      <c r="G5237" s="80" t="s">
        <v>3334</v>
      </c>
      <c r="H5237" s="358"/>
      <c r="L5237"/>
      <c r="M5237"/>
      <c r="P5237" s="9">
        <v>120</v>
      </c>
      <c r="V5237" s="39"/>
      <c r="Z5237" s="38"/>
      <c r="AA5237" s="38">
        <v>12.000859763087504</v>
      </c>
      <c r="AB5237" s="30"/>
      <c r="AC5237" s="31"/>
      <c r="AD5237" s="32"/>
      <c r="AE5237" s="32"/>
      <c r="AF5237" s="33"/>
      <c r="AJ5237" s="350">
        <v>1201061</v>
      </c>
      <c r="AK5237" s="3"/>
      <c r="AL5237" s="3"/>
    </row>
    <row r="5238" spans="1:38" ht="12" customHeight="1" x14ac:dyDescent="0.25">
      <c r="A5238" s="73">
        <v>5201060</v>
      </c>
      <c r="B5238" s="98" t="s">
        <v>2366</v>
      </c>
      <c r="C5238" s="74"/>
      <c r="D5238" s="115">
        <v>599.69000000000005</v>
      </c>
      <c r="E5238" s="75" t="s">
        <v>6463</v>
      </c>
      <c r="F5238" s="112">
        <f t="shared" si="274"/>
        <v>719.62800000000004</v>
      </c>
      <c r="G5238" s="80" t="s">
        <v>3334</v>
      </c>
      <c r="H5238" s="358"/>
      <c r="I5238" s="360" t="s">
        <v>8209</v>
      </c>
      <c r="L5238"/>
      <c r="M5238"/>
      <c r="P5238" s="9">
        <v>120</v>
      </c>
      <c r="V5238" s="39"/>
      <c r="Z5238" s="38"/>
      <c r="AA5238" s="38">
        <v>12.000859763087504</v>
      </c>
      <c r="AB5238" s="30"/>
      <c r="AC5238" s="31"/>
      <c r="AD5238" s="32"/>
      <c r="AE5238" s="32"/>
      <c r="AF5238" s="33"/>
      <c r="AJ5238" s="350">
        <v>1201062</v>
      </c>
      <c r="AK5238" s="3"/>
      <c r="AL5238" s="3"/>
    </row>
    <row r="5239" spans="1:38" ht="12" customHeight="1" x14ac:dyDescent="0.25">
      <c r="A5239" s="73">
        <v>5201061</v>
      </c>
      <c r="B5239" s="98" t="s">
        <v>2367</v>
      </c>
      <c r="C5239" s="74"/>
      <c r="D5239" s="115">
        <v>599.69000000000005</v>
      </c>
      <c r="E5239" s="75" t="s">
        <v>6463</v>
      </c>
      <c r="F5239" s="112">
        <f t="shared" si="274"/>
        <v>719.62800000000004</v>
      </c>
      <c r="G5239" s="80" t="s">
        <v>3334</v>
      </c>
      <c r="H5239" s="358"/>
      <c r="I5239" s="361"/>
      <c r="L5239"/>
      <c r="M5239"/>
      <c r="P5239" s="9">
        <v>120</v>
      </c>
      <c r="V5239" s="39"/>
      <c r="Z5239" s="38"/>
      <c r="AA5239" s="38">
        <v>12.000859763087504</v>
      </c>
      <c r="AB5239" s="30"/>
      <c r="AC5239" s="31"/>
      <c r="AD5239" s="32"/>
      <c r="AE5239" s="32"/>
      <c r="AF5239" s="33"/>
      <c r="AJ5239" s="350">
        <v>1201063</v>
      </c>
      <c r="AK5239" s="3"/>
      <c r="AL5239" s="3"/>
    </row>
    <row r="5240" spans="1:38" ht="12" customHeight="1" x14ac:dyDescent="0.25">
      <c r="A5240" s="73">
        <v>5201062</v>
      </c>
      <c r="B5240" s="98" t="s">
        <v>2368</v>
      </c>
      <c r="C5240" s="74"/>
      <c r="D5240" s="115">
        <v>904.45</v>
      </c>
      <c r="E5240" s="75" t="s">
        <v>6463</v>
      </c>
      <c r="F5240" s="112">
        <f t="shared" si="274"/>
        <v>1085.3399999999999</v>
      </c>
      <c r="G5240" s="80" t="s">
        <v>3334</v>
      </c>
      <c r="H5240" s="358"/>
      <c r="L5240"/>
      <c r="M5240"/>
      <c r="P5240" s="9">
        <v>120</v>
      </c>
      <c r="V5240" s="39"/>
      <c r="Z5240" s="38"/>
      <c r="AA5240" s="38">
        <v>11.999809979256071</v>
      </c>
      <c r="AB5240" s="30"/>
      <c r="AC5240" s="31"/>
      <c r="AD5240" s="32"/>
      <c r="AE5240" s="32"/>
      <c r="AF5240" s="33"/>
      <c r="AJ5240" s="350">
        <v>1201064</v>
      </c>
      <c r="AK5240" s="3"/>
      <c r="AL5240" s="3"/>
    </row>
    <row r="5241" spans="1:38" ht="12" customHeight="1" x14ac:dyDescent="0.25">
      <c r="A5241" s="73">
        <v>5201063</v>
      </c>
      <c r="B5241" s="98" t="s">
        <v>2369</v>
      </c>
      <c r="C5241" s="74"/>
      <c r="D5241" s="115">
        <v>904.45</v>
      </c>
      <c r="E5241" s="75" t="s">
        <v>6463</v>
      </c>
      <c r="F5241" s="112">
        <f t="shared" si="274"/>
        <v>1085.3399999999999</v>
      </c>
      <c r="G5241" s="80" t="s">
        <v>3334</v>
      </c>
      <c r="H5241" s="358"/>
      <c r="L5241"/>
      <c r="M5241"/>
      <c r="P5241" s="9">
        <v>120</v>
      </c>
      <c r="V5241" s="39"/>
      <c r="Z5241" s="38"/>
      <c r="AA5241" s="38">
        <v>11.999809979256071</v>
      </c>
      <c r="AB5241" s="30"/>
      <c r="AC5241" s="31"/>
      <c r="AD5241" s="32"/>
      <c r="AE5241" s="32"/>
      <c r="AF5241" s="33"/>
      <c r="AJ5241" s="350">
        <v>1201065</v>
      </c>
      <c r="AK5241" s="3"/>
      <c r="AL5241" s="3"/>
    </row>
    <row r="5242" spans="1:38" ht="12" customHeight="1" x14ac:dyDescent="0.25">
      <c r="A5242" s="73">
        <v>5201064</v>
      </c>
      <c r="B5242" s="98" t="s">
        <v>2370</v>
      </c>
      <c r="C5242" s="74"/>
      <c r="D5242" s="115">
        <v>904.45</v>
      </c>
      <c r="E5242" s="75" t="s">
        <v>6463</v>
      </c>
      <c r="F5242" s="112">
        <f t="shared" si="274"/>
        <v>1085.3399999999999</v>
      </c>
      <c r="G5242" s="80" t="s">
        <v>3334</v>
      </c>
      <c r="H5242" s="358"/>
      <c r="L5242"/>
      <c r="M5242"/>
      <c r="P5242" s="9">
        <v>120</v>
      </c>
      <c r="V5242" s="39"/>
      <c r="Z5242" s="38"/>
      <c r="AA5242" s="38">
        <v>11.999809979256071</v>
      </c>
      <c r="AB5242" s="30"/>
      <c r="AC5242" s="31"/>
      <c r="AD5242" s="32"/>
      <c r="AE5242" s="32"/>
      <c r="AF5242" s="33"/>
      <c r="AJ5242" s="350">
        <v>1201066</v>
      </c>
      <c r="AK5242" s="3"/>
      <c r="AL5242" s="3"/>
    </row>
    <row r="5243" spans="1:38" ht="12" customHeight="1" x14ac:dyDescent="0.25">
      <c r="A5243" s="73">
        <v>5201065</v>
      </c>
      <c r="B5243" s="98" t="s">
        <v>2371</v>
      </c>
      <c r="C5243" s="74"/>
      <c r="D5243" s="115">
        <v>904.45</v>
      </c>
      <c r="E5243" s="75" t="s">
        <v>6463</v>
      </c>
      <c r="F5243" s="112">
        <f t="shared" si="274"/>
        <v>1085.3399999999999</v>
      </c>
      <c r="G5243" s="80" t="s">
        <v>3334</v>
      </c>
      <c r="H5243" s="358"/>
      <c r="L5243"/>
      <c r="M5243"/>
      <c r="P5243" s="9">
        <v>120</v>
      </c>
      <c r="V5243" s="39"/>
      <c r="Z5243" s="38"/>
      <c r="AA5243" s="38">
        <v>11.999809979256071</v>
      </c>
      <c r="AB5243" s="30"/>
      <c r="AC5243" s="31"/>
      <c r="AD5243" s="32"/>
      <c r="AE5243" s="32"/>
      <c r="AF5243" s="33"/>
      <c r="AJ5243" s="350">
        <v>1201067</v>
      </c>
      <c r="AK5243" s="3"/>
      <c r="AL5243" s="3"/>
    </row>
    <row r="5244" spans="1:38" ht="12" customHeight="1" x14ac:dyDescent="0.25">
      <c r="A5244" s="73">
        <v>5201066</v>
      </c>
      <c r="B5244" s="98" t="s">
        <v>2372</v>
      </c>
      <c r="C5244" s="74"/>
      <c r="D5244" s="115">
        <v>916.08</v>
      </c>
      <c r="E5244" s="75" t="s">
        <v>6463</v>
      </c>
      <c r="F5244" s="112">
        <f t="shared" si="274"/>
        <v>1099.296</v>
      </c>
      <c r="G5244" s="80" t="s">
        <v>3334</v>
      </c>
      <c r="H5244" s="358"/>
      <c r="L5244"/>
      <c r="M5244"/>
      <c r="P5244" s="9">
        <v>120</v>
      </c>
      <c r="V5244" s="39"/>
      <c r="Z5244" s="38"/>
      <c r="AA5244" s="38">
        <v>12.000500281408293</v>
      </c>
      <c r="AB5244" s="30"/>
      <c r="AC5244" s="31"/>
      <c r="AD5244" s="32"/>
      <c r="AE5244" s="32"/>
      <c r="AF5244" s="33"/>
      <c r="AJ5244" s="350">
        <v>1201068</v>
      </c>
      <c r="AK5244" s="3"/>
      <c r="AL5244" s="3"/>
    </row>
    <row r="5245" spans="1:38" ht="12" customHeight="1" x14ac:dyDescent="0.25">
      <c r="A5245" s="73">
        <v>5201067</v>
      </c>
      <c r="B5245" s="98" t="s">
        <v>2373</v>
      </c>
      <c r="C5245" s="74"/>
      <c r="D5245" s="115">
        <v>916.08</v>
      </c>
      <c r="E5245" s="75" t="s">
        <v>6463</v>
      </c>
      <c r="F5245" s="112">
        <f t="shared" si="274"/>
        <v>1099.296</v>
      </c>
      <c r="G5245" s="80" t="s">
        <v>3334</v>
      </c>
      <c r="H5245" s="358"/>
      <c r="L5245"/>
      <c r="M5245"/>
      <c r="P5245" s="9">
        <v>120</v>
      </c>
      <c r="V5245" s="39"/>
      <c r="Z5245" s="38"/>
      <c r="AA5245" s="38">
        <v>12.000500281408293</v>
      </c>
      <c r="AB5245" s="30"/>
      <c r="AC5245" s="31"/>
      <c r="AD5245" s="32"/>
      <c r="AE5245" s="32"/>
      <c r="AF5245" s="33"/>
      <c r="AJ5245" s="350">
        <v>1201069</v>
      </c>
      <c r="AK5245" s="3"/>
      <c r="AL5245" s="3"/>
    </row>
    <row r="5246" spans="1:38" ht="12" customHeight="1" x14ac:dyDescent="0.25">
      <c r="A5246" s="73">
        <v>5201068</v>
      </c>
      <c r="B5246" s="98" t="s">
        <v>2374</v>
      </c>
      <c r="C5246" s="74"/>
      <c r="D5246" s="115">
        <v>916.08</v>
      </c>
      <c r="E5246" s="75" t="s">
        <v>6463</v>
      </c>
      <c r="F5246" s="112">
        <f t="shared" si="274"/>
        <v>1099.296</v>
      </c>
      <c r="G5246" s="80" t="s">
        <v>3334</v>
      </c>
      <c r="H5246" s="358"/>
      <c r="L5246"/>
      <c r="M5246"/>
      <c r="P5246" s="9">
        <v>120</v>
      </c>
      <c r="V5246" s="39"/>
      <c r="Z5246" s="38"/>
      <c r="AA5246" s="38">
        <v>12.000500281408293</v>
      </c>
      <c r="AB5246" s="30"/>
      <c r="AC5246" s="31"/>
      <c r="AD5246" s="32"/>
      <c r="AE5246" s="32"/>
      <c r="AF5246" s="33"/>
      <c r="AJ5246" s="350">
        <v>1201070</v>
      </c>
      <c r="AK5246" s="3"/>
      <c r="AL5246" s="3"/>
    </row>
    <row r="5247" spans="1:38" ht="12" customHeight="1" x14ac:dyDescent="0.25">
      <c r="A5247" s="73">
        <v>5201069</v>
      </c>
      <c r="B5247" s="98" t="s">
        <v>2375</v>
      </c>
      <c r="C5247" s="74"/>
      <c r="D5247" s="115">
        <v>916.08</v>
      </c>
      <c r="E5247" s="75" t="s">
        <v>6463</v>
      </c>
      <c r="F5247" s="112">
        <f t="shared" si="274"/>
        <v>1099.296</v>
      </c>
      <c r="G5247" s="80" t="s">
        <v>3334</v>
      </c>
      <c r="H5247" s="358"/>
      <c r="L5247"/>
      <c r="M5247"/>
      <c r="P5247" s="9">
        <v>120</v>
      </c>
      <c r="V5247" s="39"/>
      <c r="Z5247" s="38"/>
      <c r="AA5247" s="38">
        <v>12.000500281408293</v>
      </c>
      <c r="AB5247" s="30"/>
      <c r="AC5247" s="31"/>
      <c r="AD5247" s="32"/>
      <c r="AE5247" s="32"/>
      <c r="AF5247" s="33"/>
      <c r="AJ5247" s="350">
        <v>1201071</v>
      </c>
      <c r="AK5247" s="3"/>
      <c r="AL5247" s="3"/>
    </row>
    <row r="5248" spans="1:38" ht="12" customHeight="1" x14ac:dyDescent="0.25">
      <c r="A5248" s="73">
        <v>5201070</v>
      </c>
      <c r="B5248" s="98" t="s">
        <v>2376</v>
      </c>
      <c r="C5248" s="74"/>
      <c r="D5248" s="115">
        <v>942.93</v>
      </c>
      <c r="E5248" s="75"/>
      <c r="F5248" s="112">
        <f t="shared" si="274"/>
        <v>1131.5159999999998</v>
      </c>
      <c r="G5248" s="80" t="s">
        <v>3334</v>
      </c>
      <c r="H5248" s="358"/>
      <c r="L5248"/>
      <c r="M5248"/>
      <c r="P5248" s="9">
        <v>120</v>
      </c>
      <c r="V5248" s="39"/>
      <c r="Z5248" s="38"/>
      <c r="AA5248" s="38">
        <v>12.000668307056714</v>
      </c>
      <c r="AB5248" s="30"/>
      <c r="AC5248" s="31"/>
      <c r="AD5248" s="32"/>
      <c r="AE5248" s="32"/>
      <c r="AF5248" s="33"/>
      <c r="AJ5248" s="350">
        <v>1201072</v>
      </c>
      <c r="AK5248" s="3"/>
      <c r="AL5248" s="3"/>
    </row>
    <row r="5249" spans="1:38" ht="12" customHeight="1" x14ac:dyDescent="0.25">
      <c r="A5249" s="73">
        <v>5201071</v>
      </c>
      <c r="B5249" s="98" t="s">
        <v>2377</v>
      </c>
      <c r="C5249" s="74"/>
      <c r="D5249" s="115">
        <v>942.93</v>
      </c>
      <c r="E5249" s="75"/>
      <c r="F5249" s="112">
        <f t="shared" si="274"/>
        <v>1131.5159999999998</v>
      </c>
      <c r="G5249" s="80" t="s">
        <v>3334</v>
      </c>
      <c r="H5249" s="358"/>
      <c r="L5249"/>
      <c r="M5249"/>
      <c r="P5249" s="9">
        <v>120</v>
      </c>
      <c r="V5249" s="39"/>
      <c r="Z5249" s="38"/>
      <c r="AA5249" s="38">
        <v>12.000668307056714</v>
      </c>
      <c r="AB5249" s="30"/>
      <c r="AC5249" s="31"/>
      <c r="AD5249" s="32"/>
      <c r="AE5249" s="32"/>
      <c r="AF5249" s="33"/>
      <c r="AJ5249" s="350">
        <v>1201073</v>
      </c>
      <c r="AK5249" s="3"/>
      <c r="AL5249" s="3"/>
    </row>
    <row r="5250" spans="1:38" ht="12" customHeight="1" x14ac:dyDescent="0.25">
      <c r="A5250" s="73">
        <v>5201072</v>
      </c>
      <c r="B5250" s="98" t="s">
        <v>2378</v>
      </c>
      <c r="C5250" s="74"/>
      <c r="D5250" s="115">
        <v>560.74</v>
      </c>
      <c r="E5250" s="75"/>
      <c r="F5250" s="112">
        <f t="shared" si="274"/>
        <v>672.88800000000003</v>
      </c>
      <c r="G5250" s="80" t="s">
        <v>3334</v>
      </c>
      <c r="H5250" s="358"/>
      <c r="L5250"/>
      <c r="M5250"/>
      <c r="P5250" s="9">
        <v>120</v>
      </c>
      <c r="V5250" s="39"/>
      <c r="Z5250" s="38"/>
      <c r="AA5250" s="38">
        <v>0</v>
      </c>
      <c r="AB5250" s="30"/>
      <c r="AC5250" s="31"/>
      <c r="AD5250" s="32"/>
      <c r="AE5250" s="32"/>
      <c r="AF5250" s="33"/>
      <c r="AJ5250" s="350">
        <v>1201074</v>
      </c>
      <c r="AK5250" s="3"/>
      <c r="AL5250" s="3"/>
    </row>
    <row r="5251" spans="1:38" ht="12" customHeight="1" x14ac:dyDescent="0.25">
      <c r="A5251" s="73">
        <v>5201073</v>
      </c>
      <c r="B5251" s="98" t="s">
        <v>2379</v>
      </c>
      <c r="C5251" s="74"/>
      <c r="D5251" s="115">
        <v>560.74</v>
      </c>
      <c r="E5251" s="75" t="s">
        <v>6463</v>
      </c>
      <c r="F5251" s="112">
        <f t="shared" si="274"/>
        <v>672.88800000000003</v>
      </c>
      <c r="G5251" s="80" t="s">
        <v>3334</v>
      </c>
      <c r="H5251" s="358"/>
      <c r="L5251"/>
      <c r="M5251"/>
      <c r="P5251" s="9">
        <v>120</v>
      </c>
      <c r="V5251" s="39"/>
      <c r="Z5251" s="38"/>
      <c r="AA5251" s="38">
        <v>0</v>
      </c>
      <c r="AB5251" s="30"/>
      <c r="AC5251" s="31"/>
      <c r="AD5251" s="32"/>
      <c r="AE5251" s="32"/>
      <c r="AF5251" s="33"/>
      <c r="AJ5251" s="350">
        <v>1201075</v>
      </c>
      <c r="AK5251" s="3"/>
      <c r="AL5251" s="3"/>
    </row>
    <row r="5252" spans="1:38" ht="12" customHeight="1" x14ac:dyDescent="0.25">
      <c r="A5252" s="73">
        <v>1201076</v>
      </c>
      <c r="B5252" s="98" t="s">
        <v>2380</v>
      </c>
      <c r="C5252" s="74"/>
      <c r="D5252" s="115">
        <v>534.04</v>
      </c>
      <c r="E5252" s="75" t="s">
        <v>6463</v>
      </c>
      <c r="F5252" s="309">
        <f t="shared" si="274"/>
        <v>640.84799999999996</v>
      </c>
      <c r="G5252" s="80" t="s">
        <v>3334</v>
      </c>
      <c r="H5252" s="358"/>
      <c r="L5252"/>
      <c r="M5252"/>
      <c r="P5252" s="9">
        <v>120</v>
      </c>
      <c r="V5252" s="39"/>
      <c r="Z5252" s="38"/>
      <c r="AA5252" s="38">
        <v>0</v>
      </c>
      <c r="AB5252" s="30"/>
      <c r="AC5252" s="31"/>
      <c r="AD5252" s="32"/>
      <c r="AE5252" s="32"/>
      <c r="AF5252" s="33"/>
      <c r="AJ5252" s="350"/>
      <c r="AK5252" s="3"/>
      <c r="AL5252" s="3"/>
    </row>
    <row r="5253" spans="1:38" ht="12" customHeight="1" x14ac:dyDescent="0.25">
      <c r="A5253" s="73">
        <v>5201075</v>
      </c>
      <c r="B5253" s="98" t="s">
        <v>2381</v>
      </c>
      <c r="C5253" s="74"/>
      <c r="D5253" s="115">
        <v>1038.8699999999999</v>
      </c>
      <c r="E5253" s="75"/>
      <c r="F5253" s="112">
        <f t="shared" si="274"/>
        <v>1246.6439999999998</v>
      </c>
      <c r="G5253" s="80" t="s">
        <v>3334</v>
      </c>
      <c r="H5253" s="358"/>
      <c r="L5253"/>
      <c r="M5253"/>
      <c r="P5253" s="9">
        <v>120</v>
      </c>
      <c r="V5253" s="39"/>
      <c r="Z5253" s="38"/>
      <c r="AA5253" s="38">
        <v>11.999558839748531</v>
      </c>
      <c r="AB5253" s="30"/>
      <c r="AC5253" s="31"/>
      <c r="AD5253" s="32"/>
      <c r="AE5253" s="32"/>
      <c r="AF5253" s="33"/>
      <c r="AJ5253" s="350">
        <v>1201077</v>
      </c>
      <c r="AK5253" s="3"/>
      <c r="AL5253" s="3"/>
    </row>
    <row r="5254" spans="1:38" ht="12" customHeight="1" x14ac:dyDescent="0.25">
      <c r="A5254" s="73">
        <v>5201076</v>
      </c>
      <c r="B5254" s="98" t="s">
        <v>2382</v>
      </c>
      <c r="C5254" s="74"/>
      <c r="D5254" s="115">
        <v>1038.8699999999999</v>
      </c>
      <c r="E5254" s="75" t="s">
        <v>6464</v>
      </c>
      <c r="F5254" s="112">
        <f t="shared" si="274"/>
        <v>1246.6439999999998</v>
      </c>
      <c r="G5254" s="80" t="s">
        <v>3334</v>
      </c>
      <c r="H5254" s="358"/>
      <c r="L5254"/>
      <c r="M5254"/>
      <c r="P5254" s="9">
        <v>120</v>
      </c>
      <c r="V5254" s="39"/>
      <c r="Z5254" s="38"/>
      <c r="AA5254" s="38">
        <v>11.999558839748531</v>
      </c>
      <c r="AB5254" s="30"/>
      <c r="AC5254" s="31"/>
      <c r="AD5254" s="32"/>
      <c r="AE5254" s="32"/>
      <c r="AF5254" s="33"/>
      <c r="AJ5254" s="350">
        <v>1201078</v>
      </c>
      <c r="AK5254" s="3"/>
      <c r="AL5254" s="3"/>
    </row>
    <row r="5255" spans="1:38" ht="12" customHeight="1" x14ac:dyDescent="0.25">
      <c r="A5255" s="73">
        <v>5201077</v>
      </c>
      <c r="B5255" s="98" t="s">
        <v>2383</v>
      </c>
      <c r="C5255" s="74"/>
      <c r="D5255" s="115">
        <v>1038.8699999999999</v>
      </c>
      <c r="E5255" s="75"/>
      <c r="F5255" s="112">
        <f t="shared" si="274"/>
        <v>1246.6439999999998</v>
      </c>
      <c r="G5255" s="80" t="s">
        <v>3334</v>
      </c>
      <c r="H5255" s="358"/>
      <c r="L5255"/>
      <c r="M5255"/>
      <c r="P5255" s="9">
        <v>120</v>
      </c>
      <c r="V5255" s="39"/>
      <c r="Z5255" s="38"/>
      <c r="AA5255" s="38">
        <v>11.999558839748531</v>
      </c>
      <c r="AB5255" s="30"/>
      <c r="AC5255" s="31"/>
      <c r="AD5255" s="32"/>
      <c r="AE5255" s="32"/>
      <c r="AF5255" s="33"/>
      <c r="AJ5255" s="350">
        <v>1201079</v>
      </c>
      <c r="AK5255" s="3"/>
      <c r="AL5255" s="3"/>
    </row>
    <row r="5256" spans="1:38" ht="12" customHeight="1" x14ac:dyDescent="0.25">
      <c r="A5256" s="73">
        <v>5201078</v>
      </c>
      <c r="B5256" s="98" t="s">
        <v>2384</v>
      </c>
      <c r="C5256" s="74"/>
      <c r="D5256" s="115">
        <v>560.74</v>
      </c>
      <c r="E5256" s="75" t="s">
        <v>6463</v>
      </c>
      <c r="F5256" s="112">
        <f t="shared" si="274"/>
        <v>672.88800000000003</v>
      </c>
      <c r="G5256" s="80" t="s">
        <v>3334</v>
      </c>
      <c r="H5256" s="358"/>
      <c r="L5256"/>
      <c r="M5256"/>
      <c r="P5256" s="9">
        <v>120</v>
      </c>
      <c r="V5256" s="39"/>
      <c r="Z5256" s="38"/>
      <c r="AA5256" s="38">
        <v>0</v>
      </c>
      <c r="AB5256" s="30"/>
      <c r="AC5256" s="31"/>
      <c r="AD5256" s="32"/>
      <c r="AE5256" s="32"/>
      <c r="AF5256" s="33"/>
      <c r="AJ5256" s="350">
        <v>1201080</v>
      </c>
      <c r="AK5256" s="3"/>
      <c r="AL5256" s="3"/>
    </row>
    <row r="5257" spans="1:38" ht="12" customHeight="1" x14ac:dyDescent="0.25">
      <c r="A5257" s="73">
        <v>5201079</v>
      </c>
      <c r="B5257" s="98" t="s">
        <v>2385</v>
      </c>
      <c r="C5257" s="74"/>
      <c r="D5257" s="115">
        <v>560.74</v>
      </c>
      <c r="E5257" s="75"/>
      <c r="F5257" s="112">
        <f t="shared" si="274"/>
        <v>672.88800000000003</v>
      </c>
      <c r="G5257" s="80" t="s">
        <v>3334</v>
      </c>
      <c r="H5257" s="358"/>
      <c r="L5257"/>
      <c r="M5257"/>
      <c r="P5257" s="9">
        <v>120</v>
      </c>
      <c r="V5257" s="39"/>
      <c r="Z5257" s="38"/>
      <c r="AA5257" s="38">
        <v>0</v>
      </c>
      <c r="AB5257" s="30"/>
      <c r="AC5257" s="31"/>
      <c r="AD5257" s="32"/>
      <c r="AE5257" s="32"/>
      <c r="AF5257" s="33"/>
      <c r="AJ5257" s="350">
        <v>1201081</v>
      </c>
      <c r="AK5257" s="3"/>
      <c r="AL5257" s="3"/>
    </row>
    <row r="5258" spans="1:38" ht="12" customHeight="1" x14ac:dyDescent="0.25">
      <c r="A5258" s="73">
        <v>5201080</v>
      </c>
      <c r="B5258" s="98" t="s">
        <v>2386</v>
      </c>
      <c r="C5258" s="74"/>
      <c r="D5258" s="115">
        <v>1048.98</v>
      </c>
      <c r="E5258" s="75"/>
      <c r="F5258" s="112">
        <f t="shared" si="274"/>
        <v>1258.7760000000001</v>
      </c>
      <c r="G5258" s="80" t="s">
        <v>3334</v>
      </c>
      <c r="H5258" s="358"/>
      <c r="L5258"/>
      <c r="M5258"/>
      <c r="P5258" s="9">
        <v>120</v>
      </c>
      <c r="V5258" s="39"/>
      <c r="Z5258" s="38"/>
      <c r="AA5258" s="38">
        <v>11.999781549090002</v>
      </c>
      <c r="AB5258" s="30"/>
      <c r="AC5258" s="31"/>
      <c r="AD5258" s="32"/>
      <c r="AE5258" s="32"/>
      <c r="AF5258" s="33"/>
      <c r="AJ5258" s="350">
        <v>1201082</v>
      </c>
      <c r="AK5258" s="3"/>
      <c r="AL5258" s="3"/>
    </row>
    <row r="5259" spans="1:38" ht="12" customHeight="1" x14ac:dyDescent="0.25">
      <c r="A5259" s="73">
        <v>5201081</v>
      </c>
      <c r="B5259" s="98" t="s">
        <v>2387</v>
      </c>
      <c r="C5259" s="74"/>
      <c r="D5259" s="115">
        <v>1048.98</v>
      </c>
      <c r="E5259" s="75"/>
      <c r="F5259" s="112">
        <f t="shared" si="274"/>
        <v>1258.7760000000001</v>
      </c>
      <c r="G5259" s="80" t="s">
        <v>3334</v>
      </c>
      <c r="H5259" s="358"/>
      <c r="L5259"/>
      <c r="M5259"/>
      <c r="P5259" s="9">
        <v>120</v>
      </c>
      <c r="V5259" s="39"/>
      <c r="Z5259" s="38"/>
      <c r="AA5259" s="38">
        <v>11.999781549090002</v>
      </c>
      <c r="AB5259" s="30"/>
      <c r="AC5259" s="31"/>
      <c r="AD5259" s="32"/>
      <c r="AE5259" s="32"/>
      <c r="AF5259" s="33"/>
      <c r="AJ5259" s="350">
        <v>1201083</v>
      </c>
      <c r="AK5259" s="3"/>
      <c r="AL5259" s="3"/>
    </row>
    <row r="5260" spans="1:38" ht="12" customHeight="1" x14ac:dyDescent="0.25">
      <c r="A5260" s="73">
        <v>5201082</v>
      </c>
      <c r="B5260" s="98" t="s">
        <v>2388</v>
      </c>
      <c r="C5260" s="74"/>
      <c r="D5260" s="115">
        <v>560.74</v>
      </c>
      <c r="E5260" s="75"/>
      <c r="F5260" s="112">
        <f t="shared" si="274"/>
        <v>672.88800000000003</v>
      </c>
      <c r="G5260" s="80" t="s">
        <v>3334</v>
      </c>
      <c r="H5260" s="358"/>
      <c r="L5260"/>
      <c r="M5260"/>
      <c r="P5260" s="9">
        <v>120</v>
      </c>
      <c r="V5260" s="39"/>
      <c r="Z5260" s="38"/>
      <c r="AA5260" s="38">
        <v>0</v>
      </c>
      <c r="AB5260" s="30"/>
      <c r="AC5260" s="31"/>
      <c r="AD5260" s="32"/>
      <c r="AE5260" s="32"/>
      <c r="AF5260" s="33"/>
      <c r="AJ5260" s="350">
        <v>1201084</v>
      </c>
      <c r="AK5260" s="3"/>
      <c r="AL5260" s="3"/>
    </row>
    <row r="5261" spans="1:38" ht="12" customHeight="1" x14ac:dyDescent="0.25">
      <c r="A5261" s="73">
        <v>1201085</v>
      </c>
      <c r="B5261" s="98" t="s">
        <v>2389</v>
      </c>
      <c r="C5261" s="74"/>
      <c r="D5261" s="115">
        <v>534.04</v>
      </c>
      <c r="E5261" s="75" t="s">
        <v>6463</v>
      </c>
      <c r="F5261" s="309">
        <f t="shared" si="274"/>
        <v>640.84799999999996</v>
      </c>
      <c r="G5261" s="80" t="s">
        <v>3334</v>
      </c>
      <c r="H5261" s="358"/>
      <c r="L5261"/>
      <c r="M5261"/>
      <c r="P5261" s="9">
        <v>120</v>
      </c>
      <c r="V5261" s="39"/>
      <c r="Z5261" s="38"/>
      <c r="AA5261" s="38">
        <v>0</v>
      </c>
      <c r="AB5261" s="30"/>
      <c r="AC5261" s="31"/>
      <c r="AD5261" s="32"/>
      <c r="AE5261" s="32"/>
      <c r="AF5261" s="33"/>
      <c r="AJ5261" s="350"/>
      <c r="AK5261" s="3"/>
      <c r="AL5261" s="3"/>
    </row>
    <row r="5262" spans="1:38" ht="12" customHeight="1" x14ac:dyDescent="0.25">
      <c r="A5262" s="73">
        <v>1201086</v>
      </c>
      <c r="B5262" s="98" t="s">
        <v>2390</v>
      </c>
      <c r="C5262" s="74"/>
      <c r="D5262" s="115">
        <v>534.04</v>
      </c>
      <c r="E5262" s="75" t="s">
        <v>6463</v>
      </c>
      <c r="F5262" s="309">
        <f t="shared" si="274"/>
        <v>640.84799999999996</v>
      </c>
      <c r="G5262" s="80" t="s">
        <v>3334</v>
      </c>
      <c r="H5262" s="358"/>
      <c r="L5262"/>
      <c r="M5262"/>
      <c r="P5262" s="9">
        <v>120</v>
      </c>
      <c r="V5262" s="39"/>
      <c r="Z5262" s="38"/>
      <c r="AA5262" s="38">
        <v>0</v>
      </c>
      <c r="AB5262" s="30"/>
      <c r="AC5262" s="31"/>
      <c r="AD5262" s="32"/>
      <c r="AE5262" s="32"/>
      <c r="AF5262" s="33"/>
      <c r="AJ5262" s="350"/>
      <c r="AK5262" s="3"/>
      <c r="AL5262" s="3"/>
    </row>
    <row r="5263" spans="1:38" ht="24" customHeight="1" x14ac:dyDescent="0.25">
      <c r="A5263" s="73">
        <v>3704003</v>
      </c>
      <c r="B5263" s="98" t="s">
        <v>132</v>
      </c>
      <c r="C5263" s="74"/>
      <c r="D5263" s="115">
        <v>58.75</v>
      </c>
      <c r="E5263" s="95" t="s">
        <v>5497</v>
      </c>
      <c r="F5263" s="112">
        <f t="shared" si="274"/>
        <v>70.5</v>
      </c>
      <c r="G5263" s="80" t="s">
        <v>3333</v>
      </c>
      <c r="H5263" s="358"/>
      <c r="I5263" s="326" t="s">
        <v>4950</v>
      </c>
      <c r="J5263" s="15"/>
      <c r="L5263"/>
      <c r="M5263"/>
      <c r="P5263" s="9">
        <v>120</v>
      </c>
      <c r="V5263" s="39"/>
      <c r="Z5263" s="38"/>
      <c r="AA5263" s="38">
        <v>14.992686494392998</v>
      </c>
      <c r="AB5263" s="30"/>
      <c r="AC5263" s="31"/>
      <c r="AD5263" s="32"/>
      <c r="AE5263" s="32"/>
      <c r="AF5263" s="33"/>
      <c r="AJ5263" s="350"/>
      <c r="AK5263" s="3"/>
      <c r="AL5263" s="3"/>
    </row>
    <row r="5264" spans="1:38" ht="24" customHeight="1" x14ac:dyDescent="0.25">
      <c r="A5264" s="73">
        <v>3704004</v>
      </c>
      <c r="B5264" s="98" t="s">
        <v>133</v>
      </c>
      <c r="C5264" s="74"/>
      <c r="D5264" s="115">
        <v>60.31</v>
      </c>
      <c r="E5264" s="95" t="s">
        <v>5497</v>
      </c>
      <c r="F5264" s="112">
        <f t="shared" si="274"/>
        <v>72.372</v>
      </c>
      <c r="G5264" s="80" t="s">
        <v>3333</v>
      </c>
      <c r="H5264" s="358"/>
      <c r="I5264" s="360" t="s">
        <v>8315</v>
      </c>
      <c r="J5264" s="15"/>
      <c r="L5264"/>
      <c r="M5264"/>
      <c r="P5264" s="9">
        <v>120</v>
      </c>
      <c r="V5264" s="39"/>
      <c r="Z5264" s="38"/>
      <c r="AA5264" s="38">
        <v>14.992686494392998</v>
      </c>
      <c r="AB5264" s="30"/>
      <c r="AC5264" s="31"/>
      <c r="AD5264" s="32"/>
      <c r="AE5264" s="32"/>
      <c r="AF5264" s="33"/>
      <c r="AJ5264" s="350"/>
      <c r="AK5264" s="3"/>
      <c r="AL5264" s="3"/>
    </row>
    <row r="5265" spans="1:38" ht="24" customHeight="1" x14ac:dyDescent="0.25">
      <c r="A5265" s="73">
        <v>3704010</v>
      </c>
      <c r="B5265" s="98" t="s">
        <v>6402</v>
      </c>
      <c r="C5265" s="74"/>
      <c r="D5265" s="115">
        <v>60.49</v>
      </c>
      <c r="E5265" s="95" t="s">
        <v>5497</v>
      </c>
      <c r="F5265" s="112">
        <f t="shared" si="274"/>
        <v>72.587999999999994</v>
      </c>
      <c r="G5265" s="80" t="s">
        <v>3334</v>
      </c>
      <c r="H5265" s="358"/>
      <c r="I5265" s="367"/>
      <c r="J5265" s="15"/>
      <c r="L5265"/>
      <c r="M5265"/>
      <c r="P5265" s="9">
        <v>120</v>
      </c>
      <c r="V5265" s="39"/>
      <c r="Z5265" s="38"/>
      <c r="AA5265" s="38">
        <v>14.992686494392998</v>
      </c>
      <c r="AB5265" s="30"/>
      <c r="AC5265" s="31"/>
      <c r="AD5265" s="32"/>
      <c r="AE5265" s="32"/>
      <c r="AF5265" s="33"/>
      <c r="AJ5265" s="350"/>
      <c r="AK5265" s="3"/>
      <c r="AL5265" s="3"/>
    </row>
    <row r="5266" spans="1:38" ht="24" customHeight="1" x14ac:dyDescent="0.25">
      <c r="A5266" s="73">
        <v>3704005</v>
      </c>
      <c r="B5266" s="98" t="s">
        <v>134</v>
      </c>
      <c r="C5266" s="74"/>
      <c r="D5266" s="115">
        <v>60.49</v>
      </c>
      <c r="E5266" s="95" t="s">
        <v>5497</v>
      </c>
      <c r="F5266" s="112">
        <f t="shared" si="274"/>
        <v>72.587999999999994</v>
      </c>
      <c r="G5266" s="80" t="s">
        <v>3333</v>
      </c>
      <c r="H5266" s="358"/>
      <c r="I5266" s="361"/>
      <c r="J5266" s="15"/>
      <c r="L5266"/>
      <c r="M5266"/>
      <c r="P5266" s="9">
        <v>120</v>
      </c>
      <c r="V5266" s="39"/>
      <c r="Z5266" s="38"/>
      <c r="AA5266" s="38">
        <v>14.992686494392998</v>
      </c>
      <c r="AB5266" s="30"/>
      <c r="AC5266" s="31"/>
      <c r="AD5266" s="32"/>
      <c r="AE5266" s="32"/>
      <c r="AF5266" s="33"/>
      <c r="AJ5266" s="350"/>
      <c r="AK5266" s="3"/>
      <c r="AL5266" s="3"/>
    </row>
    <row r="5267" spans="1:38" ht="24" customHeight="1" x14ac:dyDescent="0.25">
      <c r="A5267" s="73">
        <v>3704011</v>
      </c>
      <c r="B5267" s="98" t="s">
        <v>6403</v>
      </c>
      <c r="C5267" s="74"/>
      <c r="D5267" s="115">
        <v>67.28</v>
      </c>
      <c r="E5267" s="95" t="s">
        <v>5497</v>
      </c>
      <c r="F5267" s="112">
        <f t="shared" si="274"/>
        <v>80.736000000000004</v>
      </c>
      <c r="G5267" s="80" t="s">
        <v>3334</v>
      </c>
      <c r="H5267" s="358"/>
      <c r="J5267" s="15"/>
      <c r="L5267"/>
      <c r="M5267"/>
      <c r="P5267" s="9">
        <v>120</v>
      </c>
      <c r="V5267" s="39"/>
      <c r="Z5267" s="38"/>
      <c r="AA5267" s="38">
        <v>14.992686494392998</v>
      </c>
      <c r="AB5267" s="30"/>
      <c r="AC5267" s="31"/>
      <c r="AD5267" s="32"/>
      <c r="AE5267" s="32"/>
      <c r="AF5267" s="33"/>
      <c r="AJ5267" s="350"/>
      <c r="AK5267" s="3"/>
      <c r="AL5267" s="3"/>
    </row>
    <row r="5268" spans="1:38" ht="24" customHeight="1" x14ac:dyDescent="0.25">
      <c r="A5268" s="73">
        <v>3704012</v>
      </c>
      <c r="B5268" s="98" t="s">
        <v>6404</v>
      </c>
      <c r="C5268" s="74"/>
      <c r="D5268" s="115">
        <v>67.28</v>
      </c>
      <c r="E5268" s="95" t="s">
        <v>5497</v>
      </c>
      <c r="F5268" s="112">
        <f t="shared" si="274"/>
        <v>80.736000000000004</v>
      </c>
      <c r="G5268" s="80" t="s">
        <v>3335</v>
      </c>
      <c r="H5268" s="358"/>
      <c r="J5268" s="15"/>
      <c r="L5268"/>
      <c r="M5268"/>
      <c r="P5268" s="9">
        <v>120</v>
      </c>
      <c r="V5268" s="39"/>
      <c r="Z5268" s="38"/>
      <c r="AA5268" s="38">
        <v>14.992686494392998</v>
      </c>
      <c r="AB5268" s="30"/>
      <c r="AC5268" s="31"/>
      <c r="AD5268" s="32"/>
      <c r="AE5268" s="32"/>
      <c r="AF5268" s="33"/>
      <c r="AJ5268" s="350"/>
      <c r="AK5268" s="3"/>
      <c r="AL5268" s="3"/>
    </row>
    <row r="5269" spans="1:38" ht="24" customHeight="1" x14ac:dyDescent="0.25">
      <c r="A5269" s="73">
        <v>3704006</v>
      </c>
      <c r="B5269" s="98" t="s">
        <v>135</v>
      </c>
      <c r="C5269" s="74"/>
      <c r="D5269" s="115">
        <v>67.28</v>
      </c>
      <c r="E5269" s="95" t="s">
        <v>5497</v>
      </c>
      <c r="F5269" s="112">
        <f t="shared" si="274"/>
        <v>80.736000000000004</v>
      </c>
      <c r="G5269" s="80" t="s">
        <v>3333</v>
      </c>
      <c r="H5269" s="358"/>
      <c r="I5269" s="365" t="s">
        <v>5890</v>
      </c>
      <c r="J5269" s="15"/>
      <c r="L5269"/>
      <c r="M5269"/>
      <c r="P5269" s="9">
        <v>120</v>
      </c>
      <c r="V5269" s="39"/>
      <c r="Z5269" s="38"/>
      <c r="AA5269" s="38">
        <v>14.992686494392998</v>
      </c>
      <c r="AB5269" s="30"/>
      <c r="AC5269" s="31"/>
      <c r="AD5269" s="32"/>
      <c r="AE5269" s="32"/>
      <c r="AF5269" s="33"/>
      <c r="AJ5269" s="350"/>
      <c r="AK5269" s="3"/>
      <c r="AL5269" s="3"/>
    </row>
    <row r="5270" spans="1:38" ht="24" customHeight="1" x14ac:dyDescent="0.25">
      <c r="A5270" s="73">
        <v>3704013</v>
      </c>
      <c r="B5270" s="98" t="s">
        <v>6405</v>
      </c>
      <c r="C5270" s="74"/>
      <c r="D5270" s="115">
        <v>83.98</v>
      </c>
      <c r="E5270" s="95" t="s">
        <v>5497</v>
      </c>
      <c r="F5270" s="112">
        <f t="shared" si="274"/>
        <v>100.776</v>
      </c>
      <c r="G5270" s="80" t="s">
        <v>3334</v>
      </c>
      <c r="H5270" s="358"/>
      <c r="I5270" s="365"/>
      <c r="J5270" s="15"/>
      <c r="L5270"/>
      <c r="M5270"/>
      <c r="P5270" s="9">
        <v>120</v>
      </c>
      <c r="V5270" s="39"/>
      <c r="Z5270" s="38"/>
      <c r="AA5270" s="38">
        <v>14.992686494392998</v>
      </c>
      <c r="AB5270" s="30"/>
      <c r="AC5270" s="31"/>
      <c r="AD5270" s="32"/>
      <c r="AE5270" s="32"/>
      <c r="AF5270" s="33"/>
      <c r="AJ5270" s="350"/>
      <c r="AK5270" s="3"/>
      <c r="AL5270" s="3"/>
    </row>
    <row r="5271" spans="1:38" ht="24" customHeight="1" x14ac:dyDescent="0.25">
      <c r="A5271" s="73">
        <v>3704014</v>
      </c>
      <c r="B5271" s="98" t="s">
        <v>6406</v>
      </c>
      <c r="C5271" s="74"/>
      <c r="D5271" s="115">
        <v>83.98</v>
      </c>
      <c r="E5271" s="95" t="s">
        <v>5497</v>
      </c>
      <c r="F5271" s="112">
        <f t="shared" si="274"/>
        <v>100.776</v>
      </c>
      <c r="G5271" s="80" t="s">
        <v>3335</v>
      </c>
      <c r="H5271" s="358"/>
      <c r="I5271" s="365"/>
      <c r="J5271" s="15"/>
      <c r="L5271"/>
      <c r="M5271"/>
      <c r="P5271" s="9">
        <v>120</v>
      </c>
      <c r="V5271" s="39"/>
      <c r="Z5271" s="38"/>
      <c r="AA5271" s="38">
        <v>14.992686494392998</v>
      </c>
      <c r="AB5271" s="30"/>
      <c r="AC5271" s="31"/>
      <c r="AD5271" s="32"/>
      <c r="AE5271" s="32"/>
      <c r="AF5271" s="33"/>
      <c r="AJ5271" s="350"/>
      <c r="AK5271" s="3"/>
      <c r="AL5271" s="3"/>
    </row>
    <row r="5272" spans="1:38" ht="24" customHeight="1" x14ac:dyDescent="0.25">
      <c r="A5272" s="73">
        <v>3704007</v>
      </c>
      <c r="B5272" s="98" t="s">
        <v>136</v>
      </c>
      <c r="C5272" s="74"/>
      <c r="D5272" s="115">
        <v>83.98</v>
      </c>
      <c r="E5272" s="95" t="s">
        <v>5497</v>
      </c>
      <c r="F5272" s="112">
        <f t="shared" si="274"/>
        <v>100.776</v>
      </c>
      <c r="G5272" s="80" t="s">
        <v>3333</v>
      </c>
      <c r="H5272" s="358"/>
      <c r="I5272" s="365"/>
      <c r="J5272" s="15"/>
      <c r="L5272"/>
      <c r="M5272"/>
      <c r="P5272" s="9">
        <v>120</v>
      </c>
      <c r="V5272" s="39"/>
      <c r="Z5272" s="38"/>
      <c r="AA5272" s="38">
        <v>14.992686494392998</v>
      </c>
      <c r="AB5272" s="30"/>
      <c r="AC5272" s="31"/>
      <c r="AD5272" s="32"/>
      <c r="AE5272" s="32"/>
      <c r="AF5272" s="33"/>
      <c r="AJ5272" s="350"/>
      <c r="AK5272" s="3"/>
      <c r="AL5272" s="3"/>
    </row>
    <row r="5273" spans="1:38" ht="24" customHeight="1" x14ac:dyDescent="0.25">
      <c r="A5273" s="73">
        <v>3704015</v>
      </c>
      <c r="B5273" s="98" t="s">
        <v>6407</v>
      </c>
      <c r="C5273" s="74"/>
      <c r="D5273" s="115">
        <v>98.45</v>
      </c>
      <c r="E5273" s="95" t="s">
        <v>5497</v>
      </c>
      <c r="F5273" s="112">
        <f t="shared" si="274"/>
        <v>118.14</v>
      </c>
      <c r="G5273" s="80" t="s">
        <v>3334</v>
      </c>
      <c r="H5273" s="358"/>
      <c r="J5273" s="15"/>
      <c r="L5273"/>
      <c r="M5273"/>
      <c r="P5273" s="9">
        <v>120</v>
      </c>
      <c r="V5273" s="39"/>
      <c r="Z5273" s="38"/>
      <c r="AA5273" s="38">
        <v>14.992686494392998</v>
      </c>
      <c r="AB5273" s="30"/>
      <c r="AC5273" s="31"/>
      <c r="AD5273" s="32"/>
      <c r="AE5273" s="32"/>
      <c r="AF5273" s="33"/>
      <c r="AJ5273" s="350"/>
      <c r="AK5273" s="3"/>
      <c r="AL5273" s="3"/>
    </row>
    <row r="5274" spans="1:38" ht="24" customHeight="1" x14ac:dyDescent="0.25">
      <c r="A5274" s="73">
        <v>3704016</v>
      </c>
      <c r="B5274" s="98" t="s">
        <v>6408</v>
      </c>
      <c r="C5274" s="74"/>
      <c r="D5274" s="115">
        <v>98.45</v>
      </c>
      <c r="E5274" s="95" t="s">
        <v>5497</v>
      </c>
      <c r="F5274" s="112">
        <f t="shared" si="274"/>
        <v>118.14</v>
      </c>
      <c r="G5274" s="80" t="s">
        <v>3335</v>
      </c>
      <c r="H5274" s="358"/>
      <c r="J5274" s="15"/>
      <c r="L5274"/>
      <c r="M5274"/>
      <c r="P5274" s="9">
        <v>120</v>
      </c>
      <c r="V5274" s="39"/>
      <c r="Z5274" s="38"/>
      <c r="AA5274" s="38">
        <v>14.992686494392998</v>
      </c>
      <c r="AB5274" s="30"/>
      <c r="AC5274" s="31"/>
      <c r="AD5274" s="32"/>
      <c r="AE5274" s="32"/>
      <c r="AF5274" s="33"/>
      <c r="AJ5274" s="350"/>
      <c r="AK5274" s="3"/>
      <c r="AL5274" s="3"/>
    </row>
    <row r="5275" spans="1:38" ht="24" customHeight="1" x14ac:dyDescent="0.25">
      <c r="A5275" s="73">
        <v>3704008</v>
      </c>
      <c r="B5275" s="98" t="s">
        <v>137</v>
      </c>
      <c r="C5275" s="74"/>
      <c r="D5275" s="115">
        <v>98.45</v>
      </c>
      <c r="E5275" s="95" t="s">
        <v>5497</v>
      </c>
      <c r="F5275" s="112">
        <f t="shared" si="274"/>
        <v>118.14</v>
      </c>
      <c r="G5275" s="80" t="s">
        <v>3333</v>
      </c>
      <c r="H5275" s="358"/>
      <c r="J5275" s="15"/>
      <c r="L5275"/>
      <c r="M5275"/>
      <c r="P5275" s="9">
        <v>120</v>
      </c>
      <c r="V5275" s="39"/>
      <c r="Z5275" s="38"/>
      <c r="AA5275" s="38">
        <v>14.992686494392998</v>
      </c>
      <c r="AB5275" s="30"/>
      <c r="AC5275" s="31"/>
      <c r="AD5275" s="32"/>
      <c r="AE5275" s="32"/>
      <c r="AF5275" s="33"/>
      <c r="AJ5275" s="350"/>
      <c r="AK5275" s="3"/>
      <c r="AL5275" s="3"/>
    </row>
    <row r="5276" spans="1:38" ht="24" customHeight="1" x14ac:dyDescent="0.25">
      <c r="A5276" s="73">
        <v>3704017</v>
      </c>
      <c r="B5276" s="98" t="s">
        <v>6409</v>
      </c>
      <c r="C5276" s="74"/>
      <c r="D5276" s="115">
        <v>128.79</v>
      </c>
      <c r="E5276" s="95" t="s">
        <v>5497</v>
      </c>
      <c r="F5276" s="112">
        <f t="shared" si="274"/>
        <v>154.54799999999997</v>
      </c>
      <c r="G5276" s="80" t="s">
        <v>3334</v>
      </c>
      <c r="H5276" s="358"/>
      <c r="J5276" s="15"/>
      <c r="L5276"/>
      <c r="M5276"/>
      <c r="P5276" s="9">
        <v>120</v>
      </c>
      <c r="V5276" s="39"/>
      <c r="Z5276" s="38"/>
      <c r="AA5276" s="38">
        <v>14.992686494392998</v>
      </c>
      <c r="AB5276" s="30"/>
      <c r="AC5276" s="31"/>
      <c r="AD5276" s="32"/>
      <c r="AE5276" s="32"/>
      <c r="AF5276" s="33"/>
      <c r="AJ5276" s="350"/>
      <c r="AK5276" s="3"/>
      <c r="AL5276" s="3"/>
    </row>
    <row r="5277" spans="1:38" ht="24" customHeight="1" x14ac:dyDescent="0.25">
      <c r="A5277" s="73">
        <v>3704018</v>
      </c>
      <c r="B5277" s="98" t="s">
        <v>6410</v>
      </c>
      <c r="C5277" s="74"/>
      <c r="D5277" s="115">
        <v>128.79</v>
      </c>
      <c r="E5277" s="95" t="s">
        <v>5497</v>
      </c>
      <c r="F5277" s="112">
        <f t="shared" si="274"/>
        <v>154.54799999999997</v>
      </c>
      <c r="G5277" s="80" t="s">
        <v>3335</v>
      </c>
      <c r="H5277" s="358"/>
      <c r="J5277" s="15"/>
      <c r="L5277"/>
      <c r="M5277"/>
      <c r="P5277" s="9">
        <v>120</v>
      </c>
      <c r="V5277" s="39"/>
      <c r="Z5277" s="38"/>
      <c r="AA5277" s="38">
        <v>14.992686494392998</v>
      </c>
      <c r="AB5277" s="30"/>
      <c r="AC5277" s="31"/>
      <c r="AD5277" s="32"/>
      <c r="AE5277" s="32"/>
      <c r="AF5277" s="33"/>
      <c r="AJ5277" s="350"/>
      <c r="AK5277" s="3"/>
      <c r="AL5277" s="3"/>
    </row>
    <row r="5278" spans="1:38" ht="24" customHeight="1" x14ac:dyDescent="0.25">
      <c r="A5278" s="73">
        <v>3704019</v>
      </c>
      <c r="B5278" s="98" t="s">
        <v>6411</v>
      </c>
      <c r="C5278" s="74"/>
      <c r="D5278" s="115">
        <v>128.79</v>
      </c>
      <c r="E5278" s="95" t="s">
        <v>5497</v>
      </c>
      <c r="F5278" s="112">
        <f t="shared" si="274"/>
        <v>154.54799999999997</v>
      </c>
      <c r="G5278" s="80" t="s">
        <v>3335</v>
      </c>
      <c r="H5278" s="358"/>
      <c r="J5278" s="15"/>
      <c r="L5278"/>
      <c r="M5278"/>
      <c r="P5278" s="9">
        <v>120</v>
      </c>
      <c r="V5278" s="39"/>
      <c r="Z5278" s="38"/>
      <c r="AA5278" s="38">
        <v>14.992686494392998</v>
      </c>
      <c r="AB5278" s="30"/>
      <c r="AC5278" s="31"/>
      <c r="AD5278" s="32"/>
      <c r="AE5278" s="32"/>
      <c r="AF5278" s="33"/>
      <c r="AJ5278" s="350"/>
      <c r="AK5278" s="3"/>
      <c r="AL5278" s="3"/>
    </row>
    <row r="5279" spans="1:38" ht="24" customHeight="1" x14ac:dyDescent="0.25">
      <c r="A5279" s="73">
        <v>3704020</v>
      </c>
      <c r="B5279" s="98" t="s">
        <v>6412</v>
      </c>
      <c r="C5279" s="74"/>
      <c r="D5279" s="115">
        <v>128.79</v>
      </c>
      <c r="E5279" s="95" t="s">
        <v>5497</v>
      </c>
      <c r="F5279" s="112">
        <f t="shared" si="274"/>
        <v>154.54799999999997</v>
      </c>
      <c r="G5279" s="80" t="s">
        <v>3335</v>
      </c>
      <c r="H5279" s="358"/>
      <c r="J5279" s="15"/>
      <c r="L5279"/>
      <c r="M5279"/>
      <c r="P5279" s="9">
        <v>120</v>
      </c>
      <c r="V5279" s="39"/>
      <c r="Z5279" s="38"/>
      <c r="AA5279" s="38">
        <v>14.992686494392998</v>
      </c>
      <c r="AB5279" s="30"/>
      <c r="AC5279" s="31"/>
      <c r="AD5279" s="32"/>
      <c r="AE5279" s="32"/>
      <c r="AF5279" s="33"/>
      <c r="AJ5279" s="350"/>
      <c r="AK5279" s="3"/>
      <c r="AL5279" s="3"/>
    </row>
    <row r="5280" spans="1:38" ht="24" customHeight="1" x14ac:dyDescent="0.25">
      <c r="A5280" s="73">
        <v>3704009</v>
      </c>
      <c r="B5280" s="98" t="s">
        <v>138</v>
      </c>
      <c r="C5280" s="74"/>
      <c r="D5280" s="115">
        <v>128.79</v>
      </c>
      <c r="E5280" s="95" t="s">
        <v>5497</v>
      </c>
      <c r="F5280" s="112">
        <f t="shared" si="274"/>
        <v>154.54799999999997</v>
      </c>
      <c r="G5280" s="80" t="s">
        <v>3333</v>
      </c>
      <c r="H5280" s="358"/>
      <c r="J5280" s="15"/>
      <c r="L5280"/>
      <c r="M5280"/>
      <c r="P5280" s="9">
        <v>120</v>
      </c>
      <c r="V5280" s="39"/>
      <c r="Z5280" s="38"/>
      <c r="AA5280" s="38">
        <v>14.992686494392998</v>
      </c>
      <c r="AB5280" s="30"/>
      <c r="AC5280" s="31"/>
      <c r="AD5280" s="32"/>
      <c r="AE5280" s="32"/>
      <c r="AF5280" s="33"/>
      <c r="AJ5280" s="350"/>
      <c r="AK5280" s="3"/>
      <c r="AL5280" s="3"/>
    </row>
    <row r="5281" spans="1:38" ht="24" customHeight="1" x14ac:dyDescent="0.25">
      <c r="A5281" s="73">
        <v>3704021</v>
      </c>
      <c r="B5281" s="98" t="s">
        <v>6413</v>
      </c>
      <c r="C5281" s="74"/>
      <c r="D5281" s="115">
        <v>141.15</v>
      </c>
      <c r="E5281" s="95" t="s">
        <v>5497</v>
      </c>
      <c r="F5281" s="112">
        <f t="shared" si="274"/>
        <v>169.38</v>
      </c>
      <c r="G5281" s="80" t="s">
        <v>3334</v>
      </c>
      <c r="H5281" s="358"/>
      <c r="J5281" s="15"/>
      <c r="L5281"/>
      <c r="M5281"/>
      <c r="P5281" s="9">
        <v>120</v>
      </c>
      <c r="V5281" s="39"/>
      <c r="Z5281" s="38"/>
      <c r="AA5281" s="38">
        <v>14.992686494392998</v>
      </c>
      <c r="AB5281" s="30"/>
      <c r="AC5281" s="31"/>
      <c r="AD5281" s="32"/>
      <c r="AE5281" s="32"/>
      <c r="AF5281" s="33"/>
      <c r="AJ5281" s="350"/>
      <c r="AK5281" s="3"/>
      <c r="AL5281" s="3"/>
    </row>
    <row r="5282" spans="1:38" ht="24" customHeight="1" x14ac:dyDescent="0.25">
      <c r="A5282" s="73">
        <v>3704022</v>
      </c>
      <c r="B5282" s="98" t="s">
        <v>6414</v>
      </c>
      <c r="C5282" s="74"/>
      <c r="D5282" s="115">
        <v>141.15</v>
      </c>
      <c r="E5282" s="95" t="s">
        <v>5497</v>
      </c>
      <c r="F5282" s="112">
        <f t="shared" si="274"/>
        <v>169.38</v>
      </c>
      <c r="G5282" s="80" t="s">
        <v>3335</v>
      </c>
      <c r="H5282" s="358"/>
      <c r="J5282" s="15"/>
      <c r="L5282"/>
      <c r="M5282"/>
      <c r="P5282" s="9">
        <v>120</v>
      </c>
      <c r="V5282" s="39"/>
      <c r="Z5282" s="38"/>
      <c r="AA5282" s="38">
        <v>14.992686494392998</v>
      </c>
      <c r="AB5282" s="30"/>
      <c r="AC5282" s="31"/>
      <c r="AD5282" s="32"/>
      <c r="AE5282" s="32"/>
      <c r="AF5282" s="33"/>
      <c r="AJ5282" s="350"/>
      <c r="AK5282" s="3"/>
      <c r="AL5282" s="3"/>
    </row>
    <row r="5283" spans="1:38" ht="24" customHeight="1" x14ac:dyDescent="0.25">
      <c r="A5283" s="73">
        <v>3704023</v>
      </c>
      <c r="B5283" s="98" t="s">
        <v>6415</v>
      </c>
      <c r="C5283" s="74"/>
      <c r="D5283" s="115">
        <v>141.15</v>
      </c>
      <c r="E5283" s="95" t="s">
        <v>5497</v>
      </c>
      <c r="F5283" s="112">
        <f t="shared" si="274"/>
        <v>169.38</v>
      </c>
      <c r="G5283" s="80" t="s">
        <v>3335</v>
      </c>
      <c r="H5283" s="358"/>
      <c r="J5283" s="15"/>
      <c r="L5283"/>
      <c r="M5283"/>
      <c r="P5283" s="9">
        <v>120</v>
      </c>
      <c r="V5283" s="39"/>
      <c r="Z5283" s="38"/>
      <c r="AA5283" s="38">
        <v>14.992686494392998</v>
      </c>
      <c r="AB5283" s="30"/>
      <c r="AC5283" s="31"/>
      <c r="AD5283" s="32"/>
      <c r="AE5283" s="32"/>
      <c r="AF5283" s="33"/>
      <c r="AJ5283" s="350"/>
      <c r="AK5283" s="3"/>
      <c r="AL5283" s="3"/>
    </row>
    <row r="5284" spans="1:38" ht="24" customHeight="1" x14ac:dyDescent="0.25">
      <c r="A5284" s="73">
        <v>3704024</v>
      </c>
      <c r="B5284" s="98" t="s">
        <v>6375</v>
      </c>
      <c r="C5284" s="74"/>
      <c r="D5284" s="115">
        <v>141.15</v>
      </c>
      <c r="E5284" s="95" t="s">
        <v>5497</v>
      </c>
      <c r="F5284" s="112">
        <f t="shared" si="274"/>
        <v>169.38</v>
      </c>
      <c r="G5284" s="80" t="s">
        <v>3333</v>
      </c>
      <c r="H5284" s="358"/>
      <c r="J5284" s="15"/>
      <c r="L5284"/>
      <c r="M5284"/>
      <c r="P5284" s="9">
        <v>120</v>
      </c>
      <c r="V5284" s="39"/>
      <c r="Z5284" s="38"/>
      <c r="AA5284" s="38">
        <v>14.992686494392998</v>
      </c>
      <c r="AB5284" s="30"/>
      <c r="AC5284" s="31"/>
      <c r="AD5284" s="32"/>
      <c r="AE5284" s="32"/>
      <c r="AF5284" s="33"/>
      <c r="AJ5284" s="350"/>
      <c r="AK5284" s="3"/>
      <c r="AL5284" s="3"/>
    </row>
    <row r="5285" spans="1:38" ht="24" customHeight="1" x14ac:dyDescent="0.25">
      <c r="A5285" s="73">
        <v>3704025</v>
      </c>
      <c r="B5285" s="98" t="s">
        <v>6416</v>
      </c>
      <c r="C5285" s="74"/>
      <c r="D5285" s="115">
        <v>224.35</v>
      </c>
      <c r="E5285" s="95" t="s">
        <v>5497</v>
      </c>
      <c r="F5285" s="112">
        <f t="shared" si="274"/>
        <v>269.21999999999997</v>
      </c>
      <c r="G5285" s="80" t="s">
        <v>3334</v>
      </c>
      <c r="H5285" s="358"/>
      <c r="J5285" s="15"/>
      <c r="L5285"/>
      <c r="M5285"/>
      <c r="P5285" s="9">
        <v>120</v>
      </c>
      <c r="V5285" s="39"/>
      <c r="Z5285" s="38"/>
      <c r="AA5285" s="38">
        <v>14.992686494392998</v>
      </c>
      <c r="AB5285" s="30"/>
      <c r="AC5285" s="31"/>
      <c r="AD5285" s="32"/>
      <c r="AE5285" s="32"/>
      <c r="AF5285" s="33"/>
      <c r="AJ5285" s="350"/>
      <c r="AK5285" s="3"/>
      <c r="AL5285" s="3"/>
    </row>
    <row r="5286" spans="1:38" ht="24" customHeight="1" x14ac:dyDescent="0.25">
      <c r="A5286" s="73">
        <v>3704026</v>
      </c>
      <c r="B5286" s="98" t="s">
        <v>6417</v>
      </c>
      <c r="C5286" s="74"/>
      <c r="D5286" s="115">
        <v>224.35</v>
      </c>
      <c r="E5286" s="95" t="s">
        <v>5497</v>
      </c>
      <c r="F5286" s="112">
        <f t="shared" si="274"/>
        <v>269.21999999999997</v>
      </c>
      <c r="G5286" s="80" t="s">
        <v>3335</v>
      </c>
      <c r="H5286" s="358"/>
      <c r="J5286" s="15"/>
      <c r="L5286"/>
      <c r="M5286"/>
      <c r="P5286" s="9">
        <v>120</v>
      </c>
      <c r="V5286" s="39"/>
      <c r="Z5286" s="38"/>
      <c r="AA5286" s="38">
        <v>14.992686494392998</v>
      </c>
      <c r="AB5286" s="30"/>
      <c r="AC5286" s="31"/>
      <c r="AD5286" s="32"/>
      <c r="AE5286" s="32"/>
      <c r="AF5286" s="33"/>
      <c r="AJ5286" s="350"/>
      <c r="AK5286" s="3"/>
      <c r="AL5286" s="3"/>
    </row>
    <row r="5287" spans="1:38" ht="24" customHeight="1" x14ac:dyDescent="0.25">
      <c r="A5287" s="73">
        <v>3704027</v>
      </c>
      <c r="B5287" s="98" t="s">
        <v>6418</v>
      </c>
      <c r="C5287" s="74"/>
      <c r="D5287" s="115">
        <v>224.35</v>
      </c>
      <c r="E5287" s="95" t="s">
        <v>5497</v>
      </c>
      <c r="F5287" s="112">
        <f t="shared" si="274"/>
        <v>269.21999999999997</v>
      </c>
      <c r="G5287" s="80" t="s">
        <v>3335</v>
      </c>
      <c r="H5287" s="358"/>
      <c r="J5287" s="15"/>
      <c r="L5287"/>
      <c r="M5287"/>
      <c r="P5287" s="9">
        <v>120</v>
      </c>
      <c r="V5287" s="39"/>
      <c r="Z5287" s="38"/>
      <c r="AA5287" s="38">
        <v>14.992686494392998</v>
      </c>
      <c r="AB5287" s="30"/>
      <c r="AC5287" s="31"/>
      <c r="AD5287" s="32"/>
      <c r="AE5287" s="32"/>
      <c r="AF5287" s="33"/>
      <c r="AJ5287" s="350"/>
      <c r="AK5287" s="3"/>
      <c r="AL5287" s="3"/>
    </row>
    <row r="5288" spans="1:38" ht="24" customHeight="1" x14ac:dyDescent="0.25">
      <c r="A5288" s="73">
        <v>3704028</v>
      </c>
      <c r="B5288" s="98" t="s">
        <v>6376</v>
      </c>
      <c r="C5288" s="74"/>
      <c r="D5288" s="115">
        <v>224.35</v>
      </c>
      <c r="E5288" s="95" t="s">
        <v>5497</v>
      </c>
      <c r="F5288" s="112">
        <f t="shared" si="274"/>
        <v>269.21999999999997</v>
      </c>
      <c r="G5288" s="80" t="s">
        <v>3333</v>
      </c>
      <c r="H5288" s="358"/>
      <c r="J5288" s="15"/>
      <c r="L5288"/>
      <c r="M5288"/>
      <c r="P5288" s="9">
        <v>120</v>
      </c>
      <c r="V5288" s="39"/>
      <c r="Z5288" s="38"/>
      <c r="AA5288" s="38">
        <v>14.992686494392998</v>
      </c>
      <c r="AB5288" s="30"/>
      <c r="AC5288" s="31"/>
      <c r="AD5288" s="32"/>
      <c r="AE5288" s="32"/>
      <c r="AF5288" s="33"/>
      <c r="AJ5288" s="350"/>
      <c r="AK5288" s="3"/>
      <c r="AL5288" s="3"/>
    </row>
    <row r="5289" spans="1:38" ht="24" customHeight="1" x14ac:dyDescent="0.25">
      <c r="A5289" s="73">
        <v>3704029</v>
      </c>
      <c r="B5289" s="98" t="s">
        <v>6419</v>
      </c>
      <c r="C5289" s="74"/>
      <c r="D5289" s="115">
        <v>235.81</v>
      </c>
      <c r="E5289" s="95" t="s">
        <v>5497</v>
      </c>
      <c r="F5289" s="112">
        <f t="shared" si="274"/>
        <v>282.97199999999998</v>
      </c>
      <c r="G5289" s="80" t="s">
        <v>3334</v>
      </c>
      <c r="H5289" s="358"/>
      <c r="J5289" s="15"/>
      <c r="L5289"/>
      <c r="M5289"/>
      <c r="P5289" s="9">
        <v>120</v>
      </c>
      <c r="V5289" s="39"/>
      <c r="Z5289" s="38"/>
      <c r="AA5289" s="38">
        <v>14.992686494392998</v>
      </c>
      <c r="AB5289" s="30"/>
      <c r="AC5289" s="31"/>
      <c r="AD5289" s="32"/>
      <c r="AE5289" s="32"/>
      <c r="AF5289" s="33"/>
      <c r="AJ5289" s="350"/>
      <c r="AK5289" s="3"/>
      <c r="AL5289" s="3"/>
    </row>
    <row r="5290" spans="1:38" ht="24" customHeight="1" x14ac:dyDescent="0.25">
      <c r="A5290" s="73">
        <v>3704030</v>
      </c>
      <c r="B5290" s="98" t="s">
        <v>6420</v>
      </c>
      <c r="C5290" s="74"/>
      <c r="D5290" s="115">
        <v>235.81</v>
      </c>
      <c r="E5290" s="95" t="s">
        <v>5497</v>
      </c>
      <c r="F5290" s="112">
        <f t="shared" si="274"/>
        <v>282.97199999999998</v>
      </c>
      <c r="G5290" s="80" t="s">
        <v>3335</v>
      </c>
      <c r="H5290" s="358"/>
      <c r="J5290" s="15"/>
      <c r="L5290"/>
      <c r="M5290"/>
      <c r="P5290" s="9">
        <v>120</v>
      </c>
      <c r="V5290" s="39"/>
      <c r="Z5290" s="38"/>
      <c r="AA5290" s="38">
        <v>14.992686494392998</v>
      </c>
      <c r="AB5290" s="30"/>
      <c r="AC5290" s="31"/>
      <c r="AD5290" s="32"/>
      <c r="AE5290" s="32"/>
      <c r="AF5290" s="33"/>
      <c r="AJ5290" s="350"/>
      <c r="AK5290" s="3"/>
      <c r="AL5290" s="3"/>
    </row>
    <row r="5291" spans="1:38" ht="24" customHeight="1" x14ac:dyDescent="0.25">
      <c r="A5291" s="73">
        <v>3704031</v>
      </c>
      <c r="B5291" s="98" t="s">
        <v>6421</v>
      </c>
      <c r="C5291" s="74"/>
      <c r="D5291" s="115">
        <v>235.81</v>
      </c>
      <c r="E5291" s="95" t="s">
        <v>5497</v>
      </c>
      <c r="F5291" s="112">
        <f t="shared" si="274"/>
        <v>282.97199999999998</v>
      </c>
      <c r="G5291" s="80" t="s">
        <v>3335</v>
      </c>
      <c r="H5291" s="358"/>
      <c r="J5291" s="15"/>
      <c r="L5291"/>
      <c r="M5291"/>
      <c r="P5291" s="9">
        <v>120</v>
      </c>
      <c r="V5291" s="39"/>
      <c r="Z5291" s="38"/>
      <c r="AA5291" s="38">
        <v>14.992686494392998</v>
      </c>
      <c r="AB5291" s="30"/>
      <c r="AC5291" s="31"/>
      <c r="AD5291" s="32"/>
      <c r="AE5291" s="32"/>
      <c r="AF5291" s="33"/>
      <c r="AJ5291" s="350"/>
      <c r="AK5291" s="3"/>
      <c r="AL5291" s="3"/>
    </row>
    <row r="5292" spans="1:38" ht="24" customHeight="1" x14ac:dyDescent="0.25">
      <c r="A5292" s="73">
        <v>3704032</v>
      </c>
      <c r="B5292" s="98" t="s">
        <v>6377</v>
      </c>
      <c r="C5292" s="74"/>
      <c r="D5292" s="115">
        <v>235.81</v>
      </c>
      <c r="E5292" s="95" t="s">
        <v>5497</v>
      </c>
      <c r="F5292" s="112">
        <f t="shared" si="274"/>
        <v>282.97199999999998</v>
      </c>
      <c r="G5292" s="80" t="s">
        <v>3335</v>
      </c>
      <c r="H5292" s="358"/>
      <c r="J5292" s="15"/>
      <c r="L5292"/>
      <c r="M5292"/>
      <c r="P5292" s="9">
        <v>120</v>
      </c>
      <c r="V5292" s="39"/>
      <c r="Z5292" s="38"/>
      <c r="AA5292" s="38">
        <v>14.992686494392998</v>
      </c>
      <c r="AB5292" s="30"/>
      <c r="AC5292" s="31"/>
      <c r="AD5292" s="32"/>
      <c r="AE5292" s="32"/>
      <c r="AF5292" s="33"/>
      <c r="AJ5292" s="350"/>
      <c r="AK5292" s="3"/>
      <c r="AL5292" s="3"/>
    </row>
    <row r="5293" spans="1:38" ht="24" customHeight="1" x14ac:dyDescent="0.25">
      <c r="A5293" s="73">
        <v>3704033</v>
      </c>
      <c r="B5293" s="98" t="s">
        <v>6422</v>
      </c>
      <c r="C5293" s="74"/>
      <c r="D5293" s="115">
        <v>243.27</v>
      </c>
      <c r="E5293" s="95" t="s">
        <v>5497</v>
      </c>
      <c r="F5293" s="112">
        <f t="shared" si="274"/>
        <v>291.92399999999998</v>
      </c>
      <c r="G5293" s="80" t="s">
        <v>3334</v>
      </c>
      <c r="H5293" s="358"/>
      <c r="J5293" s="15"/>
      <c r="L5293"/>
      <c r="M5293"/>
      <c r="P5293" s="9">
        <v>120</v>
      </c>
      <c r="V5293" s="39"/>
      <c r="Z5293" s="38"/>
      <c r="AA5293" s="38">
        <v>14.992686494392998</v>
      </c>
      <c r="AB5293" s="30"/>
      <c r="AC5293" s="31"/>
      <c r="AD5293" s="32"/>
      <c r="AE5293" s="32"/>
      <c r="AF5293" s="33"/>
      <c r="AJ5293" s="350"/>
      <c r="AK5293" s="3"/>
      <c r="AL5293" s="3"/>
    </row>
    <row r="5294" spans="1:38" ht="24" customHeight="1" x14ac:dyDescent="0.25">
      <c r="A5294" s="73">
        <v>3704034</v>
      </c>
      <c r="B5294" s="98" t="s">
        <v>6423</v>
      </c>
      <c r="C5294" s="74"/>
      <c r="D5294" s="115">
        <v>243.27</v>
      </c>
      <c r="E5294" s="95" t="s">
        <v>5497</v>
      </c>
      <c r="F5294" s="112">
        <f t="shared" si="274"/>
        <v>291.92399999999998</v>
      </c>
      <c r="G5294" s="80" t="s">
        <v>3335</v>
      </c>
      <c r="H5294" s="358"/>
      <c r="J5294" s="15"/>
      <c r="L5294"/>
      <c r="M5294"/>
      <c r="P5294" s="9">
        <v>120</v>
      </c>
      <c r="V5294" s="39"/>
      <c r="Z5294" s="38"/>
      <c r="AA5294" s="38">
        <v>14.992686494392998</v>
      </c>
      <c r="AB5294" s="30"/>
      <c r="AC5294" s="31"/>
      <c r="AD5294" s="32"/>
      <c r="AE5294" s="32"/>
      <c r="AF5294" s="33"/>
      <c r="AJ5294" s="350"/>
      <c r="AK5294" s="3"/>
      <c r="AL5294" s="3"/>
    </row>
    <row r="5295" spans="1:38" ht="24" customHeight="1" x14ac:dyDescent="0.25">
      <c r="A5295" s="73">
        <v>3704035</v>
      </c>
      <c r="B5295" s="98" t="s">
        <v>6424</v>
      </c>
      <c r="C5295" s="74"/>
      <c r="D5295" s="115">
        <v>243.27</v>
      </c>
      <c r="E5295" s="95" t="s">
        <v>5497</v>
      </c>
      <c r="F5295" s="112">
        <f t="shared" si="274"/>
        <v>291.92399999999998</v>
      </c>
      <c r="G5295" s="80" t="s">
        <v>3335</v>
      </c>
      <c r="H5295" s="358"/>
      <c r="J5295" s="15"/>
      <c r="L5295"/>
      <c r="M5295"/>
      <c r="P5295" s="9">
        <v>120</v>
      </c>
      <c r="V5295" s="39"/>
      <c r="Z5295" s="38"/>
      <c r="AA5295" s="38">
        <v>14.992686494392998</v>
      </c>
      <c r="AB5295" s="30"/>
      <c r="AC5295" s="31"/>
      <c r="AD5295" s="32"/>
      <c r="AE5295" s="32"/>
      <c r="AF5295" s="33"/>
      <c r="AJ5295" s="350"/>
      <c r="AK5295" s="3"/>
      <c r="AL5295" s="3"/>
    </row>
    <row r="5296" spans="1:38" ht="24" customHeight="1" x14ac:dyDescent="0.25">
      <c r="A5296" s="73">
        <v>3704036</v>
      </c>
      <c r="B5296" s="98" t="s">
        <v>6378</v>
      </c>
      <c r="C5296" s="74"/>
      <c r="D5296" s="115">
        <v>243.27</v>
      </c>
      <c r="E5296" s="95" t="s">
        <v>5497</v>
      </c>
      <c r="F5296" s="112">
        <f t="shared" si="274"/>
        <v>291.92399999999998</v>
      </c>
      <c r="G5296" s="80" t="s">
        <v>3335</v>
      </c>
      <c r="H5296" s="358"/>
      <c r="J5296" s="15"/>
      <c r="L5296"/>
      <c r="M5296"/>
      <c r="P5296" s="9">
        <v>120</v>
      </c>
      <c r="V5296" s="39"/>
      <c r="Z5296" s="38"/>
      <c r="AA5296" s="38">
        <v>14.992686494392998</v>
      </c>
      <c r="AB5296" s="30"/>
      <c r="AC5296" s="31"/>
      <c r="AD5296" s="32"/>
      <c r="AE5296" s="32"/>
      <c r="AF5296" s="33"/>
      <c r="AJ5296" s="350"/>
      <c r="AK5296" s="3"/>
      <c r="AL5296" s="3"/>
    </row>
    <row r="5297" spans="1:38" ht="24" customHeight="1" x14ac:dyDescent="0.25">
      <c r="A5297" s="73">
        <v>3704037</v>
      </c>
      <c r="B5297" s="98" t="s">
        <v>6425</v>
      </c>
      <c r="C5297" s="74"/>
      <c r="D5297" s="115">
        <v>291.64</v>
      </c>
      <c r="E5297" s="95" t="s">
        <v>5497</v>
      </c>
      <c r="F5297" s="112">
        <f t="shared" si="274"/>
        <v>349.96799999999996</v>
      </c>
      <c r="G5297" s="80" t="s">
        <v>3335</v>
      </c>
      <c r="H5297" s="358"/>
      <c r="J5297" s="15"/>
      <c r="L5297"/>
      <c r="M5297"/>
      <c r="P5297" s="9">
        <v>120</v>
      </c>
      <c r="V5297" s="39"/>
      <c r="Z5297" s="38"/>
      <c r="AA5297" s="38">
        <v>14.992686494392998</v>
      </c>
      <c r="AB5297" s="30"/>
      <c r="AC5297" s="31"/>
      <c r="AD5297" s="32"/>
      <c r="AE5297" s="32"/>
      <c r="AF5297" s="33"/>
      <c r="AJ5297" s="350"/>
      <c r="AK5297" s="3"/>
      <c r="AL5297" s="3"/>
    </row>
    <row r="5298" spans="1:38" ht="24" customHeight="1" x14ac:dyDescent="0.25">
      <c r="A5298" s="271">
        <v>3704038</v>
      </c>
      <c r="B5298" s="100" t="s">
        <v>6379</v>
      </c>
      <c r="C5298" s="85"/>
      <c r="D5298" s="115">
        <v>291.64</v>
      </c>
      <c r="E5298" s="291" t="s">
        <v>5497</v>
      </c>
      <c r="F5298" s="292">
        <f t="shared" si="274"/>
        <v>349.96799999999996</v>
      </c>
      <c r="G5298" s="87" t="s">
        <v>3335</v>
      </c>
      <c r="H5298" s="358"/>
      <c r="J5298" s="15"/>
      <c r="L5298"/>
      <c r="M5298"/>
      <c r="P5298" s="9">
        <v>120</v>
      </c>
      <c r="V5298" s="39"/>
      <c r="Z5298" s="38"/>
      <c r="AA5298" s="38">
        <v>14.992686494392998</v>
      </c>
      <c r="AB5298" s="30"/>
      <c r="AC5298" s="31"/>
      <c r="AD5298" s="32"/>
      <c r="AE5298" s="32"/>
      <c r="AF5298" s="33"/>
      <c r="AJ5298" s="350"/>
      <c r="AK5298" s="3"/>
      <c r="AL5298" s="3"/>
    </row>
    <row r="5299" spans="1:38" ht="60" customHeight="1" x14ac:dyDescent="0.25">
      <c r="A5299" s="269">
        <v>176</v>
      </c>
      <c r="B5299" s="284" t="s">
        <v>8083</v>
      </c>
      <c r="C5299" s="267"/>
      <c r="D5299" s="115"/>
      <c r="E5299" s="267"/>
      <c r="F5299" s="298"/>
      <c r="G5299" s="189"/>
      <c r="H5299" s="358"/>
      <c r="I5299" s="331"/>
      <c r="J5299" s="72"/>
      <c r="K5299" s="72"/>
      <c r="L5299"/>
      <c r="M5299"/>
      <c r="P5299" s="9">
        <v>121</v>
      </c>
      <c r="R5299" s="36"/>
      <c r="V5299" s="37"/>
      <c r="Z5299" s="38"/>
      <c r="AA5299" s="38"/>
      <c r="AB5299" s="30"/>
      <c r="AC5299" s="31"/>
      <c r="AD5299" s="32"/>
      <c r="AE5299" s="32"/>
      <c r="AF5299" s="33"/>
      <c r="AJ5299" s="350"/>
      <c r="AK5299" s="3"/>
      <c r="AL5299" s="3"/>
    </row>
    <row r="5300" spans="1:38" ht="12" customHeight="1" x14ac:dyDescent="0.25">
      <c r="A5300" s="76">
        <v>5401010</v>
      </c>
      <c r="B5300" s="270" t="s">
        <v>2500</v>
      </c>
      <c r="C5300" s="77"/>
      <c r="D5300" s="115">
        <v>289.70999999999998</v>
      </c>
      <c r="E5300" s="78" t="s">
        <v>6463</v>
      </c>
      <c r="F5300" s="112">
        <f t="shared" ref="F5300:F5304" si="275">D5300*1.2</f>
        <v>347.65199999999999</v>
      </c>
      <c r="G5300" s="79" t="s">
        <v>3333</v>
      </c>
      <c r="H5300" s="358"/>
      <c r="I5300" s="360" t="s">
        <v>8306</v>
      </c>
      <c r="J5300" s="15"/>
      <c r="L5300"/>
      <c r="M5300"/>
      <c r="P5300" s="9">
        <v>121</v>
      </c>
      <c r="V5300" s="39"/>
      <c r="Z5300" s="38"/>
      <c r="AA5300" s="38">
        <v>20.001977456990318</v>
      </c>
      <c r="AB5300" s="30"/>
      <c r="AC5300" s="31"/>
      <c r="AD5300" s="32"/>
      <c r="AE5300" s="32"/>
      <c r="AF5300" s="33"/>
      <c r="AJ5300" s="350">
        <v>1701009</v>
      </c>
      <c r="AK5300" s="3"/>
      <c r="AL5300" s="3"/>
    </row>
    <row r="5301" spans="1:38" ht="12" customHeight="1" x14ac:dyDescent="0.25">
      <c r="A5301" s="73">
        <v>5401011</v>
      </c>
      <c r="B5301" s="98" t="s">
        <v>2501</v>
      </c>
      <c r="C5301" s="74"/>
      <c r="D5301" s="115">
        <v>323.04000000000002</v>
      </c>
      <c r="E5301" s="75" t="s">
        <v>6463</v>
      </c>
      <c r="F5301" s="112">
        <f t="shared" si="275"/>
        <v>387.64800000000002</v>
      </c>
      <c r="G5301" s="80" t="s">
        <v>3333</v>
      </c>
      <c r="H5301" s="358"/>
      <c r="I5301" s="361"/>
      <c r="J5301" s="15"/>
      <c r="L5301"/>
      <c r="M5301"/>
      <c r="P5301" s="9">
        <v>121</v>
      </c>
      <c r="V5301" s="39"/>
      <c r="Z5301" s="38"/>
      <c r="AA5301" s="38">
        <v>20</v>
      </c>
      <c r="AB5301" s="30"/>
      <c r="AC5301" s="31"/>
      <c r="AD5301" s="32"/>
      <c r="AE5301" s="32"/>
      <c r="AF5301" s="33"/>
      <c r="AJ5301" s="350">
        <v>1701010</v>
      </c>
      <c r="AK5301" s="3"/>
      <c r="AL5301" s="3"/>
    </row>
    <row r="5302" spans="1:38" ht="12" customHeight="1" x14ac:dyDescent="0.25">
      <c r="A5302" s="73">
        <v>5401012</v>
      </c>
      <c r="B5302" s="98" t="s">
        <v>2502</v>
      </c>
      <c r="C5302" s="74"/>
      <c r="D5302" s="115">
        <v>385.19</v>
      </c>
      <c r="E5302" s="75" t="s">
        <v>6463</v>
      </c>
      <c r="F5302" s="112">
        <f t="shared" si="275"/>
        <v>462.22799999999995</v>
      </c>
      <c r="G5302" s="80" t="s">
        <v>3333</v>
      </c>
      <c r="H5302" s="358"/>
      <c r="I5302" s="347"/>
      <c r="J5302" s="15"/>
      <c r="L5302"/>
      <c r="M5302"/>
      <c r="P5302" s="9">
        <v>121</v>
      </c>
      <c r="V5302" s="39"/>
      <c r="Z5302" s="38"/>
      <c r="AA5302" s="38">
        <v>20</v>
      </c>
      <c r="AB5302" s="30"/>
      <c r="AC5302" s="31"/>
      <c r="AD5302" s="32"/>
      <c r="AE5302" s="32"/>
      <c r="AF5302" s="33"/>
      <c r="AJ5302" s="350">
        <v>1701011</v>
      </c>
      <c r="AK5302" s="3"/>
      <c r="AL5302" s="3"/>
    </row>
    <row r="5303" spans="1:38" ht="12" customHeight="1" x14ac:dyDescent="0.25">
      <c r="A5303" s="73">
        <v>5401017</v>
      </c>
      <c r="B5303" s="98" t="s">
        <v>2503</v>
      </c>
      <c r="C5303" s="74"/>
      <c r="D5303" s="115">
        <v>433.5</v>
      </c>
      <c r="E5303" s="75" t="s">
        <v>6463</v>
      </c>
      <c r="F5303" s="112">
        <f t="shared" si="275"/>
        <v>520.19999999999993</v>
      </c>
      <c r="G5303" s="80" t="s">
        <v>3335</v>
      </c>
      <c r="H5303" s="358"/>
      <c r="I5303" s="360" t="s">
        <v>8304</v>
      </c>
      <c r="L5303"/>
      <c r="M5303"/>
      <c r="P5303" s="9">
        <v>121</v>
      </c>
      <c r="V5303" s="39"/>
      <c r="Z5303" s="38"/>
      <c r="AA5303" s="38">
        <v>20.001321527686002</v>
      </c>
      <c r="AB5303" s="30"/>
      <c r="AC5303" s="31"/>
      <c r="AD5303" s="32"/>
      <c r="AE5303" s="32"/>
      <c r="AF5303" s="33"/>
      <c r="AJ5303" s="350">
        <v>1701012</v>
      </c>
      <c r="AK5303" s="3"/>
      <c r="AL5303" s="3"/>
    </row>
    <row r="5304" spans="1:38" ht="12" customHeight="1" x14ac:dyDescent="0.25">
      <c r="A5304" s="73">
        <v>5401019</v>
      </c>
      <c r="B5304" s="98" t="s">
        <v>2504</v>
      </c>
      <c r="C5304" s="74"/>
      <c r="D5304" s="115">
        <v>1047.94</v>
      </c>
      <c r="E5304" s="75" t="s">
        <v>6463</v>
      </c>
      <c r="F5304" s="112">
        <f t="shared" si="275"/>
        <v>1257.528</v>
      </c>
      <c r="G5304" s="80" t="s">
        <v>3335</v>
      </c>
      <c r="H5304" s="358"/>
      <c r="I5304" s="361"/>
      <c r="L5304"/>
      <c r="M5304"/>
      <c r="P5304" s="9">
        <v>121</v>
      </c>
      <c r="V5304" s="39"/>
      <c r="Z5304" s="38"/>
      <c r="AA5304" s="38">
        <v>20</v>
      </c>
      <c r="AB5304" s="30"/>
      <c r="AC5304" s="31"/>
      <c r="AD5304" s="32"/>
      <c r="AE5304" s="32"/>
      <c r="AF5304" s="33"/>
      <c r="AJ5304" s="350">
        <v>1701013</v>
      </c>
      <c r="AK5304" s="3"/>
      <c r="AL5304" s="3"/>
    </row>
    <row r="5305" spans="1:38" ht="12" customHeight="1" x14ac:dyDescent="0.25">
      <c r="A5305" s="73">
        <v>5206001</v>
      </c>
      <c r="B5305" s="98" t="s">
        <v>4124</v>
      </c>
      <c r="C5305" s="74"/>
      <c r="D5305" s="115">
        <v>129.69999999999999</v>
      </c>
      <c r="E5305" s="75" t="s">
        <v>6463</v>
      </c>
      <c r="F5305" s="112">
        <f t="shared" ref="F5305:F5407" si="276">D5305*1.2</f>
        <v>155.63999999999999</v>
      </c>
      <c r="G5305" s="80" t="s">
        <v>3335</v>
      </c>
      <c r="H5305" s="358"/>
      <c r="I5305" s="326" t="s">
        <v>4950</v>
      </c>
      <c r="L5305"/>
      <c r="M5305"/>
      <c r="P5305" s="9">
        <v>121</v>
      </c>
      <c r="V5305" s="39"/>
      <c r="Z5305" s="38"/>
      <c r="AA5305" s="38">
        <v>12.004417448923235</v>
      </c>
      <c r="AB5305" s="30"/>
      <c r="AC5305" s="31"/>
      <c r="AD5305" s="32"/>
      <c r="AE5305" s="32"/>
      <c r="AF5305" s="33"/>
      <c r="AJ5305" s="350">
        <v>1206001</v>
      </c>
      <c r="AK5305" s="3"/>
      <c r="AL5305" s="3"/>
    </row>
    <row r="5306" spans="1:38" ht="12" customHeight="1" x14ac:dyDescent="0.25">
      <c r="A5306" s="73">
        <v>5206002</v>
      </c>
      <c r="B5306" s="98" t="s">
        <v>4125</v>
      </c>
      <c r="C5306" s="74"/>
      <c r="D5306" s="115">
        <v>129.69999999999999</v>
      </c>
      <c r="E5306" s="75" t="s">
        <v>6463</v>
      </c>
      <c r="F5306" s="112">
        <f t="shared" si="276"/>
        <v>155.63999999999999</v>
      </c>
      <c r="G5306" s="80" t="s">
        <v>3335</v>
      </c>
      <c r="H5306" s="358"/>
      <c r="I5306" s="360" t="s">
        <v>8316</v>
      </c>
      <c r="L5306"/>
      <c r="M5306"/>
      <c r="P5306" s="9">
        <v>121</v>
      </c>
      <c r="V5306" s="39"/>
      <c r="Z5306" s="38"/>
      <c r="AA5306" s="38">
        <v>12.004417448923235</v>
      </c>
      <c r="AB5306" s="30"/>
      <c r="AC5306" s="31"/>
      <c r="AD5306" s="32"/>
      <c r="AE5306" s="32"/>
      <c r="AF5306" s="33"/>
      <c r="AJ5306" s="350">
        <v>1206002</v>
      </c>
      <c r="AK5306" s="3"/>
      <c r="AL5306" s="3"/>
    </row>
    <row r="5307" spans="1:38" ht="12" customHeight="1" x14ac:dyDescent="0.25">
      <c r="A5307" s="73">
        <v>5206003</v>
      </c>
      <c r="B5307" s="98" t="s">
        <v>4092</v>
      </c>
      <c r="C5307" s="74"/>
      <c r="D5307" s="115">
        <v>136.36000000000001</v>
      </c>
      <c r="E5307" s="75" t="s">
        <v>6463</v>
      </c>
      <c r="F5307" s="112">
        <f t="shared" si="276"/>
        <v>163.63200000000001</v>
      </c>
      <c r="G5307" s="80" t="s">
        <v>3334</v>
      </c>
      <c r="H5307" s="358"/>
      <c r="I5307" s="361"/>
      <c r="L5307"/>
      <c r="M5307"/>
      <c r="P5307" s="9">
        <v>121</v>
      </c>
      <c r="V5307" s="39"/>
      <c r="Z5307" s="38"/>
      <c r="AA5307" s="38">
        <v>12.005041487238728</v>
      </c>
      <c r="AB5307" s="30"/>
      <c r="AC5307" s="31"/>
      <c r="AD5307" s="32"/>
      <c r="AE5307" s="32"/>
      <c r="AF5307" s="33"/>
      <c r="AJ5307" s="350">
        <v>1206003</v>
      </c>
      <c r="AK5307" s="3"/>
      <c r="AL5307" s="3"/>
    </row>
    <row r="5308" spans="1:38" ht="12" customHeight="1" x14ac:dyDescent="0.25">
      <c r="A5308" s="73">
        <v>5206004</v>
      </c>
      <c r="B5308" s="98" t="s">
        <v>4126</v>
      </c>
      <c r="C5308" s="74"/>
      <c r="D5308" s="115">
        <v>136.36000000000001</v>
      </c>
      <c r="E5308" s="75" t="s">
        <v>6463</v>
      </c>
      <c r="F5308" s="112">
        <f t="shared" si="276"/>
        <v>163.63200000000001</v>
      </c>
      <c r="G5308" s="80" t="s">
        <v>3335</v>
      </c>
      <c r="H5308" s="358"/>
      <c r="I5308" s="365" t="s">
        <v>4986</v>
      </c>
      <c r="L5308"/>
      <c r="M5308"/>
      <c r="P5308" s="9">
        <v>121</v>
      </c>
      <c r="V5308" s="39"/>
      <c r="Z5308" s="38"/>
      <c r="AA5308" s="38">
        <v>12.005041487238728</v>
      </c>
      <c r="AB5308" s="30"/>
      <c r="AC5308" s="31"/>
      <c r="AD5308" s="32"/>
      <c r="AE5308" s="32"/>
      <c r="AF5308" s="33"/>
      <c r="AJ5308" s="350">
        <v>1206004</v>
      </c>
      <c r="AK5308" s="3"/>
      <c r="AL5308" s="3"/>
    </row>
    <row r="5309" spans="1:38" ht="12" customHeight="1" x14ac:dyDescent="0.25">
      <c r="A5309" s="73">
        <v>5206005</v>
      </c>
      <c r="B5309" s="98" t="s">
        <v>4093</v>
      </c>
      <c r="C5309" s="74"/>
      <c r="D5309" s="115">
        <v>136.36000000000001</v>
      </c>
      <c r="E5309" s="75" t="s">
        <v>6463</v>
      </c>
      <c r="F5309" s="112">
        <f t="shared" si="276"/>
        <v>163.63200000000001</v>
      </c>
      <c r="G5309" s="80" t="s">
        <v>3334</v>
      </c>
      <c r="H5309" s="358"/>
      <c r="I5309" s="365"/>
      <c r="L5309"/>
      <c r="M5309"/>
      <c r="P5309" s="9">
        <v>121</v>
      </c>
      <c r="V5309" s="39"/>
      <c r="Z5309" s="38"/>
      <c r="AA5309" s="38">
        <v>12.005041487238728</v>
      </c>
      <c r="AB5309" s="30"/>
      <c r="AC5309" s="31"/>
      <c r="AD5309" s="32"/>
      <c r="AE5309" s="32"/>
      <c r="AF5309" s="33"/>
      <c r="AJ5309" s="350">
        <v>1206005</v>
      </c>
      <c r="AK5309" s="3"/>
      <c r="AL5309" s="3"/>
    </row>
    <row r="5310" spans="1:38" ht="12" customHeight="1" x14ac:dyDescent="0.25">
      <c r="A5310" s="73">
        <v>5206006</v>
      </c>
      <c r="B5310" s="98" t="s">
        <v>4153</v>
      </c>
      <c r="C5310" s="74"/>
      <c r="D5310" s="115">
        <v>136.36000000000001</v>
      </c>
      <c r="E5310" s="75" t="s">
        <v>6463</v>
      </c>
      <c r="F5310" s="112">
        <f t="shared" si="276"/>
        <v>163.63200000000001</v>
      </c>
      <c r="G5310" s="80" t="s">
        <v>3334</v>
      </c>
      <c r="H5310" s="358"/>
      <c r="I5310" s="365"/>
      <c r="L5310"/>
      <c r="M5310"/>
      <c r="P5310" s="9">
        <v>121</v>
      </c>
      <c r="V5310" s="39"/>
      <c r="Z5310" s="38"/>
      <c r="AA5310" s="38">
        <v>12.005041487238728</v>
      </c>
      <c r="AB5310" s="30"/>
      <c r="AC5310" s="31"/>
      <c r="AD5310" s="32"/>
      <c r="AE5310" s="32"/>
      <c r="AF5310" s="33"/>
      <c r="AJ5310" s="350">
        <v>1206006</v>
      </c>
      <c r="AK5310" s="3"/>
      <c r="AL5310" s="3"/>
    </row>
    <row r="5311" spans="1:38" ht="12" customHeight="1" x14ac:dyDescent="0.25">
      <c r="A5311" s="73">
        <v>5206007</v>
      </c>
      <c r="B5311" s="98" t="s">
        <v>4127</v>
      </c>
      <c r="C5311" s="74"/>
      <c r="D5311" s="115">
        <v>136.36000000000001</v>
      </c>
      <c r="E5311" s="75" t="s">
        <v>6463</v>
      </c>
      <c r="F5311" s="112">
        <f t="shared" si="276"/>
        <v>163.63200000000001</v>
      </c>
      <c r="G5311" s="80" t="s">
        <v>3335</v>
      </c>
      <c r="H5311" s="358"/>
      <c r="L5311"/>
      <c r="M5311"/>
      <c r="P5311" s="9">
        <v>121</v>
      </c>
      <c r="V5311" s="39"/>
      <c r="Z5311" s="38"/>
      <c r="AA5311" s="38">
        <v>12.005041487238728</v>
      </c>
      <c r="AB5311" s="30"/>
      <c r="AC5311" s="31"/>
      <c r="AD5311" s="32"/>
      <c r="AE5311" s="32"/>
      <c r="AF5311" s="33"/>
      <c r="AJ5311" s="350">
        <v>1206007</v>
      </c>
      <c r="AK5311" s="3"/>
      <c r="AL5311" s="3"/>
    </row>
    <row r="5312" spans="1:38" ht="12" customHeight="1" x14ac:dyDescent="0.25">
      <c r="A5312" s="73">
        <v>5206008</v>
      </c>
      <c r="B5312" s="98" t="s">
        <v>4154</v>
      </c>
      <c r="C5312" s="74"/>
      <c r="D5312" s="115">
        <v>196.37</v>
      </c>
      <c r="E5312" s="75" t="s">
        <v>1</v>
      </c>
      <c r="F5312" s="112">
        <f t="shared" si="276"/>
        <v>235.64400000000001</v>
      </c>
      <c r="G5312" s="80" t="s">
        <v>3334</v>
      </c>
      <c r="H5312" s="358"/>
      <c r="L5312"/>
      <c r="M5312"/>
      <c r="P5312" s="9">
        <v>121</v>
      </c>
      <c r="V5312" s="39"/>
      <c r="Z5312" s="38"/>
      <c r="AA5312" s="38">
        <v>11.997666107504926</v>
      </c>
      <c r="AB5312" s="30"/>
      <c r="AC5312" s="31"/>
      <c r="AD5312" s="32"/>
      <c r="AE5312" s="32"/>
      <c r="AF5312" s="33"/>
      <c r="AJ5312" s="350">
        <v>1206008</v>
      </c>
      <c r="AK5312" s="3"/>
      <c r="AL5312" s="3"/>
    </row>
    <row r="5313" spans="1:38" ht="12" customHeight="1" x14ac:dyDescent="0.25">
      <c r="A5313" s="73">
        <v>5206009</v>
      </c>
      <c r="B5313" s="98" t="s">
        <v>4103</v>
      </c>
      <c r="C5313" s="74"/>
      <c r="D5313" s="115">
        <v>196.37</v>
      </c>
      <c r="E5313" s="75" t="s">
        <v>6463</v>
      </c>
      <c r="F5313" s="112">
        <f t="shared" si="276"/>
        <v>235.64400000000001</v>
      </c>
      <c r="G5313" s="80" t="s">
        <v>3334</v>
      </c>
      <c r="H5313" s="358"/>
      <c r="L5313"/>
      <c r="M5313"/>
      <c r="P5313" s="9">
        <v>121</v>
      </c>
      <c r="V5313" s="39"/>
      <c r="Z5313" s="38"/>
      <c r="AA5313" s="38">
        <v>11.997666107504926</v>
      </c>
      <c r="AB5313" s="30"/>
      <c r="AC5313" s="31"/>
      <c r="AD5313" s="32"/>
      <c r="AE5313" s="32"/>
      <c r="AF5313" s="33"/>
      <c r="AJ5313" s="350">
        <v>1206009</v>
      </c>
      <c r="AK5313" s="3"/>
      <c r="AL5313" s="3"/>
    </row>
    <row r="5314" spans="1:38" ht="12" customHeight="1" x14ac:dyDescent="0.25">
      <c r="A5314" s="73">
        <v>5206010</v>
      </c>
      <c r="B5314" s="98" t="s">
        <v>4128</v>
      </c>
      <c r="C5314" s="74"/>
      <c r="D5314" s="115">
        <v>196.37</v>
      </c>
      <c r="E5314" s="75" t="s">
        <v>6463</v>
      </c>
      <c r="F5314" s="112">
        <f t="shared" si="276"/>
        <v>235.64400000000001</v>
      </c>
      <c r="G5314" s="80" t="s">
        <v>3335</v>
      </c>
      <c r="H5314" s="358"/>
      <c r="I5314" s="326" t="s">
        <v>4968</v>
      </c>
      <c r="L5314"/>
      <c r="M5314"/>
      <c r="P5314" s="9">
        <v>121</v>
      </c>
      <c r="V5314" s="39"/>
      <c r="Z5314" s="38"/>
      <c r="AA5314" s="38">
        <v>11.997666107504926</v>
      </c>
      <c r="AB5314" s="30"/>
      <c r="AC5314" s="31"/>
      <c r="AD5314" s="32"/>
      <c r="AE5314" s="32"/>
      <c r="AF5314" s="33"/>
      <c r="AJ5314" s="350">
        <v>1206010</v>
      </c>
      <c r="AK5314" s="3"/>
      <c r="AL5314" s="3"/>
    </row>
    <row r="5315" spans="1:38" ht="12" customHeight="1" x14ac:dyDescent="0.25">
      <c r="A5315" s="73">
        <v>5206011</v>
      </c>
      <c r="B5315" s="98" t="s">
        <v>4104</v>
      </c>
      <c r="C5315" s="74"/>
      <c r="D5315" s="115">
        <v>337.09</v>
      </c>
      <c r="E5315" s="75" t="s">
        <v>6463</v>
      </c>
      <c r="F5315" s="112">
        <f t="shared" si="276"/>
        <v>404.50799999999998</v>
      </c>
      <c r="G5315" s="80" t="s">
        <v>3334</v>
      </c>
      <c r="H5315" s="358"/>
      <c r="I5315" s="360" t="s">
        <v>8309</v>
      </c>
      <c r="L5315"/>
      <c r="M5315"/>
      <c r="P5315" s="9">
        <v>121</v>
      </c>
      <c r="V5315" s="39"/>
      <c r="Z5315" s="38"/>
      <c r="AA5315" s="38">
        <v>11.998640380693416</v>
      </c>
      <c r="AB5315" s="30"/>
      <c r="AC5315" s="31"/>
      <c r="AD5315" s="32"/>
      <c r="AE5315" s="32"/>
      <c r="AF5315" s="33"/>
      <c r="AJ5315" s="350">
        <v>1206011</v>
      </c>
      <c r="AK5315" s="3"/>
      <c r="AL5315" s="3"/>
    </row>
    <row r="5316" spans="1:38" ht="12" customHeight="1" x14ac:dyDescent="0.25">
      <c r="A5316" s="73">
        <v>5206012</v>
      </c>
      <c r="B5316" s="98" t="s">
        <v>4120</v>
      </c>
      <c r="C5316" s="74"/>
      <c r="D5316" s="115">
        <v>337.09</v>
      </c>
      <c r="E5316" s="75" t="s">
        <v>6463</v>
      </c>
      <c r="F5316" s="112">
        <f t="shared" si="276"/>
        <v>404.50799999999998</v>
      </c>
      <c r="G5316" s="80" t="s">
        <v>3334</v>
      </c>
      <c r="H5316" s="358"/>
      <c r="I5316" s="361"/>
      <c r="L5316"/>
      <c r="M5316"/>
      <c r="P5316" s="9">
        <v>121</v>
      </c>
      <c r="V5316" s="39"/>
      <c r="Z5316" s="38"/>
      <c r="AA5316" s="38">
        <v>11.998640380693416</v>
      </c>
      <c r="AB5316" s="30"/>
      <c r="AC5316" s="31"/>
      <c r="AD5316" s="32"/>
      <c r="AE5316" s="32"/>
      <c r="AF5316" s="33"/>
      <c r="AJ5316" s="350">
        <v>1206012</v>
      </c>
      <c r="AK5316" s="3"/>
      <c r="AL5316" s="3"/>
    </row>
    <row r="5317" spans="1:38" ht="12" customHeight="1" x14ac:dyDescent="0.25">
      <c r="A5317" s="73">
        <v>5206013</v>
      </c>
      <c r="B5317" s="98" t="s">
        <v>4129</v>
      </c>
      <c r="C5317" s="74"/>
      <c r="D5317" s="115">
        <v>337.09</v>
      </c>
      <c r="E5317" s="75" t="s">
        <v>6463</v>
      </c>
      <c r="F5317" s="112">
        <f t="shared" si="276"/>
        <v>404.50799999999998</v>
      </c>
      <c r="G5317" s="80" t="s">
        <v>3335</v>
      </c>
      <c r="H5317" s="358"/>
      <c r="L5317"/>
      <c r="M5317"/>
      <c r="P5317" s="9">
        <v>121</v>
      </c>
      <c r="V5317" s="39"/>
      <c r="Z5317" s="38"/>
      <c r="AA5317" s="38">
        <v>11.998640380693416</v>
      </c>
      <c r="AB5317" s="30"/>
      <c r="AC5317" s="31"/>
      <c r="AD5317" s="32"/>
      <c r="AE5317" s="32"/>
      <c r="AF5317" s="33"/>
      <c r="AJ5317" s="350">
        <v>1206013</v>
      </c>
      <c r="AK5317" s="3"/>
      <c r="AL5317" s="3"/>
    </row>
    <row r="5318" spans="1:38" ht="12" customHeight="1" x14ac:dyDescent="0.25">
      <c r="A5318" s="73">
        <v>5206014</v>
      </c>
      <c r="B5318" s="98" t="s">
        <v>4155</v>
      </c>
      <c r="C5318" s="74"/>
      <c r="D5318" s="115">
        <v>268.23</v>
      </c>
      <c r="E5318" s="75"/>
      <c r="F5318" s="112">
        <f t="shared" si="276"/>
        <v>321.87600000000003</v>
      </c>
      <c r="G5318" s="80" t="s">
        <v>3334</v>
      </c>
      <c r="H5318" s="358"/>
      <c r="L5318"/>
      <c r="M5318"/>
      <c r="P5318" s="9">
        <v>121</v>
      </c>
      <c r="V5318" s="39"/>
      <c r="Z5318" s="38"/>
      <c r="AA5318" s="38">
        <v>0</v>
      </c>
      <c r="AB5318" s="30"/>
      <c r="AC5318" s="31"/>
      <c r="AD5318" s="32"/>
      <c r="AE5318" s="32"/>
      <c r="AF5318" s="33"/>
      <c r="AJ5318" s="350">
        <v>1206014</v>
      </c>
      <c r="AK5318" s="3"/>
      <c r="AL5318" s="3"/>
    </row>
    <row r="5319" spans="1:38" ht="12" customHeight="1" x14ac:dyDescent="0.25">
      <c r="A5319" s="73">
        <v>5206015</v>
      </c>
      <c r="B5319" s="98" t="s">
        <v>4105</v>
      </c>
      <c r="C5319" s="74"/>
      <c r="D5319" s="115">
        <v>517.44000000000005</v>
      </c>
      <c r="E5319" s="75" t="s">
        <v>6463</v>
      </c>
      <c r="F5319" s="112">
        <f t="shared" si="276"/>
        <v>620.928</v>
      </c>
      <c r="G5319" s="80" t="s">
        <v>3334</v>
      </c>
      <c r="H5319" s="358"/>
      <c r="L5319"/>
      <c r="M5319"/>
      <c r="P5319" s="9">
        <v>121</v>
      </c>
      <c r="V5319" s="39"/>
      <c r="Z5319" s="38"/>
      <c r="AA5319" s="38">
        <v>11.998671427385204</v>
      </c>
      <c r="AB5319" s="30"/>
      <c r="AC5319" s="31"/>
      <c r="AD5319" s="32"/>
      <c r="AE5319" s="32"/>
      <c r="AF5319" s="33"/>
      <c r="AJ5319" s="350">
        <v>1206015</v>
      </c>
      <c r="AK5319" s="3"/>
      <c r="AL5319" s="3"/>
    </row>
    <row r="5320" spans="1:38" ht="12" customHeight="1" x14ac:dyDescent="0.25">
      <c r="A5320" s="73">
        <v>5206016</v>
      </c>
      <c r="B5320" s="98" t="s">
        <v>4121</v>
      </c>
      <c r="C5320" s="74"/>
      <c r="D5320" s="115">
        <v>517.44000000000005</v>
      </c>
      <c r="E5320" s="75" t="s">
        <v>6463</v>
      </c>
      <c r="F5320" s="112">
        <f t="shared" si="276"/>
        <v>620.928</v>
      </c>
      <c r="G5320" s="80" t="s">
        <v>3334</v>
      </c>
      <c r="H5320" s="358"/>
      <c r="L5320"/>
      <c r="M5320"/>
      <c r="P5320" s="9">
        <v>121</v>
      </c>
      <c r="V5320" s="39"/>
      <c r="Z5320" s="38"/>
      <c r="AA5320" s="38">
        <v>11.998671427385204</v>
      </c>
      <c r="AB5320" s="30"/>
      <c r="AC5320" s="31"/>
      <c r="AD5320" s="32"/>
      <c r="AE5320" s="32"/>
      <c r="AF5320" s="33"/>
      <c r="AJ5320" s="350">
        <v>1206016</v>
      </c>
      <c r="AK5320" s="3"/>
      <c r="AL5320" s="3"/>
    </row>
    <row r="5321" spans="1:38" ht="12" customHeight="1" x14ac:dyDescent="0.25">
      <c r="A5321" s="73">
        <v>5206017</v>
      </c>
      <c r="B5321" s="98" t="s">
        <v>4094</v>
      </c>
      <c r="C5321" s="74"/>
      <c r="D5321" s="115">
        <v>517.44000000000005</v>
      </c>
      <c r="E5321" s="75" t="s">
        <v>6463</v>
      </c>
      <c r="F5321" s="112">
        <f t="shared" si="276"/>
        <v>620.928</v>
      </c>
      <c r="G5321" s="80" t="s">
        <v>3334</v>
      </c>
      <c r="H5321" s="358"/>
      <c r="L5321"/>
      <c r="M5321"/>
      <c r="P5321" s="9">
        <v>121</v>
      </c>
      <c r="V5321" s="39"/>
      <c r="Z5321" s="38"/>
      <c r="AA5321" s="38">
        <v>11.998671427385204</v>
      </c>
      <c r="AB5321" s="30"/>
      <c r="AC5321" s="31"/>
      <c r="AD5321" s="32"/>
      <c r="AE5321" s="32"/>
      <c r="AF5321" s="33"/>
      <c r="AJ5321" s="350">
        <v>1206017</v>
      </c>
      <c r="AK5321" s="3"/>
      <c r="AL5321" s="3"/>
    </row>
    <row r="5322" spans="1:38" ht="12" customHeight="1" x14ac:dyDescent="0.25">
      <c r="A5322" s="73">
        <v>5206018</v>
      </c>
      <c r="B5322" s="98" t="s">
        <v>4479</v>
      </c>
      <c r="C5322" s="74"/>
      <c r="D5322" s="115">
        <v>517.44000000000005</v>
      </c>
      <c r="E5322" s="75" t="s">
        <v>6463</v>
      </c>
      <c r="F5322" s="112">
        <f t="shared" si="276"/>
        <v>620.928</v>
      </c>
      <c r="G5322" s="80" t="s">
        <v>3335</v>
      </c>
      <c r="H5322" s="358"/>
      <c r="L5322"/>
      <c r="M5322"/>
      <c r="P5322" s="9">
        <v>121</v>
      </c>
      <c r="V5322" s="39"/>
      <c r="Z5322" s="38"/>
      <c r="AA5322" s="38">
        <v>11.998671427385204</v>
      </c>
      <c r="AB5322" s="30"/>
      <c r="AC5322" s="31"/>
      <c r="AD5322" s="32"/>
      <c r="AE5322" s="32"/>
      <c r="AF5322" s="33"/>
      <c r="AJ5322" s="350">
        <v>1206018</v>
      </c>
      <c r="AK5322" s="3"/>
      <c r="AL5322" s="3"/>
    </row>
    <row r="5323" spans="1:38" ht="12" customHeight="1" x14ac:dyDescent="0.25">
      <c r="A5323" s="73">
        <v>5206019</v>
      </c>
      <c r="B5323" s="98" t="s">
        <v>4106</v>
      </c>
      <c r="C5323" s="74"/>
      <c r="D5323" s="115">
        <v>514.98</v>
      </c>
      <c r="E5323" s="75" t="s">
        <v>6463</v>
      </c>
      <c r="F5323" s="112">
        <f t="shared" si="276"/>
        <v>617.976</v>
      </c>
      <c r="G5323" s="80" t="s">
        <v>3334</v>
      </c>
      <c r="H5323" s="358"/>
      <c r="L5323"/>
      <c r="M5323"/>
      <c r="P5323" s="9">
        <v>121</v>
      </c>
      <c r="V5323" s="39"/>
      <c r="Z5323" s="38"/>
      <c r="AA5323" s="38">
        <v>12.000444975943481</v>
      </c>
      <c r="AB5323" s="30"/>
      <c r="AC5323" s="31"/>
      <c r="AD5323" s="32"/>
      <c r="AE5323" s="32"/>
      <c r="AF5323" s="33"/>
      <c r="AJ5323" s="350">
        <v>1206019</v>
      </c>
      <c r="AK5323" s="3"/>
      <c r="AL5323" s="3"/>
    </row>
    <row r="5324" spans="1:38" ht="12" customHeight="1" x14ac:dyDescent="0.25">
      <c r="A5324" s="73">
        <v>5206020</v>
      </c>
      <c r="B5324" s="98" t="s">
        <v>4122</v>
      </c>
      <c r="C5324" s="74"/>
      <c r="D5324" s="115">
        <v>514.98</v>
      </c>
      <c r="E5324" s="75" t="s">
        <v>6463</v>
      </c>
      <c r="F5324" s="112">
        <f t="shared" si="276"/>
        <v>617.976</v>
      </c>
      <c r="G5324" s="80" t="s">
        <v>3334</v>
      </c>
      <c r="H5324" s="358"/>
      <c r="L5324"/>
      <c r="M5324"/>
      <c r="P5324" s="9">
        <v>121</v>
      </c>
      <c r="V5324" s="39"/>
      <c r="Z5324" s="38"/>
      <c r="AA5324" s="38">
        <v>12.000444975943481</v>
      </c>
      <c r="AB5324" s="30"/>
      <c r="AC5324" s="31"/>
      <c r="AD5324" s="32"/>
      <c r="AE5324" s="32"/>
      <c r="AF5324" s="33"/>
      <c r="AJ5324" s="350">
        <v>1206020</v>
      </c>
      <c r="AK5324" s="3"/>
      <c r="AL5324" s="3"/>
    </row>
    <row r="5325" spans="1:38" ht="12" customHeight="1" x14ac:dyDescent="0.25">
      <c r="A5325" s="73">
        <v>5206021</v>
      </c>
      <c r="B5325" s="98" t="s">
        <v>4095</v>
      </c>
      <c r="C5325" s="74"/>
      <c r="D5325" s="115">
        <v>514.98</v>
      </c>
      <c r="E5325" s="75" t="s">
        <v>6463</v>
      </c>
      <c r="F5325" s="112">
        <f t="shared" si="276"/>
        <v>617.976</v>
      </c>
      <c r="G5325" s="80" t="s">
        <v>3334</v>
      </c>
      <c r="H5325" s="358"/>
      <c r="L5325"/>
      <c r="M5325"/>
      <c r="P5325" s="9">
        <v>121</v>
      </c>
      <c r="V5325" s="39"/>
      <c r="Z5325" s="38"/>
      <c r="AA5325" s="38">
        <v>12.000444975943481</v>
      </c>
      <c r="AB5325" s="30"/>
      <c r="AC5325" s="31"/>
      <c r="AD5325" s="32"/>
      <c r="AE5325" s="32"/>
      <c r="AF5325" s="33"/>
      <c r="AJ5325" s="350">
        <v>1206021</v>
      </c>
      <c r="AK5325" s="3"/>
      <c r="AL5325" s="3"/>
    </row>
    <row r="5326" spans="1:38" ht="12" customHeight="1" x14ac:dyDescent="0.25">
      <c r="A5326" s="73">
        <v>5206022</v>
      </c>
      <c r="B5326" s="98" t="s">
        <v>4130</v>
      </c>
      <c r="C5326" s="74"/>
      <c r="D5326" s="115">
        <v>514.98</v>
      </c>
      <c r="E5326" s="75" t="s">
        <v>6463</v>
      </c>
      <c r="F5326" s="112">
        <f t="shared" si="276"/>
        <v>617.976</v>
      </c>
      <c r="G5326" s="80" t="s">
        <v>3335</v>
      </c>
      <c r="H5326" s="358"/>
      <c r="L5326"/>
      <c r="M5326"/>
      <c r="P5326" s="9">
        <v>121</v>
      </c>
      <c r="V5326" s="39"/>
      <c r="Z5326" s="38"/>
      <c r="AA5326" s="38">
        <v>12.000444975943481</v>
      </c>
      <c r="AB5326" s="30"/>
      <c r="AC5326" s="31"/>
      <c r="AD5326" s="32"/>
      <c r="AE5326" s="32"/>
      <c r="AF5326" s="33"/>
      <c r="AJ5326" s="350">
        <v>1206022</v>
      </c>
      <c r="AK5326" s="3"/>
      <c r="AL5326" s="3"/>
    </row>
    <row r="5327" spans="1:38" ht="12" customHeight="1" x14ac:dyDescent="0.25">
      <c r="A5327" s="73">
        <v>5206023</v>
      </c>
      <c r="B5327" s="98" t="s">
        <v>4107</v>
      </c>
      <c r="C5327" s="74"/>
      <c r="D5327" s="115">
        <v>889.91</v>
      </c>
      <c r="E5327" s="75" t="s">
        <v>6463</v>
      </c>
      <c r="F5327" s="112">
        <f t="shared" si="276"/>
        <v>1067.8919999999998</v>
      </c>
      <c r="G5327" s="80" t="s">
        <v>3334</v>
      </c>
      <c r="H5327" s="358"/>
      <c r="L5327"/>
      <c r="M5327"/>
      <c r="P5327" s="9">
        <v>121</v>
      </c>
      <c r="V5327" s="39"/>
      <c r="Z5327" s="38"/>
      <c r="AA5327" s="38">
        <v>11.9996781202221</v>
      </c>
      <c r="AB5327" s="30"/>
      <c r="AC5327" s="31"/>
      <c r="AD5327" s="32"/>
      <c r="AE5327" s="32"/>
      <c r="AF5327" s="33"/>
      <c r="AJ5327" s="350">
        <v>1206023</v>
      </c>
      <c r="AK5327" s="3"/>
      <c r="AL5327" s="3"/>
    </row>
    <row r="5328" spans="1:38" ht="12" customHeight="1" x14ac:dyDescent="0.25">
      <c r="A5328" s="73">
        <v>5206024</v>
      </c>
      <c r="B5328" s="98" t="s">
        <v>4123</v>
      </c>
      <c r="C5328" s="74"/>
      <c r="D5328" s="115">
        <v>621.83000000000004</v>
      </c>
      <c r="E5328" s="75"/>
      <c r="F5328" s="112">
        <f t="shared" si="276"/>
        <v>746.19600000000003</v>
      </c>
      <c r="G5328" s="80" t="s">
        <v>3334</v>
      </c>
      <c r="H5328" s="358"/>
      <c r="L5328"/>
      <c r="M5328"/>
      <c r="P5328" s="9">
        <v>121</v>
      </c>
      <c r="V5328" s="39"/>
      <c r="Z5328" s="38"/>
      <c r="AA5328" s="38">
        <v>5.0002303192224389</v>
      </c>
      <c r="AB5328" s="30"/>
      <c r="AC5328" s="31"/>
      <c r="AD5328" s="32"/>
      <c r="AE5328" s="32"/>
      <c r="AF5328" s="33"/>
      <c r="AJ5328" s="350">
        <v>1206024</v>
      </c>
      <c r="AK5328" s="3"/>
      <c r="AL5328" s="3"/>
    </row>
    <row r="5329" spans="1:38" ht="12" customHeight="1" x14ac:dyDescent="0.25">
      <c r="A5329" s="73">
        <v>5206025</v>
      </c>
      <c r="B5329" s="98" t="s">
        <v>4096</v>
      </c>
      <c r="C5329" s="74"/>
      <c r="D5329" s="115">
        <v>889.91</v>
      </c>
      <c r="E5329" s="75" t="s">
        <v>6463</v>
      </c>
      <c r="F5329" s="112">
        <f t="shared" si="276"/>
        <v>1067.8919999999998</v>
      </c>
      <c r="G5329" s="80" t="s">
        <v>3334</v>
      </c>
      <c r="H5329" s="358"/>
      <c r="L5329"/>
      <c r="M5329"/>
      <c r="P5329" s="9">
        <v>121</v>
      </c>
      <c r="V5329" s="39"/>
      <c r="Z5329" s="38"/>
      <c r="AA5329" s="38">
        <v>11.9996781202221</v>
      </c>
      <c r="AB5329" s="30"/>
      <c r="AC5329" s="31"/>
      <c r="AD5329" s="32"/>
      <c r="AE5329" s="32"/>
      <c r="AF5329" s="33"/>
      <c r="AJ5329" s="350">
        <v>1206025</v>
      </c>
      <c r="AK5329" s="3"/>
      <c r="AL5329" s="3"/>
    </row>
    <row r="5330" spans="1:38" ht="12" customHeight="1" x14ac:dyDescent="0.25">
      <c r="A5330" s="73">
        <v>5206026</v>
      </c>
      <c r="B5330" s="98" t="s">
        <v>4131</v>
      </c>
      <c r="C5330" s="74"/>
      <c r="D5330" s="115">
        <v>889.91</v>
      </c>
      <c r="E5330" s="75" t="s">
        <v>6463</v>
      </c>
      <c r="F5330" s="112">
        <f t="shared" si="276"/>
        <v>1067.8919999999998</v>
      </c>
      <c r="G5330" s="80" t="s">
        <v>3335</v>
      </c>
      <c r="H5330" s="358"/>
      <c r="L5330"/>
      <c r="M5330"/>
      <c r="P5330" s="9">
        <v>121</v>
      </c>
      <c r="V5330" s="39"/>
      <c r="Z5330" s="38"/>
      <c r="AA5330" s="38">
        <v>11.9996781202221</v>
      </c>
      <c r="AB5330" s="30"/>
      <c r="AC5330" s="31"/>
      <c r="AD5330" s="32"/>
      <c r="AE5330" s="32"/>
      <c r="AF5330" s="33"/>
      <c r="AJ5330" s="350">
        <v>1206026</v>
      </c>
      <c r="AK5330" s="3"/>
      <c r="AL5330" s="3"/>
    </row>
    <row r="5331" spans="1:38" ht="12" customHeight="1" x14ac:dyDescent="0.25">
      <c r="A5331" s="73">
        <v>5206027</v>
      </c>
      <c r="B5331" s="98" t="s">
        <v>4108</v>
      </c>
      <c r="C5331" s="74"/>
      <c r="D5331" s="115">
        <v>905.53</v>
      </c>
      <c r="E5331" s="75" t="s">
        <v>6463</v>
      </c>
      <c r="F5331" s="112">
        <f t="shared" si="276"/>
        <v>1086.636</v>
      </c>
      <c r="G5331" s="80" t="s">
        <v>3334</v>
      </c>
      <c r="H5331" s="358"/>
      <c r="L5331"/>
      <c r="M5331"/>
      <c r="P5331" s="9">
        <v>121</v>
      </c>
      <c r="V5331" s="39"/>
      <c r="Z5331" s="38"/>
      <c r="AA5331" s="38">
        <v>11.999810204662637</v>
      </c>
      <c r="AB5331" s="30"/>
      <c r="AC5331" s="31"/>
      <c r="AD5331" s="32"/>
      <c r="AE5331" s="32"/>
      <c r="AF5331" s="33"/>
      <c r="AJ5331" s="350">
        <v>1206027</v>
      </c>
      <c r="AK5331" s="3"/>
      <c r="AL5331" s="3"/>
    </row>
    <row r="5332" spans="1:38" ht="12" customHeight="1" x14ac:dyDescent="0.25">
      <c r="A5332" s="73">
        <v>5206028</v>
      </c>
      <c r="B5332" s="98" t="s">
        <v>4097</v>
      </c>
      <c r="C5332" s="74"/>
      <c r="D5332" s="115">
        <v>905.53</v>
      </c>
      <c r="E5332" s="75" t="s">
        <v>6463</v>
      </c>
      <c r="F5332" s="112">
        <f t="shared" si="276"/>
        <v>1086.636</v>
      </c>
      <c r="G5332" s="80" t="s">
        <v>3334</v>
      </c>
      <c r="H5332" s="358"/>
      <c r="L5332"/>
      <c r="M5332"/>
      <c r="P5332" s="9">
        <v>121</v>
      </c>
      <c r="V5332" s="39"/>
      <c r="Z5332" s="38"/>
      <c r="AA5332" s="38">
        <v>11.999810204662637</v>
      </c>
      <c r="AB5332" s="30"/>
      <c r="AC5332" s="31"/>
      <c r="AD5332" s="32"/>
      <c r="AE5332" s="32"/>
      <c r="AF5332" s="33"/>
      <c r="AJ5332" s="350">
        <v>1206028</v>
      </c>
      <c r="AK5332" s="3"/>
      <c r="AL5332" s="3"/>
    </row>
    <row r="5333" spans="1:38" ht="12" customHeight="1" x14ac:dyDescent="0.25">
      <c r="A5333" s="73">
        <v>5206029</v>
      </c>
      <c r="B5333" s="98" t="s">
        <v>4109</v>
      </c>
      <c r="C5333" s="74"/>
      <c r="D5333" s="115">
        <v>905.53</v>
      </c>
      <c r="E5333" s="75" t="s">
        <v>6463</v>
      </c>
      <c r="F5333" s="112">
        <f t="shared" si="276"/>
        <v>1086.636</v>
      </c>
      <c r="G5333" s="80" t="s">
        <v>3334</v>
      </c>
      <c r="H5333" s="358"/>
      <c r="L5333"/>
      <c r="M5333"/>
      <c r="P5333" s="9">
        <v>121</v>
      </c>
      <c r="V5333" s="39"/>
      <c r="Z5333" s="38"/>
      <c r="AA5333" s="38">
        <v>11.999810204662637</v>
      </c>
      <c r="AB5333" s="30"/>
      <c r="AC5333" s="31"/>
      <c r="AD5333" s="32"/>
      <c r="AE5333" s="32"/>
      <c r="AF5333" s="33"/>
      <c r="AJ5333" s="350">
        <v>1206029</v>
      </c>
      <c r="AK5333" s="3"/>
      <c r="AL5333" s="3"/>
    </row>
    <row r="5334" spans="1:38" ht="12" customHeight="1" x14ac:dyDescent="0.25">
      <c r="A5334" s="73">
        <v>5206030</v>
      </c>
      <c r="B5334" s="98" t="s">
        <v>4132</v>
      </c>
      <c r="C5334" s="74"/>
      <c r="D5334" s="115">
        <v>905.53</v>
      </c>
      <c r="E5334" s="75" t="s">
        <v>6463</v>
      </c>
      <c r="F5334" s="112">
        <f t="shared" si="276"/>
        <v>1086.636</v>
      </c>
      <c r="G5334" s="80" t="s">
        <v>3334</v>
      </c>
      <c r="H5334" s="358"/>
      <c r="L5334"/>
      <c r="M5334"/>
      <c r="P5334" s="9">
        <v>121</v>
      </c>
      <c r="V5334" s="39"/>
      <c r="Z5334" s="38"/>
      <c r="AA5334" s="38">
        <v>11.999810204662637</v>
      </c>
      <c r="AB5334" s="30"/>
      <c r="AC5334" s="31"/>
      <c r="AD5334" s="32"/>
      <c r="AE5334" s="32"/>
      <c r="AF5334" s="33"/>
      <c r="AJ5334" s="350">
        <v>1206030</v>
      </c>
      <c r="AK5334" s="3"/>
      <c r="AL5334" s="3"/>
    </row>
    <row r="5335" spans="1:38" ht="12" customHeight="1" x14ac:dyDescent="0.25">
      <c r="A5335" s="73">
        <v>5206031</v>
      </c>
      <c r="B5335" s="98" t="s">
        <v>4110</v>
      </c>
      <c r="C5335" s="74"/>
      <c r="D5335" s="115">
        <v>770.01</v>
      </c>
      <c r="E5335" s="75" t="s">
        <v>6464</v>
      </c>
      <c r="F5335" s="112">
        <f t="shared" si="276"/>
        <v>924.01199999999994</v>
      </c>
      <c r="G5335" s="80" t="s">
        <v>3334</v>
      </c>
      <c r="H5335" s="358"/>
      <c r="L5335"/>
      <c r="M5335"/>
      <c r="P5335" s="9">
        <v>121</v>
      </c>
      <c r="V5335" s="39"/>
      <c r="Z5335" s="38"/>
      <c r="AA5335" s="38">
        <v>12.000595193809986</v>
      </c>
      <c r="AB5335" s="30"/>
      <c r="AC5335" s="31"/>
      <c r="AD5335" s="32"/>
      <c r="AE5335" s="32"/>
      <c r="AF5335" s="33"/>
      <c r="AJ5335" s="350">
        <v>1206031</v>
      </c>
      <c r="AK5335" s="3"/>
      <c r="AL5335" s="3"/>
    </row>
    <row r="5336" spans="1:38" ht="12" customHeight="1" x14ac:dyDescent="0.25">
      <c r="A5336" s="73">
        <v>5206032</v>
      </c>
      <c r="B5336" s="98" t="s">
        <v>4098</v>
      </c>
      <c r="C5336" s="74"/>
      <c r="D5336" s="115">
        <v>905.53</v>
      </c>
      <c r="E5336" s="75" t="s">
        <v>6463</v>
      </c>
      <c r="F5336" s="112">
        <f t="shared" si="276"/>
        <v>1086.636</v>
      </c>
      <c r="G5336" s="80" t="s">
        <v>3334</v>
      </c>
      <c r="H5336" s="358"/>
      <c r="L5336"/>
      <c r="M5336"/>
      <c r="P5336" s="9">
        <v>121</v>
      </c>
      <c r="V5336" s="39"/>
      <c r="Z5336" s="38"/>
      <c r="AA5336" s="38">
        <v>11.999810204662637</v>
      </c>
      <c r="AB5336" s="30"/>
      <c r="AC5336" s="31"/>
      <c r="AD5336" s="32"/>
      <c r="AE5336" s="32"/>
      <c r="AF5336" s="33"/>
      <c r="AJ5336" s="350">
        <v>1206032</v>
      </c>
      <c r="AK5336" s="3"/>
      <c r="AL5336" s="3"/>
    </row>
    <row r="5337" spans="1:38" ht="12" customHeight="1" x14ac:dyDescent="0.25">
      <c r="A5337" s="73">
        <v>5206033</v>
      </c>
      <c r="B5337" s="98" t="s">
        <v>4111</v>
      </c>
      <c r="C5337" s="74"/>
      <c r="D5337" s="115">
        <v>905.53</v>
      </c>
      <c r="E5337" s="75" t="s">
        <v>6464</v>
      </c>
      <c r="F5337" s="112">
        <f t="shared" si="276"/>
        <v>1086.636</v>
      </c>
      <c r="G5337" s="80" t="s">
        <v>3334</v>
      </c>
      <c r="H5337" s="358"/>
      <c r="L5337"/>
      <c r="M5337"/>
      <c r="P5337" s="9">
        <v>121</v>
      </c>
      <c r="V5337" s="39"/>
      <c r="Z5337" s="38"/>
      <c r="AA5337" s="38">
        <v>11.999810204662637</v>
      </c>
      <c r="AB5337" s="30"/>
      <c r="AC5337" s="31"/>
      <c r="AD5337" s="32"/>
      <c r="AE5337" s="32"/>
      <c r="AF5337" s="33"/>
      <c r="AJ5337" s="350">
        <v>1206033</v>
      </c>
      <c r="AK5337" s="3"/>
      <c r="AL5337" s="3"/>
    </row>
    <row r="5338" spans="1:38" ht="12" customHeight="1" x14ac:dyDescent="0.25">
      <c r="A5338" s="73">
        <v>5206034</v>
      </c>
      <c r="B5338" s="98" t="s">
        <v>4133</v>
      </c>
      <c r="C5338" s="74"/>
      <c r="D5338" s="115">
        <v>905.53</v>
      </c>
      <c r="E5338" s="75" t="s">
        <v>6463</v>
      </c>
      <c r="F5338" s="112">
        <f t="shared" si="276"/>
        <v>1086.636</v>
      </c>
      <c r="G5338" s="80" t="s">
        <v>3335</v>
      </c>
      <c r="H5338" s="358"/>
      <c r="L5338"/>
      <c r="M5338"/>
      <c r="P5338" s="9">
        <v>121</v>
      </c>
      <c r="V5338" s="39"/>
      <c r="Z5338" s="38"/>
      <c r="AA5338" s="38">
        <v>11.999810204662637</v>
      </c>
      <c r="AB5338" s="30"/>
      <c r="AC5338" s="31"/>
      <c r="AD5338" s="32"/>
      <c r="AE5338" s="32"/>
      <c r="AF5338" s="33"/>
      <c r="AJ5338" s="350">
        <v>1206034</v>
      </c>
      <c r="AK5338" s="3"/>
      <c r="AL5338" s="3"/>
    </row>
    <row r="5339" spans="1:38" ht="12" customHeight="1" x14ac:dyDescent="0.25">
      <c r="A5339" s="73">
        <v>1206035</v>
      </c>
      <c r="B5339" s="98" t="s">
        <v>4112</v>
      </c>
      <c r="C5339" s="74"/>
      <c r="D5339" s="115">
        <v>972.51</v>
      </c>
      <c r="E5339" s="75" t="s">
        <v>6463</v>
      </c>
      <c r="F5339" s="309">
        <f t="shared" si="276"/>
        <v>1167.0119999999999</v>
      </c>
      <c r="G5339" s="80" t="s">
        <v>3334</v>
      </c>
      <c r="H5339" s="358"/>
      <c r="L5339"/>
      <c r="M5339"/>
      <c r="P5339" s="9">
        <v>121</v>
      </c>
      <c r="V5339" s="39"/>
      <c r="Z5339" s="38"/>
      <c r="AA5339" s="38">
        <v>0</v>
      </c>
      <c r="AB5339" s="30"/>
      <c r="AC5339" s="31"/>
      <c r="AD5339" s="32"/>
      <c r="AE5339" s="32"/>
      <c r="AF5339" s="33"/>
      <c r="AJ5339" s="350"/>
      <c r="AK5339" s="3"/>
      <c r="AL5339" s="3"/>
    </row>
    <row r="5340" spans="1:38" ht="12" customHeight="1" x14ac:dyDescent="0.25">
      <c r="A5340" s="73">
        <v>5206036</v>
      </c>
      <c r="B5340" s="98" t="s">
        <v>4099</v>
      </c>
      <c r="C5340" s="74"/>
      <c r="D5340" s="115">
        <v>1487.14</v>
      </c>
      <c r="E5340" s="75" t="s">
        <v>6463</v>
      </c>
      <c r="F5340" s="112">
        <f t="shared" si="276"/>
        <v>1784.568</v>
      </c>
      <c r="G5340" s="80" t="s">
        <v>3334</v>
      </c>
      <c r="H5340" s="358"/>
      <c r="L5340"/>
      <c r="M5340"/>
      <c r="P5340" s="9">
        <v>121</v>
      </c>
      <c r="V5340" s="39"/>
      <c r="Z5340" s="38"/>
      <c r="AA5340" s="38">
        <v>11.999807386719311</v>
      </c>
      <c r="AB5340" s="30"/>
      <c r="AC5340" s="31"/>
      <c r="AD5340" s="32"/>
      <c r="AE5340" s="32"/>
      <c r="AF5340" s="33"/>
      <c r="AJ5340" s="350">
        <v>1206036</v>
      </c>
      <c r="AK5340" s="3"/>
      <c r="AL5340" s="3"/>
    </row>
    <row r="5341" spans="1:38" ht="12" customHeight="1" x14ac:dyDescent="0.25">
      <c r="A5341" s="73">
        <v>5206037</v>
      </c>
      <c r="B5341" s="98" t="s">
        <v>4113</v>
      </c>
      <c r="C5341" s="74"/>
      <c r="D5341" s="115">
        <v>1487.14</v>
      </c>
      <c r="E5341" s="75" t="s">
        <v>6463</v>
      </c>
      <c r="F5341" s="112">
        <f t="shared" si="276"/>
        <v>1784.568</v>
      </c>
      <c r="G5341" s="80" t="s">
        <v>3334</v>
      </c>
      <c r="H5341" s="358"/>
      <c r="L5341"/>
      <c r="M5341"/>
      <c r="P5341" s="9">
        <v>121</v>
      </c>
      <c r="V5341" s="39"/>
      <c r="Z5341" s="38"/>
      <c r="AA5341" s="38">
        <v>11.999807386719311</v>
      </c>
      <c r="AB5341" s="30"/>
      <c r="AC5341" s="31"/>
      <c r="AD5341" s="32"/>
      <c r="AE5341" s="32"/>
      <c r="AF5341" s="33"/>
      <c r="AJ5341" s="350">
        <v>1206037</v>
      </c>
      <c r="AK5341" s="3"/>
      <c r="AL5341" s="3"/>
    </row>
    <row r="5342" spans="1:38" ht="12" customHeight="1" x14ac:dyDescent="0.25">
      <c r="A5342" s="73">
        <v>5206038</v>
      </c>
      <c r="B5342" s="98" t="s">
        <v>4134</v>
      </c>
      <c r="C5342" s="74"/>
      <c r="D5342" s="115">
        <v>1487.14</v>
      </c>
      <c r="E5342" s="75" t="s">
        <v>6463</v>
      </c>
      <c r="F5342" s="112">
        <f t="shared" si="276"/>
        <v>1784.568</v>
      </c>
      <c r="G5342" s="80" t="s">
        <v>3334</v>
      </c>
      <c r="H5342" s="358"/>
      <c r="L5342"/>
      <c r="M5342"/>
      <c r="P5342" s="9">
        <v>121</v>
      </c>
      <c r="V5342" s="39"/>
      <c r="Z5342" s="38"/>
      <c r="AA5342" s="38">
        <v>11.999807386719311</v>
      </c>
      <c r="AB5342" s="30"/>
      <c r="AC5342" s="31"/>
      <c r="AD5342" s="32"/>
      <c r="AE5342" s="32"/>
      <c r="AF5342" s="33"/>
      <c r="AJ5342" s="350">
        <v>1206038</v>
      </c>
      <c r="AK5342" s="3"/>
      <c r="AL5342" s="3"/>
    </row>
    <row r="5343" spans="1:38" ht="12" customHeight="1" x14ac:dyDescent="0.25">
      <c r="A5343" s="73">
        <v>5206039</v>
      </c>
      <c r="B5343" s="98" t="s">
        <v>4114</v>
      </c>
      <c r="C5343" s="74"/>
      <c r="D5343" s="115">
        <v>1357.72</v>
      </c>
      <c r="E5343" s="75"/>
      <c r="F5343" s="112">
        <f t="shared" si="276"/>
        <v>1629.2639999999999</v>
      </c>
      <c r="G5343" s="80" t="s">
        <v>3334</v>
      </c>
      <c r="H5343" s="358"/>
      <c r="L5343"/>
      <c r="M5343"/>
      <c r="P5343" s="9">
        <v>121</v>
      </c>
      <c r="V5343" s="39"/>
      <c r="Z5343" s="38"/>
      <c r="AA5343" s="38">
        <v>12</v>
      </c>
      <c r="AB5343" s="30"/>
      <c r="AC5343" s="31"/>
      <c r="AD5343" s="32"/>
      <c r="AE5343" s="32"/>
      <c r="AF5343" s="33"/>
      <c r="AJ5343" s="350">
        <v>1206039</v>
      </c>
      <c r="AK5343" s="3"/>
      <c r="AL5343" s="3"/>
    </row>
    <row r="5344" spans="1:38" ht="12" customHeight="1" x14ac:dyDescent="0.25">
      <c r="A5344" s="73">
        <v>5206040</v>
      </c>
      <c r="B5344" s="98" t="s">
        <v>4100</v>
      </c>
      <c r="C5344" s="74"/>
      <c r="D5344" s="115">
        <v>1525.41</v>
      </c>
      <c r="E5344" s="75" t="s">
        <v>6463</v>
      </c>
      <c r="F5344" s="112">
        <f t="shared" si="276"/>
        <v>1830.492</v>
      </c>
      <c r="G5344" s="80" t="s">
        <v>3334</v>
      </c>
      <c r="H5344" s="358"/>
      <c r="L5344"/>
      <c r="M5344"/>
      <c r="P5344" s="9">
        <v>121</v>
      </c>
      <c r="V5344" s="39"/>
      <c r="Z5344" s="38"/>
      <c r="AA5344" s="38">
        <v>12.000037555864338</v>
      </c>
      <c r="AB5344" s="30"/>
      <c r="AC5344" s="31"/>
      <c r="AD5344" s="32"/>
      <c r="AE5344" s="32"/>
      <c r="AF5344" s="33"/>
      <c r="AJ5344" s="350">
        <v>1206040</v>
      </c>
      <c r="AK5344" s="3"/>
      <c r="AL5344" s="3"/>
    </row>
    <row r="5345" spans="1:38" ht="12" customHeight="1" x14ac:dyDescent="0.25">
      <c r="A5345" s="73">
        <v>5206041</v>
      </c>
      <c r="B5345" s="98" t="s">
        <v>4115</v>
      </c>
      <c r="C5345" s="74"/>
      <c r="D5345" s="115">
        <v>1525.41</v>
      </c>
      <c r="E5345" s="75" t="s">
        <v>6463</v>
      </c>
      <c r="F5345" s="112">
        <f t="shared" si="276"/>
        <v>1830.492</v>
      </c>
      <c r="G5345" s="80" t="s">
        <v>3334</v>
      </c>
      <c r="H5345" s="358"/>
      <c r="L5345"/>
      <c r="M5345"/>
      <c r="P5345" s="9">
        <v>121</v>
      </c>
      <c r="V5345" s="39"/>
      <c r="Z5345" s="38"/>
      <c r="AA5345" s="38">
        <v>12.000037555864338</v>
      </c>
      <c r="AB5345" s="30"/>
      <c r="AC5345" s="31"/>
      <c r="AD5345" s="32"/>
      <c r="AE5345" s="32"/>
      <c r="AF5345" s="33"/>
      <c r="AJ5345" s="350">
        <v>1206041</v>
      </c>
      <c r="AK5345" s="3"/>
      <c r="AL5345" s="3"/>
    </row>
    <row r="5346" spans="1:38" ht="12" customHeight="1" x14ac:dyDescent="0.25">
      <c r="A5346" s="73">
        <v>5206042</v>
      </c>
      <c r="B5346" s="98" t="s">
        <v>4135</v>
      </c>
      <c r="C5346" s="74"/>
      <c r="D5346" s="115">
        <v>1525.41</v>
      </c>
      <c r="E5346" s="75" t="s">
        <v>6463</v>
      </c>
      <c r="F5346" s="112">
        <f t="shared" si="276"/>
        <v>1830.492</v>
      </c>
      <c r="G5346" s="80" t="s">
        <v>3334</v>
      </c>
      <c r="H5346" s="358"/>
      <c r="L5346"/>
      <c r="M5346"/>
      <c r="P5346" s="9">
        <v>121</v>
      </c>
      <c r="V5346" s="39"/>
      <c r="Z5346" s="38"/>
      <c r="AA5346" s="38">
        <v>12.000037555864338</v>
      </c>
      <c r="AB5346" s="30"/>
      <c r="AC5346" s="31"/>
      <c r="AD5346" s="32"/>
      <c r="AE5346" s="32"/>
      <c r="AF5346" s="33"/>
      <c r="AJ5346" s="350">
        <v>1206042</v>
      </c>
      <c r="AK5346" s="3"/>
      <c r="AL5346" s="3"/>
    </row>
    <row r="5347" spans="1:38" ht="12" customHeight="1" x14ac:dyDescent="0.25">
      <c r="A5347" s="73">
        <v>5206043</v>
      </c>
      <c r="B5347" s="98" t="s">
        <v>4116</v>
      </c>
      <c r="C5347" s="74"/>
      <c r="D5347" s="115">
        <v>1743.69</v>
      </c>
      <c r="E5347" s="75" t="s">
        <v>6463</v>
      </c>
      <c r="F5347" s="112">
        <f t="shared" si="276"/>
        <v>2092.4279999999999</v>
      </c>
      <c r="G5347" s="80" t="s">
        <v>3334</v>
      </c>
      <c r="H5347" s="358"/>
      <c r="L5347"/>
      <c r="M5347"/>
      <c r="P5347" s="9">
        <v>121</v>
      </c>
      <c r="V5347" s="39"/>
      <c r="Z5347" s="38"/>
      <c r="AA5347" s="38">
        <v>12.000098563437888</v>
      </c>
      <c r="AB5347" s="30"/>
      <c r="AC5347" s="31"/>
      <c r="AD5347" s="32"/>
      <c r="AE5347" s="32"/>
      <c r="AF5347" s="33"/>
      <c r="AJ5347" s="350">
        <v>1206043</v>
      </c>
      <c r="AK5347" s="3"/>
      <c r="AL5347" s="3"/>
    </row>
    <row r="5348" spans="1:38" ht="12" customHeight="1" x14ac:dyDescent="0.25">
      <c r="A5348" s="73">
        <v>5206044</v>
      </c>
      <c r="B5348" s="98" t="s">
        <v>4101</v>
      </c>
      <c r="C5348" s="74"/>
      <c r="D5348" s="115">
        <v>2148.2399999999998</v>
      </c>
      <c r="E5348" s="75" t="s">
        <v>6463</v>
      </c>
      <c r="F5348" s="112">
        <f t="shared" si="276"/>
        <v>2577.8879999999995</v>
      </c>
      <c r="G5348" s="80" t="s">
        <v>3334</v>
      </c>
      <c r="H5348" s="358"/>
      <c r="L5348"/>
      <c r="M5348"/>
      <c r="P5348" s="9">
        <v>121</v>
      </c>
      <c r="V5348" s="39"/>
      <c r="Z5348" s="38"/>
      <c r="AA5348" s="38">
        <v>11.999733324444151</v>
      </c>
      <c r="AB5348" s="30"/>
      <c r="AC5348" s="31"/>
      <c r="AD5348" s="32"/>
      <c r="AE5348" s="32"/>
      <c r="AF5348" s="33"/>
      <c r="AJ5348" s="350">
        <v>1206044</v>
      </c>
      <c r="AK5348" s="3"/>
      <c r="AL5348" s="3"/>
    </row>
    <row r="5349" spans="1:38" ht="12" customHeight="1" x14ac:dyDescent="0.25">
      <c r="A5349" s="73">
        <v>5206045</v>
      </c>
      <c r="B5349" s="98" t="s">
        <v>4117</v>
      </c>
      <c r="C5349" s="74"/>
      <c r="D5349" s="115">
        <v>2148.2399999999998</v>
      </c>
      <c r="E5349" s="75" t="s">
        <v>6463</v>
      </c>
      <c r="F5349" s="112">
        <f t="shared" si="276"/>
        <v>2577.8879999999995</v>
      </c>
      <c r="G5349" s="80" t="s">
        <v>3334</v>
      </c>
      <c r="H5349" s="358"/>
      <c r="L5349"/>
      <c r="M5349"/>
      <c r="P5349" s="9">
        <v>121</v>
      </c>
      <c r="V5349" s="39"/>
      <c r="Z5349" s="38"/>
      <c r="AA5349" s="38">
        <v>11.999733324444151</v>
      </c>
      <c r="AB5349" s="30"/>
      <c r="AC5349" s="31"/>
      <c r="AD5349" s="32"/>
      <c r="AE5349" s="32"/>
      <c r="AF5349" s="33"/>
      <c r="AJ5349" s="350">
        <v>1206045</v>
      </c>
      <c r="AK5349" s="3"/>
      <c r="AL5349" s="3"/>
    </row>
    <row r="5350" spans="1:38" ht="12" customHeight="1" x14ac:dyDescent="0.25">
      <c r="A5350" s="73">
        <v>5206046</v>
      </c>
      <c r="B5350" s="98" t="s">
        <v>4136</v>
      </c>
      <c r="C5350" s="74"/>
      <c r="D5350" s="115">
        <v>2148.2399999999998</v>
      </c>
      <c r="E5350" s="75" t="s">
        <v>6463</v>
      </c>
      <c r="F5350" s="112">
        <f t="shared" si="276"/>
        <v>2577.8879999999995</v>
      </c>
      <c r="G5350" s="80" t="s">
        <v>3334</v>
      </c>
      <c r="H5350" s="358"/>
      <c r="L5350"/>
      <c r="M5350"/>
      <c r="P5350" s="9">
        <v>121</v>
      </c>
      <c r="V5350" s="39"/>
      <c r="Z5350" s="38"/>
      <c r="AA5350" s="38">
        <v>11.999733324444151</v>
      </c>
      <c r="AB5350" s="30"/>
      <c r="AC5350" s="31"/>
      <c r="AD5350" s="32"/>
      <c r="AE5350" s="32"/>
      <c r="AF5350" s="33"/>
      <c r="AJ5350" s="350">
        <v>1206046</v>
      </c>
      <c r="AK5350" s="3"/>
      <c r="AL5350" s="3"/>
    </row>
    <row r="5351" spans="1:38" ht="12" customHeight="1" x14ac:dyDescent="0.25">
      <c r="A5351" s="73">
        <v>5206047</v>
      </c>
      <c r="B5351" s="98" t="s">
        <v>4102</v>
      </c>
      <c r="C5351" s="74"/>
      <c r="D5351" s="115">
        <v>2406.27</v>
      </c>
      <c r="E5351" s="75" t="s">
        <v>6463</v>
      </c>
      <c r="F5351" s="112">
        <f t="shared" si="276"/>
        <v>2887.5239999999999</v>
      </c>
      <c r="G5351" s="80" t="s">
        <v>3334</v>
      </c>
      <c r="H5351" s="358"/>
      <c r="L5351"/>
      <c r="M5351"/>
      <c r="P5351" s="9">
        <v>121</v>
      </c>
      <c r="V5351" s="39"/>
      <c r="Z5351" s="38"/>
      <c r="AA5351" s="38">
        <v>12.000261884497036</v>
      </c>
      <c r="AB5351" s="30"/>
      <c r="AC5351" s="31"/>
      <c r="AD5351" s="32"/>
      <c r="AE5351" s="32"/>
      <c r="AF5351" s="33"/>
      <c r="AJ5351" s="350">
        <v>1206047</v>
      </c>
      <c r="AK5351" s="3"/>
      <c r="AL5351" s="3"/>
    </row>
    <row r="5352" spans="1:38" ht="12" customHeight="1" x14ac:dyDescent="0.25">
      <c r="A5352" s="73">
        <v>5206048</v>
      </c>
      <c r="B5352" s="98" t="s">
        <v>4118</v>
      </c>
      <c r="C5352" s="74"/>
      <c r="D5352" s="115">
        <v>2406.27</v>
      </c>
      <c r="E5352" s="75" t="s">
        <v>6463</v>
      </c>
      <c r="F5352" s="112">
        <f t="shared" si="276"/>
        <v>2887.5239999999999</v>
      </c>
      <c r="G5352" s="80" t="s">
        <v>3334</v>
      </c>
      <c r="H5352" s="358"/>
      <c r="L5352"/>
      <c r="M5352"/>
      <c r="P5352" s="9">
        <v>121</v>
      </c>
      <c r="V5352" s="39"/>
      <c r="Z5352" s="38"/>
      <c r="AA5352" s="38">
        <v>12.000261884497036</v>
      </c>
      <c r="AB5352" s="30"/>
      <c r="AC5352" s="31"/>
      <c r="AD5352" s="32"/>
      <c r="AE5352" s="32"/>
      <c r="AF5352" s="33"/>
      <c r="AJ5352" s="350">
        <v>1206048</v>
      </c>
      <c r="AK5352" s="3"/>
      <c r="AL5352" s="3"/>
    </row>
    <row r="5353" spans="1:38" ht="12" customHeight="1" x14ac:dyDescent="0.25">
      <c r="A5353" s="73">
        <v>5206049</v>
      </c>
      <c r="B5353" s="98" t="s">
        <v>4119</v>
      </c>
      <c r="C5353" s="74"/>
      <c r="D5353" s="115">
        <v>1743.69</v>
      </c>
      <c r="E5353" s="75"/>
      <c r="F5353" s="112">
        <f t="shared" si="276"/>
        <v>2092.4279999999999</v>
      </c>
      <c r="G5353" s="80" t="s">
        <v>3334</v>
      </c>
      <c r="H5353" s="358"/>
      <c r="L5353"/>
      <c r="M5353"/>
      <c r="P5353" s="9">
        <v>121</v>
      </c>
      <c r="V5353" s="39"/>
      <c r="Z5353" s="38"/>
      <c r="AA5353" s="38">
        <v>12.000098563437888</v>
      </c>
      <c r="AB5353" s="30"/>
      <c r="AC5353" s="31"/>
      <c r="AD5353" s="32"/>
      <c r="AE5353" s="32"/>
      <c r="AF5353" s="33"/>
      <c r="AJ5353" s="350">
        <v>1206049</v>
      </c>
      <c r="AK5353" s="3"/>
      <c r="AL5353" s="3"/>
    </row>
    <row r="5354" spans="1:38" ht="12" customHeight="1" x14ac:dyDescent="0.25">
      <c r="A5354" s="73">
        <v>5206050</v>
      </c>
      <c r="B5354" s="98" t="s">
        <v>4137</v>
      </c>
      <c r="C5354" s="74"/>
      <c r="D5354" s="115">
        <v>2406.27</v>
      </c>
      <c r="E5354" s="75" t="s">
        <v>6463</v>
      </c>
      <c r="F5354" s="112">
        <f t="shared" si="276"/>
        <v>2887.5239999999999</v>
      </c>
      <c r="G5354" s="80" t="s">
        <v>3334</v>
      </c>
      <c r="H5354" s="358"/>
      <c r="L5354"/>
      <c r="M5354"/>
      <c r="P5354" s="9">
        <v>121</v>
      </c>
      <c r="V5354" s="39"/>
      <c r="Z5354" s="38"/>
      <c r="AA5354" s="38">
        <v>12.000261884497036</v>
      </c>
      <c r="AB5354" s="30"/>
      <c r="AC5354" s="31"/>
      <c r="AD5354" s="32"/>
      <c r="AE5354" s="32"/>
      <c r="AF5354" s="33"/>
      <c r="AJ5354" s="350">
        <v>1206050</v>
      </c>
      <c r="AK5354" s="3"/>
      <c r="AL5354" s="3"/>
    </row>
    <row r="5355" spans="1:38" ht="24" customHeight="1" x14ac:dyDescent="0.25">
      <c r="A5355" s="73">
        <v>3704039</v>
      </c>
      <c r="B5355" s="98" t="s">
        <v>6380</v>
      </c>
      <c r="C5355" s="74"/>
      <c r="D5355" s="115">
        <v>137.52000000000001</v>
      </c>
      <c r="E5355" s="95" t="s">
        <v>5497</v>
      </c>
      <c r="F5355" s="112">
        <f t="shared" si="276"/>
        <v>165.024</v>
      </c>
      <c r="G5355" s="80" t="s">
        <v>3333</v>
      </c>
      <c r="H5355" s="358"/>
      <c r="J5355" s="15"/>
      <c r="L5355"/>
      <c r="M5355"/>
      <c r="P5355" s="9">
        <v>121</v>
      </c>
      <c r="V5355" s="39"/>
      <c r="Z5355" s="38"/>
      <c r="AA5355" s="38">
        <v>14.992686494392998</v>
      </c>
      <c r="AB5355" s="30"/>
      <c r="AC5355" s="31"/>
      <c r="AD5355" s="32"/>
      <c r="AE5355" s="32"/>
      <c r="AF5355" s="33"/>
      <c r="AJ5355" s="350"/>
      <c r="AK5355" s="3"/>
      <c r="AL5355" s="3"/>
    </row>
    <row r="5356" spans="1:38" ht="24" customHeight="1" x14ac:dyDescent="0.25">
      <c r="A5356" s="73">
        <v>3704040</v>
      </c>
      <c r="B5356" s="98" t="s">
        <v>6381</v>
      </c>
      <c r="C5356" s="74"/>
      <c r="D5356" s="115">
        <v>137.52000000000001</v>
      </c>
      <c r="E5356" s="95" t="s">
        <v>5497</v>
      </c>
      <c r="F5356" s="112">
        <f t="shared" si="276"/>
        <v>165.024</v>
      </c>
      <c r="G5356" s="80" t="s">
        <v>3333</v>
      </c>
      <c r="H5356" s="358"/>
      <c r="J5356" s="15"/>
      <c r="L5356"/>
      <c r="M5356"/>
      <c r="P5356" s="9">
        <v>121</v>
      </c>
      <c r="V5356" s="39"/>
      <c r="Z5356" s="38"/>
      <c r="AA5356" s="38">
        <v>14.992686494392998</v>
      </c>
      <c r="AB5356" s="30"/>
      <c r="AC5356" s="31"/>
      <c r="AD5356" s="32"/>
      <c r="AE5356" s="32"/>
      <c r="AF5356" s="33"/>
      <c r="AJ5356" s="350"/>
      <c r="AK5356" s="3"/>
      <c r="AL5356" s="3"/>
    </row>
    <row r="5357" spans="1:38" ht="24" customHeight="1" x14ac:dyDescent="0.25">
      <c r="A5357" s="73">
        <v>3704041</v>
      </c>
      <c r="B5357" s="98" t="s">
        <v>6426</v>
      </c>
      <c r="C5357" s="74"/>
      <c r="D5357" s="115">
        <v>144.19</v>
      </c>
      <c r="E5357" s="95" t="s">
        <v>5497</v>
      </c>
      <c r="F5357" s="112">
        <f t="shared" si="276"/>
        <v>173.02799999999999</v>
      </c>
      <c r="G5357" s="80" t="s">
        <v>3334</v>
      </c>
      <c r="H5357" s="358"/>
      <c r="J5357" s="15"/>
      <c r="L5357"/>
      <c r="M5357"/>
      <c r="P5357" s="9">
        <v>121</v>
      </c>
      <c r="V5357" s="39"/>
      <c r="Z5357" s="38"/>
      <c r="AA5357" s="38">
        <v>14.992686494392998</v>
      </c>
      <c r="AB5357" s="30"/>
      <c r="AC5357" s="31"/>
      <c r="AD5357" s="32"/>
      <c r="AE5357" s="32"/>
      <c r="AF5357" s="33"/>
      <c r="AJ5357" s="350"/>
      <c r="AK5357" s="3"/>
      <c r="AL5357" s="3"/>
    </row>
    <row r="5358" spans="1:38" ht="24" customHeight="1" x14ac:dyDescent="0.25">
      <c r="A5358" s="73">
        <v>3704042</v>
      </c>
      <c r="B5358" s="98" t="s">
        <v>6382</v>
      </c>
      <c r="C5358" s="74"/>
      <c r="D5358" s="115">
        <v>144.19</v>
      </c>
      <c r="E5358" s="95" t="s">
        <v>5497</v>
      </c>
      <c r="F5358" s="112">
        <f t="shared" si="276"/>
        <v>173.02799999999999</v>
      </c>
      <c r="G5358" s="80" t="s">
        <v>3333</v>
      </c>
      <c r="H5358" s="358"/>
      <c r="J5358" s="15"/>
      <c r="L5358"/>
      <c r="M5358"/>
      <c r="P5358" s="9">
        <v>121</v>
      </c>
      <c r="V5358" s="39"/>
      <c r="Z5358" s="38"/>
      <c r="AA5358" s="38">
        <v>14.992686494392998</v>
      </c>
      <c r="AB5358" s="30"/>
      <c r="AC5358" s="31"/>
      <c r="AD5358" s="32"/>
      <c r="AE5358" s="32"/>
      <c r="AF5358" s="33"/>
      <c r="AJ5358" s="350"/>
      <c r="AK5358" s="3"/>
      <c r="AL5358" s="3"/>
    </row>
    <row r="5359" spans="1:38" ht="24" customHeight="1" x14ac:dyDescent="0.25">
      <c r="A5359" s="73">
        <v>3704043</v>
      </c>
      <c r="B5359" s="98" t="s">
        <v>6427</v>
      </c>
      <c r="C5359" s="74"/>
      <c r="D5359" s="115">
        <v>144.19</v>
      </c>
      <c r="E5359" s="95" t="s">
        <v>5497</v>
      </c>
      <c r="F5359" s="112">
        <f t="shared" si="276"/>
        <v>173.02799999999999</v>
      </c>
      <c r="G5359" s="80" t="s">
        <v>3334</v>
      </c>
      <c r="H5359" s="358"/>
      <c r="J5359" s="15"/>
      <c r="L5359"/>
      <c r="M5359"/>
      <c r="P5359" s="9">
        <v>121</v>
      </c>
      <c r="V5359" s="39"/>
      <c r="Z5359" s="38"/>
      <c r="AA5359" s="38">
        <v>14.992686494392998</v>
      </c>
      <c r="AB5359" s="30"/>
      <c r="AC5359" s="31"/>
      <c r="AD5359" s="32"/>
      <c r="AE5359" s="32"/>
      <c r="AF5359" s="33"/>
      <c r="AJ5359" s="350"/>
      <c r="AK5359" s="3"/>
      <c r="AL5359" s="3"/>
    </row>
    <row r="5360" spans="1:38" ht="24" customHeight="1" x14ac:dyDescent="0.25">
      <c r="A5360" s="73">
        <v>3704044</v>
      </c>
      <c r="B5360" s="98" t="s">
        <v>6428</v>
      </c>
      <c r="C5360" s="74"/>
      <c r="D5360" s="115">
        <v>144.19</v>
      </c>
      <c r="E5360" s="95" t="s">
        <v>5497</v>
      </c>
      <c r="F5360" s="112">
        <f t="shared" si="276"/>
        <v>173.02799999999999</v>
      </c>
      <c r="G5360" s="80" t="s">
        <v>3335</v>
      </c>
      <c r="H5360" s="358"/>
      <c r="J5360" s="15"/>
      <c r="L5360"/>
      <c r="M5360"/>
      <c r="P5360" s="9">
        <v>121</v>
      </c>
      <c r="V5360" s="39"/>
      <c r="Z5360" s="38"/>
      <c r="AA5360" s="38">
        <v>14.992686494392998</v>
      </c>
      <c r="AB5360" s="30"/>
      <c r="AC5360" s="31"/>
      <c r="AD5360" s="32"/>
      <c r="AE5360" s="32"/>
      <c r="AF5360" s="33"/>
      <c r="AJ5360" s="350"/>
      <c r="AK5360" s="3"/>
      <c r="AL5360" s="3"/>
    </row>
    <row r="5361" spans="1:38" ht="24" customHeight="1" x14ac:dyDescent="0.25">
      <c r="A5361" s="73">
        <v>3704045</v>
      </c>
      <c r="B5361" s="98" t="s">
        <v>6383</v>
      </c>
      <c r="C5361" s="74"/>
      <c r="D5361" s="115">
        <v>144.19</v>
      </c>
      <c r="E5361" s="95" t="s">
        <v>5497</v>
      </c>
      <c r="F5361" s="112">
        <f t="shared" si="276"/>
        <v>173.02799999999999</v>
      </c>
      <c r="G5361" s="80" t="s">
        <v>3333</v>
      </c>
      <c r="H5361" s="358"/>
      <c r="J5361" s="15"/>
      <c r="L5361"/>
      <c r="M5361"/>
      <c r="P5361" s="9">
        <v>121</v>
      </c>
      <c r="V5361" s="39"/>
      <c r="Z5361" s="38"/>
      <c r="AA5361" s="38">
        <v>14.992686494392998</v>
      </c>
      <c r="AB5361" s="30"/>
      <c r="AC5361" s="31"/>
      <c r="AD5361" s="32"/>
      <c r="AE5361" s="32"/>
      <c r="AF5361" s="33"/>
      <c r="AJ5361" s="350"/>
      <c r="AK5361" s="3"/>
      <c r="AL5361" s="3"/>
    </row>
    <row r="5362" spans="1:38" ht="24" customHeight="1" x14ac:dyDescent="0.25">
      <c r="A5362" s="73">
        <v>3704046</v>
      </c>
      <c r="B5362" s="98" t="s">
        <v>6429</v>
      </c>
      <c r="C5362" s="74"/>
      <c r="D5362" s="115">
        <v>204.19</v>
      </c>
      <c r="E5362" s="95" t="s">
        <v>5497</v>
      </c>
      <c r="F5362" s="112">
        <f t="shared" si="276"/>
        <v>245.02799999999999</v>
      </c>
      <c r="G5362" s="80" t="s">
        <v>3334</v>
      </c>
      <c r="H5362" s="358"/>
      <c r="J5362" s="15"/>
      <c r="L5362"/>
      <c r="M5362"/>
      <c r="P5362" s="9">
        <v>121</v>
      </c>
      <c r="V5362" s="39"/>
      <c r="Z5362" s="38"/>
      <c r="AA5362" s="38">
        <v>14.992686494392998</v>
      </c>
      <c r="AB5362" s="30"/>
      <c r="AC5362" s="31"/>
      <c r="AD5362" s="32"/>
      <c r="AE5362" s="32"/>
      <c r="AF5362" s="33"/>
      <c r="AJ5362" s="350"/>
      <c r="AK5362" s="3"/>
      <c r="AL5362" s="3"/>
    </row>
    <row r="5363" spans="1:38" ht="24" customHeight="1" x14ac:dyDescent="0.25">
      <c r="A5363" s="73">
        <v>3704047</v>
      </c>
      <c r="B5363" s="98" t="s">
        <v>6430</v>
      </c>
      <c r="C5363" s="74"/>
      <c r="D5363" s="115">
        <v>204.19</v>
      </c>
      <c r="E5363" s="95" t="s">
        <v>5497</v>
      </c>
      <c r="F5363" s="112">
        <f t="shared" si="276"/>
        <v>245.02799999999999</v>
      </c>
      <c r="G5363" s="80" t="s">
        <v>3335</v>
      </c>
      <c r="H5363" s="358"/>
      <c r="J5363" s="15"/>
      <c r="L5363"/>
      <c r="M5363"/>
      <c r="P5363" s="9">
        <v>121</v>
      </c>
      <c r="V5363" s="39"/>
      <c r="Z5363" s="38"/>
      <c r="AA5363" s="38">
        <v>14.992686494392998</v>
      </c>
      <c r="AB5363" s="30"/>
      <c r="AC5363" s="31"/>
      <c r="AD5363" s="32"/>
      <c r="AE5363" s="32"/>
      <c r="AF5363" s="33"/>
      <c r="AJ5363" s="350"/>
      <c r="AK5363" s="3"/>
      <c r="AL5363" s="3"/>
    </row>
    <row r="5364" spans="1:38" ht="24" customHeight="1" x14ac:dyDescent="0.25">
      <c r="A5364" s="73">
        <v>3704048</v>
      </c>
      <c r="B5364" s="98" t="s">
        <v>6384</v>
      </c>
      <c r="C5364" s="74"/>
      <c r="D5364" s="115">
        <v>204.19</v>
      </c>
      <c r="E5364" s="95" t="s">
        <v>5497</v>
      </c>
      <c r="F5364" s="112">
        <f t="shared" si="276"/>
        <v>245.02799999999999</v>
      </c>
      <c r="G5364" s="80" t="s">
        <v>3333</v>
      </c>
      <c r="H5364" s="358"/>
      <c r="J5364" s="15"/>
      <c r="L5364"/>
      <c r="M5364"/>
      <c r="P5364" s="9">
        <v>121</v>
      </c>
      <c r="V5364" s="39"/>
      <c r="Z5364" s="38"/>
      <c r="AA5364" s="38">
        <v>14.992686494392998</v>
      </c>
      <c r="AB5364" s="30"/>
      <c r="AC5364" s="31"/>
      <c r="AD5364" s="32"/>
      <c r="AE5364" s="32"/>
      <c r="AF5364" s="33"/>
      <c r="AJ5364" s="350"/>
      <c r="AK5364" s="3"/>
      <c r="AL5364" s="3"/>
    </row>
    <row r="5365" spans="1:38" ht="24" customHeight="1" x14ac:dyDescent="0.25">
      <c r="A5365" s="73">
        <v>3704049</v>
      </c>
      <c r="B5365" s="98" t="s">
        <v>6431</v>
      </c>
      <c r="C5365" s="74"/>
      <c r="D5365" s="115">
        <v>345.98</v>
      </c>
      <c r="E5365" s="95" t="s">
        <v>5497</v>
      </c>
      <c r="F5365" s="112">
        <f t="shared" si="276"/>
        <v>415.17599999999999</v>
      </c>
      <c r="G5365" s="80" t="s">
        <v>3334</v>
      </c>
      <c r="H5365" s="358"/>
      <c r="J5365" s="15"/>
      <c r="L5365"/>
      <c r="M5365"/>
      <c r="P5365" s="9">
        <v>121</v>
      </c>
      <c r="V5365" s="39"/>
      <c r="Z5365" s="38"/>
      <c r="AA5365" s="38">
        <v>14.992686494392998</v>
      </c>
      <c r="AB5365" s="30"/>
      <c r="AC5365" s="31"/>
      <c r="AD5365" s="32"/>
      <c r="AE5365" s="32"/>
      <c r="AF5365" s="33"/>
      <c r="AJ5365" s="350"/>
      <c r="AK5365" s="3"/>
      <c r="AL5365" s="3"/>
    </row>
    <row r="5366" spans="1:38" ht="24" customHeight="1" x14ac:dyDescent="0.25">
      <c r="A5366" s="73">
        <v>3704050</v>
      </c>
      <c r="B5366" s="98" t="s">
        <v>6432</v>
      </c>
      <c r="C5366" s="74"/>
      <c r="D5366" s="115">
        <v>345.98</v>
      </c>
      <c r="E5366" s="95" t="s">
        <v>5497</v>
      </c>
      <c r="F5366" s="112">
        <f t="shared" si="276"/>
        <v>415.17599999999999</v>
      </c>
      <c r="G5366" s="80" t="s">
        <v>3335</v>
      </c>
      <c r="H5366" s="358"/>
      <c r="J5366" s="15"/>
      <c r="L5366"/>
      <c r="M5366"/>
      <c r="P5366" s="9">
        <v>121</v>
      </c>
      <c r="V5366" s="39"/>
      <c r="Z5366" s="38"/>
      <c r="AA5366" s="38">
        <v>14.992686494392998</v>
      </c>
      <c r="AB5366" s="30"/>
      <c r="AC5366" s="31"/>
      <c r="AD5366" s="32"/>
      <c r="AE5366" s="32"/>
      <c r="AF5366" s="33"/>
      <c r="AJ5366" s="350"/>
      <c r="AK5366" s="3"/>
      <c r="AL5366" s="3"/>
    </row>
    <row r="5367" spans="1:38" ht="24" customHeight="1" x14ac:dyDescent="0.25">
      <c r="A5367" s="73">
        <v>3704051</v>
      </c>
      <c r="B5367" s="98" t="s">
        <v>6385</v>
      </c>
      <c r="C5367" s="74"/>
      <c r="D5367" s="115">
        <v>345.98</v>
      </c>
      <c r="E5367" s="95" t="s">
        <v>5497</v>
      </c>
      <c r="F5367" s="112">
        <f t="shared" si="276"/>
        <v>415.17599999999999</v>
      </c>
      <c r="G5367" s="80" t="s">
        <v>3333</v>
      </c>
      <c r="H5367" s="358"/>
      <c r="J5367" s="15"/>
      <c r="L5367"/>
      <c r="M5367"/>
      <c r="P5367" s="9">
        <v>121</v>
      </c>
      <c r="V5367" s="39"/>
      <c r="Z5367" s="38"/>
      <c r="AA5367" s="38">
        <v>14.992686494392998</v>
      </c>
      <c r="AB5367" s="30"/>
      <c r="AC5367" s="31"/>
      <c r="AD5367" s="32"/>
      <c r="AE5367" s="32"/>
      <c r="AF5367" s="33"/>
      <c r="AJ5367" s="350"/>
      <c r="AK5367" s="3"/>
      <c r="AL5367" s="3"/>
    </row>
    <row r="5368" spans="1:38" ht="24" customHeight="1" x14ac:dyDescent="0.25">
      <c r="A5368" s="73">
        <v>3704052</v>
      </c>
      <c r="B5368" s="98" t="s">
        <v>6433</v>
      </c>
      <c r="C5368" s="74"/>
      <c r="D5368" s="115">
        <v>277.81</v>
      </c>
      <c r="E5368" s="95" t="s">
        <v>5497</v>
      </c>
      <c r="F5368" s="112">
        <f t="shared" si="276"/>
        <v>333.37200000000001</v>
      </c>
      <c r="G5368" s="80" t="s">
        <v>3334</v>
      </c>
      <c r="H5368" s="358"/>
      <c r="J5368" s="15"/>
      <c r="L5368"/>
      <c r="M5368"/>
      <c r="P5368" s="9">
        <v>121</v>
      </c>
      <c r="V5368" s="39"/>
      <c r="Z5368" s="38"/>
      <c r="AA5368" s="38">
        <v>14.992686494392998</v>
      </c>
      <c r="AB5368" s="30"/>
      <c r="AC5368" s="31"/>
      <c r="AD5368" s="32"/>
      <c r="AE5368" s="32"/>
      <c r="AF5368" s="33"/>
      <c r="AJ5368" s="350"/>
      <c r="AK5368" s="3"/>
      <c r="AL5368" s="3"/>
    </row>
    <row r="5369" spans="1:38" ht="24" customHeight="1" x14ac:dyDescent="0.25">
      <c r="A5369" s="73">
        <v>3704053</v>
      </c>
      <c r="B5369" s="98" t="s">
        <v>6434</v>
      </c>
      <c r="C5369" s="74"/>
      <c r="D5369" s="115">
        <v>527.02</v>
      </c>
      <c r="E5369" s="95" t="s">
        <v>5497</v>
      </c>
      <c r="F5369" s="112">
        <f t="shared" si="276"/>
        <v>632.42399999999998</v>
      </c>
      <c r="G5369" s="80" t="s">
        <v>3335</v>
      </c>
      <c r="H5369" s="358"/>
      <c r="J5369" s="15"/>
      <c r="L5369"/>
      <c r="M5369"/>
      <c r="P5369" s="9">
        <v>121</v>
      </c>
      <c r="V5369" s="39"/>
      <c r="Z5369" s="38"/>
      <c r="AA5369" s="38">
        <v>14.992686494392998</v>
      </c>
      <c r="AB5369" s="30"/>
      <c r="AC5369" s="31"/>
      <c r="AD5369" s="32"/>
      <c r="AE5369" s="32"/>
      <c r="AF5369" s="33"/>
      <c r="AJ5369" s="350"/>
      <c r="AK5369" s="3"/>
      <c r="AL5369" s="3"/>
    </row>
    <row r="5370" spans="1:38" ht="24" customHeight="1" x14ac:dyDescent="0.25">
      <c r="A5370" s="73">
        <v>3704054</v>
      </c>
      <c r="B5370" s="98" t="s">
        <v>6435</v>
      </c>
      <c r="C5370" s="74"/>
      <c r="D5370" s="115">
        <v>527.02</v>
      </c>
      <c r="E5370" s="95" t="s">
        <v>5497</v>
      </c>
      <c r="F5370" s="112">
        <f t="shared" si="276"/>
        <v>632.42399999999998</v>
      </c>
      <c r="G5370" s="80" t="s">
        <v>3335</v>
      </c>
      <c r="H5370" s="358"/>
      <c r="J5370" s="15"/>
      <c r="L5370"/>
      <c r="M5370"/>
      <c r="P5370" s="9">
        <v>121</v>
      </c>
      <c r="V5370" s="39"/>
      <c r="Z5370" s="38"/>
      <c r="AA5370" s="38">
        <v>14.992686494392998</v>
      </c>
      <c r="AB5370" s="30"/>
      <c r="AC5370" s="31"/>
      <c r="AD5370" s="32"/>
      <c r="AE5370" s="32"/>
      <c r="AF5370" s="33"/>
      <c r="AJ5370" s="350"/>
      <c r="AK5370" s="3"/>
      <c r="AL5370" s="3"/>
    </row>
    <row r="5371" spans="1:38" ht="24" customHeight="1" x14ac:dyDescent="0.25">
      <c r="A5371" s="73">
        <v>3704055</v>
      </c>
      <c r="B5371" s="98" t="s">
        <v>6436</v>
      </c>
      <c r="C5371" s="74"/>
      <c r="D5371" s="115">
        <v>527.02</v>
      </c>
      <c r="E5371" s="95" t="s">
        <v>5497</v>
      </c>
      <c r="F5371" s="112">
        <f t="shared" si="276"/>
        <v>632.42399999999998</v>
      </c>
      <c r="G5371" s="80" t="s">
        <v>3335</v>
      </c>
      <c r="H5371" s="358"/>
      <c r="J5371" s="15"/>
      <c r="L5371"/>
      <c r="M5371"/>
      <c r="P5371" s="9">
        <v>121</v>
      </c>
      <c r="V5371" s="39"/>
      <c r="Z5371" s="38"/>
      <c r="AA5371" s="38">
        <v>14.992686494392998</v>
      </c>
      <c r="AB5371" s="30"/>
      <c r="AC5371" s="31"/>
      <c r="AD5371" s="32"/>
      <c r="AE5371" s="32"/>
      <c r="AF5371" s="33"/>
      <c r="AJ5371" s="350"/>
      <c r="AK5371" s="3"/>
      <c r="AL5371" s="3"/>
    </row>
    <row r="5372" spans="1:38" ht="24" customHeight="1" x14ac:dyDescent="0.25">
      <c r="A5372" s="73">
        <v>3704056</v>
      </c>
      <c r="B5372" s="98" t="s">
        <v>6386</v>
      </c>
      <c r="C5372" s="74"/>
      <c r="D5372" s="115">
        <v>527.02</v>
      </c>
      <c r="E5372" s="95" t="s">
        <v>5497</v>
      </c>
      <c r="F5372" s="112">
        <f t="shared" si="276"/>
        <v>632.42399999999998</v>
      </c>
      <c r="G5372" s="80" t="s">
        <v>3333</v>
      </c>
      <c r="H5372" s="358"/>
      <c r="J5372" s="15"/>
      <c r="L5372"/>
      <c r="M5372"/>
      <c r="P5372" s="9">
        <v>121</v>
      </c>
      <c r="V5372" s="39"/>
      <c r="Z5372" s="38"/>
      <c r="AA5372" s="38">
        <v>14.992686494392998</v>
      </c>
      <c r="AB5372" s="30"/>
      <c r="AC5372" s="31"/>
      <c r="AD5372" s="32"/>
      <c r="AE5372" s="32"/>
      <c r="AF5372" s="33"/>
      <c r="AJ5372" s="350"/>
      <c r="AK5372" s="3"/>
      <c r="AL5372" s="3"/>
    </row>
    <row r="5373" spans="1:38" ht="24" customHeight="1" x14ac:dyDescent="0.25">
      <c r="A5373" s="73">
        <v>3704057</v>
      </c>
      <c r="B5373" s="98" t="s">
        <v>6437</v>
      </c>
      <c r="C5373" s="74"/>
      <c r="D5373" s="115">
        <v>524.57000000000005</v>
      </c>
      <c r="E5373" s="95" t="s">
        <v>5497</v>
      </c>
      <c r="F5373" s="112">
        <f t="shared" si="276"/>
        <v>629.48400000000004</v>
      </c>
      <c r="G5373" s="80" t="s">
        <v>3334</v>
      </c>
      <c r="H5373" s="358"/>
      <c r="J5373" s="15"/>
      <c r="L5373"/>
      <c r="M5373"/>
      <c r="P5373" s="9">
        <v>121</v>
      </c>
      <c r="V5373" s="39"/>
      <c r="Z5373" s="38"/>
      <c r="AA5373" s="38">
        <v>14.992686494392998</v>
      </c>
      <c r="AB5373" s="30"/>
      <c r="AC5373" s="31"/>
      <c r="AD5373" s="32"/>
      <c r="AE5373" s="32"/>
      <c r="AF5373" s="33"/>
      <c r="AJ5373" s="350"/>
      <c r="AK5373" s="3"/>
      <c r="AL5373" s="3"/>
    </row>
    <row r="5374" spans="1:38" ht="24" customHeight="1" x14ac:dyDescent="0.25">
      <c r="A5374" s="73">
        <v>3704058</v>
      </c>
      <c r="B5374" s="98" t="s">
        <v>6438</v>
      </c>
      <c r="C5374" s="74"/>
      <c r="D5374" s="115">
        <v>524.57000000000005</v>
      </c>
      <c r="E5374" s="95" t="s">
        <v>5497</v>
      </c>
      <c r="F5374" s="112">
        <f t="shared" si="276"/>
        <v>629.48400000000004</v>
      </c>
      <c r="G5374" s="80" t="s">
        <v>3335</v>
      </c>
      <c r="H5374" s="358"/>
      <c r="J5374" s="15"/>
      <c r="L5374"/>
      <c r="M5374"/>
      <c r="P5374" s="9">
        <v>121</v>
      </c>
      <c r="V5374" s="39"/>
      <c r="Z5374" s="38"/>
      <c r="AA5374" s="38">
        <v>14.992686494392998</v>
      </c>
      <c r="AB5374" s="30"/>
      <c r="AC5374" s="31"/>
      <c r="AD5374" s="32"/>
      <c r="AE5374" s="32"/>
      <c r="AF5374" s="33"/>
      <c r="AJ5374" s="350"/>
      <c r="AK5374" s="3"/>
      <c r="AL5374" s="3"/>
    </row>
    <row r="5375" spans="1:38" ht="24" customHeight="1" x14ac:dyDescent="0.25">
      <c r="A5375" s="73">
        <v>3704059</v>
      </c>
      <c r="B5375" s="98" t="s">
        <v>6439</v>
      </c>
      <c r="C5375" s="74"/>
      <c r="D5375" s="115">
        <v>524.57000000000005</v>
      </c>
      <c r="E5375" s="95" t="s">
        <v>5497</v>
      </c>
      <c r="F5375" s="112">
        <f t="shared" si="276"/>
        <v>629.48400000000004</v>
      </c>
      <c r="G5375" s="80" t="s">
        <v>3335</v>
      </c>
      <c r="H5375" s="358"/>
      <c r="J5375" s="15"/>
      <c r="L5375"/>
      <c r="M5375"/>
      <c r="P5375" s="9">
        <v>121</v>
      </c>
      <c r="V5375" s="39"/>
      <c r="Z5375" s="38"/>
      <c r="AA5375" s="38">
        <v>14.992686494392998</v>
      </c>
      <c r="AB5375" s="30"/>
      <c r="AC5375" s="31"/>
      <c r="AD5375" s="32"/>
      <c r="AE5375" s="32"/>
      <c r="AF5375" s="33"/>
      <c r="AJ5375" s="350"/>
      <c r="AK5375" s="3"/>
      <c r="AL5375" s="3"/>
    </row>
    <row r="5376" spans="1:38" ht="24" customHeight="1" x14ac:dyDescent="0.25">
      <c r="A5376" s="73">
        <v>3704060</v>
      </c>
      <c r="B5376" s="98" t="s">
        <v>6387</v>
      </c>
      <c r="C5376" s="74"/>
      <c r="D5376" s="115">
        <v>524.57000000000005</v>
      </c>
      <c r="E5376" s="95" t="s">
        <v>5497</v>
      </c>
      <c r="F5376" s="112">
        <f t="shared" si="276"/>
        <v>629.48400000000004</v>
      </c>
      <c r="G5376" s="80" t="s">
        <v>3333</v>
      </c>
      <c r="H5376" s="358"/>
      <c r="J5376" s="15"/>
      <c r="L5376"/>
      <c r="M5376"/>
      <c r="P5376" s="9">
        <v>121</v>
      </c>
      <c r="V5376" s="39"/>
      <c r="Z5376" s="38"/>
      <c r="AA5376" s="38">
        <v>14.992686494392998</v>
      </c>
      <c r="AB5376" s="30"/>
      <c r="AC5376" s="31"/>
      <c r="AD5376" s="32"/>
      <c r="AE5376" s="32"/>
      <c r="AF5376" s="33"/>
      <c r="AJ5376" s="350"/>
      <c r="AK5376" s="3"/>
      <c r="AL5376" s="3"/>
    </row>
    <row r="5377" spans="1:38" ht="24" customHeight="1" x14ac:dyDescent="0.25">
      <c r="A5377" s="73">
        <v>3704061</v>
      </c>
      <c r="B5377" s="98" t="s">
        <v>6440</v>
      </c>
      <c r="C5377" s="74"/>
      <c r="D5377" s="115">
        <v>899.49</v>
      </c>
      <c r="E5377" s="95" t="s">
        <v>5497</v>
      </c>
      <c r="F5377" s="112">
        <f t="shared" si="276"/>
        <v>1079.3879999999999</v>
      </c>
      <c r="G5377" s="80" t="s">
        <v>3334</v>
      </c>
      <c r="H5377" s="358"/>
      <c r="J5377" s="15"/>
      <c r="L5377"/>
      <c r="M5377"/>
      <c r="P5377" s="9">
        <v>121</v>
      </c>
      <c r="V5377" s="39"/>
      <c r="Z5377" s="38"/>
      <c r="AA5377" s="38">
        <v>14.992686494392998</v>
      </c>
      <c r="AB5377" s="30"/>
      <c r="AC5377" s="31"/>
      <c r="AD5377" s="32"/>
      <c r="AE5377" s="32"/>
      <c r="AF5377" s="33"/>
      <c r="AJ5377" s="350"/>
      <c r="AK5377" s="3"/>
      <c r="AL5377" s="3"/>
    </row>
    <row r="5378" spans="1:38" ht="24" customHeight="1" x14ac:dyDescent="0.25">
      <c r="A5378" s="73">
        <v>3704062</v>
      </c>
      <c r="B5378" s="98" t="s">
        <v>6441</v>
      </c>
      <c r="C5378" s="74"/>
      <c r="D5378" s="115">
        <v>631.41999999999996</v>
      </c>
      <c r="E5378" s="95" t="s">
        <v>5497</v>
      </c>
      <c r="F5378" s="112">
        <f t="shared" si="276"/>
        <v>757.70399999999995</v>
      </c>
      <c r="G5378" s="80" t="s">
        <v>3335</v>
      </c>
      <c r="H5378" s="358"/>
      <c r="J5378" s="15"/>
      <c r="L5378"/>
      <c r="M5378"/>
      <c r="P5378" s="9">
        <v>121</v>
      </c>
      <c r="V5378" s="39"/>
      <c r="Z5378" s="38"/>
      <c r="AA5378" s="38">
        <v>14.992686494392998</v>
      </c>
      <c r="AB5378" s="30"/>
      <c r="AC5378" s="31"/>
      <c r="AD5378" s="32"/>
      <c r="AE5378" s="32"/>
      <c r="AF5378" s="33"/>
      <c r="AJ5378" s="350"/>
      <c r="AK5378" s="3"/>
      <c r="AL5378" s="3"/>
    </row>
    <row r="5379" spans="1:38" ht="24" customHeight="1" x14ac:dyDescent="0.25">
      <c r="A5379" s="73">
        <v>3704063</v>
      </c>
      <c r="B5379" s="98" t="s">
        <v>6442</v>
      </c>
      <c r="C5379" s="74"/>
      <c r="D5379" s="115">
        <v>899.49</v>
      </c>
      <c r="E5379" s="95" t="s">
        <v>5497</v>
      </c>
      <c r="F5379" s="112">
        <f t="shared" si="276"/>
        <v>1079.3879999999999</v>
      </c>
      <c r="G5379" s="80" t="s">
        <v>3335</v>
      </c>
      <c r="H5379" s="358"/>
      <c r="J5379" s="15"/>
      <c r="L5379"/>
      <c r="M5379"/>
      <c r="P5379" s="9">
        <v>121</v>
      </c>
      <c r="V5379" s="39"/>
      <c r="Z5379" s="38"/>
      <c r="AA5379" s="38">
        <v>14.992686494392998</v>
      </c>
      <c r="AB5379" s="30"/>
      <c r="AC5379" s="31"/>
      <c r="AD5379" s="32"/>
      <c r="AE5379" s="32"/>
      <c r="AF5379" s="33"/>
      <c r="AJ5379" s="350"/>
      <c r="AK5379" s="3"/>
      <c r="AL5379" s="3"/>
    </row>
    <row r="5380" spans="1:38" ht="24" customHeight="1" x14ac:dyDescent="0.25">
      <c r="A5380" s="73">
        <v>3704064</v>
      </c>
      <c r="B5380" s="98" t="s">
        <v>6388</v>
      </c>
      <c r="C5380" s="74"/>
      <c r="D5380" s="115">
        <v>899.49</v>
      </c>
      <c r="E5380" s="95" t="s">
        <v>5497</v>
      </c>
      <c r="F5380" s="112">
        <f t="shared" si="276"/>
        <v>1079.3879999999999</v>
      </c>
      <c r="G5380" s="80" t="s">
        <v>3333</v>
      </c>
      <c r="H5380" s="358"/>
      <c r="J5380" s="15"/>
      <c r="L5380"/>
      <c r="M5380"/>
      <c r="P5380" s="9">
        <v>121</v>
      </c>
      <c r="V5380" s="39"/>
      <c r="Z5380" s="38"/>
      <c r="AA5380" s="38">
        <v>14.992686494392998</v>
      </c>
      <c r="AB5380" s="30"/>
      <c r="AC5380" s="31"/>
      <c r="AD5380" s="32"/>
      <c r="AE5380" s="32"/>
      <c r="AF5380" s="33"/>
      <c r="AJ5380" s="350"/>
      <c r="AK5380" s="3"/>
      <c r="AL5380" s="3"/>
    </row>
    <row r="5381" spans="1:38" ht="24" customHeight="1" x14ac:dyDescent="0.25">
      <c r="A5381" s="73">
        <v>3704065</v>
      </c>
      <c r="B5381" s="98" t="s">
        <v>6443</v>
      </c>
      <c r="C5381" s="74"/>
      <c r="D5381" s="115">
        <v>915.12</v>
      </c>
      <c r="E5381" s="95" t="s">
        <v>5497</v>
      </c>
      <c r="F5381" s="112">
        <f t="shared" si="276"/>
        <v>1098.144</v>
      </c>
      <c r="G5381" s="80" t="s">
        <v>3334</v>
      </c>
      <c r="H5381" s="358"/>
      <c r="J5381" s="15"/>
      <c r="L5381"/>
      <c r="M5381"/>
      <c r="P5381" s="9">
        <v>121</v>
      </c>
      <c r="V5381" s="39"/>
      <c r="Z5381" s="38"/>
      <c r="AA5381" s="38">
        <v>14.992686494392998</v>
      </c>
      <c r="AB5381" s="30"/>
      <c r="AC5381" s="31"/>
      <c r="AD5381" s="32"/>
      <c r="AE5381" s="32"/>
      <c r="AF5381" s="33"/>
      <c r="AJ5381" s="350"/>
      <c r="AK5381" s="3"/>
      <c r="AL5381" s="3"/>
    </row>
    <row r="5382" spans="1:38" ht="24" customHeight="1" x14ac:dyDescent="0.25">
      <c r="A5382" s="73">
        <v>3704066</v>
      </c>
      <c r="B5382" s="98" t="s">
        <v>6444</v>
      </c>
      <c r="C5382" s="74"/>
      <c r="D5382" s="115">
        <v>915.12</v>
      </c>
      <c r="E5382" s="95" t="s">
        <v>5497</v>
      </c>
      <c r="F5382" s="112">
        <f t="shared" si="276"/>
        <v>1098.144</v>
      </c>
      <c r="G5382" s="80" t="s">
        <v>3335</v>
      </c>
      <c r="H5382" s="358"/>
      <c r="J5382" s="15"/>
      <c r="L5382"/>
      <c r="M5382"/>
      <c r="P5382" s="9">
        <v>121</v>
      </c>
      <c r="V5382" s="39"/>
      <c r="Z5382" s="38"/>
      <c r="AA5382" s="38">
        <v>14.992686494392998</v>
      </c>
      <c r="AB5382" s="30"/>
      <c r="AC5382" s="31"/>
      <c r="AD5382" s="32"/>
      <c r="AE5382" s="32"/>
      <c r="AF5382" s="33"/>
      <c r="AJ5382" s="350"/>
      <c r="AK5382" s="3"/>
      <c r="AL5382" s="3"/>
    </row>
    <row r="5383" spans="1:38" ht="24" customHeight="1" x14ac:dyDescent="0.25">
      <c r="A5383" s="73">
        <v>3704067</v>
      </c>
      <c r="B5383" s="98" t="s">
        <v>6445</v>
      </c>
      <c r="C5383" s="74"/>
      <c r="D5383" s="115">
        <v>915.12</v>
      </c>
      <c r="E5383" s="95" t="s">
        <v>5497</v>
      </c>
      <c r="F5383" s="112">
        <f t="shared" si="276"/>
        <v>1098.144</v>
      </c>
      <c r="G5383" s="80" t="s">
        <v>3335</v>
      </c>
      <c r="H5383" s="358"/>
      <c r="J5383" s="15"/>
      <c r="L5383"/>
      <c r="M5383"/>
      <c r="P5383" s="9">
        <v>121</v>
      </c>
      <c r="V5383" s="39"/>
      <c r="Z5383" s="38"/>
      <c r="AA5383" s="38">
        <v>14.992686494392998</v>
      </c>
      <c r="AB5383" s="30"/>
      <c r="AC5383" s="31"/>
      <c r="AD5383" s="32"/>
      <c r="AE5383" s="32"/>
      <c r="AF5383" s="33"/>
      <c r="AJ5383" s="350"/>
      <c r="AK5383" s="3"/>
      <c r="AL5383" s="3"/>
    </row>
    <row r="5384" spans="1:38" ht="24" customHeight="1" x14ac:dyDescent="0.25">
      <c r="A5384" s="73">
        <v>3704068</v>
      </c>
      <c r="B5384" s="98" t="s">
        <v>6389</v>
      </c>
      <c r="C5384" s="74"/>
      <c r="D5384" s="115">
        <v>915.12</v>
      </c>
      <c r="E5384" s="95" t="s">
        <v>5497</v>
      </c>
      <c r="F5384" s="112">
        <f t="shared" si="276"/>
        <v>1098.144</v>
      </c>
      <c r="G5384" s="80" t="s">
        <v>3335</v>
      </c>
      <c r="H5384" s="358"/>
      <c r="J5384" s="15"/>
      <c r="L5384"/>
      <c r="M5384"/>
      <c r="P5384" s="9">
        <v>121</v>
      </c>
      <c r="V5384" s="39"/>
      <c r="Z5384" s="38"/>
      <c r="AA5384" s="38">
        <v>14.992686494392998</v>
      </c>
      <c r="AB5384" s="30"/>
      <c r="AC5384" s="31"/>
      <c r="AD5384" s="32"/>
      <c r="AE5384" s="32"/>
      <c r="AF5384" s="33"/>
      <c r="AJ5384" s="350"/>
      <c r="AK5384" s="3"/>
      <c r="AL5384" s="3"/>
    </row>
    <row r="5385" spans="1:38" ht="24" customHeight="1" x14ac:dyDescent="0.25">
      <c r="A5385" s="73">
        <v>3704069</v>
      </c>
      <c r="B5385" s="98" t="s">
        <v>6446</v>
      </c>
      <c r="C5385" s="74"/>
      <c r="D5385" s="115">
        <v>779.59</v>
      </c>
      <c r="E5385" s="95" t="s">
        <v>5497</v>
      </c>
      <c r="F5385" s="112">
        <f t="shared" si="276"/>
        <v>935.50800000000004</v>
      </c>
      <c r="G5385" s="80" t="s">
        <v>3334</v>
      </c>
      <c r="H5385" s="358"/>
      <c r="J5385" s="15"/>
      <c r="L5385"/>
      <c r="M5385"/>
      <c r="P5385" s="9">
        <v>121</v>
      </c>
      <c r="V5385" s="39"/>
      <c r="Z5385" s="38"/>
      <c r="AA5385" s="38">
        <v>14.992686494392998</v>
      </c>
      <c r="AB5385" s="30"/>
      <c r="AC5385" s="31"/>
      <c r="AD5385" s="32"/>
      <c r="AE5385" s="32"/>
      <c r="AF5385" s="33"/>
      <c r="AJ5385" s="350"/>
      <c r="AK5385" s="3"/>
      <c r="AL5385" s="3"/>
    </row>
    <row r="5386" spans="1:38" ht="24" customHeight="1" x14ac:dyDescent="0.25">
      <c r="A5386" s="73">
        <v>3704070</v>
      </c>
      <c r="B5386" s="98" t="s">
        <v>6447</v>
      </c>
      <c r="C5386" s="74"/>
      <c r="D5386" s="115">
        <v>915.12</v>
      </c>
      <c r="E5386" s="95" t="s">
        <v>5497</v>
      </c>
      <c r="F5386" s="112">
        <f t="shared" si="276"/>
        <v>1098.144</v>
      </c>
      <c r="G5386" s="80" t="s">
        <v>3334</v>
      </c>
      <c r="H5386" s="358"/>
      <c r="J5386" s="15"/>
      <c r="L5386"/>
      <c r="M5386"/>
      <c r="P5386" s="9">
        <v>121</v>
      </c>
      <c r="V5386" s="39"/>
      <c r="Z5386" s="38"/>
      <c r="AA5386" s="38">
        <v>14.992686494392998</v>
      </c>
      <c r="AB5386" s="30"/>
      <c r="AC5386" s="31"/>
      <c r="AD5386" s="32"/>
      <c r="AE5386" s="32"/>
      <c r="AF5386" s="33"/>
      <c r="AJ5386" s="350"/>
      <c r="AK5386" s="3"/>
      <c r="AL5386" s="3"/>
    </row>
    <row r="5387" spans="1:38" ht="24" customHeight="1" x14ac:dyDescent="0.25">
      <c r="A5387" s="73">
        <v>3704071</v>
      </c>
      <c r="B5387" s="98" t="s">
        <v>6448</v>
      </c>
      <c r="C5387" s="74"/>
      <c r="D5387" s="115">
        <v>915.12</v>
      </c>
      <c r="E5387" s="95" t="s">
        <v>5497</v>
      </c>
      <c r="F5387" s="112">
        <f t="shared" si="276"/>
        <v>1098.144</v>
      </c>
      <c r="G5387" s="80" t="s">
        <v>3335</v>
      </c>
      <c r="H5387" s="358"/>
      <c r="J5387" s="15"/>
      <c r="L5387"/>
      <c r="M5387"/>
      <c r="P5387" s="9">
        <v>121</v>
      </c>
      <c r="V5387" s="39"/>
      <c r="Z5387" s="38"/>
      <c r="AA5387" s="38">
        <v>14.992686494392998</v>
      </c>
      <c r="AB5387" s="30"/>
      <c r="AC5387" s="31"/>
      <c r="AD5387" s="32"/>
      <c r="AE5387" s="32"/>
      <c r="AF5387" s="33"/>
      <c r="AJ5387" s="350"/>
      <c r="AK5387" s="3"/>
      <c r="AL5387" s="3"/>
    </row>
    <row r="5388" spans="1:38" ht="24" customHeight="1" x14ac:dyDescent="0.25">
      <c r="A5388" s="73">
        <v>3704072</v>
      </c>
      <c r="B5388" s="98" t="s">
        <v>6390</v>
      </c>
      <c r="C5388" s="74"/>
      <c r="D5388" s="115">
        <v>915.12</v>
      </c>
      <c r="E5388" s="95" t="s">
        <v>5497</v>
      </c>
      <c r="F5388" s="112">
        <f t="shared" si="276"/>
        <v>1098.144</v>
      </c>
      <c r="G5388" s="80" t="s">
        <v>3335</v>
      </c>
      <c r="H5388" s="358"/>
      <c r="J5388" s="15"/>
      <c r="L5388"/>
      <c r="M5388"/>
      <c r="P5388" s="9">
        <v>121</v>
      </c>
      <c r="V5388" s="39"/>
      <c r="Z5388" s="38"/>
      <c r="AA5388" s="38">
        <v>14.992686494392998</v>
      </c>
      <c r="AB5388" s="30"/>
      <c r="AC5388" s="31"/>
      <c r="AD5388" s="32"/>
      <c r="AE5388" s="32"/>
      <c r="AF5388" s="33"/>
      <c r="AJ5388" s="350"/>
      <c r="AK5388" s="3"/>
      <c r="AL5388" s="3"/>
    </row>
    <row r="5389" spans="1:38" ht="24" customHeight="1" x14ac:dyDescent="0.25">
      <c r="A5389" s="73">
        <v>3704073</v>
      </c>
      <c r="B5389" s="98" t="s">
        <v>6449</v>
      </c>
      <c r="C5389" s="74"/>
      <c r="D5389" s="115">
        <v>1496.72</v>
      </c>
      <c r="E5389" s="95" t="s">
        <v>5497</v>
      </c>
      <c r="F5389" s="112">
        <f t="shared" si="276"/>
        <v>1796.0640000000001</v>
      </c>
      <c r="G5389" s="80" t="s">
        <v>3334</v>
      </c>
      <c r="H5389" s="358"/>
      <c r="J5389" s="15"/>
      <c r="L5389"/>
      <c r="M5389"/>
      <c r="P5389" s="9">
        <v>121</v>
      </c>
      <c r="V5389" s="39"/>
      <c r="Z5389" s="38"/>
      <c r="AA5389" s="38">
        <v>14.992686494392998</v>
      </c>
      <c r="AB5389" s="30"/>
      <c r="AC5389" s="31"/>
      <c r="AD5389" s="32"/>
      <c r="AE5389" s="32"/>
      <c r="AF5389" s="33"/>
      <c r="AJ5389" s="350"/>
      <c r="AK5389" s="3"/>
      <c r="AL5389" s="3"/>
    </row>
    <row r="5390" spans="1:38" ht="24" customHeight="1" x14ac:dyDescent="0.25">
      <c r="A5390" s="271">
        <v>3704074</v>
      </c>
      <c r="B5390" s="100" t="s">
        <v>6391</v>
      </c>
      <c r="C5390" s="85"/>
      <c r="D5390" s="115">
        <v>1496.72</v>
      </c>
      <c r="E5390" s="291" t="s">
        <v>5497</v>
      </c>
      <c r="F5390" s="292">
        <f t="shared" si="276"/>
        <v>1796.0640000000001</v>
      </c>
      <c r="G5390" s="87" t="s">
        <v>3335</v>
      </c>
      <c r="H5390" s="358"/>
      <c r="J5390" s="15"/>
      <c r="L5390"/>
      <c r="M5390"/>
      <c r="P5390" s="9">
        <v>121</v>
      </c>
      <c r="V5390" s="39"/>
      <c r="Z5390" s="38"/>
      <c r="AA5390" s="38">
        <v>14.992686494392998</v>
      </c>
      <c r="AB5390" s="30"/>
      <c r="AC5390" s="31"/>
      <c r="AD5390" s="32"/>
      <c r="AE5390" s="32"/>
      <c r="AF5390" s="33"/>
      <c r="AJ5390" s="350"/>
      <c r="AK5390" s="3"/>
      <c r="AL5390" s="3"/>
    </row>
    <row r="5391" spans="1:38" ht="60" customHeight="1" x14ac:dyDescent="0.25">
      <c r="A5391" s="269">
        <v>177</v>
      </c>
      <c r="B5391" s="284" t="s">
        <v>8084</v>
      </c>
      <c r="C5391" s="267"/>
      <c r="D5391" s="115"/>
      <c r="E5391" s="267"/>
      <c r="F5391" s="298"/>
      <c r="G5391" s="189"/>
      <c r="H5391" s="358"/>
      <c r="I5391" s="331"/>
      <c r="J5391" s="72"/>
      <c r="K5391" s="72"/>
      <c r="L5391"/>
      <c r="M5391"/>
      <c r="P5391" s="9">
        <v>122</v>
      </c>
      <c r="R5391" s="36"/>
      <c r="V5391" s="37"/>
      <c r="Z5391" s="38"/>
      <c r="AA5391" s="38"/>
      <c r="AB5391" s="30"/>
      <c r="AC5391" s="31"/>
      <c r="AD5391" s="32"/>
      <c r="AE5391" s="32"/>
      <c r="AF5391" s="33"/>
      <c r="AJ5391" s="350"/>
      <c r="AK5391" s="3"/>
      <c r="AL5391" s="3"/>
    </row>
    <row r="5392" spans="1:38" ht="12" customHeight="1" x14ac:dyDescent="0.25">
      <c r="A5392" s="76">
        <v>5401010</v>
      </c>
      <c r="B5392" s="270" t="s">
        <v>2500</v>
      </c>
      <c r="C5392" s="77"/>
      <c r="D5392" s="115">
        <v>289.70999999999998</v>
      </c>
      <c r="E5392" s="78" t="s">
        <v>6463</v>
      </c>
      <c r="F5392" s="112">
        <f t="shared" ref="F5392:F5396" si="277">D5392*1.2</f>
        <v>347.65199999999999</v>
      </c>
      <c r="G5392" s="79" t="s">
        <v>3333</v>
      </c>
      <c r="H5392" s="358"/>
      <c r="I5392" s="347"/>
      <c r="J5392" s="15"/>
      <c r="L5392"/>
      <c r="M5392"/>
      <c r="P5392" s="9">
        <v>122</v>
      </c>
      <c r="V5392" s="39"/>
      <c r="Z5392" s="38"/>
      <c r="AA5392" s="38">
        <v>20.001977456990318</v>
      </c>
      <c r="AB5392" s="30"/>
      <c r="AC5392" s="31"/>
      <c r="AD5392" s="32"/>
      <c r="AE5392" s="32"/>
      <c r="AF5392" s="33"/>
      <c r="AJ5392" s="350">
        <v>1701009</v>
      </c>
      <c r="AK5392" s="3"/>
      <c r="AL5392" s="3"/>
    </row>
    <row r="5393" spans="1:38" ht="12" customHeight="1" x14ac:dyDescent="0.25">
      <c r="A5393" s="73">
        <v>5401011</v>
      </c>
      <c r="B5393" s="98" t="s">
        <v>2501</v>
      </c>
      <c r="C5393" s="74"/>
      <c r="D5393" s="115">
        <v>323.04000000000002</v>
      </c>
      <c r="E5393" s="75" t="s">
        <v>6463</v>
      </c>
      <c r="F5393" s="112">
        <f t="shared" si="277"/>
        <v>387.64800000000002</v>
      </c>
      <c r="G5393" s="80" t="s">
        <v>3333</v>
      </c>
      <c r="H5393" s="358"/>
      <c r="I5393" s="347"/>
      <c r="J5393" s="15"/>
      <c r="L5393"/>
      <c r="M5393"/>
      <c r="P5393" s="9">
        <v>122</v>
      </c>
      <c r="V5393" s="39"/>
      <c r="Z5393" s="38"/>
      <c r="AA5393" s="38">
        <v>20</v>
      </c>
      <c r="AB5393" s="30"/>
      <c r="AC5393" s="31"/>
      <c r="AD5393" s="32"/>
      <c r="AE5393" s="32"/>
      <c r="AF5393" s="33"/>
      <c r="AJ5393" s="350">
        <v>1701010</v>
      </c>
      <c r="AK5393" s="3"/>
      <c r="AL5393" s="3"/>
    </row>
    <row r="5394" spans="1:38" ht="12" customHeight="1" x14ac:dyDescent="0.25">
      <c r="A5394" s="73">
        <v>5401012</v>
      </c>
      <c r="B5394" s="98" t="s">
        <v>2502</v>
      </c>
      <c r="C5394" s="74"/>
      <c r="D5394" s="115">
        <v>385.19</v>
      </c>
      <c r="E5394" s="75" t="s">
        <v>6463</v>
      </c>
      <c r="F5394" s="112">
        <f t="shared" si="277"/>
        <v>462.22799999999995</v>
      </c>
      <c r="G5394" s="80" t="s">
        <v>3333</v>
      </c>
      <c r="H5394" s="358"/>
      <c r="I5394" s="347"/>
      <c r="J5394" s="15"/>
      <c r="L5394"/>
      <c r="M5394"/>
      <c r="P5394" s="9">
        <v>122</v>
      </c>
      <c r="V5394" s="39"/>
      <c r="Z5394" s="38"/>
      <c r="AA5394" s="38">
        <v>20</v>
      </c>
      <c r="AB5394" s="30"/>
      <c r="AC5394" s="31"/>
      <c r="AD5394" s="32"/>
      <c r="AE5394" s="32"/>
      <c r="AF5394" s="33"/>
      <c r="AJ5394" s="350">
        <v>1701011</v>
      </c>
      <c r="AK5394" s="3"/>
      <c r="AL5394" s="3"/>
    </row>
    <row r="5395" spans="1:38" ht="12" customHeight="1" x14ac:dyDescent="0.25">
      <c r="A5395" s="73">
        <v>5401017</v>
      </c>
      <c r="B5395" s="98" t="s">
        <v>2503</v>
      </c>
      <c r="C5395" s="74"/>
      <c r="D5395" s="115">
        <v>433.5</v>
      </c>
      <c r="E5395" s="75" t="s">
        <v>6463</v>
      </c>
      <c r="F5395" s="112">
        <f t="shared" si="277"/>
        <v>520.19999999999993</v>
      </c>
      <c r="G5395" s="80" t="s">
        <v>3335</v>
      </c>
      <c r="H5395" s="358"/>
      <c r="I5395" s="347"/>
      <c r="L5395"/>
      <c r="M5395"/>
      <c r="P5395" s="9">
        <v>122</v>
      </c>
      <c r="V5395" s="39"/>
      <c r="Z5395" s="38"/>
      <c r="AA5395" s="38">
        <v>20.001321527686002</v>
      </c>
      <c r="AB5395" s="30"/>
      <c r="AC5395" s="31"/>
      <c r="AD5395" s="32"/>
      <c r="AE5395" s="32"/>
      <c r="AF5395" s="33"/>
      <c r="AJ5395" s="350">
        <v>1701012</v>
      </c>
      <c r="AK5395" s="3"/>
      <c r="AL5395" s="3"/>
    </row>
    <row r="5396" spans="1:38" ht="12" customHeight="1" x14ac:dyDescent="0.25">
      <c r="A5396" s="73">
        <v>5401019</v>
      </c>
      <c r="B5396" s="98" t="s">
        <v>2504</v>
      </c>
      <c r="C5396" s="74"/>
      <c r="D5396" s="115">
        <v>1047.94</v>
      </c>
      <c r="E5396" s="75" t="s">
        <v>6463</v>
      </c>
      <c r="F5396" s="112">
        <f t="shared" si="277"/>
        <v>1257.528</v>
      </c>
      <c r="G5396" s="80" t="s">
        <v>3335</v>
      </c>
      <c r="H5396" s="358"/>
      <c r="I5396" s="347"/>
      <c r="L5396"/>
      <c r="M5396"/>
      <c r="P5396" s="9">
        <v>122</v>
      </c>
      <c r="V5396" s="39"/>
      <c r="Z5396" s="38"/>
      <c r="AA5396" s="38">
        <v>20</v>
      </c>
      <c r="AB5396" s="30"/>
      <c r="AC5396" s="31"/>
      <c r="AD5396" s="32"/>
      <c r="AE5396" s="32"/>
      <c r="AF5396" s="33"/>
      <c r="AJ5396" s="350">
        <v>1701013</v>
      </c>
      <c r="AK5396" s="3"/>
      <c r="AL5396" s="3"/>
    </row>
    <row r="5397" spans="1:38" ht="12" customHeight="1" x14ac:dyDescent="0.25">
      <c r="A5397" s="73">
        <v>5203001</v>
      </c>
      <c r="B5397" s="98" t="s">
        <v>2391</v>
      </c>
      <c r="C5397" s="74"/>
      <c r="D5397" s="115">
        <v>65.260000000000005</v>
      </c>
      <c r="E5397" s="75" t="s">
        <v>6463</v>
      </c>
      <c r="F5397" s="112">
        <f t="shared" si="276"/>
        <v>78.311999999999998</v>
      </c>
      <c r="G5397" s="80" t="s">
        <v>3334</v>
      </c>
      <c r="H5397" s="358"/>
      <c r="I5397" s="326" t="s">
        <v>4968</v>
      </c>
      <c r="L5397"/>
      <c r="M5397"/>
      <c r="P5397" s="9">
        <v>122</v>
      </c>
      <c r="V5397" s="39"/>
      <c r="Z5397" s="38"/>
      <c r="AA5397" s="38">
        <v>12.006145741878839</v>
      </c>
      <c r="AB5397" s="30"/>
      <c r="AC5397" s="31"/>
      <c r="AD5397" s="32"/>
      <c r="AE5397" s="32"/>
      <c r="AF5397" s="33"/>
      <c r="AJ5397" s="350">
        <v>1203001</v>
      </c>
      <c r="AK5397" s="3"/>
      <c r="AL5397" s="3"/>
    </row>
    <row r="5398" spans="1:38" ht="12" customHeight="1" x14ac:dyDescent="0.25">
      <c r="A5398" s="73">
        <v>5203002</v>
      </c>
      <c r="B5398" s="98" t="s">
        <v>2392</v>
      </c>
      <c r="C5398" s="74"/>
      <c r="D5398" s="115">
        <v>70.59</v>
      </c>
      <c r="E5398" s="75" t="s">
        <v>6463</v>
      </c>
      <c r="F5398" s="112">
        <f t="shared" si="276"/>
        <v>84.707999999999998</v>
      </c>
      <c r="G5398" s="80" t="s">
        <v>3335</v>
      </c>
      <c r="H5398" s="358"/>
      <c r="I5398" s="360" t="s">
        <v>8317</v>
      </c>
      <c r="L5398"/>
      <c r="M5398"/>
      <c r="P5398" s="9">
        <v>122</v>
      </c>
      <c r="V5398" s="39"/>
      <c r="Z5398" s="38"/>
      <c r="AA5398" s="38">
        <v>11.990261716372487</v>
      </c>
      <c r="AB5398" s="30"/>
      <c r="AC5398" s="31"/>
      <c r="AD5398" s="32"/>
      <c r="AE5398" s="32"/>
      <c r="AF5398" s="33"/>
      <c r="AJ5398" s="350">
        <v>1203002</v>
      </c>
      <c r="AK5398" s="3"/>
      <c r="AL5398" s="3"/>
    </row>
    <row r="5399" spans="1:38" ht="12" customHeight="1" x14ac:dyDescent="0.25">
      <c r="A5399" s="73">
        <v>5203003</v>
      </c>
      <c r="B5399" s="98" t="s">
        <v>2393</v>
      </c>
      <c r="C5399" s="74"/>
      <c r="D5399" s="115">
        <v>81.93</v>
      </c>
      <c r="E5399" s="75" t="s">
        <v>6463</v>
      </c>
      <c r="F5399" s="112">
        <f t="shared" si="276"/>
        <v>98.316000000000003</v>
      </c>
      <c r="G5399" s="80" t="s">
        <v>3335</v>
      </c>
      <c r="H5399" s="358"/>
      <c r="I5399" s="361"/>
      <c r="L5399"/>
      <c r="M5399"/>
      <c r="P5399" s="9">
        <v>122</v>
      </c>
      <c r="V5399" s="39"/>
      <c r="Z5399" s="38"/>
      <c r="AA5399" s="38">
        <v>12.008390141583646</v>
      </c>
      <c r="AB5399" s="30"/>
      <c r="AC5399" s="31"/>
      <c r="AD5399" s="32"/>
      <c r="AE5399" s="32"/>
      <c r="AF5399" s="33"/>
      <c r="AJ5399" s="350">
        <v>1203003</v>
      </c>
      <c r="AK5399" s="3"/>
      <c r="AL5399" s="3"/>
    </row>
    <row r="5400" spans="1:38" ht="12" customHeight="1" x14ac:dyDescent="0.25">
      <c r="A5400" s="73">
        <v>5203004</v>
      </c>
      <c r="B5400" s="98" t="s">
        <v>2394</v>
      </c>
      <c r="C5400" s="74"/>
      <c r="D5400" s="115">
        <v>91.59</v>
      </c>
      <c r="E5400" s="75" t="s">
        <v>6464</v>
      </c>
      <c r="F5400" s="112">
        <f t="shared" si="276"/>
        <v>109.908</v>
      </c>
      <c r="G5400" s="80" t="s">
        <v>3334</v>
      </c>
      <c r="H5400" s="358"/>
      <c r="L5400"/>
      <c r="M5400"/>
      <c r="P5400" s="9">
        <v>122</v>
      </c>
      <c r="V5400" s="39"/>
      <c r="Z5400" s="38"/>
      <c r="AA5400" s="38">
        <v>11.993745113369826</v>
      </c>
      <c r="AB5400" s="30"/>
      <c r="AC5400" s="31"/>
      <c r="AD5400" s="32"/>
      <c r="AE5400" s="32"/>
      <c r="AF5400" s="33"/>
      <c r="AJ5400" s="350">
        <v>1203004</v>
      </c>
      <c r="AK5400" s="3"/>
      <c r="AL5400" s="3"/>
    </row>
    <row r="5401" spans="1:38" ht="12" customHeight="1" x14ac:dyDescent="0.25">
      <c r="A5401" s="73">
        <v>5203005</v>
      </c>
      <c r="B5401" s="98" t="s">
        <v>2395</v>
      </c>
      <c r="C5401" s="74"/>
      <c r="D5401" s="115">
        <v>91.59</v>
      </c>
      <c r="E5401" s="75" t="s">
        <v>6463</v>
      </c>
      <c r="F5401" s="112">
        <f t="shared" si="276"/>
        <v>109.908</v>
      </c>
      <c r="G5401" s="80" t="s">
        <v>3335</v>
      </c>
      <c r="H5401" s="358"/>
      <c r="I5401" s="360" t="s">
        <v>8309</v>
      </c>
      <c r="L5401"/>
      <c r="M5401"/>
      <c r="P5401" s="9">
        <v>122</v>
      </c>
      <c r="V5401" s="39"/>
      <c r="Z5401" s="38"/>
      <c r="AA5401" s="38">
        <v>11.993745113369826</v>
      </c>
      <c r="AB5401" s="30"/>
      <c r="AC5401" s="31"/>
      <c r="AD5401" s="32"/>
      <c r="AE5401" s="32"/>
      <c r="AF5401" s="33"/>
      <c r="AJ5401" s="350">
        <v>1203005</v>
      </c>
      <c r="AK5401" s="3"/>
      <c r="AL5401" s="3"/>
    </row>
    <row r="5402" spans="1:38" ht="12" customHeight="1" x14ac:dyDescent="0.25">
      <c r="A5402" s="73">
        <v>5203006</v>
      </c>
      <c r="B5402" s="98" t="s">
        <v>2396</v>
      </c>
      <c r="C5402" s="74"/>
      <c r="D5402" s="115">
        <v>110.17</v>
      </c>
      <c r="E5402" s="75" t="s">
        <v>6464</v>
      </c>
      <c r="F5402" s="112">
        <f t="shared" si="276"/>
        <v>132.20400000000001</v>
      </c>
      <c r="G5402" s="80" t="s">
        <v>3334</v>
      </c>
      <c r="H5402" s="358"/>
      <c r="I5402" s="361"/>
      <c r="L5402"/>
      <c r="M5402"/>
      <c r="P5402" s="9">
        <v>122</v>
      </c>
      <c r="V5402" s="39"/>
      <c r="Z5402" s="38"/>
      <c r="AA5402" s="38">
        <v>11.999479979199165</v>
      </c>
      <c r="AB5402" s="30"/>
      <c r="AC5402" s="31"/>
      <c r="AD5402" s="32"/>
      <c r="AE5402" s="32"/>
      <c r="AF5402" s="33"/>
      <c r="AJ5402" s="350">
        <v>1203006</v>
      </c>
      <c r="AK5402" s="3"/>
      <c r="AL5402" s="3"/>
    </row>
    <row r="5403" spans="1:38" ht="12" customHeight="1" x14ac:dyDescent="0.25">
      <c r="A5403" s="73">
        <v>5203007</v>
      </c>
      <c r="B5403" s="98" t="s">
        <v>2397</v>
      </c>
      <c r="C5403" s="74"/>
      <c r="D5403" s="115">
        <v>110.17</v>
      </c>
      <c r="E5403" s="75" t="s">
        <v>6463</v>
      </c>
      <c r="F5403" s="112">
        <f t="shared" si="276"/>
        <v>132.20400000000001</v>
      </c>
      <c r="G5403" s="80" t="s">
        <v>3334</v>
      </c>
      <c r="H5403" s="358"/>
      <c r="L5403"/>
      <c r="M5403"/>
      <c r="P5403" s="9">
        <v>122</v>
      </c>
      <c r="V5403" s="39"/>
      <c r="Z5403" s="38"/>
      <c r="AA5403" s="38">
        <v>11.999479979199165</v>
      </c>
      <c r="AB5403" s="30"/>
      <c r="AC5403" s="31"/>
      <c r="AD5403" s="32"/>
      <c r="AE5403" s="32"/>
      <c r="AF5403" s="33"/>
      <c r="AJ5403" s="350">
        <v>1203007</v>
      </c>
      <c r="AK5403" s="3"/>
      <c r="AL5403" s="3"/>
    </row>
    <row r="5404" spans="1:38" ht="12" customHeight="1" x14ac:dyDescent="0.25">
      <c r="A5404" s="73">
        <v>5203008</v>
      </c>
      <c r="B5404" s="98" t="s">
        <v>2398</v>
      </c>
      <c r="C5404" s="74"/>
      <c r="D5404" s="115">
        <v>110.17</v>
      </c>
      <c r="E5404" s="75" t="s">
        <v>6463</v>
      </c>
      <c r="F5404" s="112">
        <f t="shared" si="276"/>
        <v>132.20400000000001</v>
      </c>
      <c r="G5404" s="80" t="s">
        <v>3335</v>
      </c>
      <c r="H5404" s="358"/>
      <c r="I5404" s="360" t="s">
        <v>8318</v>
      </c>
      <c r="L5404"/>
      <c r="M5404"/>
      <c r="P5404" s="9">
        <v>122</v>
      </c>
      <c r="V5404" s="39"/>
      <c r="Z5404" s="38"/>
      <c r="AA5404" s="38">
        <v>11.999479979199165</v>
      </c>
      <c r="AB5404" s="30"/>
      <c r="AC5404" s="31"/>
      <c r="AD5404" s="32"/>
      <c r="AE5404" s="32"/>
      <c r="AF5404" s="33"/>
      <c r="AJ5404" s="350">
        <v>1203008</v>
      </c>
      <c r="AK5404" s="3"/>
      <c r="AL5404" s="3"/>
    </row>
    <row r="5405" spans="1:38" ht="12" customHeight="1" x14ac:dyDescent="0.25">
      <c r="A5405" s="73">
        <v>5203009</v>
      </c>
      <c r="B5405" s="98" t="s">
        <v>2399</v>
      </c>
      <c r="C5405" s="74"/>
      <c r="D5405" s="115">
        <v>142.44</v>
      </c>
      <c r="E5405" s="75" t="s">
        <v>6463</v>
      </c>
      <c r="F5405" s="112">
        <f t="shared" si="276"/>
        <v>170.928</v>
      </c>
      <c r="G5405" s="80" t="s">
        <v>3334</v>
      </c>
      <c r="H5405" s="358"/>
      <c r="I5405" s="361"/>
      <c r="L5405"/>
      <c r="M5405"/>
      <c r="P5405" s="9">
        <v>122</v>
      </c>
      <c r="V5405" s="39"/>
      <c r="Z5405" s="38"/>
      <c r="AA5405" s="38">
        <v>11.99597787833082</v>
      </c>
      <c r="AB5405" s="30"/>
      <c r="AC5405" s="31"/>
      <c r="AD5405" s="32"/>
      <c r="AE5405" s="32"/>
      <c r="AF5405" s="33"/>
      <c r="AJ5405" s="350">
        <v>1203009</v>
      </c>
      <c r="AK5405" s="3"/>
      <c r="AL5405" s="3"/>
    </row>
    <row r="5406" spans="1:38" ht="12" customHeight="1" x14ac:dyDescent="0.25">
      <c r="A5406" s="73">
        <v>5203010</v>
      </c>
      <c r="B5406" s="98" t="s">
        <v>2400</v>
      </c>
      <c r="C5406" s="74"/>
      <c r="D5406" s="115">
        <v>142.44</v>
      </c>
      <c r="E5406" s="75" t="s">
        <v>6463</v>
      </c>
      <c r="F5406" s="112">
        <f t="shared" si="276"/>
        <v>170.928</v>
      </c>
      <c r="G5406" s="80" t="s">
        <v>3334</v>
      </c>
      <c r="H5406" s="358"/>
      <c r="L5406"/>
      <c r="M5406"/>
      <c r="P5406" s="9">
        <v>122</v>
      </c>
      <c r="V5406" s="39"/>
      <c r="Z5406" s="38"/>
      <c r="AA5406" s="38">
        <v>11.99597787833082</v>
      </c>
      <c r="AB5406" s="30"/>
      <c r="AC5406" s="31"/>
      <c r="AD5406" s="32"/>
      <c r="AE5406" s="32"/>
      <c r="AF5406" s="33"/>
      <c r="AJ5406" s="350">
        <v>1203010</v>
      </c>
      <c r="AK5406" s="3"/>
      <c r="AL5406" s="3"/>
    </row>
    <row r="5407" spans="1:38" ht="12" customHeight="1" x14ac:dyDescent="0.25">
      <c r="A5407" s="73">
        <v>5203011</v>
      </c>
      <c r="B5407" s="98" t="s">
        <v>2401</v>
      </c>
      <c r="C5407" s="74"/>
      <c r="D5407" s="115">
        <v>142.44</v>
      </c>
      <c r="E5407" s="75" t="s">
        <v>6463</v>
      </c>
      <c r="F5407" s="112">
        <f t="shared" si="276"/>
        <v>170.928</v>
      </c>
      <c r="G5407" s="80" t="s">
        <v>3335</v>
      </c>
      <c r="H5407" s="358"/>
      <c r="I5407" s="360" t="s">
        <v>8319</v>
      </c>
      <c r="L5407"/>
      <c r="M5407"/>
      <c r="P5407" s="9">
        <v>122</v>
      </c>
      <c r="V5407" s="39"/>
      <c r="Z5407" s="38"/>
      <c r="AA5407" s="38">
        <v>11.99597787833082</v>
      </c>
      <c r="AB5407" s="30"/>
      <c r="AC5407" s="31"/>
      <c r="AD5407" s="32"/>
      <c r="AE5407" s="32"/>
      <c r="AF5407" s="33"/>
      <c r="AJ5407" s="350">
        <v>1203011</v>
      </c>
      <c r="AK5407" s="3"/>
      <c r="AL5407" s="3"/>
    </row>
    <row r="5408" spans="1:38" ht="12" customHeight="1" x14ac:dyDescent="0.25">
      <c r="A5408" s="73">
        <v>5203012</v>
      </c>
      <c r="B5408" s="98" t="s">
        <v>2402</v>
      </c>
      <c r="C5408" s="74"/>
      <c r="D5408" s="115">
        <v>165.38</v>
      </c>
      <c r="E5408" s="75" t="s">
        <v>6463</v>
      </c>
      <c r="F5408" s="112">
        <f t="shared" ref="F5408:F5500" si="278">D5408*1.2</f>
        <v>198.45599999999999</v>
      </c>
      <c r="G5408" s="80" t="s">
        <v>3334</v>
      </c>
      <c r="H5408" s="358"/>
      <c r="I5408" s="361"/>
      <c r="L5408"/>
      <c r="M5408"/>
      <c r="P5408" s="9">
        <v>122</v>
      </c>
      <c r="V5408" s="39"/>
      <c r="Z5408" s="38"/>
      <c r="AA5408" s="38">
        <v>12.003117692907253</v>
      </c>
      <c r="AB5408" s="30"/>
      <c r="AC5408" s="31"/>
      <c r="AD5408" s="32"/>
      <c r="AE5408" s="32"/>
      <c r="AF5408" s="33"/>
      <c r="AJ5408" s="350">
        <v>1203012</v>
      </c>
      <c r="AK5408" s="3"/>
      <c r="AL5408" s="3"/>
    </row>
    <row r="5409" spans="1:38" ht="12" customHeight="1" x14ac:dyDescent="0.25">
      <c r="A5409" s="73">
        <v>5203013</v>
      </c>
      <c r="B5409" s="98" t="s">
        <v>2403</v>
      </c>
      <c r="C5409" s="74"/>
      <c r="D5409" s="115">
        <v>165.38</v>
      </c>
      <c r="E5409" s="75" t="s">
        <v>6464</v>
      </c>
      <c r="F5409" s="112">
        <f t="shared" si="278"/>
        <v>198.45599999999999</v>
      </c>
      <c r="G5409" s="80" t="s">
        <v>3334</v>
      </c>
      <c r="H5409" s="358"/>
      <c r="L5409"/>
      <c r="M5409"/>
      <c r="P5409" s="9">
        <v>122</v>
      </c>
      <c r="V5409" s="39"/>
      <c r="Z5409" s="38"/>
      <c r="AA5409" s="38">
        <v>12.003117692907253</v>
      </c>
      <c r="AB5409" s="30"/>
      <c r="AC5409" s="31"/>
      <c r="AD5409" s="32"/>
      <c r="AE5409" s="32"/>
      <c r="AF5409" s="33"/>
      <c r="AJ5409" s="350">
        <v>1203013</v>
      </c>
      <c r="AK5409" s="3"/>
      <c r="AL5409" s="3"/>
    </row>
    <row r="5410" spans="1:38" ht="12" customHeight="1" x14ac:dyDescent="0.25">
      <c r="A5410" s="73">
        <v>5203014</v>
      </c>
      <c r="B5410" s="98" t="s">
        <v>2404</v>
      </c>
      <c r="C5410" s="74"/>
      <c r="D5410" s="115">
        <v>165.38</v>
      </c>
      <c r="E5410" s="75" t="s">
        <v>6463</v>
      </c>
      <c r="F5410" s="112">
        <f t="shared" si="278"/>
        <v>198.45599999999999</v>
      </c>
      <c r="G5410" s="80" t="s">
        <v>3334</v>
      </c>
      <c r="H5410" s="358"/>
      <c r="L5410"/>
      <c r="M5410"/>
      <c r="P5410" s="9">
        <v>122</v>
      </c>
      <c r="V5410" s="39"/>
      <c r="Z5410" s="38"/>
      <c r="AA5410" s="38">
        <v>12.003117692907253</v>
      </c>
      <c r="AB5410" s="30"/>
      <c r="AC5410" s="31"/>
      <c r="AD5410" s="32"/>
      <c r="AE5410" s="32"/>
      <c r="AF5410" s="33"/>
      <c r="AJ5410" s="350">
        <v>1203014</v>
      </c>
      <c r="AK5410" s="3"/>
      <c r="AL5410" s="3"/>
    </row>
    <row r="5411" spans="1:38" ht="12" customHeight="1" x14ac:dyDescent="0.25">
      <c r="A5411" s="73">
        <v>5203015</v>
      </c>
      <c r="B5411" s="98" t="s">
        <v>2405</v>
      </c>
      <c r="C5411" s="74"/>
      <c r="D5411" s="115">
        <v>243.96</v>
      </c>
      <c r="E5411" s="75" t="s">
        <v>6463</v>
      </c>
      <c r="F5411" s="112">
        <f t="shared" si="278"/>
        <v>292.75200000000001</v>
      </c>
      <c r="G5411" s="80" t="s">
        <v>3334</v>
      </c>
      <c r="H5411" s="358"/>
      <c r="L5411"/>
      <c r="M5411"/>
      <c r="P5411" s="9">
        <v>122</v>
      </c>
      <c r="V5411" s="39"/>
      <c r="Z5411" s="38"/>
      <c r="AA5411" s="38">
        <v>11.999530351062589</v>
      </c>
      <c r="AB5411" s="30"/>
      <c r="AC5411" s="31"/>
      <c r="AD5411" s="32"/>
      <c r="AE5411" s="32"/>
      <c r="AF5411" s="33"/>
      <c r="AJ5411" s="350">
        <v>1203015</v>
      </c>
      <c r="AK5411" s="3"/>
      <c r="AL5411" s="3"/>
    </row>
    <row r="5412" spans="1:38" ht="12" customHeight="1" x14ac:dyDescent="0.25">
      <c r="A5412" s="73">
        <v>5203016</v>
      </c>
      <c r="B5412" s="98" t="s">
        <v>2406</v>
      </c>
      <c r="C5412" s="74"/>
      <c r="D5412" s="115">
        <v>243.96</v>
      </c>
      <c r="E5412" s="75" t="s">
        <v>6463</v>
      </c>
      <c r="F5412" s="112">
        <f t="shared" si="278"/>
        <v>292.75200000000001</v>
      </c>
      <c r="G5412" s="80" t="s">
        <v>3334</v>
      </c>
      <c r="H5412" s="358"/>
      <c r="I5412" s="360" t="s">
        <v>8306</v>
      </c>
      <c r="L5412"/>
      <c r="M5412"/>
      <c r="P5412" s="9">
        <v>122</v>
      </c>
      <c r="V5412" s="39"/>
      <c r="Z5412" s="38"/>
      <c r="AA5412" s="38">
        <v>11.999530351062589</v>
      </c>
      <c r="AB5412" s="30"/>
      <c r="AC5412" s="31"/>
      <c r="AD5412" s="32"/>
      <c r="AE5412" s="32"/>
      <c r="AF5412" s="33"/>
      <c r="AJ5412" s="350">
        <v>1203016</v>
      </c>
      <c r="AK5412" s="3"/>
      <c r="AL5412" s="3"/>
    </row>
    <row r="5413" spans="1:38" ht="12" customHeight="1" x14ac:dyDescent="0.25">
      <c r="A5413" s="73">
        <v>5203017</v>
      </c>
      <c r="B5413" s="98" t="s">
        <v>2407</v>
      </c>
      <c r="C5413" s="74"/>
      <c r="D5413" s="115">
        <v>252.36</v>
      </c>
      <c r="E5413" s="75" t="s">
        <v>6463</v>
      </c>
      <c r="F5413" s="112">
        <f t="shared" si="278"/>
        <v>302.83199999999999</v>
      </c>
      <c r="G5413" s="80" t="s">
        <v>3334</v>
      </c>
      <c r="H5413" s="358"/>
      <c r="I5413" s="361"/>
      <c r="L5413"/>
      <c r="M5413"/>
      <c r="P5413" s="9">
        <v>122</v>
      </c>
      <c r="V5413" s="39"/>
      <c r="Z5413" s="38"/>
      <c r="AA5413" s="38">
        <v>11.997729852440401</v>
      </c>
      <c r="AB5413" s="30"/>
      <c r="AC5413" s="31"/>
      <c r="AD5413" s="32"/>
      <c r="AE5413" s="32"/>
      <c r="AF5413" s="33"/>
      <c r="AJ5413" s="350">
        <v>1203017</v>
      </c>
      <c r="AK5413" s="3"/>
      <c r="AL5413" s="3"/>
    </row>
    <row r="5414" spans="1:38" ht="12" customHeight="1" x14ac:dyDescent="0.25">
      <c r="A5414" s="73">
        <v>5203018</v>
      </c>
      <c r="B5414" s="98" t="s">
        <v>2408</v>
      </c>
      <c r="C5414" s="74"/>
      <c r="D5414" s="115">
        <v>252.36</v>
      </c>
      <c r="E5414" s="75" t="s">
        <v>6463</v>
      </c>
      <c r="F5414" s="112">
        <f t="shared" si="278"/>
        <v>302.83199999999999</v>
      </c>
      <c r="G5414" s="80" t="s">
        <v>3334</v>
      </c>
      <c r="H5414" s="358"/>
      <c r="I5414" s="347"/>
      <c r="L5414"/>
      <c r="M5414"/>
      <c r="P5414" s="9">
        <v>122</v>
      </c>
      <c r="V5414" s="39"/>
      <c r="Z5414" s="38"/>
      <c r="AA5414" s="38">
        <v>11.997729852440401</v>
      </c>
      <c r="AB5414" s="30"/>
      <c r="AC5414" s="31"/>
      <c r="AD5414" s="32"/>
      <c r="AE5414" s="32"/>
      <c r="AF5414" s="33"/>
      <c r="AJ5414" s="350">
        <v>1203018</v>
      </c>
      <c r="AK5414" s="3"/>
      <c r="AL5414" s="3"/>
    </row>
    <row r="5415" spans="1:38" ht="12" customHeight="1" x14ac:dyDescent="0.25">
      <c r="A5415" s="73">
        <v>5203019</v>
      </c>
      <c r="B5415" s="98" t="s">
        <v>2409</v>
      </c>
      <c r="C5415" s="74"/>
      <c r="D5415" s="115">
        <v>280.45999999999998</v>
      </c>
      <c r="E5415" s="75" t="s">
        <v>6463</v>
      </c>
      <c r="F5415" s="112">
        <f t="shared" si="278"/>
        <v>336.55199999999996</v>
      </c>
      <c r="G5415" s="80" t="s">
        <v>3334</v>
      </c>
      <c r="H5415" s="358"/>
      <c r="I5415" s="360" t="s">
        <v>8304</v>
      </c>
      <c r="L5415"/>
      <c r="M5415"/>
      <c r="P5415" s="9">
        <v>122</v>
      </c>
      <c r="V5415" s="39"/>
      <c r="Z5415" s="38"/>
      <c r="AA5415" s="38">
        <v>12.000817076907367</v>
      </c>
      <c r="AB5415" s="30"/>
      <c r="AC5415" s="31"/>
      <c r="AD5415" s="32"/>
      <c r="AE5415" s="32"/>
      <c r="AF5415" s="33"/>
      <c r="AJ5415" s="350">
        <v>1203019</v>
      </c>
      <c r="AK5415" s="3"/>
      <c r="AL5415" s="3"/>
    </row>
    <row r="5416" spans="1:38" ht="12" customHeight="1" x14ac:dyDescent="0.25">
      <c r="A5416" s="73">
        <v>5203020</v>
      </c>
      <c r="B5416" s="98" t="s">
        <v>2410</v>
      </c>
      <c r="C5416" s="74"/>
      <c r="D5416" s="115">
        <v>280.45999999999998</v>
      </c>
      <c r="E5416" s="75" t="s">
        <v>6463</v>
      </c>
      <c r="F5416" s="112">
        <f t="shared" si="278"/>
        <v>336.55199999999996</v>
      </c>
      <c r="G5416" s="80" t="s">
        <v>3334</v>
      </c>
      <c r="H5416" s="358"/>
      <c r="I5416" s="361"/>
      <c r="L5416"/>
      <c r="M5416"/>
      <c r="P5416" s="9">
        <v>122</v>
      </c>
      <c r="V5416" s="39"/>
      <c r="Z5416" s="38"/>
      <c r="AA5416" s="38">
        <v>12.000817076907367</v>
      </c>
      <c r="AB5416" s="30"/>
      <c r="AC5416" s="31"/>
      <c r="AD5416" s="32"/>
      <c r="AE5416" s="32"/>
      <c r="AF5416" s="33"/>
      <c r="AJ5416" s="350">
        <v>1203020</v>
      </c>
      <c r="AK5416" s="3"/>
      <c r="AL5416" s="3"/>
    </row>
    <row r="5417" spans="1:38" ht="12" customHeight="1" x14ac:dyDescent="0.25">
      <c r="A5417" s="73">
        <v>5203021</v>
      </c>
      <c r="B5417" s="98" t="s">
        <v>2411</v>
      </c>
      <c r="C5417" s="74"/>
      <c r="D5417" s="115">
        <v>280.45999999999998</v>
      </c>
      <c r="E5417" s="75" t="s">
        <v>6463</v>
      </c>
      <c r="F5417" s="112">
        <f t="shared" si="278"/>
        <v>336.55199999999996</v>
      </c>
      <c r="G5417" s="80" t="s">
        <v>3334</v>
      </c>
      <c r="H5417" s="358"/>
      <c r="L5417"/>
      <c r="M5417"/>
      <c r="P5417" s="9">
        <v>122</v>
      </c>
      <c r="V5417" s="39"/>
      <c r="Z5417" s="38"/>
      <c r="AA5417" s="38">
        <v>12.000817076907367</v>
      </c>
      <c r="AB5417" s="30"/>
      <c r="AC5417" s="31"/>
      <c r="AD5417" s="32"/>
      <c r="AE5417" s="32"/>
      <c r="AF5417" s="33"/>
      <c r="AJ5417" s="350">
        <v>1203021</v>
      </c>
      <c r="AK5417" s="3"/>
      <c r="AL5417" s="3"/>
    </row>
    <row r="5418" spans="1:38" ht="12" customHeight="1" x14ac:dyDescent="0.25">
      <c r="A5418" s="73">
        <v>5203022</v>
      </c>
      <c r="B5418" s="98" t="s">
        <v>2412</v>
      </c>
      <c r="C5418" s="74"/>
      <c r="D5418" s="115">
        <v>340.29</v>
      </c>
      <c r="E5418" s="75"/>
      <c r="F5418" s="112">
        <f t="shared" si="278"/>
        <v>408.34800000000001</v>
      </c>
      <c r="G5418" s="80" t="s">
        <v>3334</v>
      </c>
      <c r="H5418" s="358"/>
      <c r="L5418"/>
      <c r="M5418"/>
      <c r="P5418" s="9">
        <v>122</v>
      </c>
      <c r="V5418" s="39"/>
      <c r="Z5418" s="38"/>
      <c r="AA5418" s="38">
        <v>11.999158249158242</v>
      </c>
      <c r="AB5418" s="30"/>
      <c r="AC5418" s="31"/>
      <c r="AD5418" s="32"/>
      <c r="AE5418" s="32"/>
      <c r="AF5418" s="33"/>
      <c r="AJ5418" s="350">
        <v>1203022</v>
      </c>
      <c r="AK5418" s="3"/>
      <c r="AL5418" s="3"/>
    </row>
    <row r="5419" spans="1:38" ht="12" customHeight="1" x14ac:dyDescent="0.25">
      <c r="A5419" s="73">
        <v>5203023</v>
      </c>
      <c r="B5419" s="98" t="s">
        <v>2413</v>
      </c>
      <c r="C5419" s="74"/>
      <c r="D5419" s="115">
        <v>340.29</v>
      </c>
      <c r="E5419" s="75" t="s">
        <v>6463</v>
      </c>
      <c r="F5419" s="112">
        <f t="shared" si="278"/>
        <v>408.34800000000001</v>
      </c>
      <c r="G5419" s="80" t="s">
        <v>3334</v>
      </c>
      <c r="H5419" s="358"/>
      <c r="L5419"/>
      <c r="M5419"/>
      <c r="P5419" s="9">
        <v>122</v>
      </c>
      <c r="V5419" s="39"/>
      <c r="Z5419" s="38"/>
      <c r="AA5419" s="38">
        <v>11.999158249158242</v>
      </c>
      <c r="AB5419" s="30"/>
      <c r="AC5419" s="31"/>
      <c r="AD5419" s="32"/>
      <c r="AE5419" s="32"/>
      <c r="AF5419" s="33"/>
      <c r="AJ5419" s="350">
        <v>1203023</v>
      </c>
      <c r="AK5419" s="3"/>
      <c r="AL5419" s="3"/>
    </row>
    <row r="5420" spans="1:38" ht="12" customHeight="1" x14ac:dyDescent="0.25">
      <c r="A5420" s="73">
        <v>5203024</v>
      </c>
      <c r="B5420" s="98" t="s">
        <v>2414</v>
      </c>
      <c r="C5420" s="74"/>
      <c r="D5420" s="115">
        <v>340.29</v>
      </c>
      <c r="E5420" s="75" t="s">
        <v>6463</v>
      </c>
      <c r="F5420" s="112">
        <f t="shared" si="278"/>
        <v>408.34800000000001</v>
      </c>
      <c r="G5420" s="80" t="s">
        <v>3334</v>
      </c>
      <c r="H5420" s="358"/>
      <c r="L5420"/>
      <c r="M5420"/>
      <c r="P5420" s="9">
        <v>122</v>
      </c>
      <c r="V5420" s="39"/>
      <c r="Z5420" s="38"/>
      <c r="AA5420" s="38">
        <v>11.999158249158242</v>
      </c>
      <c r="AB5420" s="30"/>
      <c r="AC5420" s="31"/>
      <c r="AD5420" s="32"/>
      <c r="AE5420" s="32"/>
      <c r="AF5420" s="33"/>
      <c r="AJ5420" s="350">
        <v>1203024</v>
      </c>
      <c r="AK5420" s="3"/>
      <c r="AL5420" s="3"/>
    </row>
    <row r="5421" spans="1:38" ht="12" customHeight="1" x14ac:dyDescent="0.25">
      <c r="A5421" s="73">
        <v>5203025</v>
      </c>
      <c r="B5421" s="98" t="s">
        <v>2415</v>
      </c>
      <c r="C5421" s="74"/>
      <c r="D5421" s="115">
        <v>381.29</v>
      </c>
      <c r="E5421" s="75" t="s">
        <v>6463</v>
      </c>
      <c r="F5421" s="112">
        <f t="shared" si="278"/>
        <v>457.548</v>
      </c>
      <c r="G5421" s="80" t="s">
        <v>3334</v>
      </c>
      <c r="H5421" s="358"/>
      <c r="L5421"/>
      <c r="M5421"/>
      <c r="P5421" s="9">
        <v>122</v>
      </c>
      <c r="V5421" s="39"/>
      <c r="Z5421" s="38"/>
      <c r="AA5421" s="38">
        <v>12.000901476167229</v>
      </c>
      <c r="AB5421" s="30"/>
      <c r="AC5421" s="31"/>
      <c r="AD5421" s="32"/>
      <c r="AE5421" s="32"/>
      <c r="AF5421" s="33"/>
      <c r="AJ5421" s="350">
        <v>1203025</v>
      </c>
      <c r="AK5421" s="3"/>
      <c r="AL5421" s="3"/>
    </row>
    <row r="5422" spans="1:38" ht="12" customHeight="1" x14ac:dyDescent="0.25">
      <c r="A5422" s="73">
        <v>5203026</v>
      </c>
      <c r="B5422" s="98" t="s">
        <v>2416</v>
      </c>
      <c r="C5422" s="74"/>
      <c r="D5422" s="115">
        <v>381.29</v>
      </c>
      <c r="E5422" s="75" t="s">
        <v>6463</v>
      </c>
      <c r="F5422" s="112">
        <f t="shared" si="278"/>
        <v>457.548</v>
      </c>
      <c r="G5422" s="80" t="s">
        <v>3334</v>
      </c>
      <c r="H5422" s="358"/>
      <c r="L5422"/>
      <c r="M5422"/>
      <c r="P5422" s="9">
        <v>122</v>
      </c>
      <c r="V5422" s="39"/>
      <c r="Z5422" s="38"/>
      <c r="AA5422" s="38">
        <v>12.000901476167229</v>
      </c>
      <c r="AB5422" s="30"/>
      <c r="AC5422" s="31"/>
      <c r="AD5422" s="32"/>
      <c r="AE5422" s="32"/>
      <c r="AF5422" s="33"/>
      <c r="AJ5422" s="350">
        <v>1203026</v>
      </c>
      <c r="AK5422" s="3"/>
      <c r="AL5422" s="3"/>
    </row>
    <row r="5423" spans="1:38" ht="12" customHeight="1" x14ac:dyDescent="0.25">
      <c r="A5423" s="73">
        <v>5203027</v>
      </c>
      <c r="B5423" s="98" t="s">
        <v>2417</v>
      </c>
      <c r="C5423" s="74"/>
      <c r="D5423" s="115">
        <v>381.29</v>
      </c>
      <c r="E5423" s="75" t="s">
        <v>6463</v>
      </c>
      <c r="F5423" s="112">
        <f t="shared" si="278"/>
        <v>457.548</v>
      </c>
      <c r="G5423" s="80" t="s">
        <v>3334</v>
      </c>
      <c r="H5423" s="358"/>
      <c r="L5423"/>
      <c r="M5423"/>
      <c r="P5423" s="9">
        <v>122</v>
      </c>
      <c r="V5423" s="39"/>
      <c r="Z5423" s="38"/>
      <c r="AA5423" s="38">
        <v>12.000901476167229</v>
      </c>
      <c r="AB5423" s="30"/>
      <c r="AC5423" s="31"/>
      <c r="AD5423" s="32"/>
      <c r="AE5423" s="32"/>
      <c r="AF5423" s="33"/>
      <c r="AJ5423" s="350">
        <v>1203027</v>
      </c>
      <c r="AK5423" s="3"/>
      <c r="AL5423" s="3"/>
    </row>
    <row r="5424" spans="1:38" ht="12" customHeight="1" x14ac:dyDescent="0.25">
      <c r="A5424" s="73">
        <v>1203028</v>
      </c>
      <c r="B5424" s="98" t="s">
        <v>2418</v>
      </c>
      <c r="C5424" s="74"/>
      <c r="D5424" s="115">
        <v>431.02</v>
      </c>
      <c r="E5424" s="75" t="s">
        <v>6463</v>
      </c>
      <c r="F5424" s="309">
        <f t="shared" si="278"/>
        <v>517.22399999999993</v>
      </c>
      <c r="G5424" s="80" t="s">
        <v>3334</v>
      </c>
      <c r="H5424" s="358"/>
      <c r="L5424"/>
      <c r="M5424"/>
      <c r="P5424" s="9">
        <v>122</v>
      </c>
      <c r="V5424" s="39"/>
      <c r="Z5424" s="38"/>
      <c r="AA5424" s="38">
        <v>0</v>
      </c>
      <c r="AB5424" s="30"/>
      <c r="AC5424" s="31"/>
      <c r="AD5424" s="32"/>
      <c r="AE5424" s="32"/>
      <c r="AF5424" s="33"/>
      <c r="AJ5424" s="350"/>
      <c r="AK5424" s="3"/>
      <c r="AL5424" s="3"/>
    </row>
    <row r="5425" spans="1:38" ht="12" customHeight="1" x14ac:dyDescent="0.25">
      <c r="A5425" s="73">
        <v>5203029</v>
      </c>
      <c r="B5425" s="98" t="s">
        <v>2419</v>
      </c>
      <c r="C5425" s="74"/>
      <c r="D5425" s="115">
        <v>565.72</v>
      </c>
      <c r="E5425" s="75" t="s">
        <v>6463</v>
      </c>
      <c r="F5425" s="112">
        <f t="shared" si="278"/>
        <v>678.86400000000003</v>
      </c>
      <c r="G5425" s="80" t="s">
        <v>3334</v>
      </c>
      <c r="H5425" s="358"/>
      <c r="L5425"/>
      <c r="M5425"/>
      <c r="P5425" s="9">
        <v>122</v>
      </c>
      <c r="V5425" s="39"/>
      <c r="Z5425" s="38"/>
      <c r="AA5425" s="38">
        <v>12</v>
      </c>
      <c r="AB5425" s="30"/>
      <c r="AC5425" s="31"/>
      <c r="AD5425" s="32"/>
      <c r="AE5425" s="32"/>
      <c r="AF5425" s="33"/>
      <c r="AJ5425" s="350">
        <v>1203029</v>
      </c>
      <c r="AK5425" s="3"/>
      <c r="AL5425" s="3"/>
    </row>
    <row r="5426" spans="1:38" ht="12" customHeight="1" x14ac:dyDescent="0.25">
      <c r="A5426" s="73">
        <v>5203030</v>
      </c>
      <c r="B5426" s="98" t="s">
        <v>2420</v>
      </c>
      <c r="C5426" s="74"/>
      <c r="D5426" s="115">
        <v>565.72</v>
      </c>
      <c r="E5426" s="75" t="s">
        <v>6463</v>
      </c>
      <c r="F5426" s="112">
        <f t="shared" si="278"/>
        <v>678.86400000000003</v>
      </c>
      <c r="G5426" s="80" t="s">
        <v>3334</v>
      </c>
      <c r="H5426" s="358"/>
      <c r="L5426"/>
      <c r="M5426"/>
      <c r="P5426" s="9">
        <v>122</v>
      </c>
      <c r="V5426" s="39"/>
      <c r="Z5426" s="38"/>
      <c r="AA5426" s="38">
        <v>12</v>
      </c>
      <c r="AB5426" s="30"/>
      <c r="AC5426" s="31"/>
      <c r="AD5426" s="32"/>
      <c r="AE5426" s="32"/>
      <c r="AF5426" s="33"/>
      <c r="AJ5426" s="350">
        <v>1203030</v>
      </c>
      <c r="AK5426" s="3"/>
      <c r="AL5426" s="3"/>
    </row>
    <row r="5427" spans="1:38" ht="12" customHeight="1" x14ac:dyDescent="0.25">
      <c r="A5427" s="73">
        <v>5203031</v>
      </c>
      <c r="B5427" s="98" t="s">
        <v>2421</v>
      </c>
      <c r="C5427" s="74"/>
      <c r="D5427" s="115">
        <v>601.86</v>
      </c>
      <c r="E5427" s="75" t="s">
        <v>6463</v>
      </c>
      <c r="F5427" s="112">
        <f t="shared" si="278"/>
        <v>722.23199999999997</v>
      </c>
      <c r="G5427" s="80" t="s">
        <v>3334</v>
      </c>
      <c r="H5427" s="358"/>
      <c r="L5427"/>
      <c r="M5427"/>
      <c r="P5427" s="9">
        <v>122</v>
      </c>
      <c r="V5427" s="39"/>
      <c r="Z5427" s="38"/>
      <c r="AA5427" s="38">
        <v>12.000285551113649</v>
      </c>
      <c r="AB5427" s="30"/>
      <c r="AC5427" s="31"/>
      <c r="AD5427" s="32"/>
      <c r="AE5427" s="32"/>
      <c r="AF5427" s="33"/>
      <c r="AJ5427" s="350">
        <v>1203031</v>
      </c>
      <c r="AK5427" s="3"/>
      <c r="AL5427" s="3"/>
    </row>
    <row r="5428" spans="1:38" ht="24" customHeight="1" x14ac:dyDescent="0.25">
      <c r="A5428" s="73">
        <v>3704075</v>
      </c>
      <c r="B5428" s="98" t="s">
        <v>6392</v>
      </c>
      <c r="C5428" s="74"/>
      <c r="D5428" s="115">
        <v>73.08</v>
      </c>
      <c r="E5428" s="95" t="s">
        <v>5497</v>
      </c>
      <c r="F5428" s="112">
        <f t="shared" si="278"/>
        <v>87.695999999999998</v>
      </c>
      <c r="G5428" s="80" t="s">
        <v>3335</v>
      </c>
      <c r="H5428" s="358"/>
      <c r="J5428" s="15"/>
      <c r="L5428"/>
      <c r="M5428"/>
      <c r="P5428" s="9">
        <v>122</v>
      </c>
      <c r="V5428" s="39"/>
      <c r="Z5428" s="38"/>
      <c r="AA5428" s="38">
        <v>12.000285551113649</v>
      </c>
      <c r="AB5428" s="30"/>
      <c r="AC5428" s="31"/>
      <c r="AD5428" s="32"/>
      <c r="AE5428" s="32"/>
      <c r="AF5428" s="33"/>
      <c r="AJ5428" s="350"/>
      <c r="AK5428" s="3"/>
      <c r="AL5428" s="3"/>
    </row>
    <row r="5429" spans="1:38" ht="24" customHeight="1" x14ac:dyDescent="0.25">
      <c r="A5429" s="73">
        <v>3704076</v>
      </c>
      <c r="B5429" s="98" t="s">
        <v>6393</v>
      </c>
      <c r="C5429" s="74"/>
      <c r="D5429" s="115">
        <v>78.41</v>
      </c>
      <c r="E5429" s="95" t="s">
        <v>5497</v>
      </c>
      <c r="F5429" s="112">
        <f t="shared" si="278"/>
        <v>94.091999999999999</v>
      </c>
      <c r="G5429" s="80" t="s">
        <v>3335</v>
      </c>
      <c r="H5429" s="358"/>
      <c r="J5429" s="15"/>
      <c r="L5429"/>
      <c r="M5429"/>
      <c r="P5429" s="9">
        <v>122</v>
      </c>
      <c r="V5429" s="39"/>
      <c r="Z5429" s="38"/>
      <c r="AA5429" s="38">
        <v>12.000285551113649</v>
      </c>
      <c r="AB5429" s="30"/>
      <c r="AC5429" s="31"/>
      <c r="AD5429" s="32"/>
      <c r="AE5429" s="32"/>
      <c r="AF5429" s="33"/>
      <c r="AJ5429" s="350"/>
      <c r="AK5429" s="3"/>
      <c r="AL5429" s="3"/>
    </row>
    <row r="5430" spans="1:38" ht="24" customHeight="1" x14ac:dyDescent="0.25">
      <c r="A5430" s="73">
        <v>3704077</v>
      </c>
      <c r="B5430" s="98" t="s">
        <v>6394</v>
      </c>
      <c r="C5430" s="74"/>
      <c r="D5430" s="115">
        <v>89.75</v>
      </c>
      <c r="E5430" s="95" t="s">
        <v>5497</v>
      </c>
      <c r="F5430" s="112">
        <f t="shared" si="278"/>
        <v>107.7</v>
      </c>
      <c r="G5430" s="80" t="s">
        <v>3335</v>
      </c>
      <c r="H5430" s="358"/>
      <c r="J5430" s="15"/>
      <c r="L5430"/>
      <c r="M5430"/>
      <c r="P5430" s="9">
        <v>122</v>
      </c>
      <c r="V5430" s="39"/>
      <c r="Z5430" s="38"/>
      <c r="AA5430" s="38">
        <v>12.000285551113649</v>
      </c>
      <c r="AB5430" s="30"/>
      <c r="AC5430" s="31"/>
      <c r="AD5430" s="32"/>
      <c r="AE5430" s="32"/>
      <c r="AF5430" s="33"/>
      <c r="AJ5430" s="350"/>
      <c r="AK5430" s="3"/>
      <c r="AL5430" s="3"/>
    </row>
    <row r="5431" spans="1:38" ht="24" customHeight="1" x14ac:dyDescent="0.25">
      <c r="A5431" s="73">
        <v>3704078</v>
      </c>
      <c r="B5431" s="98" t="s">
        <v>6450</v>
      </c>
      <c r="C5431" s="74"/>
      <c r="D5431" s="115">
        <v>99.41</v>
      </c>
      <c r="E5431" s="95" t="s">
        <v>5497</v>
      </c>
      <c r="F5431" s="112">
        <f t="shared" si="278"/>
        <v>119.29199999999999</v>
      </c>
      <c r="G5431" s="80" t="s">
        <v>3334</v>
      </c>
      <c r="H5431" s="358"/>
      <c r="J5431" s="15"/>
      <c r="L5431"/>
      <c r="M5431"/>
      <c r="P5431" s="9">
        <v>122</v>
      </c>
      <c r="V5431" s="39"/>
      <c r="Z5431" s="38"/>
      <c r="AA5431" s="38">
        <v>12.000285551113649</v>
      </c>
      <c r="AB5431" s="30"/>
      <c r="AC5431" s="31"/>
      <c r="AD5431" s="32"/>
      <c r="AE5431" s="32"/>
      <c r="AF5431" s="33"/>
      <c r="AJ5431" s="350"/>
      <c r="AK5431" s="3"/>
      <c r="AL5431" s="3"/>
    </row>
    <row r="5432" spans="1:38" ht="24" customHeight="1" x14ac:dyDescent="0.25">
      <c r="A5432" s="73">
        <v>3704079</v>
      </c>
      <c r="B5432" s="98" t="s">
        <v>6395</v>
      </c>
      <c r="C5432" s="74"/>
      <c r="D5432" s="115">
        <v>99.41</v>
      </c>
      <c r="E5432" s="95" t="s">
        <v>5497</v>
      </c>
      <c r="F5432" s="112">
        <f t="shared" si="278"/>
        <v>119.29199999999999</v>
      </c>
      <c r="G5432" s="80" t="s">
        <v>3335</v>
      </c>
      <c r="H5432" s="358"/>
      <c r="J5432" s="15"/>
      <c r="L5432"/>
      <c r="M5432"/>
      <c r="P5432" s="9">
        <v>122</v>
      </c>
      <c r="V5432" s="39"/>
      <c r="Z5432" s="38"/>
      <c r="AA5432" s="38">
        <v>12.000285551113649</v>
      </c>
      <c r="AB5432" s="30"/>
      <c r="AC5432" s="31"/>
      <c r="AD5432" s="32"/>
      <c r="AE5432" s="32"/>
      <c r="AF5432" s="33"/>
      <c r="AJ5432" s="350"/>
      <c r="AK5432" s="3"/>
      <c r="AL5432" s="3"/>
    </row>
    <row r="5433" spans="1:38" ht="24" customHeight="1" x14ac:dyDescent="0.25">
      <c r="A5433" s="73">
        <v>3704080</v>
      </c>
      <c r="B5433" s="98" t="s">
        <v>6451</v>
      </c>
      <c r="C5433" s="74"/>
      <c r="D5433" s="115">
        <v>119.05</v>
      </c>
      <c r="E5433" s="95" t="s">
        <v>5497</v>
      </c>
      <c r="F5433" s="112">
        <f t="shared" si="278"/>
        <v>142.85999999999999</v>
      </c>
      <c r="G5433" s="80" t="s">
        <v>3334</v>
      </c>
      <c r="H5433" s="358"/>
      <c r="J5433" s="15"/>
      <c r="L5433"/>
      <c r="M5433"/>
      <c r="P5433" s="9">
        <v>122</v>
      </c>
      <c r="V5433" s="39"/>
      <c r="Z5433" s="38"/>
      <c r="AA5433" s="38">
        <v>12.000285551113649</v>
      </c>
      <c r="AB5433" s="30"/>
      <c r="AC5433" s="31"/>
      <c r="AD5433" s="32"/>
      <c r="AE5433" s="32"/>
      <c r="AF5433" s="33"/>
      <c r="AJ5433" s="350"/>
      <c r="AK5433" s="3"/>
      <c r="AL5433" s="3"/>
    </row>
    <row r="5434" spans="1:38" ht="24" customHeight="1" x14ac:dyDescent="0.25">
      <c r="A5434" s="73">
        <v>3704081</v>
      </c>
      <c r="B5434" s="98" t="s">
        <v>6452</v>
      </c>
      <c r="C5434" s="74"/>
      <c r="D5434" s="115">
        <v>119.05</v>
      </c>
      <c r="E5434" s="95" t="s">
        <v>5497</v>
      </c>
      <c r="F5434" s="112">
        <f t="shared" si="278"/>
        <v>142.85999999999999</v>
      </c>
      <c r="G5434" s="80" t="s">
        <v>3334</v>
      </c>
      <c r="H5434" s="358"/>
      <c r="J5434" s="15"/>
      <c r="L5434"/>
      <c r="M5434"/>
      <c r="P5434" s="9">
        <v>122</v>
      </c>
      <c r="V5434" s="39"/>
      <c r="Z5434" s="38"/>
      <c r="AA5434" s="38">
        <v>12.000285551113649</v>
      </c>
      <c r="AB5434" s="30"/>
      <c r="AC5434" s="31"/>
      <c r="AD5434" s="32"/>
      <c r="AE5434" s="32"/>
      <c r="AF5434" s="33"/>
      <c r="AJ5434" s="350"/>
      <c r="AK5434" s="3"/>
      <c r="AL5434" s="3"/>
    </row>
    <row r="5435" spans="1:38" ht="24" customHeight="1" x14ac:dyDescent="0.25">
      <c r="A5435" s="73">
        <v>3704082</v>
      </c>
      <c r="B5435" s="98" t="s">
        <v>6396</v>
      </c>
      <c r="C5435" s="74"/>
      <c r="D5435" s="115">
        <v>119.05</v>
      </c>
      <c r="E5435" s="95" t="s">
        <v>5497</v>
      </c>
      <c r="F5435" s="112">
        <f t="shared" si="278"/>
        <v>142.85999999999999</v>
      </c>
      <c r="G5435" s="80" t="s">
        <v>3335</v>
      </c>
      <c r="H5435" s="358"/>
      <c r="J5435" s="15"/>
      <c r="L5435"/>
      <c r="M5435"/>
      <c r="P5435" s="9">
        <v>122</v>
      </c>
      <c r="V5435" s="39"/>
      <c r="Z5435" s="38"/>
      <c r="AA5435" s="38">
        <v>12.000285551113649</v>
      </c>
      <c r="AB5435" s="30"/>
      <c r="AC5435" s="31"/>
      <c r="AD5435" s="32"/>
      <c r="AE5435" s="32"/>
      <c r="AF5435" s="33"/>
      <c r="AJ5435" s="350"/>
      <c r="AK5435" s="3"/>
      <c r="AL5435" s="3"/>
    </row>
    <row r="5436" spans="1:38" ht="24" customHeight="1" x14ac:dyDescent="0.25">
      <c r="A5436" s="73">
        <v>3704083</v>
      </c>
      <c r="B5436" s="98" t="s">
        <v>6453</v>
      </c>
      <c r="C5436" s="74"/>
      <c r="D5436" s="115">
        <v>152.02000000000001</v>
      </c>
      <c r="E5436" s="95" t="s">
        <v>5497</v>
      </c>
      <c r="F5436" s="112">
        <f t="shared" si="278"/>
        <v>182.42400000000001</v>
      </c>
      <c r="G5436" s="80" t="s">
        <v>3334</v>
      </c>
      <c r="H5436" s="358"/>
      <c r="J5436" s="15"/>
      <c r="L5436"/>
      <c r="M5436"/>
      <c r="P5436" s="9">
        <v>122</v>
      </c>
      <c r="V5436" s="39"/>
      <c r="Z5436" s="38"/>
      <c r="AA5436" s="38">
        <v>12.000285551113649</v>
      </c>
      <c r="AB5436" s="30"/>
      <c r="AC5436" s="31"/>
      <c r="AD5436" s="32"/>
      <c r="AE5436" s="32"/>
      <c r="AF5436" s="33"/>
      <c r="AJ5436" s="350"/>
      <c r="AK5436" s="3"/>
      <c r="AL5436" s="3"/>
    </row>
    <row r="5437" spans="1:38" ht="24" customHeight="1" x14ac:dyDescent="0.25">
      <c r="A5437" s="73">
        <v>3704084</v>
      </c>
      <c r="B5437" s="98" t="s">
        <v>6454</v>
      </c>
      <c r="C5437" s="74"/>
      <c r="D5437" s="115">
        <v>152.02000000000001</v>
      </c>
      <c r="E5437" s="95" t="s">
        <v>5497</v>
      </c>
      <c r="F5437" s="112">
        <f t="shared" si="278"/>
        <v>182.42400000000001</v>
      </c>
      <c r="G5437" s="80" t="s">
        <v>3334</v>
      </c>
      <c r="H5437" s="358"/>
      <c r="J5437" s="15"/>
      <c r="L5437"/>
      <c r="M5437"/>
      <c r="P5437" s="9">
        <v>122</v>
      </c>
      <c r="V5437" s="39"/>
      <c r="Z5437" s="38"/>
      <c r="AA5437" s="38">
        <v>12.000285551113649</v>
      </c>
      <c r="AB5437" s="30"/>
      <c r="AC5437" s="31"/>
      <c r="AD5437" s="32"/>
      <c r="AE5437" s="32"/>
      <c r="AF5437" s="33"/>
      <c r="AJ5437" s="350"/>
      <c r="AK5437" s="3"/>
      <c r="AL5437" s="3"/>
    </row>
    <row r="5438" spans="1:38" ht="24" customHeight="1" x14ac:dyDescent="0.25">
      <c r="A5438" s="73">
        <v>3704085</v>
      </c>
      <c r="B5438" s="98" t="s">
        <v>6397</v>
      </c>
      <c r="C5438" s="74"/>
      <c r="D5438" s="115">
        <v>152.02000000000001</v>
      </c>
      <c r="E5438" s="95" t="s">
        <v>5497</v>
      </c>
      <c r="F5438" s="112">
        <f t="shared" si="278"/>
        <v>182.42400000000001</v>
      </c>
      <c r="G5438" s="80" t="s">
        <v>3335</v>
      </c>
      <c r="H5438" s="358"/>
      <c r="J5438" s="15"/>
      <c r="L5438"/>
      <c r="M5438"/>
      <c r="P5438" s="9">
        <v>122</v>
      </c>
      <c r="V5438" s="39"/>
      <c r="Z5438" s="38"/>
      <c r="AA5438" s="38">
        <v>12.000285551113649</v>
      </c>
      <c r="AB5438" s="30"/>
      <c r="AC5438" s="31"/>
      <c r="AD5438" s="32"/>
      <c r="AE5438" s="32"/>
      <c r="AF5438" s="33"/>
      <c r="AJ5438" s="350"/>
      <c r="AK5438" s="3"/>
      <c r="AL5438" s="3"/>
    </row>
    <row r="5439" spans="1:38" ht="24" customHeight="1" x14ac:dyDescent="0.25">
      <c r="A5439" s="73">
        <v>3704086</v>
      </c>
      <c r="B5439" s="98" t="s">
        <v>6455</v>
      </c>
      <c r="C5439" s="74"/>
      <c r="D5439" s="115">
        <v>174.96</v>
      </c>
      <c r="E5439" s="95" t="s">
        <v>5497</v>
      </c>
      <c r="F5439" s="112">
        <f t="shared" si="278"/>
        <v>209.952</v>
      </c>
      <c r="G5439" s="80" t="s">
        <v>3334</v>
      </c>
      <c r="H5439" s="358"/>
      <c r="J5439" s="15"/>
      <c r="L5439"/>
      <c r="M5439"/>
      <c r="P5439" s="9">
        <v>122</v>
      </c>
      <c r="V5439" s="39"/>
      <c r="Z5439" s="38"/>
      <c r="AA5439" s="38">
        <v>12.000285551113649</v>
      </c>
      <c r="AB5439" s="30"/>
      <c r="AC5439" s="31"/>
      <c r="AD5439" s="32"/>
      <c r="AE5439" s="32"/>
      <c r="AF5439" s="33"/>
      <c r="AJ5439" s="350"/>
      <c r="AK5439" s="3"/>
      <c r="AL5439" s="3"/>
    </row>
    <row r="5440" spans="1:38" ht="24" customHeight="1" x14ac:dyDescent="0.25">
      <c r="A5440" s="73">
        <v>3704087</v>
      </c>
      <c r="B5440" s="98" t="s">
        <v>6456</v>
      </c>
      <c r="C5440" s="74"/>
      <c r="D5440" s="115">
        <v>174.96</v>
      </c>
      <c r="E5440" s="95" t="s">
        <v>5497</v>
      </c>
      <c r="F5440" s="112">
        <f t="shared" si="278"/>
        <v>209.952</v>
      </c>
      <c r="G5440" s="80" t="s">
        <v>3334</v>
      </c>
      <c r="H5440" s="358"/>
      <c r="J5440" s="15"/>
      <c r="L5440"/>
      <c r="M5440"/>
      <c r="P5440" s="9">
        <v>122</v>
      </c>
      <c r="V5440" s="39"/>
      <c r="Z5440" s="38"/>
      <c r="AA5440" s="38">
        <v>12.000285551113649</v>
      </c>
      <c r="AB5440" s="30"/>
      <c r="AC5440" s="31"/>
      <c r="AD5440" s="32"/>
      <c r="AE5440" s="32"/>
      <c r="AF5440" s="33"/>
      <c r="AJ5440" s="350"/>
      <c r="AK5440" s="3"/>
      <c r="AL5440" s="3"/>
    </row>
    <row r="5441" spans="1:38" ht="24" customHeight="1" x14ac:dyDescent="0.25">
      <c r="A5441" s="73">
        <v>3704088</v>
      </c>
      <c r="B5441" s="98" t="s">
        <v>6398</v>
      </c>
      <c r="C5441" s="74"/>
      <c r="D5441" s="115">
        <v>174.96</v>
      </c>
      <c r="E5441" s="95" t="s">
        <v>5497</v>
      </c>
      <c r="F5441" s="112">
        <f t="shared" si="278"/>
        <v>209.952</v>
      </c>
      <c r="G5441" s="80" t="s">
        <v>3335</v>
      </c>
      <c r="H5441" s="358"/>
      <c r="J5441" s="15"/>
      <c r="L5441"/>
      <c r="M5441"/>
      <c r="P5441" s="9">
        <v>122</v>
      </c>
      <c r="V5441" s="39"/>
      <c r="Z5441" s="38"/>
      <c r="AA5441" s="38">
        <v>12.000285551113649</v>
      </c>
      <c r="AB5441" s="30"/>
      <c r="AC5441" s="31"/>
      <c r="AD5441" s="32"/>
      <c r="AE5441" s="32"/>
      <c r="AF5441" s="33"/>
      <c r="AJ5441" s="350"/>
      <c r="AK5441" s="3"/>
      <c r="AL5441" s="3"/>
    </row>
    <row r="5442" spans="1:38" ht="24" customHeight="1" x14ac:dyDescent="0.25">
      <c r="A5442" s="73">
        <v>3704089</v>
      </c>
      <c r="B5442" s="98" t="s">
        <v>6457</v>
      </c>
      <c r="C5442" s="74"/>
      <c r="D5442" s="115">
        <v>253.54</v>
      </c>
      <c r="E5442" s="95" t="s">
        <v>5497</v>
      </c>
      <c r="F5442" s="112">
        <f t="shared" si="278"/>
        <v>304.24799999999999</v>
      </c>
      <c r="G5442" s="80" t="s">
        <v>3334</v>
      </c>
      <c r="H5442" s="358"/>
      <c r="J5442" s="15"/>
      <c r="L5442"/>
      <c r="M5442"/>
      <c r="P5442" s="9">
        <v>122</v>
      </c>
      <c r="V5442" s="39"/>
      <c r="Z5442" s="38"/>
      <c r="AA5442" s="38">
        <v>12.000285551113649</v>
      </c>
      <c r="AB5442" s="30"/>
      <c r="AC5442" s="31"/>
      <c r="AD5442" s="32"/>
      <c r="AE5442" s="32"/>
      <c r="AF5442" s="33"/>
      <c r="AJ5442" s="350"/>
      <c r="AK5442" s="3"/>
      <c r="AL5442" s="3"/>
    </row>
    <row r="5443" spans="1:38" ht="24" customHeight="1" x14ac:dyDescent="0.25">
      <c r="A5443" s="73">
        <v>3704090</v>
      </c>
      <c r="B5443" s="98" t="s">
        <v>6458</v>
      </c>
      <c r="C5443" s="74"/>
      <c r="D5443" s="115">
        <v>253.54</v>
      </c>
      <c r="E5443" s="95" t="s">
        <v>5497</v>
      </c>
      <c r="F5443" s="112">
        <f t="shared" si="278"/>
        <v>304.24799999999999</v>
      </c>
      <c r="G5443" s="80" t="s">
        <v>3335</v>
      </c>
      <c r="H5443" s="358"/>
      <c r="J5443" s="15"/>
      <c r="L5443"/>
      <c r="M5443"/>
      <c r="P5443" s="9">
        <v>122</v>
      </c>
      <c r="V5443" s="39"/>
      <c r="Z5443" s="38"/>
      <c r="AA5443" s="38">
        <v>12.000285551113649</v>
      </c>
      <c r="AB5443" s="30"/>
      <c r="AC5443" s="31"/>
      <c r="AD5443" s="32"/>
      <c r="AE5443" s="32"/>
      <c r="AF5443" s="33"/>
      <c r="AJ5443" s="350"/>
      <c r="AK5443" s="3"/>
      <c r="AL5443" s="3"/>
    </row>
    <row r="5444" spans="1:38" ht="24" customHeight="1" x14ac:dyDescent="0.25">
      <c r="A5444" s="73">
        <v>3704091</v>
      </c>
      <c r="B5444" s="98" t="s">
        <v>6459</v>
      </c>
      <c r="C5444" s="74"/>
      <c r="D5444" s="115">
        <v>261.94</v>
      </c>
      <c r="E5444" s="95" t="s">
        <v>5497</v>
      </c>
      <c r="F5444" s="112">
        <f t="shared" si="278"/>
        <v>314.32799999999997</v>
      </c>
      <c r="G5444" s="80" t="s">
        <v>3334</v>
      </c>
      <c r="H5444" s="358"/>
      <c r="J5444" s="15"/>
      <c r="L5444"/>
      <c r="M5444"/>
      <c r="P5444" s="9">
        <v>122</v>
      </c>
      <c r="V5444" s="39"/>
      <c r="Z5444" s="38"/>
      <c r="AA5444" s="38">
        <v>12.000285551113649</v>
      </c>
      <c r="AB5444" s="30"/>
      <c r="AC5444" s="31"/>
      <c r="AD5444" s="32"/>
      <c r="AE5444" s="32"/>
      <c r="AF5444" s="33"/>
      <c r="AJ5444" s="350"/>
      <c r="AK5444" s="3"/>
      <c r="AL5444" s="3"/>
    </row>
    <row r="5445" spans="1:38" ht="24" customHeight="1" x14ac:dyDescent="0.25">
      <c r="A5445" s="73">
        <v>3704092</v>
      </c>
      <c r="B5445" s="98" t="s">
        <v>6399</v>
      </c>
      <c r="C5445" s="74"/>
      <c r="D5445" s="115">
        <v>261.94</v>
      </c>
      <c r="E5445" s="95" t="s">
        <v>5497</v>
      </c>
      <c r="F5445" s="112">
        <f t="shared" si="278"/>
        <v>314.32799999999997</v>
      </c>
      <c r="G5445" s="80" t="s">
        <v>3335</v>
      </c>
      <c r="H5445" s="358"/>
      <c r="J5445" s="15"/>
      <c r="L5445"/>
      <c r="M5445"/>
      <c r="P5445" s="9">
        <v>122</v>
      </c>
      <c r="V5445" s="39"/>
      <c r="Z5445" s="38"/>
      <c r="AA5445" s="38">
        <v>12.000285551113649</v>
      </c>
      <c r="AB5445" s="30"/>
      <c r="AC5445" s="31"/>
      <c r="AD5445" s="32"/>
      <c r="AE5445" s="32"/>
      <c r="AF5445" s="33"/>
      <c r="AJ5445" s="350"/>
      <c r="AK5445" s="3"/>
      <c r="AL5445" s="3"/>
    </row>
    <row r="5446" spans="1:38" ht="24" customHeight="1" x14ac:dyDescent="0.25">
      <c r="A5446" s="73">
        <v>3704093</v>
      </c>
      <c r="B5446" s="98" t="s">
        <v>6460</v>
      </c>
      <c r="C5446" s="74"/>
      <c r="D5446" s="115">
        <v>290.04000000000002</v>
      </c>
      <c r="E5446" s="95" t="s">
        <v>5497</v>
      </c>
      <c r="F5446" s="112">
        <f t="shared" si="278"/>
        <v>348.048</v>
      </c>
      <c r="G5446" s="80" t="s">
        <v>3334</v>
      </c>
      <c r="H5446" s="358"/>
      <c r="J5446" s="15"/>
      <c r="L5446"/>
      <c r="M5446"/>
      <c r="P5446" s="9">
        <v>122</v>
      </c>
      <c r="V5446" s="39"/>
      <c r="Z5446" s="38"/>
      <c r="AA5446" s="38">
        <v>12.000285551113649</v>
      </c>
      <c r="AB5446" s="30"/>
      <c r="AC5446" s="31"/>
      <c r="AD5446" s="32"/>
      <c r="AE5446" s="32"/>
      <c r="AF5446" s="33"/>
      <c r="AJ5446" s="350"/>
      <c r="AK5446" s="3"/>
      <c r="AL5446" s="3"/>
    </row>
    <row r="5447" spans="1:38" ht="24" customHeight="1" x14ac:dyDescent="0.25">
      <c r="A5447" s="73">
        <v>3704094</v>
      </c>
      <c r="B5447" s="98" t="s">
        <v>6461</v>
      </c>
      <c r="C5447" s="74"/>
      <c r="D5447" s="115">
        <v>290.04000000000002</v>
      </c>
      <c r="E5447" s="95" t="s">
        <v>5497</v>
      </c>
      <c r="F5447" s="112">
        <f t="shared" si="278"/>
        <v>348.048</v>
      </c>
      <c r="G5447" s="80" t="s">
        <v>3334</v>
      </c>
      <c r="H5447" s="358"/>
      <c r="J5447" s="15"/>
      <c r="L5447"/>
      <c r="M5447"/>
      <c r="P5447" s="9">
        <v>122</v>
      </c>
      <c r="V5447" s="39"/>
      <c r="Z5447" s="38"/>
      <c r="AA5447" s="38">
        <v>12.000285551113649</v>
      </c>
      <c r="AB5447" s="30"/>
      <c r="AC5447" s="31"/>
      <c r="AD5447" s="32"/>
      <c r="AE5447" s="32"/>
      <c r="AF5447" s="33"/>
      <c r="AJ5447" s="350"/>
      <c r="AK5447" s="3"/>
      <c r="AL5447" s="3"/>
    </row>
    <row r="5448" spans="1:38" ht="24" customHeight="1" x14ac:dyDescent="0.25">
      <c r="A5448" s="73">
        <v>3704095</v>
      </c>
      <c r="B5448" s="98" t="s">
        <v>6400</v>
      </c>
      <c r="C5448" s="74"/>
      <c r="D5448" s="115">
        <v>290.04000000000002</v>
      </c>
      <c r="E5448" s="95" t="s">
        <v>5497</v>
      </c>
      <c r="F5448" s="112">
        <f t="shared" si="278"/>
        <v>348.048</v>
      </c>
      <c r="G5448" s="80" t="s">
        <v>3335</v>
      </c>
      <c r="H5448" s="358"/>
      <c r="J5448" s="15"/>
      <c r="L5448"/>
      <c r="M5448"/>
      <c r="P5448" s="9">
        <v>122</v>
      </c>
      <c r="V5448" s="39"/>
      <c r="Z5448" s="38"/>
      <c r="AA5448" s="38">
        <v>12.000285551113649</v>
      </c>
      <c r="AB5448" s="30"/>
      <c r="AC5448" s="31"/>
      <c r="AD5448" s="32"/>
      <c r="AE5448" s="32"/>
      <c r="AF5448" s="33"/>
      <c r="AJ5448" s="350"/>
      <c r="AK5448" s="3"/>
      <c r="AL5448" s="3"/>
    </row>
    <row r="5449" spans="1:38" ht="24" customHeight="1" x14ac:dyDescent="0.25">
      <c r="A5449" s="73">
        <v>3704096</v>
      </c>
      <c r="B5449" s="98" t="s">
        <v>6462</v>
      </c>
      <c r="C5449" s="74"/>
      <c r="D5449" s="115">
        <v>349.88</v>
      </c>
      <c r="E5449" s="95" t="s">
        <v>5497</v>
      </c>
      <c r="F5449" s="112">
        <f t="shared" si="278"/>
        <v>419.85599999999999</v>
      </c>
      <c r="G5449" s="80" t="s">
        <v>3334</v>
      </c>
      <c r="H5449" s="358"/>
      <c r="J5449" s="15"/>
      <c r="L5449"/>
      <c r="M5449"/>
      <c r="P5449" s="9">
        <v>122</v>
      </c>
      <c r="V5449" s="39"/>
      <c r="Z5449" s="38"/>
      <c r="AA5449" s="38">
        <v>12.000285551113649</v>
      </c>
      <c r="AB5449" s="30"/>
      <c r="AC5449" s="31"/>
      <c r="AD5449" s="32"/>
      <c r="AE5449" s="32"/>
      <c r="AF5449" s="33"/>
      <c r="AJ5449" s="350"/>
      <c r="AK5449" s="3"/>
      <c r="AL5449" s="3"/>
    </row>
    <row r="5450" spans="1:38" ht="24" customHeight="1" x14ac:dyDescent="0.25">
      <c r="A5450" s="271">
        <v>3704097</v>
      </c>
      <c r="B5450" s="100" t="s">
        <v>6401</v>
      </c>
      <c r="C5450" s="85"/>
      <c r="D5450" s="115">
        <v>349.88</v>
      </c>
      <c r="E5450" s="291" t="s">
        <v>5497</v>
      </c>
      <c r="F5450" s="292">
        <f t="shared" si="278"/>
        <v>419.85599999999999</v>
      </c>
      <c r="G5450" s="87" t="s">
        <v>3335</v>
      </c>
      <c r="H5450" s="358"/>
      <c r="J5450" s="15"/>
      <c r="L5450"/>
      <c r="M5450"/>
      <c r="P5450" s="9">
        <v>122</v>
      </c>
      <c r="V5450" s="39"/>
      <c r="Z5450" s="38"/>
      <c r="AA5450" s="38">
        <v>12.000285551113649</v>
      </c>
      <c r="AB5450" s="30"/>
      <c r="AC5450" s="31"/>
      <c r="AD5450" s="32"/>
      <c r="AE5450" s="32"/>
      <c r="AF5450" s="33"/>
      <c r="AJ5450" s="350"/>
      <c r="AK5450" s="3"/>
      <c r="AL5450" s="3"/>
    </row>
    <row r="5451" spans="1:38" ht="60" customHeight="1" x14ac:dyDescent="0.25">
      <c r="A5451" s="269">
        <v>178</v>
      </c>
      <c r="B5451" s="284" t="s">
        <v>8085</v>
      </c>
      <c r="C5451" s="267"/>
      <c r="D5451" s="115"/>
      <c r="E5451" s="267"/>
      <c r="F5451" s="298"/>
      <c r="G5451" s="189"/>
      <c r="H5451" s="358"/>
      <c r="I5451" s="331"/>
      <c r="J5451" s="72"/>
      <c r="K5451" s="72"/>
      <c r="L5451"/>
      <c r="M5451"/>
      <c r="P5451" s="9">
        <v>123</v>
      </c>
      <c r="R5451" s="36"/>
      <c r="V5451" s="37"/>
      <c r="Z5451" s="38"/>
      <c r="AA5451" s="38"/>
      <c r="AB5451" s="30"/>
      <c r="AC5451" s="31"/>
      <c r="AD5451" s="32"/>
      <c r="AE5451" s="32"/>
      <c r="AF5451" s="33"/>
      <c r="AJ5451" s="350"/>
      <c r="AK5451" s="3"/>
      <c r="AL5451" s="3"/>
    </row>
    <row r="5452" spans="1:38" ht="12" customHeight="1" x14ac:dyDescent="0.25">
      <c r="A5452" s="76">
        <v>5204001</v>
      </c>
      <c r="B5452" s="270" t="s">
        <v>2422</v>
      </c>
      <c r="C5452" s="77"/>
      <c r="D5452" s="115">
        <v>345.19</v>
      </c>
      <c r="E5452" s="78" t="s">
        <v>6463</v>
      </c>
      <c r="F5452" s="112">
        <f t="shared" si="278"/>
        <v>414.22800000000001</v>
      </c>
      <c r="G5452" s="79" t="s">
        <v>3334</v>
      </c>
      <c r="H5452" s="358"/>
      <c r="I5452" s="326" t="s">
        <v>4968</v>
      </c>
      <c r="L5452"/>
      <c r="M5452"/>
      <c r="P5452" s="9">
        <v>123</v>
      </c>
      <c r="V5452" s="39"/>
      <c r="Z5452" s="38"/>
      <c r="AA5452" s="38">
        <v>11.999004232013945</v>
      </c>
      <c r="AB5452" s="30"/>
      <c r="AC5452" s="31"/>
      <c r="AD5452" s="32"/>
      <c r="AE5452" s="32"/>
      <c r="AF5452" s="33"/>
      <c r="AJ5452" s="350">
        <v>1204001</v>
      </c>
      <c r="AK5452" s="3"/>
      <c r="AL5452" s="3"/>
    </row>
    <row r="5453" spans="1:38" ht="12" customHeight="1" x14ac:dyDescent="0.25">
      <c r="A5453" s="73">
        <v>5204002</v>
      </c>
      <c r="B5453" s="98" t="s">
        <v>2423</v>
      </c>
      <c r="C5453" s="74"/>
      <c r="D5453" s="115">
        <v>226.97</v>
      </c>
      <c r="E5453" s="75" t="s">
        <v>6463</v>
      </c>
      <c r="F5453" s="112">
        <f t="shared" si="278"/>
        <v>272.36399999999998</v>
      </c>
      <c r="G5453" s="80" t="s">
        <v>3334</v>
      </c>
      <c r="H5453" s="358"/>
      <c r="I5453" s="360" t="s">
        <v>8317</v>
      </c>
      <c r="L5453"/>
      <c r="M5453"/>
      <c r="P5453" s="9">
        <v>123</v>
      </c>
      <c r="V5453" s="39"/>
      <c r="Z5453" s="38"/>
      <c r="AA5453" s="38">
        <v>12.002271723354582</v>
      </c>
      <c r="AB5453" s="30"/>
      <c r="AC5453" s="31"/>
      <c r="AD5453" s="32"/>
      <c r="AE5453" s="32"/>
      <c r="AF5453" s="33"/>
      <c r="AJ5453" s="350">
        <v>1204002</v>
      </c>
      <c r="AK5453" s="3"/>
      <c r="AL5453" s="3"/>
    </row>
    <row r="5454" spans="1:38" ht="12" customHeight="1" x14ac:dyDescent="0.25">
      <c r="A5454" s="73">
        <v>5204003</v>
      </c>
      <c r="B5454" s="98" t="s">
        <v>2424</v>
      </c>
      <c r="C5454" s="74"/>
      <c r="D5454" s="115">
        <v>204.48</v>
      </c>
      <c r="E5454" s="75" t="s">
        <v>6463</v>
      </c>
      <c r="F5454" s="112">
        <f t="shared" si="278"/>
        <v>245.37599999999998</v>
      </c>
      <c r="G5454" s="80" t="s">
        <v>3334</v>
      </c>
      <c r="H5454" s="358"/>
      <c r="I5454" s="361"/>
      <c r="L5454"/>
      <c r="M5454"/>
      <c r="P5454" s="9">
        <v>123</v>
      </c>
      <c r="V5454" s="39"/>
      <c r="Z5454" s="38"/>
      <c r="AA5454" s="38">
        <v>11.998318974574502</v>
      </c>
      <c r="AB5454" s="30"/>
      <c r="AC5454" s="31"/>
      <c r="AD5454" s="32"/>
      <c r="AE5454" s="32"/>
      <c r="AF5454" s="33"/>
      <c r="AJ5454" s="350">
        <v>1204003</v>
      </c>
      <c r="AK5454" s="3"/>
      <c r="AL5454" s="3"/>
    </row>
    <row r="5455" spans="1:38" ht="12" customHeight="1" x14ac:dyDescent="0.25">
      <c r="A5455" s="73">
        <v>5204004</v>
      </c>
      <c r="B5455" s="98" t="s">
        <v>2425</v>
      </c>
      <c r="C5455" s="74"/>
      <c r="D5455" s="115">
        <v>448</v>
      </c>
      <c r="E5455" s="75" t="s">
        <v>6463</v>
      </c>
      <c r="F5455" s="112">
        <f t="shared" si="278"/>
        <v>537.6</v>
      </c>
      <c r="G5455" s="80" t="s">
        <v>3334</v>
      </c>
      <c r="H5455" s="358"/>
      <c r="L5455"/>
      <c r="M5455"/>
      <c r="P5455" s="9">
        <v>123</v>
      </c>
      <c r="V5455" s="39"/>
      <c r="Z5455" s="38"/>
      <c r="AA5455" s="38">
        <v>12.000895112048852</v>
      </c>
      <c r="AB5455" s="30"/>
      <c r="AC5455" s="31"/>
      <c r="AD5455" s="32"/>
      <c r="AE5455" s="32"/>
      <c r="AF5455" s="33"/>
      <c r="AJ5455" s="350">
        <v>1204004</v>
      </c>
      <c r="AK5455" s="3"/>
      <c r="AL5455" s="3"/>
    </row>
    <row r="5456" spans="1:38" ht="12" customHeight="1" x14ac:dyDescent="0.25">
      <c r="A5456" s="73">
        <v>5204005</v>
      </c>
      <c r="B5456" s="98" t="s">
        <v>2426</v>
      </c>
      <c r="C5456" s="74"/>
      <c r="D5456" s="115">
        <v>300.37</v>
      </c>
      <c r="E5456" s="75" t="s">
        <v>6463</v>
      </c>
      <c r="F5456" s="112">
        <f t="shared" si="278"/>
        <v>360.44400000000002</v>
      </c>
      <c r="G5456" s="80" t="s">
        <v>3334</v>
      </c>
      <c r="H5456" s="358"/>
      <c r="I5456" s="360" t="s">
        <v>8309</v>
      </c>
      <c r="L5456"/>
      <c r="M5456"/>
      <c r="P5456" s="9">
        <v>123</v>
      </c>
      <c r="V5456" s="39"/>
      <c r="Z5456" s="38"/>
      <c r="AA5456" s="38">
        <v>12.001144328422257</v>
      </c>
      <c r="AB5456" s="30"/>
      <c r="AC5456" s="31"/>
      <c r="AD5456" s="32"/>
      <c r="AE5456" s="32"/>
      <c r="AF5456" s="33"/>
      <c r="AJ5456" s="350">
        <v>1204005</v>
      </c>
      <c r="AK5456" s="3"/>
      <c r="AL5456" s="3"/>
    </row>
    <row r="5457" spans="1:38" ht="12" customHeight="1" x14ac:dyDescent="0.25">
      <c r="A5457" s="73">
        <v>5204006</v>
      </c>
      <c r="B5457" s="98" t="s">
        <v>2427</v>
      </c>
      <c r="C5457" s="74"/>
      <c r="D5457" s="115">
        <v>463.68</v>
      </c>
      <c r="E5457" s="75" t="s">
        <v>6463</v>
      </c>
      <c r="F5457" s="112">
        <f t="shared" si="278"/>
        <v>556.41599999999994</v>
      </c>
      <c r="G5457" s="80" t="s">
        <v>3334</v>
      </c>
      <c r="H5457" s="358"/>
      <c r="I5457" s="361"/>
      <c r="L5457"/>
      <c r="M5457"/>
      <c r="P5457" s="9">
        <v>123</v>
      </c>
      <c r="V5457" s="39"/>
      <c r="Z5457" s="38"/>
      <c r="AA5457" s="38">
        <v>12.000000000000014</v>
      </c>
      <c r="AB5457" s="30"/>
      <c r="AC5457" s="31"/>
      <c r="AD5457" s="32"/>
      <c r="AE5457" s="32"/>
      <c r="AF5457" s="33"/>
      <c r="AJ5457" s="350">
        <v>1204006</v>
      </c>
      <c r="AK5457" s="3"/>
      <c r="AL5457" s="3"/>
    </row>
    <row r="5458" spans="1:38" ht="12" customHeight="1" x14ac:dyDescent="0.25">
      <c r="A5458" s="73">
        <v>5204007</v>
      </c>
      <c r="B5458" s="98" t="s">
        <v>2428</v>
      </c>
      <c r="C5458" s="74"/>
      <c r="D5458" s="115">
        <v>1473.26</v>
      </c>
      <c r="E5458" s="75" t="s">
        <v>6463</v>
      </c>
      <c r="F5458" s="112">
        <f t="shared" si="278"/>
        <v>1767.912</v>
      </c>
      <c r="G5458" s="80" t="s">
        <v>3334</v>
      </c>
      <c r="H5458" s="358"/>
      <c r="L5458"/>
      <c r="M5458"/>
      <c r="P5458" s="9">
        <v>123</v>
      </c>
      <c r="V5458" s="39"/>
      <c r="Z5458" s="38"/>
      <c r="AA5458" s="38">
        <v>12.000077771080825</v>
      </c>
      <c r="AB5458" s="30"/>
      <c r="AC5458" s="31"/>
      <c r="AD5458" s="32"/>
      <c r="AE5458" s="32"/>
      <c r="AF5458" s="33"/>
      <c r="AJ5458" s="350">
        <v>1204007</v>
      </c>
      <c r="AK5458" s="3"/>
      <c r="AL5458" s="3"/>
    </row>
    <row r="5459" spans="1:38" ht="12" customHeight="1" x14ac:dyDescent="0.25">
      <c r="A5459" s="73">
        <v>5204008</v>
      </c>
      <c r="B5459" s="98" t="s">
        <v>2429</v>
      </c>
      <c r="C5459" s="74"/>
      <c r="D5459" s="115">
        <v>1101.22</v>
      </c>
      <c r="E5459" s="75" t="s">
        <v>6463</v>
      </c>
      <c r="F5459" s="112">
        <f t="shared" si="278"/>
        <v>1321.4639999999999</v>
      </c>
      <c r="G5459" s="80" t="s">
        <v>3334</v>
      </c>
      <c r="H5459" s="358"/>
      <c r="I5459" s="360" t="s">
        <v>8306</v>
      </c>
      <c r="L5459"/>
      <c r="M5459"/>
      <c r="P5459" s="9">
        <v>123</v>
      </c>
      <c r="V5459" s="39"/>
      <c r="Z5459" s="38"/>
      <c r="AA5459" s="38">
        <v>12.000260111848092</v>
      </c>
      <c r="AB5459" s="30"/>
      <c r="AC5459" s="31"/>
      <c r="AD5459" s="32"/>
      <c r="AE5459" s="32"/>
      <c r="AF5459" s="33"/>
      <c r="AJ5459" s="350">
        <v>1204008</v>
      </c>
      <c r="AK5459" s="3"/>
      <c r="AL5459" s="3"/>
    </row>
    <row r="5460" spans="1:38" ht="12" customHeight="1" x14ac:dyDescent="0.25">
      <c r="A5460" s="271">
        <v>1204009</v>
      </c>
      <c r="B5460" s="100" t="s">
        <v>2430</v>
      </c>
      <c r="C5460" s="85"/>
      <c r="D5460" s="115">
        <v>1037.99</v>
      </c>
      <c r="E5460" s="86" t="s">
        <v>6463</v>
      </c>
      <c r="F5460" s="310">
        <f t="shared" si="278"/>
        <v>1245.588</v>
      </c>
      <c r="G5460" s="87" t="s">
        <v>3334</v>
      </c>
      <c r="H5460" s="358"/>
      <c r="I5460" s="361"/>
      <c r="L5460"/>
      <c r="M5460"/>
      <c r="P5460" s="9">
        <v>123</v>
      </c>
      <c r="V5460" s="39"/>
      <c r="Z5460" s="38"/>
      <c r="AA5460" s="38">
        <v>0</v>
      </c>
      <c r="AB5460" s="30"/>
      <c r="AC5460" s="31"/>
      <c r="AD5460" s="32"/>
      <c r="AE5460" s="32"/>
      <c r="AF5460" s="33"/>
      <c r="AJ5460" s="350"/>
      <c r="AK5460" s="3"/>
      <c r="AL5460" s="3"/>
    </row>
    <row r="5461" spans="1:38" ht="60" customHeight="1" x14ac:dyDescent="0.25">
      <c r="A5461" s="269">
        <v>179</v>
      </c>
      <c r="B5461" s="284" t="s">
        <v>8086</v>
      </c>
      <c r="C5461" s="267"/>
      <c r="D5461" s="115"/>
      <c r="E5461" s="267"/>
      <c r="F5461" s="298"/>
      <c r="G5461" s="189"/>
      <c r="H5461" s="358"/>
      <c r="I5461" s="331"/>
      <c r="J5461" s="72"/>
      <c r="K5461" s="72"/>
      <c r="L5461"/>
      <c r="M5461"/>
      <c r="P5461" s="9">
        <v>124</v>
      </c>
      <c r="R5461" s="36"/>
      <c r="V5461" s="37"/>
      <c r="Z5461" s="38"/>
      <c r="AA5461" s="38"/>
      <c r="AB5461" s="30"/>
      <c r="AC5461" s="31"/>
      <c r="AD5461" s="32"/>
      <c r="AE5461" s="32"/>
      <c r="AF5461" s="33"/>
      <c r="AJ5461" s="350"/>
      <c r="AK5461" s="3"/>
      <c r="AL5461" s="3"/>
    </row>
    <row r="5462" spans="1:38" ht="12" customHeight="1" x14ac:dyDescent="0.25">
      <c r="A5462" s="76">
        <v>5205001</v>
      </c>
      <c r="B5462" s="270" t="s">
        <v>2431</v>
      </c>
      <c r="C5462" s="77"/>
      <c r="D5462" s="115">
        <v>353.99</v>
      </c>
      <c r="E5462" s="78" t="s">
        <v>6463</v>
      </c>
      <c r="F5462" s="112">
        <f t="shared" si="278"/>
        <v>424.78800000000001</v>
      </c>
      <c r="G5462" s="79" t="s">
        <v>3334</v>
      </c>
      <c r="H5462" s="358"/>
      <c r="I5462" s="326" t="s">
        <v>4968</v>
      </c>
      <c r="L5462"/>
      <c r="M5462"/>
      <c r="P5462" s="9">
        <v>124</v>
      </c>
      <c r="V5462" s="39"/>
      <c r="Z5462" s="38"/>
      <c r="AA5462" s="38">
        <v>12.000323676970382</v>
      </c>
      <c r="AB5462" s="30"/>
      <c r="AC5462" s="31"/>
      <c r="AD5462" s="32"/>
      <c r="AE5462" s="32"/>
      <c r="AF5462" s="33"/>
      <c r="AJ5462" s="350">
        <v>1205001</v>
      </c>
      <c r="AK5462" s="3"/>
      <c r="AL5462" s="3"/>
    </row>
    <row r="5463" spans="1:38" ht="12" customHeight="1" x14ac:dyDescent="0.25">
      <c r="A5463" s="73">
        <v>5205002</v>
      </c>
      <c r="B5463" s="98" t="s">
        <v>2432</v>
      </c>
      <c r="C5463" s="74"/>
      <c r="D5463" s="115">
        <v>236.63</v>
      </c>
      <c r="E5463" s="75" t="s">
        <v>6463</v>
      </c>
      <c r="F5463" s="112">
        <f t="shared" si="278"/>
        <v>283.95599999999996</v>
      </c>
      <c r="G5463" s="80" t="s">
        <v>3334</v>
      </c>
      <c r="H5463" s="358"/>
      <c r="I5463" s="360" t="s">
        <v>8317</v>
      </c>
      <c r="L5463"/>
      <c r="M5463"/>
      <c r="P5463" s="9">
        <v>124</v>
      </c>
      <c r="V5463" s="39"/>
      <c r="Z5463" s="38"/>
      <c r="AA5463" s="38">
        <v>12.002178912964538</v>
      </c>
      <c r="AB5463" s="30"/>
      <c r="AC5463" s="31"/>
      <c r="AD5463" s="32"/>
      <c r="AE5463" s="32"/>
      <c r="AF5463" s="33"/>
      <c r="AJ5463" s="350">
        <v>1205002</v>
      </c>
      <c r="AK5463" s="3"/>
      <c r="AL5463" s="3"/>
    </row>
    <row r="5464" spans="1:38" ht="12" customHeight="1" x14ac:dyDescent="0.25">
      <c r="A5464" s="73">
        <v>5205003</v>
      </c>
      <c r="B5464" s="98" t="s">
        <v>2433</v>
      </c>
      <c r="C5464" s="74"/>
      <c r="D5464" s="115">
        <v>196.05</v>
      </c>
      <c r="E5464" s="75" t="s">
        <v>6463</v>
      </c>
      <c r="F5464" s="112">
        <f t="shared" si="278"/>
        <v>235.26</v>
      </c>
      <c r="G5464" s="80" t="s">
        <v>3334</v>
      </c>
      <c r="H5464" s="358"/>
      <c r="I5464" s="361"/>
      <c r="L5464"/>
      <c r="M5464"/>
      <c r="P5464" s="9">
        <v>124</v>
      </c>
      <c r="V5464" s="39"/>
      <c r="Z5464" s="38"/>
      <c r="AA5464" s="38">
        <v>12.00321449444769</v>
      </c>
      <c r="AB5464" s="30"/>
      <c r="AC5464" s="31"/>
      <c r="AD5464" s="32"/>
      <c r="AE5464" s="32"/>
      <c r="AF5464" s="33"/>
      <c r="AJ5464" s="350">
        <v>1205003</v>
      </c>
      <c r="AK5464" s="3"/>
      <c r="AL5464" s="3"/>
    </row>
    <row r="5465" spans="1:38" ht="12" customHeight="1" x14ac:dyDescent="0.25">
      <c r="A5465" s="73">
        <v>5205004</v>
      </c>
      <c r="B5465" s="98" t="s">
        <v>2434</v>
      </c>
      <c r="C5465" s="74"/>
      <c r="D5465" s="115">
        <v>441</v>
      </c>
      <c r="E5465" s="75" t="s">
        <v>6463</v>
      </c>
      <c r="F5465" s="112">
        <f t="shared" si="278"/>
        <v>529.19999999999993</v>
      </c>
      <c r="G5465" s="80" t="s">
        <v>3334</v>
      </c>
      <c r="H5465" s="358"/>
      <c r="L5465"/>
      <c r="M5465"/>
      <c r="P5465" s="9">
        <v>124</v>
      </c>
      <c r="V5465" s="39"/>
      <c r="Z5465" s="38"/>
      <c r="AA5465" s="38">
        <v>11.999870096128859</v>
      </c>
      <c r="AB5465" s="30"/>
      <c r="AC5465" s="31"/>
      <c r="AD5465" s="32"/>
      <c r="AE5465" s="32"/>
      <c r="AF5465" s="33"/>
      <c r="AJ5465" s="350">
        <v>1205004</v>
      </c>
      <c r="AK5465" s="3"/>
      <c r="AL5465" s="3"/>
    </row>
    <row r="5466" spans="1:38" ht="12" customHeight="1" x14ac:dyDescent="0.25">
      <c r="A5466" s="73">
        <v>5205005</v>
      </c>
      <c r="B5466" s="98" t="s">
        <v>2435</v>
      </c>
      <c r="C5466" s="74"/>
      <c r="D5466" s="115">
        <v>312.14999999999998</v>
      </c>
      <c r="E5466" s="75" t="s">
        <v>6463</v>
      </c>
      <c r="F5466" s="112">
        <f t="shared" si="278"/>
        <v>374.58</v>
      </c>
      <c r="G5466" s="80" t="s">
        <v>3334</v>
      </c>
      <c r="H5466" s="358"/>
      <c r="I5466" s="360" t="s">
        <v>8309</v>
      </c>
      <c r="L5466"/>
      <c r="M5466"/>
      <c r="P5466" s="9">
        <v>124</v>
      </c>
      <c r="V5466" s="39"/>
      <c r="Z5466" s="38"/>
      <c r="AA5466" s="38">
        <v>11.998164716678133</v>
      </c>
      <c r="AB5466" s="30"/>
      <c r="AC5466" s="31"/>
      <c r="AD5466" s="32"/>
      <c r="AE5466" s="32"/>
      <c r="AF5466" s="33"/>
      <c r="AJ5466" s="350">
        <v>1205005</v>
      </c>
      <c r="AK5466" s="3"/>
      <c r="AL5466" s="3"/>
    </row>
    <row r="5467" spans="1:38" ht="12" customHeight="1" x14ac:dyDescent="0.25">
      <c r="A5467" s="73">
        <v>5205006</v>
      </c>
      <c r="B5467" s="98" t="s">
        <v>2436</v>
      </c>
      <c r="C5467" s="74"/>
      <c r="D5467" s="115">
        <v>641.16</v>
      </c>
      <c r="E5467" s="75" t="s">
        <v>6463</v>
      </c>
      <c r="F5467" s="112">
        <f t="shared" si="278"/>
        <v>769.39199999999994</v>
      </c>
      <c r="G5467" s="80" t="s">
        <v>3334</v>
      </c>
      <c r="H5467" s="358"/>
      <c r="I5467" s="361"/>
      <c r="L5467"/>
      <c r="M5467"/>
      <c r="P5467" s="9">
        <v>124</v>
      </c>
      <c r="V5467" s="39"/>
      <c r="Z5467" s="38"/>
      <c r="AA5467" s="38">
        <v>11.999910648468742</v>
      </c>
      <c r="AB5467" s="30"/>
      <c r="AC5467" s="31"/>
      <c r="AD5467" s="32"/>
      <c r="AE5467" s="32"/>
      <c r="AF5467" s="33"/>
      <c r="AJ5467" s="350">
        <v>1205006</v>
      </c>
      <c r="AK5467" s="3"/>
      <c r="AL5467" s="3"/>
    </row>
    <row r="5468" spans="1:38" ht="12" customHeight="1" x14ac:dyDescent="0.25">
      <c r="A5468" s="73">
        <v>5205007</v>
      </c>
      <c r="B5468" s="98" t="s">
        <v>2437</v>
      </c>
      <c r="C5468" s="74"/>
      <c r="D5468" s="115">
        <v>1485.24</v>
      </c>
      <c r="E5468" s="75" t="s">
        <v>1</v>
      </c>
      <c r="F5468" s="112">
        <f t="shared" si="278"/>
        <v>1782.288</v>
      </c>
      <c r="G5468" s="80" t="s">
        <v>3334</v>
      </c>
      <c r="H5468" s="358"/>
      <c r="L5468"/>
      <c r="M5468"/>
      <c r="P5468" s="9">
        <v>124</v>
      </c>
      <c r="V5468" s="39"/>
      <c r="Z5468" s="38"/>
      <c r="AA5468" s="38">
        <v>11.999652854787229</v>
      </c>
      <c r="AB5468" s="30"/>
      <c r="AC5468" s="31"/>
      <c r="AD5468" s="32"/>
      <c r="AE5468" s="32"/>
      <c r="AF5468" s="33"/>
      <c r="AJ5468" s="350">
        <v>1205007</v>
      </c>
      <c r="AK5468" s="3"/>
      <c r="AL5468" s="3"/>
    </row>
    <row r="5469" spans="1:38" ht="12" customHeight="1" x14ac:dyDescent="0.25">
      <c r="A5469" s="73">
        <v>5205008</v>
      </c>
      <c r="B5469" s="98" t="s">
        <v>2438</v>
      </c>
      <c r="C5469" s="74"/>
      <c r="D5469" s="115">
        <v>951.83</v>
      </c>
      <c r="E5469" s="75" t="s">
        <v>1</v>
      </c>
      <c r="F5469" s="112">
        <f t="shared" si="278"/>
        <v>1142.1959999999999</v>
      </c>
      <c r="G5469" s="80" t="s">
        <v>3334</v>
      </c>
      <c r="H5469" s="358"/>
      <c r="I5469" s="360" t="s">
        <v>8306</v>
      </c>
      <c r="L5469"/>
      <c r="M5469"/>
      <c r="P5469" s="9">
        <v>124</v>
      </c>
      <c r="V5469" s="39"/>
      <c r="Z5469" s="38"/>
      <c r="AA5469" s="38">
        <v>11.99987962503198</v>
      </c>
      <c r="AB5469" s="30"/>
      <c r="AC5469" s="31"/>
      <c r="AD5469" s="32"/>
      <c r="AE5469" s="32"/>
      <c r="AF5469" s="33"/>
      <c r="AJ5469" s="350">
        <v>1205008</v>
      </c>
      <c r="AK5469" s="3"/>
      <c r="AL5469" s="3"/>
    </row>
    <row r="5470" spans="1:38" ht="12" customHeight="1" x14ac:dyDescent="0.25">
      <c r="A5470" s="271">
        <v>5205009</v>
      </c>
      <c r="B5470" s="100" t="s">
        <v>2439</v>
      </c>
      <c r="C5470" s="85"/>
      <c r="D5470" s="115">
        <v>2006.81</v>
      </c>
      <c r="E5470" s="86" t="s">
        <v>6463</v>
      </c>
      <c r="F5470" s="292">
        <f t="shared" si="278"/>
        <v>2408.172</v>
      </c>
      <c r="G5470" s="87" t="s">
        <v>3334</v>
      </c>
      <c r="H5470" s="358"/>
      <c r="I5470" s="361"/>
      <c r="L5470"/>
      <c r="M5470"/>
      <c r="P5470" s="9">
        <v>124</v>
      </c>
      <c r="V5470" s="39"/>
      <c r="Z5470" s="38"/>
      <c r="AA5470" s="38">
        <v>12.000342561072216</v>
      </c>
      <c r="AB5470" s="30"/>
      <c r="AC5470" s="31"/>
      <c r="AD5470" s="32"/>
      <c r="AE5470" s="32"/>
      <c r="AF5470" s="33"/>
      <c r="AJ5470" s="350">
        <v>1205009</v>
      </c>
      <c r="AK5470" s="3"/>
      <c r="AL5470" s="3"/>
    </row>
    <row r="5471" spans="1:38" ht="60" customHeight="1" x14ac:dyDescent="0.25">
      <c r="A5471" s="269">
        <v>180</v>
      </c>
      <c r="B5471" s="284" t="s">
        <v>8087</v>
      </c>
      <c r="C5471" s="267"/>
      <c r="D5471" s="115"/>
      <c r="E5471" s="267"/>
      <c r="F5471" s="298"/>
      <c r="G5471" s="189"/>
      <c r="H5471" s="358"/>
      <c r="I5471" s="331"/>
      <c r="J5471" s="72"/>
      <c r="K5471" s="72"/>
      <c r="L5471"/>
      <c r="M5471"/>
      <c r="P5471" s="9">
        <v>125</v>
      </c>
      <c r="R5471" s="36"/>
      <c r="V5471" s="37"/>
      <c r="Z5471" s="38"/>
      <c r="AA5471" s="38"/>
      <c r="AB5471" s="30"/>
      <c r="AC5471" s="31"/>
      <c r="AD5471" s="32"/>
      <c r="AE5471" s="32"/>
      <c r="AF5471" s="33"/>
      <c r="AJ5471" s="350"/>
      <c r="AK5471" s="3"/>
      <c r="AL5471" s="3"/>
    </row>
    <row r="5472" spans="1:38" ht="12" customHeight="1" x14ac:dyDescent="0.25">
      <c r="A5472" s="76">
        <v>5401006</v>
      </c>
      <c r="B5472" s="270" t="s">
        <v>2505</v>
      </c>
      <c r="C5472" s="77"/>
      <c r="D5472" s="115">
        <v>1415.2</v>
      </c>
      <c r="E5472" s="78" t="s">
        <v>6463</v>
      </c>
      <c r="F5472" s="112">
        <f t="shared" ref="F5472:F5474" si="279">D5472*1.2</f>
        <v>1698.24</v>
      </c>
      <c r="G5472" s="79" t="s">
        <v>3334</v>
      </c>
      <c r="H5472" s="358"/>
      <c r="L5472"/>
      <c r="M5472"/>
      <c r="P5472" s="9">
        <v>125</v>
      </c>
      <c r="V5472" s="39"/>
      <c r="Z5472" s="38"/>
      <c r="AA5472" s="38">
        <v>20.000404805035771</v>
      </c>
      <c r="AB5472" s="30"/>
      <c r="AC5472" s="31"/>
      <c r="AD5472" s="32"/>
      <c r="AE5472" s="32"/>
      <c r="AF5472" s="33"/>
      <c r="AJ5472" s="350">
        <v>1701006</v>
      </c>
      <c r="AK5472" s="3"/>
      <c r="AL5472" s="3"/>
    </row>
    <row r="5473" spans="1:38" ht="12" customHeight="1" x14ac:dyDescent="0.25">
      <c r="A5473" s="73">
        <v>5401007</v>
      </c>
      <c r="B5473" s="98" t="s">
        <v>2506</v>
      </c>
      <c r="C5473" s="74"/>
      <c r="D5473" s="115">
        <v>807.3</v>
      </c>
      <c r="E5473" s="75" t="s">
        <v>6463</v>
      </c>
      <c r="F5473" s="112">
        <f t="shared" si="279"/>
        <v>968.75999999999988</v>
      </c>
      <c r="G5473" s="80" t="s">
        <v>3334</v>
      </c>
      <c r="H5473" s="358"/>
      <c r="L5473"/>
      <c r="M5473"/>
      <c r="P5473" s="9">
        <v>125</v>
      </c>
      <c r="V5473" s="39"/>
      <c r="Z5473" s="38"/>
      <c r="AA5473" s="38">
        <v>20.000709622480827</v>
      </c>
      <c r="AB5473" s="30"/>
      <c r="AC5473" s="31"/>
      <c r="AD5473" s="32"/>
      <c r="AE5473" s="32"/>
      <c r="AF5473" s="33"/>
      <c r="AJ5473" s="350">
        <v>1701007</v>
      </c>
      <c r="AK5473" s="3"/>
      <c r="AL5473" s="3"/>
    </row>
    <row r="5474" spans="1:38" ht="12" customHeight="1" x14ac:dyDescent="0.25">
      <c r="A5474" s="73">
        <v>5401008</v>
      </c>
      <c r="B5474" s="98" t="s">
        <v>2507</v>
      </c>
      <c r="C5474" s="74"/>
      <c r="D5474" s="115">
        <v>1244.8599999999999</v>
      </c>
      <c r="E5474" s="75" t="s">
        <v>6463</v>
      </c>
      <c r="F5474" s="112">
        <f t="shared" si="279"/>
        <v>1493.8319999999999</v>
      </c>
      <c r="G5474" s="80" t="s">
        <v>3334</v>
      </c>
      <c r="H5474" s="358"/>
      <c r="L5474"/>
      <c r="M5474"/>
      <c r="P5474" s="9">
        <v>125</v>
      </c>
      <c r="V5474" s="39"/>
      <c r="Z5474" s="38"/>
      <c r="AA5474" s="38">
        <v>20.000230099287847</v>
      </c>
      <c r="AB5474" s="30"/>
      <c r="AC5474" s="31"/>
      <c r="AD5474" s="32"/>
      <c r="AE5474" s="32"/>
      <c r="AF5474" s="33"/>
      <c r="AJ5474" s="350">
        <v>1701008</v>
      </c>
      <c r="AK5474" s="3"/>
      <c r="AL5474" s="3"/>
    </row>
    <row r="5475" spans="1:38" ht="12" customHeight="1" x14ac:dyDescent="0.25">
      <c r="A5475" s="73">
        <v>5202001</v>
      </c>
      <c r="B5475" s="98" t="s">
        <v>2440</v>
      </c>
      <c r="C5475" s="74"/>
      <c r="D5475" s="115">
        <v>248.57</v>
      </c>
      <c r="E5475" s="75" t="s">
        <v>6463</v>
      </c>
      <c r="F5475" s="112">
        <f t="shared" si="278"/>
        <v>298.28399999999999</v>
      </c>
      <c r="G5475" s="80" t="s">
        <v>3333</v>
      </c>
      <c r="H5475" s="358"/>
      <c r="I5475" s="326"/>
      <c r="J5475" s="15"/>
      <c r="L5475"/>
      <c r="M5475"/>
      <c r="P5475" s="9">
        <v>125</v>
      </c>
      <c r="V5475" s="39"/>
      <c r="Z5475" s="38"/>
      <c r="AA5475" s="38">
        <v>12.002304811293584</v>
      </c>
      <c r="AB5475" s="30"/>
      <c r="AC5475" s="31"/>
      <c r="AD5475" s="32"/>
      <c r="AE5475" s="32"/>
      <c r="AF5475" s="33"/>
      <c r="AJ5475" s="350">
        <v>1202001</v>
      </c>
      <c r="AK5475" s="3"/>
      <c r="AL5475" s="3"/>
    </row>
    <row r="5476" spans="1:38" ht="12" customHeight="1" x14ac:dyDescent="0.25">
      <c r="A5476" s="73">
        <v>5211001</v>
      </c>
      <c r="B5476" s="98" t="s">
        <v>6566</v>
      </c>
      <c r="C5476" s="74"/>
      <c r="D5476" s="115">
        <v>838.69</v>
      </c>
      <c r="E5476" s="75" t="s">
        <v>6463</v>
      </c>
      <c r="F5476" s="112">
        <f t="shared" ref="F5476" si="280">D5476*1.2</f>
        <v>1006.428</v>
      </c>
      <c r="G5476" s="80" t="s">
        <v>3333</v>
      </c>
      <c r="H5476" s="358"/>
      <c r="I5476" s="326" t="s">
        <v>4968</v>
      </c>
      <c r="J5476" s="15"/>
      <c r="L5476"/>
      <c r="M5476"/>
      <c r="P5476" s="9">
        <v>125</v>
      </c>
      <c r="V5476" s="39"/>
      <c r="Z5476" s="38"/>
      <c r="AA5476" s="38">
        <v>12.002304811293584</v>
      </c>
      <c r="AB5476" s="30"/>
      <c r="AC5476" s="31"/>
      <c r="AD5476" s="32"/>
      <c r="AE5476" s="32"/>
      <c r="AF5476" s="33"/>
      <c r="AJ5476" s="350"/>
      <c r="AK5476" s="3"/>
      <c r="AL5476" s="3"/>
    </row>
    <row r="5477" spans="1:38" ht="12" customHeight="1" x14ac:dyDescent="0.25">
      <c r="A5477" s="73">
        <v>5202002</v>
      </c>
      <c r="B5477" s="98" t="s">
        <v>2441</v>
      </c>
      <c r="C5477" s="74"/>
      <c r="D5477" s="115">
        <v>192.52</v>
      </c>
      <c r="E5477" s="75" t="s">
        <v>6463</v>
      </c>
      <c r="F5477" s="112">
        <f t="shared" si="278"/>
        <v>231.024</v>
      </c>
      <c r="G5477" s="80" t="s">
        <v>3334</v>
      </c>
      <c r="H5477" s="358"/>
      <c r="I5477" s="360" t="s">
        <v>8317</v>
      </c>
      <c r="L5477"/>
      <c r="M5477"/>
      <c r="P5477" s="9">
        <v>125</v>
      </c>
      <c r="V5477" s="39"/>
      <c r="Z5477" s="38"/>
      <c r="AA5477" s="38">
        <v>11.999702425234332</v>
      </c>
      <c r="AB5477" s="30"/>
      <c r="AC5477" s="31"/>
      <c r="AD5477" s="32"/>
      <c r="AE5477" s="32"/>
      <c r="AF5477" s="33"/>
      <c r="AJ5477" s="350">
        <v>1202002</v>
      </c>
      <c r="AK5477" s="3"/>
      <c r="AL5477" s="3"/>
    </row>
    <row r="5478" spans="1:38" ht="12" customHeight="1" x14ac:dyDescent="0.25">
      <c r="A5478" s="73">
        <v>5202003</v>
      </c>
      <c r="B5478" s="98" t="s">
        <v>2442</v>
      </c>
      <c r="C5478" s="74"/>
      <c r="D5478" s="115">
        <v>150.96</v>
      </c>
      <c r="E5478" s="75" t="s">
        <v>6463</v>
      </c>
      <c r="F5478" s="112">
        <f t="shared" si="278"/>
        <v>181.15200000000002</v>
      </c>
      <c r="G5478" s="80" t="s">
        <v>3334</v>
      </c>
      <c r="H5478" s="358"/>
      <c r="I5478" s="361"/>
      <c r="L5478"/>
      <c r="M5478"/>
      <c r="P5478" s="9">
        <v>125</v>
      </c>
      <c r="V5478" s="39"/>
      <c r="Z5478" s="38"/>
      <c r="AA5478" s="38">
        <v>12.001897533206829</v>
      </c>
      <c r="AB5478" s="30"/>
      <c r="AC5478" s="31"/>
      <c r="AD5478" s="32"/>
      <c r="AE5478" s="32"/>
      <c r="AF5478" s="33"/>
      <c r="AJ5478" s="350">
        <v>1202003</v>
      </c>
      <c r="AK5478" s="3"/>
      <c r="AL5478" s="3"/>
    </row>
    <row r="5479" spans="1:38" ht="12" customHeight="1" x14ac:dyDescent="0.25">
      <c r="A5479" s="73">
        <v>5202004</v>
      </c>
      <c r="B5479" s="98" t="s">
        <v>2443</v>
      </c>
      <c r="C5479" s="74"/>
      <c r="D5479" s="115">
        <v>349.91</v>
      </c>
      <c r="E5479" s="75" t="s">
        <v>6463</v>
      </c>
      <c r="F5479" s="112">
        <f t="shared" si="278"/>
        <v>419.892</v>
      </c>
      <c r="G5479" s="80" t="s">
        <v>3333</v>
      </c>
      <c r="H5479" s="358"/>
      <c r="J5479" s="15"/>
      <c r="L5479"/>
      <c r="M5479"/>
      <c r="P5479" s="9">
        <v>125</v>
      </c>
      <c r="V5479" s="39"/>
      <c r="Z5479" s="38"/>
      <c r="AA5479" s="38">
        <v>12.000654878847413</v>
      </c>
      <c r="AB5479" s="30"/>
      <c r="AC5479" s="31"/>
      <c r="AD5479" s="32"/>
      <c r="AE5479" s="32"/>
      <c r="AF5479" s="33"/>
      <c r="AJ5479" s="350">
        <v>1202004</v>
      </c>
      <c r="AK5479" s="3"/>
      <c r="AL5479" s="3"/>
    </row>
    <row r="5480" spans="1:38" ht="12" customHeight="1" x14ac:dyDescent="0.25">
      <c r="A5480" s="73">
        <v>5211002</v>
      </c>
      <c r="B5480" s="98" t="s">
        <v>6567</v>
      </c>
      <c r="C5480" s="74"/>
      <c r="D5480" s="115">
        <v>1349.25</v>
      </c>
      <c r="E5480" s="75" t="s">
        <v>6463</v>
      </c>
      <c r="F5480" s="112">
        <f t="shared" ref="F5480" si="281">D5480*1.2</f>
        <v>1619.1</v>
      </c>
      <c r="G5480" s="80" t="s">
        <v>3333</v>
      </c>
      <c r="H5480" s="358"/>
      <c r="J5480" s="15"/>
      <c r="L5480"/>
      <c r="M5480"/>
      <c r="P5480" s="9">
        <v>125</v>
      </c>
      <c r="V5480" s="39"/>
      <c r="Z5480" s="38"/>
      <c r="AA5480" s="38">
        <v>12.000654878847413</v>
      </c>
      <c r="AB5480" s="30"/>
      <c r="AC5480" s="31"/>
      <c r="AD5480" s="32"/>
      <c r="AE5480" s="32"/>
      <c r="AF5480" s="33"/>
      <c r="AJ5480" s="350"/>
      <c r="AK5480" s="3"/>
      <c r="AL5480" s="3"/>
    </row>
    <row r="5481" spans="1:38" ht="12" customHeight="1" x14ac:dyDescent="0.25">
      <c r="A5481" s="73">
        <v>5202005</v>
      </c>
      <c r="B5481" s="98" t="s">
        <v>2444</v>
      </c>
      <c r="C5481" s="74"/>
      <c r="D5481" s="115">
        <v>231.39</v>
      </c>
      <c r="E5481" s="75" t="s">
        <v>6463</v>
      </c>
      <c r="F5481" s="112">
        <f t="shared" si="278"/>
        <v>277.66799999999995</v>
      </c>
      <c r="G5481" s="80" t="s">
        <v>3334</v>
      </c>
      <c r="H5481" s="358"/>
      <c r="I5481" s="360" t="s">
        <v>8309</v>
      </c>
      <c r="L5481"/>
      <c r="M5481"/>
      <c r="P5481" s="9">
        <v>125</v>
      </c>
      <c r="V5481" s="39"/>
      <c r="Z5481" s="38"/>
      <c r="AA5481" s="38">
        <v>12.001733102253041</v>
      </c>
      <c r="AB5481" s="30"/>
      <c r="AC5481" s="31"/>
      <c r="AD5481" s="32"/>
      <c r="AE5481" s="32"/>
      <c r="AF5481" s="33"/>
      <c r="AJ5481" s="350">
        <v>1202005</v>
      </c>
      <c r="AK5481" s="3"/>
      <c r="AL5481" s="3"/>
    </row>
    <row r="5482" spans="1:38" ht="12" customHeight="1" x14ac:dyDescent="0.25">
      <c r="A5482" s="73">
        <v>5202006</v>
      </c>
      <c r="B5482" s="98" t="s">
        <v>2445</v>
      </c>
      <c r="C5482" s="74"/>
      <c r="D5482" s="115">
        <v>276.51</v>
      </c>
      <c r="E5482" s="75" t="s">
        <v>6463</v>
      </c>
      <c r="F5482" s="112">
        <f t="shared" si="278"/>
        <v>331.81199999999995</v>
      </c>
      <c r="G5482" s="80" t="s">
        <v>3334</v>
      </c>
      <c r="H5482" s="358"/>
      <c r="I5482" s="361"/>
      <c r="L5482"/>
      <c r="M5482"/>
      <c r="P5482" s="9">
        <v>125</v>
      </c>
      <c r="V5482" s="39"/>
      <c r="Z5482" s="38"/>
      <c r="AA5482" s="38">
        <v>12.001450326323422</v>
      </c>
      <c r="AB5482" s="30"/>
      <c r="AC5482" s="31"/>
      <c r="AD5482" s="32"/>
      <c r="AE5482" s="32"/>
      <c r="AF5482" s="33"/>
      <c r="AJ5482" s="350">
        <v>1202006</v>
      </c>
      <c r="AK5482" s="3"/>
      <c r="AL5482" s="3"/>
    </row>
    <row r="5483" spans="1:38" ht="12" customHeight="1" x14ac:dyDescent="0.25">
      <c r="A5483" s="73">
        <v>5202007</v>
      </c>
      <c r="B5483" s="98" t="s">
        <v>2446</v>
      </c>
      <c r="C5483" s="74"/>
      <c r="D5483" s="115">
        <v>393.55</v>
      </c>
      <c r="E5483" s="75" t="s">
        <v>6463</v>
      </c>
      <c r="F5483" s="112">
        <f t="shared" si="278"/>
        <v>472.26</v>
      </c>
      <c r="G5483" s="80" t="s">
        <v>3334</v>
      </c>
      <c r="H5483" s="358"/>
      <c r="I5483" s="365" t="s">
        <v>4981</v>
      </c>
      <c r="L5483"/>
      <c r="M5483"/>
      <c r="P5483" s="9">
        <v>125</v>
      </c>
      <c r="V5483" s="39"/>
      <c r="Z5483" s="38"/>
      <c r="AA5483" s="38">
        <v>11.998253211543371</v>
      </c>
      <c r="AB5483" s="30"/>
      <c r="AC5483" s="31"/>
      <c r="AD5483" s="32"/>
      <c r="AE5483" s="32"/>
      <c r="AF5483" s="33"/>
      <c r="AJ5483" s="350">
        <v>1202007</v>
      </c>
      <c r="AK5483" s="3"/>
      <c r="AL5483" s="3"/>
    </row>
    <row r="5484" spans="1:38" ht="12" customHeight="1" x14ac:dyDescent="0.25">
      <c r="A5484" s="73">
        <v>5202008</v>
      </c>
      <c r="B5484" s="98" t="s">
        <v>2447</v>
      </c>
      <c r="C5484" s="74"/>
      <c r="D5484" s="115">
        <v>480.24</v>
      </c>
      <c r="E5484" s="75" t="s">
        <v>6463</v>
      </c>
      <c r="F5484" s="112">
        <f t="shared" si="278"/>
        <v>576.28800000000001</v>
      </c>
      <c r="G5484" s="80" t="s">
        <v>3333</v>
      </c>
      <c r="H5484" s="358"/>
      <c r="I5484" s="365"/>
      <c r="J5484" s="15"/>
      <c r="L5484"/>
      <c r="M5484"/>
      <c r="P5484" s="9">
        <v>125</v>
      </c>
      <c r="V5484" s="39"/>
      <c r="Z5484" s="38"/>
      <c r="AA5484" s="38">
        <v>12.000477156149344</v>
      </c>
      <c r="AB5484" s="30"/>
      <c r="AC5484" s="31"/>
      <c r="AD5484" s="32"/>
      <c r="AE5484" s="32"/>
      <c r="AF5484" s="33"/>
      <c r="AJ5484" s="350">
        <v>1202008</v>
      </c>
      <c r="AK5484" s="3"/>
      <c r="AL5484" s="3"/>
    </row>
    <row r="5485" spans="1:38" ht="12" customHeight="1" x14ac:dyDescent="0.25">
      <c r="A5485" s="73">
        <v>5211003</v>
      </c>
      <c r="B5485" s="98" t="s">
        <v>6568</v>
      </c>
      <c r="C5485" s="74"/>
      <c r="D5485" s="115">
        <v>2238.42</v>
      </c>
      <c r="E5485" s="75" t="s">
        <v>6463</v>
      </c>
      <c r="F5485" s="112">
        <f t="shared" ref="F5485" si="282">D5485*1.2</f>
        <v>2686.1039999999998</v>
      </c>
      <c r="G5485" s="80" t="s">
        <v>3333</v>
      </c>
      <c r="H5485" s="358"/>
      <c r="I5485" s="365"/>
      <c r="J5485" s="15"/>
      <c r="L5485"/>
      <c r="M5485"/>
      <c r="P5485" s="9">
        <v>125</v>
      </c>
      <c r="V5485" s="39"/>
      <c r="Z5485" s="38"/>
      <c r="AA5485" s="38">
        <v>12.000477156149344</v>
      </c>
      <c r="AB5485" s="30"/>
      <c r="AC5485" s="31"/>
      <c r="AD5485" s="32"/>
      <c r="AE5485" s="32"/>
      <c r="AF5485" s="33"/>
      <c r="AJ5485" s="350"/>
      <c r="AK5485" s="3"/>
      <c r="AL5485" s="3"/>
    </row>
    <row r="5486" spans="1:38" ht="12" customHeight="1" x14ac:dyDescent="0.25">
      <c r="A5486" s="73">
        <v>5202009</v>
      </c>
      <c r="B5486" s="98" t="s">
        <v>2448</v>
      </c>
      <c r="C5486" s="74"/>
      <c r="D5486" s="115">
        <v>1237.0999999999999</v>
      </c>
      <c r="E5486" s="75" t="s">
        <v>6463</v>
      </c>
      <c r="F5486" s="112">
        <f t="shared" si="278"/>
        <v>1484.5199999999998</v>
      </c>
      <c r="G5486" s="80" t="s">
        <v>3334</v>
      </c>
      <c r="H5486" s="358"/>
      <c r="I5486" s="365"/>
      <c r="L5486"/>
      <c r="M5486"/>
      <c r="P5486" s="9">
        <v>125</v>
      </c>
      <c r="V5486" s="39"/>
      <c r="Z5486" s="38"/>
      <c r="AA5486" s="38">
        <v>11.999722148257064</v>
      </c>
      <c r="AB5486" s="30"/>
      <c r="AC5486" s="31"/>
      <c r="AD5486" s="32"/>
      <c r="AE5486" s="32"/>
      <c r="AF5486" s="33"/>
      <c r="AJ5486" s="350">
        <v>1202009</v>
      </c>
      <c r="AK5486" s="3"/>
      <c r="AL5486" s="3"/>
    </row>
    <row r="5487" spans="1:38" ht="12" customHeight="1" x14ac:dyDescent="0.25">
      <c r="A5487" s="73">
        <v>5202010</v>
      </c>
      <c r="B5487" s="98" t="s">
        <v>2449</v>
      </c>
      <c r="C5487" s="74"/>
      <c r="D5487" s="115">
        <v>940.26</v>
      </c>
      <c r="E5487" s="75" t="s">
        <v>6463</v>
      </c>
      <c r="F5487" s="112">
        <f t="shared" si="278"/>
        <v>1128.3119999999999</v>
      </c>
      <c r="G5487" s="80" t="s">
        <v>3334</v>
      </c>
      <c r="H5487" s="358"/>
      <c r="I5487" s="365"/>
      <c r="L5487"/>
      <c r="M5487"/>
      <c r="P5487" s="9">
        <v>125</v>
      </c>
      <c r="V5487" s="39"/>
      <c r="Z5487" s="38"/>
      <c r="AA5487" s="38">
        <v>11.999634436117702</v>
      </c>
      <c r="AB5487" s="30"/>
      <c r="AC5487" s="31"/>
      <c r="AD5487" s="32"/>
      <c r="AE5487" s="32"/>
      <c r="AF5487" s="33"/>
      <c r="AJ5487" s="350">
        <v>1202010</v>
      </c>
      <c r="AK5487" s="3"/>
      <c r="AL5487" s="3"/>
    </row>
    <row r="5488" spans="1:38" ht="12" customHeight="1" x14ac:dyDescent="0.25">
      <c r="A5488" s="73">
        <v>5202011</v>
      </c>
      <c r="B5488" s="98" t="s">
        <v>2450</v>
      </c>
      <c r="C5488" s="74"/>
      <c r="D5488" s="115">
        <v>769.09</v>
      </c>
      <c r="E5488" s="75" t="s">
        <v>6463</v>
      </c>
      <c r="F5488" s="112">
        <f t="shared" si="278"/>
        <v>922.90800000000002</v>
      </c>
      <c r="G5488" s="80" t="s">
        <v>3334</v>
      </c>
      <c r="H5488" s="358"/>
      <c r="I5488" s="365"/>
      <c r="L5488"/>
      <c r="M5488"/>
      <c r="P5488" s="9">
        <v>125</v>
      </c>
      <c r="V5488" s="39"/>
      <c r="Z5488" s="38"/>
      <c r="AA5488" s="38">
        <v>12</v>
      </c>
      <c r="AB5488" s="30"/>
      <c r="AC5488" s="31"/>
      <c r="AD5488" s="32"/>
      <c r="AE5488" s="32"/>
      <c r="AF5488" s="33"/>
      <c r="AJ5488" s="350">
        <v>1202011</v>
      </c>
      <c r="AK5488" s="3"/>
      <c r="AL5488" s="3"/>
    </row>
    <row r="5489" spans="1:38" ht="12" customHeight="1" x14ac:dyDescent="0.25">
      <c r="A5489" s="73">
        <v>5202012</v>
      </c>
      <c r="B5489" s="98" t="s">
        <v>2451</v>
      </c>
      <c r="C5489" s="74"/>
      <c r="D5489" s="115">
        <v>2454.31</v>
      </c>
      <c r="E5489" s="75" t="s">
        <v>6463</v>
      </c>
      <c r="F5489" s="112">
        <f t="shared" si="278"/>
        <v>2945.172</v>
      </c>
      <c r="G5489" s="80" t="s">
        <v>3334</v>
      </c>
      <c r="H5489" s="358"/>
      <c r="I5489" s="360" t="s">
        <v>8306</v>
      </c>
      <c r="L5489"/>
      <c r="M5489"/>
      <c r="P5489" s="9">
        <v>125</v>
      </c>
      <c r="V5489" s="39"/>
      <c r="Z5489" s="38"/>
      <c r="AA5489" s="38">
        <v>12.000046683706231</v>
      </c>
      <c r="AB5489" s="30"/>
      <c r="AC5489" s="31"/>
      <c r="AD5489" s="32"/>
      <c r="AE5489" s="32"/>
      <c r="AF5489" s="33"/>
      <c r="AJ5489" s="350">
        <v>1202012</v>
      </c>
      <c r="AK5489" s="3"/>
      <c r="AL5489" s="3"/>
    </row>
    <row r="5490" spans="1:38" ht="12" customHeight="1" x14ac:dyDescent="0.25">
      <c r="A5490" s="73">
        <v>5202013</v>
      </c>
      <c r="B5490" s="98" t="s">
        <v>2452</v>
      </c>
      <c r="C5490" s="74"/>
      <c r="D5490" s="115">
        <v>971.84</v>
      </c>
      <c r="E5490" s="75" t="s">
        <v>6463</v>
      </c>
      <c r="F5490" s="112">
        <f t="shared" si="278"/>
        <v>1166.2080000000001</v>
      </c>
      <c r="G5490" s="80" t="s">
        <v>3334</v>
      </c>
      <c r="H5490" s="358"/>
      <c r="I5490" s="361"/>
      <c r="L5490"/>
      <c r="M5490"/>
      <c r="P5490" s="9">
        <v>125</v>
      </c>
      <c r="V5490" s="39"/>
      <c r="Z5490" s="38"/>
      <c r="AA5490" s="38">
        <v>12.000412638528644</v>
      </c>
      <c r="AB5490" s="30"/>
      <c r="AC5490" s="31"/>
      <c r="AD5490" s="32"/>
      <c r="AE5490" s="32"/>
      <c r="AF5490" s="33"/>
      <c r="AJ5490" s="350">
        <v>1202013</v>
      </c>
      <c r="AK5490" s="3"/>
      <c r="AL5490" s="3"/>
    </row>
    <row r="5491" spans="1:38" ht="12" customHeight="1" x14ac:dyDescent="0.25">
      <c r="A5491" s="73">
        <v>5202014</v>
      </c>
      <c r="B5491" s="98" t="s">
        <v>2453</v>
      </c>
      <c r="C5491" s="74"/>
      <c r="D5491" s="115">
        <v>1828.88</v>
      </c>
      <c r="E5491" s="75" t="s">
        <v>6463</v>
      </c>
      <c r="F5491" s="112">
        <f t="shared" si="278"/>
        <v>2194.6559999999999</v>
      </c>
      <c r="G5491" s="80" t="s">
        <v>3334</v>
      </c>
      <c r="H5491" s="358"/>
      <c r="L5491"/>
      <c r="M5491"/>
      <c r="P5491" s="9">
        <v>125</v>
      </c>
      <c r="V5491" s="39"/>
      <c r="Z5491" s="38"/>
      <c r="AA5491" s="38">
        <v>12.000281917351231</v>
      </c>
      <c r="AB5491" s="30"/>
      <c r="AC5491" s="31"/>
      <c r="AD5491" s="32"/>
      <c r="AE5491" s="32"/>
      <c r="AF5491" s="33"/>
      <c r="AJ5491" s="350">
        <v>1202014</v>
      </c>
      <c r="AK5491" s="3"/>
      <c r="AL5491" s="3"/>
    </row>
    <row r="5492" spans="1:38" ht="24" customHeight="1" x14ac:dyDescent="0.25">
      <c r="A5492" s="73">
        <v>3704001</v>
      </c>
      <c r="B5492" s="98" t="s">
        <v>2454</v>
      </c>
      <c r="C5492" s="74"/>
      <c r="D5492" s="115">
        <v>259.37</v>
      </c>
      <c r="E5492" s="95" t="s">
        <v>5497</v>
      </c>
      <c r="F5492" s="112">
        <f t="shared" si="278"/>
        <v>311.24399999999997</v>
      </c>
      <c r="G5492" s="80" t="s">
        <v>3333</v>
      </c>
      <c r="H5492" s="358"/>
      <c r="J5492" s="15"/>
      <c r="L5492"/>
      <c r="M5492"/>
      <c r="P5492" s="9">
        <v>125</v>
      </c>
      <c r="V5492" s="39"/>
      <c r="Z5492" s="38"/>
      <c r="AA5492" s="38">
        <v>14.997239094422966</v>
      </c>
      <c r="AB5492" s="30"/>
      <c r="AC5492" s="31"/>
      <c r="AD5492" s="32"/>
      <c r="AE5492" s="32"/>
      <c r="AF5492" s="33"/>
      <c r="AJ5492" s="350"/>
      <c r="AK5492" s="3"/>
      <c r="AL5492" s="3"/>
    </row>
    <row r="5493" spans="1:38" ht="24" customHeight="1" x14ac:dyDescent="0.25">
      <c r="A5493" s="271">
        <v>3704002</v>
      </c>
      <c r="B5493" s="100" t="s">
        <v>2455</v>
      </c>
      <c r="C5493" s="85"/>
      <c r="D5493" s="115">
        <v>362.49</v>
      </c>
      <c r="E5493" s="291" t="s">
        <v>5497</v>
      </c>
      <c r="F5493" s="292">
        <f t="shared" si="278"/>
        <v>434.988</v>
      </c>
      <c r="G5493" s="87" t="s">
        <v>3333</v>
      </c>
      <c r="H5493" s="358"/>
      <c r="J5493" s="15"/>
      <c r="L5493"/>
      <c r="M5493"/>
      <c r="P5493" s="9">
        <v>125</v>
      </c>
      <c r="V5493" s="39"/>
      <c r="Z5493" s="38"/>
      <c r="AA5493" s="38">
        <v>14.998024496246543</v>
      </c>
      <c r="AB5493" s="30"/>
      <c r="AC5493" s="31"/>
      <c r="AD5493" s="32"/>
      <c r="AE5493" s="32"/>
      <c r="AF5493" s="33"/>
      <c r="AJ5493" s="350"/>
      <c r="AK5493" s="3"/>
      <c r="AL5493" s="3"/>
    </row>
    <row r="5494" spans="1:38" ht="60" customHeight="1" x14ac:dyDescent="0.25">
      <c r="A5494" s="269">
        <v>181</v>
      </c>
      <c r="B5494" s="284" t="s">
        <v>8088</v>
      </c>
      <c r="C5494" s="267"/>
      <c r="D5494" s="115"/>
      <c r="E5494" s="267"/>
      <c r="F5494" s="298"/>
      <c r="G5494" s="189"/>
      <c r="H5494" s="358"/>
      <c r="I5494" s="331"/>
      <c r="J5494" s="72"/>
      <c r="K5494" s="72"/>
      <c r="L5494"/>
      <c r="M5494"/>
      <c r="P5494" s="9">
        <v>126</v>
      </c>
      <c r="R5494" s="36"/>
      <c r="V5494" s="37"/>
      <c r="Z5494" s="38"/>
      <c r="AA5494" s="38"/>
      <c r="AB5494" s="30"/>
      <c r="AC5494" s="31"/>
      <c r="AD5494" s="32"/>
      <c r="AE5494" s="32"/>
      <c r="AF5494" s="33"/>
      <c r="AJ5494" s="350"/>
      <c r="AK5494" s="3"/>
      <c r="AL5494" s="3"/>
    </row>
    <row r="5495" spans="1:38" ht="12" customHeight="1" x14ac:dyDescent="0.25">
      <c r="A5495" s="76">
        <v>1207001</v>
      </c>
      <c r="B5495" s="270" t="s">
        <v>2456</v>
      </c>
      <c r="C5495" s="77"/>
      <c r="D5495" s="115">
        <v>142.94999999999999</v>
      </c>
      <c r="E5495" s="78"/>
      <c r="F5495" s="112">
        <f t="shared" si="278"/>
        <v>171.54</v>
      </c>
      <c r="G5495" s="79" t="s">
        <v>3334</v>
      </c>
      <c r="H5495" s="358"/>
      <c r="I5495" s="326" t="s">
        <v>4968</v>
      </c>
      <c r="L5495"/>
      <c r="M5495"/>
      <c r="P5495" s="9">
        <v>126</v>
      </c>
      <c r="V5495" s="39"/>
      <c r="Z5495" s="38"/>
      <c r="AA5495" s="38">
        <v>12.002805330127245</v>
      </c>
      <c r="AB5495" s="30"/>
      <c r="AC5495" s="31"/>
      <c r="AD5495" s="32"/>
      <c r="AE5495" s="32"/>
      <c r="AF5495" s="33"/>
      <c r="AJ5495" s="350"/>
      <c r="AK5495" s="3"/>
      <c r="AL5495" s="3"/>
    </row>
    <row r="5496" spans="1:38" ht="12" customHeight="1" x14ac:dyDescent="0.25">
      <c r="A5496" s="73">
        <v>1207002</v>
      </c>
      <c r="B5496" s="98" t="s">
        <v>2457</v>
      </c>
      <c r="C5496" s="74"/>
      <c r="D5496" s="115">
        <v>85.97</v>
      </c>
      <c r="E5496" s="75"/>
      <c r="F5496" s="112">
        <f t="shared" si="278"/>
        <v>103.164</v>
      </c>
      <c r="G5496" s="80" t="s">
        <v>3334</v>
      </c>
      <c r="H5496" s="358"/>
      <c r="I5496" s="360" t="s">
        <v>8309</v>
      </c>
      <c r="L5496"/>
      <c r="M5496"/>
      <c r="P5496" s="9">
        <v>126</v>
      </c>
      <c r="V5496" s="39"/>
      <c r="Z5496" s="38"/>
      <c r="AA5496" s="38">
        <v>11.994002998500747</v>
      </c>
      <c r="AB5496" s="30"/>
      <c r="AC5496" s="31"/>
      <c r="AD5496" s="32"/>
      <c r="AE5496" s="32"/>
      <c r="AF5496" s="33"/>
      <c r="AJ5496" s="350"/>
      <c r="AK5496" s="3"/>
      <c r="AL5496" s="3"/>
    </row>
    <row r="5497" spans="1:38" ht="12" customHeight="1" x14ac:dyDescent="0.25">
      <c r="A5497" s="73">
        <v>1207003</v>
      </c>
      <c r="B5497" s="98" t="s">
        <v>2458</v>
      </c>
      <c r="C5497" s="74"/>
      <c r="D5497" s="115">
        <v>99.83</v>
      </c>
      <c r="E5497" s="75"/>
      <c r="F5497" s="112">
        <f t="shared" si="278"/>
        <v>119.79599999999999</v>
      </c>
      <c r="G5497" s="80" t="s">
        <v>3334</v>
      </c>
      <c r="H5497" s="358"/>
      <c r="I5497" s="361"/>
      <c r="L5497"/>
      <c r="M5497"/>
      <c r="P5497" s="9">
        <v>126</v>
      </c>
      <c r="V5497" s="39"/>
      <c r="Z5497" s="38"/>
      <c r="AA5497" s="38">
        <v>12.006885669200969</v>
      </c>
      <c r="AB5497" s="30"/>
      <c r="AC5497" s="31"/>
      <c r="AD5497" s="32"/>
      <c r="AE5497" s="32"/>
      <c r="AF5497" s="33"/>
      <c r="AJ5497" s="350"/>
      <c r="AK5497" s="3"/>
      <c r="AL5497" s="3"/>
    </row>
    <row r="5498" spans="1:38" ht="12" customHeight="1" x14ac:dyDescent="0.25">
      <c r="A5498" s="73">
        <v>1207004</v>
      </c>
      <c r="B5498" s="98" t="s">
        <v>2459</v>
      </c>
      <c r="C5498" s="74"/>
      <c r="D5498" s="115">
        <v>178.04</v>
      </c>
      <c r="E5498" s="75" t="s">
        <v>1</v>
      </c>
      <c r="F5498" s="112">
        <f t="shared" si="278"/>
        <v>213.648</v>
      </c>
      <c r="G5498" s="80" t="s">
        <v>3334</v>
      </c>
      <c r="H5498" s="358"/>
      <c r="L5498"/>
      <c r="M5498"/>
      <c r="P5498" s="9">
        <v>126</v>
      </c>
      <c r="V5498" s="39"/>
      <c r="Z5498" s="38"/>
      <c r="AA5498" s="38">
        <v>12.002252433432545</v>
      </c>
      <c r="AB5498" s="30"/>
      <c r="AC5498" s="31"/>
      <c r="AD5498" s="32"/>
      <c r="AE5498" s="32"/>
      <c r="AF5498" s="33"/>
      <c r="AJ5498" s="350"/>
      <c r="AK5498" s="3"/>
      <c r="AL5498" s="3"/>
    </row>
    <row r="5499" spans="1:38" ht="12" customHeight="1" x14ac:dyDescent="0.25">
      <c r="A5499" s="73">
        <v>1207005</v>
      </c>
      <c r="B5499" s="98" t="s">
        <v>2460</v>
      </c>
      <c r="C5499" s="74"/>
      <c r="D5499" s="115">
        <v>78.989999999999995</v>
      </c>
      <c r="E5499" s="75"/>
      <c r="F5499" s="112">
        <f t="shared" si="278"/>
        <v>94.787999999999997</v>
      </c>
      <c r="G5499" s="80" t="s">
        <v>3334</v>
      </c>
      <c r="H5499" s="358"/>
      <c r="I5499" s="360" t="s">
        <v>8306</v>
      </c>
      <c r="L5499"/>
      <c r="M5499"/>
      <c r="P5499" s="9">
        <v>126</v>
      </c>
      <c r="V5499" s="39"/>
      <c r="Z5499" s="38"/>
      <c r="AA5499" s="38">
        <v>12.003626473254755</v>
      </c>
      <c r="AB5499" s="30"/>
      <c r="AC5499" s="31"/>
      <c r="AD5499" s="32"/>
      <c r="AE5499" s="32"/>
      <c r="AF5499" s="33"/>
      <c r="AJ5499" s="350"/>
      <c r="AK5499" s="3"/>
      <c r="AL5499" s="3"/>
    </row>
    <row r="5500" spans="1:38" ht="12" customHeight="1" x14ac:dyDescent="0.25">
      <c r="A5500" s="73">
        <v>1207006</v>
      </c>
      <c r="B5500" s="98" t="s">
        <v>2461</v>
      </c>
      <c r="C5500" s="74"/>
      <c r="D5500" s="115">
        <v>85.97</v>
      </c>
      <c r="E5500" s="75"/>
      <c r="F5500" s="112">
        <f t="shared" si="278"/>
        <v>103.164</v>
      </c>
      <c r="G5500" s="80" t="s">
        <v>3334</v>
      </c>
      <c r="H5500" s="358"/>
      <c r="I5500" s="361"/>
      <c r="L5500"/>
      <c r="M5500"/>
      <c r="P5500" s="9">
        <v>126</v>
      </c>
      <c r="V5500" s="39"/>
      <c r="Z5500" s="38"/>
      <c r="AA5500" s="38">
        <v>11.994002998500747</v>
      </c>
      <c r="AB5500" s="30"/>
      <c r="AC5500" s="31"/>
      <c r="AD5500" s="32"/>
      <c r="AE5500" s="32"/>
      <c r="AF5500" s="33"/>
      <c r="AJ5500" s="350"/>
      <c r="AK5500" s="3"/>
      <c r="AL5500" s="3"/>
    </row>
    <row r="5501" spans="1:38" ht="12" customHeight="1" x14ac:dyDescent="0.25">
      <c r="A5501" s="73">
        <v>1207007</v>
      </c>
      <c r="B5501" s="98" t="s">
        <v>2462</v>
      </c>
      <c r="C5501" s="74"/>
      <c r="D5501" s="115">
        <v>178.04</v>
      </c>
      <c r="E5501" s="75"/>
      <c r="F5501" s="112">
        <f t="shared" ref="F5501:F5564" si="283">D5501*1.2</f>
        <v>213.648</v>
      </c>
      <c r="G5501" s="80" t="s">
        <v>3334</v>
      </c>
      <c r="H5501" s="358"/>
      <c r="L5501"/>
      <c r="M5501"/>
      <c r="P5501" s="9">
        <v>126</v>
      </c>
      <c r="V5501" s="39"/>
      <c r="Z5501" s="38"/>
      <c r="AA5501" s="38">
        <v>12.002252433432545</v>
      </c>
      <c r="AB5501" s="30"/>
      <c r="AC5501" s="31"/>
      <c r="AD5501" s="32"/>
      <c r="AE5501" s="32"/>
      <c r="AF5501" s="33"/>
      <c r="AJ5501" s="350"/>
      <c r="AK5501" s="3"/>
      <c r="AL5501" s="3"/>
    </row>
    <row r="5502" spans="1:38" ht="12" customHeight="1" x14ac:dyDescent="0.25">
      <c r="A5502" s="73">
        <v>1207008</v>
      </c>
      <c r="B5502" s="98" t="s">
        <v>2463</v>
      </c>
      <c r="C5502" s="74"/>
      <c r="D5502" s="115">
        <v>104.71</v>
      </c>
      <c r="E5502" s="75"/>
      <c r="F5502" s="112">
        <f t="shared" si="283"/>
        <v>125.65199999999999</v>
      </c>
      <c r="G5502" s="80" t="s">
        <v>3334</v>
      </c>
      <c r="H5502" s="358"/>
      <c r="L5502"/>
      <c r="M5502"/>
      <c r="P5502" s="9">
        <v>126</v>
      </c>
      <c r="V5502" s="39"/>
      <c r="Z5502" s="38"/>
      <c r="AA5502" s="38">
        <v>11.99562303378471</v>
      </c>
      <c r="AB5502" s="30"/>
      <c r="AC5502" s="31"/>
      <c r="AD5502" s="32"/>
      <c r="AE5502" s="32"/>
      <c r="AF5502" s="33"/>
      <c r="AJ5502" s="350"/>
      <c r="AK5502" s="3"/>
      <c r="AL5502" s="3"/>
    </row>
    <row r="5503" spans="1:38" ht="12" customHeight="1" x14ac:dyDescent="0.25">
      <c r="A5503" s="73">
        <v>1207009</v>
      </c>
      <c r="B5503" s="98" t="s">
        <v>2464</v>
      </c>
      <c r="C5503" s="74"/>
      <c r="D5503" s="115">
        <v>221.54</v>
      </c>
      <c r="E5503" s="75" t="s">
        <v>1</v>
      </c>
      <c r="F5503" s="112">
        <f t="shared" si="283"/>
        <v>265.84799999999996</v>
      </c>
      <c r="G5503" s="80" t="s">
        <v>3334</v>
      </c>
      <c r="H5503" s="358"/>
      <c r="L5503"/>
      <c r="M5503"/>
      <c r="P5503" s="9">
        <v>126</v>
      </c>
      <c r="V5503" s="39"/>
      <c r="Z5503" s="38"/>
      <c r="AA5503" s="38">
        <v>11.99896560641325</v>
      </c>
      <c r="AB5503" s="30"/>
      <c r="AC5503" s="31"/>
      <c r="AD5503" s="32"/>
      <c r="AE5503" s="32"/>
      <c r="AF5503" s="33"/>
      <c r="AJ5503" s="350"/>
      <c r="AK5503" s="3"/>
      <c r="AL5503" s="3"/>
    </row>
    <row r="5504" spans="1:38" ht="12" customHeight="1" x14ac:dyDescent="0.25">
      <c r="A5504" s="73">
        <v>1207010</v>
      </c>
      <c r="B5504" s="98" t="s">
        <v>2465</v>
      </c>
      <c r="C5504" s="74"/>
      <c r="D5504" s="115">
        <v>142.94999999999999</v>
      </c>
      <c r="E5504" s="75"/>
      <c r="F5504" s="112">
        <f t="shared" si="283"/>
        <v>171.54</v>
      </c>
      <c r="G5504" s="80" t="s">
        <v>3334</v>
      </c>
      <c r="H5504" s="358"/>
      <c r="L5504"/>
      <c r="M5504"/>
      <c r="P5504" s="9">
        <v>126</v>
      </c>
      <c r="V5504" s="39"/>
      <c r="Z5504" s="38"/>
      <c r="AA5504" s="38">
        <v>12.002805330127245</v>
      </c>
      <c r="AB5504" s="30"/>
      <c r="AC5504" s="31"/>
      <c r="AD5504" s="32"/>
      <c r="AE5504" s="32"/>
      <c r="AF5504" s="33"/>
      <c r="AJ5504" s="350"/>
      <c r="AK5504" s="3"/>
      <c r="AL5504" s="3"/>
    </row>
    <row r="5505" spans="1:38" ht="12" customHeight="1" x14ac:dyDescent="0.25">
      <c r="A5505" s="73">
        <v>1207013</v>
      </c>
      <c r="B5505" s="98" t="s">
        <v>6978</v>
      </c>
      <c r="C5505" s="74"/>
      <c r="D5505" s="115">
        <v>100.89</v>
      </c>
      <c r="E5505" s="75" t="s">
        <v>1</v>
      </c>
      <c r="F5505" s="309">
        <f>D5505*1.2</f>
        <v>121.068</v>
      </c>
      <c r="G5505" s="80" t="s">
        <v>3334</v>
      </c>
      <c r="H5505" s="358"/>
      <c r="L5505"/>
      <c r="M5505"/>
      <c r="P5505" s="9">
        <v>126</v>
      </c>
      <c r="V5505" s="39"/>
      <c r="Z5505" s="38"/>
      <c r="AA5505" s="38">
        <v>0</v>
      </c>
      <c r="AB5505" s="30"/>
      <c r="AC5505" s="31"/>
      <c r="AD5505" s="32"/>
      <c r="AE5505" s="32"/>
      <c r="AF5505" s="33"/>
      <c r="AJ5505" s="350"/>
      <c r="AK5505" s="3"/>
      <c r="AL5505" s="3"/>
    </row>
    <row r="5506" spans="1:38" ht="12" customHeight="1" x14ac:dyDescent="0.25">
      <c r="A5506" s="73">
        <v>1207011</v>
      </c>
      <c r="B5506" s="98" t="s">
        <v>2466</v>
      </c>
      <c r="C5506" s="74"/>
      <c r="D5506" s="115">
        <v>252.76</v>
      </c>
      <c r="E5506" s="75"/>
      <c r="F5506" s="112">
        <f t="shared" si="283"/>
        <v>303.31199999999995</v>
      </c>
      <c r="G5506" s="80" t="s">
        <v>3334</v>
      </c>
      <c r="H5506" s="358"/>
      <c r="L5506"/>
      <c r="M5506"/>
      <c r="P5506" s="9">
        <v>126</v>
      </c>
      <c r="V5506" s="39"/>
      <c r="Z5506" s="38"/>
      <c r="AA5506" s="38">
        <v>12.001359927470517</v>
      </c>
      <c r="AB5506" s="30"/>
      <c r="AC5506" s="31"/>
      <c r="AD5506" s="32"/>
      <c r="AE5506" s="32"/>
      <c r="AF5506" s="33"/>
      <c r="AJ5506" s="350"/>
      <c r="AK5506" s="3"/>
      <c r="AL5506" s="3"/>
    </row>
    <row r="5507" spans="1:38" ht="12" customHeight="1" x14ac:dyDescent="0.25">
      <c r="A5507" s="271">
        <v>1207012</v>
      </c>
      <c r="B5507" s="100" t="s">
        <v>2467</v>
      </c>
      <c r="C5507" s="85"/>
      <c r="D5507" s="115">
        <v>221.23</v>
      </c>
      <c r="E5507" s="86" t="s">
        <v>6463</v>
      </c>
      <c r="F5507" s="310">
        <f t="shared" si="283"/>
        <v>265.476</v>
      </c>
      <c r="G5507" s="87" t="s">
        <v>3334</v>
      </c>
      <c r="H5507" s="358"/>
      <c r="L5507"/>
      <c r="M5507"/>
      <c r="P5507" s="9">
        <v>126</v>
      </c>
      <c r="V5507" s="39"/>
      <c r="Z5507" s="38"/>
      <c r="AA5507" s="38">
        <v>0</v>
      </c>
      <c r="AB5507" s="30"/>
      <c r="AC5507" s="31"/>
      <c r="AD5507" s="32"/>
      <c r="AE5507" s="32"/>
      <c r="AF5507" s="33"/>
      <c r="AJ5507" s="350"/>
      <c r="AK5507" s="3"/>
      <c r="AL5507" s="3"/>
    </row>
    <row r="5508" spans="1:38" ht="60" customHeight="1" x14ac:dyDescent="0.25">
      <c r="A5508" s="269">
        <v>182</v>
      </c>
      <c r="B5508" s="284" t="s">
        <v>8089</v>
      </c>
      <c r="C5508" s="267"/>
      <c r="D5508" s="115"/>
      <c r="E5508" s="267"/>
      <c r="F5508" s="298"/>
      <c r="G5508" s="189"/>
      <c r="H5508" s="358"/>
      <c r="I5508" s="331"/>
      <c r="J5508" s="72"/>
      <c r="K5508" s="72"/>
      <c r="L5508"/>
      <c r="M5508"/>
      <c r="P5508" s="9">
        <v>127</v>
      </c>
      <c r="R5508" s="36"/>
      <c r="V5508" s="37"/>
      <c r="Z5508" s="38"/>
      <c r="AA5508" s="38"/>
      <c r="AB5508" s="30"/>
      <c r="AC5508" s="31"/>
      <c r="AD5508" s="32"/>
      <c r="AE5508" s="32"/>
      <c r="AF5508" s="33"/>
      <c r="AJ5508" s="350"/>
      <c r="AK5508" s="3"/>
      <c r="AL5508" s="3"/>
    </row>
    <row r="5509" spans="1:38" ht="12" customHeight="1" x14ac:dyDescent="0.25">
      <c r="A5509" s="76">
        <v>1208001</v>
      </c>
      <c r="B5509" s="270" t="s">
        <v>2468</v>
      </c>
      <c r="C5509" s="77"/>
      <c r="D5509" s="115">
        <v>61.57</v>
      </c>
      <c r="E5509" s="78" t="s">
        <v>6463</v>
      </c>
      <c r="F5509" s="309">
        <f t="shared" si="283"/>
        <v>73.884</v>
      </c>
      <c r="G5509" s="79" t="s">
        <v>3334</v>
      </c>
      <c r="H5509" s="358"/>
      <c r="I5509" s="326" t="s">
        <v>4968</v>
      </c>
      <c r="L5509"/>
      <c r="M5509"/>
      <c r="P5509" s="9">
        <v>127</v>
      </c>
      <c r="V5509" s="39"/>
      <c r="Z5509" s="38"/>
      <c r="AA5509" s="38">
        <v>0</v>
      </c>
      <c r="AB5509" s="30"/>
      <c r="AC5509" s="31"/>
      <c r="AD5509" s="32"/>
      <c r="AE5509" s="32"/>
      <c r="AF5509" s="33"/>
      <c r="AJ5509" s="350"/>
      <c r="AK5509" s="3"/>
      <c r="AL5509" s="3"/>
    </row>
    <row r="5510" spans="1:38" ht="12" customHeight="1" x14ac:dyDescent="0.25">
      <c r="A5510" s="73">
        <v>1208002</v>
      </c>
      <c r="B5510" s="98" t="s">
        <v>2469</v>
      </c>
      <c r="C5510" s="74"/>
      <c r="D5510" s="115">
        <v>59.14</v>
      </c>
      <c r="E5510" s="75"/>
      <c r="F5510" s="112">
        <f t="shared" si="283"/>
        <v>70.968000000000004</v>
      </c>
      <c r="G5510" s="80" t="s">
        <v>3334</v>
      </c>
      <c r="H5510" s="358"/>
      <c r="I5510" s="360" t="s">
        <v>8309</v>
      </c>
      <c r="L5510"/>
      <c r="M5510"/>
      <c r="P5510" s="9">
        <v>127</v>
      </c>
      <c r="V5510" s="39"/>
      <c r="Z5510" s="38"/>
      <c r="AA5510" s="38">
        <v>11.988374909178958</v>
      </c>
      <c r="AB5510" s="30"/>
      <c r="AC5510" s="31"/>
      <c r="AD5510" s="32"/>
      <c r="AE5510" s="32"/>
      <c r="AF5510" s="33"/>
      <c r="AJ5510" s="350"/>
      <c r="AK5510" s="3"/>
      <c r="AL5510" s="3"/>
    </row>
    <row r="5511" spans="1:38" ht="12" customHeight="1" x14ac:dyDescent="0.25">
      <c r="A5511" s="73">
        <v>1208003</v>
      </c>
      <c r="B5511" s="98" t="s">
        <v>2470</v>
      </c>
      <c r="C5511" s="74"/>
      <c r="D5511" s="115">
        <v>65.98</v>
      </c>
      <c r="E5511" s="75" t="s">
        <v>6464</v>
      </c>
      <c r="F5511" s="112">
        <f t="shared" si="283"/>
        <v>79.176000000000002</v>
      </c>
      <c r="G5511" s="80" t="s">
        <v>3334</v>
      </c>
      <c r="H5511" s="358"/>
      <c r="I5511" s="361"/>
      <c r="L5511"/>
      <c r="M5511"/>
      <c r="P5511" s="9">
        <v>127</v>
      </c>
      <c r="V5511" s="39"/>
      <c r="Z5511" s="38"/>
      <c r="AA5511" s="38">
        <v>12.003472975906234</v>
      </c>
      <c r="AB5511" s="30"/>
      <c r="AC5511" s="31"/>
      <c r="AD5511" s="32"/>
      <c r="AE5511" s="32"/>
      <c r="AF5511" s="33"/>
      <c r="AJ5511" s="350"/>
      <c r="AK5511" s="3"/>
      <c r="AL5511" s="3"/>
    </row>
    <row r="5512" spans="1:38" ht="12" customHeight="1" x14ac:dyDescent="0.25">
      <c r="A5512" s="73">
        <v>1208004</v>
      </c>
      <c r="B5512" s="98" t="s">
        <v>2471</v>
      </c>
      <c r="C5512" s="74"/>
      <c r="D5512" s="115">
        <v>65.98</v>
      </c>
      <c r="E5512" s="75"/>
      <c r="F5512" s="112">
        <f t="shared" si="283"/>
        <v>79.176000000000002</v>
      </c>
      <c r="G5512" s="80" t="s">
        <v>3334</v>
      </c>
      <c r="H5512" s="358"/>
      <c r="L5512"/>
      <c r="M5512"/>
      <c r="P5512" s="9">
        <v>127</v>
      </c>
      <c r="V5512" s="39"/>
      <c r="Z5512" s="38"/>
      <c r="AA5512" s="38">
        <v>12.003472975906234</v>
      </c>
      <c r="AB5512" s="30"/>
      <c r="AC5512" s="31"/>
      <c r="AD5512" s="32"/>
      <c r="AE5512" s="32"/>
      <c r="AF5512" s="33"/>
      <c r="AJ5512" s="350"/>
      <c r="AK5512" s="3"/>
      <c r="AL5512" s="3"/>
    </row>
    <row r="5513" spans="1:38" ht="12" customHeight="1" x14ac:dyDescent="0.25">
      <c r="A5513" s="73">
        <v>1208014</v>
      </c>
      <c r="B5513" s="98" t="s">
        <v>6977</v>
      </c>
      <c r="C5513" s="74"/>
      <c r="D5513" s="115">
        <v>120.28</v>
      </c>
      <c r="E5513" s="75"/>
      <c r="F5513" s="112">
        <f>D5513*1.2</f>
        <v>144.33599999999998</v>
      </c>
      <c r="G5513" s="80" t="s">
        <v>3334</v>
      </c>
      <c r="H5513" s="358"/>
      <c r="L5513"/>
      <c r="M5513"/>
      <c r="P5513" s="9">
        <v>127</v>
      </c>
      <c r="V5513" s="39"/>
      <c r="Z5513" s="38"/>
      <c r="AA5513" s="38">
        <v>0</v>
      </c>
      <c r="AB5513" s="30"/>
      <c r="AC5513" s="31"/>
      <c r="AD5513" s="32"/>
      <c r="AE5513" s="32"/>
      <c r="AF5513" s="33"/>
      <c r="AJ5513" s="350"/>
      <c r="AK5513" s="3"/>
      <c r="AL5513" s="3"/>
    </row>
    <row r="5514" spans="1:38" ht="12" customHeight="1" x14ac:dyDescent="0.25">
      <c r="A5514" s="73">
        <v>1208005</v>
      </c>
      <c r="B5514" s="98" t="s">
        <v>2472</v>
      </c>
      <c r="C5514" s="74"/>
      <c r="D5514" s="115">
        <v>114.55</v>
      </c>
      <c r="E5514" s="75" t="s">
        <v>6463</v>
      </c>
      <c r="F5514" s="309">
        <f t="shared" si="283"/>
        <v>137.45999999999998</v>
      </c>
      <c r="G5514" s="80" t="s">
        <v>3334</v>
      </c>
      <c r="H5514" s="358"/>
      <c r="I5514" s="360" t="s">
        <v>8306</v>
      </c>
      <c r="L5514"/>
      <c r="M5514"/>
      <c r="P5514" s="9">
        <v>127</v>
      </c>
      <c r="V5514" s="39"/>
      <c r="Z5514" s="38"/>
      <c r="AA5514" s="38">
        <v>0</v>
      </c>
      <c r="AB5514" s="30"/>
      <c r="AC5514" s="31"/>
      <c r="AD5514" s="32"/>
      <c r="AE5514" s="32"/>
      <c r="AF5514" s="33"/>
      <c r="AJ5514" s="350"/>
      <c r="AK5514" s="3"/>
      <c r="AL5514" s="3"/>
    </row>
    <row r="5515" spans="1:38" ht="12" customHeight="1" x14ac:dyDescent="0.25">
      <c r="A5515" s="73">
        <v>1208006</v>
      </c>
      <c r="B5515" s="98" t="s">
        <v>2473</v>
      </c>
      <c r="C5515" s="74"/>
      <c r="D5515" s="115">
        <v>69.290000000000006</v>
      </c>
      <c r="E5515" s="75"/>
      <c r="F5515" s="112">
        <f t="shared" si="283"/>
        <v>83.14800000000001</v>
      </c>
      <c r="G5515" s="80" t="s">
        <v>3334</v>
      </c>
      <c r="H5515" s="358"/>
      <c r="I5515" s="361"/>
      <c r="L5515"/>
      <c r="M5515"/>
      <c r="P5515" s="9">
        <v>127</v>
      </c>
      <c r="V5515" s="39"/>
      <c r="Z5515" s="38"/>
      <c r="AA5515" s="38">
        <v>12.009094667217866</v>
      </c>
      <c r="AB5515" s="30"/>
      <c r="AC5515" s="31"/>
      <c r="AD5515" s="32"/>
      <c r="AE5515" s="32"/>
      <c r="AF5515" s="33"/>
      <c r="AJ5515" s="350"/>
      <c r="AK5515" s="3"/>
      <c r="AL5515" s="3"/>
    </row>
    <row r="5516" spans="1:38" ht="12" customHeight="1" x14ac:dyDescent="0.25">
      <c r="A5516" s="73">
        <v>1208007</v>
      </c>
      <c r="B5516" s="98" t="s">
        <v>2474</v>
      </c>
      <c r="C5516" s="74"/>
      <c r="D5516" s="115">
        <v>61.32</v>
      </c>
      <c r="E5516" s="75"/>
      <c r="F5516" s="112">
        <f t="shared" si="283"/>
        <v>73.584000000000003</v>
      </c>
      <c r="G5516" s="80" t="s">
        <v>3334</v>
      </c>
      <c r="H5516" s="358"/>
      <c r="L5516"/>
      <c r="M5516"/>
      <c r="P5516" s="9">
        <v>127</v>
      </c>
      <c r="V5516" s="39"/>
      <c r="Z5516" s="38"/>
      <c r="AA5516" s="38">
        <v>12.00373657169547</v>
      </c>
      <c r="AB5516" s="30"/>
      <c r="AC5516" s="31"/>
      <c r="AD5516" s="32"/>
      <c r="AE5516" s="32"/>
      <c r="AF5516" s="33"/>
      <c r="AJ5516" s="350"/>
      <c r="AK5516" s="3"/>
      <c r="AL5516" s="3"/>
    </row>
    <row r="5517" spans="1:38" ht="12" customHeight="1" x14ac:dyDescent="0.25">
      <c r="A5517" s="73">
        <v>1208008</v>
      </c>
      <c r="B5517" s="98" t="s">
        <v>2475</v>
      </c>
      <c r="C5517" s="74"/>
      <c r="D5517" s="115">
        <v>190.82</v>
      </c>
      <c r="E5517" s="75"/>
      <c r="F5517" s="112">
        <f t="shared" si="283"/>
        <v>228.98399999999998</v>
      </c>
      <c r="G5517" s="80" t="s">
        <v>3334</v>
      </c>
      <c r="H5517" s="358"/>
      <c r="L5517"/>
      <c r="M5517"/>
      <c r="P5517" s="9">
        <v>127</v>
      </c>
      <c r="V5517" s="39"/>
      <c r="Z5517" s="38"/>
      <c r="AA5517" s="38">
        <v>12.000900630441322</v>
      </c>
      <c r="AB5517" s="30"/>
      <c r="AC5517" s="31"/>
      <c r="AD5517" s="32"/>
      <c r="AE5517" s="32"/>
      <c r="AF5517" s="33"/>
      <c r="AJ5517" s="350"/>
      <c r="AK5517" s="3"/>
      <c r="AL5517" s="3"/>
    </row>
    <row r="5518" spans="1:38" ht="12" customHeight="1" x14ac:dyDescent="0.25">
      <c r="A5518" s="73">
        <v>1208009</v>
      </c>
      <c r="B5518" s="98" t="s">
        <v>2476</v>
      </c>
      <c r="C5518" s="74"/>
      <c r="D5518" s="115">
        <v>61.32</v>
      </c>
      <c r="E5518" s="75"/>
      <c r="F5518" s="112">
        <f t="shared" si="283"/>
        <v>73.584000000000003</v>
      </c>
      <c r="G5518" s="80" t="s">
        <v>3334</v>
      </c>
      <c r="H5518" s="358"/>
      <c r="L5518"/>
      <c r="M5518"/>
      <c r="P5518" s="9">
        <v>127</v>
      </c>
      <c r="V5518" s="39"/>
      <c r="Z5518" s="38"/>
      <c r="AA5518" s="38">
        <v>12.00373657169547</v>
      </c>
      <c r="AB5518" s="30"/>
      <c r="AC5518" s="31"/>
      <c r="AD5518" s="32"/>
      <c r="AE5518" s="32"/>
      <c r="AF5518" s="33"/>
      <c r="AJ5518" s="350"/>
      <c r="AK5518" s="3"/>
      <c r="AL5518" s="3"/>
    </row>
    <row r="5519" spans="1:38" ht="12" customHeight="1" x14ac:dyDescent="0.25">
      <c r="A5519" s="73">
        <v>1208010</v>
      </c>
      <c r="B5519" s="98" t="s">
        <v>2477</v>
      </c>
      <c r="C5519" s="74"/>
      <c r="D5519" s="115">
        <v>234.21</v>
      </c>
      <c r="E5519" s="75"/>
      <c r="F5519" s="112">
        <f t="shared" si="283"/>
        <v>281.05200000000002</v>
      </c>
      <c r="G5519" s="80" t="s">
        <v>3334</v>
      </c>
      <c r="H5519" s="358"/>
      <c r="L5519"/>
      <c r="M5519"/>
      <c r="P5519" s="9">
        <v>127</v>
      </c>
      <c r="V5519" s="39"/>
      <c r="Z5519" s="38"/>
      <c r="AA5519" s="38">
        <v>11.997064938241422</v>
      </c>
      <c r="AB5519" s="30"/>
      <c r="AC5519" s="31"/>
      <c r="AD5519" s="32"/>
      <c r="AE5519" s="32"/>
      <c r="AF5519" s="33"/>
      <c r="AJ5519" s="350"/>
      <c r="AK5519" s="3"/>
      <c r="AL5519" s="3"/>
    </row>
    <row r="5520" spans="1:38" ht="12" customHeight="1" x14ac:dyDescent="0.25">
      <c r="A5520" s="73">
        <v>1208011</v>
      </c>
      <c r="B5520" s="98" t="s">
        <v>2478</v>
      </c>
      <c r="C5520" s="74"/>
      <c r="D5520" s="115">
        <v>64.650000000000006</v>
      </c>
      <c r="E5520" s="75" t="s">
        <v>6464</v>
      </c>
      <c r="F5520" s="112">
        <f t="shared" si="283"/>
        <v>77.58</v>
      </c>
      <c r="G5520" s="80" t="s">
        <v>3334</v>
      </c>
      <c r="H5520" s="358"/>
      <c r="L5520"/>
      <c r="M5520"/>
      <c r="P5520" s="9">
        <v>127</v>
      </c>
      <c r="V5520" s="39"/>
      <c r="Z5520" s="38"/>
      <c r="AA5520" s="38">
        <v>0</v>
      </c>
      <c r="AB5520" s="30"/>
      <c r="AC5520" s="31"/>
      <c r="AD5520" s="32"/>
      <c r="AE5520" s="32"/>
      <c r="AF5520" s="33"/>
      <c r="AJ5520" s="350"/>
      <c r="AK5520" s="3"/>
      <c r="AL5520" s="3"/>
    </row>
    <row r="5521" spans="1:38" ht="12" customHeight="1" x14ac:dyDescent="0.25">
      <c r="A5521" s="73">
        <v>1208012</v>
      </c>
      <c r="B5521" s="98" t="s">
        <v>2479</v>
      </c>
      <c r="C5521" s="74"/>
      <c r="D5521" s="115">
        <v>143.18</v>
      </c>
      <c r="E5521" s="75" t="s">
        <v>6463</v>
      </c>
      <c r="F5521" s="309">
        <f t="shared" si="283"/>
        <v>171.816</v>
      </c>
      <c r="G5521" s="80" t="s">
        <v>3334</v>
      </c>
      <c r="H5521" s="358"/>
      <c r="L5521"/>
      <c r="M5521"/>
      <c r="P5521" s="9">
        <v>127</v>
      </c>
      <c r="V5521" s="39"/>
      <c r="Z5521" s="38"/>
      <c r="AA5521" s="38">
        <v>0</v>
      </c>
      <c r="AB5521" s="30"/>
      <c r="AC5521" s="31"/>
      <c r="AD5521" s="32"/>
      <c r="AE5521" s="32"/>
      <c r="AF5521" s="33"/>
      <c r="AJ5521" s="350"/>
      <c r="AK5521" s="3"/>
      <c r="AL5521" s="3"/>
    </row>
    <row r="5522" spans="1:38" ht="12" customHeight="1" x14ac:dyDescent="0.25">
      <c r="A5522" s="271">
        <v>1208013</v>
      </c>
      <c r="B5522" s="100" t="s">
        <v>2480</v>
      </c>
      <c r="C5522" s="85"/>
      <c r="D5522" s="115">
        <v>221.94</v>
      </c>
      <c r="E5522" s="86" t="s">
        <v>6463</v>
      </c>
      <c r="F5522" s="310">
        <f t="shared" si="283"/>
        <v>266.32799999999997</v>
      </c>
      <c r="G5522" s="87" t="s">
        <v>3334</v>
      </c>
      <c r="H5522" s="358"/>
      <c r="L5522"/>
      <c r="M5522"/>
      <c r="P5522" s="9">
        <v>127</v>
      </c>
      <c r="V5522" s="39"/>
      <c r="Z5522" s="38"/>
      <c r="AA5522" s="38">
        <v>0</v>
      </c>
      <c r="AB5522" s="30"/>
      <c r="AC5522" s="31"/>
      <c r="AD5522" s="32"/>
      <c r="AE5522" s="32"/>
      <c r="AF5522" s="33"/>
      <c r="AJ5522" s="350"/>
      <c r="AK5522" s="3"/>
      <c r="AL5522" s="3"/>
    </row>
    <row r="5523" spans="1:38" ht="60" customHeight="1" x14ac:dyDescent="0.25">
      <c r="A5523" s="269">
        <v>183</v>
      </c>
      <c r="B5523" s="284" t="s">
        <v>8090</v>
      </c>
      <c r="C5523" s="267"/>
      <c r="D5523" s="115"/>
      <c r="E5523" s="267"/>
      <c r="F5523" s="298"/>
      <c r="G5523" s="189"/>
      <c r="H5523" s="358"/>
      <c r="I5523" s="331"/>
      <c r="J5523" s="72"/>
      <c r="K5523" s="72"/>
      <c r="L5523"/>
      <c r="M5523"/>
      <c r="P5523" s="9">
        <v>128</v>
      </c>
      <c r="R5523" s="36"/>
      <c r="V5523" s="37"/>
      <c r="Z5523" s="38"/>
      <c r="AA5523" s="38"/>
      <c r="AB5523" s="30"/>
      <c r="AC5523" s="31"/>
      <c r="AD5523" s="32"/>
      <c r="AE5523" s="32"/>
      <c r="AF5523" s="33"/>
      <c r="AJ5523" s="350"/>
      <c r="AK5523" s="3"/>
      <c r="AL5523" s="3"/>
    </row>
    <row r="5524" spans="1:38" ht="12" customHeight="1" x14ac:dyDescent="0.25">
      <c r="A5524" s="76">
        <v>5209001</v>
      </c>
      <c r="B5524" s="270" t="s">
        <v>2481</v>
      </c>
      <c r="C5524" s="77"/>
      <c r="D5524" s="115">
        <v>114.58</v>
      </c>
      <c r="E5524" s="78" t="s">
        <v>6463</v>
      </c>
      <c r="F5524" s="112">
        <f t="shared" si="283"/>
        <v>137.49599999999998</v>
      </c>
      <c r="G5524" s="79" t="s">
        <v>3334</v>
      </c>
      <c r="H5524" s="358"/>
      <c r="I5524" s="326" t="s">
        <v>4968</v>
      </c>
      <c r="L5524"/>
      <c r="M5524"/>
      <c r="P5524" s="9">
        <v>128</v>
      </c>
      <c r="V5524" s="39"/>
      <c r="Z5524" s="38"/>
      <c r="AA5524" s="38">
        <v>11.999999999999986</v>
      </c>
      <c r="AB5524" s="30"/>
      <c r="AC5524" s="31"/>
      <c r="AD5524" s="32"/>
      <c r="AE5524" s="32"/>
      <c r="AF5524" s="33"/>
      <c r="AJ5524" s="350">
        <v>1209001</v>
      </c>
      <c r="AK5524" s="3"/>
      <c r="AL5524" s="3"/>
    </row>
    <row r="5525" spans="1:38" ht="12" customHeight="1" x14ac:dyDescent="0.25">
      <c r="A5525" s="73">
        <v>5209002</v>
      </c>
      <c r="B5525" s="98" t="s">
        <v>2482</v>
      </c>
      <c r="C5525" s="74"/>
      <c r="D5525" s="115">
        <v>209.56</v>
      </c>
      <c r="E5525" s="75" t="s">
        <v>6463</v>
      </c>
      <c r="F5525" s="112">
        <f t="shared" si="283"/>
        <v>251.47199999999998</v>
      </c>
      <c r="G5525" s="80" t="s">
        <v>3334</v>
      </c>
      <c r="H5525" s="358"/>
      <c r="I5525" s="360" t="s">
        <v>8309</v>
      </c>
      <c r="L5525"/>
      <c r="M5525"/>
      <c r="P5525" s="9">
        <v>128</v>
      </c>
      <c r="V5525" s="39"/>
      <c r="Z5525" s="38"/>
      <c r="AA5525" s="38">
        <v>12.001093493712403</v>
      </c>
      <c r="AB5525" s="30"/>
      <c r="AC5525" s="31"/>
      <c r="AD5525" s="32"/>
      <c r="AE5525" s="32"/>
      <c r="AF5525" s="33"/>
      <c r="AJ5525" s="350">
        <v>1209002</v>
      </c>
      <c r="AK5525" s="3"/>
      <c r="AL5525" s="3"/>
    </row>
    <row r="5526" spans="1:38" ht="12" customHeight="1" x14ac:dyDescent="0.25">
      <c r="A5526" s="73">
        <v>5209003</v>
      </c>
      <c r="B5526" s="98" t="s">
        <v>2483</v>
      </c>
      <c r="C5526" s="74"/>
      <c r="D5526" s="115">
        <v>82.55</v>
      </c>
      <c r="E5526" s="75" t="s">
        <v>6463</v>
      </c>
      <c r="F5526" s="112">
        <f t="shared" si="283"/>
        <v>99.059999999999988</v>
      </c>
      <c r="G5526" s="80" t="s">
        <v>3334</v>
      </c>
      <c r="H5526" s="358"/>
      <c r="I5526" s="361"/>
      <c r="L5526"/>
      <c r="M5526"/>
      <c r="P5526" s="9">
        <v>128</v>
      </c>
      <c r="V5526" s="39"/>
      <c r="Z5526" s="38"/>
      <c r="AA5526" s="38">
        <v>12.005551700208187</v>
      </c>
      <c r="AB5526" s="30"/>
      <c r="AC5526" s="31"/>
      <c r="AD5526" s="32"/>
      <c r="AE5526" s="32"/>
      <c r="AF5526" s="33"/>
      <c r="AJ5526" s="350">
        <v>1209003</v>
      </c>
      <c r="AK5526" s="3"/>
      <c r="AL5526" s="3"/>
    </row>
    <row r="5527" spans="1:38" ht="12" customHeight="1" x14ac:dyDescent="0.25">
      <c r="A5527" s="73">
        <v>5209004</v>
      </c>
      <c r="B5527" s="98" t="s">
        <v>2484</v>
      </c>
      <c r="C5527" s="74"/>
      <c r="D5527" s="115">
        <v>82.55</v>
      </c>
      <c r="E5527" s="75" t="s">
        <v>6463</v>
      </c>
      <c r="F5527" s="112">
        <f t="shared" si="283"/>
        <v>99.059999999999988</v>
      </c>
      <c r="G5527" s="80" t="s">
        <v>3334</v>
      </c>
      <c r="H5527" s="358"/>
      <c r="L5527"/>
      <c r="M5527"/>
      <c r="P5527" s="9">
        <v>128</v>
      </c>
      <c r="V5527" s="39"/>
      <c r="Z5527" s="38"/>
      <c r="AA5527" s="38">
        <v>12.005551700208187</v>
      </c>
      <c r="AB5527" s="30"/>
      <c r="AC5527" s="31"/>
      <c r="AD5527" s="32"/>
      <c r="AE5527" s="32"/>
      <c r="AF5527" s="33"/>
      <c r="AJ5527" s="350">
        <v>1209004</v>
      </c>
      <c r="AK5527" s="3"/>
      <c r="AL5527" s="3"/>
    </row>
    <row r="5528" spans="1:38" ht="12" customHeight="1" x14ac:dyDescent="0.25">
      <c r="A5528" s="73">
        <v>5209005</v>
      </c>
      <c r="B5528" s="98" t="s">
        <v>2485</v>
      </c>
      <c r="C5528" s="74"/>
      <c r="D5528" s="115">
        <v>132.74</v>
      </c>
      <c r="E5528" s="75" t="s">
        <v>6463</v>
      </c>
      <c r="F5528" s="112">
        <f t="shared" si="283"/>
        <v>159.28800000000001</v>
      </c>
      <c r="G5528" s="80" t="s">
        <v>3334</v>
      </c>
      <c r="H5528" s="358"/>
      <c r="I5528" s="360" t="s">
        <v>8306</v>
      </c>
      <c r="L5528"/>
      <c r="M5528"/>
      <c r="P5528" s="9">
        <v>128</v>
      </c>
      <c r="V5528" s="39"/>
      <c r="Z5528" s="38"/>
      <c r="AA5528" s="38">
        <v>11.998273629693571</v>
      </c>
      <c r="AB5528" s="30"/>
      <c r="AC5528" s="31"/>
      <c r="AD5528" s="32"/>
      <c r="AE5528" s="32"/>
      <c r="AF5528" s="33"/>
      <c r="AJ5528" s="350">
        <v>1209005</v>
      </c>
      <c r="AK5528" s="3"/>
      <c r="AL5528" s="3"/>
    </row>
    <row r="5529" spans="1:38" ht="12" customHeight="1" x14ac:dyDescent="0.25">
      <c r="A5529" s="73">
        <v>5209006</v>
      </c>
      <c r="B5529" s="98" t="s">
        <v>2486</v>
      </c>
      <c r="C5529" s="74"/>
      <c r="D5529" s="115">
        <v>298.5</v>
      </c>
      <c r="E5529" s="75" t="s">
        <v>6463</v>
      </c>
      <c r="F5529" s="112">
        <f t="shared" si="283"/>
        <v>358.2</v>
      </c>
      <c r="G5529" s="80" t="s">
        <v>3334</v>
      </c>
      <c r="H5529" s="358"/>
      <c r="I5529" s="361"/>
      <c r="L5529"/>
      <c r="M5529"/>
      <c r="P5529" s="9">
        <v>128</v>
      </c>
      <c r="V5529" s="39"/>
      <c r="Z5529" s="38"/>
      <c r="AA5529" s="38">
        <v>11.999232356186738</v>
      </c>
      <c r="AB5529" s="30"/>
      <c r="AC5529" s="31"/>
      <c r="AD5529" s="32"/>
      <c r="AE5529" s="32"/>
      <c r="AF5529" s="33"/>
      <c r="AJ5529" s="350">
        <v>1209006</v>
      </c>
      <c r="AK5529" s="3"/>
      <c r="AL5529" s="3"/>
    </row>
    <row r="5530" spans="1:38" ht="12" customHeight="1" x14ac:dyDescent="0.25">
      <c r="A5530" s="73">
        <v>1209007</v>
      </c>
      <c r="B5530" s="98" t="s">
        <v>2487</v>
      </c>
      <c r="C5530" s="74"/>
      <c r="D5530" s="115">
        <v>477.17</v>
      </c>
      <c r="E5530" s="75" t="s">
        <v>6463</v>
      </c>
      <c r="F5530" s="309">
        <f t="shared" si="283"/>
        <v>572.60400000000004</v>
      </c>
      <c r="G5530" s="80" t="s">
        <v>3334</v>
      </c>
      <c r="H5530" s="358"/>
      <c r="L5530"/>
      <c r="M5530"/>
      <c r="P5530" s="9">
        <v>128</v>
      </c>
      <c r="V5530" s="39"/>
      <c r="Z5530" s="38"/>
      <c r="AA5530" s="38">
        <v>0</v>
      </c>
      <c r="AB5530" s="30"/>
      <c r="AC5530" s="31"/>
      <c r="AD5530" s="32"/>
      <c r="AE5530" s="32"/>
      <c r="AF5530" s="33"/>
      <c r="AJ5530" s="350"/>
      <c r="AK5530" s="3"/>
      <c r="AL5530" s="3"/>
    </row>
    <row r="5531" spans="1:38" ht="12" customHeight="1" x14ac:dyDescent="0.25">
      <c r="A5531" s="73">
        <v>5209008</v>
      </c>
      <c r="B5531" s="98" t="s">
        <v>2488</v>
      </c>
      <c r="C5531" s="74"/>
      <c r="D5531" s="115">
        <v>464.47</v>
      </c>
      <c r="E5531" s="75"/>
      <c r="F5531" s="112">
        <f t="shared" si="283"/>
        <v>557.36400000000003</v>
      </c>
      <c r="G5531" s="80" t="s">
        <v>3334</v>
      </c>
      <c r="H5531" s="358"/>
      <c r="L5531"/>
      <c r="M5531"/>
      <c r="P5531" s="9">
        <v>128</v>
      </c>
      <c r="V5531" s="39"/>
      <c r="Z5531" s="38"/>
      <c r="AA5531" s="38">
        <v>12.001233425840269</v>
      </c>
      <c r="AB5531" s="30"/>
      <c r="AC5531" s="31"/>
      <c r="AD5531" s="32"/>
      <c r="AE5531" s="32"/>
      <c r="AF5531" s="33"/>
      <c r="AJ5531" s="350">
        <v>1209008</v>
      </c>
      <c r="AK5531" s="3"/>
      <c r="AL5531" s="3"/>
    </row>
    <row r="5532" spans="1:38" ht="12" customHeight="1" x14ac:dyDescent="0.25">
      <c r="A5532" s="271">
        <v>5209009</v>
      </c>
      <c r="B5532" s="100" t="s">
        <v>2489</v>
      </c>
      <c r="C5532" s="85"/>
      <c r="D5532" s="115">
        <v>1427.12</v>
      </c>
      <c r="E5532" s="86"/>
      <c r="F5532" s="292">
        <f t="shared" si="283"/>
        <v>1712.5439999999999</v>
      </c>
      <c r="G5532" s="87" t="s">
        <v>3334</v>
      </c>
      <c r="H5532" s="358"/>
      <c r="L5532"/>
      <c r="M5532"/>
      <c r="P5532" s="9">
        <v>128</v>
      </c>
      <c r="V5532" s="39"/>
      <c r="Z5532" s="38"/>
      <c r="AA5532" s="38">
        <v>11.999598574941047</v>
      </c>
      <c r="AB5532" s="30"/>
      <c r="AC5532" s="31"/>
      <c r="AD5532" s="32"/>
      <c r="AE5532" s="32"/>
      <c r="AF5532" s="33"/>
      <c r="AJ5532" s="350">
        <v>1209009</v>
      </c>
      <c r="AK5532" s="3"/>
      <c r="AL5532" s="3"/>
    </row>
    <row r="5533" spans="1:38" ht="60" customHeight="1" x14ac:dyDescent="0.25">
      <c r="A5533" s="269">
        <v>184</v>
      </c>
      <c r="B5533" s="284" t="s">
        <v>8091</v>
      </c>
      <c r="C5533" s="267"/>
      <c r="D5533" s="115"/>
      <c r="E5533" s="267"/>
      <c r="F5533" s="298"/>
      <c r="G5533" s="189"/>
      <c r="H5533" s="358"/>
      <c r="I5533" s="331"/>
      <c r="J5533" s="72"/>
      <c r="K5533" s="72"/>
      <c r="L5533"/>
      <c r="M5533"/>
      <c r="P5533" s="9">
        <v>129</v>
      </c>
      <c r="R5533" s="36"/>
      <c r="V5533" s="37"/>
      <c r="Z5533" s="38"/>
      <c r="AA5533" s="38"/>
      <c r="AB5533" s="30"/>
      <c r="AC5533" s="31"/>
      <c r="AD5533" s="32"/>
      <c r="AE5533" s="32"/>
      <c r="AF5533" s="33"/>
      <c r="AJ5533" s="350"/>
      <c r="AK5533" s="3"/>
      <c r="AL5533" s="3"/>
    </row>
    <row r="5534" spans="1:38" ht="12" customHeight="1" x14ac:dyDescent="0.25">
      <c r="A5534" s="76">
        <v>5210001</v>
      </c>
      <c r="B5534" s="270" t="s">
        <v>2490</v>
      </c>
      <c r="C5534" s="77"/>
      <c r="D5534" s="115">
        <v>181.14</v>
      </c>
      <c r="E5534" s="78" t="s">
        <v>6463</v>
      </c>
      <c r="F5534" s="112">
        <f t="shared" si="283"/>
        <v>217.36799999999997</v>
      </c>
      <c r="G5534" s="79" t="s">
        <v>3334</v>
      </c>
      <c r="H5534" s="358"/>
      <c r="I5534" s="326" t="s">
        <v>4968</v>
      </c>
      <c r="L5534"/>
      <c r="M5534"/>
      <c r="P5534" s="9">
        <v>129</v>
      </c>
      <c r="V5534" s="39"/>
      <c r="Z5534" s="38"/>
      <c r="AA5534" s="38">
        <v>12.00284652486755</v>
      </c>
      <c r="AB5534" s="30"/>
      <c r="AC5534" s="31"/>
      <c r="AD5534" s="32"/>
      <c r="AE5534" s="32"/>
      <c r="AF5534" s="33"/>
      <c r="AJ5534" s="350">
        <v>1210001</v>
      </c>
      <c r="AK5534" s="3"/>
      <c r="AL5534" s="3"/>
    </row>
    <row r="5535" spans="1:38" ht="12" customHeight="1" x14ac:dyDescent="0.25">
      <c r="A5535" s="73">
        <v>5210002</v>
      </c>
      <c r="B5535" s="98" t="s">
        <v>2491</v>
      </c>
      <c r="C5535" s="74"/>
      <c r="D5535" s="115">
        <v>115.59</v>
      </c>
      <c r="E5535" s="75" t="s">
        <v>6463</v>
      </c>
      <c r="F5535" s="112">
        <f t="shared" si="283"/>
        <v>138.708</v>
      </c>
      <c r="G5535" s="80" t="s">
        <v>3334</v>
      </c>
      <c r="H5535" s="358"/>
      <c r="I5535" s="360" t="s">
        <v>8309</v>
      </c>
      <c r="L5535"/>
      <c r="M5535"/>
      <c r="P5535" s="9">
        <v>129</v>
      </c>
      <c r="V5535" s="39"/>
      <c r="Z5535" s="38"/>
      <c r="AA5535" s="38">
        <v>12.005947218436376</v>
      </c>
      <c r="AB5535" s="30"/>
      <c r="AC5535" s="31"/>
      <c r="AD5535" s="32"/>
      <c r="AE5535" s="32"/>
      <c r="AF5535" s="33"/>
      <c r="AJ5535" s="350">
        <v>1210002</v>
      </c>
      <c r="AK5535" s="3"/>
      <c r="AL5535" s="3"/>
    </row>
    <row r="5536" spans="1:38" ht="12" customHeight="1" x14ac:dyDescent="0.25">
      <c r="A5536" s="73">
        <v>5210003</v>
      </c>
      <c r="B5536" s="98" t="s">
        <v>2492</v>
      </c>
      <c r="C5536" s="74"/>
      <c r="D5536" s="115">
        <v>238.71</v>
      </c>
      <c r="E5536" s="75" t="s">
        <v>6463</v>
      </c>
      <c r="F5536" s="112">
        <f t="shared" si="283"/>
        <v>286.452</v>
      </c>
      <c r="G5536" s="80" t="s">
        <v>3334</v>
      </c>
      <c r="H5536" s="358"/>
      <c r="I5536" s="361"/>
      <c r="L5536"/>
      <c r="M5536"/>
      <c r="P5536" s="9">
        <v>129</v>
      </c>
      <c r="V5536" s="39"/>
      <c r="Z5536" s="38"/>
      <c r="AA5536" s="38">
        <v>11.99976000479991</v>
      </c>
      <c r="AB5536" s="30"/>
      <c r="AC5536" s="31"/>
      <c r="AD5536" s="32"/>
      <c r="AE5536" s="32"/>
      <c r="AF5536" s="33"/>
      <c r="AJ5536" s="350">
        <v>1210003</v>
      </c>
      <c r="AK5536" s="3"/>
      <c r="AL5536" s="3"/>
    </row>
    <row r="5537" spans="1:38" ht="12" customHeight="1" x14ac:dyDescent="0.25">
      <c r="A5537" s="73">
        <v>5210004</v>
      </c>
      <c r="B5537" s="98" t="s">
        <v>2493</v>
      </c>
      <c r="C5537" s="74"/>
      <c r="D5537" s="115">
        <v>129.38</v>
      </c>
      <c r="E5537" s="75" t="s">
        <v>6463</v>
      </c>
      <c r="F5537" s="112">
        <f t="shared" si="283"/>
        <v>155.256</v>
      </c>
      <c r="G5537" s="80" t="s">
        <v>3334</v>
      </c>
      <c r="H5537" s="358"/>
      <c r="L5537"/>
      <c r="M5537"/>
      <c r="P5537" s="9">
        <v>129</v>
      </c>
      <c r="V5537" s="39"/>
      <c r="Z5537" s="38"/>
      <c r="AA5537" s="38">
        <v>11.999114456497679</v>
      </c>
      <c r="AB5537" s="30"/>
      <c r="AC5537" s="31"/>
      <c r="AD5537" s="32"/>
      <c r="AE5537" s="32"/>
      <c r="AF5537" s="33"/>
      <c r="AJ5537" s="350">
        <v>1210004</v>
      </c>
      <c r="AK5537" s="3"/>
      <c r="AL5537" s="3"/>
    </row>
    <row r="5538" spans="1:38" ht="12" customHeight="1" x14ac:dyDescent="0.25">
      <c r="A5538" s="73">
        <v>5210005</v>
      </c>
      <c r="B5538" s="98" t="s">
        <v>2494</v>
      </c>
      <c r="C5538" s="74"/>
      <c r="D5538" s="115">
        <v>115.59</v>
      </c>
      <c r="E5538" s="75" t="s">
        <v>6463</v>
      </c>
      <c r="F5538" s="112">
        <f t="shared" si="283"/>
        <v>138.708</v>
      </c>
      <c r="G5538" s="80" t="s">
        <v>3334</v>
      </c>
      <c r="H5538" s="358"/>
      <c r="I5538" s="360" t="s">
        <v>8306</v>
      </c>
      <c r="L5538"/>
      <c r="M5538"/>
      <c r="P5538" s="9">
        <v>129</v>
      </c>
      <c r="V5538" s="39"/>
      <c r="Z5538" s="38"/>
      <c r="AA5538" s="38">
        <v>12.005947218436376</v>
      </c>
      <c r="AB5538" s="30"/>
      <c r="AC5538" s="31"/>
      <c r="AD5538" s="32"/>
      <c r="AE5538" s="32"/>
      <c r="AF5538" s="33"/>
      <c r="AJ5538" s="350">
        <v>1210005</v>
      </c>
      <c r="AK5538" s="3"/>
      <c r="AL5538" s="3"/>
    </row>
    <row r="5539" spans="1:38" ht="12" customHeight="1" x14ac:dyDescent="0.25">
      <c r="A5539" s="73">
        <v>5210006</v>
      </c>
      <c r="B5539" s="98" t="s">
        <v>2495</v>
      </c>
      <c r="C5539" s="74"/>
      <c r="D5539" s="115">
        <v>226.55</v>
      </c>
      <c r="E5539" s="75" t="s">
        <v>6463</v>
      </c>
      <c r="F5539" s="112">
        <f t="shared" si="283"/>
        <v>271.86</v>
      </c>
      <c r="G5539" s="80" t="s">
        <v>3334</v>
      </c>
      <c r="H5539" s="358"/>
      <c r="I5539" s="361"/>
      <c r="L5539"/>
      <c r="M5539"/>
      <c r="P5539" s="9">
        <v>129</v>
      </c>
      <c r="V5539" s="39"/>
      <c r="Z5539" s="38"/>
      <c r="AA5539" s="38">
        <v>11.998988494120638</v>
      </c>
      <c r="AB5539" s="30"/>
      <c r="AC5539" s="31"/>
      <c r="AD5539" s="32"/>
      <c r="AE5539" s="32"/>
      <c r="AF5539" s="33"/>
      <c r="AJ5539" s="350">
        <v>1210006</v>
      </c>
      <c r="AK5539" s="3"/>
      <c r="AL5539" s="3"/>
    </row>
    <row r="5540" spans="1:38" ht="12" customHeight="1" x14ac:dyDescent="0.25">
      <c r="A5540" s="73">
        <v>5210007</v>
      </c>
      <c r="B5540" s="98" t="s">
        <v>2496</v>
      </c>
      <c r="C5540" s="74"/>
      <c r="D5540" s="115">
        <v>129.38</v>
      </c>
      <c r="E5540" s="75" t="s">
        <v>6463</v>
      </c>
      <c r="F5540" s="112">
        <f t="shared" si="283"/>
        <v>155.256</v>
      </c>
      <c r="G5540" s="80" t="s">
        <v>3334</v>
      </c>
      <c r="H5540" s="358"/>
      <c r="L5540"/>
      <c r="M5540"/>
      <c r="P5540" s="9">
        <v>129</v>
      </c>
      <c r="V5540" s="39"/>
      <c r="Z5540" s="38"/>
      <c r="AA5540" s="38">
        <v>11.999114456497679</v>
      </c>
      <c r="AB5540" s="30"/>
      <c r="AC5540" s="31"/>
      <c r="AD5540" s="32"/>
      <c r="AE5540" s="32"/>
      <c r="AF5540" s="33"/>
      <c r="AJ5540" s="350">
        <v>1210007</v>
      </c>
      <c r="AK5540" s="3"/>
      <c r="AL5540" s="3"/>
    </row>
    <row r="5541" spans="1:38" ht="12" customHeight="1" x14ac:dyDescent="0.25">
      <c r="A5541" s="73">
        <v>5210008</v>
      </c>
      <c r="B5541" s="98" t="s">
        <v>2497</v>
      </c>
      <c r="C5541" s="74"/>
      <c r="D5541" s="115">
        <v>296.98</v>
      </c>
      <c r="E5541" s="75" t="s">
        <v>6463</v>
      </c>
      <c r="F5541" s="112">
        <f t="shared" si="283"/>
        <v>356.37600000000003</v>
      </c>
      <c r="G5541" s="80" t="s">
        <v>3334</v>
      </c>
      <c r="H5541" s="358"/>
      <c r="L5541"/>
      <c r="M5541"/>
      <c r="P5541" s="9">
        <v>129</v>
      </c>
      <c r="V5541" s="39"/>
      <c r="Z5541" s="38"/>
      <c r="AA5541" s="38">
        <v>11.998456790123456</v>
      </c>
      <c r="AB5541" s="30"/>
      <c r="AC5541" s="31"/>
      <c r="AD5541" s="32"/>
      <c r="AE5541" s="32"/>
      <c r="AF5541" s="33"/>
      <c r="AJ5541" s="350">
        <v>1210008</v>
      </c>
      <c r="AK5541" s="3"/>
      <c r="AL5541" s="3"/>
    </row>
    <row r="5542" spans="1:38" ht="12" customHeight="1" x14ac:dyDescent="0.25">
      <c r="A5542" s="73">
        <v>5210009</v>
      </c>
      <c r="B5542" s="98" t="s">
        <v>2498</v>
      </c>
      <c r="C5542" s="74"/>
      <c r="D5542" s="115">
        <v>141.47999999999999</v>
      </c>
      <c r="E5542" s="75" t="s">
        <v>6463</v>
      </c>
      <c r="F5542" s="112">
        <f t="shared" si="283"/>
        <v>169.77599999999998</v>
      </c>
      <c r="G5542" s="80" t="s">
        <v>3334</v>
      </c>
      <c r="H5542" s="358"/>
      <c r="L5542"/>
      <c r="M5542"/>
      <c r="P5542" s="9">
        <v>129</v>
      </c>
      <c r="V5542" s="39"/>
      <c r="Z5542" s="38"/>
      <c r="AA5542" s="38">
        <v>11.996355537558216</v>
      </c>
      <c r="AB5542" s="30"/>
      <c r="AC5542" s="31"/>
      <c r="AD5542" s="32"/>
      <c r="AE5542" s="32"/>
      <c r="AF5542" s="33"/>
      <c r="AJ5542" s="350">
        <v>1210009</v>
      </c>
      <c r="AK5542" s="3"/>
      <c r="AL5542" s="3"/>
    </row>
    <row r="5543" spans="1:38" ht="12" customHeight="1" x14ac:dyDescent="0.25">
      <c r="A5543" s="271">
        <v>5210010</v>
      </c>
      <c r="B5543" s="100" t="s">
        <v>2499</v>
      </c>
      <c r="C5543" s="85"/>
      <c r="D5543" s="115">
        <v>302.07</v>
      </c>
      <c r="E5543" s="86" t="s">
        <v>6463</v>
      </c>
      <c r="F5543" s="292">
        <f t="shared" si="283"/>
        <v>362.48399999999998</v>
      </c>
      <c r="G5543" s="87" t="s">
        <v>3334</v>
      </c>
      <c r="H5543" s="358"/>
      <c r="L5543"/>
      <c r="M5543"/>
      <c r="P5543" s="9">
        <v>129</v>
      </c>
      <c r="V5543" s="39"/>
      <c r="Z5543" s="38"/>
      <c r="AA5543" s="38">
        <v>11.999810354636821</v>
      </c>
      <c r="AB5543" s="30"/>
      <c r="AC5543" s="31"/>
      <c r="AD5543" s="32"/>
      <c r="AE5543" s="32"/>
      <c r="AF5543" s="33"/>
      <c r="AJ5543" s="350">
        <v>1210010</v>
      </c>
      <c r="AK5543" s="3"/>
      <c r="AL5543" s="3"/>
    </row>
    <row r="5544" spans="1:38" ht="45" customHeight="1" x14ac:dyDescent="0.25">
      <c r="A5544" s="269">
        <v>185</v>
      </c>
      <c r="B5544" s="285" t="s">
        <v>8092</v>
      </c>
      <c r="C5544" s="267"/>
      <c r="D5544" s="115"/>
      <c r="E5544" s="267"/>
      <c r="F5544" s="298"/>
      <c r="G5544" s="189"/>
      <c r="H5544" s="358"/>
      <c r="I5544" s="331"/>
      <c r="J5544" s="72"/>
      <c r="K5544" s="72"/>
      <c r="L5544"/>
      <c r="M5544"/>
      <c r="P5544" s="9">
        <v>130</v>
      </c>
      <c r="R5544" s="36"/>
      <c r="V5544" s="37"/>
      <c r="Z5544" s="38"/>
      <c r="AA5544" s="38"/>
      <c r="AB5544" s="30"/>
      <c r="AC5544" s="31"/>
      <c r="AD5544" s="32"/>
      <c r="AE5544" s="32"/>
      <c r="AF5544" s="33"/>
      <c r="AJ5544" s="350"/>
      <c r="AK5544" s="3"/>
      <c r="AL5544" s="3"/>
    </row>
    <row r="5545" spans="1:38" ht="12" customHeight="1" x14ac:dyDescent="0.25">
      <c r="A5545" s="76">
        <v>5401010</v>
      </c>
      <c r="B5545" s="270" t="s">
        <v>2500</v>
      </c>
      <c r="C5545" s="77"/>
      <c r="D5545" s="115">
        <v>289.70999999999998</v>
      </c>
      <c r="E5545" s="78" t="s">
        <v>6463</v>
      </c>
      <c r="F5545" s="112">
        <f t="shared" si="283"/>
        <v>347.65199999999999</v>
      </c>
      <c r="G5545" s="79" t="s">
        <v>3333</v>
      </c>
      <c r="H5545" s="358"/>
      <c r="I5545" s="326" t="s">
        <v>4968</v>
      </c>
      <c r="J5545" s="15"/>
      <c r="L5545"/>
      <c r="M5545"/>
      <c r="P5545" s="9">
        <v>130</v>
      </c>
      <c r="V5545" s="39"/>
      <c r="Z5545" s="38"/>
      <c r="AA5545" s="38">
        <v>20.001977456990318</v>
      </c>
      <c r="AB5545" s="30"/>
      <c r="AC5545" s="31"/>
      <c r="AD5545" s="32"/>
      <c r="AE5545" s="32"/>
      <c r="AF5545" s="33"/>
      <c r="AJ5545" s="350">
        <v>1701009</v>
      </c>
      <c r="AK5545" s="3"/>
      <c r="AL5545" s="3"/>
    </row>
    <row r="5546" spans="1:38" ht="12" customHeight="1" x14ac:dyDescent="0.25">
      <c r="A5546" s="73">
        <v>5401011</v>
      </c>
      <c r="B5546" s="98" t="s">
        <v>2501</v>
      </c>
      <c r="C5546" s="74"/>
      <c r="D5546" s="115">
        <v>323.04000000000002</v>
      </c>
      <c r="E5546" s="75" t="s">
        <v>6463</v>
      </c>
      <c r="F5546" s="112">
        <f t="shared" si="283"/>
        <v>387.64800000000002</v>
      </c>
      <c r="G5546" s="80" t="s">
        <v>3333</v>
      </c>
      <c r="H5546" s="358"/>
      <c r="I5546" s="360" t="s">
        <v>8320</v>
      </c>
      <c r="J5546" s="15"/>
      <c r="L5546"/>
      <c r="M5546"/>
      <c r="P5546" s="9">
        <v>130</v>
      </c>
      <c r="V5546" s="39"/>
      <c r="Z5546" s="38"/>
      <c r="AA5546" s="38">
        <v>20</v>
      </c>
      <c r="AB5546" s="30"/>
      <c r="AC5546" s="31"/>
      <c r="AD5546" s="32"/>
      <c r="AE5546" s="32"/>
      <c r="AF5546" s="33"/>
      <c r="AJ5546" s="350">
        <v>1701010</v>
      </c>
      <c r="AK5546" s="3"/>
      <c r="AL5546" s="3"/>
    </row>
    <row r="5547" spans="1:38" ht="12" customHeight="1" x14ac:dyDescent="0.25">
      <c r="A5547" s="73">
        <v>5401012</v>
      </c>
      <c r="B5547" s="98" t="s">
        <v>2502</v>
      </c>
      <c r="C5547" s="74"/>
      <c r="D5547" s="115">
        <v>385.19</v>
      </c>
      <c r="E5547" s="75" t="s">
        <v>6463</v>
      </c>
      <c r="F5547" s="112">
        <f t="shared" si="283"/>
        <v>462.22799999999995</v>
      </c>
      <c r="G5547" s="80" t="s">
        <v>3333</v>
      </c>
      <c r="H5547" s="358"/>
      <c r="I5547" s="361"/>
      <c r="J5547" s="15"/>
      <c r="L5547"/>
      <c r="M5547"/>
      <c r="P5547" s="9">
        <v>130</v>
      </c>
      <c r="V5547" s="39"/>
      <c r="Z5547" s="38"/>
      <c r="AA5547" s="38">
        <v>20</v>
      </c>
      <c r="AB5547" s="30"/>
      <c r="AC5547" s="31"/>
      <c r="AD5547" s="32"/>
      <c r="AE5547" s="32"/>
      <c r="AF5547" s="33"/>
      <c r="AJ5547" s="350">
        <v>1701011</v>
      </c>
      <c r="AK5547" s="3"/>
      <c r="AL5547" s="3"/>
    </row>
    <row r="5548" spans="1:38" ht="12" customHeight="1" x14ac:dyDescent="0.25">
      <c r="A5548" s="73">
        <v>5401017</v>
      </c>
      <c r="B5548" s="98" t="s">
        <v>2503</v>
      </c>
      <c r="C5548" s="74"/>
      <c r="D5548" s="115">
        <v>433.5</v>
      </c>
      <c r="E5548" s="75" t="s">
        <v>6463</v>
      </c>
      <c r="F5548" s="112">
        <f t="shared" si="283"/>
        <v>520.19999999999993</v>
      </c>
      <c r="G5548" s="80" t="s">
        <v>3335</v>
      </c>
      <c r="H5548" s="358"/>
      <c r="L5548"/>
      <c r="M5548"/>
      <c r="P5548" s="9">
        <v>130</v>
      </c>
      <c r="V5548" s="39"/>
      <c r="Z5548" s="38"/>
      <c r="AA5548" s="38">
        <v>20.001321527686002</v>
      </c>
      <c r="AB5548" s="30"/>
      <c r="AC5548" s="31"/>
      <c r="AD5548" s="32"/>
      <c r="AE5548" s="32"/>
      <c r="AF5548" s="33"/>
      <c r="AJ5548" s="350">
        <v>1701012</v>
      </c>
      <c r="AK5548" s="3"/>
      <c r="AL5548" s="3"/>
    </row>
    <row r="5549" spans="1:38" ht="12" customHeight="1" x14ac:dyDescent="0.25">
      <c r="A5549" s="73">
        <v>5401019</v>
      </c>
      <c r="B5549" s="98" t="s">
        <v>2504</v>
      </c>
      <c r="C5549" s="74"/>
      <c r="D5549" s="115">
        <v>1047.94</v>
      </c>
      <c r="E5549" s="75" t="s">
        <v>6463</v>
      </c>
      <c r="F5549" s="112">
        <f t="shared" si="283"/>
        <v>1257.528</v>
      </c>
      <c r="G5549" s="80" t="s">
        <v>3335</v>
      </c>
      <c r="H5549" s="358"/>
      <c r="I5549" s="360" t="s">
        <v>8310</v>
      </c>
      <c r="L5549"/>
      <c r="M5549"/>
      <c r="P5549" s="9">
        <v>130</v>
      </c>
      <c r="V5549" s="39"/>
      <c r="Z5549" s="38"/>
      <c r="AA5549" s="38">
        <v>20</v>
      </c>
      <c r="AB5549" s="30"/>
      <c r="AC5549" s="31"/>
      <c r="AD5549" s="32"/>
      <c r="AE5549" s="32"/>
      <c r="AF5549" s="33"/>
      <c r="AJ5549" s="350">
        <v>1701013</v>
      </c>
      <c r="AK5549" s="3"/>
      <c r="AL5549" s="3"/>
    </row>
    <row r="5550" spans="1:38" ht="12" customHeight="1" x14ac:dyDescent="0.25">
      <c r="A5550" s="73">
        <v>5401009</v>
      </c>
      <c r="B5550" s="98" t="s">
        <v>3778</v>
      </c>
      <c r="C5550" s="74"/>
      <c r="D5550" s="115">
        <v>125.62</v>
      </c>
      <c r="E5550" s="75" t="s">
        <v>6463</v>
      </c>
      <c r="F5550" s="112">
        <f t="shared" si="283"/>
        <v>150.744</v>
      </c>
      <c r="G5550" s="80" t="s">
        <v>3335</v>
      </c>
      <c r="H5550" s="358"/>
      <c r="I5550" s="361"/>
      <c r="L5550"/>
      <c r="M5550"/>
      <c r="P5550" s="9">
        <v>130</v>
      </c>
      <c r="Q5550" s="42"/>
      <c r="S5550" s="43"/>
      <c r="Z5550" s="38"/>
      <c r="AA5550" s="38">
        <v>19.99771975829438</v>
      </c>
      <c r="AB5550" s="30"/>
      <c r="AC5550" s="31"/>
      <c r="AD5550" s="32"/>
      <c r="AE5550" s="32"/>
      <c r="AF5550" s="33"/>
      <c r="AJ5550" s="350">
        <v>1701014</v>
      </c>
      <c r="AK5550" s="3"/>
      <c r="AL5550" s="3"/>
    </row>
    <row r="5551" spans="1:38" ht="12" customHeight="1" x14ac:dyDescent="0.25">
      <c r="A5551" s="73">
        <v>5401013</v>
      </c>
      <c r="B5551" s="98" t="s">
        <v>3779</v>
      </c>
      <c r="C5551" s="74"/>
      <c r="D5551" s="115">
        <v>125.62</v>
      </c>
      <c r="E5551" s="75" t="s">
        <v>6463</v>
      </c>
      <c r="F5551" s="112">
        <f t="shared" si="283"/>
        <v>150.744</v>
      </c>
      <c r="G5551" s="80" t="s">
        <v>3335</v>
      </c>
      <c r="H5551" s="358"/>
      <c r="L5551"/>
      <c r="M5551"/>
      <c r="P5551" s="9">
        <v>130</v>
      </c>
      <c r="Q5551" s="42"/>
      <c r="S5551" s="43"/>
      <c r="Z5551" s="38"/>
      <c r="AA5551" s="38">
        <v>19.99771975829438</v>
      </c>
      <c r="AB5551" s="30"/>
      <c r="AC5551" s="31"/>
      <c r="AD5551" s="32"/>
      <c r="AE5551" s="32"/>
      <c r="AF5551" s="33"/>
      <c r="AJ5551" s="350">
        <v>1701015</v>
      </c>
      <c r="AK5551" s="3"/>
      <c r="AL5551" s="3"/>
    </row>
    <row r="5552" spans="1:38" ht="12" customHeight="1" x14ac:dyDescent="0.25">
      <c r="A5552" s="73">
        <v>5401014</v>
      </c>
      <c r="B5552" s="98" t="s">
        <v>3784</v>
      </c>
      <c r="C5552" s="74"/>
      <c r="D5552" s="115">
        <v>148.37</v>
      </c>
      <c r="E5552" s="75" t="s">
        <v>6463</v>
      </c>
      <c r="F5552" s="112">
        <f t="shared" si="283"/>
        <v>178.04400000000001</v>
      </c>
      <c r="G5552" s="80" t="s">
        <v>3335</v>
      </c>
      <c r="H5552" s="358"/>
      <c r="I5552" s="360" t="s">
        <v>8321</v>
      </c>
      <c r="L5552"/>
      <c r="M5552"/>
      <c r="P5552" s="9">
        <v>130</v>
      </c>
      <c r="Q5552" s="42"/>
      <c r="S5552" s="43"/>
      <c r="Z5552" s="38"/>
      <c r="AA5552" s="38">
        <v>20.001930688290372</v>
      </c>
      <c r="AB5552" s="30"/>
      <c r="AC5552" s="31"/>
      <c r="AD5552" s="32"/>
      <c r="AE5552" s="32"/>
      <c r="AF5552" s="33"/>
      <c r="AJ5552" s="350">
        <v>1701016</v>
      </c>
      <c r="AK5552" s="3"/>
      <c r="AL5552" s="3"/>
    </row>
    <row r="5553" spans="1:38" ht="12" customHeight="1" x14ac:dyDescent="0.25">
      <c r="A5553" s="73">
        <v>5401015</v>
      </c>
      <c r="B5553" s="98" t="s">
        <v>3780</v>
      </c>
      <c r="C5553" s="74"/>
      <c r="D5553" s="115">
        <v>253.2</v>
      </c>
      <c r="E5553" s="75" t="s">
        <v>6463</v>
      </c>
      <c r="F5553" s="112">
        <f t="shared" si="283"/>
        <v>303.83999999999997</v>
      </c>
      <c r="G5553" s="80" t="s">
        <v>3335</v>
      </c>
      <c r="H5553" s="358"/>
      <c r="I5553" s="361"/>
      <c r="L5553"/>
      <c r="M5553"/>
      <c r="P5553" s="9">
        <v>130</v>
      </c>
      <c r="Q5553" s="42"/>
      <c r="S5553" s="43"/>
      <c r="Z5553" s="38"/>
      <c r="AA5553" s="38">
        <v>20.001131285706208</v>
      </c>
      <c r="AB5553" s="30"/>
      <c r="AC5553" s="31"/>
      <c r="AD5553" s="32"/>
      <c r="AE5553" s="32"/>
      <c r="AF5553" s="33"/>
      <c r="AJ5553" s="350">
        <v>1701017</v>
      </c>
      <c r="AK5553" s="3"/>
      <c r="AL5553" s="3"/>
    </row>
    <row r="5554" spans="1:38" ht="12" customHeight="1" x14ac:dyDescent="0.25">
      <c r="A5554" s="73">
        <v>5401016</v>
      </c>
      <c r="B5554" s="98" t="s">
        <v>3781</v>
      </c>
      <c r="C5554" s="74"/>
      <c r="D5554" s="115">
        <v>326.08</v>
      </c>
      <c r="E5554" s="75" t="s">
        <v>6463</v>
      </c>
      <c r="F5554" s="112">
        <f t="shared" si="283"/>
        <v>391.29599999999999</v>
      </c>
      <c r="G5554" s="80" t="s">
        <v>3335</v>
      </c>
      <c r="H5554" s="358"/>
      <c r="L5554"/>
      <c r="M5554"/>
      <c r="P5554" s="9">
        <v>130</v>
      </c>
      <c r="Q5554" s="42"/>
      <c r="S5554" s="43"/>
      <c r="Z5554" s="38"/>
      <c r="AA5554" s="38">
        <v>19.998243071111688</v>
      </c>
      <c r="AB5554" s="30"/>
      <c r="AC5554" s="31"/>
      <c r="AD5554" s="32"/>
      <c r="AE5554" s="32"/>
      <c r="AF5554" s="33"/>
      <c r="AJ5554" s="350">
        <v>1701018</v>
      </c>
      <c r="AK5554" s="3"/>
      <c r="AL5554" s="3"/>
    </row>
    <row r="5555" spans="1:38" ht="12" customHeight="1" x14ac:dyDescent="0.25">
      <c r="A5555" s="73">
        <v>5401018</v>
      </c>
      <c r="B5555" s="98" t="s">
        <v>3782</v>
      </c>
      <c r="C5555" s="74"/>
      <c r="D5555" s="115">
        <v>460.6</v>
      </c>
      <c r="E5555" s="75" t="s">
        <v>6463</v>
      </c>
      <c r="F5555" s="112">
        <f t="shared" si="283"/>
        <v>552.72</v>
      </c>
      <c r="G5555" s="80" t="s">
        <v>3335</v>
      </c>
      <c r="H5555" s="358"/>
      <c r="I5555" s="360" t="s">
        <v>8322</v>
      </c>
      <c r="L5555"/>
      <c r="M5555"/>
      <c r="P5555" s="9">
        <v>130</v>
      </c>
      <c r="Q5555" s="42"/>
      <c r="S5555" s="43"/>
      <c r="Z5555" s="38"/>
      <c r="AA5555" s="38">
        <v>19.999378128789516</v>
      </c>
      <c r="AB5555" s="30"/>
      <c r="AC5555" s="31"/>
      <c r="AD5555" s="32"/>
      <c r="AE5555" s="32"/>
      <c r="AF5555" s="33"/>
      <c r="AJ5555" s="350">
        <v>1701019</v>
      </c>
      <c r="AK5555" s="3"/>
      <c r="AL5555" s="3"/>
    </row>
    <row r="5556" spans="1:38" ht="12" customHeight="1" x14ac:dyDescent="0.25">
      <c r="A5556" s="73">
        <v>5401020</v>
      </c>
      <c r="B5556" s="98" t="s">
        <v>3783</v>
      </c>
      <c r="C5556" s="74"/>
      <c r="D5556" s="115">
        <v>647.91999999999996</v>
      </c>
      <c r="E5556" s="75" t="s">
        <v>6463</v>
      </c>
      <c r="F5556" s="112">
        <f t="shared" si="283"/>
        <v>777.50399999999991</v>
      </c>
      <c r="G5556" s="80" t="s">
        <v>3335</v>
      </c>
      <c r="H5556" s="358"/>
      <c r="I5556" s="361"/>
      <c r="L5556"/>
      <c r="M5556"/>
      <c r="P5556" s="9">
        <v>130</v>
      </c>
      <c r="Q5556" s="42"/>
      <c r="S5556" s="43"/>
      <c r="Z5556" s="38"/>
      <c r="AA5556" s="38">
        <v>20</v>
      </c>
      <c r="AB5556" s="30"/>
      <c r="AC5556" s="31"/>
      <c r="AD5556" s="32"/>
      <c r="AE5556" s="32"/>
      <c r="AF5556" s="33"/>
      <c r="AJ5556" s="350">
        <v>1701020</v>
      </c>
      <c r="AK5556" s="3"/>
      <c r="AL5556" s="3"/>
    </row>
    <row r="5557" spans="1:38" ht="12" customHeight="1" x14ac:dyDescent="0.25">
      <c r="A5557" s="73">
        <v>5401006</v>
      </c>
      <c r="B5557" s="98" t="s">
        <v>2505</v>
      </c>
      <c r="C5557" s="74"/>
      <c r="D5557" s="115">
        <v>1415.2</v>
      </c>
      <c r="E5557" s="75" t="s">
        <v>6463</v>
      </c>
      <c r="F5557" s="112">
        <f t="shared" si="283"/>
        <v>1698.24</v>
      </c>
      <c r="G5557" s="80" t="s">
        <v>3334</v>
      </c>
      <c r="H5557" s="358"/>
      <c r="L5557"/>
      <c r="M5557"/>
      <c r="P5557" s="9">
        <v>130</v>
      </c>
      <c r="V5557" s="39"/>
      <c r="Z5557" s="38"/>
      <c r="AA5557" s="38">
        <v>20.000404805035771</v>
      </c>
      <c r="AB5557" s="30"/>
      <c r="AC5557" s="31"/>
      <c r="AD5557" s="32"/>
      <c r="AE5557" s="32"/>
      <c r="AF5557" s="33"/>
      <c r="AJ5557" s="350">
        <v>1701006</v>
      </c>
      <c r="AK5557" s="3"/>
      <c r="AL5557" s="3"/>
    </row>
    <row r="5558" spans="1:38" ht="12" customHeight="1" x14ac:dyDescent="0.25">
      <c r="A5558" s="73">
        <v>5401007</v>
      </c>
      <c r="B5558" s="98" t="s">
        <v>2506</v>
      </c>
      <c r="C5558" s="74"/>
      <c r="D5558" s="115">
        <v>807.3</v>
      </c>
      <c r="E5558" s="75" t="s">
        <v>6463</v>
      </c>
      <c r="F5558" s="112">
        <f t="shared" si="283"/>
        <v>968.75999999999988</v>
      </c>
      <c r="G5558" s="80" t="s">
        <v>3334</v>
      </c>
      <c r="H5558" s="358"/>
      <c r="I5558" s="360" t="s">
        <v>8311</v>
      </c>
      <c r="L5558"/>
      <c r="M5558"/>
      <c r="P5558" s="9">
        <v>130</v>
      </c>
      <c r="V5558" s="39"/>
      <c r="Z5558" s="38"/>
      <c r="AA5558" s="38">
        <v>20.000709622480827</v>
      </c>
      <c r="AB5558" s="30"/>
      <c r="AC5558" s="31"/>
      <c r="AD5558" s="32"/>
      <c r="AE5558" s="32"/>
      <c r="AF5558" s="33"/>
      <c r="AJ5558" s="350">
        <v>1701007</v>
      </c>
      <c r="AK5558" s="3"/>
      <c r="AL5558" s="3"/>
    </row>
    <row r="5559" spans="1:38" ht="12" customHeight="1" x14ac:dyDescent="0.25">
      <c r="A5559" s="73">
        <v>5401008</v>
      </c>
      <c r="B5559" s="98" t="s">
        <v>2507</v>
      </c>
      <c r="C5559" s="74"/>
      <c r="D5559" s="115">
        <v>1244.8599999999999</v>
      </c>
      <c r="E5559" s="75" t="s">
        <v>6463</v>
      </c>
      <c r="F5559" s="112">
        <f t="shared" si="283"/>
        <v>1493.8319999999999</v>
      </c>
      <c r="G5559" s="80" t="s">
        <v>3334</v>
      </c>
      <c r="H5559" s="358"/>
      <c r="I5559" s="361"/>
      <c r="L5559"/>
      <c r="M5559"/>
      <c r="P5559" s="9">
        <v>130</v>
      </c>
      <c r="V5559" s="39"/>
      <c r="Z5559" s="38"/>
      <c r="AA5559" s="38">
        <v>20.000230099287847</v>
      </c>
      <c r="AB5559" s="30"/>
      <c r="AC5559" s="31"/>
      <c r="AD5559" s="32"/>
      <c r="AE5559" s="32"/>
      <c r="AF5559" s="33"/>
      <c r="AJ5559" s="350">
        <v>1701008</v>
      </c>
      <c r="AK5559" s="3"/>
      <c r="AL5559" s="3"/>
    </row>
    <row r="5560" spans="1:38" ht="24" customHeight="1" x14ac:dyDescent="0.25">
      <c r="A5560" s="73">
        <v>3706003</v>
      </c>
      <c r="B5560" s="98" t="s">
        <v>141</v>
      </c>
      <c r="C5560" s="74"/>
      <c r="D5560" s="115">
        <v>301.16000000000003</v>
      </c>
      <c r="E5560" s="95" t="s">
        <v>5497</v>
      </c>
      <c r="F5560" s="112">
        <f t="shared" si="283"/>
        <v>361.392</v>
      </c>
      <c r="G5560" s="80" t="s">
        <v>3333</v>
      </c>
      <c r="H5560" s="358"/>
      <c r="J5560" s="15"/>
      <c r="L5560"/>
      <c r="M5560"/>
      <c r="P5560" s="9">
        <v>130</v>
      </c>
      <c r="V5560" s="39"/>
      <c r="Z5560" s="38"/>
      <c r="AA5560" s="38">
        <v>14.999048887198029</v>
      </c>
      <c r="AB5560" s="30"/>
      <c r="AC5560" s="31"/>
      <c r="AD5560" s="32"/>
      <c r="AE5560" s="32"/>
      <c r="AF5560" s="33"/>
      <c r="AJ5560" s="350"/>
      <c r="AK5560" s="3"/>
      <c r="AL5560" s="3"/>
    </row>
    <row r="5561" spans="1:38" ht="24" customHeight="1" x14ac:dyDescent="0.25">
      <c r="A5561" s="73">
        <v>3706004</v>
      </c>
      <c r="B5561" s="98" t="s">
        <v>142</v>
      </c>
      <c r="C5561" s="74"/>
      <c r="D5561" s="115">
        <v>334.5</v>
      </c>
      <c r="E5561" s="95" t="s">
        <v>5497</v>
      </c>
      <c r="F5561" s="112">
        <f t="shared" si="283"/>
        <v>401.4</v>
      </c>
      <c r="G5561" s="80" t="s">
        <v>3333</v>
      </c>
      <c r="H5561" s="358"/>
      <c r="I5561" s="360" t="s">
        <v>8323</v>
      </c>
      <c r="J5561" s="15"/>
      <c r="L5561"/>
      <c r="M5561"/>
      <c r="P5561" s="9">
        <v>130</v>
      </c>
      <c r="V5561" s="39"/>
      <c r="Z5561" s="38"/>
      <c r="AA5561" s="38">
        <v>14.998929565403557</v>
      </c>
      <c r="AB5561" s="30"/>
      <c r="AC5561" s="31"/>
      <c r="AD5561" s="32"/>
      <c r="AE5561" s="32"/>
      <c r="AF5561" s="33"/>
      <c r="AJ5561" s="350"/>
      <c r="AK5561" s="3"/>
      <c r="AL5561" s="3"/>
    </row>
    <row r="5562" spans="1:38" ht="24" customHeight="1" x14ac:dyDescent="0.25">
      <c r="A5562" s="271">
        <v>3706005</v>
      </c>
      <c r="B5562" s="100" t="s">
        <v>143</v>
      </c>
      <c r="C5562" s="85"/>
      <c r="D5562" s="115">
        <v>399.64</v>
      </c>
      <c r="E5562" s="291" t="s">
        <v>5497</v>
      </c>
      <c r="F5562" s="292">
        <f t="shared" si="283"/>
        <v>479.56799999999998</v>
      </c>
      <c r="G5562" s="87" t="s">
        <v>3333</v>
      </c>
      <c r="H5562" s="358"/>
      <c r="I5562" s="361"/>
      <c r="J5562" s="15"/>
      <c r="L5562"/>
      <c r="M5562"/>
      <c r="P5562" s="9">
        <v>130</v>
      </c>
      <c r="V5562" s="39"/>
      <c r="Z5562" s="38"/>
      <c r="AA5562" s="38">
        <v>15.00143348623854</v>
      </c>
      <c r="AB5562" s="30"/>
      <c r="AC5562" s="31"/>
      <c r="AD5562" s="32"/>
      <c r="AE5562" s="32"/>
      <c r="AF5562" s="33"/>
      <c r="AJ5562" s="350"/>
      <c r="AK5562" s="3"/>
      <c r="AL5562" s="3"/>
    </row>
    <row r="5563" spans="1:38" ht="60" customHeight="1" x14ac:dyDescent="0.25">
      <c r="A5563" s="269">
        <v>186</v>
      </c>
      <c r="B5563" s="284" t="s">
        <v>8093</v>
      </c>
      <c r="C5563" s="267"/>
      <c r="D5563" s="115"/>
      <c r="E5563" s="267"/>
      <c r="F5563" s="298"/>
      <c r="G5563" s="189"/>
      <c r="H5563" s="358"/>
      <c r="I5563" s="331"/>
      <c r="J5563" s="72"/>
      <c r="K5563" s="72"/>
      <c r="L5563"/>
      <c r="M5563"/>
      <c r="P5563" s="9">
        <v>131</v>
      </c>
      <c r="R5563" s="36"/>
      <c r="V5563" s="37"/>
      <c r="Z5563" s="38"/>
      <c r="AA5563" s="38"/>
      <c r="AB5563" s="30"/>
      <c r="AC5563" s="31"/>
      <c r="AD5563" s="32"/>
      <c r="AE5563" s="32"/>
      <c r="AF5563" s="33"/>
      <c r="AJ5563" s="350"/>
      <c r="AK5563" s="3"/>
      <c r="AL5563" s="3"/>
    </row>
    <row r="5564" spans="1:38" ht="12" customHeight="1" x14ac:dyDescent="0.25">
      <c r="A5564" s="76">
        <v>5701001</v>
      </c>
      <c r="B5564" s="270" t="s">
        <v>4198</v>
      </c>
      <c r="C5564" s="77"/>
      <c r="D5564" s="115">
        <v>99.24</v>
      </c>
      <c r="E5564" s="78" t="s">
        <v>6464</v>
      </c>
      <c r="F5564" s="112">
        <f t="shared" si="283"/>
        <v>119.08799999999999</v>
      </c>
      <c r="G5564" s="79" t="s">
        <v>3333</v>
      </c>
      <c r="H5564" s="358"/>
      <c r="I5564" s="326" t="s">
        <v>4950</v>
      </c>
      <c r="J5564" s="15"/>
      <c r="L5564"/>
      <c r="M5564"/>
      <c r="P5564" s="9">
        <v>131</v>
      </c>
      <c r="V5564" s="39"/>
      <c r="Z5564" s="38"/>
      <c r="AA5564" s="38">
        <v>14.994948766055714</v>
      </c>
      <c r="AB5564" s="30"/>
      <c r="AC5564" s="31"/>
      <c r="AD5564" s="32"/>
      <c r="AE5564" s="32"/>
      <c r="AF5564" s="33"/>
      <c r="AJ5564" s="350">
        <v>1501001</v>
      </c>
      <c r="AK5564" s="3"/>
      <c r="AL5564" s="3"/>
    </row>
    <row r="5565" spans="1:38" ht="12" customHeight="1" x14ac:dyDescent="0.25">
      <c r="A5565" s="73">
        <v>5701002</v>
      </c>
      <c r="B5565" s="98" t="s">
        <v>4199</v>
      </c>
      <c r="C5565" s="74"/>
      <c r="D5565" s="115">
        <v>99.24</v>
      </c>
      <c r="E5565" s="75" t="s">
        <v>6463</v>
      </c>
      <c r="F5565" s="112">
        <f t="shared" ref="F5565:F5628" si="284">D5565*1.2</f>
        <v>119.08799999999999</v>
      </c>
      <c r="G5565" s="80" t="s">
        <v>3334</v>
      </c>
      <c r="H5565" s="358"/>
      <c r="I5565" s="362" t="s">
        <v>5885</v>
      </c>
      <c r="L5565"/>
      <c r="M5565"/>
      <c r="P5565" s="9">
        <v>131</v>
      </c>
      <c r="V5565" s="39"/>
      <c r="Z5565" s="38"/>
      <c r="AA5565" s="38">
        <v>14.994948766055714</v>
      </c>
      <c r="AB5565" s="30"/>
      <c r="AC5565" s="31"/>
      <c r="AD5565" s="32"/>
      <c r="AE5565" s="32"/>
      <c r="AF5565" s="33"/>
      <c r="AJ5565" s="350">
        <v>1501002</v>
      </c>
      <c r="AK5565" s="3"/>
      <c r="AL5565" s="3"/>
    </row>
    <row r="5566" spans="1:38" ht="12" customHeight="1" x14ac:dyDescent="0.25">
      <c r="A5566" s="73">
        <v>5701003</v>
      </c>
      <c r="B5566" s="98" t="s">
        <v>4208</v>
      </c>
      <c r="C5566" s="74"/>
      <c r="D5566" s="115">
        <v>99.24</v>
      </c>
      <c r="E5566" s="75" t="s">
        <v>1</v>
      </c>
      <c r="F5566" s="112">
        <f t="shared" si="284"/>
        <v>119.08799999999999</v>
      </c>
      <c r="G5566" s="80" t="s">
        <v>3335</v>
      </c>
      <c r="H5566" s="358"/>
      <c r="I5566" s="363"/>
      <c r="L5566"/>
      <c r="M5566"/>
      <c r="P5566" s="9">
        <v>131</v>
      </c>
      <c r="V5566" s="39"/>
      <c r="Z5566" s="38"/>
      <c r="AA5566" s="38">
        <v>14.994948766055714</v>
      </c>
      <c r="AB5566" s="30"/>
      <c r="AC5566" s="31"/>
      <c r="AD5566" s="32"/>
      <c r="AE5566" s="32"/>
      <c r="AF5566" s="33"/>
      <c r="AJ5566" s="350">
        <v>1501003</v>
      </c>
      <c r="AK5566" s="3"/>
      <c r="AL5566" s="3"/>
    </row>
    <row r="5567" spans="1:38" ht="12" customHeight="1" x14ac:dyDescent="0.25">
      <c r="A5567" s="73">
        <v>5701004</v>
      </c>
      <c r="B5567" s="98" t="s">
        <v>4209</v>
      </c>
      <c r="C5567" s="74"/>
      <c r="D5567" s="115">
        <v>99.24</v>
      </c>
      <c r="E5567" s="75" t="s">
        <v>6463</v>
      </c>
      <c r="F5567" s="112">
        <f t="shared" si="284"/>
        <v>119.08799999999999</v>
      </c>
      <c r="G5567" s="80" t="s">
        <v>3334</v>
      </c>
      <c r="H5567" s="358"/>
      <c r="L5567"/>
      <c r="M5567"/>
      <c r="P5567" s="9">
        <v>131</v>
      </c>
      <c r="V5567" s="39"/>
      <c r="Z5567" s="38"/>
      <c r="AA5567" s="38">
        <v>14.994948766055714</v>
      </c>
      <c r="AB5567" s="30"/>
      <c r="AC5567" s="31"/>
      <c r="AD5567" s="32"/>
      <c r="AE5567" s="32"/>
      <c r="AF5567" s="33"/>
      <c r="AJ5567" s="350">
        <v>1501004</v>
      </c>
      <c r="AK5567" s="3"/>
      <c r="AL5567" s="3"/>
    </row>
    <row r="5568" spans="1:38" ht="12" customHeight="1" x14ac:dyDescent="0.25">
      <c r="A5568" s="73">
        <v>5701005</v>
      </c>
      <c r="B5568" s="98" t="s">
        <v>4200</v>
      </c>
      <c r="C5568" s="74"/>
      <c r="D5568" s="115">
        <v>111.88</v>
      </c>
      <c r="E5568" s="75" t="s">
        <v>6463</v>
      </c>
      <c r="F5568" s="112">
        <f t="shared" si="284"/>
        <v>134.256</v>
      </c>
      <c r="G5568" s="80" t="s">
        <v>3333</v>
      </c>
      <c r="H5568" s="358"/>
      <c r="I5568" s="365" t="s">
        <v>5001</v>
      </c>
      <c r="J5568" s="15"/>
      <c r="L5568"/>
      <c r="M5568"/>
      <c r="P5568" s="9">
        <v>131</v>
      </c>
      <c r="V5568" s="39"/>
      <c r="Z5568" s="38"/>
      <c r="AA5568" s="38">
        <v>15.002560163850475</v>
      </c>
      <c r="AB5568" s="30"/>
      <c r="AC5568" s="31"/>
      <c r="AD5568" s="32"/>
      <c r="AE5568" s="32"/>
      <c r="AF5568" s="33"/>
      <c r="AJ5568" s="350">
        <v>1501005</v>
      </c>
      <c r="AK5568" s="3"/>
      <c r="AL5568" s="3"/>
    </row>
    <row r="5569" spans="1:38" ht="12" customHeight="1" x14ac:dyDescent="0.25">
      <c r="A5569" s="73">
        <v>5701006</v>
      </c>
      <c r="B5569" s="98" t="s">
        <v>4201</v>
      </c>
      <c r="C5569" s="74"/>
      <c r="D5569" s="115">
        <v>111.88</v>
      </c>
      <c r="E5569" s="75" t="s">
        <v>6463</v>
      </c>
      <c r="F5569" s="112">
        <f t="shared" si="284"/>
        <v>134.256</v>
      </c>
      <c r="G5569" s="80" t="s">
        <v>3334</v>
      </c>
      <c r="H5569" s="358"/>
      <c r="I5569" s="365"/>
      <c r="L5569"/>
      <c r="M5569"/>
      <c r="P5569" s="9">
        <v>131</v>
      </c>
      <c r="V5569" s="39"/>
      <c r="Z5569" s="38"/>
      <c r="AA5569" s="38">
        <v>15.002560163850475</v>
      </c>
      <c r="AB5569" s="30"/>
      <c r="AC5569" s="31"/>
      <c r="AD5569" s="32"/>
      <c r="AE5569" s="32"/>
      <c r="AF5569" s="33"/>
      <c r="AJ5569" s="350">
        <v>1501006</v>
      </c>
      <c r="AK5569" s="3"/>
      <c r="AL5569" s="3"/>
    </row>
    <row r="5570" spans="1:38" ht="12" customHeight="1" x14ac:dyDescent="0.25">
      <c r="A5570" s="73">
        <v>1501007</v>
      </c>
      <c r="B5570" s="98" t="s">
        <v>4202</v>
      </c>
      <c r="C5570" s="74"/>
      <c r="D5570" s="115">
        <v>68.09</v>
      </c>
      <c r="E5570" s="75" t="s">
        <v>6463</v>
      </c>
      <c r="F5570" s="309">
        <f t="shared" si="284"/>
        <v>81.707999999999998</v>
      </c>
      <c r="G5570" s="80" t="s">
        <v>3334</v>
      </c>
      <c r="H5570" s="358"/>
      <c r="I5570" s="365"/>
      <c r="L5570"/>
      <c r="M5570"/>
      <c r="P5570" s="9">
        <v>131</v>
      </c>
      <c r="V5570" s="39"/>
      <c r="Z5570" s="38"/>
      <c r="AA5570" s="38">
        <v>0</v>
      </c>
      <c r="AB5570" s="30"/>
      <c r="AC5570" s="31"/>
      <c r="AD5570" s="32"/>
      <c r="AE5570" s="32"/>
      <c r="AF5570" s="33"/>
      <c r="AJ5570" s="350"/>
      <c r="AK5570" s="3"/>
      <c r="AL5570" s="3"/>
    </row>
    <row r="5571" spans="1:38" ht="12" customHeight="1" x14ac:dyDescent="0.25">
      <c r="A5571" s="73">
        <v>5701008</v>
      </c>
      <c r="B5571" s="98" t="s">
        <v>4210</v>
      </c>
      <c r="C5571" s="74"/>
      <c r="D5571" s="115">
        <v>111.88</v>
      </c>
      <c r="E5571" s="75" t="s">
        <v>6463</v>
      </c>
      <c r="F5571" s="112">
        <f t="shared" si="284"/>
        <v>134.256</v>
      </c>
      <c r="G5571" s="80" t="s">
        <v>3335</v>
      </c>
      <c r="H5571" s="358"/>
      <c r="I5571" s="365"/>
      <c r="L5571"/>
      <c r="M5571"/>
      <c r="P5571" s="9">
        <v>131</v>
      </c>
      <c r="V5571" s="39"/>
      <c r="Z5571" s="38"/>
      <c r="AA5571" s="38">
        <v>15.002560163850475</v>
      </c>
      <c r="AB5571" s="30"/>
      <c r="AC5571" s="31"/>
      <c r="AD5571" s="32"/>
      <c r="AE5571" s="32"/>
      <c r="AF5571" s="33"/>
      <c r="AJ5571" s="350">
        <v>1501008</v>
      </c>
      <c r="AK5571" s="3"/>
      <c r="AL5571" s="3"/>
    </row>
    <row r="5572" spans="1:38" ht="12" customHeight="1" x14ac:dyDescent="0.25">
      <c r="A5572" s="73">
        <v>5701009</v>
      </c>
      <c r="B5572" s="98" t="s">
        <v>4211</v>
      </c>
      <c r="C5572" s="74"/>
      <c r="D5572" s="115">
        <v>111.88</v>
      </c>
      <c r="E5572" s="75" t="s">
        <v>1</v>
      </c>
      <c r="F5572" s="112">
        <f t="shared" si="284"/>
        <v>134.256</v>
      </c>
      <c r="G5572" s="80" t="s">
        <v>3334</v>
      </c>
      <c r="H5572" s="358"/>
      <c r="I5572" s="365"/>
      <c r="L5572"/>
      <c r="M5572"/>
      <c r="P5572" s="9">
        <v>131</v>
      </c>
      <c r="V5572" s="39"/>
      <c r="Z5572" s="38"/>
      <c r="AA5572" s="38">
        <v>15.002560163850475</v>
      </c>
      <c r="AB5572" s="30"/>
      <c r="AC5572" s="31"/>
      <c r="AD5572" s="32"/>
      <c r="AE5572" s="32"/>
      <c r="AF5572" s="33"/>
      <c r="AJ5572" s="350">
        <v>1501009</v>
      </c>
      <c r="AK5572" s="3"/>
      <c r="AL5572" s="3"/>
    </row>
    <row r="5573" spans="1:38" ht="12" customHeight="1" x14ac:dyDescent="0.25">
      <c r="A5573" s="73">
        <v>5701010</v>
      </c>
      <c r="B5573" s="98" t="s">
        <v>4203</v>
      </c>
      <c r="C5573" s="74"/>
      <c r="D5573" s="115">
        <v>111.88</v>
      </c>
      <c r="E5573" s="75"/>
      <c r="F5573" s="112">
        <f t="shared" si="284"/>
        <v>134.256</v>
      </c>
      <c r="G5573" s="80" t="s">
        <v>3333</v>
      </c>
      <c r="H5573" s="358"/>
      <c r="I5573" s="365"/>
      <c r="J5573" s="15"/>
      <c r="L5573"/>
      <c r="M5573"/>
      <c r="P5573" s="9">
        <v>131</v>
      </c>
      <c r="V5573" s="39"/>
      <c r="Z5573" s="38"/>
      <c r="AA5573" s="38">
        <v>15.002560163850475</v>
      </c>
      <c r="AB5573" s="30"/>
      <c r="AC5573" s="31"/>
      <c r="AD5573" s="32"/>
      <c r="AE5573" s="32"/>
      <c r="AF5573" s="33"/>
      <c r="AJ5573" s="350">
        <v>1501010</v>
      </c>
      <c r="AK5573" s="3"/>
      <c r="AL5573" s="3"/>
    </row>
    <row r="5574" spans="1:38" ht="12" customHeight="1" x14ac:dyDescent="0.25">
      <c r="A5574" s="73">
        <v>5701011</v>
      </c>
      <c r="B5574" s="98" t="s">
        <v>4204</v>
      </c>
      <c r="C5574" s="74"/>
      <c r="D5574" s="115">
        <v>111.88</v>
      </c>
      <c r="E5574" s="75" t="s">
        <v>6463</v>
      </c>
      <c r="F5574" s="112">
        <f t="shared" si="284"/>
        <v>134.256</v>
      </c>
      <c r="G5574" s="80" t="s">
        <v>3334</v>
      </c>
      <c r="H5574" s="358"/>
      <c r="L5574"/>
      <c r="M5574"/>
      <c r="P5574" s="9">
        <v>131</v>
      </c>
      <c r="V5574" s="39"/>
      <c r="Z5574" s="38"/>
      <c r="AA5574" s="38">
        <v>15.002560163850475</v>
      </c>
      <c r="AB5574" s="30"/>
      <c r="AC5574" s="31"/>
      <c r="AD5574" s="32"/>
      <c r="AE5574" s="32"/>
      <c r="AF5574" s="33"/>
      <c r="AJ5574" s="350">
        <v>1501011</v>
      </c>
      <c r="AK5574" s="3"/>
      <c r="AL5574" s="3"/>
    </row>
    <row r="5575" spans="1:38" ht="12" customHeight="1" x14ac:dyDescent="0.25">
      <c r="A5575" s="73">
        <v>5701012</v>
      </c>
      <c r="B5575" s="98" t="s">
        <v>4205</v>
      </c>
      <c r="C5575" s="74"/>
      <c r="D5575" s="115">
        <v>111.88</v>
      </c>
      <c r="E5575" s="75" t="s">
        <v>6463</v>
      </c>
      <c r="F5575" s="112">
        <f t="shared" si="284"/>
        <v>134.256</v>
      </c>
      <c r="G5575" s="80" t="s">
        <v>3334</v>
      </c>
      <c r="H5575" s="358"/>
      <c r="L5575"/>
      <c r="M5575"/>
      <c r="P5575" s="9">
        <v>131</v>
      </c>
      <c r="V5575" s="39"/>
      <c r="Z5575" s="38"/>
      <c r="AA5575" s="38">
        <v>15.002560163850475</v>
      </c>
      <c r="AB5575" s="30"/>
      <c r="AC5575" s="31"/>
      <c r="AD5575" s="32"/>
      <c r="AE5575" s="32"/>
      <c r="AF5575" s="33"/>
      <c r="AJ5575" s="350">
        <v>1501012</v>
      </c>
      <c r="AK5575" s="3"/>
      <c r="AL5575" s="3"/>
    </row>
    <row r="5576" spans="1:38" ht="12" customHeight="1" x14ac:dyDescent="0.25">
      <c r="A5576" s="73">
        <v>5701013</v>
      </c>
      <c r="B5576" s="98" t="s">
        <v>4206</v>
      </c>
      <c r="C5576" s="74"/>
      <c r="D5576" s="115">
        <v>118.58</v>
      </c>
      <c r="E5576" s="75" t="s">
        <v>6463</v>
      </c>
      <c r="F5576" s="112">
        <f t="shared" si="284"/>
        <v>142.29599999999999</v>
      </c>
      <c r="G5576" s="80" t="s">
        <v>3333</v>
      </c>
      <c r="H5576" s="358"/>
      <c r="J5576" s="15"/>
      <c r="L5576"/>
      <c r="M5576"/>
      <c r="P5576" s="9">
        <v>131</v>
      </c>
      <c r="V5576" s="39"/>
      <c r="Z5576" s="38"/>
      <c r="AA5576" s="38">
        <v>15.001811813020907</v>
      </c>
      <c r="AB5576" s="30"/>
      <c r="AC5576" s="31"/>
      <c r="AD5576" s="32"/>
      <c r="AE5576" s="32"/>
      <c r="AF5576" s="33"/>
      <c r="AJ5576" s="350">
        <v>1501013</v>
      </c>
      <c r="AK5576" s="3"/>
      <c r="AL5576" s="3"/>
    </row>
    <row r="5577" spans="1:38" ht="12" customHeight="1" x14ac:dyDescent="0.25">
      <c r="A5577" s="73">
        <v>5701014</v>
      </c>
      <c r="B5577" s="98" t="s">
        <v>4207</v>
      </c>
      <c r="C5577" s="74"/>
      <c r="D5577" s="115">
        <v>118.58</v>
      </c>
      <c r="E5577" s="75" t="s">
        <v>6463</v>
      </c>
      <c r="F5577" s="112">
        <f t="shared" si="284"/>
        <v>142.29599999999999</v>
      </c>
      <c r="G5577" s="80" t="s">
        <v>3334</v>
      </c>
      <c r="H5577" s="358"/>
      <c r="L5577"/>
      <c r="M5577"/>
      <c r="P5577" s="9">
        <v>131</v>
      </c>
      <c r="V5577" s="39"/>
      <c r="Z5577" s="38"/>
      <c r="AA5577" s="38">
        <v>15.001811813020907</v>
      </c>
      <c r="AB5577" s="30"/>
      <c r="AC5577" s="31"/>
      <c r="AD5577" s="32"/>
      <c r="AE5577" s="32"/>
      <c r="AF5577" s="33"/>
      <c r="AJ5577" s="350">
        <v>1501014</v>
      </c>
      <c r="AK5577" s="3"/>
      <c r="AL5577" s="3"/>
    </row>
    <row r="5578" spans="1:38" ht="12" customHeight="1" x14ac:dyDescent="0.25">
      <c r="A5578" s="73">
        <v>5701015</v>
      </c>
      <c r="B5578" s="98" t="s">
        <v>4212</v>
      </c>
      <c r="C5578" s="74"/>
      <c r="D5578" s="115">
        <v>148.6</v>
      </c>
      <c r="E5578" s="75" t="s">
        <v>6463</v>
      </c>
      <c r="F5578" s="112">
        <f t="shared" si="284"/>
        <v>178.32</v>
      </c>
      <c r="G5578" s="80" t="s">
        <v>3335</v>
      </c>
      <c r="H5578" s="358"/>
      <c r="L5578"/>
      <c r="M5578"/>
      <c r="P5578" s="9">
        <v>131</v>
      </c>
      <c r="V5578" s="39"/>
      <c r="Z5578" s="38"/>
      <c r="AA5578" s="38">
        <v>14.997590361445788</v>
      </c>
      <c r="AB5578" s="30"/>
      <c r="AC5578" s="31"/>
      <c r="AD5578" s="32"/>
      <c r="AE5578" s="32"/>
      <c r="AF5578" s="33"/>
      <c r="AJ5578" s="350">
        <v>1501015</v>
      </c>
      <c r="AK5578" s="3"/>
      <c r="AL5578" s="3"/>
    </row>
    <row r="5579" spans="1:38" ht="12" customHeight="1" x14ac:dyDescent="0.25">
      <c r="A5579" s="73">
        <v>5701016</v>
      </c>
      <c r="B5579" s="98" t="s">
        <v>4213</v>
      </c>
      <c r="C5579" s="74"/>
      <c r="D5579" s="115">
        <v>148.6</v>
      </c>
      <c r="E5579" s="75" t="s">
        <v>6463</v>
      </c>
      <c r="F5579" s="112">
        <f t="shared" si="284"/>
        <v>178.32</v>
      </c>
      <c r="G5579" s="80" t="s">
        <v>3334</v>
      </c>
      <c r="H5579" s="358"/>
      <c r="I5579" s="365" t="s">
        <v>5000</v>
      </c>
      <c r="L5579"/>
      <c r="M5579"/>
      <c r="P5579" s="9">
        <v>131</v>
      </c>
      <c r="V5579" s="39"/>
      <c r="Z5579" s="38"/>
      <c r="AA5579" s="38">
        <v>14.997590361445788</v>
      </c>
      <c r="AB5579" s="30"/>
      <c r="AC5579" s="31"/>
      <c r="AD5579" s="32"/>
      <c r="AE5579" s="32"/>
      <c r="AF5579" s="33"/>
      <c r="AJ5579" s="350">
        <v>1501016</v>
      </c>
      <c r="AK5579" s="3"/>
      <c r="AL5579" s="3"/>
    </row>
    <row r="5580" spans="1:38" ht="12" customHeight="1" x14ac:dyDescent="0.25">
      <c r="A5580" s="73">
        <v>5701017</v>
      </c>
      <c r="B5580" s="98" t="s">
        <v>4214</v>
      </c>
      <c r="C5580" s="74"/>
      <c r="D5580" s="115">
        <v>148.6</v>
      </c>
      <c r="E5580" s="75" t="s">
        <v>6464</v>
      </c>
      <c r="F5580" s="112">
        <f t="shared" si="284"/>
        <v>178.32</v>
      </c>
      <c r="G5580" s="80" t="s">
        <v>3334</v>
      </c>
      <c r="H5580" s="358"/>
      <c r="I5580" s="365"/>
      <c r="L5580"/>
      <c r="M5580"/>
      <c r="P5580" s="9">
        <v>131</v>
      </c>
      <c r="V5580" s="39"/>
      <c r="Z5580" s="38"/>
      <c r="AA5580" s="38">
        <v>14.997590361445788</v>
      </c>
      <c r="AB5580" s="30"/>
      <c r="AC5580" s="31"/>
      <c r="AD5580" s="32"/>
      <c r="AE5580" s="32"/>
      <c r="AF5580" s="33"/>
      <c r="AJ5580" s="350">
        <v>1501017</v>
      </c>
      <c r="AK5580" s="3"/>
      <c r="AL5580" s="3"/>
    </row>
    <row r="5581" spans="1:38" ht="12" customHeight="1" x14ac:dyDescent="0.25">
      <c r="A5581" s="73">
        <v>5701018</v>
      </c>
      <c r="B5581" s="98" t="s">
        <v>4215</v>
      </c>
      <c r="C5581" s="74"/>
      <c r="D5581" s="115">
        <v>148.6</v>
      </c>
      <c r="E5581" s="75" t="s">
        <v>1</v>
      </c>
      <c r="F5581" s="112">
        <f t="shared" si="284"/>
        <v>178.32</v>
      </c>
      <c r="G5581" s="80" t="s">
        <v>3334</v>
      </c>
      <c r="H5581" s="358"/>
      <c r="I5581" s="365"/>
      <c r="L5581"/>
      <c r="M5581"/>
      <c r="P5581" s="9">
        <v>131</v>
      </c>
      <c r="V5581" s="39"/>
      <c r="Z5581" s="38"/>
      <c r="AA5581" s="38">
        <v>14.997590361445788</v>
      </c>
      <c r="AB5581" s="30"/>
      <c r="AC5581" s="31"/>
      <c r="AD5581" s="32"/>
      <c r="AE5581" s="32"/>
      <c r="AF5581" s="33"/>
      <c r="AJ5581" s="350">
        <v>1501018</v>
      </c>
      <c r="AK5581" s="3"/>
      <c r="AL5581" s="3"/>
    </row>
    <row r="5582" spans="1:38" ht="12" customHeight="1" x14ac:dyDescent="0.25">
      <c r="A5582" s="73">
        <v>5701019</v>
      </c>
      <c r="B5582" s="98" t="s">
        <v>4216</v>
      </c>
      <c r="C5582" s="74"/>
      <c r="D5582" s="115">
        <v>155.33000000000001</v>
      </c>
      <c r="E5582" s="75" t="s">
        <v>6463</v>
      </c>
      <c r="F5582" s="112">
        <f t="shared" si="284"/>
        <v>186.39600000000002</v>
      </c>
      <c r="G5582" s="80" t="s">
        <v>3333</v>
      </c>
      <c r="H5582" s="358"/>
      <c r="I5582" s="365"/>
      <c r="J5582" s="15"/>
      <c r="L5582"/>
      <c r="M5582"/>
      <c r="P5582" s="9">
        <v>131</v>
      </c>
      <c r="V5582" s="39"/>
      <c r="Z5582" s="38"/>
      <c r="AA5582" s="38">
        <v>15.002305209774093</v>
      </c>
      <c r="AB5582" s="30"/>
      <c r="AC5582" s="31"/>
      <c r="AD5582" s="32"/>
      <c r="AE5582" s="32"/>
      <c r="AF5582" s="33"/>
      <c r="AJ5582" s="350">
        <v>1501019</v>
      </c>
      <c r="AK5582" s="3"/>
      <c r="AL5582" s="3"/>
    </row>
    <row r="5583" spans="1:38" ht="12" customHeight="1" x14ac:dyDescent="0.25">
      <c r="A5583" s="73">
        <v>5701020</v>
      </c>
      <c r="B5583" s="98" t="s">
        <v>4217</v>
      </c>
      <c r="C5583" s="74"/>
      <c r="D5583" s="115">
        <v>155.33000000000001</v>
      </c>
      <c r="E5583" s="75" t="s">
        <v>6463</v>
      </c>
      <c r="F5583" s="112">
        <f t="shared" si="284"/>
        <v>186.39600000000002</v>
      </c>
      <c r="G5583" s="80" t="s">
        <v>3334</v>
      </c>
      <c r="H5583" s="358"/>
      <c r="I5583" s="365"/>
      <c r="L5583"/>
      <c r="M5583"/>
      <c r="P5583" s="9">
        <v>131</v>
      </c>
      <c r="V5583" s="39"/>
      <c r="Z5583" s="38"/>
      <c r="AA5583" s="38">
        <v>15.002305209774093</v>
      </c>
      <c r="AB5583" s="30"/>
      <c r="AC5583" s="31"/>
      <c r="AD5583" s="32"/>
      <c r="AE5583" s="32"/>
      <c r="AF5583" s="33"/>
      <c r="AJ5583" s="350">
        <v>1501020</v>
      </c>
      <c r="AK5583" s="3"/>
      <c r="AL5583" s="3"/>
    </row>
    <row r="5584" spans="1:38" ht="12" customHeight="1" x14ac:dyDescent="0.25">
      <c r="A5584" s="73">
        <v>5701021</v>
      </c>
      <c r="B5584" s="98" t="s">
        <v>4218</v>
      </c>
      <c r="C5584" s="74"/>
      <c r="D5584" s="115">
        <v>155.33000000000001</v>
      </c>
      <c r="E5584" s="75" t="s">
        <v>6463</v>
      </c>
      <c r="F5584" s="112">
        <f t="shared" si="284"/>
        <v>186.39600000000002</v>
      </c>
      <c r="G5584" s="80" t="s">
        <v>3334</v>
      </c>
      <c r="H5584" s="358"/>
      <c r="I5584" s="365"/>
      <c r="L5584"/>
      <c r="M5584"/>
      <c r="P5584" s="9">
        <v>131</v>
      </c>
      <c r="V5584" s="39"/>
      <c r="Z5584" s="38"/>
      <c r="AA5584" s="38">
        <v>15.002305209774093</v>
      </c>
      <c r="AB5584" s="30"/>
      <c r="AC5584" s="31"/>
      <c r="AD5584" s="32"/>
      <c r="AE5584" s="32"/>
      <c r="AF5584" s="33"/>
      <c r="AJ5584" s="350">
        <v>1501021</v>
      </c>
      <c r="AK5584" s="3"/>
      <c r="AL5584" s="3"/>
    </row>
    <row r="5585" spans="1:38" ht="12" customHeight="1" x14ac:dyDescent="0.25">
      <c r="A5585" s="73">
        <v>5701022</v>
      </c>
      <c r="B5585" s="98" t="s">
        <v>4219</v>
      </c>
      <c r="C5585" s="74"/>
      <c r="D5585" s="115">
        <v>155.33000000000001</v>
      </c>
      <c r="E5585" s="75" t="s">
        <v>6463</v>
      </c>
      <c r="F5585" s="112">
        <f t="shared" si="284"/>
        <v>186.39600000000002</v>
      </c>
      <c r="G5585" s="80" t="s">
        <v>3335</v>
      </c>
      <c r="H5585" s="358"/>
      <c r="L5585"/>
      <c r="M5585"/>
      <c r="P5585" s="9">
        <v>131</v>
      </c>
      <c r="V5585" s="39"/>
      <c r="Z5585" s="38"/>
      <c r="AA5585" s="38">
        <v>15.002305209774093</v>
      </c>
      <c r="AB5585" s="30"/>
      <c r="AC5585" s="31"/>
      <c r="AD5585" s="32"/>
      <c r="AE5585" s="32"/>
      <c r="AF5585" s="33"/>
      <c r="AJ5585" s="350">
        <v>1501022</v>
      </c>
      <c r="AK5585" s="3"/>
      <c r="AL5585" s="3"/>
    </row>
    <row r="5586" spans="1:38" ht="12" customHeight="1" x14ac:dyDescent="0.25">
      <c r="A5586" s="73">
        <v>5701023</v>
      </c>
      <c r="B5586" s="98" t="s">
        <v>4220</v>
      </c>
      <c r="C5586" s="74"/>
      <c r="D5586" s="115">
        <v>155.33000000000001</v>
      </c>
      <c r="E5586" s="75" t="s">
        <v>6464</v>
      </c>
      <c r="F5586" s="112">
        <f t="shared" si="284"/>
        <v>186.39600000000002</v>
      </c>
      <c r="G5586" s="80" t="s">
        <v>3334</v>
      </c>
      <c r="H5586" s="358"/>
      <c r="L5586"/>
      <c r="M5586"/>
      <c r="P5586" s="9">
        <v>131</v>
      </c>
      <c r="V5586" s="39"/>
      <c r="Z5586" s="38"/>
      <c r="AA5586" s="38">
        <v>15.002305209774093</v>
      </c>
      <c r="AB5586" s="30"/>
      <c r="AC5586" s="31"/>
      <c r="AD5586" s="32"/>
      <c r="AE5586" s="32"/>
      <c r="AF5586" s="33"/>
      <c r="AJ5586" s="350">
        <v>1501023</v>
      </c>
      <c r="AK5586" s="3"/>
      <c r="AL5586" s="3"/>
    </row>
    <row r="5587" spans="1:38" ht="12" customHeight="1" x14ac:dyDescent="0.25">
      <c r="A5587" s="73">
        <v>5701024</v>
      </c>
      <c r="B5587" s="98" t="s">
        <v>4221</v>
      </c>
      <c r="C5587" s="74"/>
      <c r="D5587" s="115">
        <v>155.33000000000001</v>
      </c>
      <c r="E5587" s="75"/>
      <c r="F5587" s="112">
        <f t="shared" si="284"/>
        <v>186.39600000000002</v>
      </c>
      <c r="G5587" s="80" t="s">
        <v>3334</v>
      </c>
      <c r="H5587" s="358"/>
      <c r="I5587" s="326" t="s">
        <v>4968</v>
      </c>
      <c r="L5587"/>
      <c r="M5587"/>
      <c r="P5587" s="9">
        <v>131</v>
      </c>
      <c r="V5587" s="39"/>
      <c r="Z5587" s="38"/>
      <c r="AA5587" s="38">
        <v>15.002305209774093</v>
      </c>
      <c r="AB5587" s="30"/>
      <c r="AC5587" s="31"/>
      <c r="AD5587" s="32"/>
      <c r="AE5587" s="32"/>
      <c r="AF5587" s="33"/>
      <c r="AJ5587" s="350">
        <v>1501024</v>
      </c>
      <c r="AK5587" s="3"/>
      <c r="AL5587" s="3"/>
    </row>
    <row r="5588" spans="1:38" ht="12" customHeight="1" x14ac:dyDescent="0.25">
      <c r="A5588" s="73">
        <v>5701025</v>
      </c>
      <c r="B5588" s="98" t="s">
        <v>4222</v>
      </c>
      <c r="C5588" s="74"/>
      <c r="D5588" s="115">
        <v>155.33000000000001</v>
      </c>
      <c r="E5588" s="75" t="s">
        <v>6463</v>
      </c>
      <c r="F5588" s="112">
        <f t="shared" si="284"/>
        <v>186.39600000000002</v>
      </c>
      <c r="G5588" s="80" t="s">
        <v>3333</v>
      </c>
      <c r="H5588" s="358"/>
      <c r="I5588" s="360" t="s">
        <v>8324</v>
      </c>
      <c r="J5588" s="15"/>
      <c r="L5588"/>
      <c r="M5588"/>
      <c r="P5588" s="9">
        <v>131</v>
      </c>
      <c r="V5588" s="39"/>
      <c r="Z5588" s="38"/>
      <c r="AA5588" s="38">
        <v>15.002305209774093</v>
      </c>
      <c r="AB5588" s="30"/>
      <c r="AC5588" s="31"/>
      <c r="AD5588" s="32"/>
      <c r="AE5588" s="32"/>
      <c r="AF5588" s="33"/>
      <c r="AJ5588" s="350">
        <v>1501025</v>
      </c>
      <c r="AK5588" s="3"/>
      <c r="AL5588" s="3"/>
    </row>
    <row r="5589" spans="1:38" ht="12" customHeight="1" x14ac:dyDescent="0.25">
      <c r="A5589" s="73">
        <v>5701026</v>
      </c>
      <c r="B5589" s="98" t="s">
        <v>4223</v>
      </c>
      <c r="C5589" s="74"/>
      <c r="D5589" s="115">
        <v>155.33000000000001</v>
      </c>
      <c r="E5589" s="75" t="s">
        <v>6463</v>
      </c>
      <c r="F5589" s="112">
        <f t="shared" si="284"/>
        <v>186.39600000000002</v>
      </c>
      <c r="G5589" s="80" t="s">
        <v>3334</v>
      </c>
      <c r="H5589" s="358"/>
      <c r="I5589" s="361"/>
      <c r="L5589"/>
      <c r="M5589"/>
      <c r="P5589" s="9">
        <v>131</v>
      </c>
      <c r="V5589" s="39"/>
      <c r="Z5589" s="38"/>
      <c r="AA5589" s="38">
        <v>15.002305209774093</v>
      </c>
      <c r="AB5589" s="30"/>
      <c r="AC5589" s="31"/>
      <c r="AD5589" s="32"/>
      <c r="AE5589" s="32"/>
      <c r="AF5589" s="33"/>
      <c r="AJ5589" s="350">
        <v>1501026</v>
      </c>
      <c r="AK5589" s="3"/>
      <c r="AL5589" s="3"/>
    </row>
    <row r="5590" spans="1:38" ht="12" customHeight="1" x14ac:dyDescent="0.25">
      <c r="A5590" s="73">
        <v>5701027</v>
      </c>
      <c r="B5590" s="98" t="s">
        <v>4224</v>
      </c>
      <c r="C5590" s="74"/>
      <c r="D5590" s="115">
        <v>155.33000000000001</v>
      </c>
      <c r="E5590" s="75" t="s">
        <v>6463</v>
      </c>
      <c r="F5590" s="112">
        <f t="shared" si="284"/>
        <v>186.39600000000002</v>
      </c>
      <c r="G5590" s="80" t="s">
        <v>3334</v>
      </c>
      <c r="H5590" s="358"/>
      <c r="L5590"/>
      <c r="M5590"/>
      <c r="P5590" s="9">
        <v>131</v>
      </c>
      <c r="V5590" s="39"/>
      <c r="Z5590" s="38"/>
      <c r="AA5590" s="38">
        <v>15.002305209774093</v>
      </c>
      <c r="AB5590" s="30"/>
      <c r="AC5590" s="31"/>
      <c r="AD5590" s="32"/>
      <c r="AE5590" s="32"/>
      <c r="AF5590" s="33"/>
      <c r="AJ5590" s="350">
        <v>1501027</v>
      </c>
      <c r="AK5590" s="3"/>
      <c r="AL5590" s="3"/>
    </row>
    <row r="5591" spans="1:38" ht="12" customHeight="1" x14ac:dyDescent="0.25">
      <c r="A5591" s="73">
        <v>5701028</v>
      </c>
      <c r="B5591" s="98" t="s">
        <v>4225</v>
      </c>
      <c r="C5591" s="74"/>
      <c r="D5591" s="115">
        <v>166.22</v>
      </c>
      <c r="E5591" s="75" t="s">
        <v>6463</v>
      </c>
      <c r="F5591" s="112">
        <f t="shared" si="284"/>
        <v>199.464</v>
      </c>
      <c r="G5591" s="80" t="s">
        <v>3335</v>
      </c>
      <c r="H5591" s="358"/>
      <c r="L5591"/>
      <c r="M5591"/>
      <c r="P5591" s="9">
        <v>131</v>
      </c>
      <c r="V5591" s="39"/>
      <c r="Z5591" s="38"/>
      <c r="AA5591" s="38">
        <v>15.002154243860403</v>
      </c>
      <c r="AB5591" s="30"/>
      <c r="AC5591" s="31"/>
      <c r="AD5591" s="32"/>
      <c r="AE5591" s="32"/>
      <c r="AF5591" s="33"/>
      <c r="AJ5591" s="350">
        <v>1501028</v>
      </c>
      <c r="AK5591" s="3"/>
      <c r="AL5591" s="3"/>
    </row>
    <row r="5592" spans="1:38" ht="12" customHeight="1" x14ac:dyDescent="0.25">
      <c r="A5592" s="73">
        <v>5701029</v>
      </c>
      <c r="B5592" s="98" t="s">
        <v>4226</v>
      </c>
      <c r="C5592" s="74"/>
      <c r="D5592" s="115">
        <v>166.22</v>
      </c>
      <c r="E5592" s="75" t="s">
        <v>6463</v>
      </c>
      <c r="F5592" s="112">
        <f t="shared" si="284"/>
        <v>199.464</v>
      </c>
      <c r="G5592" s="80" t="s">
        <v>3333</v>
      </c>
      <c r="H5592" s="358"/>
      <c r="J5592" s="15"/>
      <c r="L5592"/>
      <c r="M5592"/>
      <c r="P5592" s="9">
        <v>131</v>
      </c>
      <c r="V5592" s="39"/>
      <c r="Z5592" s="38"/>
      <c r="AA5592" s="38">
        <v>15.002154243860403</v>
      </c>
      <c r="AB5592" s="30"/>
      <c r="AC5592" s="31"/>
      <c r="AD5592" s="32"/>
      <c r="AE5592" s="32"/>
      <c r="AF5592" s="33"/>
      <c r="AJ5592" s="350">
        <v>1501029</v>
      </c>
      <c r="AK5592" s="3"/>
      <c r="AL5592" s="3"/>
    </row>
    <row r="5593" spans="1:38" ht="12" customHeight="1" x14ac:dyDescent="0.25">
      <c r="A5593" s="73">
        <v>5701030</v>
      </c>
      <c r="B5593" s="98" t="s">
        <v>4227</v>
      </c>
      <c r="C5593" s="74"/>
      <c r="D5593" s="115">
        <v>166.22</v>
      </c>
      <c r="E5593" s="75" t="s">
        <v>6463</v>
      </c>
      <c r="F5593" s="112">
        <f t="shared" si="284"/>
        <v>199.464</v>
      </c>
      <c r="G5593" s="80" t="s">
        <v>3334</v>
      </c>
      <c r="H5593" s="358"/>
      <c r="L5593"/>
      <c r="M5593"/>
      <c r="P5593" s="9">
        <v>131</v>
      </c>
      <c r="V5593" s="39"/>
      <c r="Z5593" s="38"/>
      <c r="AA5593" s="38">
        <v>15.002154243860403</v>
      </c>
      <c r="AB5593" s="30"/>
      <c r="AC5593" s="31"/>
      <c r="AD5593" s="32"/>
      <c r="AE5593" s="32"/>
      <c r="AF5593" s="33"/>
      <c r="AJ5593" s="350">
        <v>1501030</v>
      </c>
      <c r="AK5593" s="3"/>
      <c r="AL5593" s="3"/>
    </row>
    <row r="5594" spans="1:38" ht="12" customHeight="1" x14ac:dyDescent="0.25">
      <c r="A5594" s="73">
        <v>5701031</v>
      </c>
      <c r="B5594" s="98" t="s">
        <v>4228</v>
      </c>
      <c r="C5594" s="74"/>
      <c r="D5594" s="115">
        <v>166.22</v>
      </c>
      <c r="E5594" s="75" t="s">
        <v>6463</v>
      </c>
      <c r="F5594" s="112">
        <f t="shared" si="284"/>
        <v>199.464</v>
      </c>
      <c r="G5594" s="80" t="s">
        <v>3334</v>
      </c>
      <c r="H5594" s="358"/>
      <c r="L5594"/>
      <c r="M5594"/>
      <c r="P5594" s="9">
        <v>131</v>
      </c>
      <c r="V5594" s="39"/>
      <c r="Z5594" s="38"/>
      <c r="AA5594" s="38">
        <v>15.002154243860403</v>
      </c>
      <c r="AB5594" s="30"/>
      <c r="AC5594" s="31"/>
      <c r="AD5594" s="32"/>
      <c r="AE5594" s="32"/>
      <c r="AF5594" s="33"/>
      <c r="AJ5594" s="350">
        <v>1501031</v>
      </c>
      <c r="AK5594" s="3"/>
      <c r="AL5594" s="3"/>
    </row>
    <row r="5595" spans="1:38" ht="12" customHeight="1" x14ac:dyDescent="0.25">
      <c r="A5595" s="73">
        <v>5701032</v>
      </c>
      <c r="B5595" s="98" t="s">
        <v>4229</v>
      </c>
      <c r="C5595" s="74"/>
      <c r="D5595" s="115">
        <v>193.02</v>
      </c>
      <c r="E5595" s="75" t="s">
        <v>6463</v>
      </c>
      <c r="F5595" s="112">
        <f t="shared" si="284"/>
        <v>231.624</v>
      </c>
      <c r="G5595" s="80" t="s">
        <v>3334</v>
      </c>
      <c r="H5595" s="358"/>
      <c r="L5595"/>
      <c r="M5595"/>
      <c r="P5595" s="9">
        <v>131</v>
      </c>
      <c r="V5595" s="39"/>
      <c r="Z5595" s="38"/>
      <c r="AA5595" s="38">
        <v>15.003339022037551</v>
      </c>
      <c r="AB5595" s="30"/>
      <c r="AC5595" s="31"/>
      <c r="AD5595" s="32"/>
      <c r="AE5595" s="32"/>
      <c r="AF5595" s="33"/>
      <c r="AJ5595" s="350">
        <v>1501032</v>
      </c>
      <c r="AK5595" s="3"/>
      <c r="AL5595" s="3"/>
    </row>
    <row r="5596" spans="1:38" ht="12" customHeight="1" x14ac:dyDescent="0.25">
      <c r="A5596" s="73">
        <v>1501033</v>
      </c>
      <c r="B5596" s="98" t="s">
        <v>4230</v>
      </c>
      <c r="C5596" s="74"/>
      <c r="D5596" s="115">
        <v>102.13</v>
      </c>
      <c r="E5596" s="75" t="s">
        <v>6463</v>
      </c>
      <c r="F5596" s="309">
        <f t="shared" si="284"/>
        <v>122.55599999999998</v>
      </c>
      <c r="G5596" s="80" t="s">
        <v>3334</v>
      </c>
      <c r="H5596" s="358"/>
      <c r="L5596"/>
      <c r="M5596"/>
      <c r="P5596" s="9">
        <v>131</v>
      </c>
      <c r="V5596" s="39"/>
      <c r="Z5596" s="38"/>
      <c r="AA5596" s="38">
        <v>0</v>
      </c>
      <c r="AB5596" s="30"/>
      <c r="AC5596" s="31"/>
      <c r="AD5596" s="32"/>
      <c r="AE5596" s="32"/>
      <c r="AF5596" s="33"/>
      <c r="AJ5596" s="350"/>
      <c r="AK5596" s="3"/>
      <c r="AL5596" s="3"/>
    </row>
    <row r="5597" spans="1:38" ht="12" customHeight="1" x14ac:dyDescent="0.25">
      <c r="A5597" s="73">
        <v>5701034</v>
      </c>
      <c r="B5597" s="98" t="s">
        <v>4231</v>
      </c>
      <c r="C5597" s="74"/>
      <c r="D5597" s="115">
        <v>134.04</v>
      </c>
      <c r="E5597" s="75" t="s">
        <v>6464</v>
      </c>
      <c r="F5597" s="112">
        <f t="shared" si="284"/>
        <v>160.84799999999998</v>
      </c>
      <c r="G5597" s="80" t="s">
        <v>3334</v>
      </c>
      <c r="H5597" s="358"/>
      <c r="L5597"/>
      <c r="M5597"/>
      <c r="P5597" s="9">
        <v>131</v>
      </c>
      <c r="V5597" s="39"/>
      <c r="Z5597" s="38"/>
      <c r="AA5597" s="38">
        <v>5.0005342451116661</v>
      </c>
      <c r="AB5597" s="30"/>
      <c r="AC5597" s="31"/>
      <c r="AD5597" s="32"/>
      <c r="AE5597" s="32"/>
      <c r="AF5597" s="33"/>
      <c r="AJ5597" s="350">
        <v>1501034</v>
      </c>
      <c r="AK5597" s="3"/>
      <c r="AL5597" s="3"/>
    </row>
    <row r="5598" spans="1:38" ht="12" customHeight="1" x14ac:dyDescent="0.25">
      <c r="A5598" s="73">
        <v>5701035</v>
      </c>
      <c r="B5598" s="98" t="s">
        <v>4232</v>
      </c>
      <c r="C5598" s="74"/>
      <c r="D5598" s="115">
        <v>193.02</v>
      </c>
      <c r="E5598" s="75" t="s">
        <v>6463</v>
      </c>
      <c r="F5598" s="112">
        <f t="shared" si="284"/>
        <v>231.624</v>
      </c>
      <c r="G5598" s="80" t="s">
        <v>3335</v>
      </c>
      <c r="H5598" s="358"/>
      <c r="L5598"/>
      <c r="M5598"/>
      <c r="P5598" s="9">
        <v>131</v>
      </c>
      <c r="V5598" s="39"/>
      <c r="Z5598" s="38"/>
      <c r="AA5598" s="38">
        <v>15.003339022037551</v>
      </c>
      <c r="AB5598" s="30"/>
      <c r="AC5598" s="31"/>
      <c r="AD5598" s="32"/>
      <c r="AE5598" s="32"/>
      <c r="AF5598" s="33"/>
      <c r="AJ5598" s="350">
        <v>1501035</v>
      </c>
      <c r="AK5598" s="3"/>
      <c r="AL5598" s="3"/>
    </row>
    <row r="5599" spans="1:38" ht="12" customHeight="1" x14ac:dyDescent="0.25">
      <c r="A5599" s="73">
        <v>5701036</v>
      </c>
      <c r="B5599" s="98" t="s">
        <v>4233</v>
      </c>
      <c r="C5599" s="74"/>
      <c r="D5599" s="115">
        <v>193.02</v>
      </c>
      <c r="E5599" s="75" t="s">
        <v>6463</v>
      </c>
      <c r="F5599" s="112">
        <f t="shared" si="284"/>
        <v>231.624</v>
      </c>
      <c r="G5599" s="80" t="s">
        <v>3334</v>
      </c>
      <c r="H5599" s="358"/>
      <c r="L5599"/>
      <c r="M5599"/>
      <c r="P5599" s="9">
        <v>131</v>
      </c>
      <c r="V5599" s="39"/>
      <c r="Z5599" s="38"/>
      <c r="AA5599" s="38">
        <v>15.003339022037551</v>
      </c>
      <c r="AB5599" s="30"/>
      <c r="AC5599" s="31"/>
      <c r="AD5599" s="32"/>
      <c r="AE5599" s="32"/>
      <c r="AF5599" s="33"/>
      <c r="AJ5599" s="350">
        <v>1501036</v>
      </c>
      <c r="AK5599" s="3"/>
      <c r="AL5599" s="3"/>
    </row>
    <row r="5600" spans="1:38" ht="12" customHeight="1" x14ac:dyDescent="0.25">
      <c r="A5600" s="73">
        <v>5701037</v>
      </c>
      <c r="B5600" s="98" t="s">
        <v>4234</v>
      </c>
      <c r="C5600" s="74"/>
      <c r="D5600" s="115">
        <v>193.02</v>
      </c>
      <c r="E5600" s="75" t="s">
        <v>6463</v>
      </c>
      <c r="F5600" s="112">
        <f t="shared" si="284"/>
        <v>231.624</v>
      </c>
      <c r="G5600" s="80" t="s">
        <v>3334</v>
      </c>
      <c r="H5600" s="358"/>
      <c r="L5600"/>
      <c r="M5600"/>
      <c r="P5600" s="9">
        <v>131</v>
      </c>
      <c r="V5600" s="39"/>
      <c r="Z5600" s="38"/>
      <c r="AA5600" s="38">
        <v>15.003339022037551</v>
      </c>
      <c r="AB5600" s="30"/>
      <c r="AC5600" s="31"/>
      <c r="AD5600" s="32"/>
      <c r="AE5600" s="32"/>
      <c r="AF5600" s="33"/>
      <c r="AJ5600" s="350">
        <v>1501037</v>
      </c>
      <c r="AK5600" s="3"/>
      <c r="AL5600" s="3"/>
    </row>
    <row r="5601" spans="1:38" ht="12" customHeight="1" x14ac:dyDescent="0.25">
      <c r="A5601" s="73">
        <v>5701038</v>
      </c>
      <c r="B5601" s="98" t="s">
        <v>4235</v>
      </c>
      <c r="C5601" s="74"/>
      <c r="D5601" s="115">
        <v>200.74</v>
      </c>
      <c r="E5601" s="75" t="s">
        <v>6463</v>
      </c>
      <c r="F5601" s="112">
        <f t="shared" si="284"/>
        <v>240.88800000000001</v>
      </c>
      <c r="G5601" s="80" t="s">
        <v>3335</v>
      </c>
      <c r="H5601" s="358"/>
      <c r="L5601"/>
      <c r="M5601"/>
      <c r="P5601" s="9">
        <v>131</v>
      </c>
      <c r="V5601" s="39"/>
      <c r="Z5601" s="38"/>
      <c r="AA5601" s="38">
        <v>14.99714611872146</v>
      </c>
      <c r="AB5601" s="30"/>
      <c r="AC5601" s="31"/>
      <c r="AD5601" s="32"/>
      <c r="AE5601" s="32"/>
      <c r="AF5601" s="33"/>
      <c r="AJ5601" s="350">
        <v>1501038</v>
      </c>
      <c r="AK5601" s="3"/>
      <c r="AL5601" s="3"/>
    </row>
    <row r="5602" spans="1:38" ht="12" customHeight="1" x14ac:dyDescent="0.25">
      <c r="A5602" s="73">
        <v>5701039</v>
      </c>
      <c r="B5602" s="98" t="s">
        <v>4236</v>
      </c>
      <c r="C5602" s="74"/>
      <c r="D5602" s="115">
        <v>200.74</v>
      </c>
      <c r="E5602" s="75" t="s">
        <v>6463</v>
      </c>
      <c r="F5602" s="112">
        <f t="shared" si="284"/>
        <v>240.88800000000001</v>
      </c>
      <c r="G5602" s="80" t="s">
        <v>3334</v>
      </c>
      <c r="H5602" s="358"/>
      <c r="L5602"/>
      <c r="M5602"/>
      <c r="P5602" s="9">
        <v>131</v>
      </c>
      <c r="V5602" s="39"/>
      <c r="Z5602" s="38"/>
      <c r="AA5602" s="38">
        <v>14.99714611872146</v>
      </c>
      <c r="AB5602" s="30"/>
      <c r="AC5602" s="31"/>
      <c r="AD5602" s="32"/>
      <c r="AE5602" s="32"/>
      <c r="AF5602" s="33"/>
      <c r="AJ5602" s="350">
        <v>1501039</v>
      </c>
      <c r="AK5602" s="3"/>
      <c r="AL5602" s="3"/>
    </row>
    <row r="5603" spans="1:38" ht="12" customHeight="1" x14ac:dyDescent="0.25">
      <c r="A5603" s="73">
        <v>5701040</v>
      </c>
      <c r="B5603" s="98" t="s">
        <v>4237</v>
      </c>
      <c r="C5603" s="74"/>
      <c r="D5603" s="115">
        <v>200.74</v>
      </c>
      <c r="E5603" s="75" t="s">
        <v>6463</v>
      </c>
      <c r="F5603" s="112">
        <f t="shared" si="284"/>
        <v>240.88800000000001</v>
      </c>
      <c r="G5603" s="80" t="s">
        <v>3334</v>
      </c>
      <c r="H5603" s="358"/>
      <c r="L5603"/>
      <c r="M5603"/>
      <c r="P5603" s="9">
        <v>131</v>
      </c>
      <c r="V5603" s="39"/>
      <c r="Z5603" s="38"/>
      <c r="AA5603" s="38">
        <v>14.99714611872146</v>
      </c>
      <c r="AB5603" s="30"/>
      <c r="AC5603" s="31"/>
      <c r="AD5603" s="32"/>
      <c r="AE5603" s="32"/>
      <c r="AF5603" s="33"/>
      <c r="AJ5603" s="350">
        <v>1501040</v>
      </c>
      <c r="AK5603" s="3"/>
      <c r="AL5603" s="3"/>
    </row>
    <row r="5604" spans="1:38" ht="12" customHeight="1" x14ac:dyDescent="0.25">
      <c r="A5604" s="73">
        <v>5701041</v>
      </c>
      <c r="B5604" s="98" t="s">
        <v>4238</v>
      </c>
      <c r="C5604" s="74"/>
      <c r="D5604" s="115">
        <v>213.24</v>
      </c>
      <c r="E5604" s="75" t="s">
        <v>6464</v>
      </c>
      <c r="F5604" s="112">
        <f t="shared" si="284"/>
        <v>255.88800000000001</v>
      </c>
      <c r="G5604" s="80" t="s">
        <v>3334</v>
      </c>
      <c r="H5604" s="358"/>
      <c r="L5604"/>
      <c r="M5604"/>
      <c r="P5604" s="9">
        <v>131</v>
      </c>
      <c r="V5604" s="39"/>
      <c r="Z5604" s="38"/>
      <c r="AA5604" s="38">
        <v>14.997649271274085</v>
      </c>
      <c r="AB5604" s="30"/>
      <c r="AC5604" s="31"/>
      <c r="AD5604" s="32"/>
      <c r="AE5604" s="32"/>
      <c r="AF5604" s="33"/>
      <c r="AJ5604" s="350">
        <v>1501041</v>
      </c>
      <c r="AK5604" s="3"/>
      <c r="AL5604" s="3"/>
    </row>
    <row r="5605" spans="1:38" ht="12" customHeight="1" x14ac:dyDescent="0.25">
      <c r="A5605" s="73">
        <v>5701042</v>
      </c>
      <c r="B5605" s="98" t="s">
        <v>4239</v>
      </c>
      <c r="C5605" s="74"/>
      <c r="D5605" s="115">
        <v>213.24</v>
      </c>
      <c r="E5605" s="75" t="s">
        <v>6463</v>
      </c>
      <c r="F5605" s="112">
        <f t="shared" si="284"/>
        <v>255.88800000000001</v>
      </c>
      <c r="G5605" s="80" t="s">
        <v>3334</v>
      </c>
      <c r="H5605" s="358"/>
      <c r="L5605"/>
      <c r="M5605"/>
      <c r="P5605" s="9">
        <v>131</v>
      </c>
      <c r="V5605" s="39"/>
      <c r="Z5605" s="38"/>
      <c r="AA5605" s="38">
        <v>14.997649271274085</v>
      </c>
      <c r="AB5605" s="30"/>
      <c r="AC5605" s="31"/>
      <c r="AD5605" s="32"/>
      <c r="AE5605" s="32"/>
      <c r="AF5605" s="33"/>
      <c r="AJ5605" s="350">
        <v>1501042</v>
      </c>
      <c r="AK5605" s="3"/>
      <c r="AL5605" s="3"/>
    </row>
    <row r="5606" spans="1:38" ht="12" customHeight="1" x14ac:dyDescent="0.25">
      <c r="A5606" s="73">
        <v>5701043</v>
      </c>
      <c r="B5606" s="98" t="s">
        <v>4240</v>
      </c>
      <c r="C5606" s="74"/>
      <c r="D5606" s="115">
        <v>213.24</v>
      </c>
      <c r="E5606" s="75" t="s">
        <v>6463</v>
      </c>
      <c r="F5606" s="112">
        <f t="shared" si="284"/>
        <v>255.88800000000001</v>
      </c>
      <c r="G5606" s="80" t="s">
        <v>3334</v>
      </c>
      <c r="H5606" s="358"/>
      <c r="L5606"/>
      <c r="M5606"/>
      <c r="P5606" s="9">
        <v>131</v>
      </c>
      <c r="V5606" s="39"/>
      <c r="Z5606" s="38"/>
      <c r="AA5606" s="38">
        <v>14.997649271274085</v>
      </c>
      <c r="AB5606" s="30"/>
      <c r="AC5606" s="31"/>
      <c r="AD5606" s="32"/>
      <c r="AE5606" s="32"/>
      <c r="AF5606" s="33"/>
      <c r="AJ5606" s="350">
        <v>1501043</v>
      </c>
      <c r="AK5606" s="3"/>
      <c r="AL5606" s="3"/>
    </row>
    <row r="5607" spans="1:38" ht="12" customHeight="1" x14ac:dyDescent="0.25">
      <c r="A5607" s="73">
        <v>5701044</v>
      </c>
      <c r="B5607" s="98" t="s">
        <v>4241</v>
      </c>
      <c r="C5607" s="74"/>
      <c r="D5607" s="115">
        <v>245.22</v>
      </c>
      <c r="E5607" s="75" t="s">
        <v>6463</v>
      </c>
      <c r="F5607" s="112">
        <f t="shared" si="284"/>
        <v>294.26400000000001</v>
      </c>
      <c r="G5607" s="80" t="s">
        <v>3335</v>
      </c>
      <c r="H5607" s="358"/>
      <c r="L5607"/>
      <c r="M5607"/>
      <c r="P5607" s="9">
        <v>131</v>
      </c>
      <c r="V5607" s="39"/>
      <c r="Z5607" s="38"/>
      <c r="AA5607" s="38">
        <v>14.998247868239687</v>
      </c>
      <c r="AB5607" s="30"/>
      <c r="AC5607" s="31"/>
      <c r="AD5607" s="32"/>
      <c r="AE5607" s="32"/>
      <c r="AF5607" s="33"/>
      <c r="AJ5607" s="350">
        <v>1501044</v>
      </c>
      <c r="AK5607" s="3"/>
      <c r="AL5607" s="3"/>
    </row>
    <row r="5608" spans="1:38" ht="12" customHeight="1" x14ac:dyDescent="0.25">
      <c r="A5608" s="73">
        <v>5701045</v>
      </c>
      <c r="B5608" s="98" t="s">
        <v>4242</v>
      </c>
      <c r="C5608" s="74"/>
      <c r="D5608" s="115">
        <v>245.22</v>
      </c>
      <c r="E5608" s="75" t="s">
        <v>6463</v>
      </c>
      <c r="F5608" s="112">
        <f t="shared" si="284"/>
        <v>294.26400000000001</v>
      </c>
      <c r="G5608" s="80" t="s">
        <v>3334</v>
      </c>
      <c r="H5608" s="358"/>
      <c r="L5608"/>
      <c r="M5608"/>
      <c r="P5608" s="9">
        <v>131</v>
      </c>
      <c r="V5608" s="39"/>
      <c r="Z5608" s="38"/>
      <c r="AA5608" s="38">
        <v>14.998247868239687</v>
      </c>
      <c r="AB5608" s="30"/>
      <c r="AC5608" s="31"/>
      <c r="AD5608" s="32"/>
      <c r="AE5608" s="32"/>
      <c r="AF5608" s="33"/>
      <c r="AJ5608" s="350">
        <v>1501045</v>
      </c>
      <c r="AK5608" s="3"/>
      <c r="AL5608" s="3"/>
    </row>
    <row r="5609" spans="1:38" ht="12" customHeight="1" x14ac:dyDescent="0.25">
      <c r="A5609" s="73">
        <v>5701046</v>
      </c>
      <c r="B5609" s="98" t="s">
        <v>4243</v>
      </c>
      <c r="C5609" s="74"/>
      <c r="D5609" s="115">
        <v>245.22</v>
      </c>
      <c r="E5609" s="75" t="s">
        <v>6463</v>
      </c>
      <c r="F5609" s="112">
        <f t="shared" si="284"/>
        <v>294.26400000000001</v>
      </c>
      <c r="G5609" s="80" t="s">
        <v>3334</v>
      </c>
      <c r="H5609" s="358"/>
      <c r="L5609"/>
      <c r="M5609"/>
      <c r="P5609" s="9">
        <v>131</v>
      </c>
      <c r="V5609" s="39"/>
      <c r="Z5609" s="38"/>
      <c r="AA5609" s="38">
        <v>14.998247868239687</v>
      </c>
      <c r="AB5609" s="30"/>
      <c r="AC5609" s="31"/>
      <c r="AD5609" s="32"/>
      <c r="AE5609" s="32"/>
      <c r="AF5609" s="33"/>
      <c r="AJ5609" s="350">
        <v>1501046</v>
      </c>
      <c r="AK5609" s="3"/>
      <c r="AL5609" s="3"/>
    </row>
    <row r="5610" spans="1:38" ht="12" customHeight="1" x14ac:dyDescent="0.25">
      <c r="A5610" s="73">
        <v>5701047</v>
      </c>
      <c r="B5610" s="98" t="s">
        <v>4244</v>
      </c>
      <c r="C5610" s="74"/>
      <c r="D5610" s="115">
        <v>291.01</v>
      </c>
      <c r="E5610" s="75" t="s">
        <v>6463</v>
      </c>
      <c r="F5610" s="112">
        <f t="shared" si="284"/>
        <v>349.21199999999999</v>
      </c>
      <c r="G5610" s="80" t="s">
        <v>3335</v>
      </c>
      <c r="H5610" s="358"/>
      <c r="L5610"/>
      <c r="M5610"/>
      <c r="P5610" s="9">
        <v>131</v>
      </c>
      <c r="V5610" s="39"/>
      <c r="Z5610" s="38"/>
      <c r="AA5610" s="38">
        <v>15.000738225306364</v>
      </c>
      <c r="AB5610" s="30"/>
      <c r="AC5610" s="31"/>
      <c r="AD5610" s="32"/>
      <c r="AE5610" s="32"/>
      <c r="AF5610" s="33"/>
      <c r="AJ5610" s="350">
        <v>1501047</v>
      </c>
      <c r="AK5610" s="3"/>
      <c r="AL5610" s="3"/>
    </row>
    <row r="5611" spans="1:38" ht="12" customHeight="1" x14ac:dyDescent="0.25">
      <c r="A5611" s="73">
        <v>5701048</v>
      </c>
      <c r="B5611" s="98" t="s">
        <v>4245</v>
      </c>
      <c r="C5611" s="74"/>
      <c r="D5611" s="115">
        <v>291.01</v>
      </c>
      <c r="E5611" s="75" t="s">
        <v>6463</v>
      </c>
      <c r="F5611" s="112">
        <f t="shared" si="284"/>
        <v>349.21199999999999</v>
      </c>
      <c r="G5611" s="80" t="s">
        <v>3334</v>
      </c>
      <c r="H5611" s="358"/>
      <c r="L5611"/>
      <c r="M5611"/>
      <c r="P5611" s="9">
        <v>131</v>
      </c>
      <c r="V5611" s="39"/>
      <c r="Z5611" s="38"/>
      <c r="AA5611" s="38">
        <v>15.000738225306364</v>
      </c>
      <c r="AB5611" s="30"/>
      <c r="AC5611" s="31"/>
      <c r="AD5611" s="32"/>
      <c r="AE5611" s="32"/>
      <c r="AF5611" s="33"/>
      <c r="AJ5611" s="350">
        <v>1501048</v>
      </c>
      <c r="AK5611" s="3"/>
      <c r="AL5611" s="3"/>
    </row>
    <row r="5612" spans="1:38" ht="12" customHeight="1" x14ac:dyDescent="0.25">
      <c r="A5612" s="73">
        <v>5701049</v>
      </c>
      <c r="B5612" s="98" t="s">
        <v>4246</v>
      </c>
      <c r="C5612" s="74"/>
      <c r="D5612" s="115">
        <v>291.01</v>
      </c>
      <c r="E5612" s="75" t="s">
        <v>6463</v>
      </c>
      <c r="F5612" s="112">
        <f t="shared" si="284"/>
        <v>349.21199999999999</v>
      </c>
      <c r="G5612" s="80" t="s">
        <v>3334</v>
      </c>
      <c r="H5612" s="358"/>
      <c r="L5612"/>
      <c r="M5612"/>
      <c r="P5612" s="9">
        <v>131</v>
      </c>
      <c r="V5612" s="39"/>
      <c r="Z5612" s="38"/>
      <c r="AA5612" s="38">
        <v>15.000738225306364</v>
      </c>
      <c r="AB5612" s="30"/>
      <c r="AC5612" s="31"/>
      <c r="AD5612" s="32"/>
      <c r="AE5612" s="32"/>
      <c r="AF5612" s="33"/>
      <c r="AJ5612" s="350">
        <v>1501049</v>
      </c>
      <c r="AK5612" s="3"/>
      <c r="AL5612" s="3"/>
    </row>
    <row r="5613" spans="1:38" ht="12" customHeight="1" x14ac:dyDescent="0.25">
      <c r="A5613" s="73">
        <v>5701050</v>
      </c>
      <c r="B5613" s="98" t="s">
        <v>4247</v>
      </c>
      <c r="C5613" s="74"/>
      <c r="D5613" s="115">
        <v>318.86</v>
      </c>
      <c r="E5613" s="75" t="s">
        <v>6463</v>
      </c>
      <c r="F5613" s="112">
        <f t="shared" si="284"/>
        <v>382.63200000000001</v>
      </c>
      <c r="G5613" s="80" t="s">
        <v>3335</v>
      </c>
      <c r="H5613" s="358"/>
      <c r="L5613"/>
      <c r="M5613"/>
      <c r="P5613" s="9">
        <v>131</v>
      </c>
      <c r="V5613" s="39"/>
      <c r="Z5613" s="38"/>
      <c r="AA5613" s="38">
        <v>15.001796622349971</v>
      </c>
      <c r="AB5613" s="30"/>
      <c r="AC5613" s="31"/>
      <c r="AD5613" s="32"/>
      <c r="AE5613" s="32"/>
      <c r="AF5613" s="33"/>
      <c r="AJ5613" s="350">
        <v>1501050</v>
      </c>
      <c r="AK5613" s="3"/>
      <c r="AL5613" s="3"/>
    </row>
    <row r="5614" spans="1:38" ht="12" customHeight="1" x14ac:dyDescent="0.25">
      <c r="A5614" s="73">
        <v>5701051</v>
      </c>
      <c r="B5614" s="98" t="s">
        <v>4248</v>
      </c>
      <c r="C5614" s="74"/>
      <c r="D5614" s="115">
        <v>318.86</v>
      </c>
      <c r="E5614" s="75" t="s">
        <v>6463</v>
      </c>
      <c r="F5614" s="112">
        <f t="shared" si="284"/>
        <v>382.63200000000001</v>
      </c>
      <c r="G5614" s="80" t="s">
        <v>3334</v>
      </c>
      <c r="H5614" s="358"/>
      <c r="L5614"/>
      <c r="M5614"/>
      <c r="P5614" s="9">
        <v>131</v>
      </c>
      <c r="V5614" s="39"/>
      <c r="Z5614" s="38"/>
      <c r="AA5614" s="38">
        <v>15.001796622349971</v>
      </c>
      <c r="AB5614" s="30"/>
      <c r="AC5614" s="31"/>
      <c r="AD5614" s="32"/>
      <c r="AE5614" s="32"/>
      <c r="AF5614" s="33"/>
      <c r="AJ5614" s="350">
        <v>1501051</v>
      </c>
      <c r="AK5614" s="3"/>
      <c r="AL5614" s="3"/>
    </row>
    <row r="5615" spans="1:38" ht="12" customHeight="1" x14ac:dyDescent="0.25">
      <c r="A5615" s="73">
        <v>5701052</v>
      </c>
      <c r="B5615" s="98" t="s">
        <v>4249</v>
      </c>
      <c r="C5615" s="74"/>
      <c r="D5615" s="115">
        <v>318.86</v>
      </c>
      <c r="E5615" s="75" t="s">
        <v>6464</v>
      </c>
      <c r="F5615" s="112">
        <f t="shared" si="284"/>
        <v>382.63200000000001</v>
      </c>
      <c r="G5615" s="80" t="s">
        <v>3334</v>
      </c>
      <c r="H5615" s="358"/>
      <c r="L5615"/>
      <c r="M5615"/>
      <c r="P5615" s="9">
        <v>131</v>
      </c>
      <c r="V5615" s="39"/>
      <c r="Z5615" s="38"/>
      <c r="AA5615" s="38">
        <v>15.001796622349971</v>
      </c>
      <c r="AB5615" s="30"/>
      <c r="AC5615" s="31"/>
      <c r="AD5615" s="32"/>
      <c r="AE5615" s="32"/>
      <c r="AF5615" s="33"/>
      <c r="AJ5615" s="350">
        <v>1501052</v>
      </c>
      <c r="AK5615" s="3"/>
      <c r="AL5615" s="3"/>
    </row>
    <row r="5616" spans="1:38" ht="12" customHeight="1" x14ac:dyDescent="0.25">
      <c r="A5616" s="73">
        <v>5701053</v>
      </c>
      <c r="B5616" s="98" t="s">
        <v>4250</v>
      </c>
      <c r="C5616" s="74"/>
      <c r="D5616" s="115">
        <v>357.18</v>
      </c>
      <c r="E5616" s="75" t="s">
        <v>6463</v>
      </c>
      <c r="F5616" s="112">
        <f t="shared" si="284"/>
        <v>428.61599999999999</v>
      </c>
      <c r="G5616" s="80" t="s">
        <v>3334</v>
      </c>
      <c r="H5616" s="358"/>
      <c r="L5616"/>
      <c r="M5616"/>
      <c r="P5616" s="9">
        <v>131</v>
      </c>
      <c r="V5616" s="39"/>
      <c r="Z5616" s="38"/>
      <c r="AA5616" s="38">
        <v>15.000601467580893</v>
      </c>
      <c r="AB5616" s="30"/>
      <c r="AC5616" s="31"/>
      <c r="AD5616" s="32"/>
      <c r="AE5616" s="32"/>
      <c r="AF5616" s="33"/>
      <c r="AJ5616" s="350">
        <v>1501053</v>
      </c>
      <c r="AK5616" s="3"/>
      <c r="AL5616" s="3"/>
    </row>
    <row r="5617" spans="1:38" ht="12" customHeight="1" x14ac:dyDescent="0.25">
      <c r="A5617" s="73">
        <v>5701054</v>
      </c>
      <c r="B5617" s="98" t="s">
        <v>4251</v>
      </c>
      <c r="C5617" s="74"/>
      <c r="D5617" s="115">
        <v>258.83</v>
      </c>
      <c r="E5617" s="75"/>
      <c r="F5617" s="112">
        <f t="shared" si="284"/>
        <v>310.59599999999995</v>
      </c>
      <c r="G5617" s="80" t="s">
        <v>3334</v>
      </c>
      <c r="H5617" s="358"/>
      <c r="L5617"/>
      <c r="M5617"/>
      <c r="P5617" s="9">
        <v>131</v>
      </c>
      <c r="V5617" s="39"/>
      <c r="Z5617" s="38"/>
      <c r="AA5617" s="38">
        <v>5.0022133687472348</v>
      </c>
      <c r="AB5617" s="30"/>
      <c r="AC5617" s="31"/>
      <c r="AD5617" s="32"/>
      <c r="AE5617" s="32"/>
      <c r="AF5617" s="33"/>
      <c r="AJ5617" s="350">
        <v>1501054</v>
      </c>
      <c r="AK5617" s="3"/>
      <c r="AL5617" s="3"/>
    </row>
    <row r="5618" spans="1:38" ht="12" customHeight="1" x14ac:dyDescent="0.25">
      <c r="A5618" s="73">
        <v>5701055</v>
      </c>
      <c r="B5618" s="98" t="s">
        <v>4252</v>
      </c>
      <c r="C5618" s="74"/>
      <c r="D5618" s="115">
        <v>258.83</v>
      </c>
      <c r="E5618" s="75"/>
      <c r="F5618" s="112">
        <f t="shared" si="284"/>
        <v>310.59599999999995</v>
      </c>
      <c r="G5618" s="80" t="s">
        <v>3334</v>
      </c>
      <c r="H5618" s="358"/>
      <c r="L5618"/>
      <c r="M5618"/>
      <c r="P5618" s="9">
        <v>131</v>
      </c>
      <c r="V5618" s="39"/>
      <c r="Z5618" s="38"/>
      <c r="AA5618" s="38">
        <v>5.0022133687472348</v>
      </c>
      <c r="AB5618" s="30"/>
      <c r="AC5618" s="31"/>
      <c r="AD5618" s="32"/>
      <c r="AE5618" s="32"/>
      <c r="AF5618" s="33"/>
      <c r="AJ5618" s="350">
        <v>1501055</v>
      </c>
      <c r="AK5618" s="3"/>
      <c r="AL5618" s="3"/>
    </row>
    <row r="5619" spans="1:38" ht="12" customHeight="1" x14ac:dyDescent="0.25">
      <c r="A5619" s="73">
        <v>5701056</v>
      </c>
      <c r="B5619" s="98" t="s">
        <v>4253</v>
      </c>
      <c r="C5619" s="74"/>
      <c r="D5619" s="115">
        <v>415.43</v>
      </c>
      <c r="E5619" s="75" t="s">
        <v>1</v>
      </c>
      <c r="F5619" s="112">
        <f t="shared" si="284"/>
        <v>498.51599999999996</v>
      </c>
      <c r="G5619" s="80" t="s">
        <v>3334</v>
      </c>
      <c r="H5619" s="358"/>
      <c r="L5619"/>
      <c r="M5619"/>
      <c r="P5619" s="9">
        <v>131</v>
      </c>
      <c r="V5619" s="39"/>
      <c r="Z5619" s="38"/>
      <c r="AA5619" s="38">
        <v>15.00034475625732</v>
      </c>
      <c r="AB5619" s="30"/>
      <c r="AC5619" s="31"/>
      <c r="AD5619" s="32"/>
      <c r="AE5619" s="32"/>
      <c r="AF5619" s="33"/>
      <c r="AJ5619" s="350">
        <v>1501056</v>
      </c>
      <c r="AK5619" s="3"/>
      <c r="AL5619" s="3"/>
    </row>
    <row r="5620" spans="1:38" ht="12" customHeight="1" x14ac:dyDescent="0.25">
      <c r="A5620" s="73">
        <v>5701057</v>
      </c>
      <c r="B5620" s="98" t="s">
        <v>4254</v>
      </c>
      <c r="C5620" s="74"/>
      <c r="D5620" s="115">
        <v>415.43</v>
      </c>
      <c r="E5620" s="75" t="s">
        <v>1</v>
      </c>
      <c r="F5620" s="112">
        <f t="shared" si="284"/>
        <v>498.51599999999996</v>
      </c>
      <c r="G5620" s="80" t="s">
        <v>3334</v>
      </c>
      <c r="H5620" s="358"/>
      <c r="L5620"/>
      <c r="M5620"/>
      <c r="P5620" s="9">
        <v>131</v>
      </c>
      <c r="V5620" s="39"/>
      <c r="Z5620" s="38"/>
      <c r="AA5620" s="38">
        <v>15.00034475625732</v>
      </c>
      <c r="AB5620" s="30"/>
      <c r="AC5620" s="31"/>
      <c r="AD5620" s="32"/>
      <c r="AE5620" s="32"/>
      <c r="AF5620" s="33"/>
      <c r="AJ5620" s="350">
        <v>1501057</v>
      </c>
      <c r="AK5620" s="3"/>
      <c r="AL5620" s="3"/>
    </row>
    <row r="5621" spans="1:38" ht="12" customHeight="1" x14ac:dyDescent="0.25">
      <c r="A5621" s="73">
        <v>5701058</v>
      </c>
      <c r="B5621" s="98" t="s">
        <v>4255</v>
      </c>
      <c r="C5621" s="74"/>
      <c r="D5621" s="115">
        <v>415.43</v>
      </c>
      <c r="E5621" s="75"/>
      <c r="F5621" s="112">
        <f t="shared" si="284"/>
        <v>498.51599999999996</v>
      </c>
      <c r="G5621" s="80" t="s">
        <v>3334</v>
      </c>
      <c r="H5621" s="358"/>
      <c r="L5621"/>
      <c r="M5621"/>
      <c r="P5621" s="9">
        <v>131</v>
      </c>
      <c r="V5621" s="39"/>
      <c r="Z5621" s="38"/>
      <c r="AA5621" s="38">
        <v>15.00034475625732</v>
      </c>
      <c r="AB5621" s="30"/>
      <c r="AC5621" s="31"/>
      <c r="AD5621" s="32"/>
      <c r="AE5621" s="32"/>
      <c r="AF5621" s="33"/>
      <c r="AJ5621" s="350">
        <v>1501058</v>
      </c>
      <c r="AK5621" s="3"/>
      <c r="AL5621" s="3"/>
    </row>
    <row r="5622" spans="1:38" ht="12" customHeight="1" x14ac:dyDescent="0.25">
      <c r="A5622" s="73">
        <v>5701059</v>
      </c>
      <c r="B5622" s="98" t="s">
        <v>4256</v>
      </c>
      <c r="C5622" s="74"/>
      <c r="D5622" s="115">
        <v>521.5</v>
      </c>
      <c r="E5622" s="75" t="s">
        <v>1</v>
      </c>
      <c r="F5622" s="112">
        <f t="shared" si="284"/>
        <v>625.79999999999995</v>
      </c>
      <c r="G5622" s="80" t="s">
        <v>3334</v>
      </c>
      <c r="H5622" s="358"/>
      <c r="L5622"/>
      <c r="M5622"/>
      <c r="P5622" s="9">
        <v>131</v>
      </c>
      <c r="V5622" s="39"/>
      <c r="Z5622" s="38"/>
      <c r="AA5622" s="38">
        <v>15.000137313596795</v>
      </c>
      <c r="AB5622" s="30"/>
      <c r="AC5622" s="31"/>
      <c r="AD5622" s="32"/>
      <c r="AE5622" s="32"/>
      <c r="AF5622" s="33"/>
      <c r="AJ5622" s="350">
        <v>1501059</v>
      </c>
      <c r="AK5622" s="3"/>
      <c r="AL5622" s="3"/>
    </row>
    <row r="5623" spans="1:38" ht="12" customHeight="1" x14ac:dyDescent="0.25">
      <c r="A5623" s="73">
        <v>1501060</v>
      </c>
      <c r="B5623" s="98" t="s">
        <v>4257</v>
      </c>
      <c r="C5623" s="74"/>
      <c r="D5623" s="115">
        <v>286.07</v>
      </c>
      <c r="E5623" s="75" t="s">
        <v>6463</v>
      </c>
      <c r="F5623" s="309">
        <f t="shared" si="284"/>
        <v>343.28399999999999</v>
      </c>
      <c r="G5623" s="80" t="s">
        <v>3334</v>
      </c>
      <c r="H5623" s="358"/>
      <c r="L5623"/>
      <c r="M5623"/>
      <c r="P5623" s="9">
        <v>131</v>
      </c>
      <c r="V5623" s="39"/>
      <c r="Z5623" s="38"/>
      <c r="AA5623" s="38">
        <v>0</v>
      </c>
      <c r="AB5623" s="30"/>
      <c r="AC5623" s="31"/>
      <c r="AD5623" s="32"/>
      <c r="AE5623" s="32"/>
      <c r="AF5623" s="33"/>
      <c r="AJ5623" s="350"/>
      <c r="AK5623" s="3"/>
      <c r="AL5623" s="3"/>
    </row>
    <row r="5624" spans="1:38" ht="12" customHeight="1" x14ac:dyDescent="0.25">
      <c r="A5624" s="73">
        <v>5701061</v>
      </c>
      <c r="B5624" s="98" t="s">
        <v>4258</v>
      </c>
      <c r="C5624" s="74"/>
      <c r="D5624" s="115">
        <v>533</v>
      </c>
      <c r="E5624" s="75" t="s">
        <v>6463</v>
      </c>
      <c r="F5624" s="112">
        <f t="shared" si="284"/>
        <v>639.6</v>
      </c>
      <c r="G5624" s="80" t="s">
        <v>3334</v>
      </c>
      <c r="H5624" s="358"/>
      <c r="L5624"/>
      <c r="M5624"/>
      <c r="P5624" s="9">
        <v>131</v>
      </c>
      <c r="V5624" s="39"/>
      <c r="Z5624" s="38"/>
      <c r="AA5624" s="38">
        <v>14.999328227865107</v>
      </c>
      <c r="AB5624" s="30"/>
      <c r="AC5624" s="31"/>
      <c r="AD5624" s="32"/>
      <c r="AE5624" s="32"/>
      <c r="AF5624" s="33"/>
      <c r="AJ5624" s="350">
        <v>1501061</v>
      </c>
      <c r="AK5624" s="3"/>
      <c r="AL5624" s="3"/>
    </row>
    <row r="5625" spans="1:38" ht="12" customHeight="1" x14ac:dyDescent="0.25">
      <c r="A5625" s="73">
        <v>5701062</v>
      </c>
      <c r="B5625" s="98" t="s">
        <v>4259</v>
      </c>
      <c r="C5625" s="74"/>
      <c r="D5625" s="115">
        <v>533</v>
      </c>
      <c r="E5625" s="75" t="s">
        <v>6463</v>
      </c>
      <c r="F5625" s="112">
        <f t="shared" si="284"/>
        <v>639.6</v>
      </c>
      <c r="G5625" s="80" t="s">
        <v>3334</v>
      </c>
      <c r="H5625" s="358"/>
      <c r="L5625"/>
      <c r="M5625"/>
      <c r="P5625" s="9">
        <v>131</v>
      </c>
      <c r="V5625" s="39"/>
      <c r="Z5625" s="38"/>
      <c r="AA5625" s="38">
        <v>14.999328227865107</v>
      </c>
      <c r="AB5625" s="30"/>
      <c r="AC5625" s="31"/>
      <c r="AD5625" s="32"/>
      <c r="AE5625" s="32"/>
      <c r="AF5625" s="33"/>
      <c r="AJ5625" s="350">
        <v>1501062</v>
      </c>
      <c r="AK5625" s="3"/>
      <c r="AL5625" s="3"/>
    </row>
    <row r="5626" spans="1:38" ht="12" customHeight="1" x14ac:dyDescent="0.25">
      <c r="A5626" s="73">
        <v>5701063</v>
      </c>
      <c r="B5626" s="98" t="s">
        <v>4260</v>
      </c>
      <c r="C5626" s="74"/>
      <c r="D5626" s="115">
        <v>533</v>
      </c>
      <c r="E5626" s="75" t="s">
        <v>6463</v>
      </c>
      <c r="F5626" s="112">
        <f t="shared" si="284"/>
        <v>639.6</v>
      </c>
      <c r="G5626" s="80" t="s">
        <v>3334</v>
      </c>
      <c r="H5626" s="358"/>
      <c r="L5626"/>
      <c r="M5626"/>
      <c r="P5626" s="9">
        <v>131</v>
      </c>
      <c r="V5626" s="39"/>
      <c r="Z5626" s="38"/>
      <c r="AA5626" s="38">
        <v>14.999328227865107</v>
      </c>
      <c r="AB5626" s="30"/>
      <c r="AC5626" s="31"/>
      <c r="AD5626" s="32"/>
      <c r="AE5626" s="32"/>
      <c r="AF5626" s="33"/>
      <c r="AJ5626" s="350">
        <v>1501063</v>
      </c>
      <c r="AK5626" s="3"/>
      <c r="AL5626" s="3"/>
    </row>
    <row r="5627" spans="1:38" ht="12" customHeight="1" x14ac:dyDescent="0.25">
      <c r="A5627" s="73">
        <v>5701064</v>
      </c>
      <c r="B5627" s="98" t="s">
        <v>4261</v>
      </c>
      <c r="C5627" s="74"/>
      <c r="D5627" s="115">
        <v>418.2</v>
      </c>
      <c r="E5627" s="75"/>
      <c r="F5627" s="112">
        <f t="shared" si="284"/>
        <v>501.84</v>
      </c>
      <c r="G5627" s="80" t="s">
        <v>3334</v>
      </c>
      <c r="H5627" s="358"/>
      <c r="L5627"/>
      <c r="M5627"/>
      <c r="P5627" s="9">
        <v>131</v>
      </c>
      <c r="V5627" s="39"/>
      <c r="Z5627" s="38"/>
      <c r="AA5627" s="38">
        <v>0</v>
      </c>
      <c r="AB5627" s="30"/>
      <c r="AC5627" s="31"/>
      <c r="AD5627" s="32"/>
      <c r="AE5627" s="32"/>
      <c r="AF5627" s="33"/>
      <c r="AJ5627" s="350">
        <v>1501064</v>
      </c>
      <c r="AK5627" s="3"/>
      <c r="AL5627" s="3"/>
    </row>
    <row r="5628" spans="1:38" ht="12" customHeight="1" x14ac:dyDescent="0.25">
      <c r="A5628" s="73">
        <v>5701065</v>
      </c>
      <c r="B5628" s="98" t="s">
        <v>4262</v>
      </c>
      <c r="C5628" s="74"/>
      <c r="D5628" s="115">
        <v>418.2</v>
      </c>
      <c r="E5628" s="75"/>
      <c r="F5628" s="112">
        <f t="shared" si="284"/>
        <v>501.84</v>
      </c>
      <c r="G5628" s="80" t="s">
        <v>3334</v>
      </c>
      <c r="H5628" s="358"/>
      <c r="L5628"/>
      <c r="M5628"/>
      <c r="P5628" s="9">
        <v>131</v>
      </c>
      <c r="V5628" s="39"/>
      <c r="Z5628" s="38"/>
      <c r="AA5628" s="38">
        <v>0</v>
      </c>
      <c r="AB5628" s="30"/>
      <c r="AC5628" s="31"/>
      <c r="AD5628" s="32"/>
      <c r="AE5628" s="32"/>
      <c r="AF5628" s="33"/>
      <c r="AJ5628" s="350">
        <v>1501065</v>
      </c>
      <c r="AK5628" s="3"/>
      <c r="AL5628" s="3"/>
    </row>
    <row r="5629" spans="1:38" ht="12" customHeight="1" x14ac:dyDescent="0.25">
      <c r="A5629" s="73">
        <v>5701066</v>
      </c>
      <c r="B5629" s="98" t="s">
        <v>4263</v>
      </c>
      <c r="C5629" s="74"/>
      <c r="D5629" s="115">
        <v>451.31</v>
      </c>
      <c r="E5629" s="75"/>
      <c r="F5629" s="112">
        <f t="shared" ref="F5629:F5692" si="285">D5629*1.2</f>
        <v>541.572</v>
      </c>
      <c r="G5629" s="80" t="s">
        <v>3334</v>
      </c>
      <c r="H5629" s="358"/>
      <c r="L5629"/>
      <c r="M5629"/>
      <c r="P5629" s="9">
        <v>131</v>
      </c>
      <c r="V5629" s="39"/>
      <c r="Z5629" s="38"/>
      <c r="AA5629" s="38">
        <v>0</v>
      </c>
      <c r="AB5629" s="30"/>
      <c r="AC5629" s="31"/>
      <c r="AD5629" s="32"/>
      <c r="AE5629" s="32"/>
      <c r="AF5629" s="33"/>
      <c r="AJ5629" s="350">
        <v>1501066</v>
      </c>
      <c r="AK5629" s="3"/>
      <c r="AL5629" s="3"/>
    </row>
    <row r="5630" spans="1:38" ht="12" customHeight="1" x14ac:dyDescent="0.25">
      <c r="A5630" s="73">
        <v>5701067</v>
      </c>
      <c r="B5630" s="98" t="s">
        <v>4264</v>
      </c>
      <c r="C5630" s="74"/>
      <c r="D5630" s="115">
        <v>451.31</v>
      </c>
      <c r="E5630" s="75"/>
      <c r="F5630" s="112">
        <f t="shared" si="285"/>
        <v>541.572</v>
      </c>
      <c r="G5630" s="80" t="s">
        <v>3334</v>
      </c>
      <c r="H5630" s="358"/>
      <c r="L5630"/>
      <c r="M5630"/>
      <c r="P5630" s="9">
        <v>131</v>
      </c>
      <c r="V5630" s="39"/>
      <c r="Z5630" s="38"/>
      <c r="AA5630" s="38">
        <v>0</v>
      </c>
      <c r="AB5630" s="30"/>
      <c r="AC5630" s="31"/>
      <c r="AD5630" s="32"/>
      <c r="AE5630" s="32"/>
      <c r="AF5630" s="33"/>
      <c r="AJ5630" s="350">
        <v>1501067</v>
      </c>
      <c r="AK5630" s="3"/>
      <c r="AL5630" s="3"/>
    </row>
    <row r="5631" spans="1:38" ht="12" customHeight="1" x14ac:dyDescent="0.25">
      <c r="A5631" s="73">
        <v>5701068</v>
      </c>
      <c r="B5631" s="98" t="s">
        <v>4265</v>
      </c>
      <c r="C5631" s="74"/>
      <c r="D5631" s="115">
        <v>451.31</v>
      </c>
      <c r="E5631" s="75"/>
      <c r="F5631" s="112">
        <f t="shared" si="285"/>
        <v>541.572</v>
      </c>
      <c r="G5631" s="80" t="s">
        <v>3334</v>
      </c>
      <c r="H5631" s="358"/>
      <c r="L5631"/>
      <c r="M5631"/>
      <c r="P5631" s="9">
        <v>131</v>
      </c>
      <c r="V5631" s="39"/>
      <c r="Z5631" s="38"/>
      <c r="AA5631" s="38">
        <v>0</v>
      </c>
      <c r="AB5631" s="30"/>
      <c r="AC5631" s="31"/>
      <c r="AD5631" s="32"/>
      <c r="AE5631" s="32"/>
      <c r="AF5631" s="33"/>
      <c r="AJ5631" s="350">
        <v>1501068</v>
      </c>
      <c r="AK5631" s="3"/>
      <c r="AL5631" s="3"/>
    </row>
    <row r="5632" spans="1:38" ht="12" customHeight="1" x14ac:dyDescent="0.25">
      <c r="A5632" s="73">
        <v>5701069</v>
      </c>
      <c r="B5632" s="98" t="s">
        <v>4266</v>
      </c>
      <c r="C5632" s="74"/>
      <c r="D5632" s="115">
        <v>547.4</v>
      </c>
      <c r="E5632" s="75" t="s">
        <v>1</v>
      </c>
      <c r="F5632" s="112">
        <f t="shared" si="285"/>
        <v>656.88</v>
      </c>
      <c r="G5632" s="80" t="s">
        <v>3334</v>
      </c>
      <c r="H5632" s="358"/>
      <c r="L5632"/>
      <c r="M5632"/>
      <c r="P5632" s="9">
        <v>131</v>
      </c>
      <c r="V5632" s="39"/>
      <c r="Z5632" s="38"/>
      <c r="AA5632" s="38">
        <v>0</v>
      </c>
      <c r="AB5632" s="30"/>
      <c r="AC5632" s="31"/>
      <c r="AD5632" s="32"/>
      <c r="AE5632" s="32"/>
      <c r="AF5632" s="33"/>
      <c r="AJ5632" s="350">
        <v>1501069</v>
      </c>
      <c r="AK5632" s="3"/>
      <c r="AL5632" s="3"/>
    </row>
    <row r="5633" spans="1:38" ht="12" customHeight="1" x14ac:dyDescent="0.25">
      <c r="A5633" s="73">
        <v>1501070</v>
      </c>
      <c r="B5633" s="98" t="s">
        <v>4267</v>
      </c>
      <c r="C5633" s="74"/>
      <c r="D5633" s="115">
        <v>417.06</v>
      </c>
      <c r="E5633" s="75" t="s">
        <v>6463</v>
      </c>
      <c r="F5633" s="309">
        <f t="shared" si="285"/>
        <v>500.47199999999998</v>
      </c>
      <c r="G5633" s="80" t="s">
        <v>3334</v>
      </c>
      <c r="H5633" s="358"/>
      <c r="L5633"/>
      <c r="M5633"/>
      <c r="P5633" s="9">
        <v>131</v>
      </c>
      <c r="V5633" s="39"/>
      <c r="Z5633" s="38"/>
      <c r="AA5633" s="38">
        <v>0</v>
      </c>
      <c r="AB5633" s="30"/>
      <c r="AC5633" s="31"/>
      <c r="AD5633" s="32"/>
      <c r="AE5633" s="32"/>
      <c r="AF5633" s="33"/>
      <c r="AJ5633" s="350"/>
      <c r="AK5633" s="3"/>
      <c r="AL5633" s="3"/>
    </row>
    <row r="5634" spans="1:38" ht="12" customHeight="1" x14ac:dyDescent="0.25">
      <c r="A5634" s="73">
        <v>1501071</v>
      </c>
      <c r="B5634" s="98" t="s">
        <v>4268</v>
      </c>
      <c r="C5634" s="74"/>
      <c r="D5634" s="115">
        <v>417.06</v>
      </c>
      <c r="E5634" s="75" t="s">
        <v>6463</v>
      </c>
      <c r="F5634" s="309">
        <f t="shared" si="285"/>
        <v>500.47199999999998</v>
      </c>
      <c r="G5634" s="80" t="s">
        <v>3334</v>
      </c>
      <c r="H5634" s="358"/>
      <c r="L5634"/>
      <c r="M5634"/>
      <c r="P5634" s="9">
        <v>131</v>
      </c>
      <c r="V5634" s="39"/>
      <c r="Z5634" s="38"/>
      <c r="AA5634" s="38">
        <v>0</v>
      </c>
      <c r="AB5634" s="30"/>
      <c r="AC5634" s="31"/>
      <c r="AD5634" s="32"/>
      <c r="AE5634" s="32"/>
      <c r="AF5634" s="33"/>
      <c r="AJ5634" s="350"/>
      <c r="AK5634" s="3"/>
      <c r="AL5634" s="3"/>
    </row>
    <row r="5635" spans="1:38" ht="12" customHeight="1" x14ac:dyDescent="0.25">
      <c r="A5635" s="73">
        <v>5701072</v>
      </c>
      <c r="B5635" s="98" t="s">
        <v>4269</v>
      </c>
      <c r="C5635" s="74"/>
      <c r="D5635" s="115">
        <v>701.43</v>
      </c>
      <c r="E5635" s="75"/>
      <c r="F5635" s="112">
        <f t="shared" si="285"/>
        <v>841.71599999999989</v>
      </c>
      <c r="G5635" s="80" t="s">
        <v>3334</v>
      </c>
      <c r="H5635" s="358"/>
      <c r="L5635"/>
      <c r="M5635"/>
      <c r="P5635" s="9">
        <v>131</v>
      </c>
      <c r="V5635" s="39"/>
      <c r="Z5635" s="38"/>
      <c r="AA5635" s="38">
        <v>0</v>
      </c>
      <c r="AB5635" s="30"/>
      <c r="AC5635" s="31"/>
      <c r="AD5635" s="32"/>
      <c r="AE5635" s="32"/>
      <c r="AF5635" s="33"/>
      <c r="AJ5635" s="350">
        <v>1501072</v>
      </c>
      <c r="AK5635" s="3"/>
      <c r="AL5635" s="3"/>
    </row>
    <row r="5636" spans="1:38" ht="12" customHeight="1" x14ac:dyDescent="0.25">
      <c r="A5636" s="73">
        <v>5701073</v>
      </c>
      <c r="B5636" s="98" t="s">
        <v>4270</v>
      </c>
      <c r="C5636" s="74"/>
      <c r="D5636" s="115">
        <v>701.43</v>
      </c>
      <c r="E5636" s="75"/>
      <c r="F5636" s="112">
        <f t="shared" si="285"/>
        <v>841.71599999999989</v>
      </c>
      <c r="G5636" s="80" t="s">
        <v>3334</v>
      </c>
      <c r="H5636" s="358"/>
      <c r="L5636"/>
      <c r="M5636"/>
      <c r="P5636" s="9">
        <v>131</v>
      </c>
      <c r="V5636" s="39"/>
      <c r="Z5636" s="38"/>
      <c r="AA5636" s="38">
        <v>0</v>
      </c>
      <c r="AB5636" s="30"/>
      <c r="AC5636" s="31"/>
      <c r="AD5636" s="32"/>
      <c r="AE5636" s="32"/>
      <c r="AF5636" s="33"/>
      <c r="AJ5636" s="350">
        <v>1501073</v>
      </c>
      <c r="AK5636" s="3"/>
      <c r="AL5636" s="3"/>
    </row>
    <row r="5637" spans="1:38" ht="12" customHeight="1" x14ac:dyDescent="0.25">
      <c r="A5637" s="73">
        <v>5701074</v>
      </c>
      <c r="B5637" s="98" t="s">
        <v>4271</v>
      </c>
      <c r="C5637" s="74"/>
      <c r="D5637" s="115">
        <v>701.43</v>
      </c>
      <c r="E5637" s="75"/>
      <c r="F5637" s="112">
        <f t="shared" si="285"/>
        <v>841.71599999999989</v>
      </c>
      <c r="G5637" s="80" t="s">
        <v>3334</v>
      </c>
      <c r="H5637" s="358"/>
      <c r="L5637"/>
      <c r="M5637"/>
      <c r="P5637" s="9">
        <v>131</v>
      </c>
      <c r="V5637" s="39"/>
      <c r="Z5637" s="38"/>
      <c r="AA5637" s="38">
        <v>0</v>
      </c>
      <c r="AB5637" s="30"/>
      <c r="AC5637" s="31"/>
      <c r="AD5637" s="32"/>
      <c r="AE5637" s="32"/>
      <c r="AF5637" s="33"/>
      <c r="AJ5637" s="350">
        <v>1501074</v>
      </c>
      <c r="AK5637" s="3"/>
      <c r="AL5637" s="3"/>
    </row>
    <row r="5638" spans="1:38" ht="12" customHeight="1" x14ac:dyDescent="0.25">
      <c r="A5638" s="73">
        <v>5701075</v>
      </c>
      <c r="B5638" s="98" t="s">
        <v>4272</v>
      </c>
      <c r="C5638" s="74"/>
      <c r="D5638" s="115">
        <v>701.43</v>
      </c>
      <c r="E5638" s="75"/>
      <c r="F5638" s="112">
        <f t="shared" si="285"/>
        <v>841.71599999999989</v>
      </c>
      <c r="G5638" s="80" t="s">
        <v>3334</v>
      </c>
      <c r="H5638" s="358"/>
      <c r="L5638"/>
      <c r="M5638"/>
      <c r="P5638" s="9">
        <v>131</v>
      </c>
      <c r="V5638" s="39"/>
      <c r="Z5638" s="38"/>
      <c r="AA5638" s="38">
        <v>0</v>
      </c>
      <c r="AB5638" s="30"/>
      <c r="AC5638" s="31"/>
      <c r="AD5638" s="32"/>
      <c r="AE5638" s="32"/>
      <c r="AF5638" s="33"/>
      <c r="AJ5638" s="350">
        <v>1501075</v>
      </c>
      <c r="AK5638" s="3"/>
      <c r="AL5638" s="3"/>
    </row>
    <row r="5639" spans="1:38" ht="12" customHeight="1" x14ac:dyDescent="0.25">
      <c r="A5639" s="73">
        <v>5701076</v>
      </c>
      <c r="B5639" s="98" t="s">
        <v>4273</v>
      </c>
      <c r="C5639" s="74"/>
      <c r="D5639" s="115">
        <v>701.43</v>
      </c>
      <c r="E5639" s="75"/>
      <c r="F5639" s="112">
        <f t="shared" si="285"/>
        <v>841.71599999999989</v>
      </c>
      <c r="G5639" s="80" t="s">
        <v>3334</v>
      </c>
      <c r="H5639" s="358"/>
      <c r="L5639"/>
      <c r="M5639"/>
      <c r="P5639" s="9">
        <v>131</v>
      </c>
      <c r="V5639" s="39"/>
      <c r="Z5639" s="38"/>
      <c r="AA5639" s="38">
        <v>0</v>
      </c>
      <c r="AB5639" s="30"/>
      <c r="AC5639" s="31"/>
      <c r="AD5639" s="32"/>
      <c r="AE5639" s="32"/>
      <c r="AF5639" s="33"/>
      <c r="AJ5639" s="350">
        <v>1501076</v>
      </c>
      <c r="AK5639" s="3"/>
      <c r="AL5639" s="3"/>
    </row>
    <row r="5640" spans="1:38" ht="12" customHeight="1" x14ac:dyDescent="0.25">
      <c r="A5640" s="73">
        <v>5701077</v>
      </c>
      <c r="B5640" s="98" t="s">
        <v>4274</v>
      </c>
      <c r="C5640" s="74"/>
      <c r="D5640" s="115">
        <v>787.08</v>
      </c>
      <c r="E5640" s="75" t="s">
        <v>6464</v>
      </c>
      <c r="F5640" s="112">
        <f t="shared" si="285"/>
        <v>944.49599999999998</v>
      </c>
      <c r="G5640" s="80" t="s">
        <v>3334</v>
      </c>
      <c r="H5640" s="358"/>
      <c r="L5640"/>
      <c r="M5640"/>
      <c r="P5640" s="9">
        <v>131</v>
      </c>
      <c r="V5640" s="39"/>
      <c r="Z5640" s="38"/>
      <c r="AA5640" s="38">
        <v>0</v>
      </c>
      <c r="AB5640" s="30"/>
      <c r="AC5640" s="31"/>
      <c r="AD5640" s="32"/>
      <c r="AE5640" s="32"/>
      <c r="AF5640" s="33"/>
      <c r="AJ5640" s="350">
        <v>1501077</v>
      </c>
      <c r="AK5640" s="3"/>
      <c r="AL5640" s="3"/>
    </row>
    <row r="5641" spans="1:38" ht="12" customHeight="1" x14ac:dyDescent="0.25">
      <c r="A5641" s="73">
        <v>5701078</v>
      </c>
      <c r="B5641" s="98" t="s">
        <v>4275</v>
      </c>
      <c r="C5641" s="74"/>
      <c r="D5641" s="115">
        <v>787.08</v>
      </c>
      <c r="E5641" s="75" t="s">
        <v>6464</v>
      </c>
      <c r="F5641" s="112">
        <f t="shared" si="285"/>
        <v>944.49599999999998</v>
      </c>
      <c r="G5641" s="80" t="s">
        <v>3334</v>
      </c>
      <c r="H5641" s="358"/>
      <c r="L5641"/>
      <c r="M5641"/>
      <c r="P5641" s="9">
        <v>131</v>
      </c>
      <c r="V5641" s="39"/>
      <c r="Z5641" s="38"/>
      <c r="AA5641" s="38">
        <v>0</v>
      </c>
      <c r="AB5641" s="30"/>
      <c r="AC5641" s="31"/>
      <c r="AD5641" s="32"/>
      <c r="AE5641" s="32"/>
      <c r="AF5641" s="33"/>
      <c r="AJ5641" s="350">
        <v>1501078</v>
      </c>
      <c r="AK5641" s="3"/>
      <c r="AL5641" s="3"/>
    </row>
    <row r="5642" spans="1:38" ht="12" customHeight="1" x14ac:dyDescent="0.25">
      <c r="A5642" s="73">
        <v>5701079</v>
      </c>
      <c r="B5642" s="98" t="s">
        <v>4276</v>
      </c>
      <c r="C5642" s="74"/>
      <c r="D5642" s="115">
        <v>950.58</v>
      </c>
      <c r="E5642" s="75"/>
      <c r="F5642" s="112">
        <f t="shared" si="285"/>
        <v>1140.6959999999999</v>
      </c>
      <c r="G5642" s="80" t="s">
        <v>3334</v>
      </c>
      <c r="H5642" s="358"/>
      <c r="L5642"/>
      <c r="M5642"/>
      <c r="P5642" s="9">
        <v>131</v>
      </c>
      <c r="V5642" s="39"/>
      <c r="Z5642" s="38"/>
      <c r="AA5642" s="38">
        <v>0</v>
      </c>
      <c r="AB5642" s="30"/>
      <c r="AC5642" s="31"/>
      <c r="AD5642" s="32"/>
      <c r="AE5642" s="32"/>
      <c r="AF5642" s="33"/>
      <c r="AJ5642" s="350">
        <v>1501079</v>
      </c>
      <c r="AK5642" s="3"/>
      <c r="AL5642" s="3"/>
    </row>
    <row r="5643" spans="1:38" ht="12" customHeight="1" x14ac:dyDescent="0.25">
      <c r="A5643" s="73">
        <v>5701080</v>
      </c>
      <c r="B5643" s="98" t="s">
        <v>4277</v>
      </c>
      <c r="C5643" s="74"/>
      <c r="D5643" s="115">
        <v>950.58</v>
      </c>
      <c r="E5643" s="75"/>
      <c r="F5643" s="112">
        <f t="shared" si="285"/>
        <v>1140.6959999999999</v>
      </c>
      <c r="G5643" s="80" t="s">
        <v>3334</v>
      </c>
      <c r="H5643" s="358"/>
      <c r="L5643"/>
      <c r="M5643"/>
      <c r="P5643" s="9">
        <v>131</v>
      </c>
      <c r="V5643" s="39"/>
      <c r="Z5643" s="38"/>
      <c r="AA5643" s="38">
        <v>0</v>
      </c>
      <c r="AB5643" s="30"/>
      <c r="AC5643" s="31"/>
      <c r="AD5643" s="32"/>
      <c r="AE5643" s="32"/>
      <c r="AF5643" s="33"/>
      <c r="AJ5643" s="350">
        <v>1501080</v>
      </c>
      <c r="AK5643" s="3"/>
      <c r="AL5643" s="3"/>
    </row>
    <row r="5644" spans="1:38" ht="12" customHeight="1" x14ac:dyDescent="0.25">
      <c r="A5644" s="73">
        <v>5701081</v>
      </c>
      <c r="B5644" s="98" t="s">
        <v>4278</v>
      </c>
      <c r="C5644" s="74"/>
      <c r="D5644" s="115">
        <v>980.14</v>
      </c>
      <c r="E5644" s="75"/>
      <c r="F5644" s="112">
        <f t="shared" si="285"/>
        <v>1176.1679999999999</v>
      </c>
      <c r="G5644" s="80" t="s">
        <v>3334</v>
      </c>
      <c r="H5644" s="358"/>
      <c r="L5644"/>
      <c r="M5644"/>
      <c r="P5644" s="9">
        <v>131</v>
      </c>
      <c r="V5644" s="39"/>
      <c r="Z5644" s="38"/>
      <c r="AA5644" s="38">
        <v>0</v>
      </c>
      <c r="AB5644" s="30"/>
      <c r="AC5644" s="31"/>
      <c r="AD5644" s="32"/>
      <c r="AE5644" s="32"/>
      <c r="AF5644" s="33"/>
      <c r="AJ5644" s="350">
        <v>1501081</v>
      </c>
      <c r="AK5644" s="3"/>
      <c r="AL5644" s="3"/>
    </row>
    <row r="5645" spans="1:38" ht="12" customHeight="1" x14ac:dyDescent="0.25">
      <c r="A5645" s="73">
        <v>5701082</v>
      </c>
      <c r="B5645" s="98" t="s">
        <v>4279</v>
      </c>
      <c r="C5645" s="74"/>
      <c r="D5645" s="115">
        <v>980.14</v>
      </c>
      <c r="E5645" s="75"/>
      <c r="F5645" s="112">
        <f t="shared" si="285"/>
        <v>1176.1679999999999</v>
      </c>
      <c r="G5645" s="80" t="s">
        <v>3334</v>
      </c>
      <c r="H5645" s="358"/>
      <c r="L5645"/>
      <c r="M5645"/>
      <c r="P5645" s="9">
        <v>131</v>
      </c>
      <c r="V5645" s="39"/>
      <c r="Z5645" s="38"/>
      <c r="AA5645" s="38">
        <v>0</v>
      </c>
      <c r="AB5645" s="30"/>
      <c r="AC5645" s="31"/>
      <c r="AD5645" s="32"/>
      <c r="AE5645" s="32"/>
      <c r="AF5645" s="33"/>
      <c r="AJ5645" s="350">
        <v>1501082</v>
      </c>
      <c r="AK5645" s="3"/>
      <c r="AL5645" s="3"/>
    </row>
    <row r="5646" spans="1:38" ht="12" customHeight="1" x14ac:dyDescent="0.25">
      <c r="A5646" s="73">
        <v>5701083</v>
      </c>
      <c r="B5646" s="98" t="s">
        <v>4280</v>
      </c>
      <c r="C5646" s="74"/>
      <c r="D5646" s="115">
        <v>1125.5899999999999</v>
      </c>
      <c r="E5646" s="75"/>
      <c r="F5646" s="112">
        <f t="shared" si="285"/>
        <v>1350.7079999999999</v>
      </c>
      <c r="G5646" s="80" t="s">
        <v>3334</v>
      </c>
      <c r="H5646" s="358"/>
      <c r="L5646"/>
      <c r="M5646"/>
      <c r="P5646" s="9">
        <v>131</v>
      </c>
      <c r="V5646" s="39"/>
      <c r="Z5646" s="38"/>
      <c r="AA5646" s="38">
        <v>0</v>
      </c>
      <c r="AB5646" s="30"/>
      <c r="AC5646" s="31"/>
      <c r="AD5646" s="32"/>
      <c r="AE5646" s="32"/>
      <c r="AF5646" s="33"/>
      <c r="AJ5646" s="350">
        <v>1501083</v>
      </c>
      <c r="AK5646" s="3"/>
      <c r="AL5646" s="3"/>
    </row>
    <row r="5647" spans="1:38" ht="12" customHeight="1" x14ac:dyDescent="0.25">
      <c r="A5647" s="73">
        <v>5701084</v>
      </c>
      <c r="B5647" s="98" t="s">
        <v>4281</v>
      </c>
      <c r="C5647" s="74"/>
      <c r="D5647" s="115">
        <v>1125.5899999999999</v>
      </c>
      <c r="E5647" s="75"/>
      <c r="F5647" s="112">
        <f t="shared" si="285"/>
        <v>1350.7079999999999</v>
      </c>
      <c r="G5647" s="80" t="s">
        <v>3334</v>
      </c>
      <c r="H5647" s="358"/>
      <c r="L5647"/>
      <c r="M5647"/>
      <c r="P5647" s="9">
        <v>131</v>
      </c>
      <c r="V5647" s="39"/>
      <c r="Z5647" s="38"/>
      <c r="AA5647" s="38">
        <v>0</v>
      </c>
      <c r="AB5647" s="30"/>
      <c r="AC5647" s="31"/>
      <c r="AD5647" s="32"/>
      <c r="AE5647" s="32"/>
      <c r="AF5647" s="33"/>
      <c r="AJ5647" s="350">
        <v>1501084</v>
      </c>
      <c r="AK5647" s="3"/>
      <c r="AL5647" s="3"/>
    </row>
    <row r="5648" spans="1:38" ht="12" customHeight="1" x14ac:dyDescent="0.25">
      <c r="A5648" s="73">
        <v>5701085</v>
      </c>
      <c r="B5648" s="98" t="s">
        <v>4282</v>
      </c>
      <c r="C5648" s="74"/>
      <c r="D5648" s="115">
        <v>1125.5899999999999</v>
      </c>
      <c r="E5648" s="75"/>
      <c r="F5648" s="112">
        <f t="shared" si="285"/>
        <v>1350.7079999999999</v>
      </c>
      <c r="G5648" s="80" t="s">
        <v>3334</v>
      </c>
      <c r="H5648" s="358"/>
      <c r="L5648"/>
      <c r="M5648"/>
      <c r="P5648" s="9">
        <v>131</v>
      </c>
      <c r="V5648" s="39"/>
      <c r="Z5648" s="38"/>
      <c r="AA5648" s="38">
        <v>0</v>
      </c>
      <c r="AB5648" s="30"/>
      <c r="AC5648" s="31"/>
      <c r="AD5648" s="32"/>
      <c r="AE5648" s="32"/>
      <c r="AF5648" s="33"/>
      <c r="AJ5648" s="350">
        <v>1501085</v>
      </c>
      <c r="AK5648" s="3"/>
      <c r="AL5648" s="3"/>
    </row>
    <row r="5649" spans="1:38" ht="12" customHeight="1" x14ac:dyDescent="0.25">
      <c r="A5649" s="73">
        <v>5701086</v>
      </c>
      <c r="B5649" s="98" t="s">
        <v>4283</v>
      </c>
      <c r="C5649" s="74"/>
      <c r="D5649" s="115">
        <v>2018.49</v>
      </c>
      <c r="E5649" s="75"/>
      <c r="F5649" s="112">
        <f t="shared" si="285"/>
        <v>2422.1880000000001</v>
      </c>
      <c r="G5649" s="80" t="s">
        <v>3334</v>
      </c>
      <c r="H5649" s="358"/>
      <c r="L5649"/>
      <c r="M5649"/>
      <c r="P5649" s="9">
        <v>131</v>
      </c>
      <c r="V5649" s="39"/>
      <c r="Z5649" s="38"/>
      <c r="AA5649" s="38">
        <v>0</v>
      </c>
      <c r="AB5649" s="30"/>
      <c r="AC5649" s="31"/>
      <c r="AD5649" s="32"/>
      <c r="AE5649" s="32"/>
      <c r="AF5649" s="33"/>
      <c r="AJ5649" s="350">
        <v>1501086</v>
      </c>
      <c r="AK5649" s="3"/>
      <c r="AL5649" s="3"/>
    </row>
    <row r="5650" spans="1:38" ht="12" customHeight="1" x14ac:dyDescent="0.25">
      <c r="A5650" s="73">
        <v>1501087</v>
      </c>
      <c r="B5650" s="98" t="s">
        <v>4284</v>
      </c>
      <c r="C5650" s="74"/>
      <c r="D5650" s="115">
        <v>1345.66</v>
      </c>
      <c r="E5650" s="75" t="s">
        <v>6463</v>
      </c>
      <c r="F5650" s="309">
        <f t="shared" si="285"/>
        <v>1614.7920000000001</v>
      </c>
      <c r="G5650" s="80" t="s">
        <v>3334</v>
      </c>
      <c r="H5650" s="358"/>
      <c r="L5650"/>
      <c r="M5650"/>
      <c r="P5650" s="9">
        <v>131</v>
      </c>
      <c r="V5650" s="39"/>
      <c r="Z5650" s="38"/>
      <c r="AA5650" s="38">
        <v>0</v>
      </c>
      <c r="AB5650" s="30"/>
      <c r="AC5650" s="31"/>
      <c r="AD5650" s="32"/>
      <c r="AE5650" s="32"/>
      <c r="AF5650" s="33"/>
      <c r="AJ5650" s="350"/>
      <c r="AK5650" s="3"/>
      <c r="AL5650" s="3"/>
    </row>
    <row r="5651" spans="1:38" ht="12" customHeight="1" x14ac:dyDescent="0.25">
      <c r="A5651" s="73">
        <v>5701088</v>
      </c>
      <c r="B5651" s="98" t="s">
        <v>4285</v>
      </c>
      <c r="C5651" s="74"/>
      <c r="D5651" s="115">
        <v>2122.5100000000002</v>
      </c>
      <c r="E5651" s="75"/>
      <c r="F5651" s="112">
        <f t="shared" si="285"/>
        <v>2547.0120000000002</v>
      </c>
      <c r="G5651" s="80" t="s">
        <v>3334</v>
      </c>
      <c r="H5651" s="358"/>
      <c r="L5651"/>
      <c r="M5651"/>
      <c r="P5651" s="9">
        <v>131</v>
      </c>
      <c r="V5651" s="39"/>
      <c r="Z5651" s="38"/>
      <c r="AA5651" s="38">
        <v>0</v>
      </c>
      <c r="AB5651" s="30"/>
      <c r="AC5651" s="31"/>
      <c r="AD5651" s="32"/>
      <c r="AE5651" s="32"/>
      <c r="AF5651" s="33"/>
      <c r="AJ5651" s="350">
        <v>1501088</v>
      </c>
      <c r="AK5651" s="3"/>
      <c r="AL5651" s="3"/>
    </row>
    <row r="5652" spans="1:38" ht="12" customHeight="1" x14ac:dyDescent="0.25">
      <c r="A5652" s="73">
        <v>5701089</v>
      </c>
      <c r="B5652" s="98" t="s">
        <v>4286</v>
      </c>
      <c r="C5652" s="74"/>
      <c r="D5652" s="115">
        <v>2122.5100000000002</v>
      </c>
      <c r="E5652" s="75"/>
      <c r="F5652" s="112">
        <f t="shared" si="285"/>
        <v>2547.0120000000002</v>
      </c>
      <c r="G5652" s="80" t="s">
        <v>3334</v>
      </c>
      <c r="H5652" s="358"/>
      <c r="L5652"/>
      <c r="M5652"/>
      <c r="P5652" s="9">
        <v>131</v>
      </c>
      <c r="V5652" s="39"/>
      <c r="Z5652" s="38"/>
      <c r="AA5652" s="38">
        <v>0</v>
      </c>
      <c r="AB5652" s="30"/>
      <c r="AC5652" s="31"/>
      <c r="AD5652" s="32"/>
      <c r="AE5652" s="32"/>
      <c r="AF5652" s="33"/>
      <c r="AJ5652" s="350">
        <v>1501089</v>
      </c>
      <c r="AK5652" s="3"/>
      <c r="AL5652" s="3"/>
    </row>
    <row r="5653" spans="1:38" ht="12" customHeight="1" x14ac:dyDescent="0.25">
      <c r="A5653" s="73">
        <v>5701090</v>
      </c>
      <c r="B5653" s="98" t="s">
        <v>4287</v>
      </c>
      <c r="C5653" s="74"/>
      <c r="D5653" s="115">
        <v>2398.19</v>
      </c>
      <c r="E5653" s="75"/>
      <c r="F5653" s="112">
        <f t="shared" si="285"/>
        <v>2877.828</v>
      </c>
      <c r="G5653" s="80" t="s">
        <v>3334</v>
      </c>
      <c r="H5653" s="358"/>
      <c r="L5653"/>
      <c r="M5653"/>
      <c r="P5653" s="9">
        <v>131</v>
      </c>
      <c r="V5653" s="39"/>
      <c r="Z5653" s="38"/>
      <c r="AA5653" s="38">
        <v>0</v>
      </c>
      <c r="AB5653" s="30"/>
      <c r="AC5653" s="31"/>
      <c r="AD5653" s="32"/>
      <c r="AE5653" s="32"/>
      <c r="AF5653" s="33"/>
      <c r="AJ5653" s="350">
        <v>1501090</v>
      </c>
      <c r="AK5653" s="3"/>
      <c r="AL5653" s="3"/>
    </row>
    <row r="5654" spans="1:38" ht="12" customHeight="1" x14ac:dyDescent="0.25">
      <c r="A5654" s="73">
        <v>5701091</v>
      </c>
      <c r="B5654" s="98" t="s">
        <v>4288</v>
      </c>
      <c r="C5654" s="74"/>
      <c r="D5654" s="115">
        <v>2398.19</v>
      </c>
      <c r="E5654" s="75"/>
      <c r="F5654" s="112">
        <f t="shared" si="285"/>
        <v>2877.828</v>
      </c>
      <c r="G5654" s="80" t="s">
        <v>3334</v>
      </c>
      <c r="H5654" s="358"/>
      <c r="L5654"/>
      <c r="M5654"/>
      <c r="P5654" s="9">
        <v>131</v>
      </c>
      <c r="V5654" s="39"/>
      <c r="Z5654" s="38"/>
      <c r="AA5654" s="38">
        <v>0</v>
      </c>
      <c r="AB5654" s="30"/>
      <c r="AC5654" s="31"/>
      <c r="AD5654" s="32"/>
      <c r="AE5654" s="32"/>
      <c r="AF5654" s="33"/>
      <c r="AJ5654" s="350">
        <v>1501091</v>
      </c>
      <c r="AK5654" s="3"/>
      <c r="AL5654" s="3"/>
    </row>
    <row r="5655" spans="1:38" ht="12" customHeight="1" x14ac:dyDescent="0.25">
      <c r="A5655" s="73">
        <v>5701092</v>
      </c>
      <c r="B5655" s="98" t="s">
        <v>4289</v>
      </c>
      <c r="C5655" s="74"/>
      <c r="D5655" s="115">
        <v>3313.76</v>
      </c>
      <c r="E5655" s="75"/>
      <c r="F5655" s="112">
        <f t="shared" si="285"/>
        <v>3976.5120000000002</v>
      </c>
      <c r="G5655" s="80" t="s">
        <v>3334</v>
      </c>
      <c r="H5655" s="358"/>
      <c r="L5655"/>
      <c r="M5655"/>
      <c r="P5655" s="9">
        <v>131</v>
      </c>
      <c r="V5655" s="39"/>
      <c r="Z5655" s="38"/>
      <c r="AA5655" s="38">
        <v>0</v>
      </c>
      <c r="AB5655" s="30"/>
      <c r="AC5655" s="31"/>
      <c r="AD5655" s="32"/>
      <c r="AE5655" s="32"/>
      <c r="AF5655" s="33"/>
      <c r="AJ5655" s="350">
        <v>1501092</v>
      </c>
      <c r="AK5655" s="3"/>
      <c r="AL5655" s="3"/>
    </row>
    <row r="5656" spans="1:38" ht="12" customHeight="1" x14ac:dyDescent="0.25">
      <c r="A5656" s="271">
        <v>5701093</v>
      </c>
      <c r="B5656" s="100" t="s">
        <v>4290</v>
      </c>
      <c r="C5656" s="85"/>
      <c r="D5656" s="115">
        <v>3313.76</v>
      </c>
      <c r="E5656" s="86"/>
      <c r="F5656" s="292">
        <f t="shared" si="285"/>
        <v>3976.5120000000002</v>
      </c>
      <c r="G5656" s="87" t="s">
        <v>3334</v>
      </c>
      <c r="H5656" s="358"/>
      <c r="L5656"/>
      <c r="M5656"/>
      <c r="P5656" s="9">
        <v>131</v>
      </c>
      <c r="V5656" s="39"/>
      <c r="Z5656" s="38"/>
      <c r="AA5656" s="38">
        <v>0</v>
      </c>
      <c r="AB5656" s="30"/>
      <c r="AC5656" s="31"/>
      <c r="AD5656" s="32"/>
      <c r="AE5656" s="32"/>
      <c r="AF5656" s="33"/>
      <c r="AJ5656" s="350">
        <v>1501093</v>
      </c>
      <c r="AK5656" s="3"/>
      <c r="AL5656" s="3"/>
    </row>
    <row r="5657" spans="1:38" ht="60" customHeight="1" x14ac:dyDescent="0.25">
      <c r="A5657" s="269">
        <v>187</v>
      </c>
      <c r="B5657" s="284" t="s">
        <v>8094</v>
      </c>
      <c r="C5657" s="267"/>
      <c r="D5657" s="115"/>
      <c r="E5657" s="267"/>
      <c r="F5657" s="298"/>
      <c r="G5657" s="189"/>
      <c r="H5657" s="358"/>
      <c r="I5657" s="331"/>
      <c r="J5657" s="72"/>
      <c r="K5657" s="72"/>
      <c r="L5657"/>
      <c r="M5657"/>
      <c r="P5657" s="9">
        <v>132</v>
      </c>
      <c r="R5657" s="36"/>
      <c r="V5657" s="37"/>
      <c r="Z5657" s="38"/>
      <c r="AA5657" s="38"/>
      <c r="AB5657" s="30"/>
      <c r="AC5657" s="31"/>
      <c r="AD5657" s="32"/>
      <c r="AE5657" s="32"/>
      <c r="AF5657" s="33"/>
      <c r="AJ5657" s="350"/>
      <c r="AK5657" s="3"/>
      <c r="AL5657" s="3"/>
    </row>
    <row r="5658" spans="1:38" ht="12" customHeight="1" x14ac:dyDescent="0.25">
      <c r="A5658" s="76">
        <v>5704001</v>
      </c>
      <c r="B5658" s="270" t="s">
        <v>2508</v>
      </c>
      <c r="C5658" s="77"/>
      <c r="D5658" s="115">
        <v>405.51</v>
      </c>
      <c r="E5658" s="78" t="s">
        <v>1</v>
      </c>
      <c r="F5658" s="112">
        <f t="shared" si="285"/>
        <v>486.61199999999997</v>
      </c>
      <c r="G5658" s="79" t="s">
        <v>3335</v>
      </c>
      <c r="H5658" s="358"/>
      <c r="I5658" s="326" t="s">
        <v>4950</v>
      </c>
      <c r="L5658"/>
      <c r="M5658"/>
      <c r="P5658" s="9">
        <v>132</v>
      </c>
      <c r="V5658" s="39"/>
      <c r="Z5658" s="38"/>
      <c r="AA5658" s="38">
        <v>14.999646817828634</v>
      </c>
      <c r="AB5658" s="30"/>
      <c r="AC5658" s="31"/>
      <c r="AD5658" s="32"/>
      <c r="AE5658" s="32"/>
      <c r="AF5658" s="33"/>
      <c r="AJ5658" s="350">
        <v>1504001</v>
      </c>
      <c r="AK5658" s="3"/>
      <c r="AL5658" s="3"/>
    </row>
    <row r="5659" spans="1:38" ht="12" customHeight="1" x14ac:dyDescent="0.25">
      <c r="A5659" s="73">
        <v>5704002</v>
      </c>
      <c r="B5659" s="98" t="s">
        <v>2509</v>
      </c>
      <c r="C5659" s="74"/>
      <c r="D5659" s="115">
        <v>405.51</v>
      </c>
      <c r="E5659" s="75" t="s">
        <v>6463</v>
      </c>
      <c r="F5659" s="112">
        <f t="shared" si="285"/>
        <v>486.61199999999997</v>
      </c>
      <c r="G5659" s="80" t="s">
        <v>3335</v>
      </c>
      <c r="H5659" s="358"/>
      <c r="I5659" s="360" t="s">
        <v>8325</v>
      </c>
      <c r="L5659"/>
      <c r="M5659"/>
      <c r="P5659" s="9">
        <v>132</v>
      </c>
      <c r="V5659" s="39"/>
      <c r="Z5659" s="38"/>
      <c r="AA5659" s="38">
        <v>14.999646817828634</v>
      </c>
      <c r="AB5659" s="30"/>
      <c r="AC5659" s="31"/>
      <c r="AD5659" s="32"/>
      <c r="AE5659" s="32"/>
      <c r="AF5659" s="33"/>
      <c r="AJ5659" s="350">
        <v>1504002</v>
      </c>
      <c r="AK5659" s="3"/>
      <c r="AL5659" s="3"/>
    </row>
    <row r="5660" spans="1:38" ht="12" customHeight="1" x14ac:dyDescent="0.25">
      <c r="A5660" s="73">
        <v>5704003</v>
      </c>
      <c r="B5660" s="98" t="s">
        <v>2510</v>
      </c>
      <c r="C5660" s="74"/>
      <c r="D5660" s="115">
        <v>419.8</v>
      </c>
      <c r="E5660" s="75" t="s">
        <v>6463</v>
      </c>
      <c r="F5660" s="112">
        <f t="shared" si="285"/>
        <v>503.76</v>
      </c>
      <c r="G5660" s="80" t="s">
        <v>3335</v>
      </c>
      <c r="H5660" s="358"/>
      <c r="I5660" s="361"/>
      <c r="L5660"/>
      <c r="M5660"/>
      <c r="P5660" s="9">
        <v>132</v>
      </c>
      <c r="V5660" s="39"/>
      <c r="Z5660" s="38"/>
      <c r="AA5660" s="38">
        <v>15.000682314410483</v>
      </c>
      <c r="AB5660" s="30"/>
      <c r="AC5660" s="31"/>
      <c r="AD5660" s="32"/>
      <c r="AE5660" s="32"/>
      <c r="AF5660" s="33"/>
      <c r="AJ5660" s="350">
        <v>1504003</v>
      </c>
      <c r="AK5660" s="3"/>
      <c r="AL5660" s="3"/>
    </row>
    <row r="5661" spans="1:38" ht="12" customHeight="1" x14ac:dyDescent="0.25">
      <c r="A5661" s="73">
        <v>5704004</v>
      </c>
      <c r="B5661" s="98" t="s">
        <v>2511</v>
      </c>
      <c r="C5661" s="74"/>
      <c r="D5661" s="115">
        <v>485.7</v>
      </c>
      <c r="E5661" s="75" t="s">
        <v>6463</v>
      </c>
      <c r="F5661" s="112">
        <f t="shared" si="285"/>
        <v>582.83999999999992</v>
      </c>
      <c r="G5661" s="80" t="s">
        <v>3335</v>
      </c>
      <c r="H5661" s="358"/>
      <c r="L5661"/>
      <c r="M5661"/>
      <c r="P5661" s="9">
        <v>132</v>
      </c>
      <c r="V5661" s="39"/>
      <c r="Z5661" s="38"/>
      <c r="AA5661" s="38">
        <v>15.000147436086451</v>
      </c>
      <c r="AB5661" s="30"/>
      <c r="AC5661" s="31"/>
      <c r="AD5661" s="32"/>
      <c r="AE5661" s="32"/>
      <c r="AF5661" s="33"/>
      <c r="AJ5661" s="350">
        <v>1504004</v>
      </c>
      <c r="AK5661" s="3"/>
      <c r="AL5661" s="3"/>
    </row>
    <row r="5662" spans="1:38" ht="12" customHeight="1" x14ac:dyDescent="0.25">
      <c r="A5662" s="73">
        <v>5704005</v>
      </c>
      <c r="B5662" s="98" t="s">
        <v>2512</v>
      </c>
      <c r="C5662" s="74"/>
      <c r="D5662" s="115">
        <v>490.14</v>
      </c>
      <c r="E5662" s="75" t="s">
        <v>6463</v>
      </c>
      <c r="F5662" s="112">
        <f t="shared" si="285"/>
        <v>588.16800000000001</v>
      </c>
      <c r="G5662" s="80" t="s">
        <v>3335</v>
      </c>
      <c r="H5662" s="358"/>
      <c r="L5662"/>
      <c r="M5662"/>
      <c r="P5662" s="9">
        <v>132</v>
      </c>
      <c r="V5662" s="39"/>
      <c r="Z5662" s="38"/>
      <c r="AA5662" s="38">
        <v>14.998685094819294</v>
      </c>
      <c r="AB5662" s="30"/>
      <c r="AC5662" s="31"/>
      <c r="AD5662" s="32"/>
      <c r="AE5662" s="32"/>
      <c r="AF5662" s="33"/>
      <c r="AJ5662" s="350">
        <v>1504005</v>
      </c>
      <c r="AK5662" s="3"/>
      <c r="AL5662" s="3"/>
    </row>
    <row r="5663" spans="1:38" ht="12" customHeight="1" x14ac:dyDescent="0.25">
      <c r="A5663" s="73">
        <v>5704006</v>
      </c>
      <c r="B5663" s="98" t="s">
        <v>2513</v>
      </c>
      <c r="C5663" s="74"/>
      <c r="D5663" s="115">
        <v>544.94000000000005</v>
      </c>
      <c r="E5663" s="75" t="s">
        <v>6463</v>
      </c>
      <c r="F5663" s="112">
        <f t="shared" si="285"/>
        <v>653.928</v>
      </c>
      <c r="G5663" s="80" t="s">
        <v>3335</v>
      </c>
      <c r="H5663" s="358"/>
      <c r="L5663"/>
      <c r="M5663"/>
      <c r="P5663" s="9">
        <v>132</v>
      </c>
      <c r="V5663" s="39"/>
      <c r="Z5663" s="38"/>
      <c r="AA5663" s="38">
        <v>14.999080133512052</v>
      </c>
      <c r="AB5663" s="30"/>
      <c r="AC5663" s="31"/>
      <c r="AD5663" s="32"/>
      <c r="AE5663" s="32"/>
      <c r="AF5663" s="33"/>
      <c r="AJ5663" s="350">
        <v>1504006</v>
      </c>
      <c r="AK5663" s="3"/>
      <c r="AL5663" s="3"/>
    </row>
    <row r="5664" spans="1:38" ht="12" customHeight="1" x14ac:dyDescent="0.25">
      <c r="A5664" s="73">
        <v>5704007</v>
      </c>
      <c r="B5664" s="98" t="s">
        <v>2514</v>
      </c>
      <c r="C5664" s="74"/>
      <c r="D5664" s="115">
        <v>549.55999999999995</v>
      </c>
      <c r="E5664" s="75" t="s">
        <v>6463</v>
      </c>
      <c r="F5664" s="112">
        <f t="shared" si="285"/>
        <v>659.47199999999987</v>
      </c>
      <c r="G5664" s="80" t="s">
        <v>3335</v>
      </c>
      <c r="H5664" s="358"/>
      <c r="L5664"/>
      <c r="M5664"/>
      <c r="P5664" s="9">
        <v>132</v>
      </c>
      <c r="V5664" s="39"/>
      <c r="Z5664" s="38"/>
      <c r="AA5664" s="38">
        <v>15.000521213384758</v>
      </c>
      <c r="AB5664" s="30"/>
      <c r="AC5664" s="31"/>
      <c r="AD5664" s="32"/>
      <c r="AE5664" s="32"/>
      <c r="AF5664" s="33"/>
      <c r="AJ5664" s="350">
        <v>1504007</v>
      </c>
      <c r="AK5664" s="3"/>
      <c r="AL5664" s="3"/>
    </row>
    <row r="5665" spans="1:38" ht="12" customHeight="1" x14ac:dyDescent="0.25">
      <c r="A5665" s="73">
        <v>5704008</v>
      </c>
      <c r="B5665" s="98" t="s">
        <v>2515</v>
      </c>
      <c r="C5665" s="74"/>
      <c r="D5665" s="115">
        <v>612.66</v>
      </c>
      <c r="E5665" s="75" t="s">
        <v>6463</v>
      </c>
      <c r="F5665" s="112">
        <f t="shared" si="285"/>
        <v>735.19199999999989</v>
      </c>
      <c r="G5665" s="80" t="s">
        <v>3335</v>
      </c>
      <c r="H5665" s="358"/>
      <c r="L5665"/>
      <c r="M5665"/>
      <c r="P5665" s="9">
        <v>132</v>
      </c>
      <c r="V5665" s="39"/>
      <c r="Z5665" s="38"/>
      <c r="AA5665" s="38">
        <v>15.000701295058207</v>
      </c>
      <c r="AB5665" s="30"/>
      <c r="AC5665" s="31"/>
      <c r="AD5665" s="32"/>
      <c r="AE5665" s="32"/>
      <c r="AF5665" s="33"/>
      <c r="AJ5665" s="350">
        <v>1504008</v>
      </c>
      <c r="AK5665" s="3"/>
      <c r="AL5665" s="3"/>
    </row>
    <row r="5666" spans="1:38" ht="12" customHeight="1" x14ac:dyDescent="0.25">
      <c r="A5666" s="73">
        <v>5704009</v>
      </c>
      <c r="B5666" s="98" t="s">
        <v>2516</v>
      </c>
      <c r="C5666" s="74"/>
      <c r="D5666" s="115">
        <v>611.67999999999995</v>
      </c>
      <c r="E5666" s="75" t="s">
        <v>6463</v>
      </c>
      <c r="F5666" s="112">
        <f t="shared" si="285"/>
        <v>734.01599999999996</v>
      </c>
      <c r="G5666" s="80" t="s">
        <v>3335</v>
      </c>
      <c r="H5666" s="358"/>
      <c r="L5666"/>
      <c r="M5666"/>
      <c r="P5666" s="9">
        <v>132</v>
      </c>
      <c r="V5666" s="39"/>
      <c r="Z5666" s="38"/>
      <c r="AA5666" s="38">
        <v>14.999180500597063</v>
      </c>
      <c r="AB5666" s="30"/>
      <c r="AC5666" s="31"/>
      <c r="AD5666" s="32"/>
      <c r="AE5666" s="32"/>
      <c r="AF5666" s="33"/>
      <c r="AJ5666" s="350">
        <v>1504009</v>
      </c>
      <c r="AK5666" s="3"/>
      <c r="AL5666" s="3"/>
    </row>
    <row r="5667" spans="1:38" ht="12" customHeight="1" x14ac:dyDescent="0.25">
      <c r="A5667" s="73">
        <v>5704010</v>
      </c>
      <c r="B5667" s="98" t="s">
        <v>2517</v>
      </c>
      <c r="C5667" s="74"/>
      <c r="D5667" s="115">
        <v>662.72</v>
      </c>
      <c r="E5667" s="75" t="s">
        <v>6463</v>
      </c>
      <c r="F5667" s="112">
        <f t="shared" si="285"/>
        <v>795.26400000000001</v>
      </c>
      <c r="G5667" s="80" t="s">
        <v>3335</v>
      </c>
      <c r="H5667" s="358"/>
      <c r="L5667"/>
      <c r="M5667"/>
      <c r="P5667" s="9">
        <v>132</v>
      </c>
      <c r="V5667" s="39"/>
      <c r="Z5667" s="38"/>
      <c r="AA5667" s="38">
        <v>15.000108054372959</v>
      </c>
      <c r="AB5667" s="30"/>
      <c r="AC5667" s="31"/>
      <c r="AD5667" s="32"/>
      <c r="AE5667" s="32"/>
      <c r="AF5667" s="33"/>
      <c r="AJ5667" s="350">
        <v>1504010</v>
      </c>
      <c r="AK5667" s="3"/>
      <c r="AL5667" s="3"/>
    </row>
    <row r="5668" spans="1:38" ht="12" customHeight="1" x14ac:dyDescent="0.25">
      <c r="A5668" s="73">
        <v>5704011</v>
      </c>
      <c r="B5668" s="98" t="s">
        <v>2518</v>
      </c>
      <c r="C5668" s="74"/>
      <c r="D5668" s="115">
        <v>652.73</v>
      </c>
      <c r="E5668" s="75" t="s">
        <v>6463</v>
      </c>
      <c r="F5668" s="112">
        <f t="shared" si="285"/>
        <v>783.27599999999995</v>
      </c>
      <c r="G5668" s="80" t="s">
        <v>3335</v>
      </c>
      <c r="H5668" s="358"/>
      <c r="L5668"/>
      <c r="M5668"/>
      <c r="P5668" s="9">
        <v>132</v>
      </c>
      <c r="V5668" s="39"/>
      <c r="Z5668" s="38"/>
      <c r="AA5668" s="38">
        <v>14.999451453647836</v>
      </c>
      <c r="AB5668" s="30"/>
      <c r="AC5668" s="31"/>
      <c r="AD5668" s="32"/>
      <c r="AE5668" s="32"/>
      <c r="AF5668" s="33"/>
      <c r="AJ5668" s="350">
        <v>1504011</v>
      </c>
      <c r="AK5668" s="3"/>
      <c r="AL5668" s="3"/>
    </row>
    <row r="5669" spans="1:38" ht="12" customHeight="1" x14ac:dyDescent="0.25">
      <c r="A5669" s="73">
        <v>5704012</v>
      </c>
      <c r="B5669" s="98" t="s">
        <v>2519</v>
      </c>
      <c r="C5669" s="74"/>
      <c r="D5669" s="115">
        <v>707.49</v>
      </c>
      <c r="E5669" s="75" t="s">
        <v>6463</v>
      </c>
      <c r="F5669" s="112">
        <f t="shared" si="285"/>
        <v>848.98799999999994</v>
      </c>
      <c r="G5669" s="80" t="s">
        <v>3335</v>
      </c>
      <c r="H5669" s="358"/>
      <c r="L5669"/>
      <c r="M5669"/>
      <c r="P5669" s="9">
        <v>132</v>
      </c>
      <c r="V5669" s="39"/>
      <c r="Z5669" s="38"/>
      <c r="AA5669" s="38">
        <v>15.000303649871455</v>
      </c>
      <c r="AB5669" s="30"/>
      <c r="AC5669" s="31"/>
      <c r="AD5669" s="32"/>
      <c r="AE5669" s="32"/>
      <c r="AF5669" s="33"/>
      <c r="AJ5669" s="350">
        <v>1504012</v>
      </c>
      <c r="AK5669" s="3"/>
      <c r="AL5669" s="3"/>
    </row>
    <row r="5670" spans="1:38" ht="12" customHeight="1" x14ac:dyDescent="0.25">
      <c r="A5670" s="73">
        <v>5704013</v>
      </c>
      <c r="B5670" s="98" t="s">
        <v>2520</v>
      </c>
      <c r="C5670" s="74"/>
      <c r="D5670" s="115">
        <v>704.48</v>
      </c>
      <c r="E5670" s="75" t="s">
        <v>6463</v>
      </c>
      <c r="F5670" s="112">
        <f t="shared" si="285"/>
        <v>845.37599999999998</v>
      </c>
      <c r="G5670" s="80" t="s">
        <v>3335</v>
      </c>
      <c r="H5670" s="358"/>
      <c r="L5670"/>
      <c r="M5670"/>
      <c r="P5670" s="9">
        <v>132</v>
      </c>
      <c r="V5670" s="39"/>
      <c r="Z5670" s="38"/>
      <c r="AA5670" s="38">
        <v>14.999593396763444</v>
      </c>
      <c r="AB5670" s="30"/>
      <c r="AC5670" s="31"/>
      <c r="AD5670" s="32"/>
      <c r="AE5670" s="32"/>
      <c r="AF5670" s="33"/>
      <c r="AJ5670" s="350">
        <v>1504013</v>
      </c>
      <c r="AK5670" s="3"/>
      <c r="AL5670" s="3"/>
    </row>
    <row r="5671" spans="1:38" ht="12" customHeight="1" x14ac:dyDescent="0.25">
      <c r="A5671" s="73">
        <v>5704014</v>
      </c>
      <c r="B5671" s="98" t="s">
        <v>2521</v>
      </c>
      <c r="C5671" s="74"/>
      <c r="D5671" s="115">
        <v>853.91</v>
      </c>
      <c r="E5671" s="75" t="s">
        <v>1</v>
      </c>
      <c r="F5671" s="112">
        <f t="shared" si="285"/>
        <v>1024.692</v>
      </c>
      <c r="G5671" s="80" t="s">
        <v>3335</v>
      </c>
      <c r="H5671" s="358"/>
      <c r="L5671"/>
      <c r="M5671"/>
      <c r="P5671" s="9">
        <v>132</v>
      </c>
      <c r="V5671" s="39"/>
      <c r="Z5671" s="38"/>
      <c r="AA5671" s="38">
        <v>14.999245257702569</v>
      </c>
      <c r="AB5671" s="30"/>
      <c r="AC5671" s="31"/>
      <c r="AD5671" s="32"/>
      <c r="AE5671" s="32"/>
      <c r="AF5671" s="33"/>
      <c r="AJ5671" s="350">
        <v>1504014</v>
      </c>
      <c r="AK5671" s="3"/>
      <c r="AL5671" s="3"/>
    </row>
    <row r="5672" spans="1:38" ht="12" customHeight="1" x14ac:dyDescent="0.25">
      <c r="A5672" s="73">
        <v>5704015</v>
      </c>
      <c r="B5672" s="98" t="s">
        <v>2522</v>
      </c>
      <c r="C5672" s="74"/>
      <c r="D5672" s="115">
        <v>884.04</v>
      </c>
      <c r="E5672" s="75" t="s">
        <v>6463</v>
      </c>
      <c r="F5672" s="112">
        <f t="shared" si="285"/>
        <v>1060.848</v>
      </c>
      <c r="G5672" s="80" t="s">
        <v>3335</v>
      </c>
      <c r="H5672" s="358"/>
      <c r="L5672"/>
      <c r="M5672"/>
      <c r="P5672" s="9">
        <v>132</v>
      </c>
      <c r="V5672" s="39"/>
      <c r="Z5672" s="38"/>
      <c r="AA5672" s="38">
        <v>15.000405022276226</v>
      </c>
      <c r="AB5672" s="30"/>
      <c r="AC5672" s="31"/>
      <c r="AD5672" s="32"/>
      <c r="AE5672" s="32"/>
      <c r="AF5672" s="33"/>
      <c r="AJ5672" s="350">
        <v>1504015</v>
      </c>
      <c r="AK5672" s="3"/>
      <c r="AL5672" s="3"/>
    </row>
    <row r="5673" spans="1:38" ht="12" customHeight="1" x14ac:dyDescent="0.25">
      <c r="A5673" s="73">
        <v>5704016</v>
      </c>
      <c r="B5673" s="98" t="s">
        <v>2523</v>
      </c>
      <c r="C5673" s="74"/>
      <c r="D5673" s="115">
        <v>1016.01</v>
      </c>
      <c r="E5673" s="75" t="s">
        <v>6463</v>
      </c>
      <c r="F5673" s="112">
        <f t="shared" si="285"/>
        <v>1219.212</v>
      </c>
      <c r="G5673" s="80" t="s">
        <v>3334</v>
      </c>
      <c r="H5673" s="358"/>
      <c r="L5673"/>
      <c r="M5673"/>
      <c r="P5673" s="9">
        <v>132</v>
      </c>
      <c r="V5673" s="39"/>
      <c r="Z5673" s="38"/>
      <c r="AA5673" s="38">
        <v>14.999788556687946</v>
      </c>
      <c r="AB5673" s="30"/>
      <c r="AC5673" s="31"/>
      <c r="AD5673" s="32"/>
      <c r="AE5673" s="32"/>
      <c r="AF5673" s="33"/>
      <c r="AJ5673" s="350">
        <v>1504016</v>
      </c>
      <c r="AK5673" s="3"/>
      <c r="AL5673" s="3"/>
    </row>
    <row r="5674" spans="1:38" ht="12" customHeight="1" x14ac:dyDescent="0.25">
      <c r="A5674" s="73">
        <v>5704017</v>
      </c>
      <c r="B5674" s="98" t="s">
        <v>2524</v>
      </c>
      <c r="C5674" s="74"/>
      <c r="D5674" s="115">
        <v>1412.04</v>
      </c>
      <c r="E5674" s="75" t="s">
        <v>1</v>
      </c>
      <c r="F5674" s="112">
        <f t="shared" si="285"/>
        <v>1694.4479999999999</v>
      </c>
      <c r="G5674" s="80" t="s">
        <v>3334</v>
      </c>
      <c r="H5674" s="358"/>
      <c r="L5674"/>
      <c r="M5674"/>
      <c r="P5674" s="9">
        <v>132</v>
      </c>
      <c r="V5674" s="39"/>
      <c r="Z5674" s="38"/>
      <c r="AA5674" s="38">
        <v>15.000050713539494</v>
      </c>
      <c r="AB5674" s="30"/>
      <c r="AC5674" s="31"/>
      <c r="AD5674" s="32"/>
      <c r="AE5674" s="32"/>
      <c r="AF5674" s="33"/>
      <c r="AJ5674" s="350">
        <v>1504017</v>
      </c>
      <c r="AK5674" s="3"/>
      <c r="AL5674" s="3"/>
    </row>
    <row r="5675" spans="1:38" ht="12" customHeight="1" x14ac:dyDescent="0.25">
      <c r="A5675" s="73">
        <v>5704018</v>
      </c>
      <c r="B5675" s="98" t="s">
        <v>2525</v>
      </c>
      <c r="C5675" s="74"/>
      <c r="D5675" s="115">
        <v>2246.4</v>
      </c>
      <c r="E5675" s="75" t="s">
        <v>6463</v>
      </c>
      <c r="F5675" s="112">
        <f t="shared" si="285"/>
        <v>2695.68</v>
      </c>
      <c r="G5675" s="80" t="s">
        <v>3334</v>
      </c>
      <c r="H5675" s="358"/>
      <c r="L5675"/>
      <c r="M5675"/>
      <c r="P5675" s="9">
        <v>132</v>
      </c>
      <c r="V5675" s="39"/>
      <c r="Z5675" s="38"/>
      <c r="AA5675" s="38">
        <v>14.999681224099461</v>
      </c>
      <c r="AB5675" s="30"/>
      <c r="AC5675" s="31"/>
      <c r="AD5675" s="32"/>
      <c r="AE5675" s="32"/>
      <c r="AF5675" s="33"/>
      <c r="AJ5675" s="350">
        <v>1504018</v>
      </c>
      <c r="AK5675" s="3"/>
      <c r="AL5675" s="3"/>
    </row>
    <row r="5676" spans="1:38" ht="12" customHeight="1" x14ac:dyDescent="0.25">
      <c r="A5676" s="73">
        <v>5704019</v>
      </c>
      <c r="B5676" s="98" t="s">
        <v>2526</v>
      </c>
      <c r="C5676" s="74"/>
      <c r="D5676" s="115">
        <v>2620.7800000000002</v>
      </c>
      <c r="E5676" s="75" t="s">
        <v>6463</v>
      </c>
      <c r="F5676" s="112">
        <f t="shared" si="285"/>
        <v>3144.9360000000001</v>
      </c>
      <c r="G5676" s="80" t="s">
        <v>3334</v>
      </c>
      <c r="H5676" s="358"/>
      <c r="L5676"/>
      <c r="M5676"/>
      <c r="P5676" s="9">
        <v>132</v>
      </c>
      <c r="V5676" s="39"/>
      <c r="Z5676" s="38"/>
      <c r="AA5676" s="38">
        <v>14.999726761025201</v>
      </c>
      <c r="AB5676" s="30"/>
      <c r="AC5676" s="31"/>
      <c r="AD5676" s="32"/>
      <c r="AE5676" s="32"/>
      <c r="AF5676" s="33"/>
      <c r="AJ5676" s="350">
        <v>1504019</v>
      </c>
      <c r="AK5676" s="3"/>
      <c r="AL5676" s="3"/>
    </row>
    <row r="5677" spans="1:38" ht="12" customHeight="1" x14ac:dyDescent="0.25">
      <c r="A5677" s="73">
        <v>5704020</v>
      </c>
      <c r="B5677" s="98" t="s">
        <v>2527</v>
      </c>
      <c r="C5677" s="74"/>
      <c r="D5677" s="115">
        <v>3009.08</v>
      </c>
      <c r="E5677" s="75" t="s">
        <v>6463</v>
      </c>
      <c r="F5677" s="112">
        <f t="shared" si="285"/>
        <v>3610.8959999999997</v>
      </c>
      <c r="G5677" s="80" t="s">
        <v>3334</v>
      </c>
      <c r="H5677" s="358"/>
      <c r="L5677"/>
      <c r="M5677"/>
      <c r="P5677" s="9">
        <v>132</v>
      </c>
      <c r="V5677" s="39"/>
      <c r="Z5677" s="38"/>
      <c r="AA5677" s="38">
        <v>14.999857212211211</v>
      </c>
      <c r="AB5677" s="30"/>
      <c r="AC5677" s="31"/>
      <c r="AD5677" s="32"/>
      <c r="AE5677" s="32"/>
      <c r="AF5677" s="33"/>
      <c r="AJ5677" s="350">
        <v>1504020</v>
      </c>
      <c r="AK5677" s="3"/>
      <c r="AL5677" s="3"/>
    </row>
    <row r="5678" spans="1:38" ht="12" customHeight="1" x14ac:dyDescent="0.25">
      <c r="A5678" s="73">
        <v>5704021</v>
      </c>
      <c r="B5678" s="98" t="s">
        <v>2528</v>
      </c>
      <c r="C5678" s="74"/>
      <c r="D5678" s="115">
        <v>3131.44</v>
      </c>
      <c r="E5678" s="75" t="s">
        <v>6463</v>
      </c>
      <c r="F5678" s="112">
        <f t="shared" si="285"/>
        <v>3757.7280000000001</v>
      </c>
      <c r="G5678" s="80" t="s">
        <v>3334</v>
      </c>
      <c r="H5678" s="358"/>
      <c r="L5678"/>
      <c r="M5678"/>
      <c r="P5678" s="9">
        <v>132</v>
      </c>
      <c r="V5678" s="39"/>
      <c r="Z5678" s="38"/>
      <c r="AA5678" s="38">
        <v>15.000114340597761</v>
      </c>
      <c r="AB5678" s="30"/>
      <c r="AC5678" s="31"/>
      <c r="AD5678" s="32"/>
      <c r="AE5678" s="32"/>
      <c r="AF5678" s="33"/>
      <c r="AJ5678" s="350">
        <v>1504021</v>
      </c>
      <c r="AK5678" s="3"/>
      <c r="AL5678" s="3"/>
    </row>
    <row r="5679" spans="1:38" ht="12" customHeight="1" x14ac:dyDescent="0.25">
      <c r="A5679" s="271">
        <v>5704022</v>
      </c>
      <c r="B5679" s="100" t="s">
        <v>2529</v>
      </c>
      <c r="C5679" s="85"/>
      <c r="D5679" s="115">
        <v>3131.44</v>
      </c>
      <c r="E5679" s="86" t="s">
        <v>6463</v>
      </c>
      <c r="F5679" s="292">
        <f t="shared" si="285"/>
        <v>3757.7280000000001</v>
      </c>
      <c r="G5679" s="87" t="s">
        <v>3334</v>
      </c>
      <c r="H5679" s="358"/>
      <c r="L5679"/>
      <c r="M5679"/>
      <c r="P5679" s="9">
        <v>132</v>
      </c>
      <c r="V5679" s="39"/>
      <c r="Z5679" s="38"/>
      <c r="AA5679" s="38">
        <v>15.000114340597761</v>
      </c>
      <c r="AB5679" s="30"/>
      <c r="AC5679" s="31"/>
      <c r="AD5679" s="32"/>
      <c r="AE5679" s="32"/>
      <c r="AF5679" s="33"/>
      <c r="AJ5679" s="350">
        <v>1504022</v>
      </c>
      <c r="AK5679" s="3"/>
      <c r="AL5679" s="3"/>
    </row>
    <row r="5680" spans="1:38" ht="75" customHeight="1" x14ac:dyDescent="0.25">
      <c r="A5680" s="269">
        <v>188</v>
      </c>
      <c r="B5680" s="284" t="s">
        <v>8095</v>
      </c>
      <c r="C5680" s="267"/>
      <c r="D5680" s="115"/>
      <c r="E5680" s="267"/>
      <c r="F5680" s="298"/>
      <c r="G5680" s="189"/>
      <c r="H5680" s="358"/>
      <c r="I5680" s="331"/>
      <c r="J5680" s="72"/>
      <c r="K5680" s="72"/>
      <c r="L5680"/>
      <c r="M5680"/>
      <c r="P5680" s="9">
        <v>133</v>
      </c>
      <c r="R5680" s="36"/>
      <c r="V5680" s="37"/>
      <c r="Z5680" s="38"/>
      <c r="AA5680" s="38"/>
      <c r="AB5680" s="30"/>
      <c r="AC5680" s="31"/>
      <c r="AD5680" s="32"/>
      <c r="AE5680" s="32"/>
      <c r="AF5680" s="33"/>
      <c r="AJ5680" s="350"/>
      <c r="AK5680" s="3"/>
      <c r="AL5680" s="3"/>
    </row>
    <row r="5681" spans="1:38" ht="12" customHeight="1" x14ac:dyDescent="0.25">
      <c r="A5681" s="76">
        <v>1503001</v>
      </c>
      <c r="B5681" s="270" t="s">
        <v>4297</v>
      </c>
      <c r="C5681" s="77"/>
      <c r="D5681" s="115">
        <v>99.38</v>
      </c>
      <c r="E5681" s="78" t="s">
        <v>6463</v>
      </c>
      <c r="F5681" s="309">
        <f t="shared" si="285"/>
        <v>119.25599999999999</v>
      </c>
      <c r="G5681" s="79" t="s">
        <v>3334</v>
      </c>
      <c r="H5681" s="358"/>
      <c r="I5681" s="326" t="s">
        <v>4950</v>
      </c>
      <c r="L5681"/>
      <c r="M5681"/>
      <c r="P5681" s="9">
        <v>133</v>
      </c>
      <c r="V5681" s="39"/>
      <c r="Z5681" s="38"/>
      <c r="AA5681" s="38">
        <v>4.9961568024596374</v>
      </c>
      <c r="AB5681" s="30"/>
      <c r="AC5681" s="31"/>
      <c r="AD5681" s="32"/>
      <c r="AE5681" s="32"/>
      <c r="AF5681" s="33"/>
      <c r="AJ5681" s="350"/>
      <c r="AK5681" s="3"/>
      <c r="AL5681" s="3"/>
    </row>
    <row r="5682" spans="1:38" ht="12" customHeight="1" x14ac:dyDescent="0.25">
      <c r="A5682" s="73">
        <v>5703002</v>
      </c>
      <c r="B5682" s="98" t="s">
        <v>4298</v>
      </c>
      <c r="C5682" s="74"/>
      <c r="D5682" s="115">
        <v>130.43</v>
      </c>
      <c r="E5682" s="75"/>
      <c r="F5682" s="112">
        <f t="shared" si="285"/>
        <v>156.51599999999999</v>
      </c>
      <c r="G5682" s="80" t="s">
        <v>3334</v>
      </c>
      <c r="H5682" s="358"/>
      <c r="I5682" s="360" t="s">
        <v>8326</v>
      </c>
      <c r="L5682"/>
      <c r="M5682"/>
      <c r="P5682" s="9">
        <v>133</v>
      </c>
      <c r="V5682" s="39"/>
      <c r="Z5682" s="38"/>
      <c r="AA5682" s="38">
        <v>4.9961568024596374</v>
      </c>
      <c r="AB5682" s="30"/>
      <c r="AC5682" s="31"/>
      <c r="AD5682" s="32"/>
      <c r="AE5682" s="32"/>
      <c r="AF5682" s="33"/>
      <c r="AJ5682" s="350">
        <v>1503002</v>
      </c>
      <c r="AK5682" s="3"/>
      <c r="AL5682" s="3"/>
    </row>
    <row r="5683" spans="1:38" ht="12" customHeight="1" x14ac:dyDescent="0.25">
      <c r="A5683" s="73">
        <v>5703003</v>
      </c>
      <c r="B5683" s="98" t="s">
        <v>4299</v>
      </c>
      <c r="C5683" s="74"/>
      <c r="D5683" s="115">
        <v>130.43</v>
      </c>
      <c r="E5683" s="75" t="s">
        <v>6463</v>
      </c>
      <c r="F5683" s="112">
        <f t="shared" si="285"/>
        <v>156.51599999999999</v>
      </c>
      <c r="G5683" s="80" t="s">
        <v>3334</v>
      </c>
      <c r="H5683" s="358"/>
      <c r="I5683" s="361"/>
      <c r="L5683"/>
      <c r="M5683"/>
      <c r="P5683" s="9">
        <v>133</v>
      </c>
      <c r="V5683" s="39"/>
      <c r="Z5683" s="38"/>
      <c r="AA5683" s="38">
        <v>4.9961568024596374</v>
      </c>
      <c r="AB5683" s="30"/>
      <c r="AC5683" s="31"/>
      <c r="AD5683" s="32"/>
      <c r="AE5683" s="32"/>
      <c r="AF5683" s="33"/>
      <c r="AJ5683" s="350">
        <v>1503003</v>
      </c>
      <c r="AK5683" s="3"/>
      <c r="AL5683" s="3"/>
    </row>
    <row r="5684" spans="1:38" ht="12" customHeight="1" x14ac:dyDescent="0.25">
      <c r="A5684" s="73">
        <v>1503004</v>
      </c>
      <c r="B5684" s="98" t="s">
        <v>4300</v>
      </c>
      <c r="C5684" s="74"/>
      <c r="D5684" s="115">
        <v>93.17</v>
      </c>
      <c r="E5684" s="75" t="s">
        <v>6463</v>
      </c>
      <c r="F5684" s="309">
        <f t="shared" si="285"/>
        <v>111.804</v>
      </c>
      <c r="G5684" s="80" t="s">
        <v>3334</v>
      </c>
      <c r="H5684" s="358"/>
      <c r="L5684"/>
      <c r="M5684"/>
      <c r="P5684" s="9">
        <v>133</v>
      </c>
      <c r="V5684" s="39"/>
      <c r="Z5684" s="38"/>
      <c r="AA5684" s="38">
        <v>4.9961568024596374</v>
      </c>
      <c r="AB5684" s="30"/>
      <c r="AC5684" s="31"/>
      <c r="AD5684" s="32"/>
      <c r="AE5684" s="32"/>
      <c r="AF5684" s="33"/>
      <c r="AJ5684" s="350"/>
      <c r="AK5684" s="3"/>
      <c r="AL5684" s="3"/>
    </row>
    <row r="5685" spans="1:38" ht="12" customHeight="1" x14ac:dyDescent="0.25">
      <c r="A5685" s="73">
        <v>1503005</v>
      </c>
      <c r="B5685" s="98" t="s">
        <v>4301</v>
      </c>
      <c r="C5685" s="74"/>
      <c r="D5685" s="115">
        <v>86.65</v>
      </c>
      <c r="E5685" s="75" t="s">
        <v>6463</v>
      </c>
      <c r="F5685" s="309">
        <f t="shared" si="285"/>
        <v>103.98</v>
      </c>
      <c r="G5685" s="80" t="s">
        <v>3334</v>
      </c>
      <c r="H5685" s="358"/>
      <c r="I5685" s="360" t="s">
        <v>8327</v>
      </c>
      <c r="L5685"/>
      <c r="M5685"/>
      <c r="P5685" s="9">
        <v>133</v>
      </c>
      <c r="V5685" s="39"/>
      <c r="Z5685" s="38"/>
      <c r="AA5685" s="38">
        <v>4.9940968122786273</v>
      </c>
      <c r="AB5685" s="30"/>
      <c r="AC5685" s="31"/>
      <c r="AD5685" s="32"/>
      <c r="AE5685" s="32"/>
      <c r="AF5685" s="33"/>
      <c r="AJ5685" s="350"/>
      <c r="AK5685" s="3"/>
      <c r="AL5685" s="3"/>
    </row>
    <row r="5686" spans="1:38" ht="12" customHeight="1" x14ac:dyDescent="0.25">
      <c r="A5686" s="73">
        <v>5703006</v>
      </c>
      <c r="B5686" s="98" t="s">
        <v>4302</v>
      </c>
      <c r="C5686" s="74"/>
      <c r="D5686" s="115">
        <v>130.43</v>
      </c>
      <c r="E5686" s="75"/>
      <c r="F5686" s="112">
        <f t="shared" si="285"/>
        <v>156.51599999999999</v>
      </c>
      <c r="G5686" s="80" t="s">
        <v>3334</v>
      </c>
      <c r="H5686" s="358"/>
      <c r="I5686" s="361"/>
      <c r="L5686"/>
      <c r="M5686"/>
      <c r="P5686" s="9">
        <v>133</v>
      </c>
      <c r="V5686" s="39"/>
      <c r="Z5686" s="38"/>
      <c r="AA5686" s="38">
        <v>4.9961568024596374</v>
      </c>
      <c r="AB5686" s="30"/>
      <c r="AC5686" s="31"/>
      <c r="AD5686" s="32"/>
      <c r="AE5686" s="32"/>
      <c r="AF5686" s="33"/>
      <c r="AJ5686" s="350">
        <v>1503006</v>
      </c>
      <c r="AK5686" s="3"/>
      <c r="AL5686" s="3"/>
    </row>
    <row r="5687" spans="1:38" ht="12" customHeight="1" x14ac:dyDescent="0.25">
      <c r="A5687" s="73">
        <v>5703007</v>
      </c>
      <c r="B5687" s="98" t="s">
        <v>4303</v>
      </c>
      <c r="C5687" s="74"/>
      <c r="D5687" s="115">
        <v>130.43</v>
      </c>
      <c r="E5687" s="75" t="s">
        <v>6463</v>
      </c>
      <c r="F5687" s="112">
        <f t="shared" si="285"/>
        <v>156.51599999999999</v>
      </c>
      <c r="G5687" s="80" t="s">
        <v>3334</v>
      </c>
      <c r="H5687" s="358"/>
      <c r="L5687"/>
      <c r="M5687"/>
      <c r="P5687" s="9">
        <v>133</v>
      </c>
      <c r="V5687" s="39"/>
      <c r="Z5687" s="38"/>
      <c r="AA5687" s="38">
        <v>4.9961568024596374</v>
      </c>
      <c r="AB5687" s="30"/>
      <c r="AC5687" s="31"/>
      <c r="AD5687" s="32"/>
      <c r="AE5687" s="32"/>
      <c r="AF5687" s="33"/>
      <c r="AJ5687" s="350">
        <v>1503007</v>
      </c>
      <c r="AK5687" s="3"/>
      <c r="AL5687" s="3"/>
    </row>
    <row r="5688" spans="1:38" ht="12" customHeight="1" x14ac:dyDescent="0.25">
      <c r="A5688" s="73">
        <v>1503008</v>
      </c>
      <c r="B5688" s="98" t="s">
        <v>4304</v>
      </c>
      <c r="C5688" s="74"/>
      <c r="D5688" s="115">
        <v>85.66</v>
      </c>
      <c r="E5688" s="75" t="s">
        <v>6463</v>
      </c>
      <c r="F5688" s="309">
        <f t="shared" si="285"/>
        <v>102.79199999999999</v>
      </c>
      <c r="G5688" s="80" t="s">
        <v>3334</v>
      </c>
      <c r="H5688" s="358"/>
      <c r="L5688"/>
      <c r="M5688"/>
      <c r="P5688" s="9">
        <v>133</v>
      </c>
      <c r="V5688" s="39"/>
      <c r="Z5688" s="38"/>
      <c r="AA5688" s="38">
        <v>0</v>
      </c>
      <c r="AB5688" s="30"/>
      <c r="AC5688" s="31"/>
      <c r="AD5688" s="32"/>
      <c r="AE5688" s="32"/>
      <c r="AF5688" s="33"/>
      <c r="AJ5688" s="350"/>
      <c r="AK5688" s="3"/>
      <c r="AL5688" s="3"/>
    </row>
    <row r="5689" spans="1:38" ht="12" customHeight="1" x14ac:dyDescent="0.25">
      <c r="A5689" s="73">
        <v>5703009</v>
      </c>
      <c r="B5689" s="98" t="s">
        <v>4305</v>
      </c>
      <c r="C5689" s="74"/>
      <c r="D5689" s="115">
        <v>130.43</v>
      </c>
      <c r="E5689" s="75"/>
      <c r="F5689" s="112">
        <f t="shared" si="285"/>
        <v>156.51599999999999</v>
      </c>
      <c r="G5689" s="80" t="s">
        <v>3334</v>
      </c>
      <c r="H5689" s="358"/>
      <c r="L5689"/>
      <c r="M5689"/>
      <c r="P5689" s="9">
        <v>133</v>
      </c>
      <c r="V5689" s="39"/>
      <c r="Z5689" s="38"/>
      <c r="AA5689" s="38">
        <v>4.9961568024596374</v>
      </c>
      <c r="AB5689" s="30"/>
      <c r="AC5689" s="31"/>
      <c r="AD5689" s="32"/>
      <c r="AE5689" s="32"/>
      <c r="AF5689" s="33"/>
      <c r="AJ5689" s="350">
        <v>1503009</v>
      </c>
      <c r="AK5689" s="3"/>
      <c r="AL5689" s="3"/>
    </row>
    <row r="5690" spans="1:38" ht="12" customHeight="1" x14ac:dyDescent="0.25">
      <c r="A5690" s="73">
        <v>5703010</v>
      </c>
      <c r="B5690" s="98" t="s">
        <v>4306</v>
      </c>
      <c r="C5690" s="74"/>
      <c r="D5690" s="115">
        <v>130.43</v>
      </c>
      <c r="E5690" s="75" t="s">
        <v>6463</v>
      </c>
      <c r="F5690" s="112">
        <f t="shared" si="285"/>
        <v>156.51599999999999</v>
      </c>
      <c r="G5690" s="80" t="s">
        <v>3334</v>
      </c>
      <c r="H5690" s="358"/>
      <c r="L5690"/>
      <c r="M5690"/>
      <c r="P5690" s="9">
        <v>133</v>
      </c>
      <c r="V5690" s="39"/>
      <c r="Z5690" s="38"/>
      <c r="AA5690" s="38">
        <v>4.9961568024596374</v>
      </c>
      <c r="AB5690" s="30"/>
      <c r="AC5690" s="31"/>
      <c r="AD5690" s="32"/>
      <c r="AE5690" s="32"/>
      <c r="AF5690" s="33"/>
      <c r="AJ5690" s="350">
        <v>1503010</v>
      </c>
      <c r="AK5690" s="3"/>
      <c r="AL5690" s="3"/>
    </row>
    <row r="5691" spans="1:38" ht="12" customHeight="1" x14ac:dyDescent="0.25">
      <c r="A5691" s="73">
        <v>1503011</v>
      </c>
      <c r="B5691" s="98" t="s">
        <v>4307</v>
      </c>
      <c r="C5691" s="74"/>
      <c r="D5691" s="115">
        <v>99.38</v>
      </c>
      <c r="E5691" s="75" t="s">
        <v>6463</v>
      </c>
      <c r="F5691" s="309">
        <f t="shared" si="285"/>
        <v>119.25599999999999</v>
      </c>
      <c r="G5691" s="80" t="s">
        <v>3334</v>
      </c>
      <c r="H5691" s="358"/>
      <c r="L5691"/>
      <c r="M5691"/>
      <c r="P5691" s="9">
        <v>133</v>
      </c>
      <c r="V5691" s="39"/>
      <c r="Z5691" s="38"/>
      <c r="AA5691" s="38">
        <v>4.9961568024596374</v>
      </c>
      <c r="AB5691" s="30"/>
      <c r="AC5691" s="31"/>
      <c r="AD5691" s="32"/>
      <c r="AE5691" s="32"/>
      <c r="AF5691" s="33"/>
      <c r="AJ5691" s="350"/>
      <c r="AK5691" s="3"/>
      <c r="AL5691" s="3"/>
    </row>
    <row r="5692" spans="1:38" ht="12" customHeight="1" x14ac:dyDescent="0.25">
      <c r="A5692" s="73">
        <v>1503012</v>
      </c>
      <c r="B5692" s="98" t="s">
        <v>4308</v>
      </c>
      <c r="C5692" s="74"/>
      <c r="D5692" s="115">
        <v>99.38</v>
      </c>
      <c r="E5692" s="75" t="s">
        <v>6464</v>
      </c>
      <c r="F5692" s="309">
        <f t="shared" si="285"/>
        <v>119.25599999999999</v>
      </c>
      <c r="G5692" s="80" t="s">
        <v>3334</v>
      </c>
      <c r="H5692" s="358"/>
      <c r="L5692"/>
      <c r="M5692"/>
      <c r="P5692" s="9">
        <v>133</v>
      </c>
      <c r="V5692" s="39"/>
      <c r="Z5692" s="38"/>
      <c r="AA5692" s="38">
        <v>4.9961568024596374</v>
      </c>
      <c r="AB5692" s="30"/>
      <c r="AC5692" s="31"/>
      <c r="AD5692" s="32"/>
      <c r="AE5692" s="32"/>
      <c r="AF5692" s="33"/>
      <c r="AJ5692" s="350"/>
      <c r="AK5692" s="3"/>
      <c r="AL5692" s="3"/>
    </row>
    <row r="5693" spans="1:38" ht="12" customHeight="1" x14ac:dyDescent="0.25">
      <c r="A5693" s="73">
        <v>1503013</v>
      </c>
      <c r="B5693" s="98" t="s">
        <v>4291</v>
      </c>
      <c r="C5693" s="74"/>
      <c r="D5693" s="115">
        <v>161.49</v>
      </c>
      <c r="E5693" s="75"/>
      <c r="F5693" s="309">
        <f t="shared" ref="F5693:F5756" si="286">D5693*1.2</f>
        <v>193.78800000000001</v>
      </c>
      <c r="G5693" s="80" t="s">
        <v>3334</v>
      </c>
      <c r="H5693" s="358"/>
      <c r="L5693"/>
      <c r="M5693"/>
      <c r="P5693" s="9">
        <v>133</v>
      </c>
      <c r="V5693" s="39"/>
      <c r="Z5693" s="38"/>
      <c r="AA5693" s="38">
        <v>0</v>
      </c>
      <c r="AB5693" s="30"/>
      <c r="AC5693" s="31"/>
      <c r="AD5693" s="32"/>
      <c r="AE5693" s="32"/>
      <c r="AF5693" s="33"/>
      <c r="AJ5693" s="350"/>
      <c r="AK5693" s="3"/>
      <c r="AL5693" s="3"/>
    </row>
    <row r="5694" spans="1:38" ht="12" customHeight="1" x14ac:dyDescent="0.25">
      <c r="A5694" s="73">
        <v>1503014</v>
      </c>
      <c r="B5694" s="98" t="s">
        <v>4292</v>
      </c>
      <c r="C5694" s="74"/>
      <c r="D5694" s="115">
        <v>192.64</v>
      </c>
      <c r="E5694" s="75" t="s">
        <v>6463</v>
      </c>
      <c r="F5694" s="309">
        <f t="shared" si="286"/>
        <v>231.16799999999998</v>
      </c>
      <c r="G5694" s="80" t="s">
        <v>3334</v>
      </c>
      <c r="H5694" s="358"/>
      <c r="L5694"/>
      <c r="M5694"/>
      <c r="P5694" s="9">
        <v>133</v>
      </c>
      <c r="V5694" s="39"/>
      <c r="Z5694" s="38"/>
      <c r="AA5694" s="38">
        <v>5.0016993315962281</v>
      </c>
      <c r="AB5694" s="30"/>
      <c r="AC5694" s="31"/>
      <c r="AD5694" s="32"/>
      <c r="AE5694" s="32"/>
      <c r="AF5694" s="33"/>
      <c r="AJ5694" s="350"/>
      <c r="AK5694" s="3"/>
      <c r="AL5694" s="3"/>
    </row>
    <row r="5695" spans="1:38" ht="12" customHeight="1" x14ac:dyDescent="0.25">
      <c r="A5695" s="73">
        <v>5703015</v>
      </c>
      <c r="B5695" s="98" t="s">
        <v>4293</v>
      </c>
      <c r="C5695" s="74"/>
      <c r="D5695" s="115">
        <v>288.95</v>
      </c>
      <c r="E5695" s="75" t="s">
        <v>6464</v>
      </c>
      <c r="F5695" s="112">
        <f t="shared" si="286"/>
        <v>346.73999999999995</v>
      </c>
      <c r="G5695" s="80" t="s">
        <v>3334</v>
      </c>
      <c r="H5695" s="358"/>
      <c r="L5695"/>
      <c r="M5695"/>
      <c r="P5695" s="9">
        <v>133</v>
      </c>
      <c r="V5695" s="39"/>
      <c r="Z5695" s="38"/>
      <c r="AA5695" s="38">
        <v>5.0012391573729928</v>
      </c>
      <c r="AB5695" s="30"/>
      <c r="AC5695" s="31"/>
      <c r="AD5695" s="32"/>
      <c r="AE5695" s="32"/>
      <c r="AF5695" s="33"/>
      <c r="AJ5695" s="350">
        <v>1503015</v>
      </c>
      <c r="AK5695" s="3"/>
      <c r="AL5695" s="3"/>
    </row>
    <row r="5696" spans="1:38" ht="12" customHeight="1" x14ac:dyDescent="0.25">
      <c r="A5696" s="73">
        <v>5703016</v>
      </c>
      <c r="B5696" s="98" t="s">
        <v>4294</v>
      </c>
      <c r="C5696" s="74"/>
      <c r="D5696" s="115">
        <v>277.39</v>
      </c>
      <c r="E5696" s="75" t="s">
        <v>6464</v>
      </c>
      <c r="F5696" s="112">
        <f t="shared" si="286"/>
        <v>332.86799999999999</v>
      </c>
      <c r="G5696" s="80" t="s">
        <v>3334</v>
      </c>
      <c r="H5696" s="358"/>
      <c r="L5696"/>
      <c r="M5696"/>
      <c r="P5696" s="9">
        <v>133</v>
      </c>
      <c r="V5696" s="39"/>
      <c r="Z5696" s="38"/>
      <c r="AA5696" s="38">
        <v>4.9979347377116881</v>
      </c>
      <c r="AB5696" s="30"/>
      <c r="AC5696" s="31"/>
      <c r="AD5696" s="32"/>
      <c r="AE5696" s="32"/>
      <c r="AF5696" s="33"/>
      <c r="AJ5696" s="350">
        <v>1503016</v>
      </c>
      <c r="AK5696" s="3"/>
      <c r="AL5696" s="3"/>
    </row>
    <row r="5697" spans="1:38" ht="12" customHeight="1" x14ac:dyDescent="0.25">
      <c r="A5697" s="73">
        <v>1503017</v>
      </c>
      <c r="B5697" s="98" t="s">
        <v>4295</v>
      </c>
      <c r="C5697" s="74"/>
      <c r="D5697" s="115">
        <v>213.56</v>
      </c>
      <c r="E5697" s="75" t="s">
        <v>6463</v>
      </c>
      <c r="F5697" s="309">
        <f t="shared" si="286"/>
        <v>256.27199999999999</v>
      </c>
      <c r="G5697" s="80" t="s">
        <v>3334</v>
      </c>
      <c r="H5697" s="358"/>
      <c r="L5697"/>
      <c r="M5697"/>
      <c r="P5697" s="9">
        <v>133</v>
      </c>
      <c r="V5697" s="39"/>
      <c r="Z5697" s="38"/>
      <c r="AA5697" s="38">
        <v>5.0011976047904199</v>
      </c>
      <c r="AB5697" s="30"/>
      <c r="AC5697" s="31"/>
      <c r="AD5697" s="32"/>
      <c r="AE5697" s="32"/>
      <c r="AF5697" s="33"/>
      <c r="AJ5697" s="350"/>
      <c r="AK5697" s="3"/>
      <c r="AL5697" s="3"/>
    </row>
    <row r="5698" spans="1:38" ht="12" customHeight="1" x14ac:dyDescent="0.25">
      <c r="A5698" s="271">
        <v>1503018</v>
      </c>
      <c r="B5698" s="100" t="s">
        <v>4296</v>
      </c>
      <c r="C5698" s="85"/>
      <c r="D5698" s="115">
        <v>213.56</v>
      </c>
      <c r="E5698" s="86" t="s">
        <v>6463</v>
      </c>
      <c r="F5698" s="310">
        <f t="shared" si="286"/>
        <v>256.27199999999999</v>
      </c>
      <c r="G5698" s="87" t="s">
        <v>3334</v>
      </c>
      <c r="H5698" s="358"/>
      <c r="L5698"/>
      <c r="M5698"/>
      <c r="P5698" s="9">
        <v>133</v>
      </c>
      <c r="V5698" s="39"/>
      <c r="Z5698" s="38"/>
      <c r="AA5698" s="38">
        <v>5.0011976047904199</v>
      </c>
      <c r="AB5698" s="30"/>
      <c r="AC5698" s="31"/>
      <c r="AD5698" s="32"/>
      <c r="AE5698" s="32"/>
      <c r="AF5698" s="33"/>
      <c r="AJ5698" s="350"/>
      <c r="AK5698" s="3"/>
      <c r="AL5698" s="3"/>
    </row>
    <row r="5699" spans="1:38" ht="60" customHeight="1" x14ac:dyDescent="0.25">
      <c r="A5699" s="269">
        <v>189</v>
      </c>
      <c r="B5699" s="284" t="s">
        <v>8096</v>
      </c>
      <c r="C5699" s="267"/>
      <c r="D5699" s="115"/>
      <c r="E5699" s="267"/>
      <c r="F5699" s="298"/>
      <c r="G5699" s="189"/>
      <c r="H5699" s="358"/>
      <c r="I5699" s="331"/>
      <c r="J5699" s="72"/>
      <c r="K5699" s="72"/>
      <c r="L5699"/>
      <c r="M5699"/>
      <c r="P5699" s="9">
        <v>134</v>
      </c>
      <c r="R5699" s="36"/>
      <c r="V5699" s="37"/>
      <c r="Z5699" s="38"/>
      <c r="AA5699" s="38"/>
      <c r="AB5699" s="30"/>
      <c r="AC5699" s="31"/>
      <c r="AD5699" s="32"/>
      <c r="AE5699" s="32"/>
      <c r="AF5699" s="33"/>
      <c r="AJ5699" s="350"/>
      <c r="AK5699" s="3"/>
      <c r="AL5699" s="3"/>
    </row>
    <row r="5700" spans="1:38" ht="12" customHeight="1" x14ac:dyDescent="0.25">
      <c r="A5700" s="76">
        <v>5702001</v>
      </c>
      <c r="B5700" s="270" t="s">
        <v>2530</v>
      </c>
      <c r="C5700" s="77"/>
      <c r="D5700" s="115">
        <v>543.20000000000005</v>
      </c>
      <c r="E5700" s="78"/>
      <c r="F5700" s="112">
        <f t="shared" si="286"/>
        <v>651.84</v>
      </c>
      <c r="G5700" s="79" t="s">
        <v>3334</v>
      </c>
      <c r="H5700" s="358"/>
      <c r="I5700" s="326" t="s">
        <v>4950</v>
      </c>
      <c r="L5700"/>
      <c r="M5700"/>
      <c r="P5700" s="9">
        <v>134</v>
      </c>
      <c r="V5700" s="39"/>
      <c r="Z5700" s="38"/>
      <c r="AA5700" s="38">
        <v>4.9990771745721929</v>
      </c>
      <c r="AB5700" s="30"/>
      <c r="AC5700" s="31"/>
      <c r="AD5700" s="32"/>
      <c r="AE5700" s="32"/>
      <c r="AF5700" s="33"/>
      <c r="AJ5700" s="350">
        <v>1502001</v>
      </c>
      <c r="AK5700" s="3"/>
      <c r="AL5700" s="3"/>
    </row>
    <row r="5701" spans="1:38" ht="12" customHeight="1" x14ac:dyDescent="0.25">
      <c r="A5701" s="73">
        <v>5702002</v>
      </c>
      <c r="B5701" s="98" t="s">
        <v>2531</v>
      </c>
      <c r="C5701" s="74"/>
      <c r="D5701" s="115">
        <v>541.80999999999995</v>
      </c>
      <c r="E5701" s="75" t="s">
        <v>6464</v>
      </c>
      <c r="F5701" s="112">
        <f t="shared" si="286"/>
        <v>650.17199999999991</v>
      </c>
      <c r="G5701" s="80" t="s">
        <v>3334</v>
      </c>
      <c r="H5701" s="358"/>
      <c r="I5701" s="360" t="s">
        <v>8328</v>
      </c>
      <c r="L5701"/>
      <c r="M5701"/>
      <c r="P5701" s="9">
        <v>134</v>
      </c>
      <c r="V5701" s="39"/>
      <c r="Z5701" s="38"/>
      <c r="AA5701" s="38">
        <v>5.0011895006740446</v>
      </c>
      <c r="AB5701" s="30"/>
      <c r="AC5701" s="31"/>
      <c r="AD5701" s="32"/>
      <c r="AE5701" s="32"/>
      <c r="AF5701" s="33"/>
      <c r="AJ5701" s="350">
        <v>1502002</v>
      </c>
      <c r="AK5701" s="3"/>
      <c r="AL5701" s="3"/>
    </row>
    <row r="5702" spans="1:38" ht="12" customHeight="1" x14ac:dyDescent="0.25">
      <c r="A5702" s="73">
        <v>5702003</v>
      </c>
      <c r="B5702" s="98" t="s">
        <v>2532</v>
      </c>
      <c r="C5702" s="74"/>
      <c r="D5702" s="115">
        <v>581.22</v>
      </c>
      <c r="E5702" s="75"/>
      <c r="F5702" s="112">
        <f t="shared" si="286"/>
        <v>697.46400000000006</v>
      </c>
      <c r="G5702" s="80" t="s">
        <v>3334</v>
      </c>
      <c r="H5702" s="358"/>
      <c r="I5702" s="361"/>
      <c r="L5702"/>
      <c r="M5702"/>
      <c r="P5702" s="9">
        <v>134</v>
      </c>
      <c r="V5702" s="39"/>
      <c r="Z5702" s="38"/>
      <c r="AA5702" s="38">
        <v>4.9997535853333943</v>
      </c>
      <c r="AB5702" s="30"/>
      <c r="AC5702" s="31"/>
      <c r="AD5702" s="32"/>
      <c r="AE5702" s="32"/>
      <c r="AF5702" s="33"/>
      <c r="AJ5702" s="350">
        <v>1502003</v>
      </c>
      <c r="AK5702" s="3"/>
      <c r="AL5702" s="3"/>
    </row>
    <row r="5703" spans="1:38" ht="12" customHeight="1" x14ac:dyDescent="0.25">
      <c r="A5703" s="73">
        <v>5702004</v>
      </c>
      <c r="B5703" s="98" t="s">
        <v>2533</v>
      </c>
      <c r="C5703" s="74"/>
      <c r="D5703" s="115">
        <v>760.71</v>
      </c>
      <c r="E5703" s="75" t="s">
        <v>6463</v>
      </c>
      <c r="F5703" s="112">
        <f t="shared" si="286"/>
        <v>912.85199999999998</v>
      </c>
      <c r="G5703" s="80" t="s">
        <v>3334</v>
      </c>
      <c r="H5703" s="358"/>
      <c r="L5703"/>
      <c r="M5703"/>
      <c r="P5703" s="9">
        <v>134</v>
      </c>
      <c r="V5703" s="39"/>
      <c r="Z5703" s="38"/>
      <c r="AA5703" s="38">
        <v>5.0004706768332881</v>
      </c>
      <c r="AB5703" s="30"/>
      <c r="AC5703" s="31"/>
      <c r="AD5703" s="32"/>
      <c r="AE5703" s="32"/>
      <c r="AF5703" s="33"/>
      <c r="AJ5703" s="350">
        <v>1502004</v>
      </c>
      <c r="AK5703" s="3"/>
      <c r="AL5703" s="3"/>
    </row>
    <row r="5704" spans="1:38" ht="12" customHeight="1" x14ac:dyDescent="0.25">
      <c r="A5704" s="73">
        <v>1502005</v>
      </c>
      <c r="B5704" s="98" t="s">
        <v>2534</v>
      </c>
      <c r="C5704" s="74"/>
      <c r="D5704" s="115">
        <v>447.27</v>
      </c>
      <c r="E5704" s="75" t="s">
        <v>6463</v>
      </c>
      <c r="F5704" s="309">
        <f t="shared" si="286"/>
        <v>536.72399999999993</v>
      </c>
      <c r="G5704" s="80" t="s">
        <v>3334</v>
      </c>
      <c r="H5704" s="358"/>
      <c r="I5704" s="360" t="s">
        <v>8327</v>
      </c>
      <c r="L5704"/>
      <c r="M5704"/>
      <c r="P5704" s="9">
        <v>134</v>
      </c>
      <c r="V5704" s="39"/>
      <c r="Z5704" s="38"/>
      <c r="AA5704" s="38">
        <v>5.000848240372477</v>
      </c>
      <c r="AB5704" s="30"/>
      <c r="AC5704" s="31"/>
      <c r="AD5704" s="32"/>
      <c r="AE5704" s="32"/>
      <c r="AF5704" s="33"/>
      <c r="AJ5704" s="350"/>
      <c r="AK5704" s="3"/>
      <c r="AL5704" s="3"/>
    </row>
    <row r="5705" spans="1:38" ht="12" customHeight="1" x14ac:dyDescent="0.25">
      <c r="A5705" s="73">
        <v>5702006</v>
      </c>
      <c r="B5705" s="98" t="s">
        <v>2535</v>
      </c>
      <c r="C5705" s="74"/>
      <c r="D5705" s="115">
        <v>806.14</v>
      </c>
      <c r="E5705" s="75" t="s">
        <v>6464</v>
      </c>
      <c r="F5705" s="112">
        <f t="shared" si="286"/>
        <v>967.36799999999994</v>
      </c>
      <c r="G5705" s="80" t="s">
        <v>3334</v>
      </c>
      <c r="H5705" s="358"/>
      <c r="I5705" s="361"/>
      <c r="L5705"/>
      <c r="M5705"/>
      <c r="P5705" s="9">
        <v>134</v>
      </c>
      <c r="V5705" s="39"/>
      <c r="Z5705" s="38"/>
      <c r="AA5705" s="38">
        <v>4.9994670077816892</v>
      </c>
      <c r="AB5705" s="30"/>
      <c r="AC5705" s="31"/>
      <c r="AD5705" s="32"/>
      <c r="AE5705" s="32"/>
      <c r="AF5705" s="33"/>
      <c r="AJ5705" s="350">
        <v>1502006</v>
      </c>
      <c r="AK5705" s="3"/>
      <c r="AL5705" s="3"/>
    </row>
    <row r="5706" spans="1:38" ht="12" customHeight="1" x14ac:dyDescent="0.25">
      <c r="A5706" s="73">
        <v>1502007</v>
      </c>
      <c r="B5706" s="98" t="s">
        <v>2536</v>
      </c>
      <c r="C5706" s="74"/>
      <c r="D5706" s="115">
        <v>465.11</v>
      </c>
      <c r="E5706" s="75" t="s">
        <v>6463</v>
      </c>
      <c r="F5706" s="309">
        <f t="shared" si="286"/>
        <v>558.13199999999995</v>
      </c>
      <c r="G5706" s="80" t="s">
        <v>3334</v>
      </c>
      <c r="H5706" s="358"/>
      <c r="L5706"/>
      <c r="M5706"/>
      <c r="P5706" s="9">
        <v>134</v>
      </c>
      <c r="V5706" s="39"/>
      <c r="Z5706" s="38"/>
      <c r="AA5706" s="38">
        <v>4.9993759694759774</v>
      </c>
      <c r="AB5706" s="30"/>
      <c r="AC5706" s="31"/>
      <c r="AD5706" s="32"/>
      <c r="AE5706" s="32"/>
      <c r="AF5706" s="33"/>
      <c r="AJ5706" s="350"/>
      <c r="AK5706" s="3"/>
      <c r="AL5706" s="3"/>
    </row>
    <row r="5707" spans="1:38" ht="12" customHeight="1" x14ac:dyDescent="0.25">
      <c r="A5707" s="73">
        <v>5702008</v>
      </c>
      <c r="B5707" s="98" t="s">
        <v>2537</v>
      </c>
      <c r="C5707" s="74"/>
      <c r="D5707" s="115">
        <v>814.96</v>
      </c>
      <c r="E5707" s="75" t="s">
        <v>6464</v>
      </c>
      <c r="F5707" s="112">
        <f t="shared" si="286"/>
        <v>977.952</v>
      </c>
      <c r="G5707" s="80" t="s">
        <v>3334</v>
      </c>
      <c r="H5707" s="358"/>
      <c r="L5707"/>
      <c r="M5707"/>
      <c r="P5707" s="9">
        <v>134</v>
      </c>
      <c r="V5707" s="39"/>
      <c r="Z5707" s="38"/>
      <c r="AA5707" s="38">
        <v>4.9997363935117534</v>
      </c>
      <c r="AB5707" s="30"/>
      <c r="AC5707" s="31"/>
      <c r="AD5707" s="32"/>
      <c r="AE5707" s="32"/>
      <c r="AF5707" s="33"/>
      <c r="AJ5707" s="350">
        <v>1502008</v>
      </c>
      <c r="AK5707" s="3"/>
      <c r="AL5707" s="3"/>
    </row>
    <row r="5708" spans="1:38" ht="12" customHeight="1" x14ac:dyDescent="0.25">
      <c r="A5708" s="73">
        <v>1502009</v>
      </c>
      <c r="B5708" s="98" t="s">
        <v>2538</v>
      </c>
      <c r="C5708" s="74"/>
      <c r="D5708" s="115">
        <v>482.96</v>
      </c>
      <c r="E5708" s="75" t="s">
        <v>6463</v>
      </c>
      <c r="F5708" s="309">
        <f t="shared" si="286"/>
        <v>579.55199999999991</v>
      </c>
      <c r="G5708" s="80" t="s">
        <v>3334</v>
      </c>
      <c r="H5708" s="358"/>
      <c r="L5708"/>
      <c r="M5708"/>
      <c r="P5708" s="9">
        <v>134</v>
      </c>
      <c r="V5708" s="39"/>
      <c r="Z5708" s="38"/>
      <c r="AA5708" s="38">
        <v>4.9999999999999858</v>
      </c>
      <c r="AB5708" s="30"/>
      <c r="AC5708" s="31"/>
      <c r="AD5708" s="32"/>
      <c r="AE5708" s="32"/>
      <c r="AF5708" s="33"/>
      <c r="AJ5708" s="350"/>
      <c r="AK5708" s="3"/>
      <c r="AL5708" s="3"/>
    </row>
    <row r="5709" spans="1:38" ht="12" customHeight="1" x14ac:dyDescent="0.25">
      <c r="A5709" s="73">
        <v>5702010</v>
      </c>
      <c r="B5709" s="98" t="s">
        <v>2539</v>
      </c>
      <c r="C5709" s="74"/>
      <c r="D5709" s="115">
        <v>1047.99</v>
      </c>
      <c r="E5709" s="75"/>
      <c r="F5709" s="112">
        <f t="shared" si="286"/>
        <v>1257.588</v>
      </c>
      <c r="G5709" s="80" t="s">
        <v>3334</v>
      </c>
      <c r="H5709" s="358"/>
      <c r="L5709"/>
      <c r="M5709"/>
      <c r="P5709" s="9">
        <v>134</v>
      </c>
      <c r="V5709" s="39"/>
      <c r="Z5709" s="38"/>
      <c r="AA5709" s="38">
        <v>5.0004099816874827</v>
      </c>
      <c r="AB5709" s="30"/>
      <c r="AC5709" s="31"/>
      <c r="AD5709" s="32"/>
      <c r="AE5709" s="32"/>
      <c r="AF5709" s="33"/>
      <c r="AJ5709" s="350">
        <v>1502010</v>
      </c>
      <c r="AK5709" s="3"/>
      <c r="AL5709" s="3"/>
    </row>
    <row r="5710" spans="1:38" ht="12" customHeight="1" x14ac:dyDescent="0.25">
      <c r="A5710" s="73">
        <v>1502011</v>
      </c>
      <c r="B5710" s="98" t="s">
        <v>2540</v>
      </c>
      <c r="C5710" s="74"/>
      <c r="D5710" s="115">
        <v>787.46</v>
      </c>
      <c r="E5710" s="75" t="s">
        <v>6463</v>
      </c>
      <c r="F5710" s="309">
        <f t="shared" si="286"/>
        <v>944.952</v>
      </c>
      <c r="G5710" s="80" t="s">
        <v>3334</v>
      </c>
      <c r="H5710" s="358"/>
      <c r="L5710"/>
      <c r="M5710"/>
      <c r="P5710" s="9">
        <v>134</v>
      </c>
      <c r="V5710" s="39"/>
      <c r="Z5710" s="38"/>
      <c r="AA5710" s="38">
        <v>0</v>
      </c>
      <c r="AB5710" s="30"/>
      <c r="AC5710" s="31"/>
      <c r="AD5710" s="32"/>
      <c r="AE5710" s="32"/>
      <c r="AF5710" s="33"/>
      <c r="AJ5710" s="350"/>
      <c r="AK5710" s="3"/>
      <c r="AL5710" s="3"/>
    </row>
    <row r="5711" spans="1:38" ht="12" customHeight="1" x14ac:dyDescent="0.25">
      <c r="A5711" s="73">
        <v>1502012</v>
      </c>
      <c r="B5711" s="98" t="s">
        <v>2541</v>
      </c>
      <c r="C5711" s="74"/>
      <c r="D5711" s="115">
        <v>787.46</v>
      </c>
      <c r="E5711" s="75" t="s">
        <v>6463</v>
      </c>
      <c r="F5711" s="309">
        <f t="shared" si="286"/>
        <v>944.952</v>
      </c>
      <c r="G5711" s="80" t="s">
        <v>3334</v>
      </c>
      <c r="H5711" s="358"/>
      <c r="L5711"/>
      <c r="M5711"/>
      <c r="P5711" s="9">
        <v>134</v>
      </c>
      <c r="V5711" s="39"/>
      <c r="Z5711" s="38"/>
      <c r="AA5711" s="38">
        <v>0</v>
      </c>
      <c r="AB5711" s="30"/>
      <c r="AC5711" s="31"/>
      <c r="AD5711" s="32"/>
      <c r="AE5711" s="32"/>
      <c r="AF5711" s="33"/>
      <c r="AJ5711" s="350"/>
      <c r="AK5711" s="3"/>
      <c r="AL5711" s="3"/>
    </row>
    <row r="5712" spans="1:38" ht="12" customHeight="1" x14ac:dyDescent="0.25">
      <c r="A5712" s="73">
        <v>5702013</v>
      </c>
      <c r="B5712" s="98" t="s">
        <v>2542</v>
      </c>
      <c r="C5712" s="74"/>
      <c r="D5712" s="115">
        <v>1303.42</v>
      </c>
      <c r="E5712" s="75" t="s">
        <v>6463</v>
      </c>
      <c r="F5712" s="112">
        <f t="shared" si="286"/>
        <v>1564.104</v>
      </c>
      <c r="G5712" s="80" t="s">
        <v>3334</v>
      </c>
      <c r="H5712" s="358"/>
      <c r="L5712"/>
      <c r="M5712"/>
      <c r="P5712" s="9">
        <v>134</v>
      </c>
      <c r="V5712" s="39"/>
      <c r="Z5712" s="38"/>
      <c r="AA5712" s="38">
        <v>0</v>
      </c>
      <c r="AB5712" s="30"/>
      <c r="AC5712" s="31"/>
      <c r="AD5712" s="32"/>
      <c r="AE5712" s="32"/>
      <c r="AF5712" s="33"/>
      <c r="AJ5712" s="350">
        <v>1502013</v>
      </c>
      <c r="AK5712" s="3"/>
      <c r="AL5712" s="3"/>
    </row>
    <row r="5713" spans="1:38" ht="12" customHeight="1" x14ac:dyDescent="0.25">
      <c r="A5713" s="73">
        <v>5702014</v>
      </c>
      <c r="B5713" s="98" t="s">
        <v>2543</v>
      </c>
      <c r="C5713" s="74"/>
      <c r="D5713" s="115">
        <v>1405.02</v>
      </c>
      <c r="E5713" s="75"/>
      <c r="F5713" s="112">
        <f t="shared" si="286"/>
        <v>1686.0239999999999</v>
      </c>
      <c r="G5713" s="80" t="s">
        <v>3334</v>
      </c>
      <c r="H5713" s="358"/>
      <c r="L5713"/>
      <c r="M5713"/>
      <c r="P5713" s="9">
        <v>134</v>
      </c>
      <c r="V5713" s="39"/>
      <c r="Z5713" s="38"/>
      <c r="AA5713" s="38">
        <v>4.9998980652789982</v>
      </c>
      <c r="AB5713" s="30"/>
      <c r="AC5713" s="31"/>
      <c r="AD5713" s="32"/>
      <c r="AE5713" s="32"/>
      <c r="AF5713" s="33"/>
      <c r="AJ5713" s="350">
        <v>1502014</v>
      </c>
      <c r="AK5713" s="3"/>
      <c r="AL5713" s="3"/>
    </row>
    <row r="5714" spans="1:38" ht="12" customHeight="1" x14ac:dyDescent="0.25">
      <c r="A5714" s="271">
        <v>1502015</v>
      </c>
      <c r="B5714" s="100" t="s">
        <v>2544</v>
      </c>
      <c r="C5714" s="85"/>
      <c r="D5714" s="115">
        <v>1074.1099999999999</v>
      </c>
      <c r="E5714" s="86" t="s">
        <v>6463</v>
      </c>
      <c r="F5714" s="310">
        <f t="shared" si="286"/>
        <v>1288.9319999999998</v>
      </c>
      <c r="G5714" s="87" t="s">
        <v>3334</v>
      </c>
      <c r="H5714" s="358"/>
      <c r="L5714"/>
      <c r="M5714"/>
      <c r="P5714" s="9">
        <v>134</v>
      </c>
      <c r="V5714" s="39"/>
      <c r="Z5714" s="38"/>
      <c r="AA5714" s="38">
        <v>4.9995940423458904</v>
      </c>
      <c r="AB5714" s="30"/>
      <c r="AC5714" s="31"/>
      <c r="AD5714" s="32"/>
      <c r="AE5714" s="32"/>
      <c r="AF5714" s="33"/>
      <c r="AJ5714" s="350"/>
      <c r="AK5714" s="3"/>
      <c r="AL5714" s="3"/>
    </row>
    <row r="5715" spans="1:38" ht="60" customHeight="1" x14ac:dyDescent="0.25">
      <c r="A5715" s="269">
        <v>190</v>
      </c>
      <c r="B5715" s="284" t="s">
        <v>8097</v>
      </c>
      <c r="C5715" s="267"/>
      <c r="D5715" s="115"/>
      <c r="E5715" s="267"/>
      <c r="F5715" s="298"/>
      <c r="G5715" s="189"/>
      <c r="H5715" s="358"/>
      <c r="I5715" s="331"/>
      <c r="J5715" s="72"/>
      <c r="K5715" s="72"/>
      <c r="L5715"/>
      <c r="M5715"/>
      <c r="P5715" s="9">
        <v>135</v>
      </c>
      <c r="R5715" s="36"/>
      <c r="V5715" s="37"/>
      <c r="Z5715" s="38"/>
      <c r="AA5715" s="38"/>
      <c r="AB5715" s="30"/>
      <c r="AC5715" s="31"/>
      <c r="AD5715" s="33"/>
      <c r="AE5715" s="32"/>
      <c r="AF5715" s="32"/>
      <c r="AJ5715" s="350"/>
      <c r="AK5715" s="3"/>
      <c r="AL5715" s="3"/>
    </row>
    <row r="5716" spans="1:38" ht="12" customHeight="1" x14ac:dyDescent="0.25">
      <c r="A5716" s="76">
        <v>1505001</v>
      </c>
      <c r="B5716" s="270" t="s">
        <v>2545</v>
      </c>
      <c r="C5716" s="77"/>
      <c r="D5716" s="115">
        <v>340.2</v>
      </c>
      <c r="E5716" s="78" t="s">
        <v>1</v>
      </c>
      <c r="F5716" s="112">
        <f t="shared" si="286"/>
        <v>408.23999999999995</v>
      </c>
      <c r="G5716" s="79" t="s">
        <v>3334</v>
      </c>
      <c r="H5716" s="358"/>
      <c r="I5716" s="326" t="s">
        <v>4950</v>
      </c>
      <c r="L5716"/>
      <c r="M5716"/>
      <c r="P5716" s="9">
        <v>135</v>
      </c>
      <c r="V5716" s="39"/>
      <c r="Z5716" s="38"/>
      <c r="AA5716" s="38">
        <v>0</v>
      </c>
      <c r="AB5716" s="30"/>
      <c r="AC5716" s="31"/>
      <c r="AD5716" s="33"/>
      <c r="AE5716" s="32"/>
      <c r="AF5716" s="32"/>
      <c r="AJ5716" s="350"/>
      <c r="AK5716" s="3"/>
      <c r="AL5716" s="3"/>
    </row>
    <row r="5717" spans="1:38" ht="12" customHeight="1" x14ac:dyDescent="0.25">
      <c r="A5717" s="73">
        <v>1505002</v>
      </c>
      <c r="B5717" s="98" t="s">
        <v>2546</v>
      </c>
      <c r="C5717" s="74"/>
      <c r="D5717" s="115">
        <v>340.2</v>
      </c>
      <c r="E5717" s="75" t="s">
        <v>6463</v>
      </c>
      <c r="F5717" s="112">
        <f t="shared" si="286"/>
        <v>408.23999999999995</v>
      </c>
      <c r="G5717" s="80" t="s">
        <v>3334</v>
      </c>
      <c r="H5717" s="358"/>
      <c r="I5717" s="360" t="s">
        <v>8329</v>
      </c>
      <c r="L5717"/>
      <c r="M5717"/>
      <c r="P5717" s="9">
        <v>135</v>
      </c>
      <c r="V5717" s="39"/>
      <c r="Z5717" s="38"/>
      <c r="AA5717" s="38">
        <v>0</v>
      </c>
      <c r="AB5717" s="30"/>
      <c r="AC5717" s="31"/>
      <c r="AD5717" s="33"/>
      <c r="AE5717" s="32"/>
      <c r="AF5717" s="32"/>
      <c r="AJ5717" s="350"/>
      <c r="AK5717" s="3"/>
      <c r="AL5717" s="3"/>
    </row>
    <row r="5718" spans="1:38" ht="12" customHeight="1" x14ac:dyDescent="0.25">
      <c r="A5718" s="73">
        <v>1505003</v>
      </c>
      <c r="B5718" s="98" t="s">
        <v>2547</v>
      </c>
      <c r="C5718" s="74"/>
      <c r="D5718" s="115">
        <v>381.26</v>
      </c>
      <c r="E5718" s="75" t="s">
        <v>6464</v>
      </c>
      <c r="F5718" s="112">
        <f t="shared" si="286"/>
        <v>457.512</v>
      </c>
      <c r="G5718" s="80" t="s">
        <v>3334</v>
      </c>
      <c r="H5718" s="358"/>
      <c r="I5718" s="361"/>
      <c r="L5718"/>
      <c r="M5718"/>
      <c r="P5718" s="9">
        <v>135</v>
      </c>
      <c r="V5718" s="39"/>
      <c r="Z5718" s="38"/>
      <c r="AA5718" s="38">
        <v>0</v>
      </c>
      <c r="AB5718" s="30"/>
      <c r="AC5718" s="31"/>
      <c r="AD5718" s="33"/>
      <c r="AE5718" s="32"/>
      <c r="AF5718" s="32"/>
      <c r="AJ5718" s="350"/>
      <c r="AK5718" s="3"/>
      <c r="AL5718" s="3"/>
    </row>
    <row r="5719" spans="1:38" ht="12" customHeight="1" x14ac:dyDescent="0.25">
      <c r="A5719" s="73">
        <v>1505004</v>
      </c>
      <c r="B5719" s="98" t="s">
        <v>2548</v>
      </c>
      <c r="C5719" s="74"/>
      <c r="D5719" s="115">
        <v>436.33</v>
      </c>
      <c r="E5719" s="75"/>
      <c r="F5719" s="112">
        <f t="shared" si="286"/>
        <v>523.596</v>
      </c>
      <c r="G5719" s="80" t="s">
        <v>3334</v>
      </c>
      <c r="H5719" s="358"/>
      <c r="L5719"/>
      <c r="M5719"/>
      <c r="P5719" s="9">
        <v>135</v>
      </c>
      <c r="V5719" s="39"/>
      <c r="Z5719" s="38"/>
      <c r="AA5719" s="38">
        <v>0</v>
      </c>
      <c r="AB5719" s="30"/>
      <c r="AC5719" s="31"/>
      <c r="AD5719" s="33"/>
      <c r="AE5719" s="32"/>
      <c r="AF5719" s="32"/>
      <c r="AJ5719" s="350"/>
      <c r="AK5719" s="3"/>
      <c r="AL5719" s="3"/>
    </row>
    <row r="5720" spans="1:38" ht="12" customHeight="1" x14ac:dyDescent="0.25">
      <c r="A5720" s="73">
        <v>1505005</v>
      </c>
      <c r="B5720" s="98" t="s">
        <v>2549</v>
      </c>
      <c r="C5720" s="74"/>
      <c r="D5720" s="115">
        <v>473.05</v>
      </c>
      <c r="E5720" s="75"/>
      <c r="F5720" s="112">
        <f t="shared" si="286"/>
        <v>567.66</v>
      </c>
      <c r="G5720" s="80" t="s">
        <v>3334</v>
      </c>
      <c r="H5720" s="358"/>
      <c r="I5720" s="360" t="s">
        <v>8330</v>
      </c>
      <c r="L5720"/>
      <c r="M5720"/>
      <c r="P5720" s="9">
        <v>135</v>
      </c>
      <c r="V5720" s="39"/>
      <c r="Z5720" s="38"/>
      <c r="AA5720" s="38">
        <v>0</v>
      </c>
      <c r="AB5720" s="30"/>
      <c r="AC5720" s="31"/>
      <c r="AD5720" s="33"/>
      <c r="AE5720" s="32"/>
      <c r="AF5720" s="32"/>
      <c r="AJ5720" s="350"/>
      <c r="AK5720" s="3"/>
      <c r="AL5720" s="3"/>
    </row>
    <row r="5721" spans="1:38" ht="12" customHeight="1" x14ac:dyDescent="0.25">
      <c r="A5721" s="73">
        <v>1505006</v>
      </c>
      <c r="B5721" s="98" t="s">
        <v>2550</v>
      </c>
      <c r="C5721" s="74"/>
      <c r="D5721" s="115">
        <v>691.2</v>
      </c>
      <c r="E5721" s="75"/>
      <c r="F5721" s="112">
        <f t="shared" si="286"/>
        <v>829.44</v>
      </c>
      <c r="G5721" s="80" t="s">
        <v>3334</v>
      </c>
      <c r="H5721" s="358"/>
      <c r="I5721" s="361"/>
      <c r="L5721"/>
      <c r="M5721"/>
      <c r="P5721" s="9">
        <v>135</v>
      </c>
      <c r="V5721" s="39"/>
      <c r="Z5721" s="38"/>
      <c r="AA5721" s="38">
        <v>0</v>
      </c>
      <c r="AB5721" s="30"/>
      <c r="AC5721" s="31"/>
      <c r="AD5721" s="33"/>
      <c r="AE5721" s="32"/>
      <c r="AF5721" s="32"/>
      <c r="AJ5721" s="350"/>
      <c r="AK5721" s="3"/>
      <c r="AL5721" s="3"/>
    </row>
    <row r="5722" spans="1:38" ht="12" customHeight="1" x14ac:dyDescent="0.25">
      <c r="A5722" s="73">
        <v>1505007</v>
      </c>
      <c r="B5722" s="98" t="s">
        <v>2551</v>
      </c>
      <c r="C5722" s="74"/>
      <c r="D5722" s="115">
        <v>756.02</v>
      </c>
      <c r="E5722" s="75"/>
      <c r="F5722" s="112">
        <f t="shared" si="286"/>
        <v>907.22399999999993</v>
      </c>
      <c r="G5722" s="80" t="s">
        <v>3334</v>
      </c>
      <c r="H5722" s="358"/>
      <c r="L5722"/>
      <c r="M5722"/>
      <c r="P5722" s="9">
        <v>135</v>
      </c>
      <c r="V5722" s="39"/>
      <c r="Z5722" s="38"/>
      <c r="AA5722" s="38">
        <v>0</v>
      </c>
      <c r="AB5722" s="30"/>
      <c r="AC5722" s="31"/>
      <c r="AD5722" s="33"/>
      <c r="AE5722" s="32"/>
      <c r="AF5722" s="32"/>
      <c r="AJ5722" s="350"/>
      <c r="AK5722" s="3"/>
      <c r="AL5722" s="3"/>
    </row>
    <row r="5723" spans="1:38" ht="12" customHeight="1" x14ac:dyDescent="0.25">
      <c r="A5723" s="73">
        <v>1505008</v>
      </c>
      <c r="B5723" s="98" t="s">
        <v>2552</v>
      </c>
      <c r="C5723" s="74"/>
      <c r="D5723" s="115">
        <v>1062.74</v>
      </c>
      <c r="E5723" s="75" t="s">
        <v>6464</v>
      </c>
      <c r="F5723" s="112">
        <f t="shared" si="286"/>
        <v>1275.288</v>
      </c>
      <c r="G5723" s="80" t="s">
        <v>3334</v>
      </c>
      <c r="H5723" s="358"/>
      <c r="L5723"/>
      <c r="M5723"/>
      <c r="P5723" s="9">
        <v>135</v>
      </c>
      <c r="V5723" s="39"/>
      <c r="Z5723" s="38"/>
      <c r="AA5723" s="38">
        <v>0</v>
      </c>
      <c r="AB5723" s="30"/>
      <c r="AC5723" s="31"/>
      <c r="AD5723" s="33"/>
      <c r="AE5723" s="32"/>
      <c r="AF5723" s="32"/>
      <c r="AJ5723" s="350"/>
      <c r="AK5723" s="3"/>
      <c r="AL5723" s="3"/>
    </row>
    <row r="5724" spans="1:38" ht="12" customHeight="1" x14ac:dyDescent="0.25">
      <c r="A5724" s="73">
        <v>1505009</v>
      </c>
      <c r="B5724" s="98" t="s">
        <v>2553</v>
      </c>
      <c r="C5724" s="74"/>
      <c r="D5724" s="115">
        <v>1361.89</v>
      </c>
      <c r="E5724" s="75" t="s">
        <v>1</v>
      </c>
      <c r="F5724" s="112">
        <f t="shared" si="286"/>
        <v>1634.268</v>
      </c>
      <c r="G5724" s="80" t="s">
        <v>3334</v>
      </c>
      <c r="H5724" s="358"/>
      <c r="L5724"/>
      <c r="M5724"/>
      <c r="P5724" s="9">
        <v>135</v>
      </c>
      <c r="V5724" s="39"/>
      <c r="Z5724" s="38"/>
      <c r="AA5724" s="38">
        <v>0</v>
      </c>
      <c r="AB5724" s="30"/>
      <c r="AC5724" s="31"/>
      <c r="AD5724" s="33"/>
      <c r="AE5724" s="32"/>
      <c r="AF5724" s="32"/>
      <c r="AJ5724" s="350"/>
      <c r="AK5724" s="3"/>
      <c r="AL5724" s="3"/>
    </row>
    <row r="5725" spans="1:38" ht="12" customHeight="1" x14ac:dyDescent="0.25">
      <c r="A5725" s="73">
        <v>1505010</v>
      </c>
      <c r="B5725" s="98" t="s">
        <v>2554</v>
      </c>
      <c r="C5725" s="74"/>
      <c r="D5725" s="115">
        <v>1725.85</v>
      </c>
      <c r="E5725" s="75" t="s">
        <v>6463</v>
      </c>
      <c r="F5725" s="112">
        <f t="shared" si="286"/>
        <v>2071.02</v>
      </c>
      <c r="G5725" s="80" t="s">
        <v>3334</v>
      </c>
      <c r="H5725" s="358"/>
      <c r="L5725"/>
      <c r="M5725"/>
      <c r="P5725" s="9">
        <v>135</v>
      </c>
      <c r="V5725" s="39"/>
      <c r="Z5725" s="38"/>
      <c r="AA5725" s="38">
        <v>0</v>
      </c>
      <c r="AB5725" s="30"/>
      <c r="AC5725" s="31"/>
      <c r="AD5725" s="33"/>
      <c r="AE5725" s="32"/>
      <c r="AF5725" s="32"/>
      <c r="AJ5725" s="350"/>
      <c r="AK5725" s="3"/>
      <c r="AL5725" s="3"/>
    </row>
    <row r="5726" spans="1:38" ht="12" customHeight="1" x14ac:dyDescent="0.25">
      <c r="A5726" s="73">
        <v>1505011</v>
      </c>
      <c r="B5726" s="98" t="s">
        <v>2555</v>
      </c>
      <c r="C5726" s="74"/>
      <c r="D5726" s="115">
        <v>2081.1799999999998</v>
      </c>
      <c r="E5726" s="75"/>
      <c r="F5726" s="112">
        <f t="shared" si="286"/>
        <v>2497.4159999999997</v>
      </c>
      <c r="G5726" s="80" t="s">
        <v>3334</v>
      </c>
      <c r="H5726" s="358"/>
      <c r="L5726"/>
      <c r="M5726"/>
      <c r="P5726" s="9">
        <v>135</v>
      </c>
      <c r="V5726" s="39"/>
      <c r="Z5726" s="38"/>
      <c r="AA5726" s="38">
        <v>0</v>
      </c>
      <c r="AB5726" s="30"/>
      <c r="AC5726" s="31"/>
      <c r="AD5726" s="33"/>
      <c r="AE5726" s="32"/>
      <c r="AF5726" s="32"/>
      <c r="AJ5726" s="350"/>
      <c r="AK5726" s="3"/>
      <c r="AL5726" s="3"/>
    </row>
    <row r="5727" spans="1:38" ht="12" customHeight="1" x14ac:dyDescent="0.25">
      <c r="A5727" s="73">
        <v>1505012</v>
      </c>
      <c r="B5727" s="98" t="s">
        <v>2556</v>
      </c>
      <c r="C5727" s="74"/>
      <c r="D5727" s="115">
        <v>2563.9499999999998</v>
      </c>
      <c r="E5727" s="75" t="s">
        <v>6464</v>
      </c>
      <c r="F5727" s="112">
        <f t="shared" si="286"/>
        <v>3076.74</v>
      </c>
      <c r="G5727" s="80" t="s">
        <v>3334</v>
      </c>
      <c r="H5727" s="358"/>
      <c r="L5727"/>
      <c r="M5727"/>
      <c r="P5727" s="9">
        <v>135</v>
      </c>
      <c r="V5727" s="39"/>
      <c r="Z5727" s="38"/>
      <c r="AA5727" s="38">
        <v>0</v>
      </c>
      <c r="AB5727" s="30"/>
      <c r="AC5727" s="31"/>
      <c r="AD5727" s="33"/>
      <c r="AE5727" s="32"/>
      <c r="AF5727" s="32"/>
      <c r="AJ5727" s="350"/>
      <c r="AK5727" s="3"/>
      <c r="AL5727" s="3"/>
    </row>
    <row r="5728" spans="1:38" ht="12" customHeight="1" x14ac:dyDescent="0.25">
      <c r="A5728" s="73">
        <v>1505013</v>
      </c>
      <c r="B5728" s="98" t="s">
        <v>2557</v>
      </c>
      <c r="C5728" s="74"/>
      <c r="D5728" s="115">
        <v>3718.5</v>
      </c>
      <c r="E5728" s="75" t="s">
        <v>1</v>
      </c>
      <c r="F5728" s="112">
        <f t="shared" si="286"/>
        <v>4462.2</v>
      </c>
      <c r="G5728" s="80" t="s">
        <v>3334</v>
      </c>
      <c r="H5728" s="358"/>
      <c r="L5728"/>
      <c r="M5728"/>
      <c r="P5728" s="9">
        <v>135</v>
      </c>
      <c r="V5728" s="39"/>
      <c r="Z5728" s="38"/>
      <c r="AA5728" s="38">
        <v>0</v>
      </c>
      <c r="AB5728" s="30"/>
      <c r="AC5728" s="31"/>
      <c r="AD5728" s="33"/>
      <c r="AE5728" s="32"/>
      <c r="AF5728" s="32"/>
      <c r="AJ5728" s="350"/>
      <c r="AK5728" s="3"/>
      <c r="AL5728" s="3"/>
    </row>
    <row r="5729" spans="1:38" ht="12" customHeight="1" x14ac:dyDescent="0.25">
      <c r="A5729" s="73">
        <v>1505014</v>
      </c>
      <c r="B5729" s="98" t="s">
        <v>2558</v>
      </c>
      <c r="C5729" s="74"/>
      <c r="D5729" s="115">
        <v>4155.91</v>
      </c>
      <c r="E5729" s="75" t="s">
        <v>1</v>
      </c>
      <c r="F5729" s="112">
        <f t="shared" si="286"/>
        <v>4987.0919999999996</v>
      </c>
      <c r="G5729" s="80" t="s">
        <v>3334</v>
      </c>
      <c r="H5729" s="358"/>
      <c r="L5729"/>
      <c r="M5729"/>
      <c r="P5729" s="9">
        <v>135</v>
      </c>
      <c r="V5729" s="39"/>
      <c r="Z5729" s="38"/>
      <c r="AA5729" s="38">
        <v>0</v>
      </c>
      <c r="AB5729" s="30"/>
      <c r="AC5729" s="31"/>
      <c r="AD5729" s="33"/>
      <c r="AE5729" s="32"/>
      <c r="AF5729" s="32"/>
      <c r="AJ5729" s="350"/>
      <c r="AK5729" s="3"/>
      <c r="AL5729" s="3"/>
    </row>
    <row r="5730" spans="1:38" ht="12" customHeight="1" x14ac:dyDescent="0.25">
      <c r="A5730" s="73">
        <v>1505015</v>
      </c>
      <c r="B5730" s="98" t="s">
        <v>2559</v>
      </c>
      <c r="C5730" s="74"/>
      <c r="D5730" s="115">
        <v>4955.1099999999997</v>
      </c>
      <c r="E5730" s="75" t="s">
        <v>6463</v>
      </c>
      <c r="F5730" s="112">
        <f t="shared" si="286"/>
        <v>5946.1319999999996</v>
      </c>
      <c r="G5730" s="80" t="s">
        <v>3334</v>
      </c>
      <c r="H5730" s="358"/>
      <c r="L5730"/>
      <c r="M5730"/>
      <c r="P5730" s="9">
        <v>135</v>
      </c>
      <c r="V5730" s="39"/>
      <c r="Z5730" s="38"/>
      <c r="AA5730" s="38">
        <v>0</v>
      </c>
      <c r="AB5730" s="30"/>
      <c r="AC5730" s="31"/>
      <c r="AD5730" s="33"/>
      <c r="AE5730" s="32"/>
      <c r="AF5730" s="32"/>
      <c r="AJ5730" s="350"/>
      <c r="AK5730" s="3"/>
      <c r="AL5730" s="3"/>
    </row>
    <row r="5731" spans="1:38" ht="12" customHeight="1" x14ac:dyDescent="0.25">
      <c r="A5731" s="271">
        <v>1505016</v>
      </c>
      <c r="B5731" s="100" t="s">
        <v>2560</v>
      </c>
      <c r="C5731" s="85"/>
      <c r="D5731" s="115">
        <v>5867.73</v>
      </c>
      <c r="E5731" s="86"/>
      <c r="F5731" s="292">
        <f t="shared" si="286"/>
        <v>7041.2759999999989</v>
      </c>
      <c r="G5731" s="87" t="s">
        <v>3334</v>
      </c>
      <c r="H5731" s="358"/>
      <c r="L5731"/>
      <c r="M5731"/>
      <c r="P5731" s="9">
        <v>135</v>
      </c>
      <c r="V5731" s="39"/>
      <c r="Z5731" s="38"/>
      <c r="AA5731" s="38">
        <v>0</v>
      </c>
      <c r="AB5731" s="30"/>
      <c r="AC5731" s="31"/>
      <c r="AD5731" s="33"/>
      <c r="AE5731" s="32"/>
      <c r="AF5731" s="32"/>
      <c r="AJ5731" s="350"/>
      <c r="AK5731" s="3"/>
      <c r="AL5731" s="3"/>
    </row>
    <row r="5732" spans="1:38" ht="60" customHeight="1" x14ac:dyDescent="0.25">
      <c r="A5732" s="269">
        <v>191</v>
      </c>
      <c r="B5732" s="284" t="s">
        <v>8098</v>
      </c>
      <c r="C5732" s="267"/>
      <c r="D5732" s="115"/>
      <c r="E5732" s="267"/>
      <c r="F5732" s="298"/>
      <c r="G5732" s="189"/>
      <c r="H5732" s="358"/>
      <c r="I5732" s="331"/>
      <c r="J5732" s="72"/>
      <c r="K5732" s="72"/>
      <c r="L5732"/>
      <c r="M5732"/>
      <c r="P5732" s="9">
        <v>136</v>
      </c>
      <c r="R5732" s="36"/>
      <c r="V5732" s="37"/>
      <c r="Z5732" s="38"/>
      <c r="AA5732" s="38"/>
      <c r="AB5732" s="30"/>
      <c r="AC5732" s="31"/>
      <c r="AD5732" s="32"/>
      <c r="AE5732" s="32"/>
      <c r="AF5732" s="33"/>
      <c r="AJ5732" s="350"/>
      <c r="AK5732" s="3"/>
      <c r="AL5732" s="3"/>
    </row>
    <row r="5733" spans="1:38" ht="12" customHeight="1" x14ac:dyDescent="0.25">
      <c r="A5733" s="76">
        <v>5902001</v>
      </c>
      <c r="B5733" s="270" t="s">
        <v>5732</v>
      </c>
      <c r="C5733" s="77"/>
      <c r="D5733" s="115">
        <v>227.43</v>
      </c>
      <c r="E5733" s="78" t="s">
        <v>6463</v>
      </c>
      <c r="F5733" s="112">
        <f t="shared" si="286"/>
        <v>272.916</v>
      </c>
      <c r="G5733" s="79" t="s">
        <v>3334</v>
      </c>
      <c r="H5733" s="358"/>
      <c r="I5733" s="326" t="s">
        <v>4950</v>
      </c>
      <c r="L5733"/>
      <c r="M5733"/>
      <c r="P5733" s="9">
        <v>136</v>
      </c>
      <c r="V5733" s="39"/>
      <c r="Z5733" s="38"/>
      <c r="AA5733" s="38">
        <v>15.000000000000014</v>
      </c>
      <c r="AB5733" s="30"/>
      <c r="AC5733" s="31"/>
      <c r="AD5733" s="32"/>
      <c r="AE5733" s="32"/>
      <c r="AF5733" s="33"/>
      <c r="AJ5733" s="350">
        <v>1902001</v>
      </c>
      <c r="AK5733" s="3"/>
      <c r="AL5733" s="3"/>
    </row>
    <row r="5734" spans="1:38" ht="12" customHeight="1" x14ac:dyDescent="0.25">
      <c r="A5734" s="73">
        <v>5902002</v>
      </c>
      <c r="B5734" s="98" t="s">
        <v>5733</v>
      </c>
      <c r="C5734" s="74"/>
      <c r="D5734" s="115">
        <v>227.43</v>
      </c>
      <c r="E5734" s="75" t="s">
        <v>6463</v>
      </c>
      <c r="F5734" s="112">
        <f t="shared" si="286"/>
        <v>272.916</v>
      </c>
      <c r="G5734" s="80" t="s">
        <v>3333</v>
      </c>
      <c r="H5734" s="358"/>
      <c r="I5734" s="360" t="s">
        <v>8331</v>
      </c>
      <c r="J5734" s="15"/>
      <c r="L5734"/>
      <c r="M5734"/>
      <c r="P5734" s="9">
        <v>136</v>
      </c>
      <c r="V5734" s="39"/>
      <c r="Z5734" s="38"/>
      <c r="AA5734" s="38">
        <v>15.000000000000014</v>
      </c>
      <c r="AB5734" s="30"/>
      <c r="AC5734" s="31"/>
      <c r="AD5734" s="32"/>
      <c r="AE5734" s="32"/>
      <c r="AF5734" s="33"/>
      <c r="AJ5734" s="350">
        <v>1902002</v>
      </c>
      <c r="AK5734" s="3"/>
      <c r="AL5734" s="3"/>
    </row>
    <row r="5735" spans="1:38" ht="12" customHeight="1" x14ac:dyDescent="0.25">
      <c r="A5735" s="73">
        <v>5902003</v>
      </c>
      <c r="B5735" s="98" t="s">
        <v>5734</v>
      </c>
      <c r="C5735" s="74"/>
      <c r="D5735" s="115">
        <v>227.43</v>
      </c>
      <c r="E5735" s="75" t="s">
        <v>6464</v>
      </c>
      <c r="F5735" s="112">
        <f t="shared" si="286"/>
        <v>272.916</v>
      </c>
      <c r="G5735" s="80" t="s">
        <v>3334</v>
      </c>
      <c r="H5735" s="358"/>
      <c r="I5735" s="361"/>
      <c r="L5735"/>
      <c r="M5735"/>
      <c r="P5735" s="9">
        <v>136</v>
      </c>
      <c r="V5735" s="39"/>
      <c r="Z5735" s="38"/>
      <c r="AA5735" s="38">
        <v>15.000000000000014</v>
      </c>
      <c r="AB5735" s="30"/>
      <c r="AC5735" s="31"/>
      <c r="AD5735" s="32"/>
      <c r="AE5735" s="32"/>
      <c r="AF5735" s="33"/>
      <c r="AJ5735" s="350">
        <v>1902003</v>
      </c>
      <c r="AK5735" s="3"/>
      <c r="AL5735" s="3"/>
    </row>
    <row r="5736" spans="1:38" ht="12" customHeight="1" x14ac:dyDescent="0.25">
      <c r="A5736" s="73">
        <v>5902004</v>
      </c>
      <c r="B5736" s="98" t="s">
        <v>5735</v>
      </c>
      <c r="C5736" s="74"/>
      <c r="D5736" s="115">
        <v>227.43</v>
      </c>
      <c r="E5736" s="75" t="s">
        <v>6464</v>
      </c>
      <c r="F5736" s="112">
        <f t="shared" si="286"/>
        <v>272.916</v>
      </c>
      <c r="G5736" s="80" t="s">
        <v>3334</v>
      </c>
      <c r="H5736" s="358"/>
      <c r="I5736" s="326"/>
      <c r="L5736"/>
      <c r="M5736"/>
      <c r="P5736" s="9">
        <v>136</v>
      </c>
      <c r="V5736" s="39"/>
      <c r="Z5736" s="38"/>
      <c r="AA5736" s="38">
        <v>15.000000000000014</v>
      </c>
      <c r="AB5736" s="30"/>
      <c r="AC5736" s="31"/>
      <c r="AD5736" s="32"/>
      <c r="AE5736" s="32"/>
      <c r="AF5736" s="33"/>
      <c r="AJ5736" s="350">
        <v>1902004</v>
      </c>
      <c r="AK5736" s="3"/>
      <c r="AL5736" s="3"/>
    </row>
    <row r="5737" spans="1:38" ht="12" customHeight="1" x14ac:dyDescent="0.25">
      <c r="A5737" s="73">
        <v>5902005</v>
      </c>
      <c r="B5737" s="98" t="s">
        <v>5736</v>
      </c>
      <c r="C5737" s="74"/>
      <c r="D5737" s="115">
        <v>227.43</v>
      </c>
      <c r="E5737" s="75" t="s">
        <v>6463</v>
      </c>
      <c r="F5737" s="112">
        <f t="shared" si="286"/>
        <v>272.916</v>
      </c>
      <c r="G5737" s="80" t="s">
        <v>3333</v>
      </c>
      <c r="H5737" s="358"/>
      <c r="I5737" s="326"/>
      <c r="J5737" s="15"/>
      <c r="L5737"/>
      <c r="M5737"/>
      <c r="P5737" s="9">
        <v>136</v>
      </c>
      <c r="V5737" s="39"/>
      <c r="Z5737" s="38"/>
      <c r="AA5737" s="38">
        <v>15.000000000000014</v>
      </c>
      <c r="AB5737" s="30"/>
      <c r="AC5737" s="31"/>
      <c r="AD5737" s="32"/>
      <c r="AE5737" s="32"/>
      <c r="AF5737" s="33"/>
      <c r="AJ5737" s="350">
        <v>1902005</v>
      </c>
      <c r="AK5737" s="3"/>
      <c r="AL5737" s="3"/>
    </row>
    <row r="5738" spans="1:38" ht="12" customHeight="1" x14ac:dyDescent="0.25">
      <c r="A5738" s="73">
        <v>5902006</v>
      </c>
      <c r="B5738" s="98" t="s">
        <v>5737</v>
      </c>
      <c r="C5738" s="74"/>
      <c r="D5738" s="115">
        <v>227.43</v>
      </c>
      <c r="E5738" s="75" t="s">
        <v>6463</v>
      </c>
      <c r="F5738" s="112">
        <f t="shared" si="286"/>
        <v>272.916</v>
      </c>
      <c r="G5738" s="80" t="s">
        <v>3334</v>
      </c>
      <c r="H5738" s="358"/>
      <c r="I5738" s="326"/>
      <c r="L5738"/>
      <c r="M5738"/>
      <c r="P5738" s="9">
        <v>136</v>
      </c>
      <c r="V5738" s="39"/>
      <c r="Z5738" s="38"/>
      <c r="AA5738" s="38">
        <v>15.000000000000014</v>
      </c>
      <c r="AB5738" s="30"/>
      <c r="AC5738" s="31"/>
      <c r="AD5738" s="32"/>
      <c r="AE5738" s="32"/>
      <c r="AF5738" s="33"/>
      <c r="AJ5738" s="350">
        <v>1902006</v>
      </c>
      <c r="AK5738" s="3"/>
      <c r="AL5738" s="3"/>
    </row>
    <row r="5739" spans="1:38" ht="12" customHeight="1" x14ac:dyDescent="0.25">
      <c r="A5739" s="73">
        <v>5902007</v>
      </c>
      <c r="B5739" s="98" t="s">
        <v>5738</v>
      </c>
      <c r="C5739" s="74"/>
      <c r="D5739" s="115">
        <v>267.3</v>
      </c>
      <c r="E5739" s="75" t="s">
        <v>6463</v>
      </c>
      <c r="F5739" s="112">
        <f t="shared" si="286"/>
        <v>320.76</v>
      </c>
      <c r="G5739" s="80" t="s">
        <v>3334</v>
      </c>
      <c r="H5739" s="358"/>
      <c r="I5739" s="326" t="s">
        <v>4968</v>
      </c>
      <c r="L5739"/>
      <c r="M5739"/>
      <c r="P5739" s="9">
        <v>136</v>
      </c>
      <c r="V5739" s="39"/>
      <c r="Z5739" s="38"/>
      <c r="AA5739" s="38">
        <v>15.002143163309043</v>
      </c>
      <c r="AB5739" s="30"/>
      <c r="AC5739" s="31"/>
      <c r="AD5739" s="32"/>
      <c r="AE5739" s="32"/>
      <c r="AF5739" s="33"/>
      <c r="AJ5739" s="350">
        <v>1902007</v>
      </c>
      <c r="AK5739" s="3"/>
      <c r="AL5739" s="3"/>
    </row>
    <row r="5740" spans="1:38" ht="12" customHeight="1" x14ac:dyDescent="0.25">
      <c r="A5740" s="73">
        <v>5902008</v>
      </c>
      <c r="B5740" s="98" t="s">
        <v>5739</v>
      </c>
      <c r="C5740" s="74"/>
      <c r="D5740" s="115">
        <v>250.78</v>
      </c>
      <c r="E5740" s="75" t="s">
        <v>6463</v>
      </c>
      <c r="F5740" s="112">
        <f t="shared" si="286"/>
        <v>300.93599999999998</v>
      </c>
      <c r="G5740" s="80" t="s">
        <v>3333</v>
      </c>
      <c r="H5740" s="358"/>
      <c r="I5740" s="360" t="s">
        <v>8332</v>
      </c>
      <c r="J5740" s="15"/>
      <c r="L5740"/>
      <c r="M5740"/>
      <c r="P5740" s="9">
        <v>136</v>
      </c>
      <c r="V5740" s="39"/>
      <c r="Z5740" s="38"/>
      <c r="AA5740" s="38">
        <v>14.997144488863498</v>
      </c>
      <c r="AB5740" s="30"/>
      <c r="AC5740" s="31"/>
      <c r="AD5740" s="32"/>
      <c r="AE5740" s="32"/>
      <c r="AF5740" s="33"/>
      <c r="AJ5740" s="350">
        <v>1902008</v>
      </c>
      <c r="AK5740" s="3"/>
      <c r="AL5740" s="3"/>
    </row>
    <row r="5741" spans="1:38" ht="12" customHeight="1" x14ac:dyDescent="0.25">
      <c r="A5741" s="73">
        <v>5902009</v>
      </c>
      <c r="B5741" s="98" t="s">
        <v>5740</v>
      </c>
      <c r="C5741" s="74"/>
      <c r="D5741" s="115">
        <v>250.78</v>
      </c>
      <c r="E5741" s="75" t="s">
        <v>6463</v>
      </c>
      <c r="F5741" s="112">
        <f t="shared" si="286"/>
        <v>300.93599999999998</v>
      </c>
      <c r="G5741" s="80" t="s">
        <v>3334</v>
      </c>
      <c r="H5741" s="358"/>
      <c r="I5741" s="361"/>
      <c r="L5741"/>
      <c r="M5741"/>
      <c r="P5741" s="9">
        <v>136</v>
      </c>
      <c r="V5741" s="39"/>
      <c r="Z5741" s="38"/>
      <c r="AA5741" s="38">
        <v>14.997144488863498</v>
      </c>
      <c r="AB5741" s="30"/>
      <c r="AC5741" s="31"/>
      <c r="AD5741" s="32"/>
      <c r="AE5741" s="32"/>
      <c r="AF5741" s="33"/>
      <c r="AJ5741" s="350">
        <v>1902009</v>
      </c>
      <c r="AK5741" s="3"/>
      <c r="AL5741" s="3"/>
    </row>
    <row r="5742" spans="1:38" ht="12" customHeight="1" x14ac:dyDescent="0.25">
      <c r="A5742" s="73">
        <v>5902010</v>
      </c>
      <c r="B5742" s="98" t="s">
        <v>5741</v>
      </c>
      <c r="C5742" s="74"/>
      <c r="D5742" s="115">
        <v>298.70999999999998</v>
      </c>
      <c r="E5742" s="75" t="s">
        <v>6463</v>
      </c>
      <c r="F5742" s="112">
        <f t="shared" si="286"/>
        <v>358.45199999999994</v>
      </c>
      <c r="G5742" s="80" t="s">
        <v>3334</v>
      </c>
      <c r="H5742" s="358"/>
      <c r="I5742" s="326"/>
      <c r="L5742"/>
      <c r="M5742"/>
      <c r="P5742" s="9">
        <v>136</v>
      </c>
      <c r="V5742" s="39"/>
      <c r="Z5742" s="38"/>
      <c r="AA5742" s="38">
        <v>15.002157549024304</v>
      </c>
      <c r="AB5742" s="30"/>
      <c r="AC5742" s="31"/>
      <c r="AD5742" s="32"/>
      <c r="AE5742" s="32"/>
      <c r="AF5742" s="33"/>
      <c r="AJ5742" s="350">
        <v>1902010</v>
      </c>
      <c r="AK5742" s="3"/>
      <c r="AL5742" s="3"/>
    </row>
    <row r="5743" spans="1:38" ht="12" customHeight="1" x14ac:dyDescent="0.25">
      <c r="A5743" s="73">
        <v>5902011</v>
      </c>
      <c r="B5743" s="98" t="s">
        <v>5742</v>
      </c>
      <c r="C5743" s="74"/>
      <c r="D5743" s="115">
        <v>277.39999999999998</v>
      </c>
      <c r="E5743" s="75" t="s">
        <v>6463</v>
      </c>
      <c r="F5743" s="112">
        <f t="shared" si="286"/>
        <v>332.87999999999994</v>
      </c>
      <c r="G5743" s="80" t="s">
        <v>3333</v>
      </c>
      <c r="H5743" s="358"/>
      <c r="I5743" s="360" t="s">
        <v>8333</v>
      </c>
      <c r="J5743" s="15"/>
      <c r="L5743"/>
      <c r="M5743"/>
      <c r="P5743" s="9">
        <v>136</v>
      </c>
      <c r="V5743" s="39"/>
      <c r="Z5743" s="38"/>
      <c r="AA5743" s="38">
        <v>14.998192988796532</v>
      </c>
      <c r="AB5743" s="30"/>
      <c r="AC5743" s="31"/>
      <c r="AD5743" s="32"/>
      <c r="AE5743" s="32"/>
      <c r="AF5743" s="33"/>
      <c r="AJ5743" s="350">
        <v>1902011</v>
      </c>
      <c r="AK5743" s="3"/>
      <c r="AL5743" s="3"/>
    </row>
    <row r="5744" spans="1:38" ht="12" customHeight="1" x14ac:dyDescent="0.25">
      <c r="A5744" s="73">
        <v>5902012</v>
      </c>
      <c r="B5744" s="98" t="s">
        <v>5743</v>
      </c>
      <c r="C5744" s="74"/>
      <c r="D5744" s="115">
        <v>277.39999999999998</v>
      </c>
      <c r="E5744" s="75" t="s">
        <v>6463</v>
      </c>
      <c r="F5744" s="112">
        <f t="shared" si="286"/>
        <v>332.87999999999994</v>
      </c>
      <c r="G5744" s="80" t="s">
        <v>3334</v>
      </c>
      <c r="H5744" s="358"/>
      <c r="I5744" s="361"/>
      <c r="L5744"/>
      <c r="M5744"/>
      <c r="P5744" s="9">
        <v>136</v>
      </c>
      <c r="V5744" s="39"/>
      <c r="Z5744" s="38"/>
      <c r="AA5744" s="38">
        <v>14.998192988796532</v>
      </c>
      <c r="AB5744" s="30"/>
      <c r="AC5744" s="31"/>
      <c r="AD5744" s="32"/>
      <c r="AE5744" s="32"/>
      <c r="AF5744" s="33"/>
      <c r="AJ5744" s="350">
        <v>1902012</v>
      </c>
      <c r="AK5744" s="3"/>
      <c r="AL5744" s="3"/>
    </row>
    <row r="5745" spans="1:38" ht="12" customHeight="1" x14ac:dyDescent="0.25">
      <c r="A5745" s="73">
        <v>5902013</v>
      </c>
      <c r="B5745" s="98" t="s">
        <v>5744</v>
      </c>
      <c r="C5745" s="74"/>
      <c r="D5745" s="115">
        <v>345.42</v>
      </c>
      <c r="E5745" s="75" t="s">
        <v>6463</v>
      </c>
      <c r="F5745" s="112">
        <f t="shared" si="286"/>
        <v>414.50400000000002</v>
      </c>
      <c r="G5745" s="80" t="s">
        <v>3334</v>
      </c>
      <c r="H5745" s="358"/>
      <c r="I5745" s="326"/>
      <c r="L5745"/>
      <c r="M5745"/>
      <c r="P5745" s="9">
        <v>136</v>
      </c>
      <c r="V5745" s="39"/>
      <c r="Z5745" s="38"/>
      <c r="AA5745" s="38">
        <v>15.001243884235848</v>
      </c>
      <c r="AB5745" s="30"/>
      <c r="AC5745" s="31"/>
      <c r="AD5745" s="32"/>
      <c r="AE5745" s="32"/>
      <c r="AF5745" s="33"/>
      <c r="AJ5745" s="350">
        <v>1902013</v>
      </c>
      <c r="AK5745" s="3"/>
      <c r="AL5745" s="3"/>
    </row>
    <row r="5746" spans="1:38" ht="12" customHeight="1" x14ac:dyDescent="0.25">
      <c r="A5746" s="73">
        <v>5902014</v>
      </c>
      <c r="B5746" s="98" t="s">
        <v>5745</v>
      </c>
      <c r="C5746" s="74"/>
      <c r="D5746" s="115">
        <v>321.55</v>
      </c>
      <c r="E5746" s="75" t="s">
        <v>6463</v>
      </c>
      <c r="F5746" s="112">
        <f t="shared" si="286"/>
        <v>385.86</v>
      </c>
      <c r="G5746" s="80" t="s">
        <v>3333</v>
      </c>
      <c r="H5746" s="358"/>
      <c r="I5746" s="326"/>
      <c r="J5746" s="15"/>
      <c r="L5746"/>
      <c r="M5746"/>
      <c r="P5746" s="9">
        <v>136</v>
      </c>
      <c r="V5746" s="39"/>
      <c r="Z5746" s="38"/>
      <c r="AA5746" s="38">
        <v>15.000890789239264</v>
      </c>
      <c r="AB5746" s="30"/>
      <c r="AC5746" s="31"/>
      <c r="AD5746" s="32"/>
      <c r="AE5746" s="32"/>
      <c r="AF5746" s="33"/>
      <c r="AJ5746" s="350">
        <v>1902014</v>
      </c>
      <c r="AK5746" s="3"/>
      <c r="AL5746" s="3"/>
    </row>
    <row r="5747" spans="1:38" ht="12" customHeight="1" x14ac:dyDescent="0.25">
      <c r="A5747" s="73">
        <v>5902015</v>
      </c>
      <c r="B5747" s="98" t="s">
        <v>5746</v>
      </c>
      <c r="C5747" s="74"/>
      <c r="D5747" s="115">
        <v>321.55</v>
      </c>
      <c r="E5747" s="75" t="s">
        <v>6463</v>
      </c>
      <c r="F5747" s="112">
        <f t="shared" si="286"/>
        <v>385.86</v>
      </c>
      <c r="G5747" s="80" t="s">
        <v>3334</v>
      </c>
      <c r="H5747" s="358"/>
      <c r="I5747" s="326"/>
      <c r="L5747"/>
      <c r="M5747"/>
      <c r="P5747" s="9">
        <v>136</v>
      </c>
      <c r="V5747" s="39"/>
      <c r="Z5747" s="38"/>
      <c r="AA5747" s="38">
        <v>15.000890789239264</v>
      </c>
      <c r="AB5747" s="30"/>
      <c r="AC5747" s="31"/>
      <c r="AD5747" s="32"/>
      <c r="AE5747" s="32"/>
      <c r="AF5747" s="33"/>
      <c r="AJ5747" s="350">
        <v>1902015</v>
      </c>
      <c r="AK5747" s="3"/>
      <c r="AL5747" s="3"/>
    </row>
    <row r="5748" spans="1:38" ht="12" customHeight="1" x14ac:dyDescent="0.25">
      <c r="A5748" s="73">
        <v>5902016</v>
      </c>
      <c r="B5748" s="98" t="s">
        <v>5747</v>
      </c>
      <c r="C5748" s="74"/>
      <c r="D5748" s="115">
        <v>402.14</v>
      </c>
      <c r="E5748" s="75" t="s">
        <v>6463</v>
      </c>
      <c r="F5748" s="112">
        <f t="shared" si="286"/>
        <v>482.56799999999998</v>
      </c>
      <c r="G5748" s="80" t="s">
        <v>3334</v>
      </c>
      <c r="H5748" s="358"/>
      <c r="I5748" s="326" t="s">
        <v>4393</v>
      </c>
      <c r="L5748"/>
      <c r="M5748"/>
      <c r="P5748" s="9">
        <v>136</v>
      </c>
      <c r="V5748" s="39"/>
      <c r="Z5748" s="38"/>
      <c r="AA5748" s="38">
        <v>15.001068452168951</v>
      </c>
      <c r="AB5748" s="30"/>
      <c r="AC5748" s="31"/>
      <c r="AD5748" s="32"/>
      <c r="AE5748" s="32"/>
      <c r="AF5748" s="33"/>
      <c r="AJ5748" s="350">
        <v>1902016</v>
      </c>
      <c r="AK5748" s="3"/>
      <c r="AL5748" s="3"/>
    </row>
    <row r="5749" spans="1:38" ht="12" customHeight="1" x14ac:dyDescent="0.25">
      <c r="A5749" s="73">
        <v>5902017</v>
      </c>
      <c r="B5749" s="98" t="s">
        <v>5748</v>
      </c>
      <c r="C5749" s="74"/>
      <c r="D5749" s="115">
        <v>380.3</v>
      </c>
      <c r="E5749" s="75" t="s">
        <v>6463</v>
      </c>
      <c r="F5749" s="112">
        <f t="shared" si="286"/>
        <v>456.36</v>
      </c>
      <c r="G5749" s="80" t="s">
        <v>3333</v>
      </c>
      <c r="H5749" s="358"/>
      <c r="I5749" s="360" t="s">
        <v>8207</v>
      </c>
      <c r="J5749" s="15"/>
      <c r="L5749"/>
      <c r="M5749"/>
      <c r="P5749" s="9">
        <v>136</v>
      </c>
      <c r="V5749" s="39"/>
      <c r="Z5749" s="38"/>
      <c r="AA5749" s="38">
        <v>14.999623408902622</v>
      </c>
      <c r="AB5749" s="30"/>
      <c r="AC5749" s="31"/>
      <c r="AD5749" s="32"/>
      <c r="AE5749" s="32"/>
      <c r="AF5749" s="33"/>
      <c r="AJ5749" s="350">
        <v>1902017</v>
      </c>
      <c r="AK5749" s="3"/>
      <c r="AL5749" s="3"/>
    </row>
    <row r="5750" spans="1:38" ht="12" customHeight="1" x14ac:dyDescent="0.25">
      <c r="A5750" s="73">
        <v>5902018</v>
      </c>
      <c r="B5750" s="98" t="s">
        <v>5749</v>
      </c>
      <c r="C5750" s="74"/>
      <c r="D5750" s="115">
        <v>380.3</v>
      </c>
      <c r="E5750" s="75" t="s">
        <v>6463</v>
      </c>
      <c r="F5750" s="112">
        <f t="shared" si="286"/>
        <v>456.36</v>
      </c>
      <c r="G5750" s="80" t="s">
        <v>3334</v>
      </c>
      <c r="H5750" s="358"/>
      <c r="I5750" s="361"/>
      <c r="L5750"/>
      <c r="M5750"/>
      <c r="P5750" s="9">
        <v>136</v>
      </c>
      <c r="V5750" s="39"/>
      <c r="Z5750" s="38"/>
      <c r="AA5750" s="38">
        <v>14.999623408902622</v>
      </c>
      <c r="AB5750" s="30"/>
      <c r="AC5750" s="31"/>
      <c r="AD5750" s="32"/>
      <c r="AE5750" s="32"/>
      <c r="AF5750" s="33"/>
      <c r="AJ5750" s="350">
        <v>1902018</v>
      </c>
      <c r="AK5750" s="3"/>
      <c r="AL5750" s="3"/>
    </row>
    <row r="5751" spans="1:38" ht="12" customHeight="1" x14ac:dyDescent="0.25">
      <c r="A5751" s="73">
        <v>5902019</v>
      </c>
      <c r="B5751" s="98" t="s">
        <v>5750</v>
      </c>
      <c r="C5751" s="74"/>
      <c r="D5751" s="115">
        <v>543.38</v>
      </c>
      <c r="E5751" s="75" t="s">
        <v>6463</v>
      </c>
      <c r="F5751" s="112">
        <f t="shared" si="286"/>
        <v>652.05599999999993</v>
      </c>
      <c r="G5751" s="80" t="s">
        <v>3334</v>
      </c>
      <c r="H5751" s="358"/>
      <c r="I5751" s="326"/>
      <c r="L5751"/>
      <c r="M5751"/>
      <c r="P5751" s="9">
        <v>136</v>
      </c>
      <c r="V5751" s="39"/>
      <c r="Z5751" s="38"/>
      <c r="AA5751" s="38">
        <v>15</v>
      </c>
      <c r="AB5751" s="30"/>
      <c r="AC5751" s="31"/>
      <c r="AD5751" s="32"/>
      <c r="AE5751" s="32"/>
      <c r="AF5751" s="33"/>
      <c r="AJ5751" s="350">
        <v>1902019</v>
      </c>
      <c r="AK5751" s="3"/>
      <c r="AL5751" s="3"/>
    </row>
    <row r="5752" spans="1:38" ht="12" customHeight="1" x14ac:dyDescent="0.25">
      <c r="A5752" s="73">
        <v>5902020</v>
      </c>
      <c r="B5752" s="98" t="s">
        <v>5751</v>
      </c>
      <c r="C5752" s="74"/>
      <c r="D5752" s="115">
        <v>510</v>
      </c>
      <c r="E5752" s="75" t="s">
        <v>6464</v>
      </c>
      <c r="F5752" s="112">
        <f t="shared" si="286"/>
        <v>612</v>
      </c>
      <c r="G5752" s="80" t="s">
        <v>3333</v>
      </c>
      <c r="H5752" s="358"/>
      <c r="I5752" s="326"/>
      <c r="J5752" s="15"/>
      <c r="L5752"/>
      <c r="M5752"/>
      <c r="P5752" s="9">
        <v>136</v>
      </c>
      <c r="V5752" s="39"/>
      <c r="Z5752" s="38"/>
      <c r="AA5752" s="38">
        <v>14.999017102417923</v>
      </c>
      <c r="AB5752" s="30"/>
      <c r="AC5752" s="31"/>
      <c r="AD5752" s="32"/>
      <c r="AE5752" s="32"/>
      <c r="AF5752" s="33"/>
      <c r="AJ5752" s="350">
        <v>1902020</v>
      </c>
      <c r="AK5752" s="3"/>
      <c r="AL5752" s="3"/>
    </row>
    <row r="5753" spans="1:38" ht="12" customHeight="1" x14ac:dyDescent="0.25">
      <c r="A5753" s="271">
        <v>5902021</v>
      </c>
      <c r="B5753" s="100" t="s">
        <v>5752</v>
      </c>
      <c r="C5753" s="85"/>
      <c r="D5753" s="115">
        <v>510</v>
      </c>
      <c r="E5753" s="86" t="s">
        <v>6464</v>
      </c>
      <c r="F5753" s="292">
        <f t="shared" si="286"/>
        <v>612</v>
      </c>
      <c r="G5753" s="87" t="s">
        <v>3334</v>
      </c>
      <c r="H5753" s="358"/>
      <c r="I5753" s="326"/>
      <c r="L5753"/>
      <c r="M5753"/>
      <c r="P5753" s="9">
        <v>136</v>
      </c>
      <c r="V5753" s="39"/>
      <c r="Z5753" s="38"/>
      <c r="AA5753" s="38">
        <v>14.999017102417923</v>
      </c>
      <c r="AB5753" s="30"/>
      <c r="AC5753" s="31"/>
      <c r="AD5753" s="32"/>
      <c r="AE5753" s="32"/>
      <c r="AF5753" s="33"/>
      <c r="AJ5753" s="350">
        <v>1902021</v>
      </c>
      <c r="AK5753" s="3"/>
      <c r="AL5753" s="3"/>
    </row>
    <row r="5754" spans="1:38" ht="75" customHeight="1" x14ac:dyDescent="0.25">
      <c r="A5754" s="269">
        <v>192</v>
      </c>
      <c r="B5754" s="284" t="s">
        <v>8099</v>
      </c>
      <c r="C5754" s="267"/>
      <c r="D5754" s="115"/>
      <c r="E5754" s="267"/>
      <c r="F5754" s="298"/>
      <c r="G5754" s="189"/>
      <c r="H5754" s="358"/>
      <c r="I5754" s="331"/>
      <c r="J5754" s="72"/>
      <c r="K5754" s="72"/>
      <c r="L5754"/>
      <c r="M5754"/>
      <c r="P5754" s="9">
        <v>137</v>
      </c>
      <c r="R5754" s="36"/>
      <c r="V5754" s="37"/>
      <c r="Z5754" s="38"/>
      <c r="AA5754" s="38"/>
      <c r="AB5754" s="30"/>
      <c r="AC5754" s="31"/>
      <c r="AD5754" s="32"/>
      <c r="AE5754" s="32"/>
      <c r="AF5754" s="33"/>
      <c r="AJ5754" s="350"/>
      <c r="AK5754" s="3"/>
      <c r="AL5754" s="3"/>
    </row>
    <row r="5755" spans="1:38" ht="12" customHeight="1" x14ac:dyDescent="0.25">
      <c r="A5755" s="76">
        <v>5901001</v>
      </c>
      <c r="B5755" s="270" t="s">
        <v>4836</v>
      </c>
      <c r="C5755" s="77"/>
      <c r="D5755" s="115">
        <v>513.52</v>
      </c>
      <c r="E5755" s="78" t="s">
        <v>6463</v>
      </c>
      <c r="F5755" s="112">
        <f t="shared" si="286"/>
        <v>616.22399999999993</v>
      </c>
      <c r="G5755" s="79" t="s">
        <v>3334</v>
      </c>
      <c r="H5755" s="358"/>
      <c r="I5755" s="326" t="s">
        <v>4950</v>
      </c>
      <c r="L5755"/>
      <c r="M5755"/>
      <c r="P5755" s="9">
        <v>137</v>
      </c>
      <c r="V5755" s="39"/>
      <c r="Z5755" s="38"/>
      <c r="AA5755" s="38">
        <v>14.999302747176131</v>
      </c>
      <c r="AB5755" s="30"/>
      <c r="AC5755" s="31"/>
      <c r="AD5755" s="32"/>
      <c r="AE5755" s="32"/>
      <c r="AF5755" s="33"/>
      <c r="AJ5755" s="350">
        <v>1901001</v>
      </c>
      <c r="AK5755" s="3"/>
      <c r="AL5755" s="3"/>
    </row>
    <row r="5756" spans="1:38" ht="12" customHeight="1" x14ac:dyDescent="0.25">
      <c r="A5756" s="73">
        <v>5901002</v>
      </c>
      <c r="B5756" s="98" t="s">
        <v>4837</v>
      </c>
      <c r="C5756" s="74"/>
      <c r="D5756" s="115">
        <v>494.53</v>
      </c>
      <c r="E5756" s="75" t="s">
        <v>6463</v>
      </c>
      <c r="F5756" s="112">
        <f t="shared" si="286"/>
        <v>593.43599999999992</v>
      </c>
      <c r="G5756" s="80" t="s">
        <v>3335</v>
      </c>
      <c r="H5756" s="358"/>
      <c r="I5756" s="360" t="s">
        <v>8334</v>
      </c>
      <c r="L5756"/>
      <c r="M5756"/>
      <c r="P5756" s="9">
        <v>137</v>
      </c>
      <c r="V5756" s="39"/>
      <c r="Z5756" s="38"/>
      <c r="AA5756" s="38">
        <v>14.998986359292189</v>
      </c>
      <c r="AB5756" s="30"/>
      <c r="AC5756" s="31"/>
      <c r="AD5756" s="32"/>
      <c r="AE5756" s="32"/>
      <c r="AF5756" s="33"/>
      <c r="AJ5756" s="350">
        <v>1901002</v>
      </c>
      <c r="AK5756" s="3"/>
      <c r="AL5756" s="3"/>
    </row>
    <row r="5757" spans="1:38" ht="12" customHeight="1" x14ac:dyDescent="0.25">
      <c r="A5757" s="73">
        <v>5901003</v>
      </c>
      <c r="B5757" s="98" t="s">
        <v>4838</v>
      </c>
      <c r="C5757" s="74"/>
      <c r="D5757" s="115">
        <v>495.68</v>
      </c>
      <c r="E5757" s="75" t="s">
        <v>6463</v>
      </c>
      <c r="F5757" s="112">
        <f t="shared" ref="F5757:F5819" si="287">D5757*1.2</f>
        <v>594.81600000000003</v>
      </c>
      <c r="G5757" s="80" t="s">
        <v>3334</v>
      </c>
      <c r="H5757" s="358"/>
      <c r="I5757" s="361"/>
      <c r="L5757"/>
      <c r="M5757"/>
      <c r="P5757" s="9">
        <v>137</v>
      </c>
      <c r="V5757" s="39"/>
      <c r="Z5757" s="38"/>
      <c r="AA5757" s="38">
        <v>14.998555330829248</v>
      </c>
      <c r="AB5757" s="30"/>
      <c r="AC5757" s="31"/>
      <c r="AD5757" s="32"/>
      <c r="AE5757" s="32"/>
      <c r="AF5757" s="33"/>
      <c r="AJ5757" s="350">
        <v>1901003</v>
      </c>
      <c r="AK5757" s="3"/>
      <c r="AL5757" s="3"/>
    </row>
    <row r="5758" spans="1:38" ht="12" customHeight="1" x14ac:dyDescent="0.25">
      <c r="A5758" s="73">
        <v>5901004</v>
      </c>
      <c r="B5758" s="98" t="s">
        <v>4839</v>
      </c>
      <c r="C5758" s="74"/>
      <c r="D5758" s="115">
        <v>595.04</v>
      </c>
      <c r="E5758" s="75" t="s">
        <v>6463</v>
      </c>
      <c r="F5758" s="112">
        <f t="shared" si="287"/>
        <v>714.04799999999989</v>
      </c>
      <c r="G5758" s="80" t="s">
        <v>3334</v>
      </c>
      <c r="H5758" s="358"/>
      <c r="L5758"/>
      <c r="M5758"/>
      <c r="P5758" s="9">
        <v>137</v>
      </c>
      <c r="V5758" s="39"/>
      <c r="Z5758" s="38"/>
      <c r="AA5758" s="38">
        <v>14.999879654367348</v>
      </c>
      <c r="AB5758" s="30"/>
      <c r="AC5758" s="31"/>
      <c r="AD5758" s="32"/>
      <c r="AE5758" s="32"/>
      <c r="AF5758" s="33"/>
      <c r="AJ5758" s="350">
        <v>1901004</v>
      </c>
      <c r="AK5758" s="3"/>
      <c r="AL5758" s="3"/>
    </row>
    <row r="5759" spans="1:38" ht="12" customHeight="1" x14ac:dyDescent="0.25">
      <c r="A5759" s="73">
        <v>5901005</v>
      </c>
      <c r="B5759" s="98" t="s">
        <v>4840</v>
      </c>
      <c r="C5759" s="74"/>
      <c r="D5759" s="115">
        <v>571.1</v>
      </c>
      <c r="E5759" s="75" t="s">
        <v>6463</v>
      </c>
      <c r="F5759" s="112">
        <f t="shared" si="287"/>
        <v>685.32</v>
      </c>
      <c r="G5759" s="80" t="s">
        <v>3335</v>
      </c>
      <c r="H5759" s="358"/>
      <c r="L5759"/>
      <c r="M5759"/>
      <c r="P5759" s="9">
        <v>137</v>
      </c>
      <c r="V5759" s="39"/>
      <c r="Z5759" s="38"/>
      <c r="AA5759" s="38">
        <v>14.999373040752346</v>
      </c>
      <c r="AB5759" s="30"/>
      <c r="AC5759" s="31"/>
      <c r="AD5759" s="32"/>
      <c r="AE5759" s="32"/>
      <c r="AF5759" s="33"/>
      <c r="AJ5759" s="350">
        <v>1901005</v>
      </c>
      <c r="AK5759" s="3"/>
      <c r="AL5759" s="3"/>
    </row>
    <row r="5760" spans="1:38" ht="12" customHeight="1" x14ac:dyDescent="0.25">
      <c r="A5760" s="73">
        <v>5901006</v>
      </c>
      <c r="B5760" s="98" t="s">
        <v>4841</v>
      </c>
      <c r="C5760" s="74"/>
      <c r="D5760" s="115">
        <v>581.51</v>
      </c>
      <c r="E5760" s="75" t="s">
        <v>6463</v>
      </c>
      <c r="F5760" s="112">
        <f t="shared" si="287"/>
        <v>697.81200000000001</v>
      </c>
      <c r="G5760" s="80" t="s">
        <v>3334</v>
      </c>
      <c r="H5760" s="358"/>
      <c r="L5760"/>
      <c r="M5760"/>
      <c r="P5760" s="9">
        <v>137</v>
      </c>
      <c r="V5760" s="39"/>
      <c r="Z5760" s="38"/>
      <c r="AA5760" s="38">
        <v>14.998891707509287</v>
      </c>
      <c r="AB5760" s="30"/>
      <c r="AC5760" s="31"/>
      <c r="AD5760" s="32"/>
      <c r="AE5760" s="32"/>
      <c r="AF5760" s="33"/>
      <c r="AJ5760" s="350">
        <v>1901006</v>
      </c>
      <c r="AK5760" s="3"/>
      <c r="AL5760" s="3"/>
    </row>
    <row r="5761" spans="1:38" ht="12" customHeight="1" x14ac:dyDescent="0.25">
      <c r="A5761" s="73">
        <v>5901007</v>
      </c>
      <c r="B5761" s="98" t="s">
        <v>4842</v>
      </c>
      <c r="C5761" s="74"/>
      <c r="D5761" s="115">
        <v>921.05</v>
      </c>
      <c r="E5761" s="75" t="s">
        <v>6463</v>
      </c>
      <c r="F5761" s="112">
        <f t="shared" si="287"/>
        <v>1105.26</v>
      </c>
      <c r="G5761" s="80" t="s">
        <v>3334</v>
      </c>
      <c r="H5761" s="358"/>
      <c r="L5761"/>
      <c r="M5761"/>
      <c r="P5761" s="9">
        <v>137</v>
      </c>
      <c r="V5761" s="39"/>
      <c r="Z5761" s="38"/>
      <c r="AA5761" s="38">
        <v>14.999222515938428</v>
      </c>
      <c r="AB5761" s="30"/>
      <c r="AC5761" s="31"/>
      <c r="AD5761" s="32"/>
      <c r="AE5761" s="32"/>
      <c r="AF5761" s="33"/>
      <c r="AJ5761" s="350">
        <v>1901007</v>
      </c>
      <c r="AK5761" s="3"/>
      <c r="AL5761" s="3"/>
    </row>
    <row r="5762" spans="1:38" ht="12" customHeight="1" x14ac:dyDescent="0.25">
      <c r="A5762" s="73">
        <v>5901008</v>
      </c>
      <c r="B5762" s="98" t="s">
        <v>4843</v>
      </c>
      <c r="C5762" s="74"/>
      <c r="D5762" s="115">
        <v>893.56</v>
      </c>
      <c r="E5762" s="75" t="s">
        <v>6463</v>
      </c>
      <c r="F5762" s="112">
        <f t="shared" si="287"/>
        <v>1072.2719999999999</v>
      </c>
      <c r="G5762" s="80" t="s">
        <v>3335</v>
      </c>
      <c r="H5762" s="358"/>
      <c r="L5762"/>
      <c r="M5762"/>
      <c r="P5762" s="9">
        <v>137</v>
      </c>
      <c r="V5762" s="39"/>
      <c r="Z5762" s="38"/>
      <c r="AA5762" s="38">
        <v>15.000560978346215</v>
      </c>
      <c r="AB5762" s="30"/>
      <c r="AC5762" s="31"/>
      <c r="AD5762" s="32"/>
      <c r="AE5762" s="32"/>
      <c r="AF5762" s="33"/>
      <c r="AJ5762" s="350">
        <v>1901008</v>
      </c>
      <c r="AK5762" s="3"/>
      <c r="AL5762" s="3"/>
    </row>
    <row r="5763" spans="1:38" ht="12" customHeight="1" x14ac:dyDescent="0.25">
      <c r="A5763" s="73">
        <v>5901009</v>
      </c>
      <c r="B5763" s="98" t="s">
        <v>4844</v>
      </c>
      <c r="C5763" s="74"/>
      <c r="D5763" s="115">
        <v>913.2</v>
      </c>
      <c r="E5763" s="75" t="s">
        <v>6463</v>
      </c>
      <c r="F5763" s="112">
        <f t="shared" si="287"/>
        <v>1095.8399999999999</v>
      </c>
      <c r="G5763" s="80" t="s">
        <v>3334</v>
      </c>
      <c r="H5763" s="358"/>
      <c r="L5763"/>
      <c r="M5763"/>
      <c r="P5763" s="9">
        <v>137</v>
      </c>
      <c r="V5763" s="39"/>
      <c r="Z5763" s="38"/>
      <c r="AA5763" s="38">
        <v>14.999529500329345</v>
      </c>
      <c r="AB5763" s="30"/>
      <c r="AC5763" s="31"/>
      <c r="AD5763" s="32"/>
      <c r="AE5763" s="32"/>
      <c r="AF5763" s="33"/>
      <c r="AJ5763" s="350">
        <v>1901009</v>
      </c>
      <c r="AK5763" s="3"/>
      <c r="AL5763" s="3"/>
    </row>
    <row r="5764" spans="1:38" ht="12" customHeight="1" x14ac:dyDescent="0.25">
      <c r="A5764" s="73">
        <v>5901010</v>
      </c>
      <c r="B5764" s="98" t="s">
        <v>4845</v>
      </c>
      <c r="C5764" s="74"/>
      <c r="D5764" s="115">
        <v>1072.45</v>
      </c>
      <c r="E5764" s="75" t="s">
        <v>6463</v>
      </c>
      <c r="F5764" s="112">
        <f t="shared" si="287"/>
        <v>1286.94</v>
      </c>
      <c r="G5764" s="80" t="s">
        <v>3334</v>
      </c>
      <c r="H5764" s="358"/>
      <c r="L5764"/>
      <c r="M5764"/>
      <c r="P5764" s="9">
        <v>137</v>
      </c>
      <c r="V5764" s="39"/>
      <c r="Z5764" s="38"/>
      <c r="AA5764" s="38">
        <v>14.999799682162362</v>
      </c>
      <c r="AB5764" s="30"/>
      <c r="AC5764" s="31"/>
      <c r="AD5764" s="32"/>
      <c r="AE5764" s="32"/>
      <c r="AF5764" s="33"/>
      <c r="AJ5764" s="350">
        <v>1901010</v>
      </c>
      <c r="AK5764" s="3"/>
      <c r="AL5764" s="3"/>
    </row>
    <row r="5765" spans="1:38" ht="12" customHeight="1" x14ac:dyDescent="0.25">
      <c r="A5765" s="73">
        <v>5901011</v>
      </c>
      <c r="B5765" s="98" t="s">
        <v>4846</v>
      </c>
      <c r="C5765" s="74"/>
      <c r="D5765" s="115">
        <v>1054.6300000000001</v>
      </c>
      <c r="E5765" s="75" t="s">
        <v>6463</v>
      </c>
      <c r="F5765" s="112">
        <f t="shared" si="287"/>
        <v>1265.556</v>
      </c>
      <c r="G5765" s="80" t="s">
        <v>3335</v>
      </c>
      <c r="H5765" s="358"/>
      <c r="L5765"/>
      <c r="M5765"/>
      <c r="P5765" s="9">
        <v>137</v>
      </c>
      <c r="V5765" s="39"/>
      <c r="Z5765" s="38"/>
      <c r="AA5765" s="38">
        <v>15.000611105829947</v>
      </c>
      <c r="AB5765" s="30"/>
      <c r="AC5765" s="31"/>
      <c r="AD5765" s="32"/>
      <c r="AE5765" s="32"/>
      <c r="AF5765" s="33"/>
      <c r="AJ5765" s="350">
        <v>1901011</v>
      </c>
      <c r="AK5765" s="3"/>
      <c r="AL5765" s="3"/>
    </row>
    <row r="5766" spans="1:38" ht="12" customHeight="1" x14ac:dyDescent="0.25">
      <c r="A5766" s="73">
        <v>5901012</v>
      </c>
      <c r="B5766" s="98" t="s">
        <v>4847</v>
      </c>
      <c r="C5766" s="74"/>
      <c r="D5766" s="115">
        <v>1057.77</v>
      </c>
      <c r="E5766" s="75" t="s">
        <v>6463</v>
      </c>
      <c r="F5766" s="112">
        <f t="shared" si="287"/>
        <v>1269.3239999999998</v>
      </c>
      <c r="G5766" s="80" t="s">
        <v>3334</v>
      </c>
      <c r="H5766" s="358"/>
      <c r="L5766"/>
      <c r="M5766"/>
      <c r="P5766" s="9">
        <v>137</v>
      </c>
      <c r="V5766" s="39"/>
      <c r="Z5766" s="38"/>
      <c r="AA5766" s="38">
        <v>14.999458405545923</v>
      </c>
      <c r="AB5766" s="30"/>
      <c r="AC5766" s="31"/>
      <c r="AD5766" s="32"/>
      <c r="AE5766" s="32"/>
      <c r="AF5766" s="33"/>
      <c r="AJ5766" s="350">
        <v>1901012</v>
      </c>
      <c r="AK5766" s="3"/>
      <c r="AL5766" s="3"/>
    </row>
    <row r="5767" spans="1:38" ht="12" customHeight="1" x14ac:dyDescent="0.25">
      <c r="A5767" s="73">
        <v>5901013</v>
      </c>
      <c r="B5767" s="98" t="s">
        <v>4848</v>
      </c>
      <c r="C5767" s="74"/>
      <c r="D5767" s="115">
        <v>1816.47</v>
      </c>
      <c r="E5767" s="75" t="s">
        <v>6463</v>
      </c>
      <c r="F5767" s="112">
        <f t="shared" si="287"/>
        <v>2179.7640000000001</v>
      </c>
      <c r="G5767" s="80" t="s">
        <v>3334</v>
      </c>
      <c r="H5767" s="358"/>
      <c r="L5767"/>
      <c r="M5767"/>
      <c r="P5767" s="9">
        <v>137</v>
      </c>
      <c r="V5767" s="39"/>
      <c r="Z5767" s="38"/>
      <c r="AA5767" s="38">
        <v>15.000275957770569</v>
      </c>
      <c r="AB5767" s="30"/>
      <c r="AC5767" s="31"/>
      <c r="AD5767" s="32"/>
      <c r="AE5767" s="32"/>
      <c r="AF5767" s="33"/>
      <c r="AJ5767" s="350">
        <v>1901013</v>
      </c>
      <c r="AK5767" s="3"/>
      <c r="AL5767" s="3"/>
    </row>
    <row r="5768" spans="1:38" ht="12" customHeight="1" x14ac:dyDescent="0.25">
      <c r="A5768" s="73">
        <v>5901014</v>
      </c>
      <c r="B5768" s="98" t="s">
        <v>4849</v>
      </c>
      <c r="C5768" s="74"/>
      <c r="D5768" s="115">
        <v>1814.56</v>
      </c>
      <c r="E5768" s="75" t="s">
        <v>6463</v>
      </c>
      <c r="F5768" s="112">
        <f t="shared" si="287"/>
        <v>2177.4719999999998</v>
      </c>
      <c r="G5768" s="80" t="s">
        <v>3334</v>
      </c>
      <c r="H5768" s="358"/>
      <c r="L5768"/>
      <c r="M5768"/>
      <c r="P5768" s="9">
        <v>137</v>
      </c>
      <c r="V5768" s="39"/>
      <c r="Z5768" s="38"/>
      <c r="AA5768" s="38">
        <v>15.000355178102083</v>
      </c>
      <c r="AB5768" s="30"/>
      <c r="AC5768" s="31"/>
      <c r="AD5768" s="32"/>
      <c r="AE5768" s="32"/>
      <c r="AF5768" s="33"/>
      <c r="AJ5768" s="350">
        <v>1901014</v>
      </c>
      <c r="AK5768" s="3"/>
      <c r="AL5768" s="3"/>
    </row>
    <row r="5769" spans="1:38" ht="12" customHeight="1" x14ac:dyDescent="0.25">
      <c r="A5769" s="73">
        <v>5901015</v>
      </c>
      <c r="B5769" s="98" t="s">
        <v>4850</v>
      </c>
      <c r="C5769" s="74"/>
      <c r="D5769" s="115">
        <v>1806.83</v>
      </c>
      <c r="E5769" s="75" t="s">
        <v>6463</v>
      </c>
      <c r="F5769" s="112">
        <f t="shared" si="287"/>
        <v>2168.1959999999999</v>
      </c>
      <c r="G5769" s="80" t="s">
        <v>3334</v>
      </c>
      <c r="H5769" s="358"/>
      <c r="L5769"/>
      <c r="M5769"/>
      <c r="P5769" s="9">
        <v>137</v>
      </c>
      <c r="V5769" s="39"/>
      <c r="Z5769" s="38"/>
      <c r="AA5769" s="38">
        <v>15.000356698399614</v>
      </c>
      <c r="AB5769" s="30"/>
      <c r="AC5769" s="31"/>
      <c r="AD5769" s="32"/>
      <c r="AE5769" s="32"/>
      <c r="AF5769" s="33"/>
      <c r="AJ5769" s="350">
        <v>1901015</v>
      </c>
      <c r="AK5769" s="3"/>
      <c r="AL5769" s="3"/>
    </row>
    <row r="5770" spans="1:38" ht="12" customHeight="1" x14ac:dyDescent="0.25">
      <c r="A5770" s="73">
        <v>5901016</v>
      </c>
      <c r="B5770" s="98" t="s">
        <v>4851</v>
      </c>
      <c r="C5770" s="74"/>
      <c r="D5770" s="115">
        <v>2808.89</v>
      </c>
      <c r="E5770" s="75" t="s">
        <v>6463</v>
      </c>
      <c r="F5770" s="112">
        <f t="shared" si="287"/>
        <v>3370.6679999999997</v>
      </c>
      <c r="G5770" s="80" t="s">
        <v>3334</v>
      </c>
      <c r="H5770" s="358"/>
      <c r="L5770"/>
      <c r="M5770"/>
      <c r="P5770" s="9">
        <v>137</v>
      </c>
      <c r="V5770" s="39"/>
      <c r="Z5770" s="38"/>
      <c r="AA5770" s="38">
        <v>15.00020395260141</v>
      </c>
      <c r="AB5770" s="30"/>
      <c r="AC5770" s="31"/>
      <c r="AD5770" s="32"/>
      <c r="AE5770" s="32"/>
      <c r="AF5770" s="33"/>
      <c r="AJ5770" s="350">
        <v>1901016</v>
      </c>
      <c r="AK5770" s="3"/>
      <c r="AL5770" s="3"/>
    </row>
    <row r="5771" spans="1:38" ht="12" customHeight="1" x14ac:dyDescent="0.25">
      <c r="A5771" s="271">
        <v>5901017</v>
      </c>
      <c r="B5771" s="100" t="s">
        <v>4852</v>
      </c>
      <c r="C5771" s="85"/>
      <c r="D5771" s="115">
        <v>5277.78</v>
      </c>
      <c r="E5771" s="86" t="s">
        <v>6463</v>
      </c>
      <c r="F5771" s="292">
        <f t="shared" si="287"/>
        <v>6333.3359999999993</v>
      </c>
      <c r="G5771" s="87" t="s">
        <v>3334</v>
      </c>
      <c r="H5771" s="358"/>
      <c r="L5771"/>
      <c r="M5771"/>
      <c r="P5771" s="9">
        <v>137</v>
      </c>
      <c r="V5771" s="39"/>
      <c r="Z5771" s="38"/>
      <c r="AA5771" s="38">
        <v>14.999905022672451</v>
      </c>
      <c r="AB5771" s="30"/>
      <c r="AC5771" s="31"/>
      <c r="AD5771" s="32"/>
      <c r="AE5771" s="32"/>
      <c r="AF5771" s="33"/>
      <c r="AJ5771" s="350">
        <v>1901017</v>
      </c>
      <c r="AK5771" s="3"/>
      <c r="AL5771" s="3"/>
    </row>
    <row r="5772" spans="1:38" ht="60" customHeight="1" x14ac:dyDescent="0.25">
      <c r="A5772" s="269">
        <v>193</v>
      </c>
      <c r="B5772" s="284" t="s">
        <v>8100</v>
      </c>
      <c r="C5772" s="267"/>
      <c r="D5772" s="115"/>
      <c r="E5772" s="267"/>
      <c r="F5772" s="298"/>
      <c r="G5772" s="189"/>
      <c r="H5772" s="358"/>
      <c r="I5772" s="331"/>
      <c r="J5772" s="72"/>
      <c r="K5772" s="72"/>
      <c r="L5772"/>
      <c r="M5772"/>
      <c r="P5772" s="9">
        <v>138</v>
      </c>
      <c r="R5772" s="36"/>
      <c r="V5772" s="37"/>
      <c r="Z5772" s="38"/>
      <c r="AA5772" s="38"/>
      <c r="AB5772" s="30"/>
      <c r="AC5772" s="31"/>
      <c r="AD5772" s="32"/>
      <c r="AE5772" s="32"/>
      <c r="AF5772" s="33"/>
      <c r="AJ5772" s="350"/>
      <c r="AK5772" s="3"/>
      <c r="AL5772" s="3"/>
    </row>
    <row r="5773" spans="1:38" ht="12" customHeight="1" x14ac:dyDescent="0.25">
      <c r="A5773" s="76">
        <v>1401001</v>
      </c>
      <c r="B5773" s="270" t="s">
        <v>2561</v>
      </c>
      <c r="C5773" s="77"/>
      <c r="D5773" s="115">
        <v>65.790000000000006</v>
      </c>
      <c r="E5773" s="78" t="s">
        <v>6463</v>
      </c>
      <c r="F5773" s="112">
        <f t="shared" si="287"/>
        <v>78.948000000000008</v>
      </c>
      <c r="G5773" s="79" t="s">
        <v>3334</v>
      </c>
      <c r="H5773" s="358"/>
      <c r="I5773" s="326" t="s">
        <v>5003</v>
      </c>
      <c r="L5773"/>
      <c r="M5773"/>
      <c r="P5773" s="9">
        <v>138</v>
      </c>
      <c r="V5773" s="39"/>
      <c r="Z5773" s="38"/>
      <c r="AA5773" s="38">
        <v>11.993905093600347</v>
      </c>
      <c r="AB5773" s="30"/>
      <c r="AC5773" s="31"/>
      <c r="AD5773" s="32"/>
      <c r="AE5773" s="32"/>
      <c r="AF5773" s="33"/>
      <c r="AJ5773" s="350"/>
      <c r="AK5773" s="3"/>
      <c r="AL5773" s="3"/>
    </row>
    <row r="5774" spans="1:38" ht="12" customHeight="1" x14ac:dyDescent="0.25">
      <c r="A5774" s="73">
        <v>5801002</v>
      </c>
      <c r="B5774" s="98" t="s">
        <v>2562</v>
      </c>
      <c r="C5774" s="74"/>
      <c r="D5774" s="115">
        <v>65.790000000000006</v>
      </c>
      <c r="E5774" s="75" t="s">
        <v>6463</v>
      </c>
      <c r="F5774" s="112">
        <f t="shared" si="287"/>
        <v>78.948000000000008</v>
      </c>
      <c r="G5774" s="80" t="s">
        <v>3334</v>
      </c>
      <c r="H5774" s="358"/>
      <c r="I5774" s="360" t="s">
        <v>8335</v>
      </c>
      <c r="L5774"/>
      <c r="M5774"/>
      <c r="P5774" s="9">
        <v>138</v>
      </c>
      <c r="V5774" s="39"/>
      <c r="Z5774" s="38"/>
      <c r="AA5774" s="38">
        <v>11.993905093600347</v>
      </c>
      <c r="AB5774" s="30"/>
      <c r="AC5774" s="31"/>
      <c r="AD5774" s="32"/>
      <c r="AE5774" s="32"/>
      <c r="AF5774" s="33"/>
      <c r="AJ5774" s="350">
        <v>1401002</v>
      </c>
      <c r="AK5774" s="3"/>
      <c r="AL5774" s="3"/>
    </row>
    <row r="5775" spans="1:38" ht="12" customHeight="1" x14ac:dyDescent="0.25">
      <c r="A5775" s="73">
        <v>5801003</v>
      </c>
      <c r="B5775" s="98" t="s">
        <v>2563</v>
      </c>
      <c r="C5775" s="74"/>
      <c r="D5775" s="115">
        <v>65.790000000000006</v>
      </c>
      <c r="E5775" s="75" t="s">
        <v>6463</v>
      </c>
      <c r="F5775" s="112">
        <f t="shared" si="287"/>
        <v>78.948000000000008</v>
      </c>
      <c r="G5775" s="80" t="s">
        <v>3333</v>
      </c>
      <c r="H5775" s="358"/>
      <c r="I5775" s="361"/>
      <c r="J5775" s="15"/>
      <c r="L5775"/>
      <c r="M5775"/>
      <c r="P5775" s="9">
        <v>138</v>
      </c>
      <c r="V5775" s="39"/>
      <c r="Z5775" s="38"/>
      <c r="AA5775" s="38">
        <v>11.993905093600347</v>
      </c>
      <c r="AB5775" s="30"/>
      <c r="AC5775" s="31"/>
      <c r="AD5775" s="32"/>
      <c r="AE5775" s="32"/>
      <c r="AF5775" s="33"/>
      <c r="AJ5775" s="350">
        <v>1401003</v>
      </c>
      <c r="AK5775" s="3"/>
      <c r="AL5775" s="3"/>
    </row>
    <row r="5776" spans="1:38" ht="12" customHeight="1" x14ac:dyDescent="0.25">
      <c r="A5776" s="73">
        <v>5801004</v>
      </c>
      <c r="B5776" s="98" t="s">
        <v>2564</v>
      </c>
      <c r="C5776" s="74"/>
      <c r="D5776" s="115">
        <v>71.459999999999994</v>
      </c>
      <c r="E5776" s="75" t="s">
        <v>6463</v>
      </c>
      <c r="F5776" s="112">
        <f t="shared" si="287"/>
        <v>85.751999999999995</v>
      </c>
      <c r="G5776" s="80" t="s">
        <v>3334</v>
      </c>
      <c r="H5776" s="358"/>
      <c r="L5776"/>
      <c r="M5776"/>
      <c r="P5776" s="9">
        <v>138</v>
      </c>
      <c r="V5776" s="39"/>
      <c r="Z5776" s="38"/>
      <c r="AA5776" s="38">
        <v>12.00400801603206</v>
      </c>
      <c r="AB5776" s="30"/>
      <c r="AC5776" s="31"/>
      <c r="AD5776" s="32"/>
      <c r="AE5776" s="32"/>
      <c r="AF5776" s="33"/>
      <c r="AJ5776" s="350">
        <v>1401004</v>
      </c>
      <c r="AK5776" s="3"/>
      <c r="AL5776" s="3"/>
    </row>
    <row r="5777" spans="1:38" ht="12" customHeight="1" x14ac:dyDescent="0.25">
      <c r="A5777" s="73">
        <v>5801005</v>
      </c>
      <c r="B5777" s="98" t="s">
        <v>2565</v>
      </c>
      <c r="C5777" s="74"/>
      <c r="D5777" s="115">
        <v>72.87</v>
      </c>
      <c r="E5777" s="75" t="s">
        <v>6463</v>
      </c>
      <c r="F5777" s="112">
        <f t="shared" si="287"/>
        <v>87.444000000000003</v>
      </c>
      <c r="G5777" s="80" t="s">
        <v>3333</v>
      </c>
      <c r="H5777" s="358"/>
      <c r="I5777" s="360" t="s">
        <v>8336</v>
      </c>
      <c r="J5777" s="15"/>
      <c r="L5777"/>
      <c r="M5777"/>
      <c r="P5777" s="9">
        <v>138</v>
      </c>
      <c r="V5777" s="39"/>
      <c r="Z5777" s="38"/>
      <c r="AA5777" s="38">
        <v>12.008647798742146</v>
      </c>
      <c r="AB5777" s="30"/>
      <c r="AC5777" s="31"/>
      <c r="AD5777" s="32"/>
      <c r="AE5777" s="32"/>
      <c r="AF5777" s="33"/>
      <c r="AJ5777" s="350">
        <v>1401005</v>
      </c>
      <c r="AK5777" s="3"/>
      <c r="AL5777" s="3"/>
    </row>
    <row r="5778" spans="1:38" ht="12" customHeight="1" x14ac:dyDescent="0.25">
      <c r="A5778" s="73">
        <v>5801006</v>
      </c>
      <c r="B5778" s="98" t="s">
        <v>2566</v>
      </c>
      <c r="C5778" s="74"/>
      <c r="D5778" s="115">
        <v>76.7</v>
      </c>
      <c r="E5778" s="75" t="s">
        <v>6463</v>
      </c>
      <c r="F5778" s="112">
        <f t="shared" si="287"/>
        <v>92.04</v>
      </c>
      <c r="G5778" s="80" t="s">
        <v>3334</v>
      </c>
      <c r="H5778" s="358"/>
      <c r="I5778" s="361"/>
      <c r="L5778"/>
      <c r="M5778"/>
      <c r="P5778" s="9">
        <v>138</v>
      </c>
      <c r="V5778" s="39"/>
      <c r="Z5778" s="38"/>
      <c r="AA5778" s="38">
        <v>12.007469654528478</v>
      </c>
      <c r="AB5778" s="30"/>
      <c r="AC5778" s="31"/>
      <c r="AD5778" s="32"/>
      <c r="AE5778" s="32"/>
      <c r="AF5778" s="33"/>
      <c r="AJ5778" s="350">
        <v>1401006</v>
      </c>
      <c r="AK5778" s="3"/>
      <c r="AL5778" s="3"/>
    </row>
    <row r="5779" spans="1:38" ht="12" customHeight="1" x14ac:dyDescent="0.25">
      <c r="A5779" s="73">
        <v>5801007</v>
      </c>
      <c r="B5779" s="98" t="s">
        <v>2567</v>
      </c>
      <c r="C5779" s="74"/>
      <c r="D5779" s="115">
        <v>78.180000000000007</v>
      </c>
      <c r="E5779" s="75" t="s">
        <v>6463</v>
      </c>
      <c r="F5779" s="112">
        <f t="shared" si="287"/>
        <v>93.816000000000003</v>
      </c>
      <c r="G5779" s="80" t="s">
        <v>3333</v>
      </c>
      <c r="H5779" s="358"/>
      <c r="J5779" s="15"/>
      <c r="L5779"/>
      <c r="M5779"/>
      <c r="P5779" s="9">
        <v>138</v>
      </c>
      <c r="V5779" s="39"/>
      <c r="Z5779" s="38"/>
      <c r="AA5779" s="38">
        <v>11.998534530133725</v>
      </c>
      <c r="AB5779" s="30"/>
      <c r="AC5779" s="31"/>
      <c r="AD5779" s="32"/>
      <c r="AE5779" s="32"/>
      <c r="AF5779" s="33"/>
      <c r="AJ5779" s="350">
        <v>1401007</v>
      </c>
      <c r="AK5779" s="3"/>
      <c r="AL5779" s="3"/>
    </row>
    <row r="5780" spans="1:38" ht="12" customHeight="1" x14ac:dyDescent="0.25">
      <c r="A5780" s="73">
        <v>5801008</v>
      </c>
      <c r="B5780" s="98" t="s">
        <v>2568</v>
      </c>
      <c r="C5780" s="74"/>
      <c r="D5780" s="115">
        <v>96.09</v>
      </c>
      <c r="E5780" s="75" t="s">
        <v>6463</v>
      </c>
      <c r="F5780" s="112">
        <f t="shared" si="287"/>
        <v>115.30799999999999</v>
      </c>
      <c r="G5780" s="80" t="s">
        <v>3334</v>
      </c>
      <c r="H5780" s="358"/>
      <c r="I5780" s="360" t="s">
        <v>8337</v>
      </c>
      <c r="L5780"/>
      <c r="M5780"/>
      <c r="P5780" s="9">
        <v>138</v>
      </c>
      <c r="V5780" s="39"/>
      <c r="Z5780" s="38"/>
      <c r="AA5780" s="38">
        <v>11.99880757191832</v>
      </c>
      <c r="AB5780" s="30"/>
      <c r="AC5780" s="31"/>
      <c r="AD5780" s="32"/>
      <c r="AE5780" s="32"/>
      <c r="AF5780" s="33"/>
      <c r="AJ5780" s="350">
        <v>1401008</v>
      </c>
      <c r="AK5780" s="3"/>
      <c r="AL5780" s="3"/>
    </row>
    <row r="5781" spans="1:38" ht="12" customHeight="1" x14ac:dyDescent="0.25">
      <c r="A5781" s="73">
        <v>5801009</v>
      </c>
      <c r="B5781" s="98" t="s">
        <v>2569</v>
      </c>
      <c r="C5781" s="74"/>
      <c r="D5781" s="115">
        <v>97.97</v>
      </c>
      <c r="E5781" s="75" t="s">
        <v>6463</v>
      </c>
      <c r="F5781" s="112">
        <f t="shared" si="287"/>
        <v>117.56399999999999</v>
      </c>
      <c r="G5781" s="80" t="s">
        <v>3333</v>
      </c>
      <c r="H5781" s="358"/>
      <c r="I5781" s="361"/>
      <c r="J5781" s="15"/>
      <c r="L5781"/>
      <c r="M5781"/>
      <c r="P5781" s="9">
        <v>138</v>
      </c>
      <c r="V5781" s="39"/>
      <c r="Z5781" s="38"/>
      <c r="AA5781" s="38">
        <v>12.002923976608201</v>
      </c>
      <c r="AB5781" s="30"/>
      <c r="AC5781" s="31"/>
      <c r="AD5781" s="32"/>
      <c r="AE5781" s="32"/>
      <c r="AF5781" s="33"/>
      <c r="AJ5781" s="350">
        <v>1401009</v>
      </c>
      <c r="AK5781" s="3"/>
      <c r="AL5781" s="3"/>
    </row>
    <row r="5782" spans="1:38" ht="12" customHeight="1" x14ac:dyDescent="0.25">
      <c r="A5782" s="73">
        <v>5801010</v>
      </c>
      <c r="B5782" s="98" t="s">
        <v>2570</v>
      </c>
      <c r="C5782" s="74"/>
      <c r="D5782" s="115">
        <v>96.09</v>
      </c>
      <c r="E5782" s="75" t="s">
        <v>6463</v>
      </c>
      <c r="F5782" s="112">
        <f t="shared" si="287"/>
        <v>115.30799999999999</v>
      </c>
      <c r="G5782" s="80" t="s">
        <v>3334</v>
      </c>
      <c r="H5782" s="358"/>
      <c r="L5782"/>
      <c r="M5782"/>
      <c r="P5782" s="9">
        <v>138</v>
      </c>
      <c r="V5782" s="39"/>
      <c r="Z5782" s="38"/>
      <c r="AA5782" s="38">
        <v>11.99880757191832</v>
      </c>
      <c r="AB5782" s="30"/>
      <c r="AC5782" s="31"/>
      <c r="AD5782" s="32"/>
      <c r="AE5782" s="32"/>
      <c r="AF5782" s="33"/>
      <c r="AJ5782" s="350">
        <v>1401010</v>
      </c>
      <c r="AK5782" s="3"/>
      <c r="AL5782" s="3"/>
    </row>
    <row r="5783" spans="1:38" ht="12" customHeight="1" x14ac:dyDescent="0.25">
      <c r="A5783" s="73">
        <v>5801011</v>
      </c>
      <c r="B5783" s="98" t="s">
        <v>2571</v>
      </c>
      <c r="C5783" s="74"/>
      <c r="D5783" s="115">
        <v>140.12</v>
      </c>
      <c r="E5783" s="75" t="s">
        <v>6463</v>
      </c>
      <c r="F5783" s="112">
        <f t="shared" si="287"/>
        <v>168.14400000000001</v>
      </c>
      <c r="G5783" s="80" t="s">
        <v>3334</v>
      </c>
      <c r="H5783" s="358"/>
      <c r="I5783" s="360" t="s">
        <v>8338</v>
      </c>
      <c r="L5783"/>
      <c r="M5783"/>
      <c r="P5783" s="9">
        <v>138</v>
      </c>
      <c r="V5783" s="39"/>
      <c r="Z5783" s="38"/>
      <c r="AA5783" s="38">
        <v>11.999182338511858</v>
      </c>
      <c r="AB5783" s="30"/>
      <c r="AC5783" s="31"/>
      <c r="AD5783" s="32"/>
      <c r="AE5783" s="32"/>
      <c r="AF5783" s="33"/>
      <c r="AJ5783" s="350">
        <v>1401011</v>
      </c>
      <c r="AK5783" s="3"/>
      <c r="AL5783" s="3"/>
    </row>
    <row r="5784" spans="1:38" ht="12" customHeight="1" x14ac:dyDescent="0.25">
      <c r="A5784" s="73">
        <v>5801012</v>
      </c>
      <c r="B5784" s="98" t="s">
        <v>2572</v>
      </c>
      <c r="C5784" s="74"/>
      <c r="D5784" s="115">
        <v>140.12</v>
      </c>
      <c r="E5784" s="75" t="s">
        <v>6464</v>
      </c>
      <c r="F5784" s="112">
        <f t="shared" si="287"/>
        <v>168.14400000000001</v>
      </c>
      <c r="G5784" s="80" t="s">
        <v>3334</v>
      </c>
      <c r="H5784" s="358"/>
      <c r="I5784" s="361"/>
      <c r="L5784"/>
      <c r="M5784"/>
      <c r="P5784" s="9">
        <v>138</v>
      </c>
      <c r="V5784" s="39"/>
      <c r="Z5784" s="38"/>
      <c r="AA5784" s="38">
        <v>11.999182338511858</v>
      </c>
      <c r="AB5784" s="30"/>
      <c r="AC5784" s="31"/>
      <c r="AD5784" s="32"/>
      <c r="AE5784" s="32"/>
      <c r="AF5784" s="33"/>
      <c r="AJ5784" s="350">
        <v>1401012</v>
      </c>
      <c r="AK5784" s="3"/>
      <c r="AL5784" s="3"/>
    </row>
    <row r="5785" spans="1:38" ht="12" customHeight="1" x14ac:dyDescent="0.25">
      <c r="A5785" s="73">
        <v>5801013</v>
      </c>
      <c r="B5785" s="98" t="s">
        <v>2573</v>
      </c>
      <c r="C5785" s="74"/>
      <c r="D5785" s="115">
        <v>140.12</v>
      </c>
      <c r="E5785" s="75" t="s">
        <v>6463</v>
      </c>
      <c r="F5785" s="112">
        <f t="shared" si="287"/>
        <v>168.14400000000001</v>
      </c>
      <c r="G5785" s="80" t="s">
        <v>3333</v>
      </c>
      <c r="H5785" s="358"/>
      <c r="J5785" s="15"/>
      <c r="L5785"/>
      <c r="M5785"/>
      <c r="P5785" s="9">
        <v>138</v>
      </c>
      <c r="V5785" s="39"/>
      <c r="Z5785" s="38"/>
      <c r="AA5785" s="38">
        <v>11.999182338511858</v>
      </c>
      <c r="AB5785" s="30"/>
      <c r="AC5785" s="31"/>
      <c r="AD5785" s="32"/>
      <c r="AE5785" s="32"/>
      <c r="AF5785" s="33"/>
      <c r="AJ5785" s="350">
        <v>1401013</v>
      </c>
      <c r="AK5785" s="3"/>
      <c r="AL5785" s="3"/>
    </row>
    <row r="5786" spans="1:38" ht="12" customHeight="1" x14ac:dyDescent="0.25">
      <c r="A5786" s="73">
        <v>5801014</v>
      </c>
      <c r="B5786" s="98" t="s">
        <v>2574</v>
      </c>
      <c r="C5786" s="74"/>
      <c r="D5786" s="115">
        <v>140.12</v>
      </c>
      <c r="E5786" s="75" t="s">
        <v>6463</v>
      </c>
      <c r="F5786" s="112">
        <f t="shared" si="287"/>
        <v>168.14400000000001</v>
      </c>
      <c r="G5786" s="80" t="s">
        <v>3334</v>
      </c>
      <c r="H5786" s="358"/>
      <c r="L5786"/>
      <c r="M5786"/>
      <c r="P5786" s="9">
        <v>138</v>
      </c>
      <c r="V5786" s="39"/>
      <c r="Z5786" s="38"/>
      <c r="AA5786" s="38">
        <v>11.999182338511858</v>
      </c>
      <c r="AB5786" s="30"/>
      <c r="AC5786" s="31"/>
      <c r="AD5786" s="32"/>
      <c r="AE5786" s="32"/>
      <c r="AF5786" s="33"/>
      <c r="AJ5786" s="350">
        <v>1401014</v>
      </c>
      <c r="AK5786" s="3"/>
      <c r="AL5786" s="3"/>
    </row>
    <row r="5787" spans="1:38" ht="12" customHeight="1" x14ac:dyDescent="0.25">
      <c r="A5787" s="73">
        <v>5801015</v>
      </c>
      <c r="B5787" s="98" t="s">
        <v>2575</v>
      </c>
      <c r="C5787" s="74"/>
      <c r="D5787" s="115">
        <v>216.45</v>
      </c>
      <c r="E5787" s="75" t="s">
        <v>6463</v>
      </c>
      <c r="F5787" s="112">
        <f t="shared" si="287"/>
        <v>259.73999999999995</v>
      </c>
      <c r="G5787" s="80" t="s">
        <v>3334</v>
      </c>
      <c r="H5787" s="358"/>
      <c r="L5787"/>
      <c r="M5787"/>
      <c r="P5787" s="9">
        <v>138</v>
      </c>
      <c r="V5787" s="39"/>
      <c r="Z5787" s="38"/>
      <c r="AA5787" s="38">
        <v>12.002911400780789</v>
      </c>
      <c r="AB5787" s="30"/>
      <c r="AC5787" s="31"/>
      <c r="AD5787" s="32"/>
      <c r="AE5787" s="32"/>
      <c r="AF5787" s="33"/>
      <c r="AJ5787" s="350">
        <v>1401015</v>
      </c>
      <c r="AK5787" s="3"/>
      <c r="AL5787" s="3"/>
    </row>
    <row r="5788" spans="1:38" ht="12" customHeight="1" x14ac:dyDescent="0.25">
      <c r="A5788" s="73">
        <v>5801016</v>
      </c>
      <c r="B5788" s="98" t="s">
        <v>2576</v>
      </c>
      <c r="C5788" s="74"/>
      <c r="D5788" s="115">
        <v>216.45</v>
      </c>
      <c r="E5788" s="75" t="s">
        <v>6463</v>
      </c>
      <c r="F5788" s="112">
        <f t="shared" si="287"/>
        <v>259.73999999999995</v>
      </c>
      <c r="G5788" s="80" t="s">
        <v>3334</v>
      </c>
      <c r="H5788" s="358"/>
      <c r="L5788"/>
      <c r="M5788"/>
      <c r="P5788" s="9">
        <v>138</v>
      </c>
      <c r="V5788" s="39"/>
      <c r="Z5788" s="38"/>
      <c r="AA5788" s="38">
        <v>12.002911400780789</v>
      </c>
      <c r="AB5788" s="30"/>
      <c r="AC5788" s="31"/>
      <c r="AD5788" s="32"/>
      <c r="AE5788" s="32"/>
      <c r="AF5788" s="33"/>
      <c r="AJ5788" s="350">
        <v>1401016</v>
      </c>
      <c r="AK5788" s="3"/>
      <c r="AL5788" s="3"/>
    </row>
    <row r="5789" spans="1:38" ht="12" customHeight="1" x14ac:dyDescent="0.25">
      <c r="A5789" s="73">
        <v>5801017</v>
      </c>
      <c r="B5789" s="98" t="s">
        <v>2577</v>
      </c>
      <c r="C5789" s="74"/>
      <c r="D5789" s="115">
        <v>216.45</v>
      </c>
      <c r="E5789" s="75" t="s">
        <v>6463</v>
      </c>
      <c r="F5789" s="112">
        <f t="shared" si="287"/>
        <v>259.73999999999995</v>
      </c>
      <c r="G5789" s="80" t="s">
        <v>3333</v>
      </c>
      <c r="H5789" s="358"/>
      <c r="J5789" s="15"/>
      <c r="L5789"/>
      <c r="M5789"/>
      <c r="P5789" s="9">
        <v>138</v>
      </c>
      <c r="V5789" s="39"/>
      <c r="Z5789" s="38"/>
      <c r="AA5789" s="38">
        <v>12.002911400780789</v>
      </c>
      <c r="AB5789" s="30"/>
      <c r="AC5789" s="31"/>
      <c r="AD5789" s="32"/>
      <c r="AE5789" s="32"/>
      <c r="AF5789" s="33"/>
      <c r="AJ5789" s="350">
        <v>1401017</v>
      </c>
      <c r="AK5789" s="3"/>
      <c r="AL5789" s="3"/>
    </row>
    <row r="5790" spans="1:38" ht="12" customHeight="1" x14ac:dyDescent="0.25">
      <c r="A5790" s="73">
        <v>5801018</v>
      </c>
      <c r="B5790" s="98" t="s">
        <v>2578</v>
      </c>
      <c r="C5790" s="74"/>
      <c r="D5790" s="115">
        <v>276.41000000000003</v>
      </c>
      <c r="E5790" s="75" t="s">
        <v>6463</v>
      </c>
      <c r="F5790" s="112">
        <f t="shared" si="287"/>
        <v>331.69200000000001</v>
      </c>
      <c r="G5790" s="80" t="s">
        <v>3334</v>
      </c>
      <c r="H5790" s="358"/>
      <c r="I5790" s="326" t="s">
        <v>5002</v>
      </c>
      <c r="L5790"/>
      <c r="M5790"/>
      <c r="P5790" s="9">
        <v>138</v>
      </c>
      <c r="V5790" s="39"/>
      <c r="Z5790" s="38"/>
      <c r="AA5790" s="38">
        <v>12</v>
      </c>
      <c r="AB5790" s="30"/>
      <c r="AC5790" s="31"/>
      <c r="AD5790" s="32"/>
      <c r="AE5790" s="32"/>
      <c r="AF5790" s="33"/>
      <c r="AJ5790" s="350">
        <v>1401018</v>
      </c>
      <c r="AK5790" s="3"/>
      <c r="AL5790" s="3"/>
    </row>
    <row r="5791" spans="1:38" ht="12" customHeight="1" x14ac:dyDescent="0.25">
      <c r="A5791" s="73">
        <v>5801019</v>
      </c>
      <c r="B5791" s="98" t="s">
        <v>2579</v>
      </c>
      <c r="C5791" s="74"/>
      <c r="D5791" s="115">
        <v>276.41000000000003</v>
      </c>
      <c r="E5791" s="75" t="s">
        <v>6463</v>
      </c>
      <c r="F5791" s="112">
        <f t="shared" si="287"/>
        <v>331.69200000000001</v>
      </c>
      <c r="G5791" s="80" t="s">
        <v>3333</v>
      </c>
      <c r="H5791" s="358"/>
      <c r="I5791" s="360" t="s">
        <v>8339</v>
      </c>
      <c r="J5791" s="15"/>
      <c r="L5791"/>
      <c r="M5791"/>
      <c r="P5791" s="9">
        <v>138</v>
      </c>
      <c r="V5791" s="39"/>
      <c r="Z5791" s="38"/>
      <c r="AA5791" s="38">
        <v>12</v>
      </c>
      <c r="AB5791" s="30"/>
      <c r="AC5791" s="31"/>
      <c r="AD5791" s="32"/>
      <c r="AE5791" s="32"/>
      <c r="AF5791" s="33"/>
      <c r="AJ5791" s="350">
        <v>1401019</v>
      </c>
      <c r="AK5791" s="3"/>
      <c r="AL5791" s="3"/>
    </row>
    <row r="5792" spans="1:38" ht="12" customHeight="1" x14ac:dyDescent="0.25">
      <c r="A5792" s="73">
        <v>5801020</v>
      </c>
      <c r="B5792" s="98" t="s">
        <v>2580</v>
      </c>
      <c r="C5792" s="74"/>
      <c r="D5792" s="115">
        <v>276.41000000000003</v>
      </c>
      <c r="E5792" s="75" t="s">
        <v>6463</v>
      </c>
      <c r="F5792" s="112">
        <f t="shared" si="287"/>
        <v>331.69200000000001</v>
      </c>
      <c r="G5792" s="80" t="s">
        <v>3334</v>
      </c>
      <c r="H5792" s="358"/>
      <c r="I5792" s="361"/>
      <c r="L5792"/>
      <c r="M5792"/>
      <c r="P5792" s="9">
        <v>138</v>
      </c>
      <c r="V5792" s="39"/>
      <c r="Z5792" s="38"/>
      <c r="AA5792" s="38">
        <v>12</v>
      </c>
      <c r="AB5792" s="30"/>
      <c r="AC5792" s="31"/>
      <c r="AD5792" s="32"/>
      <c r="AE5792" s="32"/>
      <c r="AF5792" s="33"/>
      <c r="AJ5792" s="350">
        <v>1401020</v>
      </c>
      <c r="AK5792" s="3"/>
      <c r="AL5792" s="3"/>
    </row>
    <row r="5793" spans="1:38" ht="12" customHeight="1" x14ac:dyDescent="0.25">
      <c r="A5793" s="73">
        <v>5801021</v>
      </c>
      <c r="B5793" s="98" t="s">
        <v>2581</v>
      </c>
      <c r="C5793" s="74"/>
      <c r="D5793" s="115">
        <v>276.41000000000003</v>
      </c>
      <c r="E5793" s="75" t="s">
        <v>1</v>
      </c>
      <c r="F5793" s="112">
        <f t="shared" si="287"/>
        <v>331.69200000000001</v>
      </c>
      <c r="G5793" s="80" t="s">
        <v>3334</v>
      </c>
      <c r="H5793" s="358"/>
      <c r="L5793"/>
      <c r="M5793"/>
      <c r="P5793" s="9">
        <v>138</v>
      </c>
      <c r="V5793" s="39"/>
      <c r="Z5793" s="38"/>
      <c r="AA5793" s="38">
        <v>12</v>
      </c>
      <c r="AB5793" s="30"/>
      <c r="AC5793" s="31"/>
      <c r="AD5793" s="32"/>
      <c r="AE5793" s="32"/>
      <c r="AF5793" s="33"/>
      <c r="AJ5793" s="350">
        <v>1401021</v>
      </c>
      <c r="AK5793" s="3"/>
      <c r="AL5793" s="3"/>
    </row>
    <row r="5794" spans="1:38" ht="12" customHeight="1" x14ac:dyDescent="0.25">
      <c r="A5794" s="73">
        <v>5801022</v>
      </c>
      <c r="B5794" s="98" t="s">
        <v>2582</v>
      </c>
      <c r="C5794" s="74"/>
      <c r="D5794" s="115">
        <v>326.20999999999998</v>
      </c>
      <c r="E5794" s="75" t="s">
        <v>6463</v>
      </c>
      <c r="F5794" s="112">
        <f t="shared" si="287"/>
        <v>391.45199999999994</v>
      </c>
      <c r="G5794" s="80" t="s">
        <v>3335</v>
      </c>
      <c r="H5794" s="358"/>
      <c r="I5794" s="360" t="s">
        <v>8340</v>
      </c>
      <c r="L5794"/>
      <c r="M5794"/>
      <c r="P5794" s="9">
        <v>138</v>
      </c>
      <c r="V5794" s="39"/>
      <c r="Z5794" s="38"/>
      <c r="AA5794" s="38">
        <v>11.998946305483599</v>
      </c>
      <c r="AB5794" s="30"/>
      <c r="AC5794" s="31"/>
      <c r="AD5794" s="32"/>
      <c r="AE5794" s="32"/>
      <c r="AF5794" s="33"/>
      <c r="AJ5794" s="350">
        <v>1401022</v>
      </c>
      <c r="AK5794" s="3"/>
      <c r="AL5794" s="3"/>
    </row>
    <row r="5795" spans="1:38" ht="12" customHeight="1" x14ac:dyDescent="0.25">
      <c r="A5795" s="73">
        <v>5801023</v>
      </c>
      <c r="B5795" s="98" t="s">
        <v>2583</v>
      </c>
      <c r="C5795" s="74"/>
      <c r="D5795" s="115">
        <v>326.20999999999998</v>
      </c>
      <c r="E5795" s="75" t="s">
        <v>6463</v>
      </c>
      <c r="F5795" s="112">
        <f t="shared" si="287"/>
        <v>391.45199999999994</v>
      </c>
      <c r="G5795" s="80" t="s">
        <v>3334</v>
      </c>
      <c r="H5795" s="358"/>
      <c r="I5795" s="361"/>
      <c r="L5795"/>
      <c r="M5795"/>
      <c r="P5795" s="9">
        <v>138</v>
      </c>
      <c r="V5795" s="39"/>
      <c r="Z5795" s="38"/>
      <c r="AA5795" s="38">
        <v>11.998946305483599</v>
      </c>
      <c r="AB5795" s="30"/>
      <c r="AC5795" s="31"/>
      <c r="AD5795" s="32"/>
      <c r="AE5795" s="32"/>
      <c r="AF5795" s="33"/>
      <c r="AJ5795" s="350">
        <v>1401023</v>
      </c>
      <c r="AK5795" s="3"/>
      <c r="AL5795" s="3"/>
    </row>
    <row r="5796" spans="1:38" ht="12" customHeight="1" x14ac:dyDescent="0.25">
      <c r="A5796" s="73">
        <v>5801024</v>
      </c>
      <c r="B5796" s="98" t="s">
        <v>2584</v>
      </c>
      <c r="C5796" s="74"/>
      <c r="D5796" s="115">
        <v>326.20999999999998</v>
      </c>
      <c r="E5796" s="75" t="s">
        <v>6463</v>
      </c>
      <c r="F5796" s="112">
        <f t="shared" si="287"/>
        <v>391.45199999999994</v>
      </c>
      <c r="G5796" s="80" t="s">
        <v>3334</v>
      </c>
      <c r="H5796" s="358"/>
      <c r="L5796"/>
      <c r="M5796"/>
      <c r="P5796" s="9">
        <v>138</v>
      </c>
      <c r="V5796" s="39"/>
      <c r="Z5796" s="38"/>
      <c r="AA5796" s="38">
        <v>11.998946305483599</v>
      </c>
      <c r="AB5796" s="30"/>
      <c r="AC5796" s="31"/>
      <c r="AD5796" s="32"/>
      <c r="AE5796" s="32"/>
      <c r="AF5796" s="33"/>
      <c r="AJ5796" s="350">
        <v>1401024</v>
      </c>
      <c r="AK5796" s="3"/>
      <c r="AL5796" s="3"/>
    </row>
    <row r="5797" spans="1:38" ht="12" customHeight="1" x14ac:dyDescent="0.25">
      <c r="A5797" s="73">
        <v>5801025</v>
      </c>
      <c r="B5797" s="98" t="s">
        <v>2585</v>
      </c>
      <c r="C5797" s="74"/>
      <c r="D5797" s="115">
        <v>407.7</v>
      </c>
      <c r="E5797" s="75" t="s">
        <v>6463</v>
      </c>
      <c r="F5797" s="112">
        <f t="shared" si="287"/>
        <v>489.23999999999995</v>
      </c>
      <c r="G5797" s="80" t="s">
        <v>3335</v>
      </c>
      <c r="H5797" s="358"/>
      <c r="I5797" s="360" t="s">
        <v>8341</v>
      </c>
      <c r="L5797"/>
      <c r="M5797"/>
      <c r="P5797" s="9">
        <v>138</v>
      </c>
      <c r="V5797" s="39"/>
      <c r="Z5797" s="38"/>
      <c r="AA5797" s="38">
        <v>11.999859486422878</v>
      </c>
      <c r="AB5797" s="30"/>
      <c r="AC5797" s="31"/>
      <c r="AD5797" s="32"/>
      <c r="AE5797" s="32"/>
      <c r="AF5797" s="33"/>
      <c r="AJ5797" s="350">
        <v>1401025</v>
      </c>
      <c r="AK5797" s="3"/>
      <c r="AL5797" s="3"/>
    </row>
    <row r="5798" spans="1:38" ht="12" customHeight="1" x14ac:dyDescent="0.25">
      <c r="A5798" s="73">
        <v>5801026</v>
      </c>
      <c r="B5798" s="98" t="s">
        <v>2586</v>
      </c>
      <c r="C5798" s="74"/>
      <c r="D5798" s="115">
        <v>407.7</v>
      </c>
      <c r="E5798" s="75" t="s">
        <v>6463</v>
      </c>
      <c r="F5798" s="112">
        <f t="shared" si="287"/>
        <v>489.23999999999995</v>
      </c>
      <c r="G5798" s="80" t="s">
        <v>3334</v>
      </c>
      <c r="H5798" s="358"/>
      <c r="I5798" s="361"/>
      <c r="L5798"/>
      <c r="M5798"/>
      <c r="P5798" s="9">
        <v>138</v>
      </c>
      <c r="V5798" s="39"/>
      <c r="Z5798" s="38"/>
      <c r="AA5798" s="38">
        <v>11.999859486422878</v>
      </c>
      <c r="AB5798" s="30"/>
      <c r="AC5798" s="31"/>
      <c r="AD5798" s="32"/>
      <c r="AE5798" s="32"/>
      <c r="AF5798" s="33"/>
      <c r="AJ5798" s="350">
        <v>1401026</v>
      </c>
      <c r="AK5798" s="3"/>
      <c r="AL5798" s="3"/>
    </row>
    <row r="5799" spans="1:38" ht="12" customHeight="1" x14ac:dyDescent="0.25">
      <c r="A5799" s="73">
        <v>5801027</v>
      </c>
      <c r="B5799" s="98" t="s">
        <v>2587</v>
      </c>
      <c r="C5799" s="74"/>
      <c r="D5799" s="115">
        <v>503.12</v>
      </c>
      <c r="E5799" s="75" t="s">
        <v>6463</v>
      </c>
      <c r="F5799" s="112">
        <f t="shared" si="287"/>
        <v>603.74400000000003</v>
      </c>
      <c r="G5799" s="80" t="s">
        <v>3334</v>
      </c>
      <c r="H5799" s="358"/>
      <c r="L5799"/>
      <c r="M5799"/>
      <c r="P5799" s="9">
        <v>138</v>
      </c>
      <c r="V5799" s="39"/>
      <c r="Z5799" s="38"/>
      <c r="AA5799" s="38">
        <v>11.998633607560706</v>
      </c>
      <c r="AB5799" s="30"/>
      <c r="AC5799" s="31"/>
      <c r="AD5799" s="32"/>
      <c r="AE5799" s="32"/>
      <c r="AF5799" s="33"/>
      <c r="AJ5799" s="350">
        <v>1401027</v>
      </c>
      <c r="AK5799" s="3"/>
      <c r="AL5799" s="3"/>
    </row>
    <row r="5800" spans="1:38" ht="12" customHeight="1" x14ac:dyDescent="0.25">
      <c r="A5800" s="73">
        <v>5801028</v>
      </c>
      <c r="B5800" s="98" t="s">
        <v>2588</v>
      </c>
      <c r="C5800" s="74"/>
      <c r="D5800" s="115">
        <v>503.12</v>
      </c>
      <c r="E5800" s="75" t="s">
        <v>6463</v>
      </c>
      <c r="F5800" s="112">
        <f t="shared" si="287"/>
        <v>603.74400000000003</v>
      </c>
      <c r="G5800" s="80" t="s">
        <v>3334</v>
      </c>
      <c r="H5800" s="358"/>
      <c r="I5800" s="360" t="s">
        <v>8342</v>
      </c>
      <c r="L5800"/>
      <c r="M5800"/>
      <c r="P5800" s="9">
        <v>138</v>
      </c>
      <c r="V5800" s="39"/>
      <c r="Z5800" s="38"/>
      <c r="AA5800" s="38">
        <v>11.998633607560706</v>
      </c>
      <c r="AB5800" s="30"/>
      <c r="AC5800" s="31"/>
      <c r="AD5800" s="32"/>
      <c r="AE5800" s="32"/>
      <c r="AF5800" s="33"/>
      <c r="AJ5800" s="350">
        <v>1401028</v>
      </c>
      <c r="AK5800" s="3"/>
      <c r="AL5800" s="3"/>
    </row>
    <row r="5801" spans="1:38" ht="12" customHeight="1" x14ac:dyDescent="0.25">
      <c r="A5801" s="73">
        <v>5801029</v>
      </c>
      <c r="B5801" s="98" t="s">
        <v>2589</v>
      </c>
      <c r="C5801" s="74"/>
      <c r="D5801" s="115">
        <v>503.12</v>
      </c>
      <c r="E5801" s="75" t="s">
        <v>6463</v>
      </c>
      <c r="F5801" s="112">
        <f t="shared" si="287"/>
        <v>603.74400000000003</v>
      </c>
      <c r="G5801" s="80" t="s">
        <v>3334</v>
      </c>
      <c r="H5801" s="358"/>
      <c r="I5801" s="361"/>
      <c r="L5801"/>
      <c r="M5801"/>
      <c r="P5801" s="9">
        <v>138</v>
      </c>
      <c r="V5801" s="39"/>
      <c r="Z5801" s="38"/>
      <c r="AA5801" s="38">
        <v>11.998633607560706</v>
      </c>
      <c r="AB5801" s="30"/>
      <c r="AC5801" s="31"/>
      <c r="AD5801" s="32"/>
      <c r="AE5801" s="32"/>
      <c r="AF5801" s="33"/>
      <c r="AJ5801" s="350">
        <v>1401029</v>
      </c>
      <c r="AK5801" s="3"/>
      <c r="AL5801" s="3"/>
    </row>
    <row r="5802" spans="1:38" ht="12" customHeight="1" x14ac:dyDescent="0.25">
      <c r="A5802" s="73">
        <v>5801030</v>
      </c>
      <c r="B5802" s="98" t="s">
        <v>2590</v>
      </c>
      <c r="C5802" s="74"/>
      <c r="D5802" s="115">
        <v>606.86</v>
      </c>
      <c r="E5802" s="75" t="s">
        <v>6463</v>
      </c>
      <c r="F5802" s="112">
        <f t="shared" si="287"/>
        <v>728.23199999999997</v>
      </c>
      <c r="G5802" s="80" t="s">
        <v>3334</v>
      </c>
      <c r="H5802" s="358"/>
      <c r="L5802"/>
      <c r="M5802"/>
      <c r="P5802" s="9">
        <v>138</v>
      </c>
      <c r="V5802" s="39"/>
      <c r="Z5802" s="38"/>
      <c r="AA5802" s="38">
        <v>12.000566398414094</v>
      </c>
      <c r="AB5802" s="30"/>
      <c r="AC5802" s="31"/>
      <c r="AD5802" s="32"/>
      <c r="AE5802" s="32"/>
      <c r="AF5802" s="33"/>
      <c r="AJ5802" s="350">
        <v>1401030</v>
      </c>
      <c r="AK5802" s="3"/>
      <c r="AL5802" s="3"/>
    </row>
    <row r="5803" spans="1:38" ht="12" customHeight="1" x14ac:dyDescent="0.25">
      <c r="A5803" s="73">
        <v>5801031</v>
      </c>
      <c r="B5803" s="98" t="s">
        <v>2591</v>
      </c>
      <c r="C5803" s="74"/>
      <c r="D5803" s="115">
        <v>606.86</v>
      </c>
      <c r="E5803" s="75" t="s">
        <v>6463</v>
      </c>
      <c r="F5803" s="112">
        <f t="shared" si="287"/>
        <v>728.23199999999997</v>
      </c>
      <c r="G5803" s="80" t="s">
        <v>3334</v>
      </c>
      <c r="H5803" s="358"/>
      <c r="L5803"/>
      <c r="M5803"/>
      <c r="P5803" s="9">
        <v>138</v>
      </c>
      <c r="V5803" s="39"/>
      <c r="Z5803" s="38"/>
      <c r="AA5803" s="38">
        <v>12.000566398414094</v>
      </c>
      <c r="AB5803" s="30"/>
      <c r="AC5803" s="31"/>
      <c r="AD5803" s="32"/>
      <c r="AE5803" s="32"/>
      <c r="AF5803" s="33"/>
      <c r="AJ5803" s="350">
        <v>1401031</v>
      </c>
      <c r="AK5803" s="3"/>
      <c r="AL5803" s="3"/>
    </row>
    <row r="5804" spans="1:38" ht="12" customHeight="1" x14ac:dyDescent="0.25">
      <c r="A5804" s="73">
        <v>5801032</v>
      </c>
      <c r="B5804" s="98" t="s">
        <v>2592</v>
      </c>
      <c r="C5804" s="74"/>
      <c r="D5804" s="115">
        <v>606.86</v>
      </c>
      <c r="E5804" s="75" t="s">
        <v>6463</v>
      </c>
      <c r="F5804" s="112">
        <f t="shared" si="287"/>
        <v>728.23199999999997</v>
      </c>
      <c r="G5804" s="80" t="s">
        <v>3334</v>
      </c>
      <c r="H5804" s="358"/>
      <c r="L5804"/>
      <c r="M5804"/>
      <c r="P5804" s="9">
        <v>138</v>
      </c>
      <c r="V5804" s="39"/>
      <c r="Z5804" s="38"/>
      <c r="AA5804" s="38">
        <v>12.000566398414094</v>
      </c>
      <c r="AB5804" s="30"/>
      <c r="AC5804" s="31"/>
      <c r="AD5804" s="32"/>
      <c r="AE5804" s="32"/>
      <c r="AF5804" s="33"/>
      <c r="AJ5804" s="350">
        <v>1401032</v>
      </c>
      <c r="AK5804" s="3"/>
      <c r="AL5804" s="3"/>
    </row>
    <row r="5805" spans="1:38" ht="12" customHeight="1" x14ac:dyDescent="0.25">
      <c r="A5805" s="73">
        <v>5801033</v>
      </c>
      <c r="B5805" s="98" t="s">
        <v>2593</v>
      </c>
      <c r="C5805" s="74"/>
      <c r="D5805" s="115">
        <v>806.09</v>
      </c>
      <c r="E5805" s="75" t="s">
        <v>6463</v>
      </c>
      <c r="F5805" s="112">
        <f t="shared" si="287"/>
        <v>967.30799999999999</v>
      </c>
      <c r="G5805" s="80" t="s">
        <v>3334</v>
      </c>
      <c r="H5805" s="358"/>
      <c r="L5805"/>
      <c r="M5805"/>
      <c r="P5805" s="9">
        <v>138</v>
      </c>
      <c r="V5805" s="39"/>
      <c r="Z5805" s="38"/>
      <c r="AA5805" s="38">
        <v>12.000071069417061</v>
      </c>
      <c r="AB5805" s="30"/>
      <c r="AC5805" s="31"/>
      <c r="AD5805" s="32"/>
      <c r="AE5805" s="32"/>
      <c r="AF5805" s="33"/>
      <c r="AJ5805" s="350">
        <v>1401033</v>
      </c>
      <c r="AK5805" s="3"/>
      <c r="AL5805" s="3"/>
    </row>
    <row r="5806" spans="1:38" ht="12" customHeight="1" x14ac:dyDescent="0.25">
      <c r="A5806" s="271">
        <v>5801034</v>
      </c>
      <c r="B5806" s="100" t="s">
        <v>2594</v>
      </c>
      <c r="C5806" s="85"/>
      <c r="D5806" s="115">
        <v>922.47</v>
      </c>
      <c r="E5806" s="86" t="s">
        <v>6463</v>
      </c>
      <c r="F5806" s="292">
        <f t="shared" si="287"/>
        <v>1106.9639999999999</v>
      </c>
      <c r="G5806" s="87" t="s">
        <v>3334</v>
      </c>
      <c r="H5806" s="358"/>
      <c r="L5806"/>
      <c r="M5806"/>
      <c r="P5806" s="9">
        <v>138</v>
      </c>
      <c r="V5806" s="39"/>
      <c r="Z5806" s="38"/>
      <c r="AA5806" s="38">
        <v>11.99987579375555</v>
      </c>
      <c r="AB5806" s="30"/>
      <c r="AC5806" s="31"/>
      <c r="AD5806" s="32"/>
      <c r="AE5806" s="32"/>
      <c r="AF5806" s="33"/>
      <c r="AJ5806" s="350">
        <v>1401034</v>
      </c>
      <c r="AK5806" s="3"/>
      <c r="AL5806" s="3"/>
    </row>
    <row r="5807" spans="1:38" ht="60" customHeight="1" x14ac:dyDescent="0.25">
      <c r="A5807" s="269">
        <v>194</v>
      </c>
      <c r="B5807" s="284" t="s">
        <v>8101</v>
      </c>
      <c r="C5807" s="267"/>
      <c r="D5807" s="115"/>
      <c r="E5807" s="267"/>
      <c r="F5807" s="298"/>
      <c r="G5807" s="189"/>
      <c r="H5807" s="358"/>
      <c r="I5807" s="331"/>
      <c r="J5807" s="72"/>
      <c r="K5807" s="72"/>
      <c r="L5807"/>
      <c r="M5807"/>
      <c r="P5807" s="9">
        <v>139</v>
      </c>
      <c r="R5807" s="36"/>
      <c r="V5807" s="37"/>
      <c r="Z5807" s="38"/>
      <c r="AA5807" s="38"/>
      <c r="AB5807" s="30"/>
      <c r="AC5807" s="31"/>
      <c r="AD5807" s="32"/>
      <c r="AE5807" s="32"/>
      <c r="AF5807" s="33"/>
      <c r="AJ5807" s="350"/>
      <c r="AK5807" s="3"/>
      <c r="AL5807" s="3"/>
    </row>
    <row r="5808" spans="1:38" ht="12" customHeight="1" x14ac:dyDescent="0.25">
      <c r="A5808" s="76">
        <v>5806001</v>
      </c>
      <c r="B5808" s="270" t="s">
        <v>2595</v>
      </c>
      <c r="C5808" s="77"/>
      <c r="D5808" s="115">
        <v>134.93</v>
      </c>
      <c r="E5808" s="78" t="s">
        <v>6463</v>
      </c>
      <c r="F5808" s="112">
        <f t="shared" si="287"/>
        <v>161.916</v>
      </c>
      <c r="G5808" s="79" t="s">
        <v>3334</v>
      </c>
      <c r="H5808" s="358"/>
      <c r="I5808" s="326" t="s">
        <v>4950</v>
      </c>
      <c r="L5808"/>
      <c r="M5808"/>
      <c r="P5808" s="9">
        <v>139</v>
      </c>
      <c r="V5808" s="39"/>
      <c r="Z5808" s="38"/>
      <c r="AA5808" s="38">
        <v>12.00509500053073</v>
      </c>
      <c r="AB5808" s="30"/>
      <c r="AC5808" s="31"/>
      <c r="AD5808" s="32"/>
      <c r="AE5808" s="32"/>
      <c r="AF5808" s="33"/>
      <c r="AJ5808" s="350">
        <v>1406001</v>
      </c>
      <c r="AK5808" s="3"/>
      <c r="AL5808" s="3"/>
    </row>
    <row r="5809" spans="1:38" ht="12" customHeight="1" x14ac:dyDescent="0.25">
      <c r="A5809" s="73">
        <v>5806002</v>
      </c>
      <c r="B5809" s="98" t="s">
        <v>2596</v>
      </c>
      <c r="C5809" s="74"/>
      <c r="D5809" s="115">
        <v>134.93</v>
      </c>
      <c r="E5809" s="75" t="s">
        <v>6463</v>
      </c>
      <c r="F5809" s="112">
        <f t="shared" si="287"/>
        <v>161.916</v>
      </c>
      <c r="G5809" s="80" t="s">
        <v>3334</v>
      </c>
      <c r="H5809" s="358"/>
      <c r="I5809" s="360" t="s">
        <v>8340</v>
      </c>
      <c r="L5809"/>
      <c r="M5809"/>
      <c r="P5809" s="9">
        <v>139</v>
      </c>
      <c r="V5809" s="39"/>
      <c r="Z5809" s="38"/>
      <c r="AA5809" s="38">
        <v>12.00509500053073</v>
      </c>
      <c r="AB5809" s="30"/>
      <c r="AC5809" s="31"/>
      <c r="AD5809" s="32"/>
      <c r="AE5809" s="32"/>
      <c r="AF5809" s="33"/>
      <c r="AJ5809" s="350">
        <v>1406002</v>
      </c>
      <c r="AK5809" s="3"/>
      <c r="AL5809" s="3"/>
    </row>
    <row r="5810" spans="1:38" ht="12" customHeight="1" x14ac:dyDescent="0.25">
      <c r="A5810" s="73">
        <v>5806003</v>
      </c>
      <c r="B5810" s="98" t="s">
        <v>2597</v>
      </c>
      <c r="C5810" s="74"/>
      <c r="D5810" s="115">
        <v>191.73</v>
      </c>
      <c r="E5810" s="75" t="s">
        <v>6463</v>
      </c>
      <c r="F5810" s="112">
        <f t="shared" si="287"/>
        <v>230.07599999999999</v>
      </c>
      <c r="G5810" s="80" t="s">
        <v>3334</v>
      </c>
      <c r="H5810" s="358"/>
      <c r="I5810" s="361"/>
      <c r="L5810"/>
      <c r="M5810"/>
      <c r="P5810" s="9">
        <v>139</v>
      </c>
      <c r="V5810" s="39"/>
      <c r="Z5810" s="38"/>
      <c r="AA5810" s="38">
        <v>11.996713229252265</v>
      </c>
      <c r="AB5810" s="30"/>
      <c r="AC5810" s="31"/>
      <c r="AD5810" s="32"/>
      <c r="AE5810" s="32"/>
      <c r="AF5810" s="33"/>
      <c r="AJ5810" s="350">
        <v>1406003</v>
      </c>
      <c r="AK5810" s="3"/>
      <c r="AL5810" s="3"/>
    </row>
    <row r="5811" spans="1:38" ht="12" customHeight="1" x14ac:dyDescent="0.25">
      <c r="A5811" s="73">
        <v>5806004</v>
      </c>
      <c r="B5811" s="98" t="s">
        <v>2598</v>
      </c>
      <c r="C5811" s="74"/>
      <c r="D5811" s="115">
        <v>191.73</v>
      </c>
      <c r="E5811" s="75" t="s">
        <v>6463</v>
      </c>
      <c r="F5811" s="112">
        <f t="shared" si="287"/>
        <v>230.07599999999999</v>
      </c>
      <c r="G5811" s="80" t="s">
        <v>3334</v>
      </c>
      <c r="H5811" s="358"/>
      <c r="L5811"/>
      <c r="M5811"/>
      <c r="P5811" s="9">
        <v>139</v>
      </c>
      <c r="V5811" s="39"/>
      <c r="Z5811" s="38"/>
      <c r="AA5811" s="38">
        <v>11.996713229252265</v>
      </c>
      <c r="AB5811" s="30"/>
      <c r="AC5811" s="31"/>
      <c r="AD5811" s="32"/>
      <c r="AE5811" s="32"/>
      <c r="AF5811" s="33"/>
      <c r="AJ5811" s="350">
        <v>1406004</v>
      </c>
      <c r="AK5811" s="3"/>
      <c r="AL5811" s="3"/>
    </row>
    <row r="5812" spans="1:38" ht="12" customHeight="1" x14ac:dyDescent="0.25">
      <c r="A5812" s="73">
        <v>5806005</v>
      </c>
      <c r="B5812" s="98" t="s">
        <v>2599</v>
      </c>
      <c r="C5812" s="74"/>
      <c r="D5812" s="115">
        <v>269.39999999999998</v>
      </c>
      <c r="E5812" s="75" t="s">
        <v>6463</v>
      </c>
      <c r="F5812" s="112">
        <f t="shared" si="287"/>
        <v>323.27999999999997</v>
      </c>
      <c r="G5812" s="80" t="s">
        <v>3334</v>
      </c>
      <c r="H5812" s="358"/>
      <c r="I5812" s="360" t="s">
        <v>8343</v>
      </c>
      <c r="L5812"/>
      <c r="M5812"/>
      <c r="P5812" s="9">
        <v>139</v>
      </c>
      <c r="V5812" s="39"/>
      <c r="Z5812" s="38"/>
      <c r="AA5812" s="38">
        <v>11.998936735778841</v>
      </c>
      <c r="AB5812" s="30"/>
      <c r="AC5812" s="31"/>
      <c r="AD5812" s="32"/>
      <c r="AE5812" s="32"/>
      <c r="AF5812" s="33"/>
      <c r="AJ5812" s="350">
        <v>1406005</v>
      </c>
      <c r="AK5812" s="3"/>
      <c r="AL5812" s="3"/>
    </row>
    <row r="5813" spans="1:38" ht="12" customHeight="1" x14ac:dyDescent="0.25">
      <c r="A5813" s="73">
        <v>5806006</v>
      </c>
      <c r="B5813" s="98" t="s">
        <v>2600</v>
      </c>
      <c r="C5813" s="74"/>
      <c r="D5813" s="115">
        <v>269.39999999999998</v>
      </c>
      <c r="E5813" s="75" t="s">
        <v>6463</v>
      </c>
      <c r="F5813" s="112">
        <f t="shared" si="287"/>
        <v>323.27999999999997</v>
      </c>
      <c r="G5813" s="80" t="s">
        <v>3334</v>
      </c>
      <c r="H5813" s="358"/>
      <c r="I5813" s="361"/>
      <c r="L5813"/>
      <c r="M5813"/>
      <c r="P5813" s="9">
        <v>139</v>
      </c>
      <c r="V5813" s="39"/>
      <c r="Z5813" s="38"/>
      <c r="AA5813" s="38">
        <v>11.998936735778841</v>
      </c>
      <c r="AB5813" s="30"/>
      <c r="AC5813" s="31"/>
      <c r="AD5813" s="32"/>
      <c r="AE5813" s="32"/>
      <c r="AF5813" s="33"/>
      <c r="AJ5813" s="350">
        <v>1406006</v>
      </c>
      <c r="AK5813" s="3"/>
      <c r="AL5813" s="3"/>
    </row>
    <row r="5814" spans="1:38" ht="12" customHeight="1" x14ac:dyDescent="0.25">
      <c r="A5814" s="73">
        <v>5806007</v>
      </c>
      <c r="B5814" s="98" t="s">
        <v>2601</v>
      </c>
      <c r="C5814" s="74"/>
      <c r="D5814" s="115">
        <v>379.92</v>
      </c>
      <c r="E5814" s="75" t="s">
        <v>6463</v>
      </c>
      <c r="F5814" s="112">
        <f t="shared" si="287"/>
        <v>455.904</v>
      </c>
      <c r="G5814" s="80" t="s">
        <v>3334</v>
      </c>
      <c r="H5814" s="358"/>
      <c r="L5814"/>
      <c r="M5814"/>
      <c r="P5814" s="9">
        <v>139</v>
      </c>
      <c r="V5814" s="39"/>
      <c r="Z5814" s="38"/>
      <c r="AA5814" s="38">
        <v>11.999095261431748</v>
      </c>
      <c r="AB5814" s="30"/>
      <c r="AC5814" s="31"/>
      <c r="AD5814" s="32"/>
      <c r="AE5814" s="32"/>
      <c r="AF5814" s="33"/>
      <c r="AJ5814" s="350">
        <v>1406007</v>
      </c>
      <c r="AK5814" s="3"/>
      <c r="AL5814" s="3"/>
    </row>
    <row r="5815" spans="1:38" ht="12" customHeight="1" x14ac:dyDescent="0.25">
      <c r="A5815" s="73">
        <v>5806008</v>
      </c>
      <c r="B5815" s="98" t="s">
        <v>2602</v>
      </c>
      <c r="C5815" s="74"/>
      <c r="D5815" s="115">
        <v>379.92</v>
      </c>
      <c r="E5815" s="75" t="s">
        <v>6463</v>
      </c>
      <c r="F5815" s="112">
        <f t="shared" si="287"/>
        <v>455.904</v>
      </c>
      <c r="G5815" s="80" t="s">
        <v>3334</v>
      </c>
      <c r="H5815" s="358"/>
      <c r="L5815"/>
      <c r="M5815"/>
      <c r="P5815" s="9">
        <v>139</v>
      </c>
      <c r="V5815" s="39"/>
      <c r="Z5815" s="38"/>
      <c r="AA5815" s="38">
        <v>11.999095261431748</v>
      </c>
      <c r="AB5815" s="30"/>
      <c r="AC5815" s="31"/>
      <c r="AD5815" s="32"/>
      <c r="AE5815" s="32"/>
      <c r="AF5815" s="33"/>
      <c r="AJ5815" s="350">
        <v>1406008</v>
      </c>
      <c r="AK5815" s="3"/>
      <c r="AL5815" s="3"/>
    </row>
    <row r="5816" spans="1:38" ht="12" customHeight="1" x14ac:dyDescent="0.25">
      <c r="A5816" s="73">
        <v>5806009</v>
      </c>
      <c r="B5816" s="98" t="s">
        <v>2603</v>
      </c>
      <c r="C5816" s="74"/>
      <c r="D5816" s="115">
        <v>464.44</v>
      </c>
      <c r="E5816" s="75" t="s">
        <v>6463</v>
      </c>
      <c r="F5816" s="112">
        <f t="shared" si="287"/>
        <v>557.32799999999997</v>
      </c>
      <c r="G5816" s="80" t="s">
        <v>3334</v>
      </c>
      <c r="H5816" s="358"/>
      <c r="L5816"/>
      <c r="M5816"/>
      <c r="P5816" s="9">
        <v>139</v>
      </c>
      <c r="V5816" s="39"/>
      <c r="Z5816" s="38"/>
      <c r="AA5816" s="38">
        <v>11.998889848279262</v>
      </c>
      <c r="AB5816" s="30"/>
      <c r="AC5816" s="31"/>
      <c r="AD5816" s="32"/>
      <c r="AE5816" s="32"/>
      <c r="AF5816" s="33"/>
      <c r="AJ5816" s="350">
        <v>1406009</v>
      </c>
      <c r="AK5816" s="3"/>
      <c r="AL5816" s="3"/>
    </row>
    <row r="5817" spans="1:38" ht="12" customHeight="1" x14ac:dyDescent="0.25">
      <c r="A5817" s="73">
        <v>5806010</v>
      </c>
      <c r="B5817" s="98" t="s">
        <v>2604</v>
      </c>
      <c r="C5817" s="74"/>
      <c r="D5817" s="115">
        <v>464.44</v>
      </c>
      <c r="E5817" s="75" t="s">
        <v>6463</v>
      </c>
      <c r="F5817" s="112">
        <f t="shared" si="287"/>
        <v>557.32799999999997</v>
      </c>
      <c r="G5817" s="80" t="s">
        <v>3334</v>
      </c>
      <c r="H5817" s="358"/>
      <c r="L5817"/>
      <c r="M5817"/>
      <c r="P5817" s="9">
        <v>139</v>
      </c>
      <c r="V5817" s="39"/>
      <c r="Z5817" s="38"/>
      <c r="AA5817" s="38">
        <v>11.998889848279262</v>
      </c>
      <c r="AB5817" s="30"/>
      <c r="AC5817" s="31"/>
      <c r="AD5817" s="32"/>
      <c r="AE5817" s="32"/>
      <c r="AF5817" s="33"/>
      <c r="AJ5817" s="350">
        <v>1406010</v>
      </c>
      <c r="AK5817" s="3"/>
      <c r="AL5817" s="3"/>
    </row>
    <row r="5818" spans="1:38" ht="12" customHeight="1" x14ac:dyDescent="0.25">
      <c r="A5818" s="73">
        <v>5806011</v>
      </c>
      <c r="B5818" s="98" t="s">
        <v>2605</v>
      </c>
      <c r="C5818" s="74"/>
      <c r="D5818" s="115">
        <v>556.95000000000005</v>
      </c>
      <c r="E5818" s="75" t="s">
        <v>6463</v>
      </c>
      <c r="F5818" s="112">
        <f t="shared" si="287"/>
        <v>668.34</v>
      </c>
      <c r="G5818" s="80" t="s">
        <v>3334</v>
      </c>
      <c r="H5818" s="358"/>
      <c r="L5818"/>
      <c r="M5818"/>
      <c r="P5818" s="9">
        <v>139</v>
      </c>
      <c r="V5818" s="39"/>
      <c r="Z5818" s="38"/>
      <c r="AA5818" s="38">
        <v>12.001131454433249</v>
      </c>
      <c r="AB5818" s="30"/>
      <c r="AC5818" s="31"/>
      <c r="AD5818" s="32"/>
      <c r="AE5818" s="32"/>
      <c r="AF5818" s="33"/>
      <c r="AJ5818" s="350">
        <v>1406011</v>
      </c>
      <c r="AK5818" s="3"/>
      <c r="AL5818" s="3"/>
    </row>
    <row r="5819" spans="1:38" ht="12" customHeight="1" x14ac:dyDescent="0.25">
      <c r="A5819" s="271">
        <v>5806012</v>
      </c>
      <c r="B5819" s="100" t="s">
        <v>2606</v>
      </c>
      <c r="C5819" s="85"/>
      <c r="D5819" s="115">
        <v>556.95000000000005</v>
      </c>
      <c r="E5819" s="86" t="s">
        <v>6463</v>
      </c>
      <c r="F5819" s="292">
        <f t="shared" si="287"/>
        <v>668.34</v>
      </c>
      <c r="G5819" s="87" t="s">
        <v>3334</v>
      </c>
      <c r="H5819" s="358"/>
      <c r="L5819"/>
      <c r="M5819"/>
      <c r="P5819" s="9">
        <v>139</v>
      </c>
      <c r="V5819" s="39"/>
      <c r="Z5819" s="38"/>
      <c r="AA5819" s="38">
        <v>12.001131454433249</v>
      </c>
      <c r="AB5819" s="30"/>
      <c r="AC5819" s="31"/>
      <c r="AD5819" s="32"/>
      <c r="AE5819" s="32"/>
      <c r="AF5819" s="33"/>
      <c r="AJ5819" s="350">
        <v>1406012</v>
      </c>
      <c r="AK5819" s="3"/>
      <c r="AL5819" s="3"/>
    </row>
    <row r="5820" spans="1:38" ht="60" customHeight="1" x14ac:dyDescent="0.25">
      <c r="A5820" s="269">
        <v>195</v>
      </c>
      <c r="B5820" s="284" t="s">
        <v>8102</v>
      </c>
      <c r="C5820" s="267"/>
      <c r="D5820" s="115"/>
      <c r="E5820" s="267"/>
      <c r="F5820" s="298"/>
      <c r="G5820" s="189"/>
      <c r="H5820" s="358"/>
      <c r="I5820" s="331"/>
      <c r="J5820" s="72"/>
      <c r="K5820" s="72"/>
      <c r="L5820"/>
      <c r="M5820"/>
      <c r="P5820" s="9">
        <v>140</v>
      </c>
      <c r="R5820" s="36"/>
      <c r="V5820" s="37"/>
      <c r="Z5820" s="38"/>
      <c r="AA5820" s="38"/>
      <c r="AB5820" s="30"/>
      <c r="AC5820" s="31"/>
      <c r="AD5820" s="32"/>
      <c r="AE5820" s="32"/>
      <c r="AF5820" s="33"/>
      <c r="AJ5820" s="350"/>
      <c r="AK5820" s="3"/>
      <c r="AL5820" s="3"/>
    </row>
    <row r="5821" spans="1:38" ht="12" customHeight="1" x14ac:dyDescent="0.25">
      <c r="A5821" s="76">
        <v>1407001</v>
      </c>
      <c r="B5821" s="270" t="s">
        <v>2607</v>
      </c>
      <c r="C5821" s="77"/>
      <c r="D5821" s="115">
        <v>52.2</v>
      </c>
      <c r="E5821" s="78" t="s">
        <v>6463</v>
      </c>
      <c r="F5821" s="309">
        <f t="shared" ref="F5821:F5884" si="288">D5821*1.2</f>
        <v>62.64</v>
      </c>
      <c r="G5821" s="79" t="s">
        <v>3334</v>
      </c>
      <c r="H5821" s="358"/>
      <c r="L5821"/>
      <c r="M5821"/>
      <c r="P5821" s="9">
        <v>140</v>
      </c>
      <c r="V5821" s="39"/>
      <c r="Z5821" s="38"/>
      <c r="AA5821" s="38">
        <v>0</v>
      </c>
      <c r="AB5821" s="30"/>
      <c r="AC5821" s="31"/>
      <c r="AD5821" s="32"/>
      <c r="AE5821" s="32"/>
      <c r="AF5821" s="33"/>
      <c r="AJ5821" s="350"/>
      <c r="AK5821" s="3"/>
      <c r="AL5821" s="3"/>
    </row>
    <row r="5822" spans="1:38" ht="12" customHeight="1" x14ac:dyDescent="0.25">
      <c r="A5822" s="73">
        <v>5807002</v>
      </c>
      <c r="B5822" s="98" t="s">
        <v>2608</v>
      </c>
      <c r="C5822" s="74"/>
      <c r="D5822" s="115">
        <v>128.37</v>
      </c>
      <c r="E5822" s="75" t="s">
        <v>6463</v>
      </c>
      <c r="F5822" s="112">
        <f t="shared" si="288"/>
        <v>154.04400000000001</v>
      </c>
      <c r="G5822" s="80" t="s">
        <v>3334</v>
      </c>
      <c r="H5822" s="358"/>
      <c r="L5822"/>
      <c r="M5822"/>
      <c r="P5822" s="9">
        <v>140</v>
      </c>
      <c r="V5822" s="39"/>
      <c r="Z5822" s="38"/>
      <c r="AA5822" s="38">
        <v>12.003569834895131</v>
      </c>
      <c r="AB5822" s="30"/>
      <c r="AC5822" s="31"/>
      <c r="AD5822" s="32"/>
      <c r="AE5822" s="32"/>
      <c r="AF5822" s="33"/>
      <c r="AJ5822" s="350">
        <v>1407002</v>
      </c>
      <c r="AK5822" s="3"/>
      <c r="AL5822" s="3"/>
    </row>
    <row r="5823" spans="1:38" ht="12" customHeight="1" x14ac:dyDescent="0.25">
      <c r="A5823" s="73">
        <v>1407003</v>
      </c>
      <c r="B5823" s="98" t="s">
        <v>2609</v>
      </c>
      <c r="C5823" s="74"/>
      <c r="D5823" s="115">
        <v>59.66</v>
      </c>
      <c r="E5823" s="75" t="s">
        <v>6463</v>
      </c>
      <c r="F5823" s="309">
        <f t="shared" si="288"/>
        <v>71.591999999999999</v>
      </c>
      <c r="G5823" s="80" t="s">
        <v>3334</v>
      </c>
      <c r="H5823" s="358"/>
      <c r="L5823"/>
      <c r="M5823"/>
      <c r="P5823" s="9">
        <v>140</v>
      </c>
      <c r="V5823" s="39"/>
      <c r="Z5823" s="38"/>
      <c r="AA5823" s="38">
        <v>0</v>
      </c>
      <c r="AB5823" s="30"/>
      <c r="AC5823" s="31"/>
      <c r="AD5823" s="32"/>
      <c r="AE5823" s="32"/>
      <c r="AF5823" s="33"/>
      <c r="AJ5823" s="350"/>
      <c r="AK5823" s="3"/>
      <c r="AL5823" s="3"/>
    </row>
    <row r="5824" spans="1:38" ht="12" customHeight="1" x14ac:dyDescent="0.25">
      <c r="A5824" s="73">
        <v>1407004</v>
      </c>
      <c r="B5824" s="98" t="s">
        <v>2610</v>
      </c>
      <c r="C5824" s="74"/>
      <c r="D5824" s="115">
        <v>78.739999999999995</v>
      </c>
      <c r="E5824" s="75" t="s">
        <v>6463</v>
      </c>
      <c r="F5824" s="309">
        <f t="shared" si="288"/>
        <v>94.487999999999985</v>
      </c>
      <c r="G5824" s="80" t="s">
        <v>3334</v>
      </c>
      <c r="H5824" s="358"/>
      <c r="L5824"/>
      <c r="M5824"/>
      <c r="P5824" s="9">
        <v>140</v>
      </c>
      <c r="V5824" s="39"/>
      <c r="Z5824" s="38"/>
      <c r="AA5824" s="38">
        <v>0</v>
      </c>
      <c r="AB5824" s="30"/>
      <c r="AC5824" s="31"/>
      <c r="AD5824" s="32"/>
      <c r="AE5824" s="32"/>
      <c r="AF5824" s="33"/>
      <c r="AJ5824" s="350"/>
      <c r="AK5824" s="3"/>
      <c r="AL5824" s="3"/>
    </row>
    <row r="5825" spans="1:38" ht="12" customHeight="1" x14ac:dyDescent="0.25">
      <c r="A5825" s="73">
        <v>1407005</v>
      </c>
      <c r="B5825" s="98" t="s">
        <v>2611</v>
      </c>
      <c r="C5825" s="74"/>
      <c r="D5825" s="115">
        <v>70.319999999999993</v>
      </c>
      <c r="E5825" s="75" t="s">
        <v>6463</v>
      </c>
      <c r="F5825" s="309">
        <f t="shared" si="288"/>
        <v>84.383999999999986</v>
      </c>
      <c r="G5825" s="80" t="s">
        <v>3334</v>
      </c>
      <c r="H5825" s="358"/>
      <c r="L5825"/>
      <c r="M5825"/>
      <c r="P5825" s="9">
        <v>140</v>
      </c>
      <c r="V5825" s="39"/>
      <c r="Z5825" s="38"/>
      <c r="AA5825" s="38">
        <v>0</v>
      </c>
      <c r="AB5825" s="30"/>
      <c r="AC5825" s="31"/>
      <c r="AD5825" s="32"/>
      <c r="AE5825" s="32"/>
      <c r="AF5825" s="33"/>
      <c r="AJ5825" s="350"/>
      <c r="AK5825" s="3"/>
      <c r="AL5825" s="3"/>
    </row>
    <row r="5826" spans="1:38" ht="12" customHeight="1" x14ac:dyDescent="0.25">
      <c r="A5826" s="73">
        <v>1407006</v>
      </c>
      <c r="B5826" s="98" t="s">
        <v>2612</v>
      </c>
      <c r="C5826" s="74"/>
      <c r="D5826" s="115">
        <v>87.85</v>
      </c>
      <c r="E5826" s="75" t="s">
        <v>6463</v>
      </c>
      <c r="F5826" s="309">
        <f t="shared" si="288"/>
        <v>105.41999999999999</v>
      </c>
      <c r="G5826" s="80" t="s">
        <v>3334</v>
      </c>
      <c r="H5826" s="358"/>
      <c r="L5826"/>
      <c r="M5826"/>
      <c r="P5826" s="9">
        <v>140</v>
      </c>
      <c r="V5826" s="39"/>
      <c r="Z5826" s="38"/>
      <c r="AA5826" s="38">
        <v>0</v>
      </c>
      <c r="AB5826" s="30"/>
      <c r="AC5826" s="31"/>
      <c r="AD5826" s="32"/>
      <c r="AE5826" s="32"/>
      <c r="AF5826" s="33"/>
      <c r="AJ5826" s="350"/>
      <c r="AK5826" s="3"/>
      <c r="AL5826" s="3"/>
    </row>
    <row r="5827" spans="1:38" ht="12" customHeight="1" x14ac:dyDescent="0.25">
      <c r="A5827" s="73">
        <v>1407007</v>
      </c>
      <c r="B5827" s="98" t="s">
        <v>2613</v>
      </c>
      <c r="C5827" s="74"/>
      <c r="D5827" s="115">
        <v>95.88</v>
      </c>
      <c r="E5827" s="75" t="s">
        <v>6463</v>
      </c>
      <c r="F5827" s="309">
        <f t="shared" si="288"/>
        <v>115.056</v>
      </c>
      <c r="G5827" s="80" t="s">
        <v>3334</v>
      </c>
      <c r="H5827" s="358"/>
      <c r="L5827"/>
      <c r="M5827"/>
      <c r="P5827" s="9">
        <v>140</v>
      </c>
      <c r="V5827" s="39"/>
      <c r="Z5827" s="38"/>
      <c r="AA5827" s="38">
        <v>0</v>
      </c>
      <c r="AB5827" s="30"/>
      <c r="AC5827" s="31"/>
      <c r="AD5827" s="32"/>
      <c r="AE5827" s="32"/>
      <c r="AF5827" s="33"/>
      <c r="AJ5827" s="350"/>
      <c r="AK5827" s="3"/>
      <c r="AL5827" s="3"/>
    </row>
    <row r="5828" spans="1:38" ht="12" customHeight="1" x14ac:dyDescent="0.25">
      <c r="A5828" s="73">
        <v>5807008</v>
      </c>
      <c r="B5828" s="98" t="s">
        <v>2614</v>
      </c>
      <c r="C5828" s="74"/>
      <c r="D5828" s="115">
        <v>233.43</v>
      </c>
      <c r="E5828" s="75" t="s">
        <v>6463</v>
      </c>
      <c r="F5828" s="112">
        <f t="shared" si="288"/>
        <v>280.11599999999999</v>
      </c>
      <c r="G5828" s="80" t="s">
        <v>3334</v>
      </c>
      <c r="H5828" s="358"/>
      <c r="L5828"/>
      <c r="M5828"/>
      <c r="P5828" s="9">
        <v>140</v>
      </c>
      <c r="V5828" s="39"/>
      <c r="Z5828" s="38"/>
      <c r="AA5828" s="38">
        <v>12.001472573321891</v>
      </c>
      <c r="AB5828" s="30"/>
      <c r="AC5828" s="31"/>
      <c r="AD5828" s="32"/>
      <c r="AE5828" s="32"/>
      <c r="AF5828" s="33"/>
      <c r="AJ5828" s="350">
        <v>1407008</v>
      </c>
      <c r="AK5828" s="3"/>
      <c r="AL5828" s="3"/>
    </row>
    <row r="5829" spans="1:38" ht="12" customHeight="1" x14ac:dyDescent="0.25">
      <c r="A5829" s="73">
        <v>1407009</v>
      </c>
      <c r="B5829" s="98" t="s">
        <v>2615</v>
      </c>
      <c r="C5829" s="74"/>
      <c r="D5829" s="115">
        <v>225.84</v>
      </c>
      <c r="E5829" s="75"/>
      <c r="F5829" s="112">
        <f t="shared" si="288"/>
        <v>271.00799999999998</v>
      </c>
      <c r="G5829" s="80" t="s">
        <v>3334</v>
      </c>
      <c r="H5829" s="358"/>
      <c r="L5829"/>
      <c r="M5829"/>
      <c r="P5829" s="9">
        <v>140</v>
      </c>
      <c r="V5829" s="39"/>
      <c r="Z5829" s="38"/>
      <c r="AA5829" s="38">
        <v>11.998224364258974</v>
      </c>
      <c r="AB5829" s="30"/>
      <c r="AC5829" s="31"/>
      <c r="AD5829" s="32"/>
      <c r="AE5829" s="32"/>
      <c r="AF5829" s="33"/>
      <c r="AJ5829" s="350"/>
      <c r="AK5829" s="3"/>
      <c r="AL5829" s="3"/>
    </row>
    <row r="5830" spans="1:38" ht="12" customHeight="1" x14ac:dyDescent="0.25">
      <c r="A5830" s="73">
        <v>5807010</v>
      </c>
      <c r="B5830" s="98" t="s">
        <v>2616</v>
      </c>
      <c r="C5830" s="74"/>
      <c r="D5830" s="115">
        <v>298.12</v>
      </c>
      <c r="E5830" s="75" t="s">
        <v>6463</v>
      </c>
      <c r="F5830" s="112">
        <f t="shared" si="288"/>
        <v>357.74399999999997</v>
      </c>
      <c r="G5830" s="80" t="s">
        <v>3334</v>
      </c>
      <c r="H5830" s="358"/>
      <c r="L5830"/>
      <c r="M5830"/>
      <c r="P5830" s="9">
        <v>140</v>
      </c>
      <c r="V5830" s="39"/>
      <c r="Z5830" s="38"/>
      <c r="AA5830" s="38">
        <v>12.000960845544085</v>
      </c>
      <c r="AB5830" s="30"/>
      <c r="AC5830" s="31"/>
      <c r="AD5830" s="32"/>
      <c r="AE5830" s="32"/>
      <c r="AF5830" s="33"/>
      <c r="AJ5830" s="350">
        <v>1407010</v>
      </c>
      <c r="AK5830" s="3"/>
      <c r="AL5830" s="3"/>
    </row>
    <row r="5831" spans="1:38" ht="12" customHeight="1" x14ac:dyDescent="0.25">
      <c r="A5831" s="73">
        <v>1407011</v>
      </c>
      <c r="B5831" s="98" t="s">
        <v>2617</v>
      </c>
      <c r="C5831" s="74"/>
      <c r="D5831" s="115">
        <v>155.55000000000001</v>
      </c>
      <c r="E5831" s="75" t="s">
        <v>6463</v>
      </c>
      <c r="F5831" s="309">
        <f t="shared" si="288"/>
        <v>186.66</v>
      </c>
      <c r="G5831" s="80" t="s">
        <v>3334</v>
      </c>
      <c r="H5831" s="358"/>
      <c r="L5831"/>
      <c r="M5831"/>
      <c r="P5831" s="9">
        <v>140</v>
      </c>
      <c r="V5831" s="39"/>
      <c r="Z5831" s="38"/>
      <c r="AA5831" s="38">
        <v>0</v>
      </c>
      <c r="AB5831" s="30"/>
      <c r="AC5831" s="31"/>
      <c r="AD5831" s="32"/>
      <c r="AE5831" s="32"/>
      <c r="AF5831" s="33"/>
      <c r="AJ5831" s="350"/>
      <c r="AK5831" s="3"/>
      <c r="AL5831" s="3"/>
    </row>
    <row r="5832" spans="1:38" ht="12" customHeight="1" x14ac:dyDescent="0.25">
      <c r="A5832" s="73">
        <v>5807012</v>
      </c>
      <c r="B5832" s="98" t="s">
        <v>2618</v>
      </c>
      <c r="C5832" s="74"/>
      <c r="D5832" s="115">
        <v>364.17</v>
      </c>
      <c r="E5832" s="75" t="s">
        <v>6463</v>
      </c>
      <c r="F5832" s="112">
        <f t="shared" si="288"/>
        <v>437.00400000000002</v>
      </c>
      <c r="G5832" s="80" t="s">
        <v>3334</v>
      </c>
      <c r="H5832" s="358"/>
      <c r="L5832"/>
      <c r="M5832"/>
      <c r="P5832" s="9">
        <v>140</v>
      </c>
      <c r="V5832" s="39"/>
      <c r="Z5832" s="38"/>
      <c r="AA5832" s="38">
        <v>11.999056121445705</v>
      </c>
      <c r="AB5832" s="30"/>
      <c r="AC5832" s="31"/>
      <c r="AD5832" s="32"/>
      <c r="AE5832" s="32"/>
      <c r="AF5832" s="33"/>
      <c r="AJ5832" s="350">
        <v>1407012</v>
      </c>
      <c r="AK5832" s="3"/>
      <c r="AL5832" s="3"/>
    </row>
    <row r="5833" spans="1:38" ht="12" customHeight="1" x14ac:dyDescent="0.25">
      <c r="A5833" s="271">
        <v>5807013</v>
      </c>
      <c r="B5833" s="100" t="s">
        <v>2619</v>
      </c>
      <c r="C5833" s="85"/>
      <c r="D5833" s="115">
        <v>464.44</v>
      </c>
      <c r="E5833" s="86"/>
      <c r="F5833" s="292">
        <f t="shared" si="288"/>
        <v>557.32799999999997</v>
      </c>
      <c r="G5833" s="87" t="s">
        <v>3334</v>
      </c>
      <c r="H5833" s="358"/>
      <c r="L5833"/>
      <c r="M5833"/>
      <c r="P5833" s="9">
        <v>140</v>
      </c>
      <c r="V5833" s="39"/>
      <c r="Z5833" s="38"/>
      <c r="AA5833" s="38">
        <v>11.998889848279262</v>
      </c>
      <c r="AB5833" s="30"/>
      <c r="AC5833" s="31"/>
      <c r="AD5833" s="32"/>
      <c r="AE5833" s="32"/>
      <c r="AF5833" s="33"/>
      <c r="AJ5833" s="350">
        <v>1407013</v>
      </c>
      <c r="AK5833" s="3"/>
      <c r="AL5833" s="3"/>
    </row>
    <row r="5834" spans="1:38" ht="75" customHeight="1" x14ac:dyDescent="0.25">
      <c r="A5834" s="269">
        <v>196</v>
      </c>
      <c r="B5834" s="284" t="s">
        <v>8103</v>
      </c>
      <c r="C5834" s="267"/>
      <c r="D5834" s="115"/>
      <c r="E5834" s="267"/>
      <c r="F5834" s="298"/>
      <c r="G5834" s="189"/>
      <c r="H5834" s="358"/>
      <c r="I5834" s="331"/>
      <c r="J5834" s="72"/>
      <c r="K5834" s="72"/>
      <c r="L5834"/>
      <c r="M5834"/>
      <c r="P5834" s="9">
        <v>141</v>
      </c>
      <c r="R5834" s="36"/>
      <c r="V5834" s="37"/>
      <c r="Z5834" s="38"/>
      <c r="AA5834" s="38"/>
      <c r="AB5834" s="30"/>
      <c r="AC5834" s="31"/>
      <c r="AD5834" s="32"/>
      <c r="AE5834" s="32"/>
      <c r="AF5834" s="33"/>
      <c r="AJ5834" s="350"/>
      <c r="AK5834" s="3"/>
      <c r="AL5834" s="3"/>
    </row>
    <row r="5835" spans="1:38" ht="12" customHeight="1" x14ac:dyDescent="0.25">
      <c r="A5835" s="76">
        <v>5809001</v>
      </c>
      <c r="B5835" s="270" t="s">
        <v>2620</v>
      </c>
      <c r="C5835" s="77"/>
      <c r="D5835" s="115">
        <v>387.65</v>
      </c>
      <c r="E5835" s="78" t="s">
        <v>6463</v>
      </c>
      <c r="F5835" s="112">
        <f t="shared" si="288"/>
        <v>465.17999999999995</v>
      </c>
      <c r="G5835" s="79" t="s">
        <v>3334</v>
      </c>
      <c r="H5835" s="358"/>
      <c r="I5835" s="326" t="s">
        <v>4950</v>
      </c>
      <c r="L5835"/>
      <c r="M5835"/>
      <c r="P5835" s="9">
        <v>141</v>
      </c>
      <c r="V5835" s="39"/>
      <c r="Z5835" s="38"/>
      <c r="AA5835" s="38">
        <v>12.000295573782608</v>
      </c>
      <c r="AB5835" s="30"/>
      <c r="AC5835" s="31"/>
      <c r="AD5835" s="32"/>
      <c r="AE5835" s="32"/>
      <c r="AF5835" s="33"/>
      <c r="AJ5835" s="350">
        <v>1409001</v>
      </c>
      <c r="AK5835" s="3"/>
      <c r="AL5835" s="3"/>
    </row>
    <row r="5836" spans="1:38" ht="12" customHeight="1" x14ac:dyDescent="0.25">
      <c r="A5836" s="73">
        <v>5809002</v>
      </c>
      <c r="B5836" s="98" t="s">
        <v>2621</v>
      </c>
      <c r="C5836" s="74"/>
      <c r="D5836" s="115">
        <v>387.65</v>
      </c>
      <c r="E5836" s="75" t="s">
        <v>6463</v>
      </c>
      <c r="F5836" s="112">
        <f t="shared" si="288"/>
        <v>465.17999999999995</v>
      </c>
      <c r="G5836" s="80" t="s">
        <v>3334</v>
      </c>
      <c r="H5836" s="358"/>
      <c r="I5836" s="360" t="s">
        <v>8344</v>
      </c>
      <c r="L5836"/>
      <c r="M5836"/>
      <c r="P5836" s="9">
        <v>141</v>
      </c>
      <c r="V5836" s="39"/>
      <c r="Z5836" s="38"/>
      <c r="AA5836" s="38">
        <v>12.000295573782608</v>
      </c>
      <c r="AB5836" s="30"/>
      <c r="AC5836" s="31"/>
      <c r="AD5836" s="32"/>
      <c r="AE5836" s="32"/>
      <c r="AF5836" s="33"/>
      <c r="AJ5836" s="350">
        <v>1409002</v>
      </c>
      <c r="AK5836" s="3"/>
      <c r="AL5836" s="3"/>
    </row>
    <row r="5837" spans="1:38" ht="12" customHeight="1" x14ac:dyDescent="0.25">
      <c r="A5837" s="73">
        <v>5809003</v>
      </c>
      <c r="B5837" s="98" t="s">
        <v>2622</v>
      </c>
      <c r="C5837" s="74"/>
      <c r="D5837" s="115">
        <v>258.43</v>
      </c>
      <c r="E5837" s="75" t="s">
        <v>6463</v>
      </c>
      <c r="F5837" s="112">
        <f t="shared" si="288"/>
        <v>310.11599999999999</v>
      </c>
      <c r="G5837" s="80" t="s">
        <v>3334</v>
      </c>
      <c r="H5837" s="358"/>
      <c r="I5837" s="361"/>
      <c r="L5837"/>
      <c r="M5837"/>
      <c r="P5837" s="9">
        <v>141</v>
      </c>
      <c r="V5837" s="39"/>
      <c r="Z5837" s="38"/>
      <c r="AA5837" s="38">
        <v>4.9988915983152253</v>
      </c>
      <c r="AB5837" s="30"/>
      <c r="AC5837" s="31"/>
      <c r="AD5837" s="32"/>
      <c r="AE5837" s="32"/>
      <c r="AF5837" s="33"/>
      <c r="AJ5837" s="350">
        <v>1409003</v>
      </c>
      <c r="AK5837" s="3"/>
      <c r="AL5837" s="3"/>
    </row>
    <row r="5838" spans="1:38" ht="12" customHeight="1" x14ac:dyDescent="0.25">
      <c r="A5838" s="73">
        <v>5809004</v>
      </c>
      <c r="B5838" s="98" t="s">
        <v>2623</v>
      </c>
      <c r="C5838" s="74"/>
      <c r="D5838" s="115">
        <v>315.33999999999997</v>
      </c>
      <c r="E5838" s="75" t="s">
        <v>6463</v>
      </c>
      <c r="F5838" s="112">
        <f t="shared" si="288"/>
        <v>378.40799999999996</v>
      </c>
      <c r="G5838" s="80" t="s">
        <v>3334</v>
      </c>
      <c r="H5838" s="358"/>
      <c r="L5838"/>
      <c r="M5838"/>
      <c r="P5838" s="9">
        <v>141</v>
      </c>
      <c r="V5838" s="39"/>
      <c r="Z5838" s="38"/>
      <c r="AA5838" s="38">
        <v>5.0006812917291086</v>
      </c>
      <c r="AB5838" s="30"/>
      <c r="AC5838" s="31"/>
      <c r="AD5838" s="32"/>
      <c r="AE5838" s="32"/>
      <c r="AF5838" s="33"/>
      <c r="AJ5838" s="350">
        <v>1409004</v>
      </c>
      <c r="AK5838" s="3"/>
      <c r="AL5838" s="3"/>
    </row>
    <row r="5839" spans="1:38" ht="12" customHeight="1" x14ac:dyDescent="0.25">
      <c r="A5839" s="73">
        <v>5809005</v>
      </c>
      <c r="B5839" s="98" t="s">
        <v>2624</v>
      </c>
      <c r="C5839" s="74"/>
      <c r="D5839" s="115">
        <v>450.47</v>
      </c>
      <c r="E5839" s="75" t="s">
        <v>6463</v>
      </c>
      <c r="F5839" s="112">
        <f t="shared" si="288"/>
        <v>540.56399999999996</v>
      </c>
      <c r="G5839" s="80" t="s">
        <v>3334</v>
      </c>
      <c r="H5839" s="358"/>
      <c r="I5839" s="360" t="s">
        <v>8341</v>
      </c>
      <c r="L5839"/>
      <c r="M5839"/>
      <c r="P5839" s="9">
        <v>141</v>
      </c>
      <c r="V5839" s="39"/>
      <c r="Z5839" s="38"/>
      <c r="AA5839" s="38">
        <v>11.998855435093617</v>
      </c>
      <c r="AB5839" s="30"/>
      <c r="AC5839" s="31"/>
      <c r="AD5839" s="32"/>
      <c r="AE5839" s="32"/>
      <c r="AF5839" s="33"/>
      <c r="AJ5839" s="350">
        <v>1409005</v>
      </c>
      <c r="AK5839" s="3"/>
      <c r="AL5839" s="3"/>
    </row>
    <row r="5840" spans="1:38" ht="12" customHeight="1" x14ac:dyDescent="0.25">
      <c r="A5840" s="73">
        <v>1409006</v>
      </c>
      <c r="B5840" s="98" t="s">
        <v>2625</v>
      </c>
      <c r="C5840" s="74"/>
      <c r="D5840" s="115">
        <v>217.65</v>
      </c>
      <c r="E5840" s="75" t="s">
        <v>6463</v>
      </c>
      <c r="F5840" s="309">
        <f t="shared" si="288"/>
        <v>261.18</v>
      </c>
      <c r="G5840" s="80" t="s">
        <v>3334</v>
      </c>
      <c r="H5840" s="358"/>
      <c r="I5840" s="361"/>
      <c r="L5840"/>
      <c r="M5840"/>
      <c r="P5840" s="9">
        <v>141</v>
      </c>
      <c r="V5840" s="39"/>
      <c r="Z5840" s="38"/>
      <c r="AA5840" s="38">
        <v>0</v>
      </c>
      <c r="AB5840" s="30"/>
      <c r="AC5840" s="31"/>
      <c r="AD5840" s="32"/>
      <c r="AE5840" s="32"/>
      <c r="AF5840" s="33"/>
      <c r="AJ5840" s="350"/>
      <c r="AK5840" s="3"/>
      <c r="AL5840" s="3"/>
    </row>
    <row r="5841" spans="1:38" ht="12" customHeight="1" x14ac:dyDescent="0.25">
      <c r="A5841" s="73">
        <v>5809007</v>
      </c>
      <c r="B5841" s="98" t="s">
        <v>2626</v>
      </c>
      <c r="C5841" s="74"/>
      <c r="D5841" s="115">
        <v>452.46</v>
      </c>
      <c r="E5841" s="75" t="s">
        <v>6463</v>
      </c>
      <c r="F5841" s="112">
        <f t="shared" si="288"/>
        <v>542.952</v>
      </c>
      <c r="G5841" s="80" t="s">
        <v>3334</v>
      </c>
      <c r="H5841" s="358"/>
      <c r="L5841"/>
      <c r="M5841"/>
      <c r="P5841" s="9">
        <v>141</v>
      </c>
      <c r="V5841" s="39"/>
      <c r="Z5841" s="38"/>
      <c r="AA5841" s="38">
        <v>5.0012661433274275</v>
      </c>
      <c r="AB5841" s="30"/>
      <c r="AC5841" s="31"/>
      <c r="AD5841" s="32"/>
      <c r="AE5841" s="32"/>
      <c r="AF5841" s="33"/>
      <c r="AJ5841" s="350">
        <v>1409007</v>
      </c>
      <c r="AK5841" s="3"/>
      <c r="AL5841" s="3"/>
    </row>
    <row r="5842" spans="1:38" ht="12" customHeight="1" x14ac:dyDescent="0.25">
      <c r="A5842" s="73">
        <v>5809008</v>
      </c>
      <c r="B5842" s="98" t="s">
        <v>2627</v>
      </c>
      <c r="C5842" s="74"/>
      <c r="D5842" s="115">
        <v>646.38</v>
      </c>
      <c r="E5842" s="75" t="s">
        <v>6463</v>
      </c>
      <c r="F5842" s="112">
        <f t="shared" si="288"/>
        <v>775.65599999999995</v>
      </c>
      <c r="G5842" s="80" t="s">
        <v>3334</v>
      </c>
      <c r="H5842" s="358"/>
      <c r="I5842" s="360" t="s">
        <v>8342</v>
      </c>
      <c r="L5842"/>
      <c r="M5842"/>
      <c r="P5842" s="9">
        <v>141</v>
      </c>
      <c r="V5842" s="39"/>
      <c r="Z5842" s="38"/>
      <c r="AA5842" s="38">
        <v>12.000354515642996</v>
      </c>
      <c r="AB5842" s="30"/>
      <c r="AC5842" s="31"/>
      <c r="AD5842" s="32"/>
      <c r="AE5842" s="32"/>
      <c r="AF5842" s="33"/>
      <c r="AJ5842" s="350">
        <v>1409008</v>
      </c>
      <c r="AK5842" s="3"/>
      <c r="AL5842" s="3"/>
    </row>
    <row r="5843" spans="1:38" ht="12" customHeight="1" x14ac:dyDescent="0.25">
      <c r="A5843" s="73">
        <v>1409009</v>
      </c>
      <c r="B5843" s="98" t="s">
        <v>2628</v>
      </c>
      <c r="C5843" s="74"/>
      <c r="D5843" s="115">
        <v>369.36</v>
      </c>
      <c r="E5843" s="75" t="s">
        <v>6463</v>
      </c>
      <c r="F5843" s="309">
        <f t="shared" si="288"/>
        <v>443.23200000000003</v>
      </c>
      <c r="G5843" s="80" t="s">
        <v>3334</v>
      </c>
      <c r="H5843" s="358"/>
      <c r="I5843" s="361"/>
      <c r="L5843"/>
      <c r="M5843"/>
      <c r="P5843" s="9">
        <v>141</v>
      </c>
      <c r="V5843" s="39"/>
      <c r="Z5843" s="38"/>
      <c r="AA5843" s="38">
        <v>0</v>
      </c>
      <c r="AB5843" s="30"/>
      <c r="AC5843" s="31"/>
      <c r="AD5843" s="32"/>
      <c r="AE5843" s="32"/>
      <c r="AF5843" s="33"/>
      <c r="AJ5843" s="350"/>
      <c r="AK5843" s="3"/>
      <c r="AL5843" s="3"/>
    </row>
    <row r="5844" spans="1:38" ht="12" customHeight="1" x14ac:dyDescent="0.25">
      <c r="A5844" s="73">
        <v>5809010</v>
      </c>
      <c r="B5844" s="98" t="s">
        <v>2629</v>
      </c>
      <c r="C5844" s="74"/>
      <c r="D5844" s="115">
        <v>883.09</v>
      </c>
      <c r="E5844" s="75" t="s">
        <v>6463</v>
      </c>
      <c r="F5844" s="112">
        <f t="shared" si="288"/>
        <v>1059.7080000000001</v>
      </c>
      <c r="G5844" s="80" t="s">
        <v>3334</v>
      </c>
      <c r="H5844" s="358"/>
      <c r="L5844"/>
      <c r="M5844"/>
      <c r="P5844" s="9">
        <v>141</v>
      </c>
      <c r="V5844" s="39"/>
      <c r="Z5844" s="38"/>
      <c r="AA5844" s="38">
        <v>11.999675640609794</v>
      </c>
      <c r="AB5844" s="30"/>
      <c r="AC5844" s="31"/>
      <c r="AD5844" s="32"/>
      <c r="AE5844" s="32"/>
      <c r="AF5844" s="33"/>
      <c r="AJ5844" s="350">
        <v>1409010</v>
      </c>
      <c r="AK5844" s="3"/>
      <c r="AL5844" s="3"/>
    </row>
    <row r="5845" spans="1:38" ht="12" customHeight="1" x14ac:dyDescent="0.25">
      <c r="A5845" s="73">
        <v>5809018</v>
      </c>
      <c r="B5845" s="98" t="s">
        <v>3408</v>
      </c>
      <c r="C5845" s="74"/>
      <c r="D5845" s="115">
        <v>883.09</v>
      </c>
      <c r="E5845" s="75" t="s">
        <v>6463</v>
      </c>
      <c r="F5845" s="112">
        <f t="shared" si="288"/>
        <v>1059.7080000000001</v>
      </c>
      <c r="G5845" s="80" t="s">
        <v>3335</v>
      </c>
      <c r="H5845" s="358"/>
      <c r="L5845"/>
      <c r="M5845"/>
      <c r="P5845" s="9">
        <v>141</v>
      </c>
      <c r="V5845" s="39"/>
      <c r="Z5845" s="38"/>
      <c r="AA5845" s="38">
        <v>11.999675640609794</v>
      </c>
      <c r="AB5845" s="30"/>
      <c r="AC5845" s="31"/>
      <c r="AD5845" s="32"/>
      <c r="AE5845" s="32"/>
      <c r="AF5845" s="33"/>
      <c r="AJ5845" s="350">
        <v>1409018</v>
      </c>
      <c r="AK5845" s="3"/>
      <c r="AL5845" s="3"/>
    </row>
    <row r="5846" spans="1:38" ht="12" customHeight="1" x14ac:dyDescent="0.25">
      <c r="A5846" s="73">
        <v>5809011</v>
      </c>
      <c r="B5846" s="98" t="s">
        <v>2630</v>
      </c>
      <c r="C5846" s="74"/>
      <c r="D5846" s="115">
        <v>883.09</v>
      </c>
      <c r="E5846" s="75" t="s">
        <v>6463</v>
      </c>
      <c r="F5846" s="112">
        <f t="shared" si="288"/>
        <v>1059.7080000000001</v>
      </c>
      <c r="G5846" s="80" t="s">
        <v>3334</v>
      </c>
      <c r="H5846" s="358"/>
      <c r="L5846"/>
      <c r="M5846"/>
      <c r="P5846" s="9">
        <v>141</v>
      </c>
      <c r="V5846" s="39"/>
      <c r="Z5846" s="38"/>
      <c r="AA5846" s="38">
        <v>11.999675640609794</v>
      </c>
      <c r="AB5846" s="30"/>
      <c r="AC5846" s="31"/>
      <c r="AD5846" s="32"/>
      <c r="AE5846" s="32"/>
      <c r="AF5846" s="33"/>
      <c r="AJ5846" s="350">
        <v>1409011</v>
      </c>
      <c r="AK5846" s="3"/>
      <c r="AL5846" s="3"/>
    </row>
    <row r="5847" spans="1:38" ht="12" customHeight="1" x14ac:dyDescent="0.25">
      <c r="A5847" s="73">
        <v>5809012</v>
      </c>
      <c r="B5847" s="98" t="s">
        <v>2631</v>
      </c>
      <c r="C5847" s="74"/>
      <c r="D5847" s="115">
        <v>1561.97</v>
      </c>
      <c r="E5847" s="75" t="s">
        <v>6463</v>
      </c>
      <c r="F5847" s="112">
        <f t="shared" si="288"/>
        <v>1874.364</v>
      </c>
      <c r="G5847" s="80" t="s">
        <v>3334</v>
      </c>
      <c r="H5847" s="358"/>
      <c r="L5847"/>
      <c r="M5847"/>
      <c r="P5847" s="9">
        <v>141</v>
      </c>
      <c r="V5847" s="39"/>
      <c r="Z5847" s="38"/>
      <c r="AA5847" s="38">
        <v>11.999706586222388</v>
      </c>
      <c r="AB5847" s="30"/>
      <c r="AC5847" s="31"/>
      <c r="AD5847" s="32"/>
      <c r="AE5847" s="32"/>
      <c r="AF5847" s="33"/>
      <c r="AJ5847" s="350">
        <v>1409012</v>
      </c>
      <c r="AK5847" s="3"/>
      <c r="AL5847" s="3"/>
    </row>
    <row r="5848" spans="1:38" ht="12" customHeight="1" x14ac:dyDescent="0.25">
      <c r="A5848" s="73">
        <v>5809013</v>
      </c>
      <c r="B5848" s="98" t="s">
        <v>2632</v>
      </c>
      <c r="C5848" s="74"/>
      <c r="D5848" s="115">
        <v>1561.97</v>
      </c>
      <c r="E5848" s="75" t="s">
        <v>6463</v>
      </c>
      <c r="F5848" s="112">
        <f t="shared" si="288"/>
        <v>1874.364</v>
      </c>
      <c r="G5848" s="80" t="s">
        <v>3334</v>
      </c>
      <c r="H5848" s="358"/>
      <c r="L5848"/>
      <c r="M5848"/>
      <c r="P5848" s="9">
        <v>141</v>
      </c>
      <c r="V5848" s="39"/>
      <c r="Z5848" s="38"/>
      <c r="AA5848" s="38">
        <v>11.999706586222388</v>
      </c>
      <c r="AB5848" s="30"/>
      <c r="AC5848" s="31"/>
      <c r="AD5848" s="32"/>
      <c r="AE5848" s="32"/>
      <c r="AF5848" s="33"/>
      <c r="AJ5848" s="350">
        <v>1409013</v>
      </c>
      <c r="AK5848" s="3"/>
      <c r="AL5848" s="3"/>
    </row>
    <row r="5849" spans="1:38" ht="12" customHeight="1" x14ac:dyDescent="0.25">
      <c r="A5849" s="73">
        <v>5809014</v>
      </c>
      <c r="B5849" s="98" t="s">
        <v>2633</v>
      </c>
      <c r="C5849" s="74"/>
      <c r="D5849" s="115">
        <v>2180.6999999999998</v>
      </c>
      <c r="E5849" s="75" t="s">
        <v>6463</v>
      </c>
      <c r="F5849" s="112">
        <f t="shared" si="288"/>
        <v>2616.8399999999997</v>
      </c>
      <c r="G5849" s="80" t="s">
        <v>3334</v>
      </c>
      <c r="H5849" s="358"/>
      <c r="L5849"/>
      <c r="M5849"/>
      <c r="P5849" s="9">
        <v>141</v>
      </c>
      <c r="V5849" s="39"/>
      <c r="Z5849" s="38"/>
      <c r="AA5849" s="38">
        <v>12.000288973683695</v>
      </c>
      <c r="AB5849" s="30"/>
      <c r="AC5849" s="31"/>
      <c r="AD5849" s="32"/>
      <c r="AE5849" s="32"/>
      <c r="AF5849" s="33"/>
      <c r="AJ5849" s="350">
        <v>1409014</v>
      </c>
      <c r="AK5849" s="3"/>
      <c r="AL5849" s="3"/>
    </row>
    <row r="5850" spans="1:38" ht="12" customHeight="1" x14ac:dyDescent="0.25">
      <c r="A5850" s="73">
        <v>5809015</v>
      </c>
      <c r="B5850" s="98" t="s">
        <v>2634</v>
      </c>
      <c r="C5850" s="74"/>
      <c r="D5850" s="115">
        <v>2180.6999999999998</v>
      </c>
      <c r="E5850" s="75" t="s">
        <v>6463</v>
      </c>
      <c r="F5850" s="112">
        <f t="shared" si="288"/>
        <v>2616.8399999999997</v>
      </c>
      <c r="G5850" s="80" t="s">
        <v>3334</v>
      </c>
      <c r="H5850" s="358"/>
      <c r="L5850"/>
      <c r="M5850"/>
      <c r="P5850" s="9">
        <v>141</v>
      </c>
      <c r="V5850" s="39"/>
      <c r="Z5850" s="38"/>
      <c r="AA5850" s="38">
        <v>12.000288973683695</v>
      </c>
      <c r="AB5850" s="30"/>
      <c r="AC5850" s="31"/>
      <c r="AD5850" s="32"/>
      <c r="AE5850" s="32"/>
      <c r="AF5850" s="33"/>
      <c r="AJ5850" s="350">
        <v>1409015</v>
      </c>
      <c r="AK5850" s="3"/>
      <c r="AL5850" s="3"/>
    </row>
    <row r="5851" spans="1:38" ht="12" customHeight="1" x14ac:dyDescent="0.25">
      <c r="A5851" s="73">
        <v>5809016</v>
      </c>
      <c r="B5851" s="98" t="s">
        <v>2635</v>
      </c>
      <c r="C5851" s="74"/>
      <c r="D5851" s="115">
        <v>2900.54</v>
      </c>
      <c r="E5851" s="75" t="s">
        <v>6463</v>
      </c>
      <c r="F5851" s="112">
        <f t="shared" si="288"/>
        <v>3480.6479999999997</v>
      </c>
      <c r="G5851" s="80" t="s">
        <v>3334</v>
      </c>
      <c r="H5851" s="358"/>
      <c r="L5851"/>
      <c r="M5851"/>
      <c r="P5851" s="9">
        <v>141</v>
      </c>
      <c r="V5851" s="39"/>
      <c r="Z5851" s="38"/>
      <c r="AA5851" s="38">
        <v>12.000059252236767</v>
      </c>
      <c r="AB5851" s="30"/>
      <c r="AC5851" s="31"/>
      <c r="AD5851" s="32"/>
      <c r="AE5851" s="32"/>
      <c r="AF5851" s="33"/>
      <c r="AJ5851" s="350">
        <v>1409016</v>
      </c>
      <c r="AK5851" s="3"/>
      <c r="AL5851" s="3"/>
    </row>
    <row r="5852" spans="1:38" ht="12" customHeight="1" x14ac:dyDescent="0.25">
      <c r="A5852" s="271">
        <v>5809017</v>
      </c>
      <c r="B5852" s="100" t="s">
        <v>2636</v>
      </c>
      <c r="C5852" s="85"/>
      <c r="D5852" s="115">
        <v>2900.54</v>
      </c>
      <c r="E5852" s="86" t="s">
        <v>6463</v>
      </c>
      <c r="F5852" s="292">
        <f t="shared" si="288"/>
        <v>3480.6479999999997</v>
      </c>
      <c r="G5852" s="87" t="s">
        <v>3334</v>
      </c>
      <c r="H5852" s="358"/>
      <c r="L5852"/>
      <c r="M5852"/>
      <c r="P5852" s="9">
        <v>141</v>
      </c>
      <c r="V5852" s="39"/>
      <c r="Z5852" s="38"/>
      <c r="AA5852" s="38">
        <v>12.000059252236767</v>
      </c>
      <c r="AB5852" s="30"/>
      <c r="AC5852" s="31"/>
      <c r="AD5852" s="32"/>
      <c r="AE5852" s="32"/>
      <c r="AF5852" s="33"/>
      <c r="AJ5852" s="350">
        <v>1409017</v>
      </c>
      <c r="AK5852" s="3"/>
      <c r="AL5852" s="3"/>
    </row>
    <row r="5853" spans="1:38" ht="75" customHeight="1" x14ac:dyDescent="0.25">
      <c r="A5853" s="269">
        <v>197</v>
      </c>
      <c r="B5853" s="284" t="s">
        <v>8104</v>
      </c>
      <c r="C5853" s="267"/>
      <c r="D5853" s="115"/>
      <c r="E5853" s="267"/>
      <c r="F5853" s="298"/>
      <c r="G5853" s="189"/>
      <c r="H5853" s="358"/>
      <c r="I5853" s="331"/>
      <c r="J5853" s="72"/>
      <c r="K5853" s="72"/>
      <c r="L5853"/>
      <c r="M5853"/>
      <c r="P5853" s="9">
        <v>142</v>
      </c>
      <c r="R5853" s="36"/>
      <c r="V5853" s="37"/>
      <c r="Z5853" s="38"/>
      <c r="AA5853" s="38"/>
      <c r="AB5853" s="30"/>
      <c r="AC5853" s="31"/>
      <c r="AD5853" s="32"/>
      <c r="AE5853" s="32"/>
      <c r="AF5853" s="33"/>
      <c r="AJ5853" s="350"/>
      <c r="AK5853" s="3"/>
      <c r="AL5853" s="3"/>
    </row>
    <row r="5854" spans="1:38" ht="12" customHeight="1" x14ac:dyDescent="0.25">
      <c r="A5854" s="76">
        <v>5808001</v>
      </c>
      <c r="B5854" s="270" t="s">
        <v>4514</v>
      </c>
      <c r="C5854" s="77"/>
      <c r="D5854" s="115">
        <v>275.89999999999998</v>
      </c>
      <c r="E5854" s="78" t="s">
        <v>6464</v>
      </c>
      <c r="F5854" s="112">
        <f t="shared" si="288"/>
        <v>331.08</v>
      </c>
      <c r="G5854" s="79" t="s">
        <v>3334</v>
      </c>
      <c r="H5854" s="358"/>
      <c r="I5854" s="326" t="s">
        <v>4950</v>
      </c>
      <c r="L5854"/>
      <c r="M5854"/>
      <c r="P5854" s="9">
        <v>142</v>
      </c>
      <c r="V5854" s="39"/>
      <c r="Z5854" s="38"/>
      <c r="AA5854" s="38">
        <v>0</v>
      </c>
      <c r="AB5854" s="30"/>
      <c r="AC5854" s="31"/>
      <c r="AD5854" s="32"/>
      <c r="AE5854" s="32"/>
      <c r="AF5854" s="33"/>
      <c r="AJ5854" s="350">
        <v>1408001</v>
      </c>
      <c r="AK5854" s="3"/>
      <c r="AL5854" s="3"/>
    </row>
    <row r="5855" spans="1:38" ht="12" customHeight="1" x14ac:dyDescent="0.25">
      <c r="A5855" s="73">
        <v>1408002</v>
      </c>
      <c r="B5855" s="98" t="s">
        <v>4515</v>
      </c>
      <c r="C5855" s="74"/>
      <c r="D5855" s="115">
        <v>224</v>
      </c>
      <c r="E5855" s="75" t="s">
        <v>6463</v>
      </c>
      <c r="F5855" s="112">
        <f t="shared" si="288"/>
        <v>268.8</v>
      </c>
      <c r="G5855" s="80" t="s">
        <v>3334</v>
      </c>
      <c r="H5855" s="358"/>
      <c r="I5855" s="360" t="s">
        <v>8337</v>
      </c>
      <c r="L5855"/>
      <c r="M5855"/>
      <c r="P5855" s="9">
        <v>142</v>
      </c>
      <c r="V5855" s="39"/>
      <c r="Z5855" s="38"/>
      <c r="AA5855" s="38">
        <v>0</v>
      </c>
      <c r="AB5855" s="30"/>
      <c r="AC5855" s="31"/>
      <c r="AD5855" s="32"/>
      <c r="AE5855" s="32"/>
      <c r="AF5855" s="33"/>
      <c r="AJ5855" s="350"/>
      <c r="AK5855" s="3"/>
      <c r="AL5855" s="3"/>
    </row>
    <row r="5856" spans="1:38" ht="12" customHeight="1" x14ac:dyDescent="0.25">
      <c r="A5856" s="73">
        <v>5808003</v>
      </c>
      <c r="B5856" s="98" t="s">
        <v>4516</v>
      </c>
      <c r="C5856" s="74"/>
      <c r="D5856" s="115">
        <v>275.89999999999998</v>
      </c>
      <c r="E5856" s="75" t="s">
        <v>6463</v>
      </c>
      <c r="F5856" s="112">
        <f t="shared" si="288"/>
        <v>331.08</v>
      </c>
      <c r="G5856" s="80" t="s">
        <v>3334</v>
      </c>
      <c r="H5856" s="358"/>
      <c r="I5856" s="361"/>
      <c r="L5856"/>
      <c r="M5856"/>
      <c r="P5856" s="9">
        <v>142</v>
      </c>
      <c r="V5856" s="39"/>
      <c r="Z5856" s="38"/>
      <c r="AA5856" s="38">
        <v>0</v>
      </c>
      <c r="AB5856" s="30"/>
      <c r="AC5856" s="31"/>
      <c r="AD5856" s="32"/>
      <c r="AE5856" s="32"/>
      <c r="AF5856" s="33"/>
      <c r="AJ5856" s="350">
        <v>1408003</v>
      </c>
      <c r="AK5856" s="3"/>
      <c r="AL5856" s="3"/>
    </row>
    <row r="5857" spans="1:38" ht="12" customHeight="1" x14ac:dyDescent="0.25">
      <c r="A5857" s="73">
        <v>1408004</v>
      </c>
      <c r="B5857" s="98" t="s">
        <v>4517</v>
      </c>
      <c r="C5857" s="74"/>
      <c r="D5857" s="115">
        <v>136.82</v>
      </c>
      <c r="E5857" s="75" t="s">
        <v>6463</v>
      </c>
      <c r="F5857" s="309">
        <f t="shared" si="288"/>
        <v>164.184</v>
      </c>
      <c r="G5857" s="80" t="s">
        <v>3334</v>
      </c>
      <c r="H5857" s="358"/>
      <c r="L5857"/>
      <c r="M5857"/>
      <c r="P5857" s="9">
        <v>142</v>
      </c>
      <c r="V5857" s="39"/>
      <c r="Z5857" s="38"/>
      <c r="AA5857" s="38">
        <v>0</v>
      </c>
      <c r="AB5857" s="30"/>
      <c r="AC5857" s="31"/>
      <c r="AD5857" s="32"/>
      <c r="AE5857" s="32"/>
      <c r="AF5857" s="33"/>
      <c r="AJ5857" s="350"/>
      <c r="AK5857" s="3"/>
      <c r="AL5857" s="3"/>
    </row>
    <row r="5858" spans="1:38" ht="12" customHeight="1" x14ac:dyDescent="0.25">
      <c r="A5858" s="73">
        <v>1408005</v>
      </c>
      <c r="B5858" s="98" t="s">
        <v>4518</v>
      </c>
      <c r="C5858" s="74"/>
      <c r="D5858" s="115">
        <v>224</v>
      </c>
      <c r="E5858" s="75" t="s">
        <v>6463</v>
      </c>
      <c r="F5858" s="112">
        <f t="shared" si="288"/>
        <v>268.8</v>
      </c>
      <c r="G5858" s="80" t="s">
        <v>3334</v>
      </c>
      <c r="H5858" s="358"/>
      <c r="I5858" s="360" t="s">
        <v>8341</v>
      </c>
      <c r="L5858"/>
      <c r="M5858"/>
      <c r="P5858" s="9">
        <v>142</v>
      </c>
      <c r="V5858" s="39"/>
      <c r="Z5858" s="38"/>
      <c r="AA5858" s="38">
        <v>0</v>
      </c>
      <c r="AB5858" s="30"/>
      <c r="AC5858" s="31"/>
      <c r="AD5858" s="32"/>
      <c r="AE5858" s="32"/>
      <c r="AF5858" s="33"/>
      <c r="AJ5858" s="350"/>
      <c r="AK5858" s="3"/>
      <c r="AL5858" s="3"/>
    </row>
    <row r="5859" spans="1:38" ht="12" customHeight="1" x14ac:dyDescent="0.25">
      <c r="A5859" s="73">
        <v>1408006</v>
      </c>
      <c r="B5859" s="98" t="s">
        <v>4519</v>
      </c>
      <c r="C5859" s="74"/>
      <c r="D5859" s="115">
        <v>280.75</v>
      </c>
      <c r="E5859" s="75"/>
      <c r="F5859" s="112">
        <f t="shared" si="288"/>
        <v>336.9</v>
      </c>
      <c r="G5859" s="80" t="s">
        <v>3334</v>
      </c>
      <c r="H5859" s="358"/>
      <c r="I5859" s="361"/>
      <c r="L5859"/>
      <c r="M5859"/>
      <c r="P5859" s="9">
        <v>142</v>
      </c>
      <c r="V5859" s="39"/>
      <c r="Z5859" s="38"/>
      <c r="AA5859" s="38">
        <v>0</v>
      </c>
      <c r="AB5859" s="30"/>
      <c r="AC5859" s="31"/>
      <c r="AD5859" s="32"/>
      <c r="AE5859" s="32"/>
      <c r="AF5859" s="33"/>
      <c r="AJ5859" s="350"/>
      <c r="AK5859" s="3"/>
      <c r="AL5859" s="3"/>
    </row>
    <row r="5860" spans="1:38" ht="12" customHeight="1" x14ac:dyDescent="0.25">
      <c r="A5860" s="73">
        <v>1408007</v>
      </c>
      <c r="B5860" s="98" t="s">
        <v>4520</v>
      </c>
      <c r="C5860" s="74"/>
      <c r="D5860" s="115">
        <v>280.75</v>
      </c>
      <c r="E5860" s="75" t="s">
        <v>6463</v>
      </c>
      <c r="F5860" s="112">
        <f t="shared" si="288"/>
        <v>336.9</v>
      </c>
      <c r="G5860" s="80" t="s">
        <v>3334</v>
      </c>
      <c r="H5860" s="358"/>
      <c r="L5860"/>
      <c r="M5860"/>
      <c r="P5860" s="9">
        <v>142</v>
      </c>
      <c r="V5860" s="39"/>
      <c r="Z5860" s="38"/>
      <c r="AA5860" s="38">
        <v>0</v>
      </c>
      <c r="AB5860" s="30"/>
      <c r="AC5860" s="31"/>
      <c r="AD5860" s="32"/>
      <c r="AE5860" s="32"/>
      <c r="AF5860" s="33"/>
      <c r="AJ5860" s="350"/>
      <c r="AK5860" s="3"/>
      <c r="AL5860" s="3"/>
    </row>
    <row r="5861" spans="1:38" ht="12" customHeight="1" x14ac:dyDescent="0.25">
      <c r="A5861" s="73">
        <v>5808008</v>
      </c>
      <c r="B5861" s="98" t="s">
        <v>4521</v>
      </c>
      <c r="C5861" s="74"/>
      <c r="D5861" s="115">
        <v>280.75</v>
      </c>
      <c r="E5861" s="75" t="s">
        <v>6464</v>
      </c>
      <c r="F5861" s="112">
        <f t="shared" si="288"/>
        <v>336.9</v>
      </c>
      <c r="G5861" s="80" t="s">
        <v>3334</v>
      </c>
      <c r="H5861" s="358"/>
      <c r="I5861" s="360" t="s">
        <v>8342</v>
      </c>
      <c r="L5861"/>
      <c r="M5861"/>
      <c r="P5861" s="9">
        <v>142</v>
      </c>
      <c r="V5861" s="39"/>
      <c r="Z5861" s="38"/>
      <c r="AA5861" s="38">
        <v>0</v>
      </c>
      <c r="AB5861" s="30"/>
      <c r="AC5861" s="31"/>
      <c r="AD5861" s="32"/>
      <c r="AE5861" s="32"/>
      <c r="AF5861" s="33"/>
      <c r="AJ5861" s="350">
        <v>1408008</v>
      </c>
      <c r="AK5861" s="3"/>
      <c r="AL5861" s="3"/>
    </row>
    <row r="5862" spans="1:38" ht="12" customHeight="1" x14ac:dyDescent="0.25">
      <c r="A5862" s="73">
        <v>1408009</v>
      </c>
      <c r="B5862" s="98" t="s">
        <v>4522</v>
      </c>
      <c r="C5862" s="74"/>
      <c r="D5862" s="115">
        <v>280.75</v>
      </c>
      <c r="E5862" s="75" t="s">
        <v>6464</v>
      </c>
      <c r="F5862" s="112">
        <f t="shared" si="288"/>
        <v>336.9</v>
      </c>
      <c r="G5862" s="80" t="s">
        <v>3334</v>
      </c>
      <c r="H5862" s="358"/>
      <c r="I5862" s="361"/>
      <c r="L5862"/>
      <c r="M5862"/>
      <c r="P5862" s="9">
        <v>142</v>
      </c>
      <c r="V5862" s="39"/>
      <c r="Z5862" s="38"/>
      <c r="AA5862" s="38">
        <v>0</v>
      </c>
      <c r="AB5862" s="30"/>
      <c r="AC5862" s="31"/>
      <c r="AD5862" s="32"/>
      <c r="AE5862" s="32"/>
      <c r="AF5862" s="33"/>
      <c r="AJ5862" s="350"/>
      <c r="AK5862" s="3"/>
      <c r="AL5862" s="3"/>
    </row>
    <row r="5863" spans="1:38" ht="12" customHeight="1" x14ac:dyDescent="0.25">
      <c r="A5863" s="73">
        <v>5808010</v>
      </c>
      <c r="B5863" s="98" t="s">
        <v>4523</v>
      </c>
      <c r="C5863" s="74"/>
      <c r="D5863" s="115">
        <v>280.75</v>
      </c>
      <c r="E5863" s="75"/>
      <c r="F5863" s="112">
        <f t="shared" si="288"/>
        <v>336.9</v>
      </c>
      <c r="G5863" s="80" t="s">
        <v>3334</v>
      </c>
      <c r="H5863" s="358"/>
      <c r="L5863"/>
      <c r="M5863"/>
      <c r="P5863" s="9">
        <v>142</v>
      </c>
      <c r="V5863" s="39"/>
      <c r="Z5863" s="38"/>
      <c r="AA5863" s="38">
        <v>0</v>
      </c>
      <c r="AB5863" s="30"/>
      <c r="AC5863" s="31"/>
      <c r="AD5863" s="32"/>
      <c r="AE5863" s="32"/>
      <c r="AF5863" s="33"/>
      <c r="AJ5863" s="350">
        <v>1408010</v>
      </c>
      <c r="AK5863" s="3"/>
      <c r="AL5863" s="3"/>
    </row>
    <row r="5864" spans="1:38" ht="12" customHeight="1" x14ac:dyDescent="0.25">
      <c r="A5864" s="73">
        <v>5808011</v>
      </c>
      <c r="B5864" s="98" t="s">
        <v>4524</v>
      </c>
      <c r="C5864" s="74"/>
      <c r="D5864" s="115">
        <v>224</v>
      </c>
      <c r="E5864" s="75" t="s">
        <v>6463</v>
      </c>
      <c r="F5864" s="112">
        <f t="shared" si="288"/>
        <v>268.8</v>
      </c>
      <c r="G5864" s="80" t="s">
        <v>3334</v>
      </c>
      <c r="H5864" s="358"/>
      <c r="L5864"/>
      <c r="M5864"/>
      <c r="P5864" s="9">
        <v>142</v>
      </c>
      <c r="V5864" s="39"/>
      <c r="Z5864" s="38"/>
      <c r="AA5864" s="38">
        <v>0</v>
      </c>
      <c r="AB5864" s="30"/>
      <c r="AC5864" s="31"/>
      <c r="AD5864" s="32"/>
      <c r="AE5864" s="32"/>
      <c r="AF5864" s="33"/>
      <c r="AJ5864" s="350">
        <v>1408011</v>
      </c>
      <c r="AK5864" s="3"/>
      <c r="AL5864" s="3"/>
    </row>
    <row r="5865" spans="1:38" ht="12" customHeight="1" x14ac:dyDescent="0.25">
      <c r="A5865" s="73">
        <v>1408012</v>
      </c>
      <c r="B5865" s="98" t="s">
        <v>4525</v>
      </c>
      <c r="C5865" s="74"/>
      <c r="D5865" s="115">
        <v>217.08</v>
      </c>
      <c r="E5865" s="75" t="s">
        <v>6463</v>
      </c>
      <c r="F5865" s="309">
        <f t="shared" si="288"/>
        <v>260.49599999999998</v>
      </c>
      <c r="G5865" s="80" t="s">
        <v>3334</v>
      </c>
      <c r="H5865" s="358"/>
      <c r="L5865"/>
      <c r="M5865"/>
      <c r="P5865" s="9">
        <v>142</v>
      </c>
      <c r="V5865" s="39"/>
      <c r="Z5865" s="38"/>
      <c r="AA5865" s="38">
        <v>0</v>
      </c>
      <c r="AB5865" s="30"/>
      <c r="AC5865" s="31"/>
      <c r="AD5865" s="32"/>
      <c r="AE5865" s="32"/>
      <c r="AF5865" s="33"/>
      <c r="AJ5865" s="350"/>
      <c r="AK5865" s="3"/>
      <c r="AL5865" s="3"/>
    </row>
    <row r="5866" spans="1:38" ht="12" customHeight="1" x14ac:dyDescent="0.25">
      <c r="A5866" s="73">
        <v>5808013</v>
      </c>
      <c r="B5866" s="98" t="s">
        <v>4526</v>
      </c>
      <c r="C5866" s="74"/>
      <c r="D5866" s="115">
        <v>284.92</v>
      </c>
      <c r="E5866" s="75" t="s">
        <v>6463</v>
      </c>
      <c r="F5866" s="112">
        <f t="shared" si="288"/>
        <v>341.904</v>
      </c>
      <c r="G5866" s="80" t="s">
        <v>3334</v>
      </c>
      <c r="H5866" s="358"/>
      <c r="L5866"/>
      <c r="M5866"/>
      <c r="P5866" s="9">
        <v>142</v>
      </c>
      <c r="V5866" s="39"/>
      <c r="Z5866" s="38"/>
      <c r="AA5866" s="38">
        <v>0</v>
      </c>
      <c r="AB5866" s="30"/>
      <c r="AC5866" s="31"/>
      <c r="AD5866" s="32"/>
      <c r="AE5866" s="32"/>
      <c r="AF5866" s="33"/>
      <c r="AJ5866" s="350">
        <v>1408013</v>
      </c>
      <c r="AK5866" s="3"/>
      <c r="AL5866" s="3"/>
    </row>
    <row r="5867" spans="1:38" ht="12" customHeight="1" x14ac:dyDescent="0.25">
      <c r="A5867" s="73">
        <v>1408014</v>
      </c>
      <c r="B5867" s="98" t="s">
        <v>4527</v>
      </c>
      <c r="C5867" s="74"/>
      <c r="D5867" s="115">
        <v>282</v>
      </c>
      <c r="E5867" s="75" t="s">
        <v>6464</v>
      </c>
      <c r="F5867" s="112">
        <f t="shared" si="288"/>
        <v>338.4</v>
      </c>
      <c r="G5867" s="80" t="s">
        <v>3334</v>
      </c>
      <c r="H5867" s="358"/>
      <c r="L5867"/>
      <c r="M5867"/>
      <c r="P5867" s="9">
        <v>142</v>
      </c>
      <c r="V5867" s="39"/>
      <c r="Z5867" s="38"/>
      <c r="AA5867" s="38">
        <v>0</v>
      </c>
      <c r="AB5867" s="30"/>
      <c r="AC5867" s="31"/>
      <c r="AD5867" s="32"/>
      <c r="AE5867" s="32"/>
      <c r="AF5867" s="33"/>
      <c r="AJ5867" s="350"/>
      <c r="AK5867" s="3"/>
      <c r="AL5867" s="3"/>
    </row>
    <row r="5868" spans="1:38" ht="12" customHeight="1" x14ac:dyDescent="0.25">
      <c r="A5868" s="73">
        <v>1408015</v>
      </c>
      <c r="B5868" s="98" t="s">
        <v>4528</v>
      </c>
      <c r="C5868" s="74"/>
      <c r="D5868" s="115">
        <v>237.15</v>
      </c>
      <c r="E5868" s="75" t="s">
        <v>1</v>
      </c>
      <c r="F5868" s="309">
        <f t="shared" si="288"/>
        <v>284.58</v>
      </c>
      <c r="G5868" s="80" t="s">
        <v>3334</v>
      </c>
      <c r="H5868" s="358"/>
      <c r="L5868"/>
      <c r="M5868"/>
      <c r="P5868" s="9">
        <v>142</v>
      </c>
      <c r="V5868" s="39"/>
      <c r="Z5868" s="38"/>
      <c r="AA5868" s="38">
        <v>0</v>
      </c>
      <c r="AB5868" s="30"/>
      <c r="AC5868" s="31"/>
      <c r="AD5868" s="32"/>
      <c r="AE5868" s="32"/>
      <c r="AF5868" s="33"/>
      <c r="AJ5868" s="350"/>
      <c r="AK5868" s="3"/>
      <c r="AL5868" s="3"/>
    </row>
    <row r="5869" spans="1:38" ht="12" customHeight="1" x14ac:dyDescent="0.25">
      <c r="A5869" s="73">
        <v>1408016</v>
      </c>
      <c r="B5869" s="98" t="s">
        <v>4529</v>
      </c>
      <c r="C5869" s="74"/>
      <c r="D5869" s="115">
        <v>282</v>
      </c>
      <c r="E5869" s="75" t="s">
        <v>6464</v>
      </c>
      <c r="F5869" s="112">
        <f t="shared" si="288"/>
        <v>338.4</v>
      </c>
      <c r="G5869" s="80" t="s">
        <v>3334</v>
      </c>
      <c r="H5869" s="358"/>
      <c r="L5869"/>
      <c r="M5869"/>
      <c r="P5869" s="9">
        <v>142</v>
      </c>
      <c r="V5869" s="39"/>
      <c r="Z5869" s="38"/>
      <c r="AA5869" s="38">
        <v>0</v>
      </c>
      <c r="AB5869" s="30"/>
      <c r="AC5869" s="31"/>
      <c r="AD5869" s="32"/>
      <c r="AE5869" s="32"/>
      <c r="AF5869" s="33"/>
      <c r="AJ5869" s="350"/>
      <c r="AK5869" s="3"/>
      <c r="AL5869" s="3"/>
    </row>
    <row r="5870" spans="1:38" ht="12" customHeight="1" x14ac:dyDescent="0.25">
      <c r="A5870" s="73">
        <v>1408017</v>
      </c>
      <c r="B5870" s="98" t="s">
        <v>4530</v>
      </c>
      <c r="C5870" s="74"/>
      <c r="D5870" s="115">
        <v>321.10000000000002</v>
      </c>
      <c r="E5870" s="75"/>
      <c r="F5870" s="112">
        <f t="shared" si="288"/>
        <v>385.32</v>
      </c>
      <c r="G5870" s="80" t="s">
        <v>3334</v>
      </c>
      <c r="H5870" s="358"/>
      <c r="L5870"/>
      <c r="M5870"/>
      <c r="P5870" s="9">
        <v>142</v>
      </c>
      <c r="V5870" s="39"/>
      <c r="Z5870" s="38"/>
      <c r="AA5870" s="38">
        <v>0</v>
      </c>
      <c r="AB5870" s="30"/>
      <c r="AC5870" s="31"/>
      <c r="AD5870" s="32"/>
      <c r="AE5870" s="32"/>
      <c r="AF5870" s="33"/>
      <c r="AJ5870" s="350"/>
      <c r="AK5870" s="3"/>
      <c r="AL5870" s="3"/>
    </row>
    <row r="5871" spans="1:38" ht="12" customHeight="1" x14ac:dyDescent="0.25">
      <c r="A5871" s="73">
        <v>5808018</v>
      </c>
      <c r="B5871" s="98" t="s">
        <v>4531</v>
      </c>
      <c r="C5871" s="74"/>
      <c r="D5871" s="115">
        <v>321.10000000000002</v>
      </c>
      <c r="E5871" s="75" t="s">
        <v>6463</v>
      </c>
      <c r="F5871" s="112">
        <f t="shared" si="288"/>
        <v>385.32</v>
      </c>
      <c r="G5871" s="80" t="s">
        <v>3334</v>
      </c>
      <c r="H5871" s="358"/>
      <c r="L5871"/>
      <c r="M5871"/>
      <c r="P5871" s="9">
        <v>142</v>
      </c>
      <c r="V5871" s="39"/>
      <c r="Z5871" s="38"/>
      <c r="AA5871" s="38">
        <v>0</v>
      </c>
      <c r="AB5871" s="30"/>
      <c r="AC5871" s="31"/>
      <c r="AD5871" s="32"/>
      <c r="AE5871" s="32"/>
      <c r="AF5871" s="33"/>
      <c r="AJ5871" s="350">
        <v>1408018</v>
      </c>
      <c r="AK5871" s="3"/>
      <c r="AL5871" s="3"/>
    </row>
    <row r="5872" spans="1:38" ht="12" customHeight="1" x14ac:dyDescent="0.25">
      <c r="A5872" s="73">
        <v>1408019</v>
      </c>
      <c r="B5872" s="98" t="s">
        <v>4532</v>
      </c>
      <c r="C5872" s="74"/>
      <c r="D5872" s="115">
        <v>321.10000000000002</v>
      </c>
      <c r="E5872" s="75"/>
      <c r="F5872" s="112">
        <f t="shared" si="288"/>
        <v>385.32</v>
      </c>
      <c r="G5872" s="80" t="s">
        <v>3334</v>
      </c>
      <c r="H5872" s="358"/>
      <c r="L5872"/>
      <c r="M5872"/>
      <c r="P5872" s="9">
        <v>142</v>
      </c>
      <c r="V5872" s="39"/>
      <c r="Z5872" s="38"/>
      <c r="AA5872" s="38">
        <v>0</v>
      </c>
      <c r="AB5872" s="30"/>
      <c r="AC5872" s="31"/>
      <c r="AD5872" s="32"/>
      <c r="AE5872" s="32"/>
      <c r="AF5872" s="33"/>
      <c r="AJ5872" s="350"/>
      <c r="AK5872" s="3"/>
      <c r="AL5872" s="3"/>
    </row>
    <row r="5873" spans="1:38" ht="12" customHeight="1" x14ac:dyDescent="0.25">
      <c r="A5873" s="73">
        <v>1408020</v>
      </c>
      <c r="B5873" s="98" t="s">
        <v>4533</v>
      </c>
      <c r="C5873" s="74"/>
      <c r="D5873" s="115">
        <v>322.02</v>
      </c>
      <c r="E5873" s="75" t="s">
        <v>6463</v>
      </c>
      <c r="F5873" s="309">
        <f t="shared" si="288"/>
        <v>386.42399999999998</v>
      </c>
      <c r="G5873" s="80" t="s">
        <v>3334</v>
      </c>
      <c r="H5873" s="358"/>
      <c r="L5873"/>
      <c r="M5873"/>
      <c r="P5873" s="9">
        <v>142</v>
      </c>
      <c r="V5873" s="39"/>
      <c r="Z5873" s="38"/>
      <c r="AA5873" s="38">
        <v>0</v>
      </c>
      <c r="AB5873" s="30"/>
      <c r="AC5873" s="31"/>
      <c r="AD5873" s="32"/>
      <c r="AE5873" s="32"/>
      <c r="AF5873" s="33"/>
      <c r="AJ5873" s="350"/>
      <c r="AK5873" s="3"/>
      <c r="AL5873" s="3"/>
    </row>
    <row r="5874" spans="1:38" ht="12" customHeight="1" x14ac:dyDescent="0.25">
      <c r="A5874" s="73">
        <v>1408021</v>
      </c>
      <c r="B5874" s="98" t="s">
        <v>4534</v>
      </c>
      <c r="C5874" s="74"/>
      <c r="D5874" s="115">
        <v>322.02</v>
      </c>
      <c r="E5874" s="75" t="s">
        <v>6463</v>
      </c>
      <c r="F5874" s="309">
        <f t="shared" si="288"/>
        <v>386.42399999999998</v>
      </c>
      <c r="G5874" s="80" t="s">
        <v>3334</v>
      </c>
      <c r="H5874" s="358"/>
      <c r="L5874"/>
      <c r="M5874"/>
      <c r="P5874" s="9">
        <v>142</v>
      </c>
      <c r="V5874" s="39"/>
      <c r="Z5874" s="38"/>
      <c r="AA5874" s="38">
        <v>0</v>
      </c>
      <c r="AB5874" s="30"/>
      <c r="AC5874" s="31"/>
      <c r="AD5874" s="32"/>
      <c r="AE5874" s="32"/>
      <c r="AF5874" s="33"/>
      <c r="AJ5874" s="350"/>
      <c r="AK5874" s="3"/>
      <c r="AL5874" s="3"/>
    </row>
    <row r="5875" spans="1:38" ht="12" customHeight="1" x14ac:dyDescent="0.25">
      <c r="A5875" s="73">
        <v>1408022</v>
      </c>
      <c r="B5875" s="98" t="s">
        <v>4535</v>
      </c>
      <c r="C5875" s="74"/>
      <c r="D5875" s="115">
        <v>322.02</v>
      </c>
      <c r="E5875" s="75" t="s">
        <v>6464</v>
      </c>
      <c r="F5875" s="309">
        <f t="shared" si="288"/>
        <v>386.42399999999998</v>
      </c>
      <c r="G5875" s="80" t="s">
        <v>3334</v>
      </c>
      <c r="H5875" s="358"/>
      <c r="L5875"/>
      <c r="M5875"/>
      <c r="P5875" s="9">
        <v>142</v>
      </c>
      <c r="V5875" s="39"/>
      <c r="Z5875" s="38"/>
      <c r="AA5875" s="38">
        <v>0</v>
      </c>
      <c r="AB5875" s="30"/>
      <c r="AC5875" s="31"/>
      <c r="AD5875" s="32"/>
      <c r="AE5875" s="32"/>
      <c r="AF5875" s="33"/>
      <c r="AJ5875" s="350"/>
      <c r="AK5875" s="3"/>
      <c r="AL5875" s="3"/>
    </row>
    <row r="5876" spans="1:38" ht="12" customHeight="1" x14ac:dyDescent="0.25">
      <c r="A5876" s="73">
        <v>1408023</v>
      </c>
      <c r="B5876" s="98" t="s">
        <v>4536</v>
      </c>
      <c r="C5876" s="74"/>
      <c r="D5876" s="115">
        <v>357.91</v>
      </c>
      <c r="E5876" s="75" t="s">
        <v>6463</v>
      </c>
      <c r="F5876" s="309">
        <f t="shared" si="288"/>
        <v>429.49200000000002</v>
      </c>
      <c r="G5876" s="80" t="s">
        <v>3334</v>
      </c>
      <c r="H5876" s="358"/>
      <c r="L5876"/>
      <c r="M5876"/>
      <c r="P5876" s="9">
        <v>142</v>
      </c>
      <c r="V5876" s="39"/>
      <c r="Z5876" s="38"/>
      <c r="AA5876" s="38">
        <v>0</v>
      </c>
      <c r="AB5876" s="30"/>
      <c r="AC5876" s="31"/>
      <c r="AD5876" s="32"/>
      <c r="AE5876" s="32"/>
      <c r="AF5876" s="33"/>
      <c r="AJ5876" s="350"/>
      <c r="AK5876" s="3"/>
      <c r="AL5876" s="3"/>
    </row>
    <row r="5877" spans="1:38" ht="12" customHeight="1" x14ac:dyDescent="0.25">
      <c r="A5877" s="73">
        <v>1408024</v>
      </c>
      <c r="B5877" s="98" t="s">
        <v>4537</v>
      </c>
      <c r="C5877" s="74"/>
      <c r="D5877" s="115">
        <v>357.91</v>
      </c>
      <c r="E5877" s="75" t="s">
        <v>6463</v>
      </c>
      <c r="F5877" s="309">
        <f t="shared" si="288"/>
        <v>429.49200000000002</v>
      </c>
      <c r="G5877" s="80" t="s">
        <v>3334</v>
      </c>
      <c r="H5877" s="358"/>
      <c r="L5877"/>
      <c r="M5877"/>
      <c r="P5877" s="9">
        <v>142</v>
      </c>
      <c r="V5877" s="39"/>
      <c r="Z5877" s="38"/>
      <c r="AA5877" s="38">
        <v>0</v>
      </c>
      <c r="AB5877" s="30"/>
      <c r="AC5877" s="31"/>
      <c r="AD5877" s="32"/>
      <c r="AE5877" s="32"/>
      <c r="AF5877" s="33"/>
      <c r="AJ5877" s="350"/>
      <c r="AK5877" s="3"/>
      <c r="AL5877" s="3"/>
    </row>
    <row r="5878" spans="1:38" ht="12" customHeight="1" x14ac:dyDescent="0.25">
      <c r="A5878" s="73">
        <v>1408025</v>
      </c>
      <c r="B5878" s="98" t="s">
        <v>4538</v>
      </c>
      <c r="C5878" s="74"/>
      <c r="D5878" s="115">
        <v>401.68</v>
      </c>
      <c r="E5878" s="75"/>
      <c r="F5878" s="112">
        <f t="shared" si="288"/>
        <v>482.01599999999996</v>
      </c>
      <c r="G5878" s="80" t="s">
        <v>3334</v>
      </c>
      <c r="H5878" s="358"/>
      <c r="L5878"/>
      <c r="M5878"/>
      <c r="P5878" s="9">
        <v>142</v>
      </c>
      <c r="V5878" s="39"/>
      <c r="Z5878" s="38"/>
      <c r="AA5878" s="38">
        <v>0</v>
      </c>
      <c r="AB5878" s="30"/>
      <c r="AC5878" s="31"/>
      <c r="AD5878" s="32"/>
      <c r="AE5878" s="32"/>
      <c r="AF5878" s="33"/>
      <c r="AJ5878" s="350"/>
      <c r="AK5878" s="3"/>
      <c r="AL5878" s="3"/>
    </row>
    <row r="5879" spans="1:38" ht="12" customHeight="1" x14ac:dyDescent="0.25">
      <c r="A5879" s="73">
        <v>1408026</v>
      </c>
      <c r="B5879" s="98" t="s">
        <v>4539</v>
      </c>
      <c r="C5879" s="74"/>
      <c r="D5879" s="115">
        <v>394.87</v>
      </c>
      <c r="E5879" s="75" t="s">
        <v>6463</v>
      </c>
      <c r="F5879" s="309">
        <f t="shared" si="288"/>
        <v>473.84399999999999</v>
      </c>
      <c r="G5879" s="80" t="s">
        <v>3334</v>
      </c>
      <c r="H5879" s="358"/>
      <c r="L5879"/>
      <c r="M5879"/>
      <c r="P5879" s="9">
        <v>142</v>
      </c>
      <c r="V5879" s="39"/>
      <c r="Z5879" s="38"/>
      <c r="AA5879" s="38">
        <v>0</v>
      </c>
      <c r="AB5879" s="30"/>
      <c r="AC5879" s="31"/>
      <c r="AD5879" s="32"/>
      <c r="AE5879" s="32"/>
      <c r="AF5879" s="33"/>
      <c r="AJ5879" s="350"/>
      <c r="AK5879" s="3"/>
      <c r="AL5879" s="3"/>
    </row>
    <row r="5880" spans="1:38" ht="12" customHeight="1" x14ac:dyDescent="0.25">
      <c r="A5880" s="73">
        <v>1408027</v>
      </c>
      <c r="B5880" s="98" t="s">
        <v>4540</v>
      </c>
      <c r="C5880" s="74"/>
      <c r="D5880" s="115">
        <v>394.87</v>
      </c>
      <c r="E5880" s="75" t="s">
        <v>6463</v>
      </c>
      <c r="F5880" s="309">
        <f t="shared" si="288"/>
        <v>473.84399999999999</v>
      </c>
      <c r="G5880" s="80" t="s">
        <v>3334</v>
      </c>
      <c r="H5880" s="358"/>
      <c r="L5880"/>
      <c r="M5880"/>
      <c r="P5880" s="9">
        <v>142</v>
      </c>
      <c r="V5880" s="39"/>
      <c r="Z5880" s="38"/>
      <c r="AA5880" s="38">
        <v>0</v>
      </c>
      <c r="AB5880" s="30"/>
      <c r="AC5880" s="31"/>
      <c r="AD5880" s="32"/>
      <c r="AE5880" s="32"/>
      <c r="AF5880" s="33"/>
      <c r="AJ5880" s="350"/>
      <c r="AK5880" s="3"/>
      <c r="AL5880" s="3"/>
    </row>
    <row r="5881" spans="1:38" ht="12" customHeight="1" x14ac:dyDescent="0.25">
      <c r="A5881" s="73">
        <v>1408028</v>
      </c>
      <c r="B5881" s="98" t="s">
        <v>4541</v>
      </c>
      <c r="C5881" s="74"/>
      <c r="D5881" s="115">
        <v>443.15</v>
      </c>
      <c r="E5881" s="75" t="s">
        <v>6463</v>
      </c>
      <c r="F5881" s="112">
        <f t="shared" si="288"/>
        <v>531.78</v>
      </c>
      <c r="G5881" s="80" t="s">
        <v>3334</v>
      </c>
      <c r="H5881" s="358"/>
      <c r="L5881"/>
      <c r="M5881"/>
      <c r="P5881" s="9">
        <v>142</v>
      </c>
      <c r="V5881" s="39"/>
      <c r="Z5881" s="38"/>
      <c r="AA5881" s="38">
        <v>0</v>
      </c>
      <c r="AB5881" s="30"/>
      <c r="AC5881" s="31"/>
      <c r="AD5881" s="32"/>
      <c r="AE5881" s="32"/>
      <c r="AF5881" s="33"/>
      <c r="AJ5881" s="350"/>
      <c r="AK5881" s="3"/>
      <c r="AL5881" s="3"/>
    </row>
    <row r="5882" spans="1:38" ht="12" customHeight="1" x14ac:dyDescent="0.25">
      <c r="A5882" s="73">
        <v>1408029</v>
      </c>
      <c r="B5882" s="98" t="s">
        <v>4542</v>
      </c>
      <c r="C5882" s="74"/>
      <c r="D5882" s="115">
        <v>537.4</v>
      </c>
      <c r="E5882" s="75" t="s">
        <v>1</v>
      </c>
      <c r="F5882" s="309">
        <f t="shared" si="288"/>
        <v>644.88</v>
      </c>
      <c r="G5882" s="80" t="s">
        <v>3334</v>
      </c>
      <c r="H5882" s="358"/>
      <c r="L5882"/>
      <c r="M5882"/>
      <c r="P5882" s="9">
        <v>142</v>
      </c>
      <c r="V5882" s="39"/>
      <c r="Z5882" s="38"/>
      <c r="AA5882" s="38">
        <v>0</v>
      </c>
      <c r="AB5882" s="30"/>
      <c r="AC5882" s="31"/>
      <c r="AD5882" s="32"/>
      <c r="AE5882" s="32"/>
      <c r="AF5882" s="33"/>
      <c r="AJ5882" s="350"/>
      <c r="AK5882" s="3"/>
      <c r="AL5882" s="3"/>
    </row>
    <row r="5883" spans="1:38" ht="12" customHeight="1" x14ac:dyDescent="0.25">
      <c r="A5883" s="73">
        <v>1408030</v>
      </c>
      <c r="B5883" s="98" t="s">
        <v>4543</v>
      </c>
      <c r="C5883" s="74"/>
      <c r="D5883" s="115">
        <v>603.11</v>
      </c>
      <c r="E5883" s="75" t="s">
        <v>6464</v>
      </c>
      <c r="F5883" s="112">
        <f t="shared" si="288"/>
        <v>723.73199999999997</v>
      </c>
      <c r="G5883" s="80" t="s">
        <v>3334</v>
      </c>
      <c r="H5883" s="358"/>
      <c r="L5883"/>
      <c r="M5883"/>
      <c r="P5883" s="9">
        <v>142</v>
      </c>
      <c r="V5883" s="39"/>
      <c r="Z5883" s="38"/>
      <c r="AA5883" s="38">
        <v>0</v>
      </c>
      <c r="AB5883" s="30"/>
      <c r="AC5883" s="31"/>
      <c r="AD5883" s="32"/>
      <c r="AE5883" s="32"/>
      <c r="AF5883" s="33"/>
      <c r="AJ5883" s="350"/>
      <c r="AK5883" s="3"/>
      <c r="AL5883" s="3"/>
    </row>
    <row r="5884" spans="1:38" ht="12" customHeight="1" x14ac:dyDescent="0.25">
      <c r="A5884" s="271">
        <v>1408031</v>
      </c>
      <c r="B5884" s="100" t="s">
        <v>4544</v>
      </c>
      <c r="C5884" s="85"/>
      <c r="D5884" s="115">
        <v>537.4</v>
      </c>
      <c r="E5884" s="86" t="s">
        <v>1</v>
      </c>
      <c r="F5884" s="310">
        <f t="shared" si="288"/>
        <v>644.88</v>
      </c>
      <c r="G5884" s="87" t="s">
        <v>3334</v>
      </c>
      <c r="H5884" s="358"/>
      <c r="L5884"/>
      <c r="M5884"/>
      <c r="P5884" s="9">
        <v>142</v>
      </c>
      <c r="V5884" s="39"/>
      <c r="Z5884" s="38"/>
      <c r="AA5884" s="38">
        <v>0</v>
      </c>
      <c r="AB5884" s="30"/>
      <c r="AC5884" s="31"/>
      <c r="AD5884" s="32"/>
      <c r="AE5884" s="32"/>
      <c r="AF5884" s="33"/>
      <c r="AJ5884" s="350"/>
      <c r="AK5884" s="3"/>
      <c r="AL5884" s="3"/>
    </row>
    <row r="5885" spans="1:38" ht="60" customHeight="1" x14ac:dyDescent="0.25">
      <c r="A5885" s="269">
        <v>198</v>
      </c>
      <c r="B5885" s="284" t="s">
        <v>8105</v>
      </c>
      <c r="C5885" s="267"/>
      <c r="D5885" s="115"/>
      <c r="E5885" s="267"/>
      <c r="F5885" s="298"/>
      <c r="G5885" s="189"/>
      <c r="H5885" s="358"/>
      <c r="I5885" s="331"/>
      <c r="J5885" s="72"/>
      <c r="K5885" s="72"/>
      <c r="L5885"/>
      <c r="M5885"/>
      <c r="P5885" s="9">
        <v>143</v>
      </c>
      <c r="R5885" s="36"/>
      <c r="V5885" s="37"/>
      <c r="Z5885" s="38"/>
      <c r="AA5885" s="38"/>
      <c r="AB5885" s="30"/>
      <c r="AC5885" s="31"/>
      <c r="AD5885" s="32"/>
      <c r="AE5885" s="32"/>
      <c r="AF5885" s="33"/>
      <c r="AJ5885" s="350"/>
      <c r="AK5885" s="3"/>
      <c r="AL5885" s="3"/>
    </row>
    <row r="5886" spans="1:38" ht="12" customHeight="1" x14ac:dyDescent="0.25">
      <c r="A5886" s="76">
        <v>1404001</v>
      </c>
      <c r="B5886" s="270" t="s">
        <v>4674</v>
      </c>
      <c r="C5886" s="77"/>
      <c r="D5886" s="115">
        <v>344.11</v>
      </c>
      <c r="E5886" s="78" t="s">
        <v>6463</v>
      </c>
      <c r="F5886" s="112">
        <f t="shared" ref="F5886:F5948" si="289">D5886*1.2</f>
        <v>412.93200000000002</v>
      </c>
      <c r="G5886" s="79" t="s">
        <v>3334</v>
      </c>
      <c r="H5886" s="358"/>
      <c r="I5886" s="326" t="s">
        <v>5002</v>
      </c>
      <c r="L5886"/>
      <c r="M5886"/>
      <c r="P5886" s="9">
        <v>143</v>
      </c>
      <c r="V5886" s="39"/>
      <c r="Z5886" s="38"/>
      <c r="AA5886" s="38">
        <v>11.999500541080494</v>
      </c>
      <c r="AB5886" s="30"/>
      <c r="AC5886" s="31"/>
      <c r="AD5886" s="32"/>
      <c r="AE5886" s="32"/>
      <c r="AF5886" s="33"/>
      <c r="AJ5886" s="350"/>
      <c r="AK5886" s="3"/>
      <c r="AL5886" s="3"/>
    </row>
    <row r="5887" spans="1:38" ht="12" customHeight="1" x14ac:dyDescent="0.25">
      <c r="A5887" s="73">
        <v>5804002</v>
      </c>
      <c r="B5887" s="98" t="s">
        <v>4675</v>
      </c>
      <c r="C5887" s="74"/>
      <c r="D5887" s="115">
        <v>378.51</v>
      </c>
      <c r="E5887" s="75" t="s">
        <v>6463</v>
      </c>
      <c r="F5887" s="112">
        <f t="shared" si="289"/>
        <v>454.21199999999999</v>
      </c>
      <c r="G5887" s="80" t="s">
        <v>3334</v>
      </c>
      <c r="H5887" s="358"/>
      <c r="I5887" s="360" t="s">
        <v>8340</v>
      </c>
      <c r="L5887"/>
      <c r="M5887"/>
      <c r="P5887" s="9">
        <v>143</v>
      </c>
      <c r="V5887" s="39"/>
      <c r="Z5887" s="38"/>
      <c r="AA5887" s="38">
        <v>11.998183813235471</v>
      </c>
      <c r="AB5887" s="30"/>
      <c r="AC5887" s="31"/>
      <c r="AD5887" s="32"/>
      <c r="AE5887" s="32"/>
      <c r="AF5887" s="33"/>
      <c r="AJ5887" s="350">
        <v>1404002</v>
      </c>
      <c r="AK5887" s="3"/>
      <c r="AL5887" s="3"/>
    </row>
    <row r="5888" spans="1:38" ht="12" customHeight="1" x14ac:dyDescent="0.25">
      <c r="A5888" s="73">
        <v>5804003</v>
      </c>
      <c r="B5888" s="98" t="s">
        <v>4676</v>
      </c>
      <c r="C5888" s="74"/>
      <c r="D5888" s="115">
        <v>380.93</v>
      </c>
      <c r="E5888" s="75" t="s">
        <v>6463</v>
      </c>
      <c r="F5888" s="112">
        <f t="shared" si="289"/>
        <v>457.11599999999999</v>
      </c>
      <c r="G5888" s="80" t="s">
        <v>3334</v>
      </c>
      <c r="H5888" s="358"/>
      <c r="I5888" s="361"/>
      <c r="L5888"/>
      <c r="M5888"/>
      <c r="P5888" s="9">
        <v>143</v>
      </c>
      <c r="V5888" s="39"/>
      <c r="Z5888" s="38"/>
      <c r="AA5888" s="38">
        <v>12.001353536113101</v>
      </c>
      <c r="AB5888" s="30"/>
      <c r="AC5888" s="31"/>
      <c r="AD5888" s="32"/>
      <c r="AE5888" s="32"/>
      <c r="AF5888" s="33"/>
      <c r="AJ5888" s="350">
        <v>1404003</v>
      </c>
      <c r="AK5888" s="3"/>
      <c r="AL5888" s="3"/>
    </row>
    <row r="5889" spans="1:38" ht="12" customHeight="1" x14ac:dyDescent="0.25">
      <c r="A5889" s="73">
        <v>5804004</v>
      </c>
      <c r="B5889" s="98" t="s">
        <v>4677</v>
      </c>
      <c r="C5889" s="74"/>
      <c r="D5889" s="115">
        <v>380.93</v>
      </c>
      <c r="E5889" s="75" t="s">
        <v>6463</v>
      </c>
      <c r="F5889" s="112">
        <f t="shared" si="289"/>
        <v>457.11599999999999</v>
      </c>
      <c r="G5889" s="80" t="s">
        <v>3334</v>
      </c>
      <c r="H5889" s="358"/>
      <c r="L5889"/>
      <c r="M5889"/>
      <c r="P5889" s="9">
        <v>143</v>
      </c>
      <c r="V5889" s="39"/>
      <c r="Z5889" s="38"/>
      <c r="AA5889" s="38">
        <v>12.001353536113101</v>
      </c>
      <c r="AB5889" s="30"/>
      <c r="AC5889" s="31"/>
      <c r="AD5889" s="32"/>
      <c r="AE5889" s="32"/>
      <c r="AF5889" s="33"/>
      <c r="AJ5889" s="350">
        <v>1404004</v>
      </c>
      <c r="AK5889" s="3"/>
      <c r="AL5889" s="3"/>
    </row>
    <row r="5890" spans="1:38" ht="12" customHeight="1" x14ac:dyDescent="0.25">
      <c r="A5890" s="73">
        <v>5804005</v>
      </c>
      <c r="B5890" s="98" t="s">
        <v>4678</v>
      </c>
      <c r="C5890" s="74"/>
      <c r="D5890" s="115">
        <v>432.98</v>
      </c>
      <c r="E5890" s="75" t="s">
        <v>6463</v>
      </c>
      <c r="F5890" s="112">
        <f t="shared" si="289"/>
        <v>519.57600000000002</v>
      </c>
      <c r="G5890" s="80" t="s">
        <v>3334</v>
      </c>
      <c r="H5890" s="358"/>
      <c r="I5890" s="360" t="s">
        <v>8341</v>
      </c>
      <c r="L5890"/>
      <c r="M5890"/>
      <c r="P5890" s="9">
        <v>143</v>
      </c>
      <c r="V5890" s="39"/>
      <c r="Z5890" s="38"/>
      <c r="AA5890" s="38">
        <v>12.000529240539805</v>
      </c>
      <c r="AB5890" s="30"/>
      <c r="AC5890" s="31"/>
      <c r="AD5890" s="32"/>
      <c r="AE5890" s="32"/>
      <c r="AF5890" s="33"/>
      <c r="AJ5890" s="350">
        <v>1404005</v>
      </c>
      <c r="AK5890" s="3"/>
      <c r="AL5890" s="3"/>
    </row>
    <row r="5891" spans="1:38" ht="12" customHeight="1" x14ac:dyDescent="0.25">
      <c r="A5891" s="73">
        <v>5804006</v>
      </c>
      <c r="B5891" s="98" t="s">
        <v>4679</v>
      </c>
      <c r="C5891" s="74"/>
      <c r="D5891" s="115">
        <v>432.98</v>
      </c>
      <c r="E5891" s="75" t="s">
        <v>6463</v>
      </c>
      <c r="F5891" s="112">
        <f t="shared" si="289"/>
        <v>519.57600000000002</v>
      </c>
      <c r="G5891" s="80" t="s">
        <v>3334</v>
      </c>
      <c r="H5891" s="358"/>
      <c r="I5891" s="361"/>
      <c r="L5891"/>
      <c r="M5891"/>
      <c r="P5891" s="9">
        <v>143</v>
      </c>
      <c r="V5891" s="39"/>
      <c r="Z5891" s="38"/>
      <c r="AA5891" s="38">
        <v>12.000529240539805</v>
      </c>
      <c r="AB5891" s="30"/>
      <c r="AC5891" s="31"/>
      <c r="AD5891" s="32"/>
      <c r="AE5891" s="32"/>
      <c r="AF5891" s="33"/>
      <c r="AJ5891" s="350">
        <v>1404006</v>
      </c>
      <c r="AK5891" s="3"/>
      <c r="AL5891" s="3"/>
    </row>
    <row r="5892" spans="1:38" ht="12" customHeight="1" x14ac:dyDescent="0.25">
      <c r="A5892" s="73">
        <v>5804007</v>
      </c>
      <c r="B5892" s="98" t="s">
        <v>4680</v>
      </c>
      <c r="C5892" s="74"/>
      <c r="D5892" s="115">
        <v>464.84</v>
      </c>
      <c r="E5892" s="75" t="s">
        <v>6463</v>
      </c>
      <c r="F5892" s="112">
        <f t="shared" si="289"/>
        <v>557.80799999999999</v>
      </c>
      <c r="G5892" s="80" t="s">
        <v>3334</v>
      </c>
      <c r="H5892" s="358"/>
      <c r="L5892"/>
      <c r="M5892"/>
      <c r="P5892" s="9">
        <v>143</v>
      </c>
      <c r="V5892" s="39"/>
      <c r="Z5892" s="38"/>
      <c r="AA5892" s="38">
        <v>12.000862706433324</v>
      </c>
      <c r="AB5892" s="30"/>
      <c r="AC5892" s="31"/>
      <c r="AD5892" s="32"/>
      <c r="AE5892" s="32"/>
      <c r="AF5892" s="33"/>
      <c r="AJ5892" s="350">
        <v>1404007</v>
      </c>
      <c r="AK5892" s="3"/>
      <c r="AL5892" s="3"/>
    </row>
    <row r="5893" spans="1:38" ht="12" customHeight="1" x14ac:dyDescent="0.25">
      <c r="A5893" s="73">
        <v>5804008</v>
      </c>
      <c r="B5893" s="98" t="s">
        <v>4681</v>
      </c>
      <c r="C5893" s="74"/>
      <c r="D5893" s="115">
        <v>464.84</v>
      </c>
      <c r="E5893" s="75" t="s">
        <v>6463</v>
      </c>
      <c r="F5893" s="112">
        <f t="shared" si="289"/>
        <v>557.80799999999999</v>
      </c>
      <c r="G5893" s="80" t="s">
        <v>3334</v>
      </c>
      <c r="H5893" s="358"/>
      <c r="I5893" s="360" t="s">
        <v>8342</v>
      </c>
      <c r="L5893"/>
      <c r="M5893"/>
      <c r="P5893" s="9">
        <v>143</v>
      </c>
      <c r="V5893" s="39"/>
      <c r="Z5893" s="38"/>
      <c r="AA5893" s="38">
        <v>12.000862706433324</v>
      </c>
      <c r="AB5893" s="30"/>
      <c r="AC5893" s="31"/>
      <c r="AD5893" s="32"/>
      <c r="AE5893" s="32"/>
      <c r="AF5893" s="33"/>
      <c r="AJ5893" s="350">
        <v>1404008</v>
      </c>
      <c r="AK5893" s="3"/>
      <c r="AL5893" s="3"/>
    </row>
    <row r="5894" spans="1:38" ht="12" customHeight="1" x14ac:dyDescent="0.25">
      <c r="A5894" s="73">
        <v>5804009</v>
      </c>
      <c r="B5894" s="98" t="s">
        <v>4682</v>
      </c>
      <c r="C5894" s="74"/>
      <c r="D5894" s="115">
        <v>525.84</v>
      </c>
      <c r="E5894" s="75" t="s">
        <v>6463</v>
      </c>
      <c r="F5894" s="112">
        <f t="shared" si="289"/>
        <v>631.00800000000004</v>
      </c>
      <c r="G5894" s="80" t="s">
        <v>3334</v>
      </c>
      <c r="H5894" s="358"/>
      <c r="I5894" s="361"/>
      <c r="L5894"/>
      <c r="M5894"/>
      <c r="P5894" s="9">
        <v>143</v>
      </c>
      <c r="V5894" s="39"/>
      <c r="Z5894" s="38"/>
      <c r="AA5894" s="38">
        <v>12.000544736483732</v>
      </c>
      <c r="AB5894" s="30"/>
      <c r="AC5894" s="31"/>
      <c r="AD5894" s="32"/>
      <c r="AE5894" s="32"/>
      <c r="AF5894" s="33"/>
      <c r="AJ5894" s="350">
        <v>1404009</v>
      </c>
      <c r="AK5894" s="3"/>
      <c r="AL5894" s="3"/>
    </row>
    <row r="5895" spans="1:38" ht="12" customHeight="1" x14ac:dyDescent="0.25">
      <c r="A5895" s="73">
        <v>5804010</v>
      </c>
      <c r="B5895" s="98" t="s">
        <v>4683</v>
      </c>
      <c r="C5895" s="74"/>
      <c r="D5895" s="115">
        <v>525.84</v>
      </c>
      <c r="E5895" s="75" t="s">
        <v>6463</v>
      </c>
      <c r="F5895" s="112">
        <f t="shared" si="289"/>
        <v>631.00800000000004</v>
      </c>
      <c r="G5895" s="80" t="s">
        <v>3334</v>
      </c>
      <c r="H5895" s="358"/>
      <c r="L5895"/>
      <c r="M5895"/>
      <c r="P5895" s="9">
        <v>143</v>
      </c>
      <c r="V5895" s="39"/>
      <c r="Z5895" s="38"/>
      <c r="AA5895" s="38">
        <v>12.000544736483732</v>
      </c>
      <c r="AB5895" s="30"/>
      <c r="AC5895" s="31"/>
      <c r="AD5895" s="32"/>
      <c r="AE5895" s="32"/>
      <c r="AF5895" s="33"/>
      <c r="AJ5895" s="350">
        <v>1404010</v>
      </c>
      <c r="AK5895" s="3"/>
      <c r="AL5895" s="3"/>
    </row>
    <row r="5896" spans="1:38" ht="12" customHeight="1" x14ac:dyDescent="0.25">
      <c r="A5896" s="73">
        <v>5804011</v>
      </c>
      <c r="B5896" s="98" t="s">
        <v>4684</v>
      </c>
      <c r="C5896" s="74"/>
      <c r="D5896" s="115">
        <v>675.8</v>
      </c>
      <c r="E5896" s="75" t="s">
        <v>6463</v>
      </c>
      <c r="F5896" s="112">
        <f t="shared" si="289"/>
        <v>810.95999999999992</v>
      </c>
      <c r="G5896" s="80" t="s">
        <v>3334</v>
      </c>
      <c r="H5896" s="358"/>
      <c r="L5896"/>
      <c r="M5896"/>
      <c r="P5896" s="9">
        <v>143</v>
      </c>
      <c r="V5896" s="39"/>
      <c r="Z5896" s="38"/>
      <c r="AA5896" s="38">
        <v>11.999321832747</v>
      </c>
      <c r="AB5896" s="30"/>
      <c r="AC5896" s="31"/>
      <c r="AD5896" s="32"/>
      <c r="AE5896" s="32"/>
      <c r="AF5896" s="33"/>
      <c r="AJ5896" s="350">
        <v>1404011</v>
      </c>
      <c r="AK5896" s="3"/>
      <c r="AL5896" s="3"/>
    </row>
    <row r="5897" spans="1:38" ht="12" customHeight="1" x14ac:dyDescent="0.25">
      <c r="A5897" s="73">
        <v>5804012</v>
      </c>
      <c r="B5897" s="98" t="s">
        <v>4685</v>
      </c>
      <c r="C5897" s="74"/>
      <c r="D5897" s="115">
        <v>675.8</v>
      </c>
      <c r="E5897" s="75" t="s">
        <v>6463</v>
      </c>
      <c r="F5897" s="112">
        <f t="shared" si="289"/>
        <v>810.95999999999992</v>
      </c>
      <c r="G5897" s="80" t="s">
        <v>3334</v>
      </c>
      <c r="H5897" s="358"/>
      <c r="L5897"/>
      <c r="M5897"/>
      <c r="P5897" s="9">
        <v>143</v>
      </c>
      <c r="V5897" s="39"/>
      <c r="Z5897" s="38"/>
      <c r="AA5897" s="38">
        <v>11.999321832747</v>
      </c>
      <c r="AB5897" s="30"/>
      <c r="AC5897" s="31"/>
      <c r="AD5897" s="32"/>
      <c r="AE5897" s="32"/>
      <c r="AF5897" s="33"/>
      <c r="AJ5897" s="350">
        <v>1404012</v>
      </c>
      <c r="AK5897" s="3"/>
      <c r="AL5897" s="3"/>
    </row>
    <row r="5898" spans="1:38" ht="12" customHeight="1" x14ac:dyDescent="0.25">
      <c r="A5898" s="73">
        <v>5804013</v>
      </c>
      <c r="B5898" s="98" t="s">
        <v>4686</v>
      </c>
      <c r="C5898" s="74"/>
      <c r="D5898" s="115">
        <v>675.8</v>
      </c>
      <c r="E5898" s="75" t="s">
        <v>6463</v>
      </c>
      <c r="F5898" s="112">
        <f t="shared" si="289"/>
        <v>810.95999999999992</v>
      </c>
      <c r="G5898" s="80" t="s">
        <v>3334</v>
      </c>
      <c r="H5898" s="358"/>
      <c r="L5898"/>
      <c r="M5898"/>
      <c r="P5898" s="9">
        <v>143</v>
      </c>
      <c r="V5898" s="39"/>
      <c r="Z5898" s="38"/>
      <c r="AA5898" s="38">
        <v>11.999321832747</v>
      </c>
      <c r="AB5898" s="30"/>
      <c r="AC5898" s="31"/>
      <c r="AD5898" s="32"/>
      <c r="AE5898" s="32"/>
      <c r="AF5898" s="33"/>
      <c r="AJ5898" s="350">
        <v>1404013</v>
      </c>
      <c r="AK5898" s="3"/>
      <c r="AL5898" s="3"/>
    </row>
    <row r="5899" spans="1:38" ht="12" customHeight="1" x14ac:dyDescent="0.25">
      <c r="A5899" s="73">
        <v>5804014</v>
      </c>
      <c r="B5899" s="98" t="s">
        <v>4687</v>
      </c>
      <c r="C5899" s="74"/>
      <c r="D5899" s="115">
        <v>798.68</v>
      </c>
      <c r="E5899" s="75" t="s">
        <v>6463</v>
      </c>
      <c r="F5899" s="112">
        <f t="shared" si="289"/>
        <v>958.41599999999994</v>
      </c>
      <c r="G5899" s="80" t="s">
        <v>3334</v>
      </c>
      <c r="H5899" s="358"/>
      <c r="L5899"/>
      <c r="M5899"/>
      <c r="P5899" s="9">
        <v>143</v>
      </c>
      <c r="V5899" s="39"/>
      <c r="Z5899" s="38"/>
      <c r="AA5899" s="38">
        <v>12.000143456586443</v>
      </c>
      <c r="AB5899" s="30"/>
      <c r="AC5899" s="31"/>
      <c r="AD5899" s="32"/>
      <c r="AE5899" s="32"/>
      <c r="AF5899" s="33"/>
      <c r="AJ5899" s="350">
        <v>1404014</v>
      </c>
      <c r="AK5899" s="3"/>
      <c r="AL5899" s="3"/>
    </row>
    <row r="5900" spans="1:38" ht="12" customHeight="1" x14ac:dyDescent="0.25">
      <c r="A5900" s="73">
        <v>5804015</v>
      </c>
      <c r="B5900" s="98" t="s">
        <v>4688</v>
      </c>
      <c r="C5900" s="74"/>
      <c r="D5900" s="115">
        <v>798.68</v>
      </c>
      <c r="E5900" s="75" t="s">
        <v>6463</v>
      </c>
      <c r="F5900" s="112">
        <f t="shared" si="289"/>
        <v>958.41599999999994</v>
      </c>
      <c r="G5900" s="80" t="s">
        <v>3334</v>
      </c>
      <c r="H5900" s="358"/>
      <c r="I5900" s="326" t="s">
        <v>5003</v>
      </c>
      <c r="L5900"/>
      <c r="M5900"/>
      <c r="P5900" s="9">
        <v>143</v>
      </c>
      <c r="V5900" s="39"/>
      <c r="Z5900" s="38"/>
      <c r="AA5900" s="38">
        <v>12.000143456586443</v>
      </c>
      <c r="AB5900" s="30"/>
      <c r="AC5900" s="31"/>
      <c r="AD5900" s="32"/>
      <c r="AE5900" s="32"/>
      <c r="AF5900" s="33"/>
      <c r="AJ5900" s="350">
        <v>1404015</v>
      </c>
      <c r="AK5900" s="3"/>
      <c r="AL5900" s="3"/>
    </row>
    <row r="5901" spans="1:38" ht="12" customHeight="1" x14ac:dyDescent="0.25">
      <c r="A5901" s="73">
        <v>5804016</v>
      </c>
      <c r="B5901" s="98" t="s">
        <v>4689</v>
      </c>
      <c r="C5901" s="74"/>
      <c r="D5901" s="115">
        <v>798.68</v>
      </c>
      <c r="E5901" s="75" t="s">
        <v>6463</v>
      </c>
      <c r="F5901" s="112">
        <f t="shared" si="289"/>
        <v>958.41599999999994</v>
      </c>
      <c r="G5901" s="80" t="s">
        <v>3334</v>
      </c>
      <c r="H5901" s="358"/>
      <c r="I5901" s="360" t="s">
        <v>8343</v>
      </c>
      <c r="L5901"/>
      <c r="M5901"/>
      <c r="P5901" s="9">
        <v>143</v>
      </c>
      <c r="V5901" s="39"/>
      <c r="Z5901" s="38"/>
      <c r="AA5901" s="38">
        <v>12.000143456586443</v>
      </c>
      <c r="AB5901" s="30"/>
      <c r="AC5901" s="31"/>
      <c r="AD5901" s="32"/>
      <c r="AE5901" s="32"/>
      <c r="AF5901" s="33"/>
      <c r="AJ5901" s="350">
        <v>1404016</v>
      </c>
      <c r="AK5901" s="3"/>
      <c r="AL5901" s="3"/>
    </row>
    <row r="5902" spans="1:38" ht="12" customHeight="1" x14ac:dyDescent="0.25">
      <c r="A5902" s="73">
        <v>5804017</v>
      </c>
      <c r="B5902" s="98" t="s">
        <v>4690</v>
      </c>
      <c r="C5902" s="74"/>
      <c r="D5902" s="115">
        <v>984.19</v>
      </c>
      <c r="E5902" s="75" t="s">
        <v>6463</v>
      </c>
      <c r="F5902" s="112">
        <f t="shared" si="289"/>
        <v>1181.028</v>
      </c>
      <c r="G5902" s="80" t="s">
        <v>3334</v>
      </c>
      <c r="H5902" s="358"/>
      <c r="I5902" s="361"/>
      <c r="L5902"/>
      <c r="M5902"/>
      <c r="P5902" s="9">
        <v>143</v>
      </c>
      <c r="V5902" s="39"/>
      <c r="Z5902" s="38"/>
      <c r="AA5902" s="38">
        <v>11.999767164352861</v>
      </c>
      <c r="AB5902" s="30"/>
      <c r="AC5902" s="31"/>
      <c r="AD5902" s="32"/>
      <c r="AE5902" s="32"/>
      <c r="AF5902" s="33"/>
      <c r="AJ5902" s="350">
        <v>1404017</v>
      </c>
      <c r="AK5902" s="3"/>
      <c r="AL5902" s="3"/>
    </row>
    <row r="5903" spans="1:38" ht="12" customHeight="1" x14ac:dyDescent="0.25">
      <c r="A5903" s="73">
        <v>5804018</v>
      </c>
      <c r="B5903" s="98" t="s">
        <v>4691</v>
      </c>
      <c r="C5903" s="74"/>
      <c r="D5903" s="115">
        <v>984.19</v>
      </c>
      <c r="E5903" s="75" t="s">
        <v>6463</v>
      </c>
      <c r="F5903" s="112">
        <f t="shared" si="289"/>
        <v>1181.028</v>
      </c>
      <c r="G5903" s="80" t="s">
        <v>3334</v>
      </c>
      <c r="H5903" s="358"/>
      <c r="L5903"/>
      <c r="M5903"/>
      <c r="P5903" s="9">
        <v>143</v>
      </c>
      <c r="V5903" s="39"/>
      <c r="Z5903" s="38"/>
      <c r="AA5903" s="38">
        <v>11.999767164352861</v>
      </c>
      <c r="AB5903" s="30"/>
      <c r="AC5903" s="31"/>
      <c r="AD5903" s="32"/>
      <c r="AE5903" s="32"/>
      <c r="AF5903" s="33"/>
      <c r="AJ5903" s="350">
        <v>1404018</v>
      </c>
      <c r="AK5903" s="3"/>
      <c r="AL5903" s="3"/>
    </row>
    <row r="5904" spans="1:38" ht="12" customHeight="1" x14ac:dyDescent="0.25">
      <c r="A5904" s="73">
        <v>5804019</v>
      </c>
      <c r="B5904" s="98" t="s">
        <v>4692</v>
      </c>
      <c r="C5904" s="74"/>
      <c r="D5904" s="115">
        <v>984.19</v>
      </c>
      <c r="E5904" s="75" t="s">
        <v>6463</v>
      </c>
      <c r="F5904" s="112">
        <f t="shared" si="289"/>
        <v>1181.028</v>
      </c>
      <c r="G5904" s="80" t="s">
        <v>3334</v>
      </c>
      <c r="H5904" s="358"/>
      <c r="I5904" s="360" t="s">
        <v>8335</v>
      </c>
      <c r="L5904"/>
      <c r="M5904"/>
      <c r="P5904" s="9">
        <v>143</v>
      </c>
      <c r="V5904" s="39"/>
      <c r="Z5904" s="38"/>
      <c r="AA5904" s="38">
        <v>11.999767164352861</v>
      </c>
      <c r="AB5904" s="30"/>
      <c r="AC5904" s="31"/>
      <c r="AD5904" s="32"/>
      <c r="AE5904" s="32"/>
      <c r="AF5904" s="33"/>
      <c r="AJ5904" s="350">
        <v>1404019</v>
      </c>
      <c r="AK5904" s="3"/>
      <c r="AL5904" s="3"/>
    </row>
    <row r="5905" spans="1:38" ht="12" customHeight="1" x14ac:dyDescent="0.25">
      <c r="A5905" s="73">
        <v>5804020</v>
      </c>
      <c r="B5905" s="98" t="s">
        <v>4693</v>
      </c>
      <c r="C5905" s="74"/>
      <c r="D5905" s="115">
        <v>1174.24</v>
      </c>
      <c r="E5905" s="75" t="s">
        <v>6463</v>
      </c>
      <c r="F5905" s="112">
        <f t="shared" si="289"/>
        <v>1409.088</v>
      </c>
      <c r="G5905" s="80" t="s">
        <v>3334</v>
      </c>
      <c r="H5905" s="358"/>
      <c r="I5905" s="361"/>
      <c r="L5905"/>
      <c r="M5905"/>
      <c r="P5905" s="9">
        <v>143</v>
      </c>
      <c r="V5905" s="39"/>
      <c r="Z5905" s="38"/>
      <c r="AA5905" s="38">
        <v>12.000536663902039</v>
      </c>
      <c r="AB5905" s="30"/>
      <c r="AC5905" s="31"/>
      <c r="AD5905" s="32"/>
      <c r="AE5905" s="32"/>
      <c r="AF5905" s="33"/>
      <c r="AJ5905" s="350">
        <v>1404020</v>
      </c>
      <c r="AK5905" s="3"/>
      <c r="AL5905" s="3"/>
    </row>
    <row r="5906" spans="1:38" ht="12" customHeight="1" x14ac:dyDescent="0.25">
      <c r="A5906" s="73">
        <v>5804021</v>
      </c>
      <c r="B5906" s="98" t="s">
        <v>4694</v>
      </c>
      <c r="C5906" s="74"/>
      <c r="D5906" s="115">
        <v>1174.24</v>
      </c>
      <c r="E5906" s="75" t="s">
        <v>6463</v>
      </c>
      <c r="F5906" s="112">
        <f t="shared" si="289"/>
        <v>1409.088</v>
      </c>
      <c r="G5906" s="80" t="s">
        <v>3334</v>
      </c>
      <c r="H5906" s="358"/>
      <c r="L5906"/>
      <c r="M5906"/>
      <c r="P5906" s="9">
        <v>143</v>
      </c>
      <c r="V5906" s="39"/>
      <c r="Z5906" s="38"/>
      <c r="AA5906" s="38">
        <v>12.000536663902039</v>
      </c>
      <c r="AB5906" s="30"/>
      <c r="AC5906" s="31"/>
      <c r="AD5906" s="32"/>
      <c r="AE5906" s="32"/>
      <c r="AF5906" s="33"/>
      <c r="AJ5906" s="350">
        <v>1404021</v>
      </c>
      <c r="AK5906" s="3"/>
      <c r="AL5906" s="3"/>
    </row>
    <row r="5907" spans="1:38" ht="12" customHeight="1" x14ac:dyDescent="0.25">
      <c r="A5907" s="73">
        <v>5804022</v>
      </c>
      <c r="B5907" s="98" t="s">
        <v>4695</v>
      </c>
      <c r="C5907" s="74"/>
      <c r="D5907" s="115">
        <v>1174.24</v>
      </c>
      <c r="E5907" s="75" t="s">
        <v>6463</v>
      </c>
      <c r="F5907" s="112">
        <f t="shared" si="289"/>
        <v>1409.088</v>
      </c>
      <c r="G5907" s="80" t="s">
        <v>3334</v>
      </c>
      <c r="H5907" s="358"/>
      <c r="I5907" s="360" t="s">
        <v>8336</v>
      </c>
      <c r="L5907"/>
      <c r="M5907"/>
      <c r="P5907" s="9">
        <v>143</v>
      </c>
      <c r="V5907" s="39"/>
      <c r="Z5907" s="38"/>
      <c r="AA5907" s="38">
        <v>12.000536663902039</v>
      </c>
      <c r="AB5907" s="30"/>
      <c r="AC5907" s="31"/>
      <c r="AD5907" s="32"/>
      <c r="AE5907" s="32"/>
      <c r="AF5907" s="33"/>
      <c r="AJ5907" s="350">
        <v>1404022</v>
      </c>
      <c r="AK5907" s="3"/>
      <c r="AL5907" s="3"/>
    </row>
    <row r="5908" spans="1:38" ht="12" customHeight="1" x14ac:dyDescent="0.25">
      <c r="A5908" s="73">
        <v>1404023</v>
      </c>
      <c r="B5908" s="98" t="s">
        <v>4696</v>
      </c>
      <c r="C5908" s="74"/>
      <c r="D5908" s="115">
        <v>583.19000000000005</v>
      </c>
      <c r="E5908" s="75"/>
      <c r="F5908" s="112">
        <f t="shared" si="289"/>
        <v>699.82800000000009</v>
      </c>
      <c r="G5908" s="80" t="s">
        <v>3334</v>
      </c>
      <c r="H5908" s="358"/>
      <c r="I5908" s="361"/>
      <c r="L5908"/>
      <c r="M5908"/>
      <c r="P5908" s="9">
        <v>143</v>
      </c>
      <c r="V5908" s="39"/>
      <c r="Z5908" s="38"/>
      <c r="AA5908" s="38">
        <v>0</v>
      </c>
      <c r="AB5908" s="30"/>
      <c r="AC5908" s="31"/>
      <c r="AD5908" s="32"/>
      <c r="AE5908" s="32"/>
      <c r="AF5908" s="33"/>
      <c r="AJ5908" s="350"/>
      <c r="AK5908" s="3"/>
      <c r="AL5908" s="3"/>
    </row>
    <row r="5909" spans="1:38" ht="12" customHeight="1" x14ac:dyDescent="0.25">
      <c r="A5909" s="73">
        <v>5804024</v>
      </c>
      <c r="B5909" s="98" t="s">
        <v>4697</v>
      </c>
      <c r="C5909" s="74"/>
      <c r="D5909" s="115">
        <v>1538.44</v>
      </c>
      <c r="E5909" s="75" t="s">
        <v>6464</v>
      </c>
      <c r="F5909" s="112">
        <f t="shared" si="289"/>
        <v>1846.1279999999999</v>
      </c>
      <c r="G5909" s="80" t="s">
        <v>3334</v>
      </c>
      <c r="H5909" s="358"/>
      <c r="L5909"/>
      <c r="M5909"/>
      <c r="P5909" s="9">
        <v>143</v>
      </c>
      <c r="V5909" s="39"/>
      <c r="Z5909" s="38"/>
      <c r="AA5909" s="38">
        <v>11.999851049172392</v>
      </c>
      <c r="AB5909" s="30"/>
      <c r="AC5909" s="31"/>
      <c r="AD5909" s="32"/>
      <c r="AE5909" s="32"/>
      <c r="AF5909" s="33"/>
      <c r="AJ5909" s="350">
        <v>1404036</v>
      </c>
      <c r="AK5909" s="3"/>
      <c r="AL5909" s="3"/>
    </row>
    <row r="5910" spans="1:38" ht="12" customHeight="1" x14ac:dyDescent="0.25">
      <c r="A5910" s="73">
        <v>5804025</v>
      </c>
      <c r="B5910" s="98" t="s">
        <v>4698</v>
      </c>
      <c r="C5910" s="74"/>
      <c r="D5910" s="115">
        <v>1538.44</v>
      </c>
      <c r="E5910" s="75" t="s">
        <v>6463</v>
      </c>
      <c r="F5910" s="112">
        <f t="shared" si="289"/>
        <v>1846.1279999999999</v>
      </c>
      <c r="G5910" s="80" t="s">
        <v>3334</v>
      </c>
      <c r="H5910" s="358"/>
      <c r="I5910" s="360" t="s">
        <v>8337</v>
      </c>
      <c r="L5910"/>
      <c r="M5910"/>
      <c r="P5910" s="9">
        <v>143</v>
      </c>
      <c r="V5910" s="39"/>
      <c r="Z5910" s="38"/>
      <c r="AA5910" s="38">
        <v>11.999851049172392</v>
      </c>
      <c r="AB5910" s="30"/>
      <c r="AC5910" s="31"/>
      <c r="AD5910" s="32"/>
      <c r="AE5910" s="32"/>
      <c r="AF5910" s="33"/>
      <c r="AJ5910" s="350">
        <v>1404037</v>
      </c>
      <c r="AK5910" s="3"/>
      <c r="AL5910" s="3"/>
    </row>
    <row r="5911" spans="1:38" ht="12" customHeight="1" x14ac:dyDescent="0.25">
      <c r="A5911" s="73">
        <v>5804026</v>
      </c>
      <c r="B5911" s="98" t="s">
        <v>4699</v>
      </c>
      <c r="C5911" s="74"/>
      <c r="D5911" s="115">
        <v>1670.46</v>
      </c>
      <c r="E5911" s="75" t="s">
        <v>6463</v>
      </c>
      <c r="F5911" s="112">
        <f t="shared" si="289"/>
        <v>2004.5519999999999</v>
      </c>
      <c r="G5911" s="80" t="s">
        <v>3334</v>
      </c>
      <c r="H5911" s="358"/>
      <c r="I5911" s="361"/>
      <c r="L5911"/>
      <c r="M5911"/>
      <c r="P5911" s="9">
        <v>143</v>
      </c>
      <c r="V5911" s="39"/>
      <c r="Z5911" s="38"/>
      <c r="AA5911" s="38">
        <v>11.999828524885302</v>
      </c>
      <c r="AB5911" s="30"/>
      <c r="AC5911" s="31"/>
      <c r="AD5911" s="32"/>
      <c r="AE5911" s="32"/>
      <c r="AF5911" s="33"/>
      <c r="AJ5911" s="350">
        <v>1404024</v>
      </c>
      <c r="AK5911" s="3"/>
      <c r="AL5911" s="3"/>
    </row>
    <row r="5912" spans="1:38" ht="12" customHeight="1" x14ac:dyDescent="0.25">
      <c r="A5912" s="73">
        <v>5804027</v>
      </c>
      <c r="B5912" s="98" t="s">
        <v>4700</v>
      </c>
      <c r="C5912" s="74"/>
      <c r="D5912" s="115">
        <v>1670.46</v>
      </c>
      <c r="E5912" s="75" t="s">
        <v>6463</v>
      </c>
      <c r="F5912" s="112">
        <f t="shared" si="289"/>
        <v>2004.5519999999999</v>
      </c>
      <c r="G5912" s="80" t="s">
        <v>3334</v>
      </c>
      <c r="H5912" s="358"/>
      <c r="L5912"/>
      <c r="M5912"/>
      <c r="P5912" s="9">
        <v>143</v>
      </c>
      <c r="V5912" s="39"/>
      <c r="Z5912" s="38"/>
      <c r="AA5912" s="38">
        <v>11.999828524885302</v>
      </c>
      <c r="AB5912" s="30"/>
      <c r="AC5912" s="31"/>
      <c r="AD5912" s="32"/>
      <c r="AE5912" s="32"/>
      <c r="AF5912" s="33"/>
      <c r="AJ5912" s="350">
        <v>1404025</v>
      </c>
      <c r="AK5912" s="3"/>
      <c r="AL5912" s="3"/>
    </row>
    <row r="5913" spans="1:38" ht="12" customHeight="1" x14ac:dyDescent="0.25">
      <c r="A5913" s="73">
        <v>5804028</v>
      </c>
      <c r="B5913" s="98" t="s">
        <v>4701</v>
      </c>
      <c r="C5913" s="74"/>
      <c r="D5913" s="115">
        <v>1947.79</v>
      </c>
      <c r="E5913" s="75" t="s">
        <v>6463</v>
      </c>
      <c r="F5913" s="112">
        <f t="shared" si="289"/>
        <v>2337.348</v>
      </c>
      <c r="G5913" s="80" t="s">
        <v>3334</v>
      </c>
      <c r="H5913" s="358"/>
      <c r="I5913" s="360" t="s">
        <v>8338</v>
      </c>
      <c r="L5913"/>
      <c r="M5913"/>
      <c r="P5913" s="9">
        <v>143</v>
      </c>
      <c r="V5913" s="39"/>
      <c r="Z5913" s="38"/>
      <c r="AA5913" s="38">
        <v>12</v>
      </c>
      <c r="AB5913" s="30"/>
      <c r="AC5913" s="31"/>
      <c r="AD5913" s="32"/>
      <c r="AE5913" s="32"/>
      <c r="AF5913" s="33"/>
      <c r="AJ5913" s="350">
        <v>1404026</v>
      </c>
      <c r="AK5913" s="3"/>
      <c r="AL5913" s="3"/>
    </row>
    <row r="5914" spans="1:38" ht="12" customHeight="1" x14ac:dyDescent="0.25">
      <c r="A5914" s="73">
        <v>5804029</v>
      </c>
      <c r="B5914" s="98" t="s">
        <v>4702</v>
      </c>
      <c r="C5914" s="74"/>
      <c r="D5914" s="115">
        <v>1947.79</v>
      </c>
      <c r="E5914" s="75" t="s">
        <v>6463</v>
      </c>
      <c r="F5914" s="112">
        <f t="shared" si="289"/>
        <v>2337.348</v>
      </c>
      <c r="G5914" s="80" t="s">
        <v>3334</v>
      </c>
      <c r="H5914" s="358"/>
      <c r="I5914" s="361"/>
      <c r="L5914"/>
      <c r="M5914"/>
      <c r="P5914" s="9">
        <v>143</v>
      </c>
      <c r="V5914" s="39"/>
      <c r="Z5914" s="38"/>
      <c r="AA5914" s="38">
        <v>12</v>
      </c>
      <c r="AB5914" s="30"/>
      <c r="AC5914" s="31"/>
      <c r="AD5914" s="32"/>
      <c r="AE5914" s="32"/>
      <c r="AF5914" s="33"/>
      <c r="AJ5914" s="350">
        <v>1404027</v>
      </c>
      <c r="AK5914" s="3"/>
      <c r="AL5914" s="3"/>
    </row>
    <row r="5915" spans="1:38" ht="12" customHeight="1" x14ac:dyDescent="0.25">
      <c r="A5915" s="73">
        <v>5804030</v>
      </c>
      <c r="B5915" s="98" t="s">
        <v>4703</v>
      </c>
      <c r="C5915" s="74"/>
      <c r="D5915" s="115">
        <v>2816.01</v>
      </c>
      <c r="E5915" s="75" t="s">
        <v>6463</v>
      </c>
      <c r="F5915" s="112">
        <f t="shared" si="289"/>
        <v>3379.212</v>
      </c>
      <c r="G5915" s="80" t="s">
        <v>3334</v>
      </c>
      <c r="H5915" s="358"/>
      <c r="L5915"/>
      <c r="M5915"/>
      <c r="P5915" s="9">
        <v>143</v>
      </c>
      <c r="V5915" s="39"/>
      <c r="Z5915" s="38"/>
      <c r="AA5915" s="38">
        <v>12.000244124483146</v>
      </c>
      <c r="AB5915" s="30"/>
      <c r="AC5915" s="31"/>
      <c r="AD5915" s="32"/>
      <c r="AE5915" s="32"/>
      <c r="AF5915" s="33"/>
      <c r="AJ5915" s="350">
        <v>1404028</v>
      </c>
      <c r="AK5915" s="3"/>
      <c r="AL5915" s="3"/>
    </row>
    <row r="5916" spans="1:38" ht="12" customHeight="1" x14ac:dyDescent="0.25">
      <c r="A5916" s="73">
        <v>5804031</v>
      </c>
      <c r="B5916" s="98" t="s">
        <v>4704</v>
      </c>
      <c r="C5916" s="74"/>
      <c r="D5916" s="115">
        <v>2816.01</v>
      </c>
      <c r="E5916" s="75" t="s">
        <v>6463</v>
      </c>
      <c r="F5916" s="112">
        <f t="shared" si="289"/>
        <v>3379.212</v>
      </c>
      <c r="G5916" s="80" t="s">
        <v>3334</v>
      </c>
      <c r="H5916" s="358"/>
      <c r="L5916"/>
      <c r="M5916"/>
      <c r="P5916" s="9">
        <v>143</v>
      </c>
      <c r="V5916" s="39"/>
      <c r="Z5916" s="38"/>
      <c r="AA5916" s="38">
        <v>12.000244124483146</v>
      </c>
      <c r="AB5916" s="30"/>
      <c r="AC5916" s="31"/>
      <c r="AD5916" s="32"/>
      <c r="AE5916" s="32"/>
      <c r="AF5916" s="33"/>
      <c r="AJ5916" s="350">
        <v>1404029</v>
      </c>
      <c r="AK5916" s="3"/>
      <c r="AL5916" s="3"/>
    </row>
    <row r="5917" spans="1:38" ht="12" customHeight="1" x14ac:dyDescent="0.25">
      <c r="A5917" s="73">
        <v>5804032</v>
      </c>
      <c r="B5917" s="98" t="s">
        <v>4705</v>
      </c>
      <c r="C5917" s="74"/>
      <c r="D5917" s="115">
        <v>3458.23</v>
      </c>
      <c r="E5917" s="75" t="s">
        <v>6463</v>
      </c>
      <c r="F5917" s="112">
        <f t="shared" si="289"/>
        <v>4149.8760000000002</v>
      </c>
      <c r="G5917" s="80" t="s">
        <v>3334</v>
      </c>
      <c r="H5917" s="358"/>
      <c r="L5917"/>
      <c r="M5917"/>
      <c r="P5917" s="9">
        <v>143</v>
      </c>
      <c r="V5917" s="39"/>
      <c r="Z5917" s="38"/>
      <c r="AA5917" s="38">
        <v>12.00018222253513</v>
      </c>
      <c r="AB5917" s="30"/>
      <c r="AC5917" s="31"/>
      <c r="AD5917" s="32"/>
      <c r="AE5917" s="32"/>
      <c r="AF5917" s="33"/>
      <c r="AJ5917" s="350">
        <v>1404030</v>
      </c>
      <c r="AK5917" s="3"/>
      <c r="AL5917" s="3"/>
    </row>
    <row r="5918" spans="1:38" ht="12" customHeight="1" x14ac:dyDescent="0.25">
      <c r="A5918" s="73">
        <v>5804033</v>
      </c>
      <c r="B5918" s="98" t="s">
        <v>4706</v>
      </c>
      <c r="C5918" s="74"/>
      <c r="D5918" s="115">
        <v>3458.23</v>
      </c>
      <c r="E5918" s="75" t="s">
        <v>6463</v>
      </c>
      <c r="F5918" s="112">
        <f t="shared" si="289"/>
        <v>4149.8760000000002</v>
      </c>
      <c r="G5918" s="80" t="s">
        <v>3334</v>
      </c>
      <c r="H5918" s="358"/>
      <c r="L5918"/>
      <c r="M5918"/>
      <c r="P5918" s="9">
        <v>143</v>
      </c>
      <c r="V5918" s="39"/>
      <c r="Z5918" s="38"/>
      <c r="AA5918" s="38">
        <v>12.00018222253513</v>
      </c>
      <c r="AB5918" s="30"/>
      <c r="AC5918" s="31"/>
      <c r="AD5918" s="32"/>
      <c r="AE5918" s="32"/>
      <c r="AF5918" s="33"/>
      <c r="AJ5918" s="350">
        <v>1404031</v>
      </c>
      <c r="AK5918" s="3"/>
      <c r="AL5918" s="3"/>
    </row>
    <row r="5919" spans="1:38" ht="12" customHeight="1" x14ac:dyDescent="0.25">
      <c r="A5919" s="73">
        <v>1404032</v>
      </c>
      <c r="B5919" s="98" t="s">
        <v>4707</v>
      </c>
      <c r="C5919" s="74"/>
      <c r="D5919" s="115">
        <v>1491.54</v>
      </c>
      <c r="E5919" s="75" t="s">
        <v>6463</v>
      </c>
      <c r="F5919" s="309">
        <f t="shared" si="289"/>
        <v>1789.848</v>
      </c>
      <c r="G5919" s="80" t="s">
        <v>3334</v>
      </c>
      <c r="H5919" s="358"/>
      <c r="L5919"/>
      <c r="M5919"/>
      <c r="P5919" s="9">
        <v>143</v>
      </c>
      <c r="V5919" s="39"/>
      <c r="Z5919" s="38"/>
      <c r="AA5919" s="38">
        <v>0</v>
      </c>
      <c r="AB5919" s="30"/>
      <c r="AC5919" s="31"/>
      <c r="AD5919" s="32"/>
      <c r="AE5919" s="32"/>
      <c r="AF5919" s="33"/>
      <c r="AJ5919" s="350"/>
      <c r="AK5919" s="3"/>
      <c r="AL5919" s="3"/>
    </row>
    <row r="5920" spans="1:38" ht="12" customHeight="1" x14ac:dyDescent="0.25">
      <c r="A5920" s="73">
        <v>5804035</v>
      </c>
      <c r="B5920" s="98" t="s">
        <v>4708</v>
      </c>
      <c r="C5920" s="74"/>
      <c r="D5920" s="115">
        <v>4294.8999999999996</v>
      </c>
      <c r="E5920" s="75" t="s">
        <v>6463</v>
      </c>
      <c r="F5920" s="112">
        <f t="shared" si="289"/>
        <v>5153.8799999999992</v>
      </c>
      <c r="G5920" s="80" t="s">
        <v>3334</v>
      </c>
      <c r="H5920" s="358"/>
      <c r="L5920"/>
      <c r="M5920"/>
      <c r="P5920" s="9">
        <v>143</v>
      </c>
      <c r="V5920" s="39"/>
      <c r="Z5920" s="38"/>
      <c r="AA5920" s="38">
        <v>12.000093370370251</v>
      </c>
      <c r="AB5920" s="30"/>
      <c r="AC5920" s="31"/>
      <c r="AD5920" s="32"/>
      <c r="AE5920" s="32"/>
      <c r="AF5920" s="33"/>
      <c r="AJ5920" s="350">
        <v>1404033</v>
      </c>
      <c r="AK5920" s="3"/>
      <c r="AL5920" s="3"/>
    </row>
    <row r="5921" spans="1:38" ht="12" customHeight="1" x14ac:dyDescent="0.25">
      <c r="A5921" s="73">
        <v>5804036</v>
      </c>
      <c r="B5921" s="98" t="s">
        <v>4709</v>
      </c>
      <c r="C5921" s="74"/>
      <c r="D5921" s="115">
        <v>4294.8999999999996</v>
      </c>
      <c r="E5921" s="75" t="s">
        <v>6463</v>
      </c>
      <c r="F5921" s="112">
        <f t="shared" si="289"/>
        <v>5153.8799999999992</v>
      </c>
      <c r="G5921" s="80" t="s">
        <v>3334</v>
      </c>
      <c r="H5921" s="358"/>
      <c r="L5921"/>
      <c r="M5921"/>
      <c r="P5921" s="9">
        <v>143</v>
      </c>
      <c r="V5921" s="39"/>
      <c r="Z5921" s="38"/>
      <c r="AA5921" s="38">
        <v>12.000093370370251</v>
      </c>
      <c r="AB5921" s="30"/>
      <c r="AC5921" s="31"/>
      <c r="AD5921" s="32"/>
      <c r="AE5921" s="32"/>
      <c r="AF5921" s="33"/>
      <c r="AJ5921" s="350">
        <v>1404034</v>
      </c>
      <c r="AK5921" s="3"/>
      <c r="AL5921" s="3"/>
    </row>
    <row r="5922" spans="1:38" ht="12" customHeight="1" x14ac:dyDescent="0.25">
      <c r="A5922" s="271">
        <v>5804037</v>
      </c>
      <c r="B5922" s="100" t="s">
        <v>4710</v>
      </c>
      <c r="C5922" s="85"/>
      <c r="D5922" s="115">
        <v>2367.5100000000002</v>
      </c>
      <c r="E5922" s="86"/>
      <c r="F5922" s="292">
        <f t="shared" si="289"/>
        <v>2841.0120000000002</v>
      </c>
      <c r="G5922" s="87" t="s">
        <v>3334</v>
      </c>
      <c r="H5922" s="358"/>
      <c r="L5922"/>
      <c r="M5922"/>
      <c r="P5922" s="9">
        <v>143</v>
      </c>
      <c r="V5922" s="39"/>
      <c r="Z5922" s="38"/>
      <c r="AA5922" s="38">
        <v>0</v>
      </c>
      <c r="AB5922" s="30"/>
      <c r="AC5922" s="31"/>
      <c r="AD5922" s="32"/>
      <c r="AE5922" s="32"/>
      <c r="AF5922" s="33"/>
      <c r="AJ5922" s="350">
        <v>1404035</v>
      </c>
      <c r="AK5922" s="3"/>
      <c r="AL5922" s="3"/>
    </row>
    <row r="5923" spans="1:38" ht="60" customHeight="1" x14ac:dyDescent="0.25">
      <c r="A5923" s="269">
        <v>199</v>
      </c>
      <c r="B5923" s="284" t="s">
        <v>8106</v>
      </c>
      <c r="C5923" s="267"/>
      <c r="D5923" s="115"/>
      <c r="E5923" s="267"/>
      <c r="F5923" s="298"/>
      <c r="G5923" s="189"/>
      <c r="H5923" s="358"/>
      <c r="I5923" s="331"/>
      <c r="J5923" s="72"/>
      <c r="K5923" s="72"/>
      <c r="L5923"/>
      <c r="M5923"/>
      <c r="P5923" s="9">
        <v>144</v>
      </c>
      <c r="R5923" s="36"/>
      <c r="V5923" s="37"/>
      <c r="Z5923" s="38"/>
      <c r="AA5923" s="38"/>
      <c r="AB5923" s="30"/>
      <c r="AC5923" s="31"/>
      <c r="AD5923" s="32"/>
      <c r="AE5923" s="32"/>
      <c r="AF5923" s="33"/>
      <c r="AJ5923" s="350"/>
      <c r="AK5923" s="3"/>
      <c r="AL5923" s="3"/>
    </row>
    <row r="5924" spans="1:38" ht="12" customHeight="1" x14ac:dyDescent="0.25">
      <c r="A5924" s="76">
        <v>1405001</v>
      </c>
      <c r="B5924" s="270" t="s">
        <v>4661</v>
      </c>
      <c r="C5924" s="77"/>
      <c r="D5924" s="115">
        <v>278.07</v>
      </c>
      <c r="E5924" s="78" t="s">
        <v>6463</v>
      </c>
      <c r="F5924" s="309">
        <f t="shared" si="289"/>
        <v>333.68399999999997</v>
      </c>
      <c r="G5924" s="79" t="s">
        <v>3334</v>
      </c>
      <c r="H5924" s="358"/>
      <c r="I5924" s="326" t="s">
        <v>4950</v>
      </c>
      <c r="L5924"/>
      <c r="M5924"/>
      <c r="P5924" s="9">
        <v>144</v>
      </c>
      <c r="V5924" s="39"/>
      <c r="Z5924" s="38"/>
      <c r="AA5924" s="38">
        <v>0</v>
      </c>
      <c r="AB5924" s="30"/>
      <c r="AC5924" s="31"/>
      <c r="AD5924" s="32"/>
      <c r="AE5924" s="32"/>
      <c r="AF5924" s="33"/>
      <c r="AJ5924" s="350"/>
      <c r="AK5924" s="3"/>
      <c r="AL5924" s="3"/>
    </row>
    <row r="5925" spans="1:38" ht="12" customHeight="1" x14ac:dyDescent="0.25">
      <c r="A5925" s="73">
        <v>1405002</v>
      </c>
      <c r="B5925" s="98" t="s">
        <v>4662</v>
      </c>
      <c r="C5925" s="74"/>
      <c r="D5925" s="115">
        <v>483.37</v>
      </c>
      <c r="E5925" s="75"/>
      <c r="F5925" s="112">
        <f t="shared" si="289"/>
        <v>580.04399999999998</v>
      </c>
      <c r="G5925" s="80" t="s">
        <v>3334</v>
      </c>
      <c r="H5925" s="358"/>
      <c r="I5925" s="360" t="s">
        <v>8345</v>
      </c>
      <c r="L5925"/>
      <c r="M5925"/>
      <c r="P5925" s="9">
        <v>144</v>
      </c>
      <c r="V5925" s="39"/>
      <c r="Z5925" s="38"/>
      <c r="AA5925" s="38">
        <v>4.998518518518523</v>
      </c>
      <c r="AB5925" s="30"/>
      <c r="AC5925" s="31"/>
      <c r="AD5925" s="32"/>
      <c r="AE5925" s="32"/>
      <c r="AF5925" s="33"/>
      <c r="AJ5925" s="350"/>
      <c r="AK5925" s="3"/>
      <c r="AL5925" s="3"/>
    </row>
    <row r="5926" spans="1:38" ht="12" customHeight="1" x14ac:dyDescent="0.25">
      <c r="A5926" s="73">
        <v>5805003</v>
      </c>
      <c r="B5926" s="98" t="s">
        <v>4663</v>
      </c>
      <c r="C5926" s="74"/>
      <c r="D5926" s="115">
        <v>581.23</v>
      </c>
      <c r="E5926" s="75"/>
      <c r="F5926" s="112">
        <f t="shared" si="289"/>
        <v>697.476</v>
      </c>
      <c r="G5926" s="80" t="s">
        <v>3334</v>
      </c>
      <c r="H5926" s="358"/>
      <c r="I5926" s="361"/>
      <c r="L5926"/>
      <c r="M5926"/>
      <c r="P5926" s="9">
        <v>144</v>
      </c>
      <c r="V5926" s="39"/>
      <c r="Z5926" s="38"/>
      <c r="AA5926" s="38">
        <v>4.9996303871078993</v>
      </c>
      <c r="AB5926" s="30"/>
      <c r="AC5926" s="31"/>
      <c r="AD5926" s="32"/>
      <c r="AE5926" s="32"/>
      <c r="AF5926" s="33"/>
      <c r="AJ5926" s="350">
        <v>1405003</v>
      </c>
      <c r="AK5926" s="3"/>
      <c r="AL5926" s="3"/>
    </row>
    <row r="5927" spans="1:38" ht="12" customHeight="1" x14ac:dyDescent="0.25">
      <c r="A5927" s="73">
        <v>1405004</v>
      </c>
      <c r="B5927" s="98" t="s">
        <v>4664</v>
      </c>
      <c r="C5927" s="74"/>
      <c r="D5927" s="115">
        <v>346.25</v>
      </c>
      <c r="E5927" s="75" t="s">
        <v>6463</v>
      </c>
      <c r="F5927" s="309">
        <f t="shared" si="289"/>
        <v>415.5</v>
      </c>
      <c r="G5927" s="80" t="s">
        <v>3334</v>
      </c>
      <c r="H5927" s="358"/>
      <c r="L5927"/>
      <c r="M5927"/>
      <c r="P5927" s="9">
        <v>144</v>
      </c>
      <c r="V5927" s="39"/>
      <c r="Z5927" s="38"/>
      <c r="AA5927" s="38">
        <v>0</v>
      </c>
      <c r="AB5927" s="30"/>
      <c r="AC5927" s="31"/>
      <c r="AD5927" s="32"/>
      <c r="AE5927" s="32"/>
      <c r="AF5927" s="33"/>
      <c r="AJ5927" s="350"/>
      <c r="AK5927" s="3"/>
      <c r="AL5927" s="3"/>
    </row>
    <row r="5928" spans="1:38" ht="12" customHeight="1" x14ac:dyDescent="0.25">
      <c r="A5928" s="73">
        <v>5805005</v>
      </c>
      <c r="B5928" s="98" t="s">
        <v>4665</v>
      </c>
      <c r="C5928" s="74"/>
      <c r="D5928" s="115">
        <v>765.24</v>
      </c>
      <c r="E5928" s="75"/>
      <c r="F5928" s="112">
        <f t="shared" si="289"/>
        <v>918.28800000000001</v>
      </c>
      <c r="G5928" s="80" t="s">
        <v>3334</v>
      </c>
      <c r="H5928" s="358"/>
      <c r="I5928" s="360" t="s">
        <v>8339</v>
      </c>
      <c r="L5928"/>
      <c r="M5928"/>
      <c r="P5928" s="9">
        <v>144</v>
      </c>
      <c r="V5928" s="39"/>
      <c r="Z5928" s="38"/>
      <c r="AA5928" s="38">
        <v>5.0008422077071231</v>
      </c>
      <c r="AB5928" s="30"/>
      <c r="AC5928" s="31"/>
      <c r="AD5928" s="32"/>
      <c r="AE5928" s="32"/>
      <c r="AF5928" s="33"/>
      <c r="AJ5928" s="350">
        <v>1405005</v>
      </c>
      <c r="AK5928" s="3"/>
      <c r="AL5928" s="3"/>
    </row>
    <row r="5929" spans="1:38" ht="12" customHeight="1" x14ac:dyDescent="0.25">
      <c r="A5929" s="73">
        <v>5805006</v>
      </c>
      <c r="B5929" s="98" t="s">
        <v>4666</v>
      </c>
      <c r="C5929" s="74"/>
      <c r="D5929" s="115">
        <v>765.24</v>
      </c>
      <c r="E5929" s="75"/>
      <c r="F5929" s="112">
        <f t="shared" si="289"/>
        <v>918.28800000000001</v>
      </c>
      <c r="G5929" s="80" t="s">
        <v>3334</v>
      </c>
      <c r="H5929" s="358"/>
      <c r="I5929" s="361"/>
      <c r="L5929"/>
      <c r="M5929"/>
      <c r="P5929" s="9">
        <v>144</v>
      </c>
      <c r="V5929" s="39"/>
      <c r="Z5929" s="38"/>
      <c r="AA5929" s="38">
        <v>5.0008422077071231</v>
      </c>
      <c r="AB5929" s="30"/>
      <c r="AC5929" s="31"/>
      <c r="AD5929" s="32"/>
      <c r="AE5929" s="32"/>
      <c r="AF5929" s="33"/>
      <c r="AJ5929" s="350">
        <v>1405006</v>
      </c>
      <c r="AK5929" s="3"/>
      <c r="AL5929" s="3"/>
    </row>
    <row r="5930" spans="1:38" ht="12" customHeight="1" x14ac:dyDescent="0.25">
      <c r="A5930" s="73">
        <v>1405007</v>
      </c>
      <c r="B5930" s="98" t="s">
        <v>4667</v>
      </c>
      <c r="C5930" s="74"/>
      <c r="D5930" s="115">
        <v>753</v>
      </c>
      <c r="E5930" s="75" t="s">
        <v>6464</v>
      </c>
      <c r="F5930" s="112">
        <f t="shared" si="289"/>
        <v>903.6</v>
      </c>
      <c r="G5930" s="80" t="s">
        <v>3334</v>
      </c>
      <c r="H5930" s="358"/>
      <c r="L5930"/>
      <c r="M5930"/>
      <c r="P5930" s="9">
        <v>144</v>
      </c>
      <c r="V5930" s="39"/>
      <c r="Z5930" s="38"/>
      <c r="AA5930" s="38">
        <v>5.0003804017041915</v>
      </c>
      <c r="AB5930" s="30"/>
      <c r="AC5930" s="31"/>
      <c r="AD5930" s="32"/>
      <c r="AE5930" s="32"/>
      <c r="AF5930" s="33"/>
      <c r="AJ5930" s="350"/>
      <c r="AK5930" s="3"/>
      <c r="AL5930" s="3"/>
    </row>
    <row r="5931" spans="1:38" ht="12" customHeight="1" x14ac:dyDescent="0.25">
      <c r="A5931" s="73">
        <v>5805008</v>
      </c>
      <c r="B5931" s="98" t="s">
        <v>4668</v>
      </c>
      <c r="C5931" s="74"/>
      <c r="D5931" s="115">
        <v>933.56</v>
      </c>
      <c r="E5931" s="75" t="s">
        <v>6464</v>
      </c>
      <c r="F5931" s="112">
        <f t="shared" si="289"/>
        <v>1120.2719999999999</v>
      </c>
      <c r="G5931" s="80" t="s">
        <v>3334</v>
      </c>
      <c r="H5931" s="358"/>
      <c r="L5931"/>
      <c r="M5931"/>
      <c r="P5931" s="9">
        <v>144</v>
      </c>
      <c r="V5931" s="39"/>
      <c r="Z5931" s="38"/>
      <c r="AA5931" s="38">
        <v>4.9996931762395747</v>
      </c>
      <c r="AB5931" s="30"/>
      <c r="AC5931" s="31"/>
      <c r="AD5931" s="32"/>
      <c r="AE5931" s="32"/>
      <c r="AF5931" s="33"/>
      <c r="AJ5931" s="350">
        <v>1405008</v>
      </c>
      <c r="AK5931" s="3"/>
      <c r="AL5931" s="3"/>
    </row>
    <row r="5932" spans="1:38" ht="12" customHeight="1" x14ac:dyDescent="0.25">
      <c r="A5932" s="73">
        <v>5805009</v>
      </c>
      <c r="B5932" s="98" t="s">
        <v>4669</v>
      </c>
      <c r="C5932" s="74"/>
      <c r="D5932" s="115">
        <v>933.56</v>
      </c>
      <c r="E5932" s="75"/>
      <c r="F5932" s="112">
        <f t="shared" si="289"/>
        <v>1120.2719999999999</v>
      </c>
      <c r="G5932" s="80" t="s">
        <v>3334</v>
      </c>
      <c r="H5932" s="358"/>
      <c r="L5932"/>
      <c r="M5932"/>
      <c r="P5932" s="9">
        <v>144</v>
      </c>
      <c r="V5932" s="39"/>
      <c r="Z5932" s="38"/>
      <c r="AA5932" s="38">
        <v>4.9996931762395747</v>
      </c>
      <c r="AB5932" s="30"/>
      <c r="AC5932" s="31"/>
      <c r="AD5932" s="32"/>
      <c r="AE5932" s="32"/>
      <c r="AF5932" s="33"/>
      <c r="AJ5932" s="350">
        <v>1405009</v>
      </c>
      <c r="AK5932" s="3"/>
      <c r="AL5932" s="3"/>
    </row>
    <row r="5933" spans="1:38" ht="12" customHeight="1" x14ac:dyDescent="0.25">
      <c r="A5933" s="73">
        <v>5805010</v>
      </c>
      <c r="B5933" s="98" t="s">
        <v>4670</v>
      </c>
      <c r="C5933" s="74"/>
      <c r="D5933" s="115">
        <v>2209.33</v>
      </c>
      <c r="E5933" s="75"/>
      <c r="F5933" s="112">
        <f t="shared" si="289"/>
        <v>2651.1959999999999</v>
      </c>
      <c r="G5933" s="80" t="s">
        <v>3334</v>
      </c>
      <c r="H5933" s="358"/>
      <c r="L5933"/>
      <c r="M5933"/>
      <c r="P5933" s="9">
        <v>144</v>
      </c>
      <c r="V5933" s="39"/>
      <c r="Z5933" s="38"/>
      <c r="AA5933" s="38">
        <v>4.9999675874005618</v>
      </c>
      <c r="AB5933" s="30"/>
      <c r="AC5933" s="31"/>
      <c r="AD5933" s="32"/>
      <c r="AE5933" s="32"/>
      <c r="AF5933" s="33"/>
      <c r="AJ5933" s="350">
        <v>1405010</v>
      </c>
      <c r="AK5933" s="3"/>
      <c r="AL5933" s="3"/>
    </row>
    <row r="5934" spans="1:38" ht="12" customHeight="1" x14ac:dyDescent="0.25">
      <c r="A5934" s="73">
        <v>5805011</v>
      </c>
      <c r="B5934" s="98" t="s">
        <v>4671</v>
      </c>
      <c r="C5934" s="74"/>
      <c r="D5934" s="115">
        <v>2209.33</v>
      </c>
      <c r="E5934" s="75" t="s">
        <v>6464</v>
      </c>
      <c r="F5934" s="112">
        <f t="shared" si="289"/>
        <v>2651.1959999999999</v>
      </c>
      <c r="G5934" s="80" t="s">
        <v>3334</v>
      </c>
      <c r="H5934" s="358"/>
      <c r="L5934"/>
      <c r="M5934"/>
      <c r="P5934" s="9">
        <v>144</v>
      </c>
      <c r="V5934" s="39"/>
      <c r="Z5934" s="38"/>
      <c r="AA5934" s="38">
        <v>4.9999675874005618</v>
      </c>
      <c r="AB5934" s="30"/>
      <c r="AC5934" s="31"/>
      <c r="AD5934" s="32"/>
      <c r="AE5934" s="32"/>
      <c r="AF5934" s="33"/>
      <c r="AJ5934" s="350">
        <v>1405011</v>
      </c>
      <c r="AK5934" s="3"/>
      <c r="AL5934" s="3"/>
    </row>
    <row r="5935" spans="1:38" ht="12" customHeight="1" x14ac:dyDescent="0.25">
      <c r="A5935" s="73">
        <v>5805012</v>
      </c>
      <c r="B5935" s="98" t="s">
        <v>4672</v>
      </c>
      <c r="C5935" s="74"/>
      <c r="D5935" s="115">
        <v>2537.6999999999998</v>
      </c>
      <c r="E5935" s="75"/>
      <c r="F5935" s="112">
        <f t="shared" si="289"/>
        <v>3045.24</v>
      </c>
      <c r="G5935" s="80" t="s">
        <v>3334</v>
      </c>
      <c r="H5935" s="358"/>
      <c r="L5935"/>
      <c r="M5935"/>
      <c r="P5935" s="9">
        <v>144</v>
      </c>
      <c r="V5935" s="39"/>
      <c r="Z5935" s="38"/>
      <c r="AA5935" s="38">
        <v>4.9997460338960167</v>
      </c>
      <c r="AB5935" s="30"/>
      <c r="AC5935" s="31"/>
      <c r="AD5935" s="32"/>
      <c r="AE5935" s="32"/>
      <c r="AF5935" s="33"/>
      <c r="AJ5935" s="350">
        <v>1405012</v>
      </c>
      <c r="AK5935" s="3"/>
      <c r="AL5935" s="3"/>
    </row>
    <row r="5936" spans="1:38" ht="12" customHeight="1" x14ac:dyDescent="0.25">
      <c r="A5936" s="271">
        <v>1405013</v>
      </c>
      <c r="B5936" s="100" t="s">
        <v>4673</v>
      </c>
      <c r="C5936" s="85"/>
      <c r="D5936" s="115">
        <v>2537.6999999999998</v>
      </c>
      <c r="E5936" s="86"/>
      <c r="F5936" s="292">
        <f t="shared" si="289"/>
        <v>3045.24</v>
      </c>
      <c r="G5936" s="87" t="s">
        <v>3334</v>
      </c>
      <c r="H5936" s="358"/>
      <c r="L5936"/>
      <c r="M5936"/>
      <c r="P5936" s="9">
        <v>144</v>
      </c>
      <c r="V5936" s="39"/>
      <c r="Z5936" s="38"/>
      <c r="AA5936" s="38">
        <v>4.9997460338960167</v>
      </c>
      <c r="AB5936" s="30"/>
      <c r="AC5936" s="31"/>
      <c r="AD5936" s="32"/>
      <c r="AE5936" s="32"/>
      <c r="AF5936" s="33"/>
      <c r="AJ5936" s="350"/>
      <c r="AK5936" s="3"/>
      <c r="AL5936" s="3"/>
    </row>
    <row r="5937" spans="1:38" ht="75" customHeight="1" x14ac:dyDescent="0.25">
      <c r="A5937" s="269">
        <v>200</v>
      </c>
      <c r="B5937" s="284" t="s">
        <v>8107</v>
      </c>
      <c r="C5937" s="267"/>
      <c r="D5937" s="115"/>
      <c r="E5937" s="267"/>
      <c r="F5937" s="298"/>
      <c r="G5937" s="189"/>
      <c r="H5937" s="358"/>
      <c r="I5937" s="331"/>
      <c r="J5937" s="72"/>
      <c r="K5937" s="72"/>
      <c r="L5937"/>
      <c r="M5937"/>
      <c r="P5937" s="9">
        <v>145</v>
      </c>
      <c r="R5937" s="36"/>
      <c r="V5937" s="37"/>
      <c r="Z5937" s="38"/>
      <c r="AA5937" s="38"/>
      <c r="AB5937" s="30"/>
      <c r="AC5937" s="31"/>
      <c r="AD5937" s="32"/>
      <c r="AE5937" s="32"/>
      <c r="AF5937" s="33"/>
      <c r="AJ5937" s="350"/>
      <c r="AK5937" s="3"/>
      <c r="AL5937" s="3"/>
    </row>
    <row r="5938" spans="1:38" ht="12" customHeight="1" x14ac:dyDescent="0.25">
      <c r="A5938" s="76">
        <v>5803001</v>
      </c>
      <c r="B5938" s="270" t="s">
        <v>4545</v>
      </c>
      <c r="C5938" s="77"/>
      <c r="D5938" s="115">
        <v>323.12</v>
      </c>
      <c r="E5938" s="78" t="s">
        <v>6463</v>
      </c>
      <c r="F5938" s="112">
        <f t="shared" si="289"/>
        <v>387.74399999999997</v>
      </c>
      <c r="G5938" s="79" t="s">
        <v>3334</v>
      </c>
      <c r="H5938" s="358"/>
      <c r="I5938" s="326" t="s">
        <v>4950</v>
      </c>
      <c r="L5938"/>
      <c r="M5938"/>
      <c r="P5938" s="9">
        <v>145</v>
      </c>
      <c r="V5938" s="39"/>
      <c r="Z5938" s="38"/>
      <c r="AA5938" s="38">
        <v>1</v>
      </c>
      <c r="AB5938" s="30"/>
      <c r="AC5938" s="31"/>
      <c r="AD5938" s="32"/>
      <c r="AE5938" s="32"/>
      <c r="AF5938" s="33"/>
      <c r="AJ5938" s="350">
        <v>1403001</v>
      </c>
      <c r="AK5938" s="3"/>
      <c r="AL5938" s="3"/>
    </row>
    <row r="5939" spans="1:38" ht="12" customHeight="1" x14ac:dyDescent="0.25">
      <c r="A5939" s="356">
        <v>1403002</v>
      </c>
      <c r="B5939" s="98" t="s">
        <v>4513</v>
      </c>
      <c r="C5939" s="74"/>
      <c r="D5939" s="115">
        <v>190.98</v>
      </c>
      <c r="E5939" s="75" t="s">
        <v>6463</v>
      </c>
      <c r="F5939" s="309">
        <f t="shared" si="289"/>
        <v>229.17599999999999</v>
      </c>
      <c r="G5939" s="80" t="s">
        <v>3334</v>
      </c>
      <c r="H5939" s="358"/>
      <c r="I5939" s="360" t="s">
        <v>8342</v>
      </c>
      <c r="L5939"/>
      <c r="M5939"/>
      <c r="P5939" s="9">
        <v>145</v>
      </c>
      <c r="V5939" s="39"/>
      <c r="Z5939" s="38"/>
      <c r="AA5939" s="38">
        <v>0</v>
      </c>
      <c r="AB5939" s="30"/>
      <c r="AC5939" s="31"/>
      <c r="AD5939" s="32"/>
      <c r="AE5939" s="32"/>
      <c r="AF5939" s="33"/>
      <c r="AJ5939" s="350"/>
      <c r="AK5939" s="3"/>
      <c r="AL5939" s="3"/>
    </row>
    <row r="5940" spans="1:38" ht="12" customHeight="1" x14ac:dyDescent="0.25">
      <c r="A5940" s="73">
        <v>5803003</v>
      </c>
      <c r="B5940" s="98" t="s">
        <v>4546</v>
      </c>
      <c r="C5940" s="74"/>
      <c r="D5940" s="115">
        <v>323.12</v>
      </c>
      <c r="E5940" s="75" t="s">
        <v>1</v>
      </c>
      <c r="F5940" s="112">
        <f t="shared" si="289"/>
        <v>387.74399999999997</v>
      </c>
      <c r="G5940" s="80" t="s">
        <v>3334</v>
      </c>
      <c r="H5940" s="358"/>
      <c r="I5940" s="361"/>
      <c r="L5940"/>
      <c r="M5940"/>
      <c r="P5940" s="9">
        <v>145</v>
      </c>
      <c r="V5940" s="39"/>
      <c r="Z5940" s="38"/>
      <c r="AA5940" s="38">
        <v>4.9997783786179752</v>
      </c>
      <c r="AB5940" s="30"/>
      <c r="AC5940" s="31"/>
      <c r="AD5940" s="32"/>
      <c r="AE5940" s="32"/>
      <c r="AF5940" s="33"/>
      <c r="AJ5940" s="350">
        <v>1403003</v>
      </c>
      <c r="AK5940" s="3"/>
      <c r="AL5940" s="3"/>
    </row>
    <row r="5941" spans="1:38" ht="12" customHeight="1" x14ac:dyDescent="0.25">
      <c r="A5941" s="73">
        <v>1403004</v>
      </c>
      <c r="B5941" s="98" t="s">
        <v>4547</v>
      </c>
      <c r="C5941" s="74"/>
      <c r="D5941" s="115">
        <v>323.12</v>
      </c>
      <c r="E5941" s="75" t="s">
        <v>6463</v>
      </c>
      <c r="F5941" s="112">
        <f t="shared" si="289"/>
        <v>387.74399999999997</v>
      </c>
      <c r="G5941" s="80" t="s">
        <v>3334</v>
      </c>
      <c r="H5941" s="358"/>
      <c r="L5941"/>
      <c r="M5941"/>
      <c r="P5941" s="9">
        <v>145</v>
      </c>
      <c r="V5941" s="39"/>
      <c r="Z5941" s="38"/>
      <c r="AA5941" s="38">
        <v>4.9997783786179752</v>
      </c>
      <c r="AB5941" s="30"/>
      <c r="AC5941" s="31"/>
      <c r="AD5941" s="32"/>
      <c r="AE5941" s="32"/>
      <c r="AF5941" s="33"/>
      <c r="AJ5941" s="350"/>
      <c r="AK5941" s="3"/>
      <c r="AL5941" s="3"/>
    </row>
    <row r="5942" spans="1:38" ht="12" customHeight="1" x14ac:dyDescent="0.25">
      <c r="A5942" s="356">
        <v>1403005</v>
      </c>
      <c r="B5942" s="98" t="s">
        <v>4548</v>
      </c>
      <c r="C5942" s="74"/>
      <c r="D5942" s="115">
        <v>203.17</v>
      </c>
      <c r="E5942" s="75" t="s">
        <v>6463</v>
      </c>
      <c r="F5942" s="309">
        <f t="shared" si="289"/>
        <v>243.80399999999997</v>
      </c>
      <c r="G5942" s="80" t="s">
        <v>3334</v>
      </c>
      <c r="H5942" s="358"/>
      <c r="I5942" s="360" t="s">
        <v>8336</v>
      </c>
      <c r="L5942"/>
      <c r="M5942"/>
      <c r="P5942" s="9">
        <v>145</v>
      </c>
      <c r="V5942" s="39"/>
      <c r="Z5942" s="38"/>
      <c r="AA5942" s="38">
        <v>0</v>
      </c>
      <c r="AB5942" s="30"/>
      <c r="AC5942" s="31"/>
      <c r="AD5942" s="32"/>
      <c r="AE5942" s="32"/>
      <c r="AF5942" s="33"/>
      <c r="AJ5942" s="350"/>
      <c r="AK5942" s="3"/>
      <c r="AL5942" s="3"/>
    </row>
    <row r="5943" spans="1:38" ht="12" customHeight="1" x14ac:dyDescent="0.25">
      <c r="A5943" s="73">
        <v>5803006</v>
      </c>
      <c r="B5943" s="98" t="s">
        <v>4549</v>
      </c>
      <c r="C5943" s="74"/>
      <c r="D5943" s="115">
        <v>323.12</v>
      </c>
      <c r="E5943" s="75" t="s">
        <v>6464</v>
      </c>
      <c r="F5943" s="112">
        <f t="shared" si="289"/>
        <v>387.74399999999997</v>
      </c>
      <c r="G5943" s="80" t="s">
        <v>3334</v>
      </c>
      <c r="H5943" s="358"/>
      <c r="I5943" s="361"/>
      <c r="L5943"/>
      <c r="M5943"/>
      <c r="P5943" s="9">
        <v>145</v>
      </c>
      <c r="V5943" s="39"/>
      <c r="Z5943" s="38"/>
      <c r="AA5943" s="38">
        <v>1</v>
      </c>
      <c r="AB5943" s="30"/>
      <c r="AC5943" s="31"/>
      <c r="AD5943" s="32"/>
      <c r="AE5943" s="32"/>
      <c r="AF5943" s="33"/>
      <c r="AJ5943" s="350">
        <v>1403006</v>
      </c>
      <c r="AK5943" s="3"/>
      <c r="AL5943" s="3"/>
    </row>
    <row r="5944" spans="1:38" ht="12" customHeight="1" x14ac:dyDescent="0.25">
      <c r="A5944" s="73">
        <v>1403007</v>
      </c>
      <c r="B5944" s="98" t="s">
        <v>4550</v>
      </c>
      <c r="C5944" s="74"/>
      <c r="D5944" s="115">
        <v>323.12</v>
      </c>
      <c r="E5944" s="75" t="s">
        <v>6463</v>
      </c>
      <c r="F5944" s="112">
        <f t="shared" si="289"/>
        <v>387.74399999999997</v>
      </c>
      <c r="G5944" s="80" t="s">
        <v>3334</v>
      </c>
      <c r="H5944" s="358"/>
      <c r="L5944"/>
      <c r="M5944"/>
      <c r="P5944" s="9">
        <v>145</v>
      </c>
      <c r="V5944" s="39"/>
      <c r="Z5944" s="38"/>
      <c r="AA5944" s="38">
        <v>4.9997783786179752</v>
      </c>
      <c r="AB5944" s="30"/>
      <c r="AC5944" s="31"/>
      <c r="AD5944" s="32"/>
      <c r="AE5944" s="32"/>
      <c r="AF5944" s="33"/>
      <c r="AJ5944" s="350"/>
      <c r="AK5944" s="3"/>
      <c r="AL5944" s="3"/>
    </row>
    <row r="5945" spans="1:38" ht="12" customHeight="1" x14ac:dyDescent="0.25">
      <c r="A5945" s="356">
        <v>1403008</v>
      </c>
      <c r="B5945" s="98" t="s">
        <v>4551</v>
      </c>
      <c r="C5945" s="74"/>
      <c r="D5945" s="115">
        <v>203.17</v>
      </c>
      <c r="E5945" s="75" t="s">
        <v>6463</v>
      </c>
      <c r="F5945" s="309">
        <f t="shared" si="289"/>
        <v>243.80399999999997</v>
      </c>
      <c r="G5945" s="80" t="s">
        <v>3334</v>
      </c>
      <c r="H5945" s="358"/>
      <c r="I5945" s="360" t="s">
        <v>8337</v>
      </c>
      <c r="L5945"/>
      <c r="M5945"/>
      <c r="P5945" s="9">
        <v>145</v>
      </c>
      <c r="V5945" s="39"/>
      <c r="Z5945" s="38"/>
      <c r="AA5945" s="38">
        <v>0</v>
      </c>
      <c r="AB5945" s="30"/>
      <c r="AC5945" s="31"/>
      <c r="AD5945" s="32"/>
      <c r="AE5945" s="32"/>
      <c r="AF5945" s="33"/>
      <c r="AJ5945" s="350"/>
      <c r="AK5945" s="3"/>
      <c r="AL5945" s="3"/>
    </row>
    <row r="5946" spans="1:38" ht="12" customHeight="1" x14ac:dyDescent="0.25">
      <c r="A5946" s="73">
        <v>5803009</v>
      </c>
      <c r="B5946" s="98" t="s">
        <v>4552</v>
      </c>
      <c r="C5946" s="74"/>
      <c r="D5946" s="115">
        <v>323.12</v>
      </c>
      <c r="E5946" s="75" t="s">
        <v>6464</v>
      </c>
      <c r="F5946" s="112">
        <f t="shared" si="289"/>
        <v>387.74399999999997</v>
      </c>
      <c r="G5946" s="80" t="s">
        <v>3334</v>
      </c>
      <c r="H5946" s="358"/>
      <c r="I5946" s="361"/>
      <c r="L5946"/>
      <c r="M5946"/>
      <c r="P5946" s="9">
        <v>145</v>
      </c>
      <c r="V5946" s="39"/>
      <c r="Z5946" s="38"/>
      <c r="AA5946" s="38">
        <v>4.9997783786179752</v>
      </c>
      <c r="AB5946" s="30"/>
      <c r="AC5946" s="31"/>
      <c r="AD5946" s="32"/>
      <c r="AE5946" s="32"/>
      <c r="AF5946" s="33"/>
      <c r="AJ5946" s="350">
        <v>1403009</v>
      </c>
      <c r="AK5946" s="3"/>
      <c r="AL5946" s="3"/>
    </row>
    <row r="5947" spans="1:38" ht="12" customHeight="1" x14ac:dyDescent="0.25">
      <c r="A5947" s="73">
        <v>5803010</v>
      </c>
      <c r="B5947" s="98" t="s">
        <v>4553</v>
      </c>
      <c r="C5947" s="74"/>
      <c r="D5947" s="115">
        <v>327.77</v>
      </c>
      <c r="E5947" s="75"/>
      <c r="F5947" s="112">
        <f t="shared" si="289"/>
        <v>393.32399999999996</v>
      </c>
      <c r="G5947" s="80" t="s">
        <v>3334</v>
      </c>
      <c r="H5947" s="358"/>
      <c r="L5947"/>
      <c r="M5947"/>
      <c r="P5947" s="9">
        <v>145</v>
      </c>
      <c r="V5947" s="39"/>
      <c r="Z5947" s="38"/>
      <c r="AA5947" s="38">
        <v>4.9989075813851827</v>
      </c>
      <c r="AB5947" s="30"/>
      <c r="AC5947" s="31"/>
      <c r="AD5947" s="32"/>
      <c r="AE5947" s="32"/>
      <c r="AF5947" s="33"/>
      <c r="AJ5947" s="350">
        <v>1403010</v>
      </c>
      <c r="AK5947" s="3"/>
      <c r="AL5947" s="3"/>
    </row>
    <row r="5948" spans="1:38" ht="12" customHeight="1" x14ac:dyDescent="0.25">
      <c r="A5948" s="73">
        <v>1403011</v>
      </c>
      <c r="B5948" s="98" t="s">
        <v>4554</v>
      </c>
      <c r="C5948" s="74"/>
      <c r="D5948" s="115">
        <v>270.19</v>
      </c>
      <c r="E5948" s="75" t="s">
        <v>6463</v>
      </c>
      <c r="F5948" s="112">
        <f t="shared" si="289"/>
        <v>324.22800000000001</v>
      </c>
      <c r="G5948" s="80" t="s">
        <v>3334</v>
      </c>
      <c r="H5948" s="358"/>
      <c r="L5948"/>
      <c r="M5948"/>
      <c r="P5948" s="9">
        <v>145</v>
      </c>
      <c r="V5948" s="39"/>
      <c r="Z5948" s="38"/>
      <c r="AA5948" s="38">
        <v>0</v>
      </c>
      <c r="AB5948" s="30"/>
      <c r="AC5948" s="31"/>
      <c r="AD5948" s="32"/>
      <c r="AE5948" s="32"/>
      <c r="AF5948" s="33"/>
      <c r="AJ5948" s="350"/>
      <c r="AK5948" s="3"/>
      <c r="AL5948" s="3"/>
    </row>
    <row r="5949" spans="1:38" ht="12" customHeight="1" x14ac:dyDescent="0.25">
      <c r="A5949" s="73">
        <v>5803012</v>
      </c>
      <c r="B5949" s="98" t="s">
        <v>4555</v>
      </c>
      <c r="C5949" s="74"/>
      <c r="D5949" s="115">
        <v>327.77</v>
      </c>
      <c r="E5949" s="75"/>
      <c r="F5949" s="112">
        <f t="shared" ref="F5949:F6012" si="290">D5949*1.2</f>
        <v>393.32399999999996</v>
      </c>
      <c r="G5949" s="80" t="s">
        <v>3334</v>
      </c>
      <c r="H5949" s="358"/>
      <c r="L5949"/>
      <c r="M5949"/>
      <c r="P5949" s="9">
        <v>145</v>
      </c>
      <c r="V5949" s="39"/>
      <c r="Z5949" s="38"/>
      <c r="AA5949" s="38">
        <v>4.9989075813851827</v>
      </c>
      <c r="AB5949" s="30"/>
      <c r="AC5949" s="31"/>
      <c r="AD5949" s="32"/>
      <c r="AE5949" s="32"/>
      <c r="AF5949" s="33"/>
      <c r="AJ5949" s="350">
        <v>1403012</v>
      </c>
      <c r="AK5949" s="3"/>
      <c r="AL5949" s="3"/>
    </row>
    <row r="5950" spans="1:38" ht="12" customHeight="1" x14ac:dyDescent="0.25">
      <c r="A5950" s="73">
        <v>1403013</v>
      </c>
      <c r="B5950" s="98" t="s">
        <v>4556</v>
      </c>
      <c r="C5950" s="74"/>
      <c r="D5950" s="115">
        <v>394.24</v>
      </c>
      <c r="E5950" s="75" t="s">
        <v>6464</v>
      </c>
      <c r="F5950" s="112">
        <f t="shared" si="290"/>
        <v>473.08799999999997</v>
      </c>
      <c r="G5950" s="80" t="s">
        <v>3334</v>
      </c>
      <c r="H5950" s="358"/>
      <c r="L5950"/>
      <c r="M5950"/>
      <c r="P5950" s="9">
        <v>145</v>
      </c>
      <c r="V5950" s="39"/>
      <c r="Z5950" s="38"/>
      <c r="AA5950" s="38">
        <v>4.9987285210883812</v>
      </c>
      <c r="AB5950" s="30"/>
      <c r="AC5950" s="31"/>
      <c r="AD5950" s="32"/>
      <c r="AE5950" s="32"/>
      <c r="AF5950" s="33"/>
      <c r="AJ5950" s="350"/>
      <c r="AK5950" s="3"/>
      <c r="AL5950" s="3"/>
    </row>
    <row r="5951" spans="1:38" ht="12" customHeight="1" x14ac:dyDescent="0.25">
      <c r="A5951" s="73">
        <v>5803014</v>
      </c>
      <c r="B5951" s="98" t="s">
        <v>4557</v>
      </c>
      <c r="C5951" s="74"/>
      <c r="D5951" s="115">
        <v>307.88</v>
      </c>
      <c r="E5951" s="75" t="s">
        <v>6463</v>
      </c>
      <c r="F5951" s="112">
        <f t="shared" si="290"/>
        <v>369.45599999999996</v>
      </c>
      <c r="G5951" s="80" t="s">
        <v>3334</v>
      </c>
      <c r="H5951" s="358"/>
      <c r="L5951"/>
      <c r="M5951"/>
      <c r="P5951" s="9">
        <v>145</v>
      </c>
      <c r="V5951" s="39"/>
      <c r="Z5951" s="38"/>
      <c r="AA5951" s="38">
        <v>0</v>
      </c>
      <c r="AB5951" s="30"/>
      <c r="AC5951" s="31"/>
      <c r="AD5951" s="32"/>
      <c r="AE5951" s="32"/>
      <c r="AF5951" s="33"/>
      <c r="AJ5951" s="350">
        <v>1403014</v>
      </c>
      <c r="AK5951" s="3"/>
      <c r="AL5951" s="3"/>
    </row>
    <row r="5952" spans="1:38" ht="12" customHeight="1" x14ac:dyDescent="0.25">
      <c r="A5952" s="73">
        <v>5803015</v>
      </c>
      <c r="B5952" s="98" t="s">
        <v>4558</v>
      </c>
      <c r="C5952" s="74"/>
      <c r="D5952" s="115">
        <v>394.24</v>
      </c>
      <c r="E5952" s="75"/>
      <c r="F5952" s="112">
        <f t="shared" si="290"/>
        <v>473.08799999999997</v>
      </c>
      <c r="G5952" s="80" t="s">
        <v>3334</v>
      </c>
      <c r="H5952" s="358"/>
      <c r="L5952"/>
      <c r="M5952"/>
      <c r="P5952" s="9">
        <v>145</v>
      </c>
      <c r="V5952" s="39"/>
      <c r="Z5952" s="38"/>
      <c r="AA5952" s="38">
        <v>4.9987285210883812</v>
      </c>
      <c r="AB5952" s="30"/>
      <c r="AC5952" s="31"/>
      <c r="AD5952" s="32"/>
      <c r="AE5952" s="32"/>
      <c r="AF5952" s="33"/>
      <c r="AJ5952" s="350">
        <v>1403015</v>
      </c>
      <c r="AK5952" s="3"/>
      <c r="AL5952" s="3"/>
    </row>
    <row r="5953" spans="1:38" ht="12" customHeight="1" x14ac:dyDescent="0.25">
      <c r="A5953" s="73">
        <v>5803016</v>
      </c>
      <c r="B5953" s="98" t="s">
        <v>4559</v>
      </c>
      <c r="C5953" s="74"/>
      <c r="D5953" s="115">
        <v>466.94</v>
      </c>
      <c r="E5953" s="75" t="s">
        <v>6464</v>
      </c>
      <c r="F5953" s="112">
        <f t="shared" si="290"/>
        <v>560.32799999999997</v>
      </c>
      <c r="G5953" s="80" t="s">
        <v>3334</v>
      </c>
      <c r="H5953" s="358"/>
      <c r="L5953"/>
      <c r="M5953"/>
      <c r="P5953" s="9">
        <v>145</v>
      </c>
      <c r="V5953" s="39"/>
      <c r="Z5953" s="38"/>
      <c r="AA5953" s="38">
        <v>1</v>
      </c>
      <c r="AB5953" s="30"/>
      <c r="AC5953" s="31"/>
      <c r="AD5953" s="32"/>
      <c r="AE5953" s="32"/>
      <c r="AF5953" s="33"/>
      <c r="AJ5953" s="350">
        <v>1403016</v>
      </c>
      <c r="AK5953" s="3"/>
      <c r="AL5953" s="3"/>
    </row>
    <row r="5954" spans="1:38" ht="12" customHeight="1" x14ac:dyDescent="0.25">
      <c r="A5954" s="356">
        <v>1403017</v>
      </c>
      <c r="B5954" s="98" t="s">
        <v>4560</v>
      </c>
      <c r="C5954" s="74"/>
      <c r="D5954" s="115">
        <v>264.47000000000003</v>
      </c>
      <c r="E5954" s="75" t="s">
        <v>6463</v>
      </c>
      <c r="F5954" s="309">
        <f t="shared" si="290"/>
        <v>317.36400000000003</v>
      </c>
      <c r="G5954" s="80" t="s">
        <v>3334</v>
      </c>
      <c r="H5954" s="358"/>
      <c r="L5954"/>
      <c r="M5954"/>
      <c r="P5954" s="9">
        <v>145</v>
      </c>
      <c r="V5954" s="39"/>
      <c r="Z5954" s="38"/>
      <c r="AA5954" s="38">
        <v>0</v>
      </c>
      <c r="AB5954" s="30"/>
      <c r="AC5954" s="31"/>
      <c r="AD5954" s="32"/>
      <c r="AE5954" s="32"/>
      <c r="AF5954" s="33"/>
      <c r="AJ5954" s="350"/>
      <c r="AK5954" s="3"/>
      <c r="AL5954" s="3"/>
    </row>
    <row r="5955" spans="1:38" ht="12" customHeight="1" x14ac:dyDescent="0.25">
      <c r="A5955" s="73">
        <v>1403018</v>
      </c>
      <c r="B5955" s="98" t="s">
        <v>4561</v>
      </c>
      <c r="C5955" s="74"/>
      <c r="D5955" s="115">
        <v>466.94</v>
      </c>
      <c r="E5955" s="75"/>
      <c r="F5955" s="112">
        <f t="shared" si="290"/>
        <v>560.32799999999997</v>
      </c>
      <c r="G5955" s="80" t="s">
        <v>3334</v>
      </c>
      <c r="H5955" s="358"/>
      <c r="L5955"/>
      <c r="M5955"/>
      <c r="P5955" s="9">
        <v>145</v>
      </c>
      <c r="V5955" s="39"/>
      <c r="Z5955" s="38"/>
      <c r="AA5955" s="38">
        <v>4.9995399196392896</v>
      </c>
      <c r="AB5955" s="30"/>
      <c r="AC5955" s="31"/>
      <c r="AD5955" s="32"/>
      <c r="AE5955" s="32"/>
      <c r="AF5955" s="33"/>
      <c r="AJ5955" s="350"/>
      <c r="AK5955" s="3"/>
      <c r="AL5955" s="3"/>
    </row>
    <row r="5956" spans="1:38" ht="12" customHeight="1" x14ac:dyDescent="0.25">
      <c r="A5956" s="73">
        <v>5803019</v>
      </c>
      <c r="B5956" s="98" t="s">
        <v>4562</v>
      </c>
      <c r="C5956" s="74"/>
      <c r="D5956" s="115">
        <v>499.46</v>
      </c>
      <c r="E5956" s="75"/>
      <c r="F5956" s="112">
        <f t="shared" si="290"/>
        <v>599.35199999999998</v>
      </c>
      <c r="G5956" s="80" t="s">
        <v>3334</v>
      </c>
      <c r="H5956" s="358"/>
      <c r="L5956"/>
      <c r="M5956"/>
      <c r="P5956" s="9">
        <v>145</v>
      </c>
      <c r="V5956" s="39"/>
      <c r="Z5956" s="38"/>
      <c r="AA5956" s="38">
        <v>5.00086023972014</v>
      </c>
      <c r="AB5956" s="30"/>
      <c r="AC5956" s="31"/>
      <c r="AD5956" s="32"/>
      <c r="AE5956" s="32"/>
      <c r="AF5956" s="33"/>
      <c r="AJ5956" s="350">
        <v>1403019</v>
      </c>
      <c r="AK5956" s="3"/>
      <c r="AL5956" s="3"/>
    </row>
    <row r="5957" spans="1:38" ht="12" customHeight="1" x14ac:dyDescent="0.25">
      <c r="A5957" s="356">
        <v>1403020</v>
      </c>
      <c r="B5957" s="98" t="s">
        <v>4563</v>
      </c>
      <c r="C5957" s="74"/>
      <c r="D5957" s="115">
        <v>336.63</v>
      </c>
      <c r="E5957" s="75" t="s">
        <v>6463</v>
      </c>
      <c r="F5957" s="309">
        <f t="shared" si="290"/>
        <v>403.95599999999996</v>
      </c>
      <c r="G5957" s="80" t="s">
        <v>3334</v>
      </c>
      <c r="H5957" s="358"/>
      <c r="L5957"/>
      <c r="M5957"/>
      <c r="P5957" s="9">
        <v>145</v>
      </c>
      <c r="V5957" s="39"/>
      <c r="Z5957" s="38"/>
      <c r="AA5957" s="38">
        <v>0</v>
      </c>
      <c r="AB5957" s="30"/>
      <c r="AC5957" s="31"/>
      <c r="AD5957" s="32"/>
      <c r="AE5957" s="32"/>
      <c r="AF5957" s="33"/>
      <c r="AJ5957" s="350"/>
      <c r="AK5957" s="3"/>
      <c r="AL5957" s="3"/>
    </row>
    <row r="5958" spans="1:38" ht="12" customHeight="1" x14ac:dyDescent="0.25">
      <c r="A5958" s="73">
        <v>1403021</v>
      </c>
      <c r="B5958" s="98" t="s">
        <v>4564</v>
      </c>
      <c r="C5958" s="74"/>
      <c r="D5958" s="115">
        <v>499.46</v>
      </c>
      <c r="E5958" s="75"/>
      <c r="F5958" s="112">
        <f t="shared" si="290"/>
        <v>599.35199999999998</v>
      </c>
      <c r="G5958" s="80" t="s">
        <v>3334</v>
      </c>
      <c r="H5958" s="358"/>
      <c r="L5958"/>
      <c r="M5958"/>
      <c r="P5958" s="9">
        <v>145</v>
      </c>
      <c r="V5958" s="39"/>
      <c r="Z5958" s="38"/>
      <c r="AA5958" s="38">
        <v>5.00086023972014</v>
      </c>
      <c r="AB5958" s="30"/>
      <c r="AC5958" s="31"/>
      <c r="AD5958" s="32"/>
      <c r="AE5958" s="32"/>
      <c r="AF5958" s="33"/>
      <c r="AJ5958" s="350"/>
      <c r="AK5958" s="3"/>
      <c r="AL5958" s="3"/>
    </row>
    <row r="5959" spans="1:38" ht="12" customHeight="1" x14ac:dyDescent="0.25">
      <c r="A5959" s="73">
        <v>5803022</v>
      </c>
      <c r="B5959" s="98" t="s">
        <v>4565</v>
      </c>
      <c r="C5959" s="74"/>
      <c r="D5959" s="115">
        <v>653.79999999999995</v>
      </c>
      <c r="E5959" s="75" t="s">
        <v>6463</v>
      </c>
      <c r="F5959" s="112">
        <f t="shared" si="290"/>
        <v>784.56</v>
      </c>
      <c r="G5959" s="80" t="s">
        <v>3334</v>
      </c>
      <c r="H5959" s="358"/>
      <c r="L5959"/>
      <c r="M5959"/>
      <c r="P5959" s="9">
        <v>145</v>
      </c>
      <c r="V5959" s="39"/>
      <c r="Z5959" s="38"/>
      <c r="AA5959" s="38">
        <v>1</v>
      </c>
      <c r="AB5959" s="30"/>
      <c r="AC5959" s="31"/>
      <c r="AD5959" s="32"/>
      <c r="AE5959" s="32"/>
      <c r="AF5959" s="33"/>
      <c r="AJ5959" s="350">
        <v>1403022</v>
      </c>
      <c r="AK5959" s="3"/>
      <c r="AL5959" s="3"/>
    </row>
    <row r="5960" spans="1:38" ht="12" customHeight="1" x14ac:dyDescent="0.25">
      <c r="A5960" s="356">
        <v>1403023</v>
      </c>
      <c r="B5960" s="98" t="s">
        <v>4566</v>
      </c>
      <c r="C5960" s="74"/>
      <c r="D5960" s="115">
        <v>404.81</v>
      </c>
      <c r="E5960" s="75" t="s">
        <v>6463</v>
      </c>
      <c r="F5960" s="309">
        <f t="shared" si="290"/>
        <v>485.77199999999999</v>
      </c>
      <c r="G5960" s="80" t="s">
        <v>3334</v>
      </c>
      <c r="H5960" s="358"/>
      <c r="L5960"/>
      <c r="M5960"/>
      <c r="P5960" s="9">
        <v>145</v>
      </c>
      <c r="V5960" s="39"/>
      <c r="Z5960" s="38"/>
      <c r="AA5960" s="38">
        <v>0</v>
      </c>
      <c r="AB5960" s="30"/>
      <c r="AC5960" s="31"/>
      <c r="AD5960" s="32"/>
      <c r="AE5960" s="32"/>
      <c r="AF5960" s="33"/>
      <c r="AJ5960" s="350"/>
      <c r="AK5960" s="3"/>
      <c r="AL5960" s="3"/>
    </row>
    <row r="5961" spans="1:38" ht="12" customHeight="1" x14ac:dyDescent="0.25">
      <c r="A5961" s="73">
        <v>5803024</v>
      </c>
      <c r="B5961" s="98" t="s">
        <v>4567</v>
      </c>
      <c r="C5961" s="74"/>
      <c r="D5961" s="115">
        <v>653.79999999999995</v>
      </c>
      <c r="E5961" s="75" t="s">
        <v>1</v>
      </c>
      <c r="F5961" s="112">
        <f t="shared" si="290"/>
        <v>784.56</v>
      </c>
      <c r="G5961" s="80" t="s">
        <v>3334</v>
      </c>
      <c r="H5961" s="358"/>
      <c r="L5961"/>
      <c r="M5961"/>
      <c r="P5961" s="9">
        <v>145</v>
      </c>
      <c r="V5961" s="39"/>
      <c r="Z5961" s="38"/>
      <c r="AA5961" s="38">
        <v>4.9989047097480892</v>
      </c>
      <c r="AB5961" s="30"/>
      <c r="AC5961" s="31"/>
      <c r="AD5961" s="32"/>
      <c r="AE5961" s="32"/>
      <c r="AF5961" s="33"/>
      <c r="AJ5961" s="350">
        <v>1403024</v>
      </c>
      <c r="AK5961" s="3"/>
      <c r="AL5961" s="3"/>
    </row>
    <row r="5962" spans="1:38" ht="12" customHeight="1" x14ac:dyDescent="0.25">
      <c r="A5962" s="356">
        <v>1403025</v>
      </c>
      <c r="B5962" s="98" t="s">
        <v>4568</v>
      </c>
      <c r="C5962" s="74"/>
      <c r="D5962" s="115">
        <v>448.8</v>
      </c>
      <c r="E5962" s="75" t="s">
        <v>6463</v>
      </c>
      <c r="F5962" s="309">
        <f t="shared" si="290"/>
        <v>538.55999999999995</v>
      </c>
      <c r="G5962" s="80" t="s">
        <v>3334</v>
      </c>
      <c r="H5962" s="358"/>
      <c r="L5962"/>
      <c r="M5962"/>
      <c r="P5962" s="9">
        <v>145</v>
      </c>
      <c r="V5962" s="39"/>
      <c r="Z5962" s="38"/>
      <c r="AA5962" s="38">
        <v>0</v>
      </c>
      <c r="AB5962" s="30"/>
      <c r="AC5962" s="31"/>
      <c r="AD5962" s="32"/>
      <c r="AE5962" s="32"/>
      <c r="AF5962" s="33"/>
      <c r="AJ5962" s="350"/>
      <c r="AK5962" s="3"/>
      <c r="AL5962" s="3"/>
    </row>
    <row r="5963" spans="1:38" ht="12" customHeight="1" x14ac:dyDescent="0.25">
      <c r="A5963" s="73">
        <v>5803026</v>
      </c>
      <c r="B5963" s="98" t="s">
        <v>4569</v>
      </c>
      <c r="C5963" s="74"/>
      <c r="D5963" s="115">
        <v>676.41</v>
      </c>
      <c r="E5963" s="75"/>
      <c r="F5963" s="112">
        <f t="shared" si="290"/>
        <v>811.69199999999989</v>
      </c>
      <c r="G5963" s="80" t="s">
        <v>3334</v>
      </c>
      <c r="H5963" s="358"/>
      <c r="L5963"/>
      <c r="M5963"/>
      <c r="P5963" s="9">
        <v>145</v>
      </c>
      <c r="V5963" s="39"/>
      <c r="Z5963" s="38"/>
      <c r="AA5963" s="38">
        <v>1</v>
      </c>
      <c r="AB5963" s="30"/>
      <c r="AC5963" s="31"/>
      <c r="AD5963" s="32"/>
      <c r="AE5963" s="32"/>
      <c r="AF5963" s="33"/>
      <c r="AJ5963" s="350">
        <v>1403026</v>
      </c>
      <c r="AK5963" s="3"/>
      <c r="AL5963" s="3"/>
    </row>
    <row r="5964" spans="1:38" ht="12" customHeight="1" x14ac:dyDescent="0.25">
      <c r="A5964" s="73">
        <v>1403027</v>
      </c>
      <c r="B5964" s="98" t="s">
        <v>4570</v>
      </c>
      <c r="C5964" s="74"/>
      <c r="D5964" s="115">
        <v>711.86</v>
      </c>
      <c r="E5964" s="75"/>
      <c r="F5964" s="112">
        <f t="shared" si="290"/>
        <v>854.23199999999997</v>
      </c>
      <c r="G5964" s="80" t="s">
        <v>3334</v>
      </c>
      <c r="H5964" s="358"/>
      <c r="L5964"/>
      <c r="M5964"/>
      <c r="P5964" s="9">
        <v>145</v>
      </c>
      <c r="V5964" s="39"/>
      <c r="Z5964" s="38"/>
      <c r="AA5964" s="38">
        <v>4.9995976178979618</v>
      </c>
      <c r="AB5964" s="30"/>
      <c r="AC5964" s="31"/>
      <c r="AD5964" s="32"/>
      <c r="AE5964" s="32"/>
      <c r="AF5964" s="33"/>
      <c r="AJ5964" s="350"/>
      <c r="AK5964" s="3"/>
      <c r="AL5964" s="3"/>
    </row>
    <row r="5965" spans="1:38" ht="12" customHeight="1" x14ac:dyDescent="0.25">
      <c r="A5965" s="73">
        <v>1403028</v>
      </c>
      <c r="B5965" s="98" t="s">
        <v>4571</v>
      </c>
      <c r="C5965" s="74"/>
      <c r="D5965" s="115">
        <v>578.48</v>
      </c>
      <c r="E5965" s="75" t="s">
        <v>6463</v>
      </c>
      <c r="F5965" s="112">
        <f t="shared" si="290"/>
        <v>694.17600000000004</v>
      </c>
      <c r="G5965" s="80" t="s">
        <v>3334</v>
      </c>
      <c r="H5965" s="358"/>
      <c r="L5965"/>
      <c r="M5965"/>
      <c r="P5965" s="9">
        <v>145</v>
      </c>
      <c r="V5965" s="39"/>
      <c r="Z5965" s="38"/>
      <c r="AA5965" s="38">
        <v>0</v>
      </c>
      <c r="AB5965" s="30"/>
      <c r="AC5965" s="31"/>
      <c r="AD5965" s="32"/>
      <c r="AE5965" s="32"/>
      <c r="AF5965" s="33"/>
      <c r="AJ5965" s="350"/>
      <c r="AK5965" s="3"/>
      <c r="AL5965" s="3"/>
    </row>
    <row r="5966" spans="1:38" ht="12" customHeight="1" x14ac:dyDescent="0.25">
      <c r="A5966" s="73">
        <v>1403029</v>
      </c>
      <c r="B5966" s="98" t="s">
        <v>4572</v>
      </c>
      <c r="C5966" s="74"/>
      <c r="D5966" s="115">
        <v>711.86</v>
      </c>
      <c r="E5966" s="75"/>
      <c r="F5966" s="112">
        <f t="shared" si="290"/>
        <v>854.23199999999997</v>
      </c>
      <c r="G5966" s="80" t="s">
        <v>3334</v>
      </c>
      <c r="H5966" s="358"/>
      <c r="L5966"/>
      <c r="M5966"/>
      <c r="P5966" s="9">
        <v>145</v>
      </c>
      <c r="V5966" s="39"/>
      <c r="Z5966" s="38"/>
      <c r="AA5966" s="38">
        <v>4.9995976178979618</v>
      </c>
      <c r="AB5966" s="30"/>
      <c r="AC5966" s="31"/>
      <c r="AD5966" s="32"/>
      <c r="AE5966" s="32"/>
      <c r="AF5966" s="33"/>
      <c r="AJ5966" s="350"/>
      <c r="AK5966" s="3"/>
      <c r="AL5966" s="3"/>
    </row>
    <row r="5967" spans="1:38" ht="12" customHeight="1" x14ac:dyDescent="0.25">
      <c r="A5967" s="73">
        <v>5803030</v>
      </c>
      <c r="B5967" s="98" t="s">
        <v>4573</v>
      </c>
      <c r="C5967" s="74"/>
      <c r="D5967" s="115">
        <v>809.19</v>
      </c>
      <c r="E5967" s="75" t="s">
        <v>6463</v>
      </c>
      <c r="F5967" s="112">
        <f t="shared" si="290"/>
        <v>971.02800000000002</v>
      </c>
      <c r="G5967" s="80" t="s">
        <v>3334</v>
      </c>
      <c r="H5967" s="358"/>
      <c r="L5967"/>
      <c r="M5967"/>
      <c r="P5967" s="9">
        <v>145</v>
      </c>
      <c r="V5967" s="39"/>
      <c r="Z5967" s="38"/>
      <c r="AA5967" s="38">
        <v>0</v>
      </c>
      <c r="AB5967" s="30"/>
      <c r="AC5967" s="31"/>
      <c r="AD5967" s="32"/>
      <c r="AE5967" s="32"/>
      <c r="AF5967" s="33"/>
      <c r="AJ5967" s="350">
        <v>1403030</v>
      </c>
      <c r="AK5967" s="3"/>
      <c r="AL5967" s="3"/>
    </row>
    <row r="5968" spans="1:38" ht="12" customHeight="1" x14ac:dyDescent="0.25">
      <c r="A5968" s="73">
        <v>1403031</v>
      </c>
      <c r="B5968" s="98" t="s">
        <v>4574</v>
      </c>
      <c r="C5968" s="74"/>
      <c r="D5968" s="115">
        <v>1079.45</v>
      </c>
      <c r="E5968" s="75"/>
      <c r="F5968" s="112">
        <f t="shared" si="290"/>
        <v>1295.3399999999999</v>
      </c>
      <c r="G5968" s="80" t="s">
        <v>3334</v>
      </c>
      <c r="H5968" s="358"/>
      <c r="L5968"/>
      <c r="M5968"/>
      <c r="P5968" s="9">
        <v>145</v>
      </c>
      <c r="V5968" s="39"/>
      <c r="Z5968" s="38"/>
      <c r="AA5968" s="38">
        <v>4.9993366060766959</v>
      </c>
      <c r="AB5968" s="30"/>
      <c r="AC5968" s="31"/>
      <c r="AD5968" s="32"/>
      <c r="AE5968" s="32"/>
      <c r="AF5968" s="33"/>
      <c r="AJ5968" s="350"/>
      <c r="AK5968" s="3"/>
      <c r="AL5968" s="3"/>
    </row>
    <row r="5969" spans="1:38" ht="12" customHeight="1" x14ac:dyDescent="0.25">
      <c r="A5969" s="73">
        <v>5803032</v>
      </c>
      <c r="B5969" s="98" t="s">
        <v>4575</v>
      </c>
      <c r="C5969" s="74"/>
      <c r="D5969" s="115">
        <v>865.46</v>
      </c>
      <c r="E5969" s="75" t="s">
        <v>6464</v>
      </c>
      <c r="F5969" s="112">
        <f t="shared" si="290"/>
        <v>1038.5519999999999</v>
      </c>
      <c r="G5969" s="80" t="s">
        <v>3334</v>
      </c>
      <c r="H5969" s="358"/>
      <c r="L5969"/>
      <c r="M5969"/>
      <c r="P5969" s="9">
        <v>145</v>
      </c>
      <c r="V5969" s="39"/>
      <c r="Z5969" s="38"/>
      <c r="AA5969" s="38">
        <v>5</v>
      </c>
      <c r="AB5969" s="30"/>
      <c r="AC5969" s="31"/>
      <c r="AD5969" s="32"/>
      <c r="AE5969" s="32"/>
      <c r="AF5969" s="33"/>
      <c r="AJ5969" s="350">
        <v>1403032</v>
      </c>
      <c r="AK5969" s="3"/>
      <c r="AL5969" s="3"/>
    </row>
    <row r="5970" spans="1:38" ht="12" customHeight="1" x14ac:dyDescent="0.25">
      <c r="A5970" s="73">
        <v>1403033</v>
      </c>
      <c r="B5970" s="98" t="s">
        <v>4576</v>
      </c>
      <c r="C5970" s="74"/>
      <c r="D5970" s="115">
        <v>1215.67</v>
      </c>
      <c r="E5970" s="75"/>
      <c r="F5970" s="112">
        <f t="shared" si="290"/>
        <v>1458.8040000000001</v>
      </c>
      <c r="G5970" s="80" t="s">
        <v>3334</v>
      </c>
      <c r="H5970" s="358"/>
      <c r="L5970"/>
      <c r="M5970"/>
      <c r="P5970" s="9">
        <v>145</v>
      </c>
      <c r="V5970" s="39"/>
      <c r="Z5970" s="38"/>
      <c r="AA5970" s="38">
        <v>4.9999410940021818</v>
      </c>
      <c r="AB5970" s="30"/>
      <c r="AC5970" s="31"/>
      <c r="AD5970" s="32"/>
      <c r="AE5970" s="32"/>
      <c r="AF5970" s="33"/>
      <c r="AJ5970" s="350"/>
      <c r="AK5970" s="3"/>
      <c r="AL5970" s="3"/>
    </row>
    <row r="5971" spans="1:38" ht="12" customHeight="1" x14ac:dyDescent="0.25">
      <c r="A5971" s="356">
        <v>1403034</v>
      </c>
      <c r="B5971" s="98" t="s">
        <v>4577</v>
      </c>
      <c r="C5971" s="74"/>
      <c r="D5971" s="115">
        <v>1013.74</v>
      </c>
      <c r="E5971" s="75" t="s">
        <v>6463</v>
      </c>
      <c r="F5971" s="309">
        <f t="shared" si="290"/>
        <v>1216.4880000000001</v>
      </c>
      <c r="G5971" s="80" t="s">
        <v>3334</v>
      </c>
      <c r="H5971" s="358"/>
      <c r="L5971"/>
      <c r="M5971"/>
      <c r="P5971" s="9">
        <v>145</v>
      </c>
      <c r="V5971" s="39"/>
      <c r="Z5971" s="38"/>
      <c r="AA5971" s="38">
        <v>0</v>
      </c>
      <c r="AB5971" s="30"/>
      <c r="AC5971" s="31"/>
      <c r="AD5971" s="32"/>
      <c r="AE5971" s="32"/>
      <c r="AF5971" s="33"/>
      <c r="AJ5971" s="350"/>
      <c r="AK5971" s="3"/>
      <c r="AL5971" s="3"/>
    </row>
    <row r="5972" spans="1:38" ht="12" customHeight="1" x14ac:dyDescent="0.25">
      <c r="A5972" s="271">
        <v>5803035</v>
      </c>
      <c r="B5972" s="100" t="s">
        <v>4578</v>
      </c>
      <c r="C5972" s="85"/>
      <c r="D5972" s="115">
        <v>1682.58</v>
      </c>
      <c r="E5972" s="86"/>
      <c r="F5972" s="292">
        <f t="shared" si="290"/>
        <v>2019.0959999999998</v>
      </c>
      <c r="G5972" s="87" t="s">
        <v>3334</v>
      </c>
      <c r="H5972" s="358"/>
      <c r="L5972"/>
      <c r="M5972"/>
      <c r="P5972" s="9">
        <v>145</v>
      </c>
      <c r="V5972" s="39"/>
      <c r="Z5972" s="38"/>
      <c r="AA5972" s="38">
        <v>1</v>
      </c>
      <c r="AB5972" s="30"/>
      <c r="AC5972" s="31"/>
      <c r="AD5972" s="32"/>
      <c r="AE5972" s="32"/>
      <c r="AF5972" s="33"/>
      <c r="AJ5972" s="350">
        <v>1403035</v>
      </c>
      <c r="AK5972" s="3"/>
      <c r="AL5972" s="3"/>
    </row>
    <row r="5973" spans="1:38" ht="75" customHeight="1" x14ac:dyDescent="0.25">
      <c r="A5973" s="269">
        <v>201</v>
      </c>
      <c r="B5973" s="284" t="s">
        <v>8108</v>
      </c>
      <c r="C5973" s="267"/>
      <c r="D5973" s="115"/>
      <c r="E5973" s="267"/>
      <c r="F5973" s="298"/>
      <c r="G5973" s="189"/>
      <c r="H5973" s="358"/>
      <c r="I5973" s="331"/>
      <c r="J5973" s="72"/>
      <c r="K5973" s="72"/>
      <c r="L5973"/>
      <c r="M5973"/>
      <c r="P5973" s="9">
        <v>146</v>
      </c>
      <c r="R5973" s="36"/>
      <c r="V5973" s="37"/>
      <c r="Z5973" s="38"/>
      <c r="AA5973" s="38"/>
      <c r="AB5973" s="30"/>
      <c r="AC5973" s="31"/>
      <c r="AD5973" s="32"/>
      <c r="AE5973" s="32"/>
      <c r="AF5973" s="33"/>
      <c r="AJ5973" s="350"/>
      <c r="AK5973" s="3"/>
      <c r="AL5973" s="3"/>
    </row>
    <row r="5974" spans="1:38" ht="12" customHeight="1" x14ac:dyDescent="0.25">
      <c r="A5974" s="76">
        <v>1402001</v>
      </c>
      <c r="B5974" s="270" t="s">
        <v>4579</v>
      </c>
      <c r="C5974" s="77"/>
      <c r="D5974" s="115">
        <v>722.01</v>
      </c>
      <c r="E5974" s="78" t="s">
        <v>6463</v>
      </c>
      <c r="F5974" s="112">
        <f t="shared" si="290"/>
        <v>866.41199999999992</v>
      </c>
      <c r="G5974" s="79" t="s">
        <v>3334</v>
      </c>
      <c r="H5974" s="358"/>
      <c r="I5974" s="326" t="s">
        <v>4950</v>
      </c>
      <c r="L5974"/>
      <c r="M5974"/>
      <c r="P5974" s="9">
        <v>146</v>
      </c>
      <c r="V5974" s="39"/>
      <c r="Z5974" s="38"/>
      <c r="AA5974" s="38">
        <v>5.0006942653680539</v>
      </c>
      <c r="AB5974" s="30"/>
      <c r="AC5974" s="31"/>
      <c r="AD5974" s="32"/>
      <c r="AE5974" s="32"/>
      <c r="AF5974" s="33"/>
      <c r="AJ5974" s="350"/>
      <c r="AK5974" s="3"/>
      <c r="AL5974" s="3"/>
    </row>
    <row r="5975" spans="1:38" ht="12" customHeight="1" x14ac:dyDescent="0.25">
      <c r="A5975" s="73">
        <v>1402002</v>
      </c>
      <c r="B5975" s="98" t="s">
        <v>4580</v>
      </c>
      <c r="C5975" s="74"/>
      <c r="D5975" s="115">
        <v>496.74</v>
      </c>
      <c r="E5975" s="75" t="s">
        <v>6463</v>
      </c>
      <c r="F5975" s="309">
        <f t="shared" si="290"/>
        <v>596.08799999999997</v>
      </c>
      <c r="G5975" s="80" t="s">
        <v>3334</v>
      </c>
      <c r="H5975" s="358"/>
      <c r="I5975" s="360" t="s">
        <v>8341</v>
      </c>
      <c r="L5975"/>
      <c r="M5975"/>
      <c r="P5975" s="9">
        <v>146</v>
      </c>
      <c r="V5975" s="39"/>
      <c r="Z5975" s="38"/>
      <c r="AA5975" s="38">
        <v>0</v>
      </c>
      <c r="AB5975" s="30"/>
      <c r="AC5975" s="31"/>
      <c r="AD5975" s="32"/>
      <c r="AE5975" s="32"/>
      <c r="AF5975" s="33"/>
      <c r="AJ5975" s="350"/>
      <c r="AK5975" s="3"/>
      <c r="AL5975" s="3"/>
    </row>
    <row r="5976" spans="1:38" ht="12" customHeight="1" x14ac:dyDescent="0.25">
      <c r="A5976" s="73">
        <v>5802003</v>
      </c>
      <c r="B5976" s="98" t="s">
        <v>4581</v>
      </c>
      <c r="C5976" s="74"/>
      <c r="D5976" s="115">
        <v>722.01</v>
      </c>
      <c r="E5976" s="75"/>
      <c r="F5976" s="112">
        <f t="shared" si="290"/>
        <v>866.41199999999992</v>
      </c>
      <c r="G5976" s="80" t="s">
        <v>3334</v>
      </c>
      <c r="H5976" s="358"/>
      <c r="I5976" s="361"/>
      <c r="L5976"/>
      <c r="M5976"/>
      <c r="P5976" s="9">
        <v>146</v>
      </c>
      <c r="V5976" s="39"/>
      <c r="Z5976" s="38"/>
      <c r="AA5976" s="38">
        <v>5.0006942653680539</v>
      </c>
      <c r="AB5976" s="30"/>
      <c r="AC5976" s="31"/>
      <c r="AD5976" s="32"/>
      <c r="AE5976" s="32"/>
      <c r="AF5976" s="33"/>
      <c r="AJ5976" s="350">
        <v>1402003</v>
      </c>
      <c r="AK5976" s="3"/>
      <c r="AL5976" s="3"/>
    </row>
    <row r="5977" spans="1:38" ht="12" customHeight="1" x14ac:dyDescent="0.25">
      <c r="A5977" s="73">
        <v>5802004</v>
      </c>
      <c r="B5977" s="98" t="s">
        <v>4582</v>
      </c>
      <c r="C5977" s="74"/>
      <c r="D5977" s="115">
        <v>724.73</v>
      </c>
      <c r="E5977" s="75" t="s">
        <v>6464</v>
      </c>
      <c r="F5977" s="112">
        <f t="shared" si="290"/>
        <v>869.67600000000004</v>
      </c>
      <c r="G5977" s="80" t="s">
        <v>3334</v>
      </c>
      <c r="H5977" s="358"/>
      <c r="L5977"/>
      <c r="M5977"/>
      <c r="P5977" s="9">
        <v>146</v>
      </c>
      <c r="V5977" s="39"/>
      <c r="Z5977" s="38"/>
      <c r="AA5977" s="38">
        <v>1</v>
      </c>
      <c r="AB5977" s="30"/>
      <c r="AC5977" s="31"/>
      <c r="AD5977" s="32"/>
      <c r="AE5977" s="32"/>
      <c r="AF5977" s="33"/>
      <c r="AJ5977" s="350">
        <v>1402004</v>
      </c>
      <c r="AK5977" s="3"/>
      <c r="AL5977" s="3"/>
    </row>
    <row r="5978" spans="1:38" ht="12" customHeight="1" x14ac:dyDescent="0.25">
      <c r="A5978" s="73">
        <v>1402005</v>
      </c>
      <c r="B5978" s="98" t="s">
        <v>4583</v>
      </c>
      <c r="C5978" s="74"/>
      <c r="D5978" s="115">
        <v>496.74</v>
      </c>
      <c r="E5978" s="75" t="s">
        <v>1</v>
      </c>
      <c r="F5978" s="309">
        <f t="shared" si="290"/>
        <v>596.08799999999997</v>
      </c>
      <c r="G5978" s="80" t="s">
        <v>3334</v>
      </c>
      <c r="H5978" s="358"/>
      <c r="I5978" s="360" t="s">
        <v>8336</v>
      </c>
      <c r="L5978"/>
      <c r="M5978"/>
      <c r="P5978" s="9">
        <v>146</v>
      </c>
      <c r="V5978" s="39"/>
      <c r="Z5978" s="38"/>
      <c r="AA5978" s="38">
        <v>0</v>
      </c>
      <c r="AB5978" s="30"/>
      <c r="AC5978" s="31"/>
      <c r="AD5978" s="32"/>
      <c r="AE5978" s="32"/>
      <c r="AF5978" s="33"/>
      <c r="AJ5978" s="350"/>
      <c r="AK5978" s="3"/>
      <c r="AL5978" s="3"/>
    </row>
    <row r="5979" spans="1:38" ht="12" customHeight="1" x14ac:dyDescent="0.25">
      <c r="A5979" s="73">
        <v>5802006</v>
      </c>
      <c r="B5979" s="98" t="s">
        <v>4584</v>
      </c>
      <c r="C5979" s="74"/>
      <c r="D5979" s="115">
        <v>724.73</v>
      </c>
      <c r="E5979" s="75" t="s">
        <v>6464</v>
      </c>
      <c r="F5979" s="112">
        <f t="shared" si="290"/>
        <v>869.67600000000004</v>
      </c>
      <c r="G5979" s="80" t="s">
        <v>3334</v>
      </c>
      <c r="H5979" s="358"/>
      <c r="I5979" s="361"/>
      <c r="L5979"/>
      <c r="M5979"/>
      <c r="P5979" s="9">
        <v>146</v>
      </c>
      <c r="V5979" s="39"/>
      <c r="Z5979" s="38"/>
      <c r="AA5979" s="38">
        <v>4.9997035748868655</v>
      </c>
      <c r="AB5979" s="30"/>
      <c r="AC5979" s="31"/>
      <c r="AD5979" s="32"/>
      <c r="AE5979" s="32"/>
      <c r="AF5979" s="33"/>
      <c r="AJ5979" s="350">
        <v>1402006</v>
      </c>
      <c r="AK5979" s="3"/>
      <c r="AL5979" s="3"/>
    </row>
    <row r="5980" spans="1:38" ht="12" customHeight="1" x14ac:dyDescent="0.25">
      <c r="A5980" s="73">
        <v>5802007</v>
      </c>
      <c r="B5980" s="98" t="s">
        <v>4585</v>
      </c>
      <c r="C5980" s="74"/>
      <c r="D5980" s="115">
        <v>771.39</v>
      </c>
      <c r="E5980" s="75"/>
      <c r="F5980" s="112">
        <f t="shared" si="290"/>
        <v>925.66799999999989</v>
      </c>
      <c r="G5980" s="80" t="s">
        <v>3334</v>
      </c>
      <c r="H5980" s="358"/>
      <c r="L5980"/>
      <c r="M5980"/>
      <c r="P5980" s="9">
        <v>146</v>
      </c>
      <c r="V5980" s="39"/>
      <c r="Z5980" s="38"/>
      <c r="AA5980" s="38">
        <v>1</v>
      </c>
      <c r="AB5980" s="30"/>
      <c r="AC5980" s="31"/>
      <c r="AD5980" s="32"/>
      <c r="AE5980" s="32"/>
      <c r="AF5980" s="33"/>
      <c r="AJ5980" s="350">
        <v>1402007</v>
      </c>
      <c r="AK5980" s="3"/>
      <c r="AL5980" s="3"/>
    </row>
    <row r="5981" spans="1:38" ht="12" customHeight="1" x14ac:dyDescent="0.25">
      <c r="A5981" s="73">
        <v>1402008</v>
      </c>
      <c r="B5981" s="98" t="s">
        <v>4586</v>
      </c>
      <c r="C5981" s="74"/>
      <c r="D5981" s="115">
        <v>771.39</v>
      </c>
      <c r="E5981" s="75"/>
      <c r="F5981" s="112">
        <f t="shared" si="290"/>
        <v>925.66799999999989</v>
      </c>
      <c r="G5981" s="80" t="s">
        <v>3334</v>
      </c>
      <c r="H5981" s="358"/>
      <c r="I5981" s="360" t="s">
        <v>8337</v>
      </c>
      <c r="L5981"/>
      <c r="M5981"/>
      <c r="P5981" s="9">
        <v>146</v>
      </c>
      <c r="V5981" s="39"/>
      <c r="Z5981" s="38"/>
      <c r="AA5981" s="38">
        <v>4.9999071684521255</v>
      </c>
      <c r="AB5981" s="30"/>
      <c r="AC5981" s="31"/>
      <c r="AD5981" s="32"/>
      <c r="AE5981" s="32"/>
      <c r="AF5981" s="33"/>
      <c r="AJ5981" s="350"/>
      <c r="AK5981" s="3"/>
      <c r="AL5981" s="3"/>
    </row>
    <row r="5982" spans="1:38" ht="12" customHeight="1" x14ac:dyDescent="0.25">
      <c r="A5982" s="73">
        <v>5802009</v>
      </c>
      <c r="B5982" s="98" t="s">
        <v>4587</v>
      </c>
      <c r="C5982" s="74"/>
      <c r="D5982" s="115">
        <v>771.39</v>
      </c>
      <c r="E5982" s="75"/>
      <c r="F5982" s="112">
        <f t="shared" si="290"/>
        <v>925.66799999999989</v>
      </c>
      <c r="G5982" s="80" t="s">
        <v>3334</v>
      </c>
      <c r="H5982" s="358"/>
      <c r="I5982" s="361"/>
      <c r="L5982"/>
      <c r="M5982"/>
      <c r="P5982" s="9">
        <v>146</v>
      </c>
      <c r="V5982" s="39"/>
      <c r="Z5982" s="38"/>
      <c r="AA5982" s="38">
        <v>4.9999071684521255</v>
      </c>
      <c r="AB5982" s="30"/>
      <c r="AC5982" s="31"/>
      <c r="AD5982" s="32"/>
      <c r="AE5982" s="32"/>
      <c r="AF5982" s="33"/>
      <c r="AJ5982" s="350">
        <v>1402009</v>
      </c>
      <c r="AK5982" s="3"/>
      <c r="AL5982" s="3"/>
    </row>
    <row r="5983" spans="1:38" ht="12" customHeight="1" x14ac:dyDescent="0.25">
      <c r="A5983" s="73">
        <v>1402010</v>
      </c>
      <c r="B5983" s="98" t="s">
        <v>4588</v>
      </c>
      <c r="C5983" s="74"/>
      <c r="D5983" s="115">
        <v>771.39</v>
      </c>
      <c r="E5983" s="75"/>
      <c r="F5983" s="112">
        <f t="shared" si="290"/>
        <v>925.66799999999989</v>
      </c>
      <c r="G5983" s="80" t="s">
        <v>3334</v>
      </c>
      <c r="H5983" s="358"/>
      <c r="L5983"/>
      <c r="M5983"/>
      <c r="P5983" s="9">
        <v>146</v>
      </c>
      <c r="V5983" s="39"/>
      <c r="Z5983" s="38"/>
      <c r="AA5983" s="38">
        <v>4.9999071684521255</v>
      </c>
      <c r="AB5983" s="30"/>
      <c r="AC5983" s="31"/>
      <c r="AD5983" s="32"/>
      <c r="AE5983" s="32"/>
      <c r="AF5983" s="33"/>
      <c r="AJ5983" s="350"/>
      <c r="AK5983" s="3"/>
      <c r="AL5983" s="3"/>
    </row>
    <row r="5984" spans="1:38" ht="12" customHeight="1" x14ac:dyDescent="0.25">
      <c r="A5984" s="73">
        <v>5802011</v>
      </c>
      <c r="B5984" s="98" t="s">
        <v>4589</v>
      </c>
      <c r="C5984" s="74"/>
      <c r="D5984" s="115">
        <v>771.39</v>
      </c>
      <c r="E5984" s="75"/>
      <c r="F5984" s="112">
        <f t="shared" si="290"/>
        <v>925.66799999999989</v>
      </c>
      <c r="G5984" s="80" t="s">
        <v>3334</v>
      </c>
      <c r="H5984" s="358"/>
      <c r="L5984"/>
      <c r="M5984"/>
      <c r="P5984" s="9">
        <v>146</v>
      </c>
      <c r="V5984" s="39"/>
      <c r="Z5984" s="38"/>
      <c r="AA5984" s="38">
        <v>1</v>
      </c>
      <c r="AB5984" s="30"/>
      <c r="AC5984" s="31"/>
      <c r="AD5984" s="32"/>
      <c r="AE5984" s="32"/>
      <c r="AF5984" s="33"/>
      <c r="AJ5984" s="350">
        <v>1402011</v>
      </c>
      <c r="AK5984" s="3"/>
      <c r="AL5984" s="3"/>
    </row>
    <row r="5985" spans="1:38" ht="12" customHeight="1" x14ac:dyDescent="0.25">
      <c r="A5985" s="73">
        <v>1402012</v>
      </c>
      <c r="B5985" s="98" t="s">
        <v>4590</v>
      </c>
      <c r="C5985" s="74"/>
      <c r="D5985" s="115">
        <v>771.39</v>
      </c>
      <c r="E5985" s="75"/>
      <c r="F5985" s="112">
        <f t="shared" si="290"/>
        <v>925.66799999999989</v>
      </c>
      <c r="G5985" s="80" t="s">
        <v>3334</v>
      </c>
      <c r="H5985" s="358"/>
      <c r="L5985"/>
      <c r="M5985"/>
      <c r="P5985" s="9">
        <v>146</v>
      </c>
      <c r="V5985" s="39"/>
      <c r="Z5985" s="38"/>
      <c r="AA5985" s="38">
        <v>4.9999071684521255</v>
      </c>
      <c r="AB5985" s="30"/>
      <c r="AC5985" s="31"/>
      <c r="AD5985" s="32"/>
      <c r="AE5985" s="32"/>
      <c r="AF5985" s="33"/>
      <c r="AJ5985" s="350"/>
      <c r="AK5985" s="3"/>
      <c r="AL5985" s="3"/>
    </row>
    <row r="5986" spans="1:38" ht="12" customHeight="1" x14ac:dyDescent="0.25">
      <c r="A5986" s="73">
        <v>5802013</v>
      </c>
      <c r="B5986" s="98" t="s">
        <v>4591</v>
      </c>
      <c r="C5986" s="74"/>
      <c r="D5986" s="115">
        <v>966.85</v>
      </c>
      <c r="E5986" s="75" t="s">
        <v>1</v>
      </c>
      <c r="F5986" s="112">
        <f t="shared" si="290"/>
        <v>1160.22</v>
      </c>
      <c r="G5986" s="80" t="s">
        <v>3334</v>
      </c>
      <c r="H5986" s="358"/>
      <c r="L5986"/>
      <c r="M5986"/>
      <c r="P5986" s="9">
        <v>146</v>
      </c>
      <c r="V5986" s="39"/>
      <c r="Z5986" s="38"/>
      <c r="AA5986" s="38">
        <v>1</v>
      </c>
      <c r="AB5986" s="30"/>
      <c r="AC5986" s="31"/>
      <c r="AD5986" s="32"/>
      <c r="AE5986" s="32"/>
      <c r="AF5986" s="33"/>
      <c r="AJ5986" s="350">
        <v>1402013</v>
      </c>
      <c r="AK5986" s="3"/>
      <c r="AL5986" s="3"/>
    </row>
    <row r="5987" spans="1:38" ht="12" customHeight="1" x14ac:dyDescent="0.25">
      <c r="A5987" s="73">
        <v>1402014</v>
      </c>
      <c r="B5987" s="98" t="s">
        <v>4592</v>
      </c>
      <c r="C5987" s="74"/>
      <c r="D5987" s="115">
        <v>966.85</v>
      </c>
      <c r="E5987" s="75" t="s">
        <v>6463</v>
      </c>
      <c r="F5987" s="112">
        <f t="shared" si="290"/>
        <v>1160.22</v>
      </c>
      <c r="G5987" s="80" t="s">
        <v>3334</v>
      </c>
      <c r="H5987" s="358"/>
      <c r="L5987"/>
      <c r="M5987"/>
      <c r="P5987" s="9">
        <v>146</v>
      </c>
      <c r="V5987" s="39"/>
      <c r="Z5987" s="38"/>
      <c r="AA5987" s="38">
        <v>4.9994074776322748</v>
      </c>
      <c r="AB5987" s="30"/>
      <c r="AC5987" s="31"/>
      <c r="AD5987" s="32"/>
      <c r="AE5987" s="32"/>
      <c r="AF5987" s="33"/>
      <c r="AJ5987" s="350"/>
      <c r="AK5987" s="3"/>
      <c r="AL5987" s="3"/>
    </row>
    <row r="5988" spans="1:38" ht="12" customHeight="1" x14ac:dyDescent="0.25">
      <c r="A5988" s="73">
        <v>5802015</v>
      </c>
      <c r="B5988" s="98" t="s">
        <v>4593</v>
      </c>
      <c r="C5988" s="74"/>
      <c r="D5988" s="115">
        <v>966.85</v>
      </c>
      <c r="E5988" s="75"/>
      <c r="F5988" s="112">
        <f t="shared" si="290"/>
        <v>1160.22</v>
      </c>
      <c r="G5988" s="80" t="s">
        <v>3334</v>
      </c>
      <c r="H5988" s="358"/>
      <c r="L5988"/>
      <c r="M5988"/>
      <c r="P5988" s="9">
        <v>146</v>
      </c>
      <c r="V5988" s="39"/>
      <c r="Z5988" s="38"/>
      <c r="AA5988" s="38">
        <v>1</v>
      </c>
      <c r="AB5988" s="30"/>
      <c r="AC5988" s="31"/>
      <c r="AD5988" s="32"/>
      <c r="AE5988" s="32"/>
      <c r="AF5988" s="33"/>
      <c r="AJ5988" s="350">
        <v>1402015</v>
      </c>
      <c r="AK5988" s="3"/>
      <c r="AL5988" s="3"/>
    </row>
    <row r="5989" spans="1:38" ht="12" customHeight="1" x14ac:dyDescent="0.25">
      <c r="A5989" s="73">
        <v>1402016</v>
      </c>
      <c r="B5989" s="98" t="s">
        <v>4594</v>
      </c>
      <c r="C5989" s="74"/>
      <c r="D5989" s="115">
        <v>1114.01</v>
      </c>
      <c r="E5989" s="75"/>
      <c r="F5989" s="112">
        <f t="shared" si="290"/>
        <v>1336.8119999999999</v>
      </c>
      <c r="G5989" s="80" t="s">
        <v>3334</v>
      </c>
      <c r="H5989" s="358"/>
      <c r="L5989"/>
      <c r="M5989"/>
      <c r="P5989" s="9">
        <v>146</v>
      </c>
      <c r="V5989" s="39"/>
      <c r="Z5989" s="38"/>
      <c r="AA5989" s="38">
        <v>4.9998071558052573</v>
      </c>
      <c r="AB5989" s="30"/>
      <c r="AC5989" s="31"/>
      <c r="AD5989" s="32"/>
      <c r="AE5989" s="32"/>
      <c r="AF5989" s="33"/>
      <c r="AJ5989" s="350"/>
      <c r="AK5989" s="3"/>
      <c r="AL5989" s="3"/>
    </row>
    <row r="5990" spans="1:38" ht="12" customHeight="1" x14ac:dyDescent="0.25">
      <c r="A5990" s="73">
        <v>1402017</v>
      </c>
      <c r="B5990" s="98" t="s">
        <v>4595</v>
      </c>
      <c r="C5990" s="74"/>
      <c r="D5990" s="115">
        <v>887.38</v>
      </c>
      <c r="E5990" s="75"/>
      <c r="F5990" s="309">
        <f t="shared" si="290"/>
        <v>1064.856</v>
      </c>
      <c r="G5990" s="80" t="s">
        <v>3334</v>
      </c>
      <c r="H5990" s="358"/>
      <c r="L5990"/>
      <c r="M5990"/>
      <c r="P5990" s="9">
        <v>146</v>
      </c>
      <c r="V5990" s="39"/>
      <c r="Z5990" s="38"/>
      <c r="AA5990" s="38">
        <v>0</v>
      </c>
      <c r="AB5990" s="30"/>
      <c r="AC5990" s="31"/>
      <c r="AD5990" s="32"/>
      <c r="AE5990" s="32"/>
      <c r="AF5990" s="33"/>
      <c r="AJ5990" s="350"/>
      <c r="AK5990" s="3"/>
      <c r="AL5990" s="3"/>
    </row>
    <row r="5991" spans="1:38" ht="12" customHeight="1" x14ac:dyDescent="0.25">
      <c r="A5991" s="73">
        <v>1402018</v>
      </c>
      <c r="B5991" s="98" t="s">
        <v>4596</v>
      </c>
      <c r="C5991" s="74"/>
      <c r="D5991" s="115">
        <v>887.38</v>
      </c>
      <c r="E5991" s="75" t="s">
        <v>6463</v>
      </c>
      <c r="F5991" s="309">
        <f t="shared" si="290"/>
        <v>1064.856</v>
      </c>
      <c r="G5991" s="80" t="s">
        <v>3334</v>
      </c>
      <c r="H5991" s="358"/>
      <c r="L5991"/>
      <c r="M5991"/>
      <c r="P5991" s="9">
        <v>146</v>
      </c>
      <c r="V5991" s="39"/>
      <c r="Z5991" s="38"/>
      <c r="AA5991" s="38">
        <v>0</v>
      </c>
      <c r="AB5991" s="30"/>
      <c r="AC5991" s="31"/>
      <c r="AD5991" s="32"/>
      <c r="AE5991" s="32"/>
      <c r="AF5991" s="33"/>
      <c r="AJ5991" s="350"/>
      <c r="AK5991" s="3"/>
      <c r="AL5991" s="3"/>
    </row>
    <row r="5992" spans="1:38" ht="12" customHeight="1" x14ac:dyDescent="0.25">
      <c r="A5992" s="73">
        <v>1402019</v>
      </c>
      <c r="B5992" s="98" t="s">
        <v>4597</v>
      </c>
      <c r="C5992" s="74"/>
      <c r="D5992" s="115">
        <v>1271.4100000000001</v>
      </c>
      <c r="E5992" s="75" t="s">
        <v>6464</v>
      </c>
      <c r="F5992" s="112">
        <f t="shared" si="290"/>
        <v>1525.692</v>
      </c>
      <c r="G5992" s="80" t="s">
        <v>3334</v>
      </c>
      <c r="H5992" s="358"/>
      <c r="L5992"/>
      <c r="M5992"/>
      <c r="P5992" s="9">
        <v>146</v>
      </c>
      <c r="V5992" s="39"/>
      <c r="Z5992" s="38"/>
      <c r="AA5992" s="38">
        <v>5.0003379367832963</v>
      </c>
      <c r="AB5992" s="30"/>
      <c r="AC5992" s="31"/>
      <c r="AD5992" s="32"/>
      <c r="AE5992" s="32"/>
      <c r="AF5992" s="33"/>
      <c r="AJ5992" s="350"/>
      <c r="AK5992" s="3"/>
      <c r="AL5992" s="3"/>
    </row>
    <row r="5993" spans="1:38" ht="12" customHeight="1" x14ac:dyDescent="0.25">
      <c r="A5993" s="73">
        <v>1402020</v>
      </c>
      <c r="B5993" s="98" t="s">
        <v>4598</v>
      </c>
      <c r="C5993" s="74"/>
      <c r="D5993" s="115">
        <v>1080.29</v>
      </c>
      <c r="E5993" s="75" t="s">
        <v>6463</v>
      </c>
      <c r="F5993" s="309">
        <f t="shared" si="290"/>
        <v>1296.348</v>
      </c>
      <c r="G5993" s="80" t="s">
        <v>3334</v>
      </c>
      <c r="H5993" s="358"/>
      <c r="L5993"/>
      <c r="M5993"/>
      <c r="P5993" s="9">
        <v>146</v>
      </c>
      <c r="V5993" s="39"/>
      <c r="Z5993" s="38"/>
      <c r="AA5993" s="38">
        <v>0</v>
      </c>
      <c r="AB5993" s="30"/>
      <c r="AC5993" s="31"/>
      <c r="AD5993" s="32"/>
      <c r="AE5993" s="32"/>
      <c r="AF5993" s="33"/>
      <c r="AJ5993" s="350"/>
      <c r="AK5993" s="3"/>
      <c r="AL5993" s="3"/>
    </row>
    <row r="5994" spans="1:38" ht="12" customHeight="1" x14ac:dyDescent="0.25">
      <c r="A5994" s="73">
        <v>5802021</v>
      </c>
      <c r="B5994" s="98" t="s">
        <v>4599</v>
      </c>
      <c r="C5994" s="74"/>
      <c r="D5994" s="115">
        <v>1271.4100000000001</v>
      </c>
      <c r="E5994" s="75"/>
      <c r="F5994" s="112">
        <f t="shared" si="290"/>
        <v>1525.692</v>
      </c>
      <c r="G5994" s="80" t="s">
        <v>3334</v>
      </c>
      <c r="H5994" s="358"/>
      <c r="L5994"/>
      <c r="M5994"/>
      <c r="P5994" s="9">
        <v>146</v>
      </c>
      <c r="V5994" s="39"/>
      <c r="Z5994" s="38"/>
      <c r="AA5994" s="38">
        <v>1</v>
      </c>
      <c r="AB5994" s="30"/>
      <c r="AC5994" s="31"/>
      <c r="AD5994" s="32"/>
      <c r="AE5994" s="32"/>
      <c r="AF5994" s="33"/>
      <c r="AJ5994" s="350">
        <v>1402021</v>
      </c>
      <c r="AK5994" s="3"/>
      <c r="AL5994" s="3"/>
    </row>
    <row r="5995" spans="1:38" ht="12" customHeight="1" x14ac:dyDescent="0.25">
      <c r="A5995" s="73">
        <v>5802022</v>
      </c>
      <c r="B5995" s="98" t="s">
        <v>4600</v>
      </c>
      <c r="C5995" s="74"/>
      <c r="D5995" s="115">
        <v>1345.58</v>
      </c>
      <c r="E5995" s="75"/>
      <c r="F5995" s="112">
        <f t="shared" si="290"/>
        <v>1614.6959999999999</v>
      </c>
      <c r="G5995" s="80" t="s">
        <v>3334</v>
      </c>
      <c r="H5995" s="358"/>
      <c r="L5995"/>
      <c r="M5995"/>
      <c r="P5995" s="9">
        <v>146</v>
      </c>
      <c r="V5995" s="39"/>
      <c r="Z5995" s="38"/>
      <c r="AA5995" s="38">
        <v>5.0004257493187936</v>
      </c>
      <c r="AB5995" s="30"/>
      <c r="AC5995" s="31"/>
      <c r="AD5995" s="32"/>
      <c r="AE5995" s="32"/>
      <c r="AF5995" s="33"/>
      <c r="AJ5995" s="350">
        <v>1402022</v>
      </c>
      <c r="AK5995" s="3"/>
      <c r="AL5995" s="3"/>
    </row>
    <row r="5996" spans="1:38" ht="12" customHeight="1" x14ac:dyDescent="0.25">
      <c r="A5996" s="73">
        <v>1402023</v>
      </c>
      <c r="B5996" s="98" t="s">
        <v>4601</v>
      </c>
      <c r="C5996" s="74"/>
      <c r="D5996" s="115">
        <v>1080.29</v>
      </c>
      <c r="E5996" s="75" t="s">
        <v>6463</v>
      </c>
      <c r="F5996" s="309">
        <f t="shared" si="290"/>
        <v>1296.348</v>
      </c>
      <c r="G5996" s="80" t="s">
        <v>3334</v>
      </c>
      <c r="H5996" s="358"/>
      <c r="L5996"/>
      <c r="M5996"/>
      <c r="P5996" s="9">
        <v>146</v>
      </c>
      <c r="V5996" s="39"/>
      <c r="Z5996" s="38"/>
      <c r="AA5996" s="38">
        <v>0</v>
      </c>
      <c r="AB5996" s="30"/>
      <c r="AC5996" s="31"/>
      <c r="AD5996" s="32"/>
      <c r="AE5996" s="32"/>
      <c r="AF5996" s="33"/>
      <c r="AJ5996" s="350"/>
      <c r="AK5996" s="3"/>
      <c r="AL5996" s="3"/>
    </row>
    <row r="5997" spans="1:38" ht="12" customHeight="1" x14ac:dyDescent="0.25">
      <c r="A5997" s="73">
        <v>5802024</v>
      </c>
      <c r="B5997" s="98" t="s">
        <v>4602</v>
      </c>
      <c r="C5997" s="74"/>
      <c r="D5997" s="115">
        <v>1345.58</v>
      </c>
      <c r="E5997" s="75" t="s">
        <v>6464</v>
      </c>
      <c r="F5997" s="112">
        <f t="shared" si="290"/>
        <v>1614.6959999999999</v>
      </c>
      <c r="G5997" s="80" t="s">
        <v>3334</v>
      </c>
      <c r="H5997" s="358"/>
      <c r="L5997"/>
      <c r="M5997"/>
      <c r="P5997" s="9">
        <v>146</v>
      </c>
      <c r="V5997" s="39"/>
      <c r="Z5997" s="38"/>
      <c r="AA5997" s="38">
        <v>1</v>
      </c>
      <c r="AB5997" s="30"/>
      <c r="AC5997" s="31"/>
      <c r="AD5997" s="32"/>
      <c r="AE5997" s="32"/>
      <c r="AF5997" s="33"/>
      <c r="AJ5997" s="350">
        <v>1402024</v>
      </c>
      <c r="AK5997" s="3"/>
      <c r="AL5997" s="3"/>
    </row>
    <row r="5998" spans="1:38" ht="12" customHeight="1" x14ac:dyDescent="0.25">
      <c r="A5998" s="73">
        <v>1402025</v>
      </c>
      <c r="B5998" s="98" t="s">
        <v>4603</v>
      </c>
      <c r="C5998" s="74"/>
      <c r="D5998" s="115">
        <v>1620.43</v>
      </c>
      <c r="E5998" s="75" t="s">
        <v>6463</v>
      </c>
      <c r="F5998" s="309">
        <f t="shared" si="290"/>
        <v>1944.5160000000001</v>
      </c>
      <c r="G5998" s="80" t="s">
        <v>3334</v>
      </c>
      <c r="H5998" s="358"/>
      <c r="L5998"/>
      <c r="M5998"/>
      <c r="P5998" s="9">
        <v>146</v>
      </c>
      <c r="V5998" s="39"/>
      <c r="Z5998" s="38"/>
      <c r="AA5998" s="38">
        <v>0</v>
      </c>
      <c r="AB5998" s="30"/>
      <c r="AC5998" s="31"/>
      <c r="AD5998" s="32"/>
      <c r="AE5998" s="32"/>
      <c r="AF5998" s="33"/>
      <c r="AJ5998" s="350"/>
      <c r="AK5998" s="3"/>
      <c r="AL5998" s="3"/>
    </row>
    <row r="5999" spans="1:38" ht="12" customHeight="1" x14ac:dyDescent="0.25">
      <c r="A5999" s="73">
        <v>5802026</v>
      </c>
      <c r="B5999" s="98" t="s">
        <v>4604</v>
      </c>
      <c r="C5999" s="74"/>
      <c r="D5999" s="115">
        <v>1982.46</v>
      </c>
      <c r="E5999" s="75"/>
      <c r="F5999" s="112">
        <f t="shared" si="290"/>
        <v>2378.9519999999998</v>
      </c>
      <c r="G5999" s="80" t="s">
        <v>3334</v>
      </c>
      <c r="H5999" s="358"/>
      <c r="L5999"/>
      <c r="M5999"/>
      <c r="P5999" s="9">
        <v>146</v>
      </c>
      <c r="V5999" s="39"/>
      <c r="Z5999" s="38"/>
      <c r="AA5999" s="38">
        <v>4.9999638783132667</v>
      </c>
      <c r="AB5999" s="30"/>
      <c r="AC5999" s="31"/>
      <c r="AD5999" s="32"/>
      <c r="AE5999" s="32"/>
      <c r="AF5999" s="33"/>
      <c r="AJ5999" s="350">
        <v>1402026</v>
      </c>
      <c r="AK5999" s="3"/>
      <c r="AL5999" s="3"/>
    </row>
    <row r="6000" spans="1:38" ht="12" customHeight="1" x14ac:dyDescent="0.25">
      <c r="A6000" s="73">
        <v>1402027</v>
      </c>
      <c r="B6000" s="98" t="s">
        <v>4605</v>
      </c>
      <c r="C6000" s="74"/>
      <c r="D6000" s="115">
        <v>2057.9699999999998</v>
      </c>
      <c r="E6000" s="75" t="s">
        <v>6464</v>
      </c>
      <c r="F6000" s="112">
        <f t="shared" si="290"/>
        <v>2469.5639999999999</v>
      </c>
      <c r="G6000" s="80" t="s">
        <v>3334</v>
      </c>
      <c r="H6000" s="358"/>
      <c r="L6000"/>
      <c r="M6000"/>
      <c r="P6000" s="9">
        <v>146</v>
      </c>
      <c r="V6000" s="39"/>
      <c r="Z6000" s="38"/>
      <c r="AA6000" s="38">
        <v>5.0002435748435943</v>
      </c>
      <c r="AB6000" s="30"/>
      <c r="AC6000" s="31"/>
      <c r="AD6000" s="32"/>
      <c r="AE6000" s="32"/>
      <c r="AF6000" s="33"/>
      <c r="AJ6000" s="350"/>
      <c r="AK6000" s="3"/>
      <c r="AL6000" s="3"/>
    </row>
    <row r="6001" spans="1:38" ht="12" customHeight="1" x14ac:dyDescent="0.25">
      <c r="A6001" s="73">
        <v>1402028</v>
      </c>
      <c r="B6001" s="98" t="s">
        <v>4606</v>
      </c>
      <c r="C6001" s="74"/>
      <c r="D6001" s="115">
        <v>1620.43</v>
      </c>
      <c r="E6001" s="75" t="s">
        <v>6463</v>
      </c>
      <c r="F6001" s="309">
        <f t="shared" si="290"/>
        <v>1944.5160000000001</v>
      </c>
      <c r="G6001" s="80" t="s">
        <v>3334</v>
      </c>
      <c r="H6001" s="358"/>
      <c r="L6001"/>
      <c r="M6001"/>
      <c r="P6001" s="9">
        <v>146</v>
      </c>
      <c r="V6001" s="39"/>
      <c r="Z6001" s="38"/>
      <c r="AA6001" s="38">
        <v>0</v>
      </c>
      <c r="AB6001" s="30"/>
      <c r="AC6001" s="31"/>
      <c r="AD6001" s="32"/>
      <c r="AE6001" s="32"/>
      <c r="AF6001" s="33"/>
      <c r="AJ6001" s="350"/>
      <c r="AK6001" s="3"/>
      <c r="AL6001" s="3"/>
    </row>
    <row r="6002" spans="1:38" ht="12" customHeight="1" x14ac:dyDescent="0.25">
      <c r="A6002" s="271">
        <v>5802029</v>
      </c>
      <c r="B6002" s="100" t="s">
        <v>4607</v>
      </c>
      <c r="C6002" s="85"/>
      <c r="D6002" s="115">
        <v>2057.9699999999998</v>
      </c>
      <c r="E6002" s="86"/>
      <c r="F6002" s="292">
        <f t="shared" si="290"/>
        <v>2469.5639999999999</v>
      </c>
      <c r="G6002" s="87" t="s">
        <v>3334</v>
      </c>
      <c r="H6002" s="358"/>
      <c r="L6002"/>
      <c r="M6002"/>
      <c r="P6002" s="9">
        <v>146</v>
      </c>
      <c r="V6002" s="39"/>
      <c r="Z6002" s="38"/>
      <c r="AA6002" s="38">
        <v>1</v>
      </c>
      <c r="AB6002" s="30"/>
      <c r="AC6002" s="31"/>
      <c r="AD6002" s="32"/>
      <c r="AE6002" s="32"/>
      <c r="AF6002" s="33"/>
      <c r="AJ6002" s="350">
        <v>1402029</v>
      </c>
      <c r="AK6002" s="3"/>
      <c r="AL6002" s="3"/>
    </row>
    <row r="6003" spans="1:38" ht="60" customHeight="1" x14ac:dyDescent="0.25">
      <c r="A6003" s="269">
        <v>202</v>
      </c>
      <c r="B6003" s="284" t="s">
        <v>8109</v>
      </c>
      <c r="C6003" s="267"/>
      <c r="D6003" s="115"/>
      <c r="E6003" s="267"/>
      <c r="F6003" s="298"/>
      <c r="G6003" s="189"/>
      <c r="H6003" s="358"/>
      <c r="I6003" s="331"/>
      <c r="J6003" s="72"/>
      <c r="K6003" s="72"/>
      <c r="L6003"/>
      <c r="M6003"/>
      <c r="P6003" s="9">
        <v>147</v>
      </c>
      <c r="R6003" s="36"/>
      <c r="V6003" s="37"/>
      <c r="Z6003" s="38"/>
      <c r="AA6003" s="38"/>
      <c r="AB6003" s="30"/>
      <c r="AC6003" s="31"/>
      <c r="AD6003" s="32"/>
      <c r="AE6003" s="32"/>
      <c r="AF6003" s="33"/>
      <c r="AJ6003" s="350"/>
      <c r="AK6003" s="3"/>
      <c r="AL6003" s="3"/>
    </row>
    <row r="6004" spans="1:38" ht="12" customHeight="1" x14ac:dyDescent="0.25">
      <c r="A6004" s="76">
        <v>5813001</v>
      </c>
      <c r="B6004" s="270" t="s">
        <v>4608</v>
      </c>
      <c r="C6004" s="77"/>
      <c r="D6004" s="115">
        <v>61.58</v>
      </c>
      <c r="E6004" s="78" t="s">
        <v>6463</v>
      </c>
      <c r="F6004" s="112">
        <f t="shared" si="290"/>
        <v>73.896000000000001</v>
      </c>
      <c r="G6004" s="79" t="s">
        <v>3334</v>
      </c>
      <c r="H6004" s="358"/>
      <c r="I6004" s="326" t="s">
        <v>4950</v>
      </c>
      <c r="L6004"/>
      <c r="M6004"/>
      <c r="P6004" s="9">
        <v>147</v>
      </c>
      <c r="V6004" s="39"/>
      <c r="Z6004" s="38"/>
      <c r="AA6004" s="38">
        <v>11.999999999999986</v>
      </c>
      <c r="AB6004" s="30"/>
      <c r="AC6004" s="31"/>
      <c r="AD6004" s="32"/>
      <c r="AE6004" s="32"/>
      <c r="AF6004" s="33"/>
      <c r="AJ6004" s="350">
        <v>1413001</v>
      </c>
      <c r="AK6004" s="3"/>
      <c r="AL6004" s="3"/>
    </row>
    <row r="6005" spans="1:38" ht="12" customHeight="1" x14ac:dyDescent="0.25">
      <c r="A6005" s="73">
        <v>5813002</v>
      </c>
      <c r="B6005" s="98" t="s">
        <v>4609</v>
      </c>
      <c r="C6005" s="74"/>
      <c r="D6005" s="115">
        <v>62.54</v>
      </c>
      <c r="E6005" s="75" t="s">
        <v>6463</v>
      </c>
      <c r="F6005" s="112">
        <f t="shared" si="290"/>
        <v>75.048000000000002</v>
      </c>
      <c r="G6005" s="80" t="s">
        <v>3334</v>
      </c>
      <c r="H6005" s="358"/>
      <c r="I6005" s="360" t="s">
        <v>8346</v>
      </c>
      <c r="L6005"/>
      <c r="M6005"/>
      <c r="P6005" s="9">
        <v>147</v>
      </c>
      <c r="V6005" s="39"/>
      <c r="Z6005" s="38"/>
      <c r="AA6005" s="38">
        <v>12.001832340815383</v>
      </c>
      <c r="AB6005" s="30"/>
      <c r="AC6005" s="31"/>
      <c r="AD6005" s="32"/>
      <c r="AE6005" s="32"/>
      <c r="AF6005" s="33"/>
      <c r="AJ6005" s="350">
        <v>1413002</v>
      </c>
      <c r="AK6005" s="3"/>
      <c r="AL6005" s="3"/>
    </row>
    <row r="6006" spans="1:38" ht="12" customHeight="1" x14ac:dyDescent="0.25">
      <c r="A6006" s="73">
        <v>5813003</v>
      </c>
      <c r="B6006" s="98" t="s">
        <v>4610</v>
      </c>
      <c r="C6006" s="74"/>
      <c r="D6006" s="115">
        <v>63.25</v>
      </c>
      <c r="E6006" s="75" t="s">
        <v>6463</v>
      </c>
      <c r="F6006" s="112">
        <f t="shared" si="290"/>
        <v>75.899999999999991</v>
      </c>
      <c r="G6006" s="80" t="s">
        <v>3334</v>
      </c>
      <c r="H6006" s="358"/>
      <c r="I6006" s="361"/>
      <c r="L6006"/>
      <c r="M6006"/>
      <c r="P6006" s="9">
        <v>147</v>
      </c>
      <c r="V6006" s="39"/>
      <c r="Z6006" s="38"/>
      <c r="AA6006" s="38">
        <v>12.001811594202891</v>
      </c>
      <c r="AB6006" s="30"/>
      <c r="AC6006" s="31"/>
      <c r="AD6006" s="32"/>
      <c r="AE6006" s="32"/>
      <c r="AF6006" s="33"/>
      <c r="AJ6006" s="350">
        <v>1413003</v>
      </c>
      <c r="AK6006" s="3"/>
      <c r="AL6006" s="3"/>
    </row>
    <row r="6007" spans="1:38" ht="12" customHeight="1" x14ac:dyDescent="0.25">
      <c r="A6007" s="73">
        <v>5813004</v>
      </c>
      <c r="B6007" s="98" t="s">
        <v>4611</v>
      </c>
      <c r="C6007" s="74"/>
      <c r="D6007" s="115">
        <v>76.819999999999993</v>
      </c>
      <c r="E6007" s="75" t="s">
        <v>6463</v>
      </c>
      <c r="F6007" s="112">
        <f t="shared" si="290"/>
        <v>92.183999999999983</v>
      </c>
      <c r="G6007" s="80" t="s">
        <v>3334</v>
      </c>
      <c r="H6007" s="358"/>
      <c r="L6007"/>
      <c r="M6007"/>
      <c r="P6007" s="9">
        <v>147</v>
      </c>
      <c r="V6007" s="39"/>
      <c r="Z6007" s="38"/>
      <c r="AA6007" s="38">
        <v>12.005965697240867</v>
      </c>
      <c r="AB6007" s="30"/>
      <c r="AC6007" s="31"/>
      <c r="AD6007" s="32"/>
      <c r="AE6007" s="32"/>
      <c r="AF6007" s="33"/>
      <c r="AJ6007" s="350">
        <v>1413004</v>
      </c>
      <c r="AK6007" s="3"/>
      <c r="AL6007" s="3"/>
    </row>
    <row r="6008" spans="1:38" ht="12" customHeight="1" x14ac:dyDescent="0.25">
      <c r="A6008" s="73">
        <v>5813005</v>
      </c>
      <c r="B6008" s="98" t="s">
        <v>4612</v>
      </c>
      <c r="C6008" s="74"/>
      <c r="D6008" s="115">
        <v>105.64</v>
      </c>
      <c r="E6008" s="75" t="s">
        <v>6463</v>
      </c>
      <c r="F6008" s="112">
        <f t="shared" si="290"/>
        <v>126.768</v>
      </c>
      <c r="G6008" s="80" t="s">
        <v>3334</v>
      </c>
      <c r="H6008" s="358"/>
      <c r="I6008" s="360" t="s">
        <v>8347</v>
      </c>
      <c r="L6008"/>
      <c r="M6008"/>
      <c r="P6008" s="9">
        <v>147</v>
      </c>
      <c r="V6008" s="39"/>
      <c r="Z6008" s="38"/>
      <c r="AA6008" s="38">
        <v>11.998373101952282</v>
      </c>
      <c r="AB6008" s="30"/>
      <c r="AC6008" s="31"/>
      <c r="AD6008" s="32"/>
      <c r="AE6008" s="32"/>
      <c r="AF6008" s="33"/>
      <c r="AJ6008" s="350">
        <v>1413005</v>
      </c>
      <c r="AK6008" s="3"/>
      <c r="AL6008" s="3"/>
    </row>
    <row r="6009" spans="1:38" ht="12" customHeight="1" x14ac:dyDescent="0.25">
      <c r="A6009" s="73">
        <v>5813006</v>
      </c>
      <c r="B6009" s="98" t="s">
        <v>4613</v>
      </c>
      <c r="C6009" s="74"/>
      <c r="D6009" s="115">
        <v>146.78</v>
      </c>
      <c r="E6009" s="75" t="s">
        <v>6463</v>
      </c>
      <c r="F6009" s="112">
        <f t="shared" si="290"/>
        <v>176.136</v>
      </c>
      <c r="G6009" s="80" t="s">
        <v>3334</v>
      </c>
      <c r="H6009" s="358"/>
      <c r="I6009" s="361"/>
      <c r="L6009"/>
      <c r="M6009"/>
      <c r="P6009" s="9">
        <v>147</v>
      </c>
      <c r="V6009" s="39"/>
      <c r="Z6009" s="38"/>
      <c r="AA6009" s="38">
        <v>12.002341920374704</v>
      </c>
      <c r="AB6009" s="30"/>
      <c r="AC6009" s="31"/>
      <c r="AD6009" s="32"/>
      <c r="AE6009" s="32"/>
      <c r="AF6009" s="33"/>
      <c r="AJ6009" s="350">
        <v>1413006</v>
      </c>
      <c r="AK6009" s="3"/>
      <c r="AL6009" s="3"/>
    </row>
    <row r="6010" spans="1:38" ht="12" customHeight="1" x14ac:dyDescent="0.25">
      <c r="A6010" s="73">
        <v>5813007</v>
      </c>
      <c r="B6010" s="98" t="s">
        <v>4614</v>
      </c>
      <c r="C6010" s="74"/>
      <c r="D6010" s="115">
        <v>151.5</v>
      </c>
      <c r="E6010" s="75" t="s">
        <v>6463</v>
      </c>
      <c r="F6010" s="112">
        <f t="shared" si="290"/>
        <v>181.79999999999998</v>
      </c>
      <c r="G6010" s="80" t="s">
        <v>3334</v>
      </c>
      <c r="H6010" s="358"/>
      <c r="L6010"/>
      <c r="M6010"/>
      <c r="P6010" s="9">
        <v>147</v>
      </c>
      <c r="V6010" s="39"/>
      <c r="Z6010" s="38"/>
      <c r="AA6010" s="38">
        <v>11.996596710153142</v>
      </c>
      <c r="AB6010" s="30"/>
      <c r="AC6010" s="31"/>
      <c r="AD6010" s="32"/>
      <c r="AE6010" s="32"/>
      <c r="AF6010" s="33"/>
      <c r="AJ6010" s="350">
        <v>1413007</v>
      </c>
      <c r="AK6010" s="3"/>
      <c r="AL6010" s="3"/>
    </row>
    <row r="6011" spans="1:38" ht="12" customHeight="1" x14ac:dyDescent="0.25">
      <c r="A6011" s="73">
        <v>5813008</v>
      </c>
      <c r="B6011" s="98" t="s">
        <v>4615</v>
      </c>
      <c r="C6011" s="74"/>
      <c r="D6011" s="115">
        <v>208.98</v>
      </c>
      <c r="E6011" s="75" t="s">
        <v>6463</v>
      </c>
      <c r="F6011" s="112">
        <f t="shared" si="290"/>
        <v>250.77599999999998</v>
      </c>
      <c r="G6011" s="80" t="s">
        <v>3334</v>
      </c>
      <c r="H6011" s="358"/>
      <c r="I6011" s="360" t="s">
        <v>8348</v>
      </c>
      <c r="L6011"/>
      <c r="M6011"/>
      <c r="P6011" s="9">
        <v>147</v>
      </c>
      <c r="V6011" s="39"/>
      <c r="Z6011" s="38"/>
      <c r="AA6011" s="38">
        <v>11.999725877192972</v>
      </c>
      <c r="AB6011" s="30"/>
      <c r="AC6011" s="31"/>
      <c r="AD6011" s="32"/>
      <c r="AE6011" s="32"/>
      <c r="AF6011" s="33"/>
      <c r="AJ6011" s="350">
        <v>1413008</v>
      </c>
      <c r="AK6011" s="3"/>
      <c r="AL6011" s="3"/>
    </row>
    <row r="6012" spans="1:38" ht="12" customHeight="1" x14ac:dyDescent="0.25">
      <c r="A6012" s="73">
        <v>5813009</v>
      </c>
      <c r="B6012" s="98" t="s">
        <v>4616</v>
      </c>
      <c r="C6012" s="74"/>
      <c r="D6012" s="115">
        <v>212.21</v>
      </c>
      <c r="E6012" s="75" t="s">
        <v>6463</v>
      </c>
      <c r="F6012" s="112">
        <f t="shared" si="290"/>
        <v>254.65199999999999</v>
      </c>
      <c r="G6012" s="80" t="s">
        <v>3334</v>
      </c>
      <c r="H6012" s="358"/>
      <c r="I6012" s="361"/>
      <c r="L6012"/>
      <c r="M6012"/>
      <c r="P6012" s="9">
        <v>147</v>
      </c>
      <c r="V6012" s="39"/>
      <c r="Z6012" s="38"/>
      <c r="AA6012" s="38">
        <v>12.000539956803451</v>
      </c>
      <c r="AB6012" s="30"/>
      <c r="AC6012" s="31"/>
      <c r="AD6012" s="32"/>
      <c r="AE6012" s="32"/>
      <c r="AF6012" s="33"/>
      <c r="AJ6012" s="350">
        <v>1413009</v>
      </c>
      <c r="AK6012" s="3"/>
      <c r="AL6012" s="3"/>
    </row>
    <row r="6013" spans="1:38" ht="12" customHeight="1" x14ac:dyDescent="0.25">
      <c r="A6013" s="73">
        <v>5813010</v>
      </c>
      <c r="B6013" s="98" t="s">
        <v>4617</v>
      </c>
      <c r="C6013" s="74"/>
      <c r="D6013" s="115">
        <v>242.01</v>
      </c>
      <c r="E6013" s="75" t="s">
        <v>6463</v>
      </c>
      <c r="F6013" s="112">
        <f t="shared" ref="F6013:F6076" si="291">D6013*1.2</f>
        <v>290.41199999999998</v>
      </c>
      <c r="G6013" s="80" t="s">
        <v>3334</v>
      </c>
      <c r="H6013" s="358"/>
      <c r="L6013"/>
      <c r="M6013"/>
      <c r="P6013" s="9">
        <v>147</v>
      </c>
      <c r="V6013" s="39"/>
      <c r="Z6013" s="38"/>
      <c r="AA6013" s="38">
        <v>12.001420286424434</v>
      </c>
      <c r="AB6013" s="30"/>
      <c r="AC6013" s="31"/>
      <c r="AD6013" s="32"/>
      <c r="AE6013" s="32"/>
      <c r="AF6013" s="33"/>
      <c r="AJ6013" s="350">
        <v>1413010</v>
      </c>
      <c r="AK6013" s="3"/>
      <c r="AL6013" s="3"/>
    </row>
    <row r="6014" spans="1:38" ht="12" customHeight="1" x14ac:dyDescent="0.25">
      <c r="A6014" s="73">
        <v>5813011</v>
      </c>
      <c r="B6014" s="98" t="s">
        <v>4618</v>
      </c>
      <c r="C6014" s="74"/>
      <c r="D6014" s="115">
        <v>290.82</v>
      </c>
      <c r="E6014" s="75" t="s">
        <v>6463</v>
      </c>
      <c r="F6014" s="112">
        <f t="shared" si="291"/>
        <v>348.98399999999998</v>
      </c>
      <c r="G6014" s="80" t="s">
        <v>3334</v>
      </c>
      <c r="H6014" s="358"/>
      <c r="I6014" s="360" t="s">
        <v>8349</v>
      </c>
      <c r="L6014"/>
      <c r="M6014"/>
      <c r="P6014" s="9">
        <v>147</v>
      </c>
      <c r="V6014" s="39"/>
      <c r="Z6014" s="38"/>
      <c r="AA6014" s="38">
        <v>12.001969958138389</v>
      </c>
      <c r="AB6014" s="30"/>
      <c r="AC6014" s="31"/>
      <c r="AD6014" s="32"/>
      <c r="AE6014" s="32"/>
      <c r="AF6014" s="33"/>
      <c r="AJ6014" s="350">
        <v>1413011</v>
      </c>
      <c r="AK6014" s="3"/>
      <c r="AL6014" s="3"/>
    </row>
    <row r="6015" spans="1:38" ht="12" customHeight="1" x14ac:dyDescent="0.25">
      <c r="A6015" s="73">
        <v>5813012</v>
      </c>
      <c r="B6015" s="98" t="s">
        <v>4619</v>
      </c>
      <c r="C6015" s="74"/>
      <c r="D6015" s="115">
        <v>338.08</v>
      </c>
      <c r="E6015" s="75" t="s">
        <v>6463</v>
      </c>
      <c r="F6015" s="112">
        <f t="shared" si="291"/>
        <v>405.69599999999997</v>
      </c>
      <c r="G6015" s="80" t="s">
        <v>3334</v>
      </c>
      <c r="H6015" s="358"/>
      <c r="I6015" s="361"/>
      <c r="L6015"/>
      <c r="M6015"/>
      <c r="P6015" s="9">
        <v>147</v>
      </c>
      <c r="V6015" s="39"/>
      <c r="Z6015" s="38"/>
      <c r="AA6015" s="38">
        <v>12.001694556238093</v>
      </c>
      <c r="AB6015" s="30"/>
      <c r="AC6015" s="31"/>
      <c r="AD6015" s="32"/>
      <c r="AE6015" s="32"/>
      <c r="AF6015" s="33"/>
      <c r="AJ6015" s="350">
        <v>1413012</v>
      </c>
      <c r="AK6015" s="3"/>
      <c r="AL6015" s="3"/>
    </row>
    <row r="6016" spans="1:38" ht="12" customHeight="1" x14ac:dyDescent="0.25">
      <c r="A6016" s="73">
        <v>5813013</v>
      </c>
      <c r="B6016" s="98" t="s">
        <v>4620</v>
      </c>
      <c r="C6016" s="74"/>
      <c r="D6016" s="115">
        <v>433.8</v>
      </c>
      <c r="E6016" s="75" t="s">
        <v>6463</v>
      </c>
      <c r="F6016" s="112">
        <f t="shared" si="291"/>
        <v>520.55999999999995</v>
      </c>
      <c r="G6016" s="80" t="s">
        <v>3334</v>
      </c>
      <c r="H6016" s="358"/>
      <c r="L6016"/>
      <c r="M6016"/>
      <c r="P6016" s="9">
        <v>147</v>
      </c>
      <c r="V6016" s="39"/>
      <c r="Z6016" s="38"/>
      <c r="AA6016" s="38">
        <v>12.001056489154465</v>
      </c>
      <c r="AB6016" s="30"/>
      <c r="AC6016" s="31"/>
      <c r="AD6016" s="32"/>
      <c r="AE6016" s="32"/>
      <c r="AF6016" s="33"/>
      <c r="AJ6016" s="350">
        <v>1413013</v>
      </c>
      <c r="AK6016" s="3"/>
      <c r="AL6016" s="3"/>
    </row>
    <row r="6017" spans="1:38" ht="12" customHeight="1" x14ac:dyDescent="0.25">
      <c r="A6017" s="73">
        <v>5813014</v>
      </c>
      <c r="B6017" s="98" t="s">
        <v>4621</v>
      </c>
      <c r="C6017" s="74"/>
      <c r="D6017" s="115">
        <v>550.73</v>
      </c>
      <c r="E6017" s="75" t="s">
        <v>6463</v>
      </c>
      <c r="F6017" s="112">
        <f t="shared" si="291"/>
        <v>660.87599999999998</v>
      </c>
      <c r="G6017" s="80" t="s">
        <v>3334</v>
      </c>
      <c r="H6017" s="358"/>
      <c r="I6017" s="360" t="s">
        <v>8350</v>
      </c>
      <c r="L6017"/>
      <c r="M6017"/>
      <c r="P6017" s="9">
        <v>147</v>
      </c>
      <c r="V6017" s="39"/>
      <c r="Z6017" s="38"/>
      <c r="AA6017" s="38">
        <v>11.999063792161849</v>
      </c>
      <c r="AB6017" s="30"/>
      <c r="AC6017" s="31"/>
      <c r="AD6017" s="32"/>
      <c r="AE6017" s="32"/>
      <c r="AF6017" s="33"/>
      <c r="AJ6017" s="350">
        <v>1413014</v>
      </c>
      <c r="AK6017" s="3"/>
      <c r="AL6017" s="3"/>
    </row>
    <row r="6018" spans="1:38" ht="12" customHeight="1" x14ac:dyDescent="0.25">
      <c r="A6018" s="73">
        <v>5813015</v>
      </c>
      <c r="B6018" s="98" t="s">
        <v>4622</v>
      </c>
      <c r="C6018" s="74"/>
      <c r="D6018" s="115">
        <v>708.23</v>
      </c>
      <c r="E6018" s="75" t="s">
        <v>6463</v>
      </c>
      <c r="F6018" s="112">
        <f t="shared" si="291"/>
        <v>849.87599999999998</v>
      </c>
      <c r="G6018" s="80" t="s">
        <v>3334</v>
      </c>
      <c r="H6018" s="358"/>
      <c r="I6018" s="361"/>
      <c r="L6018"/>
      <c r="M6018"/>
      <c r="P6018" s="9">
        <v>147</v>
      </c>
      <c r="V6018" s="39"/>
      <c r="Z6018" s="38"/>
      <c r="AA6018" s="38">
        <v>12</v>
      </c>
      <c r="AB6018" s="30"/>
      <c r="AC6018" s="31"/>
      <c r="AD6018" s="32"/>
      <c r="AE6018" s="32"/>
      <c r="AF6018" s="33"/>
      <c r="AJ6018" s="350">
        <v>1413015</v>
      </c>
      <c r="AK6018" s="3"/>
      <c r="AL6018" s="3"/>
    </row>
    <row r="6019" spans="1:38" ht="12" customHeight="1" x14ac:dyDescent="0.25">
      <c r="A6019" s="271">
        <v>5813016</v>
      </c>
      <c r="B6019" s="100" t="s">
        <v>4623</v>
      </c>
      <c r="C6019" s="85"/>
      <c r="D6019" s="115">
        <v>936.81</v>
      </c>
      <c r="E6019" s="86" t="s">
        <v>6463</v>
      </c>
      <c r="F6019" s="292">
        <f t="shared" si="291"/>
        <v>1124.1719999999998</v>
      </c>
      <c r="G6019" s="87" t="s">
        <v>3334</v>
      </c>
      <c r="H6019" s="358"/>
      <c r="L6019"/>
      <c r="M6019"/>
      <c r="P6019" s="9">
        <v>147</v>
      </c>
      <c r="V6019" s="39"/>
      <c r="Z6019" s="38"/>
      <c r="AA6019" s="38">
        <v>11.999510785647672</v>
      </c>
      <c r="AB6019" s="30"/>
      <c r="AC6019" s="31"/>
      <c r="AD6019" s="32"/>
      <c r="AE6019" s="32"/>
      <c r="AF6019" s="33"/>
      <c r="AJ6019" s="350">
        <v>1413016</v>
      </c>
      <c r="AK6019" s="3"/>
      <c r="AL6019" s="3"/>
    </row>
    <row r="6020" spans="1:38" ht="75" customHeight="1" x14ac:dyDescent="0.25">
      <c r="A6020" s="269">
        <v>203</v>
      </c>
      <c r="B6020" s="284" t="s">
        <v>8110</v>
      </c>
      <c r="C6020" s="267"/>
      <c r="D6020" s="115"/>
      <c r="E6020" s="267"/>
      <c r="F6020" s="298"/>
      <c r="G6020" s="189"/>
      <c r="H6020" s="358"/>
      <c r="I6020" s="331"/>
      <c r="J6020" s="72"/>
      <c r="K6020" s="72"/>
      <c r="L6020"/>
      <c r="M6020"/>
      <c r="P6020" s="9">
        <v>148</v>
      </c>
      <c r="R6020" s="36"/>
      <c r="V6020" s="37"/>
      <c r="Z6020" s="38"/>
      <c r="AA6020" s="38"/>
      <c r="AB6020" s="30"/>
      <c r="AC6020" s="31"/>
      <c r="AD6020" s="32"/>
      <c r="AE6020" s="32"/>
      <c r="AF6020" s="33"/>
      <c r="AJ6020" s="350"/>
      <c r="AK6020" s="3"/>
      <c r="AL6020" s="3"/>
    </row>
    <row r="6021" spans="1:38" ht="12" customHeight="1" x14ac:dyDescent="0.25">
      <c r="A6021" s="76">
        <v>5814001</v>
      </c>
      <c r="B6021" s="270" t="s">
        <v>4654</v>
      </c>
      <c r="C6021" s="77"/>
      <c r="D6021" s="115">
        <v>404.69</v>
      </c>
      <c r="E6021" s="78" t="s">
        <v>6463</v>
      </c>
      <c r="F6021" s="112">
        <f t="shared" si="291"/>
        <v>485.62799999999999</v>
      </c>
      <c r="G6021" s="79" t="s">
        <v>3334</v>
      </c>
      <c r="H6021" s="358"/>
      <c r="I6021" s="326" t="s">
        <v>4950</v>
      </c>
      <c r="L6021"/>
      <c r="M6021"/>
      <c r="P6021" s="9">
        <v>148</v>
      </c>
      <c r="V6021" s="39"/>
      <c r="Z6021" s="38"/>
      <c r="AA6021" s="38">
        <v>12.000990939977356</v>
      </c>
      <c r="AB6021" s="30"/>
      <c r="AC6021" s="31"/>
      <c r="AD6021" s="32"/>
      <c r="AE6021" s="32"/>
      <c r="AF6021" s="33"/>
      <c r="AJ6021" s="350">
        <v>1414001</v>
      </c>
      <c r="AK6021" s="3"/>
      <c r="AL6021" s="3"/>
    </row>
    <row r="6022" spans="1:38" ht="12" customHeight="1" x14ac:dyDescent="0.25">
      <c r="A6022" s="73">
        <v>1414002</v>
      </c>
      <c r="B6022" s="98" t="s">
        <v>4655</v>
      </c>
      <c r="C6022" s="74"/>
      <c r="D6022" s="115">
        <v>494.36</v>
      </c>
      <c r="E6022" s="75" t="s">
        <v>6463</v>
      </c>
      <c r="F6022" s="112">
        <f t="shared" si="291"/>
        <v>593.23199999999997</v>
      </c>
      <c r="G6022" s="80" t="s">
        <v>3334</v>
      </c>
      <c r="H6022" s="358"/>
      <c r="I6022" s="360" t="s">
        <v>8348</v>
      </c>
      <c r="L6022"/>
      <c r="M6022"/>
      <c r="P6022" s="9">
        <v>148</v>
      </c>
      <c r="V6022" s="39"/>
      <c r="Z6022" s="38"/>
      <c r="AA6022" s="38">
        <v>11.999884115073741</v>
      </c>
      <c r="AB6022" s="30"/>
      <c r="AC6022" s="31"/>
      <c r="AD6022" s="32"/>
      <c r="AE6022" s="32"/>
      <c r="AF6022" s="33"/>
      <c r="AJ6022" s="350"/>
      <c r="AK6022" s="3"/>
      <c r="AL6022" s="3"/>
    </row>
    <row r="6023" spans="1:38" ht="12" customHeight="1" x14ac:dyDescent="0.25">
      <c r="A6023" s="73">
        <v>5814003</v>
      </c>
      <c r="B6023" s="98" t="s">
        <v>4656</v>
      </c>
      <c r="C6023" s="74"/>
      <c r="D6023" s="115">
        <v>648.89</v>
      </c>
      <c r="E6023" s="75" t="s">
        <v>6463</v>
      </c>
      <c r="F6023" s="112">
        <f t="shared" si="291"/>
        <v>778.66800000000001</v>
      </c>
      <c r="G6023" s="80" t="s">
        <v>3334</v>
      </c>
      <c r="H6023" s="358"/>
      <c r="I6023" s="361"/>
      <c r="L6023"/>
      <c r="M6023"/>
      <c r="P6023" s="9">
        <v>148</v>
      </c>
      <c r="V6023" s="39"/>
      <c r="Z6023" s="38"/>
      <c r="AA6023" s="38">
        <v>12.000353146312932</v>
      </c>
      <c r="AB6023" s="30"/>
      <c r="AC6023" s="31"/>
      <c r="AD6023" s="32"/>
      <c r="AE6023" s="32"/>
      <c r="AF6023" s="33"/>
      <c r="AJ6023" s="350">
        <v>1414003</v>
      </c>
      <c r="AK6023" s="3"/>
      <c r="AL6023" s="3"/>
    </row>
    <row r="6024" spans="1:38" ht="12" customHeight="1" x14ac:dyDescent="0.25">
      <c r="A6024" s="73">
        <v>5814004</v>
      </c>
      <c r="B6024" s="98" t="s">
        <v>4657</v>
      </c>
      <c r="C6024" s="74"/>
      <c r="D6024" s="115">
        <v>777.44</v>
      </c>
      <c r="E6024" s="75" t="s">
        <v>6463</v>
      </c>
      <c r="F6024" s="112">
        <f t="shared" si="291"/>
        <v>932.928</v>
      </c>
      <c r="G6024" s="80" t="s">
        <v>3334</v>
      </c>
      <c r="H6024" s="358"/>
      <c r="L6024"/>
      <c r="M6024"/>
      <c r="P6024" s="9">
        <v>148</v>
      </c>
      <c r="V6024" s="39"/>
      <c r="Z6024" s="38"/>
      <c r="AA6024" s="38">
        <v>12.000073687894925</v>
      </c>
      <c r="AB6024" s="30"/>
      <c r="AC6024" s="31"/>
      <c r="AD6024" s="32"/>
      <c r="AE6024" s="32"/>
      <c r="AF6024" s="33"/>
      <c r="AJ6024" s="350">
        <v>1414004</v>
      </c>
      <c r="AK6024" s="3"/>
      <c r="AL6024" s="3"/>
    </row>
    <row r="6025" spans="1:38" ht="12" customHeight="1" x14ac:dyDescent="0.25">
      <c r="A6025" s="73">
        <v>1414005</v>
      </c>
      <c r="B6025" s="98" t="s">
        <v>4658</v>
      </c>
      <c r="C6025" s="74"/>
      <c r="D6025" s="115">
        <v>956.94</v>
      </c>
      <c r="E6025" s="75" t="s">
        <v>6463</v>
      </c>
      <c r="F6025" s="309">
        <f t="shared" si="291"/>
        <v>1148.328</v>
      </c>
      <c r="G6025" s="80" t="s">
        <v>3334</v>
      </c>
      <c r="H6025" s="358"/>
      <c r="I6025" s="360" t="s">
        <v>8349</v>
      </c>
      <c r="L6025"/>
      <c r="M6025"/>
      <c r="P6025" s="9">
        <v>148</v>
      </c>
      <c r="V6025" s="39"/>
      <c r="Z6025" s="38"/>
      <c r="AA6025" s="38">
        <v>0</v>
      </c>
      <c r="AB6025" s="30"/>
      <c r="AC6025" s="31"/>
      <c r="AD6025" s="32"/>
      <c r="AE6025" s="32"/>
      <c r="AF6025" s="33"/>
      <c r="AJ6025" s="350"/>
      <c r="AK6025" s="3"/>
      <c r="AL6025" s="3"/>
    </row>
    <row r="6026" spans="1:38" ht="12" customHeight="1" x14ac:dyDescent="0.25">
      <c r="A6026" s="73">
        <v>5814006</v>
      </c>
      <c r="B6026" s="98" t="s">
        <v>4659</v>
      </c>
      <c r="C6026" s="74"/>
      <c r="D6026" s="115">
        <v>2158.6999999999998</v>
      </c>
      <c r="E6026" s="75" t="s">
        <v>6463</v>
      </c>
      <c r="F6026" s="112">
        <f t="shared" si="291"/>
        <v>2590.4399999999996</v>
      </c>
      <c r="G6026" s="80" t="s">
        <v>3334</v>
      </c>
      <c r="H6026" s="358"/>
      <c r="I6026" s="361"/>
      <c r="L6026"/>
      <c r="M6026"/>
      <c r="P6026" s="9">
        <v>148</v>
      </c>
      <c r="V6026" s="39"/>
      <c r="Z6026" s="38"/>
      <c r="AA6026" s="38">
        <v>12</v>
      </c>
      <c r="AB6026" s="30"/>
      <c r="AC6026" s="31"/>
      <c r="AD6026" s="32"/>
      <c r="AE6026" s="32"/>
      <c r="AF6026" s="33"/>
      <c r="AJ6026" s="350">
        <v>1414006</v>
      </c>
      <c r="AK6026" s="3"/>
      <c r="AL6026" s="3"/>
    </row>
    <row r="6027" spans="1:38" ht="12" customHeight="1" x14ac:dyDescent="0.25">
      <c r="A6027" s="271">
        <v>5814007</v>
      </c>
      <c r="B6027" s="100" t="s">
        <v>4660</v>
      </c>
      <c r="C6027" s="85"/>
      <c r="D6027" s="115">
        <v>2568.4699999999998</v>
      </c>
      <c r="E6027" s="86" t="s">
        <v>6463</v>
      </c>
      <c r="F6027" s="292">
        <f t="shared" si="291"/>
        <v>3082.1639999999998</v>
      </c>
      <c r="G6027" s="87" t="s">
        <v>3334</v>
      </c>
      <c r="H6027" s="358"/>
      <c r="L6027"/>
      <c r="M6027"/>
      <c r="P6027" s="9">
        <v>148</v>
      </c>
      <c r="V6027" s="39"/>
      <c r="Z6027" s="38"/>
      <c r="AA6027" s="38">
        <v>11.999754651856549</v>
      </c>
      <c r="AB6027" s="30"/>
      <c r="AC6027" s="31"/>
      <c r="AD6027" s="32"/>
      <c r="AE6027" s="32"/>
      <c r="AF6027" s="33"/>
      <c r="AJ6027" s="350">
        <v>1414007</v>
      </c>
      <c r="AK6027" s="3"/>
      <c r="AL6027" s="3"/>
    </row>
    <row r="6028" spans="1:38" ht="75" customHeight="1" x14ac:dyDescent="0.25">
      <c r="A6028" s="269">
        <v>204</v>
      </c>
      <c r="B6028" s="284" t="s">
        <v>8111</v>
      </c>
      <c r="C6028" s="267"/>
      <c r="D6028" s="115"/>
      <c r="E6028" s="267"/>
      <c r="F6028" s="298"/>
      <c r="G6028" s="189"/>
      <c r="H6028" s="358"/>
      <c r="I6028" s="331"/>
      <c r="J6028" s="72"/>
      <c r="K6028" s="72"/>
      <c r="L6028"/>
      <c r="M6028"/>
      <c r="P6028" s="9">
        <v>149</v>
      </c>
      <c r="R6028" s="36"/>
      <c r="V6028" s="37"/>
      <c r="Z6028" s="38"/>
      <c r="AA6028" s="38"/>
      <c r="AB6028" s="30"/>
      <c r="AC6028" s="31"/>
      <c r="AD6028" s="32"/>
      <c r="AE6028" s="32"/>
      <c r="AF6028" s="33"/>
      <c r="AJ6028" s="350"/>
      <c r="AK6028" s="3"/>
      <c r="AL6028" s="3"/>
    </row>
    <row r="6029" spans="1:38" ht="12" customHeight="1" x14ac:dyDescent="0.25">
      <c r="A6029" s="76">
        <v>1415001</v>
      </c>
      <c r="B6029" s="270" t="s">
        <v>4624</v>
      </c>
      <c r="C6029" s="77"/>
      <c r="D6029" s="115">
        <v>276.23</v>
      </c>
      <c r="E6029" s="78"/>
      <c r="F6029" s="112">
        <f t="shared" si="291"/>
        <v>331.476</v>
      </c>
      <c r="G6029" s="79" t="s">
        <v>3334</v>
      </c>
      <c r="H6029" s="358"/>
      <c r="I6029" s="326" t="s">
        <v>4950</v>
      </c>
      <c r="L6029"/>
      <c r="M6029"/>
      <c r="P6029" s="9">
        <v>149</v>
      </c>
      <c r="V6029" s="39"/>
      <c r="Z6029" s="38"/>
      <c r="AA6029" s="38">
        <v>0</v>
      </c>
      <c r="AB6029" s="30"/>
      <c r="AC6029" s="31"/>
      <c r="AD6029" s="32"/>
      <c r="AE6029" s="32"/>
      <c r="AF6029" s="33"/>
      <c r="AJ6029" s="350"/>
      <c r="AK6029" s="3"/>
      <c r="AL6029" s="3"/>
    </row>
    <row r="6030" spans="1:38" ht="12" customHeight="1" x14ac:dyDescent="0.25">
      <c r="A6030" s="73">
        <v>5815002</v>
      </c>
      <c r="B6030" s="98" t="s">
        <v>4625</v>
      </c>
      <c r="C6030" s="74"/>
      <c r="D6030" s="115">
        <v>276.23</v>
      </c>
      <c r="E6030" s="75"/>
      <c r="F6030" s="112">
        <f t="shared" si="291"/>
        <v>331.476</v>
      </c>
      <c r="G6030" s="80" t="s">
        <v>3334</v>
      </c>
      <c r="H6030" s="358"/>
      <c r="I6030" s="360" t="s">
        <v>8349</v>
      </c>
      <c r="L6030"/>
      <c r="M6030"/>
      <c r="P6030" s="9">
        <v>149</v>
      </c>
      <c r="V6030" s="39"/>
      <c r="Z6030" s="38"/>
      <c r="AA6030" s="38">
        <v>0</v>
      </c>
      <c r="AB6030" s="30"/>
      <c r="AC6030" s="31"/>
      <c r="AD6030" s="32"/>
      <c r="AE6030" s="32"/>
      <c r="AF6030" s="33"/>
      <c r="AJ6030" s="350">
        <v>1415002</v>
      </c>
      <c r="AK6030" s="3"/>
      <c r="AL6030" s="3"/>
    </row>
    <row r="6031" spans="1:38" ht="12" customHeight="1" x14ac:dyDescent="0.25">
      <c r="A6031" s="73">
        <v>5815003</v>
      </c>
      <c r="B6031" s="98" t="s">
        <v>4626</v>
      </c>
      <c r="C6031" s="74"/>
      <c r="D6031" s="115">
        <v>276.23</v>
      </c>
      <c r="E6031" s="75" t="s">
        <v>6463</v>
      </c>
      <c r="F6031" s="112">
        <f t="shared" si="291"/>
        <v>331.476</v>
      </c>
      <c r="G6031" s="80" t="s">
        <v>3334</v>
      </c>
      <c r="H6031" s="358"/>
      <c r="I6031" s="361"/>
      <c r="L6031"/>
      <c r="M6031"/>
      <c r="P6031" s="9">
        <v>149</v>
      </c>
      <c r="V6031" s="39"/>
      <c r="Z6031" s="38"/>
      <c r="AA6031" s="38">
        <v>0</v>
      </c>
      <c r="AB6031" s="30"/>
      <c r="AC6031" s="31"/>
      <c r="AD6031" s="32"/>
      <c r="AE6031" s="32"/>
      <c r="AF6031" s="33"/>
      <c r="AJ6031" s="350">
        <v>1415003</v>
      </c>
      <c r="AK6031" s="3"/>
      <c r="AL6031" s="3"/>
    </row>
    <row r="6032" spans="1:38" ht="12" customHeight="1" x14ac:dyDescent="0.25">
      <c r="A6032" s="73">
        <v>5815004</v>
      </c>
      <c r="B6032" s="98" t="s">
        <v>4627</v>
      </c>
      <c r="C6032" s="74"/>
      <c r="D6032" s="115">
        <v>276.23</v>
      </c>
      <c r="E6032" s="75"/>
      <c r="F6032" s="112">
        <f t="shared" si="291"/>
        <v>331.476</v>
      </c>
      <c r="G6032" s="80" t="s">
        <v>3334</v>
      </c>
      <c r="H6032" s="358"/>
      <c r="L6032"/>
      <c r="M6032"/>
      <c r="P6032" s="9">
        <v>149</v>
      </c>
      <c r="V6032" s="39"/>
      <c r="Z6032" s="38"/>
      <c r="AA6032" s="38">
        <v>0</v>
      </c>
      <c r="AB6032" s="30"/>
      <c r="AC6032" s="31"/>
      <c r="AD6032" s="32"/>
      <c r="AE6032" s="32"/>
      <c r="AF6032" s="33"/>
      <c r="AJ6032" s="350">
        <v>1415004</v>
      </c>
      <c r="AK6032" s="3"/>
      <c r="AL6032" s="3"/>
    </row>
    <row r="6033" spans="1:38" ht="12" customHeight="1" x14ac:dyDescent="0.25">
      <c r="A6033" s="73">
        <v>1415005</v>
      </c>
      <c r="B6033" s="98" t="s">
        <v>4628</v>
      </c>
      <c r="C6033" s="74"/>
      <c r="D6033" s="115">
        <v>276.23</v>
      </c>
      <c r="E6033" s="75"/>
      <c r="F6033" s="112">
        <f t="shared" si="291"/>
        <v>331.476</v>
      </c>
      <c r="G6033" s="80" t="s">
        <v>3334</v>
      </c>
      <c r="H6033" s="358"/>
      <c r="I6033" s="360" t="s">
        <v>8347</v>
      </c>
      <c r="L6033"/>
      <c r="M6033"/>
      <c r="P6033" s="9">
        <v>149</v>
      </c>
      <c r="V6033" s="39"/>
      <c r="Z6033" s="38"/>
      <c r="AA6033" s="38">
        <v>0</v>
      </c>
      <c r="AB6033" s="30"/>
      <c r="AC6033" s="31"/>
      <c r="AD6033" s="32"/>
      <c r="AE6033" s="32"/>
      <c r="AF6033" s="33"/>
      <c r="AJ6033" s="350"/>
      <c r="AK6033" s="3"/>
      <c r="AL6033" s="3"/>
    </row>
    <row r="6034" spans="1:38" ht="12" customHeight="1" x14ac:dyDescent="0.25">
      <c r="A6034" s="73">
        <v>5815006</v>
      </c>
      <c r="B6034" s="98" t="s">
        <v>4629</v>
      </c>
      <c r="C6034" s="74"/>
      <c r="D6034" s="115">
        <v>276.23</v>
      </c>
      <c r="E6034" s="75"/>
      <c r="F6034" s="112">
        <f t="shared" si="291"/>
        <v>331.476</v>
      </c>
      <c r="G6034" s="80" t="s">
        <v>3334</v>
      </c>
      <c r="H6034" s="358"/>
      <c r="I6034" s="361"/>
      <c r="L6034"/>
      <c r="M6034"/>
      <c r="P6034" s="9">
        <v>149</v>
      </c>
      <c r="V6034" s="39"/>
      <c r="Z6034" s="38"/>
      <c r="AA6034" s="38">
        <v>0</v>
      </c>
      <c r="AB6034" s="30"/>
      <c r="AC6034" s="31"/>
      <c r="AD6034" s="32"/>
      <c r="AE6034" s="32"/>
      <c r="AF6034" s="33"/>
      <c r="AJ6034" s="350">
        <v>1415006</v>
      </c>
      <c r="AK6034" s="3"/>
      <c r="AL6034" s="3"/>
    </row>
    <row r="6035" spans="1:38" ht="12" customHeight="1" x14ac:dyDescent="0.25">
      <c r="A6035" s="73">
        <v>5815007</v>
      </c>
      <c r="B6035" s="98" t="s">
        <v>4630</v>
      </c>
      <c r="C6035" s="74"/>
      <c r="D6035" s="115">
        <v>314.52999999999997</v>
      </c>
      <c r="E6035" s="75"/>
      <c r="F6035" s="112">
        <f t="shared" si="291"/>
        <v>377.43599999999998</v>
      </c>
      <c r="G6035" s="80" t="s">
        <v>3334</v>
      </c>
      <c r="H6035" s="358"/>
      <c r="L6035"/>
      <c r="M6035"/>
      <c r="P6035" s="9">
        <v>149</v>
      </c>
      <c r="V6035" s="39"/>
      <c r="Z6035" s="38"/>
      <c r="AA6035" s="38">
        <v>0</v>
      </c>
      <c r="AB6035" s="30"/>
      <c r="AC6035" s="31"/>
      <c r="AD6035" s="32"/>
      <c r="AE6035" s="32"/>
      <c r="AF6035" s="33"/>
      <c r="AJ6035" s="350">
        <v>1415007</v>
      </c>
      <c r="AK6035" s="3"/>
      <c r="AL6035" s="3"/>
    </row>
    <row r="6036" spans="1:38" ht="12" customHeight="1" x14ac:dyDescent="0.25">
      <c r="A6036" s="73">
        <v>5815008</v>
      </c>
      <c r="B6036" s="98" t="s">
        <v>4631</v>
      </c>
      <c r="C6036" s="74"/>
      <c r="D6036" s="115">
        <v>314.52999999999997</v>
      </c>
      <c r="E6036" s="75" t="s">
        <v>6463</v>
      </c>
      <c r="F6036" s="112">
        <f t="shared" si="291"/>
        <v>377.43599999999998</v>
      </c>
      <c r="G6036" s="80" t="s">
        <v>3334</v>
      </c>
      <c r="H6036" s="358"/>
      <c r="L6036"/>
      <c r="M6036"/>
      <c r="P6036" s="9">
        <v>149</v>
      </c>
      <c r="V6036" s="39"/>
      <c r="Z6036" s="38"/>
      <c r="AA6036" s="38">
        <v>0</v>
      </c>
      <c r="AB6036" s="30"/>
      <c r="AC6036" s="31"/>
      <c r="AD6036" s="32"/>
      <c r="AE6036" s="32"/>
      <c r="AF6036" s="33"/>
      <c r="AJ6036" s="350">
        <v>1415008</v>
      </c>
      <c r="AK6036" s="3"/>
      <c r="AL6036" s="3"/>
    </row>
    <row r="6037" spans="1:38" ht="12" customHeight="1" x14ac:dyDescent="0.25">
      <c r="A6037" s="73">
        <v>5815009</v>
      </c>
      <c r="B6037" s="98" t="s">
        <v>4632</v>
      </c>
      <c r="C6037" s="74"/>
      <c r="D6037" s="115">
        <v>314.52999999999997</v>
      </c>
      <c r="E6037" s="75" t="s">
        <v>6464</v>
      </c>
      <c r="F6037" s="112">
        <f t="shared" si="291"/>
        <v>377.43599999999998</v>
      </c>
      <c r="G6037" s="80" t="s">
        <v>3334</v>
      </c>
      <c r="H6037" s="358"/>
      <c r="L6037"/>
      <c r="M6037"/>
      <c r="P6037" s="9">
        <v>149</v>
      </c>
      <c r="V6037" s="39"/>
      <c r="Z6037" s="38"/>
      <c r="AA6037" s="38">
        <v>0</v>
      </c>
      <c r="AB6037" s="30"/>
      <c r="AC6037" s="31"/>
      <c r="AD6037" s="32"/>
      <c r="AE6037" s="32"/>
      <c r="AF6037" s="33"/>
      <c r="AJ6037" s="350">
        <v>1415009</v>
      </c>
      <c r="AK6037" s="3"/>
      <c r="AL6037" s="3"/>
    </row>
    <row r="6038" spans="1:38" ht="12" customHeight="1" x14ac:dyDescent="0.25">
      <c r="A6038" s="73">
        <v>5815010</v>
      </c>
      <c r="B6038" s="98" t="s">
        <v>4633</v>
      </c>
      <c r="C6038" s="74"/>
      <c r="D6038" s="115">
        <v>314.52999999999997</v>
      </c>
      <c r="E6038" s="75"/>
      <c r="F6038" s="112">
        <f t="shared" si="291"/>
        <v>377.43599999999998</v>
      </c>
      <c r="G6038" s="80" t="s">
        <v>3334</v>
      </c>
      <c r="H6038" s="358"/>
      <c r="L6038"/>
      <c r="M6038"/>
      <c r="P6038" s="9">
        <v>149</v>
      </c>
      <c r="V6038" s="39"/>
      <c r="Z6038" s="38"/>
      <c r="AA6038" s="38">
        <v>0</v>
      </c>
      <c r="AB6038" s="30"/>
      <c r="AC6038" s="31"/>
      <c r="AD6038" s="32"/>
      <c r="AE6038" s="32"/>
      <c r="AF6038" s="33"/>
      <c r="AJ6038" s="350">
        <v>1415010</v>
      </c>
      <c r="AK6038" s="3"/>
      <c r="AL6038" s="3"/>
    </row>
    <row r="6039" spans="1:38" ht="12" customHeight="1" x14ac:dyDescent="0.25">
      <c r="A6039" s="73">
        <v>1415011</v>
      </c>
      <c r="B6039" s="98" t="s">
        <v>4634</v>
      </c>
      <c r="C6039" s="74"/>
      <c r="D6039" s="115">
        <v>299.55</v>
      </c>
      <c r="E6039" s="75" t="s">
        <v>6463</v>
      </c>
      <c r="F6039" s="309">
        <f t="shared" si="291"/>
        <v>359.46</v>
      </c>
      <c r="G6039" s="80" t="s">
        <v>3334</v>
      </c>
      <c r="H6039" s="358"/>
      <c r="L6039"/>
      <c r="M6039"/>
      <c r="P6039" s="9">
        <v>149</v>
      </c>
      <c r="V6039" s="39"/>
      <c r="Z6039" s="38"/>
      <c r="AA6039" s="38">
        <v>0</v>
      </c>
      <c r="AB6039" s="30"/>
      <c r="AC6039" s="31"/>
      <c r="AD6039" s="32"/>
      <c r="AE6039" s="32"/>
      <c r="AF6039" s="33"/>
      <c r="AJ6039" s="350"/>
      <c r="AK6039" s="3"/>
      <c r="AL6039" s="3"/>
    </row>
    <row r="6040" spans="1:38" ht="12" customHeight="1" x14ac:dyDescent="0.25">
      <c r="A6040" s="73">
        <v>1415012</v>
      </c>
      <c r="B6040" s="98" t="s">
        <v>4635</v>
      </c>
      <c r="C6040" s="74"/>
      <c r="D6040" s="115">
        <v>314.52999999999997</v>
      </c>
      <c r="E6040" s="75" t="s">
        <v>6463</v>
      </c>
      <c r="F6040" s="112">
        <f t="shared" si="291"/>
        <v>377.43599999999998</v>
      </c>
      <c r="G6040" s="80" t="s">
        <v>3334</v>
      </c>
      <c r="H6040" s="358"/>
      <c r="L6040"/>
      <c r="M6040"/>
      <c r="P6040" s="9">
        <v>149</v>
      </c>
      <c r="V6040" s="39"/>
      <c r="Z6040" s="38"/>
      <c r="AA6040" s="38">
        <v>0</v>
      </c>
      <c r="AB6040" s="30"/>
      <c r="AC6040" s="31"/>
      <c r="AD6040" s="32"/>
      <c r="AE6040" s="32"/>
      <c r="AF6040" s="33"/>
      <c r="AJ6040" s="350"/>
      <c r="AK6040" s="3"/>
      <c r="AL6040" s="3"/>
    </row>
    <row r="6041" spans="1:38" ht="12" customHeight="1" x14ac:dyDescent="0.25">
      <c r="A6041" s="73">
        <v>1415013</v>
      </c>
      <c r="B6041" s="98" t="s">
        <v>4636</v>
      </c>
      <c r="C6041" s="74"/>
      <c r="D6041" s="115">
        <v>371.41</v>
      </c>
      <c r="E6041" s="75" t="s">
        <v>6463</v>
      </c>
      <c r="F6041" s="112">
        <f t="shared" si="291"/>
        <v>445.69200000000001</v>
      </c>
      <c r="G6041" s="80" t="s">
        <v>3334</v>
      </c>
      <c r="H6041" s="358"/>
      <c r="L6041"/>
      <c r="M6041"/>
      <c r="P6041" s="9">
        <v>149</v>
      </c>
      <c r="V6041" s="39"/>
      <c r="Z6041" s="38"/>
      <c r="AA6041" s="38">
        <v>0</v>
      </c>
      <c r="AB6041" s="30"/>
      <c r="AC6041" s="31"/>
      <c r="AD6041" s="32"/>
      <c r="AE6041" s="32"/>
      <c r="AF6041" s="33"/>
      <c r="AJ6041" s="350"/>
      <c r="AK6041" s="3"/>
      <c r="AL6041" s="3"/>
    </row>
    <row r="6042" spans="1:38" ht="12" customHeight="1" x14ac:dyDescent="0.25">
      <c r="A6042" s="73">
        <v>5815014</v>
      </c>
      <c r="B6042" s="98" t="s">
        <v>4637</v>
      </c>
      <c r="C6042" s="74"/>
      <c r="D6042" s="115">
        <v>371.41</v>
      </c>
      <c r="E6042" s="75" t="s">
        <v>6464</v>
      </c>
      <c r="F6042" s="112">
        <f t="shared" si="291"/>
        <v>445.69200000000001</v>
      </c>
      <c r="G6042" s="80" t="s">
        <v>3334</v>
      </c>
      <c r="H6042" s="358"/>
      <c r="L6042"/>
      <c r="M6042"/>
      <c r="P6042" s="9">
        <v>149</v>
      </c>
      <c r="V6042" s="39"/>
      <c r="Z6042" s="38"/>
      <c r="AA6042" s="38">
        <v>0</v>
      </c>
      <c r="AB6042" s="30"/>
      <c r="AC6042" s="31"/>
      <c r="AD6042" s="32"/>
      <c r="AE6042" s="32"/>
      <c r="AF6042" s="33"/>
      <c r="AJ6042" s="350">
        <v>1415014</v>
      </c>
      <c r="AK6042" s="3"/>
      <c r="AL6042" s="3"/>
    </row>
    <row r="6043" spans="1:38" ht="12" customHeight="1" x14ac:dyDescent="0.25">
      <c r="A6043" s="73">
        <v>1415015</v>
      </c>
      <c r="B6043" s="98" t="s">
        <v>4638</v>
      </c>
      <c r="C6043" s="74"/>
      <c r="D6043" s="115">
        <v>371.41</v>
      </c>
      <c r="E6043" s="75"/>
      <c r="F6043" s="112">
        <f t="shared" si="291"/>
        <v>445.69200000000001</v>
      </c>
      <c r="G6043" s="80" t="s">
        <v>3334</v>
      </c>
      <c r="H6043" s="358"/>
      <c r="L6043"/>
      <c r="M6043"/>
      <c r="P6043" s="9">
        <v>149</v>
      </c>
      <c r="V6043" s="39"/>
      <c r="Z6043" s="38"/>
      <c r="AA6043" s="38">
        <v>0</v>
      </c>
      <c r="AB6043" s="30"/>
      <c r="AC6043" s="31"/>
      <c r="AD6043" s="32"/>
      <c r="AE6043" s="32"/>
      <c r="AF6043" s="33"/>
      <c r="AJ6043" s="350"/>
      <c r="AK6043" s="3"/>
      <c r="AL6043" s="3"/>
    </row>
    <row r="6044" spans="1:38" ht="12" customHeight="1" x14ac:dyDescent="0.25">
      <c r="A6044" s="73">
        <v>1415016</v>
      </c>
      <c r="B6044" s="98" t="s">
        <v>4639</v>
      </c>
      <c r="C6044" s="74"/>
      <c r="D6044" s="115">
        <v>353.72</v>
      </c>
      <c r="E6044" s="75" t="s">
        <v>6463</v>
      </c>
      <c r="F6044" s="309">
        <f t="shared" si="291"/>
        <v>424.464</v>
      </c>
      <c r="G6044" s="80" t="s">
        <v>3334</v>
      </c>
      <c r="H6044" s="358"/>
      <c r="L6044"/>
      <c r="M6044"/>
      <c r="P6044" s="9">
        <v>149</v>
      </c>
      <c r="V6044" s="39"/>
      <c r="Z6044" s="38"/>
      <c r="AA6044" s="38">
        <v>0</v>
      </c>
      <c r="AB6044" s="30"/>
      <c r="AC6044" s="31"/>
      <c r="AD6044" s="32"/>
      <c r="AE6044" s="32"/>
      <c r="AF6044" s="33"/>
      <c r="AJ6044" s="350"/>
      <c r="AK6044" s="3"/>
      <c r="AL6044" s="3"/>
    </row>
    <row r="6045" spans="1:38" ht="12" customHeight="1" x14ac:dyDescent="0.25">
      <c r="A6045" s="73">
        <v>5815017</v>
      </c>
      <c r="B6045" s="98" t="s">
        <v>4640</v>
      </c>
      <c r="C6045" s="74"/>
      <c r="D6045" s="115">
        <v>371.41</v>
      </c>
      <c r="E6045" s="75" t="s">
        <v>6464</v>
      </c>
      <c r="F6045" s="112">
        <f t="shared" si="291"/>
        <v>445.69200000000001</v>
      </c>
      <c r="G6045" s="80" t="s">
        <v>3334</v>
      </c>
      <c r="H6045" s="358"/>
      <c r="L6045"/>
      <c r="M6045"/>
      <c r="P6045" s="9">
        <v>149</v>
      </c>
      <c r="V6045" s="39"/>
      <c r="Z6045" s="38"/>
      <c r="AA6045" s="38">
        <v>0</v>
      </c>
      <c r="AB6045" s="30"/>
      <c r="AC6045" s="31"/>
      <c r="AD6045" s="32"/>
      <c r="AE6045" s="32"/>
      <c r="AF6045" s="33"/>
      <c r="AJ6045" s="350">
        <v>1415017</v>
      </c>
      <c r="AK6045" s="3"/>
      <c r="AL6045" s="3"/>
    </row>
    <row r="6046" spans="1:38" ht="12" customHeight="1" x14ac:dyDescent="0.25">
      <c r="A6046" s="73">
        <v>5815018</v>
      </c>
      <c r="B6046" s="98" t="s">
        <v>4641</v>
      </c>
      <c r="C6046" s="74"/>
      <c r="D6046" s="115">
        <v>548.99</v>
      </c>
      <c r="E6046" s="75" t="s">
        <v>1</v>
      </c>
      <c r="F6046" s="112">
        <f t="shared" si="291"/>
        <v>658.78800000000001</v>
      </c>
      <c r="G6046" s="80" t="s">
        <v>3334</v>
      </c>
      <c r="H6046" s="358"/>
      <c r="L6046"/>
      <c r="M6046"/>
      <c r="P6046" s="9">
        <v>149</v>
      </c>
      <c r="V6046" s="39"/>
      <c r="Z6046" s="38"/>
      <c r="AA6046" s="38">
        <v>0</v>
      </c>
      <c r="AB6046" s="30"/>
      <c r="AC6046" s="31"/>
      <c r="AD6046" s="32"/>
      <c r="AE6046" s="32"/>
      <c r="AF6046" s="33"/>
      <c r="AJ6046" s="350">
        <v>1415018</v>
      </c>
      <c r="AK6046" s="3"/>
      <c r="AL6046" s="3"/>
    </row>
    <row r="6047" spans="1:38" ht="12" customHeight="1" x14ac:dyDescent="0.25">
      <c r="A6047" s="271">
        <v>5815019</v>
      </c>
      <c r="B6047" s="100" t="s">
        <v>4642</v>
      </c>
      <c r="C6047" s="85"/>
      <c r="D6047" s="115">
        <v>548.85</v>
      </c>
      <c r="E6047" s="86"/>
      <c r="F6047" s="292">
        <f t="shared" si="291"/>
        <v>658.62</v>
      </c>
      <c r="G6047" s="87" t="s">
        <v>3334</v>
      </c>
      <c r="H6047" s="358"/>
      <c r="L6047"/>
      <c r="M6047"/>
      <c r="P6047" s="9">
        <v>149</v>
      </c>
      <c r="V6047" s="39"/>
      <c r="Z6047" s="38"/>
      <c r="AA6047" s="38">
        <v>0</v>
      </c>
      <c r="AB6047" s="30"/>
      <c r="AC6047" s="31"/>
      <c r="AD6047" s="32"/>
      <c r="AE6047" s="32"/>
      <c r="AF6047" s="33"/>
      <c r="AJ6047" s="350">
        <v>1415019</v>
      </c>
      <c r="AK6047" s="3"/>
      <c r="AL6047" s="3"/>
    </row>
    <row r="6048" spans="1:38" ht="60" customHeight="1" x14ac:dyDescent="0.25">
      <c r="A6048" s="269">
        <v>205</v>
      </c>
      <c r="B6048" s="284" t="s">
        <v>8112</v>
      </c>
      <c r="C6048" s="267"/>
      <c r="D6048" s="115"/>
      <c r="E6048" s="267"/>
      <c r="F6048" s="298"/>
      <c r="G6048" s="189"/>
      <c r="H6048" s="358"/>
      <c r="I6048" s="331"/>
      <c r="J6048" s="72"/>
      <c r="K6048" s="72"/>
      <c r="L6048"/>
      <c r="M6048"/>
      <c r="P6048" s="9">
        <v>150</v>
      </c>
      <c r="R6048" s="36"/>
      <c r="V6048" s="37"/>
      <c r="Z6048" s="38"/>
      <c r="AA6048" s="38"/>
      <c r="AB6048" s="30"/>
      <c r="AC6048" s="31"/>
      <c r="AD6048" s="32"/>
      <c r="AE6048" s="32"/>
      <c r="AF6048" s="33"/>
      <c r="AJ6048" s="350"/>
      <c r="AK6048" s="3"/>
      <c r="AL6048" s="3"/>
    </row>
    <row r="6049" spans="1:38" ht="12" customHeight="1" x14ac:dyDescent="0.25">
      <c r="A6049" s="76">
        <v>5811001</v>
      </c>
      <c r="B6049" s="270" t="s">
        <v>4711</v>
      </c>
      <c r="C6049" s="77"/>
      <c r="D6049" s="115">
        <v>377.46</v>
      </c>
      <c r="E6049" s="78" t="s">
        <v>6463</v>
      </c>
      <c r="F6049" s="112">
        <f t="shared" si="291"/>
        <v>452.95199999999994</v>
      </c>
      <c r="G6049" s="79" t="s">
        <v>3334</v>
      </c>
      <c r="H6049" s="358"/>
      <c r="I6049" s="326" t="s">
        <v>4950</v>
      </c>
      <c r="L6049"/>
      <c r="M6049"/>
      <c r="P6049" s="9">
        <v>150</v>
      </c>
      <c r="V6049" s="39"/>
      <c r="Z6049" s="38"/>
      <c r="AA6049" s="38">
        <v>12.001517738569532</v>
      </c>
      <c r="AB6049" s="30"/>
      <c r="AC6049" s="31"/>
      <c r="AD6049" s="32"/>
      <c r="AE6049" s="32"/>
      <c r="AF6049" s="33"/>
      <c r="AJ6049" s="350">
        <v>1411001</v>
      </c>
      <c r="AK6049" s="3"/>
      <c r="AL6049" s="3"/>
    </row>
    <row r="6050" spans="1:38" ht="12" customHeight="1" x14ac:dyDescent="0.25">
      <c r="A6050" s="73">
        <v>5811002</v>
      </c>
      <c r="B6050" s="98" t="s">
        <v>4643</v>
      </c>
      <c r="C6050" s="74"/>
      <c r="D6050" s="115">
        <v>387.32</v>
      </c>
      <c r="E6050" s="75" t="s">
        <v>6463</v>
      </c>
      <c r="F6050" s="112">
        <f t="shared" si="291"/>
        <v>464.78399999999999</v>
      </c>
      <c r="G6050" s="80" t="s">
        <v>3334</v>
      </c>
      <c r="H6050" s="358"/>
      <c r="I6050" s="360" t="s">
        <v>8351</v>
      </c>
      <c r="L6050"/>
      <c r="M6050"/>
      <c r="P6050" s="9">
        <v>150</v>
      </c>
      <c r="V6050" s="39"/>
      <c r="Z6050" s="38"/>
      <c r="AA6050" s="38">
        <v>11.998964650199667</v>
      </c>
      <c r="AB6050" s="30"/>
      <c r="AC6050" s="31"/>
      <c r="AD6050" s="32"/>
      <c r="AE6050" s="32"/>
      <c r="AF6050" s="33"/>
      <c r="AJ6050" s="350">
        <v>1411002</v>
      </c>
      <c r="AK6050" s="3"/>
      <c r="AL6050" s="3"/>
    </row>
    <row r="6051" spans="1:38" ht="12" customHeight="1" x14ac:dyDescent="0.25">
      <c r="A6051" s="73">
        <v>5811003</v>
      </c>
      <c r="B6051" s="98" t="s">
        <v>4644</v>
      </c>
      <c r="C6051" s="74"/>
      <c r="D6051" s="115">
        <v>396.28</v>
      </c>
      <c r="E6051" s="75" t="s">
        <v>6463</v>
      </c>
      <c r="F6051" s="112">
        <f t="shared" si="291"/>
        <v>475.53599999999994</v>
      </c>
      <c r="G6051" s="80" t="s">
        <v>3334</v>
      </c>
      <c r="H6051" s="358"/>
      <c r="I6051" s="361"/>
      <c r="L6051"/>
      <c r="M6051"/>
      <c r="P6051" s="9">
        <v>150</v>
      </c>
      <c r="V6051" s="39"/>
      <c r="Z6051" s="38"/>
      <c r="AA6051" s="38">
        <v>11.998988037153495</v>
      </c>
      <c r="AB6051" s="30"/>
      <c r="AC6051" s="31"/>
      <c r="AD6051" s="32"/>
      <c r="AE6051" s="32"/>
      <c r="AF6051" s="33"/>
      <c r="AJ6051" s="350">
        <v>1411003</v>
      </c>
      <c r="AK6051" s="3"/>
      <c r="AL6051" s="3"/>
    </row>
    <row r="6052" spans="1:38" ht="12" customHeight="1" x14ac:dyDescent="0.25">
      <c r="A6052" s="73">
        <v>5811004</v>
      </c>
      <c r="B6052" s="98" t="s">
        <v>4645</v>
      </c>
      <c r="C6052" s="74"/>
      <c r="D6052" s="115">
        <v>424.24</v>
      </c>
      <c r="E6052" s="75" t="s">
        <v>6463</v>
      </c>
      <c r="F6052" s="112">
        <f t="shared" si="291"/>
        <v>509.08799999999997</v>
      </c>
      <c r="G6052" s="80" t="s">
        <v>3334</v>
      </c>
      <c r="H6052" s="358"/>
      <c r="L6052"/>
      <c r="M6052"/>
      <c r="P6052" s="9">
        <v>150</v>
      </c>
      <c r="V6052" s="39"/>
      <c r="Z6052" s="38"/>
      <c r="AA6052" s="38">
        <v>12.001215312943089</v>
      </c>
      <c r="AB6052" s="30"/>
      <c r="AC6052" s="31"/>
      <c r="AD6052" s="32"/>
      <c r="AE6052" s="32"/>
      <c r="AF6052" s="33"/>
      <c r="AJ6052" s="350">
        <v>1411004</v>
      </c>
      <c r="AK6052" s="3"/>
      <c r="AL6052" s="3"/>
    </row>
    <row r="6053" spans="1:38" ht="12" customHeight="1" x14ac:dyDescent="0.25">
      <c r="A6053" s="73">
        <v>5811005</v>
      </c>
      <c r="B6053" s="98" t="s">
        <v>4646</v>
      </c>
      <c r="C6053" s="74"/>
      <c r="D6053" s="115">
        <v>508.05</v>
      </c>
      <c r="E6053" s="75" t="s">
        <v>6463</v>
      </c>
      <c r="F6053" s="112">
        <f t="shared" si="291"/>
        <v>609.66</v>
      </c>
      <c r="G6053" s="80" t="s">
        <v>3334</v>
      </c>
      <c r="H6053" s="358"/>
      <c r="I6053" s="360" t="s">
        <v>8347</v>
      </c>
      <c r="L6053"/>
      <c r="M6053"/>
      <c r="P6053" s="9">
        <v>150</v>
      </c>
      <c r="V6053" s="39"/>
      <c r="Z6053" s="38"/>
      <c r="AA6053" s="38">
        <v>12.000338275920399</v>
      </c>
      <c r="AB6053" s="30"/>
      <c r="AC6053" s="31"/>
      <c r="AD6053" s="32"/>
      <c r="AE6053" s="32"/>
      <c r="AF6053" s="33"/>
      <c r="AJ6053" s="350">
        <v>1411005</v>
      </c>
      <c r="AK6053" s="3"/>
      <c r="AL6053" s="3"/>
    </row>
    <row r="6054" spans="1:38" ht="12" customHeight="1" x14ac:dyDescent="0.25">
      <c r="A6054" s="73">
        <v>5811006</v>
      </c>
      <c r="B6054" s="98" t="s">
        <v>4647</v>
      </c>
      <c r="C6054" s="74"/>
      <c r="D6054" s="115">
        <v>557.55999999999995</v>
      </c>
      <c r="E6054" s="75" t="s">
        <v>6463</v>
      </c>
      <c r="F6054" s="112">
        <f t="shared" si="291"/>
        <v>669.07199999999989</v>
      </c>
      <c r="G6054" s="80" t="s">
        <v>3334</v>
      </c>
      <c r="H6054" s="358"/>
      <c r="I6054" s="361"/>
      <c r="L6054"/>
      <c r="M6054"/>
      <c r="P6054" s="9">
        <v>150</v>
      </c>
      <c r="V6054" s="39"/>
      <c r="Z6054" s="38"/>
      <c r="AA6054" s="38">
        <v>12.001027485229898</v>
      </c>
      <c r="AB6054" s="30"/>
      <c r="AC6054" s="31"/>
      <c r="AD6054" s="32"/>
      <c r="AE6054" s="32"/>
      <c r="AF6054" s="33"/>
      <c r="AJ6054" s="350">
        <v>1411006</v>
      </c>
      <c r="AK6054" s="3"/>
      <c r="AL6054" s="3"/>
    </row>
    <row r="6055" spans="1:38" ht="12" customHeight="1" x14ac:dyDescent="0.25">
      <c r="A6055" s="73">
        <v>5811007</v>
      </c>
      <c r="B6055" s="98" t="s">
        <v>4648</v>
      </c>
      <c r="C6055" s="74"/>
      <c r="D6055" s="115">
        <v>623.83000000000004</v>
      </c>
      <c r="E6055" s="75" t="s">
        <v>6463</v>
      </c>
      <c r="F6055" s="112">
        <f t="shared" si="291"/>
        <v>748.596</v>
      </c>
      <c r="G6055" s="80" t="s">
        <v>3334</v>
      </c>
      <c r="H6055" s="358"/>
      <c r="L6055"/>
      <c r="M6055"/>
      <c r="P6055" s="9">
        <v>150</v>
      </c>
      <c r="V6055" s="39"/>
      <c r="Z6055" s="38"/>
      <c r="AA6055" s="38">
        <v>12.00036733475676</v>
      </c>
      <c r="AB6055" s="30"/>
      <c r="AC6055" s="31"/>
      <c r="AD6055" s="32"/>
      <c r="AE6055" s="32"/>
      <c r="AF6055" s="33"/>
      <c r="AJ6055" s="350">
        <v>1411007</v>
      </c>
      <c r="AK6055" s="3"/>
      <c r="AL6055" s="3"/>
    </row>
    <row r="6056" spans="1:38" ht="12" customHeight="1" x14ac:dyDescent="0.25">
      <c r="A6056" s="73">
        <v>5811008</v>
      </c>
      <c r="B6056" s="98" t="s">
        <v>4649</v>
      </c>
      <c r="C6056" s="74"/>
      <c r="D6056" s="115">
        <v>889.81</v>
      </c>
      <c r="E6056" s="75" t="s">
        <v>6463</v>
      </c>
      <c r="F6056" s="112">
        <f t="shared" si="291"/>
        <v>1067.7719999999999</v>
      </c>
      <c r="G6056" s="80" t="s">
        <v>3334</v>
      </c>
      <c r="H6056" s="358"/>
      <c r="I6056" s="360" t="s">
        <v>8348</v>
      </c>
      <c r="L6056"/>
      <c r="M6056"/>
      <c r="P6056" s="9">
        <v>150</v>
      </c>
      <c r="V6056" s="39"/>
      <c r="Z6056" s="38"/>
      <c r="AA6056" s="38">
        <v>11.999227413929077</v>
      </c>
      <c r="AB6056" s="30"/>
      <c r="AC6056" s="31"/>
      <c r="AD6056" s="32"/>
      <c r="AE6056" s="32"/>
      <c r="AF6056" s="33"/>
      <c r="AJ6056" s="350">
        <v>1411006</v>
      </c>
      <c r="AK6056" s="3"/>
      <c r="AL6056" s="3"/>
    </row>
    <row r="6057" spans="1:38" ht="12" customHeight="1" x14ac:dyDescent="0.25">
      <c r="A6057" s="73">
        <v>5811009</v>
      </c>
      <c r="B6057" s="98" t="s">
        <v>4650</v>
      </c>
      <c r="C6057" s="74"/>
      <c r="D6057" s="115">
        <v>1031.42</v>
      </c>
      <c r="E6057" s="75" t="s">
        <v>6463</v>
      </c>
      <c r="F6057" s="112">
        <f t="shared" si="291"/>
        <v>1237.704</v>
      </c>
      <c r="G6057" s="80" t="s">
        <v>3334</v>
      </c>
      <c r="H6057" s="358"/>
      <c r="I6057" s="361"/>
      <c r="L6057"/>
      <c r="M6057"/>
      <c r="P6057" s="9">
        <v>150</v>
      </c>
      <c r="V6057" s="39"/>
      <c r="Z6057" s="38"/>
      <c r="AA6057" s="38">
        <v>12.000111086425235</v>
      </c>
      <c r="AB6057" s="30"/>
      <c r="AC6057" s="31"/>
      <c r="AD6057" s="32"/>
      <c r="AE6057" s="32"/>
      <c r="AF6057" s="33"/>
      <c r="AJ6057" s="350">
        <v>1411009</v>
      </c>
      <c r="AK6057" s="3"/>
      <c r="AL6057" s="3"/>
    </row>
    <row r="6058" spans="1:38" ht="12" customHeight="1" x14ac:dyDescent="0.25">
      <c r="A6058" s="73">
        <v>5811010</v>
      </c>
      <c r="B6058" s="98" t="s">
        <v>4651</v>
      </c>
      <c r="C6058" s="74"/>
      <c r="D6058" s="115">
        <v>1419.51</v>
      </c>
      <c r="E6058" s="75" t="s">
        <v>6463</v>
      </c>
      <c r="F6058" s="112">
        <f t="shared" si="291"/>
        <v>1703.412</v>
      </c>
      <c r="G6058" s="80" t="s">
        <v>3334</v>
      </c>
      <c r="H6058" s="358"/>
      <c r="L6058"/>
      <c r="M6058"/>
      <c r="P6058" s="9">
        <v>150</v>
      </c>
      <c r="V6058" s="39"/>
      <c r="Z6058" s="38"/>
      <c r="AA6058" s="38">
        <v>12.000322860544429</v>
      </c>
      <c r="AB6058" s="30"/>
      <c r="AC6058" s="31"/>
      <c r="AD6058" s="32"/>
      <c r="AE6058" s="32"/>
      <c r="AF6058" s="33"/>
      <c r="AJ6058" s="350">
        <v>1411010</v>
      </c>
      <c r="AK6058" s="3"/>
      <c r="AL6058" s="3"/>
    </row>
    <row r="6059" spans="1:38" ht="12" customHeight="1" x14ac:dyDescent="0.25">
      <c r="A6059" s="73">
        <v>5811011</v>
      </c>
      <c r="B6059" s="98" t="s">
        <v>4652</v>
      </c>
      <c r="C6059" s="74"/>
      <c r="D6059" s="115">
        <v>1909.98</v>
      </c>
      <c r="E6059" s="75" t="s">
        <v>6464</v>
      </c>
      <c r="F6059" s="112">
        <f t="shared" si="291"/>
        <v>2291.9760000000001</v>
      </c>
      <c r="G6059" s="80" t="s">
        <v>3334</v>
      </c>
      <c r="H6059" s="358"/>
      <c r="I6059" s="360" t="s">
        <v>8349</v>
      </c>
      <c r="L6059"/>
      <c r="M6059"/>
      <c r="P6059" s="9">
        <v>150</v>
      </c>
      <c r="V6059" s="39"/>
      <c r="Z6059" s="38"/>
      <c r="AA6059" s="38">
        <v>11.999850029993993</v>
      </c>
      <c r="AB6059" s="30"/>
      <c r="AC6059" s="31"/>
      <c r="AD6059" s="32"/>
      <c r="AE6059" s="32"/>
      <c r="AF6059" s="33"/>
      <c r="AJ6059" s="350">
        <v>1411011</v>
      </c>
      <c r="AK6059" s="3"/>
      <c r="AL6059" s="3"/>
    </row>
    <row r="6060" spans="1:38" ht="12" customHeight="1" x14ac:dyDescent="0.25">
      <c r="A6060" s="271">
        <v>5811012</v>
      </c>
      <c r="B6060" s="100" t="s">
        <v>4653</v>
      </c>
      <c r="C6060" s="85"/>
      <c r="D6060" s="115">
        <v>2331.2800000000002</v>
      </c>
      <c r="E6060" s="86" t="s">
        <v>6463</v>
      </c>
      <c r="F6060" s="292">
        <f t="shared" si="291"/>
        <v>2797.5360000000001</v>
      </c>
      <c r="G6060" s="87" t="s">
        <v>3334</v>
      </c>
      <c r="H6060" s="358"/>
      <c r="I6060" s="361"/>
      <c r="L6060"/>
      <c r="M6060"/>
      <c r="P6060" s="9">
        <v>150</v>
      </c>
      <c r="V6060" s="39"/>
      <c r="Z6060" s="38"/>
      <c r="AA6060" s="38">
        <v>11.999926279058343</v>
      </c>
      <c r="AB6060" s="30"/>
      <c r="AC6060" s="31"/>
      <c r="AD6060" s="32"/>
      <c r="AE6060" s="32"/>
      <c r="AF6060" s="33"/>
      <c r="AJ6060" s="350">
        <v>1411012</v>
      </c>
      <c r="AK6060" s="3"/>
      <c r="AL6060" s="3"/>
    </row>
    <row r="6061" spans="1:38" ht="75" customHeight="1" x14ac:dyDescent="0.25">
      <c r="A6061" s="269">
        <v>206</v>
      </c>
      <c r="B6061" s="284" t="s">
        <v>8113</v>
      </c>
      <c r="C6061" s="267"/>
      <c r="D6061" s="115"/>
      <c r="E6061" s="267"/>
      <c r="F6061" s="298"/>
      <c r="G6061" s="189"/>
      <c r="H6061" s="358"/>
      <c r="I6061" s="331"/>
      <c r="J6061" s="72"/>
      <c r="K6061" s="72"/>
      <c r="L6061"/>
      <c r="M6061"/>
      <c r="P6061" s="9">
        <v>151</v>
      </c>
      <c r="R6061" s="36"/>
      <c r="V6061" s="37"/>
      <c r="Z6061" s="38"/>
      <c r="AA6061" s="38"/>
      <c r="AB6061" s="30"/>
      <c r="AC6061" s="31"/>
      <c r="AD6061" s="32"/>
      <c r="AE6061" s="32"/>
      <c r="AF6061" s="33"/>
      <c r="AJ6061" s="350"/>
      <c r="AK6061" s="3"/>
      <c r="AL6061" s="3"/>
    </row>
    <row r="6062" spans="1:38" ht="12" customHeight="1" x14ac:dyDescent="0.25">
      <c r="A6062" s="76">
        <v>5412001</v>
      </c>
      <c r="B6062" s="270" t="s">
        <v>4485</v>
      </c>
      <c r="C6062" s="77"/>
      <c r="D6062" s="115">
        <v>349.87</v>
      </c>
      <c r="E6062" s="78" t="s">
        <v>6463</v>
      </c>
      <c r="F6062" s="112">
        <f t="shared" si="291"/>
        <v>419.84399999999999</v>
      </c>
      <c r="G6062" s="79" t="s">
        <v>3334</v>
      </c>
      <c r="H6062" s="358"/>
      <c r="I6062" s="326" t="s">
        <v>4950</v>
      </c>
      <c r="L6062"/>
      <c r="M6062"/>
      <c r="P6062" s="9">
        <v>151</v>
      </c>
      <c r="V6062" s="39"/>
      <c r="Z6062" s="38"/>
      <c r="AA6062" s="38">
        <v>0</v>
      </c>
      <c r="AB6062" s="30"/>
      <c r="AC6062" s="31"/>
      <c r="AD6062" s="32"/>
      <c r="AE6062" s="32"/>
      <c r="AF6062" s="33"/>
      <c r="AJ6062" s="350">
        <v>1412001</v>
      </c>
      <c r="AK6062" s="3"/>
      <c r="AL6062" s="3"/>
    </row>
    <row r="6063" spans="1:38" ht="12" customHeight="1" x14ac:dyDescent="0.25">
      <c r="A6063" s="73">
        <v>1412002</v>
      </c>
      <c r="B6063" s="98" t="s">
        <v>4486</v>
      </c>
      <c r="C6063" s="74"/>
      <c r="D6063" s="115">
        <v>246.27</v>
      </c>
      <c r="E6063" s="75" t="s">
        <v>6463</v>
      </c>
      <c r="F6063" s="309">
        <f t="shared" si="291"/>
        <v>295.524</v>
      </c>
      <c r="G6063" s="80" t="s">
        <v>3334</v>
      </c>
      <c r="H6063" s="358"/>
      <c r="I6063" s="360" t="s">
        <v>8352</v>
      </c>
      <c r="L6063"/>
      <c r="M6063"/>
      <c r="P6063" s="9">
        <v>151</v>
      </c>
      <c r="V6063" s="39"/>
      <c r="Z6063" s="38"/>
      <c r="AA6063" s="38">
        <v>0</v>
      </c>
      <c r="AB6063" s="30"/>
      <c r="AC6063" s="31"/>
      <c r="AD6063" s="32"/>
      <c r="AE6063" s="32"/>
      <c r="AF6063" s="33"/>
      <c r="AJ6063" s="350"/>
      <c r="AK6063" s="3"/>
      <c r="AL6063" s="3"/>
    </row>
    <row r="6064" spans="1:38" ht="12" customHeight="1" x14ac:dyDescent="0.25">
      <c r="A6064" s="73">
        <v>1412003</v>
      </c>
      <c r="B6064" s="98" t="s">
        <v>4487</v>
      </c>
      <c r="C6064" s="74"/>
      <c r="D6064" s="115">
        <v>246.27</v>
      </c>
      <c r="E6064" s="75" t="s">
        <v>6463</v>
      </c>
      <c r="F6064" s="309">
        <f t="shared" si="291"/>
        <v>295.524</v>
      </c>
      <c r="G6064" s="80" t="s">
        <v>3334</v>
      </c>
      <c r="H6064" s="358"/>
      <c r="I6064" s="361"/>
      <c r="L6064"/>
      <c r="M6064"/>
      <c r="P6064" s="9">
        <v>151</v>
      </c>
      <c r="V6064" s="39"/>
      <c r="Z6064" s="38"/>
      <c r="AA6064" s="38">
        <v>0</v>
      </c>
      <c r="AB6064" s="30"/>
      <c r="AC6064" s="31"/>
      <c r="AD6064" s="32"/>
      <c r="AE6064" s="32"/>
      <c r="AF6064" s="33"/>
      <c r="AJ6064" s="350"/>
      <c r="AK6064" s="3"/>
      <c r="AL6064" s="3"/>
    </row>
    <row r="6065" spans="1:38" ht="12" customHeight="1" x14ac:dyDescent="0.25">
      <c r="A6065" s="73">
        <v>1412004</v>
      </c>
      <c r="B6065" s="98" t="s">
        <v>4488</v>
      </c>
      <c r="C6065" s="74"/>
      <c r="D6065" s="115">
        <v>349.87</v>
      </c>
      <c r="E6065" s="75" t="s">
        <v>6463</v>
      </c>
      <c r="F6065" s="112">
        <f t="shared" si="291"/>
        <v>419.84399999999999</v>
      </c>
      <c r="G6065" s="80" t="s">
        <v>3334</v>
      </c>
      <c r="H6065" s="358"/>
      <c r="L6065"/>
      <c r="M6065"/>
      <c r="P6065" s="9">
        <v>151</v>
      </c>
      <c r="V6065" s="39"/>
      <c r="Z6065" s="38"/>
      <c r="AA6065" s="38">
        <v>0</v>
      </c>
      <c r="AB6065" s="30"/>
      <c r="AC6065" s="31"/>
      <c r="AD6065" s="32"/>
      <c r="AE6065" s="32"/>
      <c r="AF6065" s="33"/>
      <c r="AJ6065" s="350"/>
      <c r="AK6065" s="3"/>
      <c r="AL6065" s="3"/>
    </row>
    <row r="6066" spans="1:38" ht="12" customHeight="1" x14ac:dyDescent="0.25">
      <c r="A6066" s="73">
        <v>1412005</v>
      </c>
      <c r="B6066" s="98" t="s">
        <v>4489</v>
      </c>
      <c r="C6066" s="74"/>
      <c r="D6066" s="115">
        <v>246.27</v>
      </c>
      <c r="E6066" s="75" t="s">
        <v>6463</v>
      </c>
      <c r="F6066" s="309">
        <f t="shared" si="291"/>
        <v>295.524</v>
      </c>
      <c r="G6066" s="80" t="s">
        <v>3334</v>
      </c>
      <c r="H6066" s="358"/>
      <c r="I6066" s="360" t="s">
        <v>8347</v>
      </c>
      <c r="L6066"/>
      <c r="M6066"/>
      <c r="P6066" s="9">
        <v>151</v>
      </c>
      <c r="V6066" s="39"/>
      <c r="Z6066" s="38"/>
      <c r="AA6066" s="38">
        <v>0</v>
      </c>
      <c r="AB6066" s="30"/>
      <c r="AC6066" s="31"/>
      <c r="AD6066" s="32"/>
      <c r="AE6066" s="32"/>
      <c r="AF6066" s="33"/>
      <c r="AJ6066" s="350"/>
      <c r="AK6066" s="3"/>
      <c r="AL6066" s="3"/>
    </row>
    <row r="6067" spans="1:38" ht="12" customHeight="1" x14ac:dyDescent="0.25">
      <c r="A6067" s="73">
        <v>1412006</v>
      </c>
      <c r="B6067" s="98" t="s">
        <v>4490</v>
      </c>
      <c r="C6067" s="74"/>
      <c r="D6067" s="115">
        <v>246.27</v>
      </c>
      <c r="E6067" s="75" t="s">
        <v>6463</v>
      </c>
      <c r="F6067" s="309">
        <f t="shared" si="291"/>
        <v>295.524</v>
      </c>
      <c r="G6067" s="80" t="s">
        <v>3334</v>
      </c>
      <c r="H6067" s="358"/>
      <c r="I6067" s="361"/>
      <c r="L6067"/>
      <c r="M6067"/>
      <c r="P6067" s="9">
        <v>151</v>
      </c>
      <c r="V6067" s="39"/>
      <c r="Z6067" s="38"/>
      <c r="AA6067" s="38">
        <v>0</v>
      </c>
      <c r="AB6067" s="30"/>
      <c r="AC6067" s="31"/>
      <c r="AD6067" s="32"/>
      <c r="AE6067" s="32"/>
      <c r="AF6067" s="33"/>
      <c r="AJ6067" s="350"/>
      <c r="AK6067" s="3"/>
      <c r="AL6067" s="3"/>
    </row>
    <row r="6068" spans="1:38" ht="12" customHeight="1" x14ac:dyDescent="0.25">
      <c r="A6068" s="73">
        <v>1412007</v>
      </c>
      <c r="B6068" s="98" t="s">
        <v>4491</v>
      </c>
      <c r="C6068" s="74"/>
      <c r="D6068" s="115">
        <v>337.48</v>
      </c>
      <c r="E6068" s="75" t="s">
        <v>6463</v>
      </c>
      <c r="F6068" s="309">
        <f t="shared" si="291"/>
        <v>404.976</v>
      </c>
      <c r="G6068" s="80" t="s">
        <v>3334</v>
      </c>
      <c r="H6068" s="358"/>
      <c r="L6068"/>
      <c r="M6068"/>
      <c r="P6068" s="9">
        <v>151</v>
      </c>
      <c r="V6068" s="39"/>
      <c r="Z6068" s="38"/>
      <c r="AA6068" s="38">
        <v>0</v>
      </c>
      <c r="AB6068" s="30"/>
      <c r="AC6068" s="31"/>
      <c r="AD6068" s="32"/>
      <c r="AE6068" s="32"/>
      <c r="AF6068" s="33"/>
      <c r="AJ6068" s="350"/>
      <c r="AK6068" s="3"/>
      <c r="AL6068" s="3"/>
    </row>
    <row r="6069" spans="1:38" ht="12" customHeight="1" x14ac:dyDescent="0.25">
      <c r="A6069" s="73">
        <v>1412008</v>
      </c>
      <c r="B6069" s="98" t="s">
        <v>4492</v>
      </c>
      <c r="C6069" s="74"/>
      <c r="D6069" s="115">
        <v>337.48</v>
      </c>
      <c r="E6069" s="75" t="s">
        <v>6463</v>
      </c>
      <c r="F6069" s="309">
        <f t="shared" si="291"/>
        <v>404.976</v>
      </c>
      <c r="G6069" s="80" t="s">
        <v>3334</v>
      </c>
      <c r="H6069" s="358"/>
      <c r="L6069"/>
      <c r="M6069"/>
      <c r="P6069" s="9">
        <v>151</v>
      </c>
      <c r="V6069" s="39"/>
      <c r="Z6069" s="38"/>
      <c r="AA6069" s="38">
        <v>0</v>
      </c>
      <c r="AB6069" s="30"/>
      <c r="AC6069" s="31"/>
      <c r="AD6069" s="32"/>
      <c r="AE6069" s="32"/>
      <c r="AF6069" s="33"/>
      <c r="AJ6069" s="350"/>
      <c r="AK6069" s="3"/>
      <c r="AL6069" s="3"/>
    </row>
    <row r="6070" spans="1:38" ht="12" customHeight="1" x14ac:dyDescent="0.25">
      <c r="A6070" s="73">
        <v>1412009</v>
      </c>
      <c r="B6070" s="98" t="s">
        <v>4493</v>
      </c>
      <c r="C6070" s="74"/>
      <c r="D6070" s="115">
        <v>388.47</v>
      </c>
      <c r="E6070" s="75" t="s">
        <v>6463</v>
      </c>
      <c r="F6070" s="112">
        <f t="shared" si="291"/>
        <v>466.16399999999999</v>
      </c>
      <c r="G6070" s="80" t="s">
        <v>3334</v>
      </c>
      <c r="H6070" s="358"/>
      <c r="L6070"/>
      <c r="M6070"/>
      <c r="P6070" s="9">
        <v>151</v>
      </c>
      <c r="V6070" s="39"/>
      <c r="Z6070" s="38"/>
      <c r="AA6070" s="38">
        <v>0</v>
      </c>
      <c r="AB6070" s="30"/>
      <c r="AC6070" s="31"/>
      <c r="AD6070" s="32"/>
      <c r="AE6070" s="32"/>
      <c r="AF6070" s="33"/>
      <c r="AJ6070" s="350"/>
      <c r="AK6070" s="3"/>
      <c r="AL6070" s="3"/>
    </row>
    <row r="6071" spans="1:38" ht="12" customHeight="1" x14ac:dyDescent="0.25">
      <c r="A6071" s="73">
        <v>5412010</v>
      </c>
      <c r="B6071" s="98" t="s">
        <v>4494</v>
      </c>
      <c r="C6071" s="74"/>
      <c r="D6071" s="115">
        <v>388.47</v>
      </c>
      <c r="E6071" s="75" t="s">
        <v>6463</v>
      </c>
      <c r="F6071" s="112">
        <f t="shared" si="291"/>
        <v>466.16399999999999</v>
      </c>
      <c r="G6071" s="80" t="s">
        <v>3334</v>
      </c>
      <c r="H6071" s="358"/>
      <c r="L6071"/>
      <c r="M6071"/>
      <c r="P6071" s="9">
        <v>151</v>
      </c>
      <c r="V6071" s="39"/>
      <c r="Z6071" s="38"/>
      <c r="AA6071" s="38">
        <v>0</v>
      </c>
      <c r="AB6071" s="30"/>
      <c r="AC6071" s="31"/>
      <c r="AD6071" s="32"/>
      <c r="AE6071" s="32"/>
      <c r="AF6071" s="33"/>
      <c r="AJ6071" s="350">
        <v>1412010</v>
      </c>
      <c r="AK6071" s="3"/>
      <c r="AL6071" s="3"/>
    </row>
    <row r="6072" spans="1:38" ht="12" customHeight="1" x14ac:dyDescent="0.25">
      <c r="A6072" s="73">
        <v>1412011</v>
      </c>
      <c r="B6072" s="98" t="s">
        <v>4495</v>
      </c>
      <c r="C6072" s="74"/>
      <c r="D6072" s="115">
        <v>337.48</v>
      </c>
      <c r="E6072" s="75" t="s">
        <v>6463</v>
      </c>
      <c r="F6072" s="309">
        <f t="shared" si="291"/>
        <v>404.976</v>
      </c>
      <c r="G6072" s="80" t="s">
        <v>3334</v>
      </c>
      <c r="H6072" s="358"/>
      <c r="L6072"/>
      <c r="M6072"/>
      <c r="P6072" s="9">
        <v>151</v>
      </c>
      <c r="V6072" s="39"/>
      <c r="Z6072" s="38"/>
      <c r="AA6072" s="38">
        <v>0</v>
      </c>
      <c r="AB6072" s="30"/>
      <c r="AC6072" s="31"/>
      <c r="AD6072" s="32"/>
      <c r="AE6072" s="32"/>
      <c r="AF6072" s="33"/>
      <c r="AJ6072" s="350"/>
      <c r="AK6072" s="3"/>
      <c r="AL6072" s="3"/>
    </row>
    <row r="6073" spans="1:38" ht="12" customHeight="1" x14ac:dyDescent="0.25">
      <c r="A6073" s="73">
        <v>1412012</v>
      </c>
      <c r="B6073" s="98" t="s">
        <v>4496</v>
      </c>
      <c r="C6073" s="74"/>
      <c r="D6073" s="115">
        <v>337.48</v>
      </c>
      <c r="E6073" s="75" t="s">
        <v>6463</v>
      </c>
      <c r="F6073" s="309">
        <f t="shared" si="291"/>
        <v>404.976</v>
      </c>
      <c r="G6073" s="80" t="s">
        <v>3334</v>
      </c>
      <c r="H6073" s="358"/>
      <c r="L6073"/>
      <c r="M6073"/>
      <c r="P6073" s="9">
        <v>151</v>
      </c>
      <c r="V6073" s="39"/>
      <c r="Z6073" s="38"/>
      <c r="AA6073" s="38">
        <v>0</v>
      </c>
      <c r="AB6073" s="30"/>
      <c r="AC6073" s="31"/>
      <c r="AD6073" s="32"/>
      <c r="AE6073" s="32"/>
      <c r="AF6073" s="33"/>
      <c r="AJ6073" s="350"/>
      <c r="AK6073" s="3"/>
      <c r="AL6073" s="3"/>
    </row>
    <row r="6074" spans="1:38" ht="12" customHeight="1" x14ac:dyDescent="0.25">
      <c r="A6074" s="73">
        <v>5412013</v>
      </c>
      <c r="B6074" s="98" t="s">
        <v>4497</v>
      </c>
      <c r="C6074" s="74"/>
      <c r="D6074" s="115">
        <v>486.19</v>
      </c>
      <c r="E6074" s="75" t="s">
        <v>6464</v>
      </c>
      <c r="F6074" s="112">
        <f t="shared" si="291"/>
        <v>583.428</v>
      </c>
      <c r="G6074" s="80" t="s">
        <v>3334</v>
      </c>
      <c r="H6074" s="358"/>
      <c r="L6074"/>
      <c r="M6074"/>
      <c r="P6074" s="9">
        <v>151</v>
      </c>
      <c r="V6074" s="39"/>
      <c r="Z6074" s="38"/>
      <c r="AA6074" s="38">
        <v>0</v>
      </c>
      <c r="AB6074" s="30"/>
      <c r="AC6074" s="31"/>
      <c r="AD6074" s="32"/>
      <c r="AE6074" s="32"/>
      <c r="AF6074" s="33"/>
      <c r="AJ6074" s="350">
        <v>1412013</v>
      </c>
      <c r="AK6074" s="3"/>
      <c r="AL6074" s="3"/>
    </row>
    <row r="6075" spans="1:38" ht="12" customHeight="1" x14ac:dyDescent="0.25">
      <c r="A6075" s="73">
        <v>1412014</v>
      </c>
      <c r="B6075" s="98" t="s">
        <v>4498</v>
      </c>
      <c r="C6075" s="74"/>
      <c r="D6075" s="115">
        <v>486.19</v>
      </c>
      <c r="E6075" s="75" t="s">
        <v>6464</v>
      </c>
      <c r="F6075" s="112">
        <f t="shared" si="291"/>
        <v>583.428</v>
      </c>
      <c r="G6075" s="80" t="s">
        <v>3334</v>
      </c>
      <c r="H6075" s="358"/>
      <c r="L6075"/>
      <c r="M6075"/>
      <c r="P6075" s="9">
        <v>151</v>
      </c>
      <c r="V6075" s="39"/>
      <c r="Z6075" s="38"/>
      <c r="AA6075" s="38">
        <v>0</v>
      </c>
      <c r="AB6075" s="30"/>
      <c r="AC6075" s="31"/>
      <c r="AD6075" s="32"/>
      <c r="AE6075" s="32"/>
      <c r="AF6075" s="33"/>
      <c r="AJ6075" s="350"/>
      <c r="AK6075" s="3"/>
      <c r="AL6075" s="3"/>
    </row>
    <row r="6076" spans="1:38" ht="12" customHeight="1" x14ac:dyDescent="0.25">
      <c r="A6076" s="73">
        <v>5412015</v>
      </c>
      <c r="B6076" s="98" t="s">
        <v>4499</v>
      </c>
      <c r="C6076" s="74"/>
      <c r="D6076" s="115">
        <v>486.19</v>
      </c>
      <c r="E6076" s="75"/>
      <c r="F6076" s="112">
        <f t="shared" si="291"/>
        <v>583.428</v>
      </c>
      <c r="G6076" s="80" t="s">
        <v>3334</v>
      </c>
      <c r="H6076" s="358"/>
      <c r="L6076"/>
      <c r="M6076"/>
      <c r="P6076" s="9">
        <v>151</v>
      </c>
      <c r="V6076" s="39"/>
      <c r="Z6076" s="38"/>
      <c r="AA6076" s="38">
        <v>0</v>
      </c>
      <c r="AB6076" s="30"/>
      <c r="AC6076" s="31"/>
      <c r="AD6076" s="32"/>
      <c r="AE6076" s="32"/>
      <c r="AF6076" s="33"/>
      <c r="AJ6076" s="350">
        <v>1412015</v>
      </c>
      <c r="AK6076" s="3"/>
      <c r="AL6076" s="3"/>
    </row>
    <row r="6077" spans="1:38" ht="12" customHeight="1" x14ac:dyDescent="0.25">
      <c r="A6077" s="73">
        <v>5412016</v>
      </c>
      <c r="B6077" s="98" t="s">
        <v>4500</v>
      </c>
      <c r="C6077" s="74"/>
      <c r="D6077" s="115">
        <v>486.19</v>
      </c>
      <c r="E6077" s="75" t="s">
        <v>6464</v>
      </c>
      <c r="F6077" s="112">
        <f t="shared" ref="F6077:F6140" si="292">D6077*1.2</f>
        <v>583.428</v>
      </c>
      <c r="G6077" s="80" t="s">
        <v>3334</v>
      </c>
      <c r="H6077" s="358"/>
      <c r="L6077"/>
      <c r="M6077"/>
      <c r="P6077" s="9">
        <v>151</v>
      </c>
      <c r="V6077" s="39"/>
      <c r="Z6077" s="38"/>
      <c r="AA6077" s="38">
        <v>0</v>
      </c>
      <c r="AB6077" s="30"/>
      <c r="AC6077" s="31"/>
      <c r="AD6077" s="32"/>
      <c r="AE6077" s="32"/>
      <c r="AF6077" s="33"/>
      <c r="AJ6077" s="350">
        <v>1412016</v>
      </c>
      <c r="AK6077" s="3"/>
      <c r="AL6077" s="3"/>
    </row>
    <row r="6078" spans="1:38" ht="12" customHeight="1" x14ac:dyDescent="0.25">
      <c r="A6078" s="73">
        <v>1412017</v>
      </c>
      <c r="B6078" s="98" t="s">
        <v>4501</v>
      </c>
      <c r="C6078" s="74"/>
      <c r="D6078" s="115">
        <v>486.19</v>
      </c>
      <c r="E6078" s="75" t="s">
        <v>6464</v>
      </c>
      <c r="F6078" s="112">
        <f t="shared" si="292"/>
        <v>583.428</v>
      </c>
      <c r="G6078" s="80" t="s">
        <v>3334</v>
      </c>
      <c r="H6078" s="358"/>
      <c r="L6078"/>
      <c r="M6078"/>
      <c r="P6078" s="9">
        <v>151</v>
      </c>
      <c r="V6078" s="39"/>
      <c r="Z6078" s="38"/>
      <c r="AA6078" s="38">
        <v>0</v>
      </c>
      <c r="AB6078" s="30"/>
      <c r="AC6078" s="31"/>
      <c r="AD6078" s="32"/>
      <c r="AE6078" s="32"/>
      <c r="AF6078" s="33"/>
      <c r="AJ6078" s="350"/>
      <c r="AK6078" s="3"/>
      <c r="AL6078" s="3"/>
    </row>
    <row r="6079" spans="1:38" ht="12" customHeight="1" x14ac:dyDescent="0.25">
      <c r="A6079" s="73">
        <v>5412018</v>
      </c>
      <c r="B6079" s="98" t="s">
        <v>4502</v>
      </c>
      <c r="C6079" s="74"/>
      <c r="D6079" s="115">
        <v>486.19</v>
      </c>
      <c r="E6079" s="75" t="s">
        <v>6464</v>
      </c>
      <c r="F6079" s="112">
        <f t="shared" si="292"/>
        <v>583.428</v>
      </c>
      <c r="G6079" s="80" t="s">
        <v>3334</v>
      </c>
      <c r="H6079" s="358"/>
      <c r="L6079"/>
      <c r="M6079"/>
      <c r="P6079" s="9">
        <v>151</v>
      </c>
      <c r="V6079" s="39"/>
      <c r="Z6079" s="38"/>
      <c r="AA6079" s="38">
        <v>0</v>
      </c>
      <c r="AB6079" s="30"/>
      <c r="AC6079" s="31"/>
      <c r="AD6079" s="32"/>
      <c r="AE6079" s="32"/>
      <c r="AF6079" s="33"/>
      <c r="AJ6079" s="350">
        <v>1412018</v>
      </c>
      <c r="AK6079" s="3"/>
      <c r="AL6079" s="3"/>
    </row>
    <row r="6080" spans="1:38" ht="12" customHeight="1" x14ac:dyDescent="0.25">
      <c r="A6080" s="73">
        <v>5412019</v>
      </c>
      <c r="B6080" s="98" t="s">
        <v>4503</v>
      </c>
      <c r="C6080" s="74"/>
      <c r="D6080" s="115">
        <v>624.33000000000004</v>
      </c>
      <c r="E6080" s="75" t="s">
        <v>6464</v>
      </c>
      <c r="F6080" s="112">
        <f t="shared" si="292"/>
        <v>749.19600000000003</v>
      </c>
      <c r="G6080" s="80" t="s">
        <v>3334</v>
      </c>
      <c r="H6080" s="358"/>
      <c r="L6080"/>
      <c r="M6080"/>
      <c r="P6080" s="9">
        <v>151</v>
      </c>
      <c r="V6080" s="39"/>
      <c r="Z6080" s="38"/>
      <c r="AA6080" s="38">
        <v>0</v>
      </c>
      <c r="AB6080" s="30"/>
      <c r="AC6080" s="31"/>
      <c r="AD6080" s="32"/>
      <c r="AE6080" s="32"/>
      <c r="AF6080" s="33"/>
      <c r="AJ6080" s="350">
        <v>1412019</v>
      </c>
      <c r="AK6080" s="3"/>
      <c r="AL6080" s="3"/>
    </row>
    <row r="6081" spans="1:38" ht="12" customHeight="1" x14ac:dyDescent="0.25">
      <c r="A6081" s="73">
        <v>1412020</v>
      </c>
      <c r="B6081" s="98" t="s">
        <v>4504</v>
      </c>
      <c r="C6081" s="74"/>
      <c r="D6081" s="115">
        <v>624.33000000000004</v>
      </c>
      <c r="E6081" s="75" t="s">
        <v>6464</v>
      </c>
      <c r="F6081" s="112">
        <f t="shared" si="292"/>
        <v>749.19600000000003</v>
      </c>
      <c r="G6081" s="80" t="s">
        <v>3334</v>
      </c>
      <c r="H6081" s="358"/>
      <c r="L6081"/>
      <c r="M6081"/>
      <c r="P6081" s="9">
        <v>151</v>
      </c>
      <c r="V6081" s="39"/>
      <c r="Z6081" s="38"/>
      <c r="AA6081" s="38">
        <v>0</v>
      </c>
      <c r="AB6081" s="30"/>
      <c r="AC6081" s="31"/>
      <c r="AD6081" s="32"/>
      <c r="AE6081" s="32"/>
      <c r="AF6081" s="33"/>
      <c r="AJ6081" s="350"/>
      <c r="AK6081" s="3"/>
      <c r="AL6081" s="3"/>
    </row>
    <row r="6082" spans="1:38" ht="12" customHeight="1" x14ac:dyDescent="0.25">
      <c r="A6082" s="73">
        <v>5412021</v>
      </c>
      <c r="B6082" s="98" t="s">
        <v>4505</v>
      </c>
      <c r="C6082" s="74"/>
      <c r="D6082" s="115">
        <v>624.33000000000004</v>
      </c>
      <c r="E6082" s="75" t="s">
        <v>1</v>
      </c>
      <c r="F6082" s="112">
        <f t="shared" si="292"/>
        <v>749.19600000000003</v>
      </c>
      <c r="G6082" s="80" t="s">
        <v>3334</v>
      </c>
      <c r="H6082" s="358"/>
      <c r="L6082"/>
      <c r="M6082"/>
      <c r="P6082" s="9">
        <v>151</v>
      </c>
      <c r="V6082" s="39"/>
      <c r="Z6082" s="38"/>
      <c r="AA6082" s="38">
        <v>0</v>
      </c>
      <c r="AB6082" s="30"/>
      <c r="AC6082" s="31"/>
      <c r="AD6082" s="32"/>
      <c r="AE6082" s="32"/>
      <c r="AF6082" s="33"/>
      <c r="AJ6082" s="350">
        <v>1412021</v>
      </c>
      <c r="AK6082" s="3"/>
      <c r="AL6082" s="3"/>
    </row>
    <row r="6083" spans="1:38" ht="12" customHeight="1" x14ac:dyDescent="0.25">
      <c r="A6083" s="73">
        <v>1412022</v>
      </c>
      <c r="B6083" s="98" t="s">
        <v>4506</v>
      </c>
      <c r="C6083" s="74"/>
      <c r="D6083" s="115">
        <v>675.97</v>
      </c>
      <c r="E6083" s="75"/>
      <c r="F6083" s="112">
        <f t="shared" si="292"/>
        <v>811.16399999999999</v>
      </c>
      <c r="G6083" s="80" t="s">
        <v>3334</v>
      </c>
      <c r="H6083" s="358"/>
      <c r="L6083"/>
      <c r="M6083"/>
      <c r="P6083" s="9">
        <v>151</v>
      </c>
      <c r="V6083" s="39"/>
      <c r="Z6083" s="38"/>
      <c r="AA6083" s="38">
        <v>0</v>
      </c>
      <c r="AB6083" s="30"/>
      <c r="AC6083" s="31"/>
      <c r="AD6083" s="32"/>
      <c r="AE6083" s="32"/>
      <c r="AF6083" s="33"/>
      <c r="AJ6083" s="350"/>
      <c r="AK6083" s="3"/>
      <c r="AL6083" s="3"/>
    </row>
    <row r="6084" spans="1:38" ht="12" customHeight="1" x14ac:dyDescent="0.25">
      <c r="A6084" s="73">
        <v>5412023</v>
      </c>
      <c r="B6084" s="98" t="s">
        <v>4507</v>
      </c>
      <c r="C6084" s="74"/>
      <c r="D6084" s="115">
        <v>675.97</v>
      </c>
      <c r="E6084" s="75"/>
      <c r="F6084" s="112">
        <f t="shared" si="292"/>
        <v>811.16399999999999</v>
      </c>
      <c r="G6084" s="80" t="s">
        <v>3334</v>
      </c>
      <c r="H6084" s="358"/>
      <c r="L6084"/>
      <c r="M6084"/>
      <c r="P6084" s="9">
        <v>151</v>
      </c>
      <c r="V6084" s="39"/>
      <c r="Z6084" s="38"/>
      <c r="AA6084" s="38">
        <v>0</v>
      </c>
      <c r="AB6084" s="30"/>
      <c r="AC6084" s="31"/>
      <c r="AD6084" s="32"/>
      <c r="AE6084" s="32"/>
      <c r="AF6084" s="33"/>
      <c r="AJ6084" s="350">
        <v>1412023</v>
      </c>
      <c r="AK6084" s="3"/>
      <c r="AL6084" s="3"/>
    </row>
    <row r="6085" spans="1:38" ht="12" customHeight="1" x14ac:dyDescent="0.25">
      <c r="A6085" s="73">
        <v>5412024</v>
      </c>
      <c r="B6085" s="98" t="s">
        <v>4508</v>
      </c>
      <c r="C6085" s="74"/>
      <c r="D6085" s="115">
        <v>693.21</v>
      </c>
      <c r="E6085" s="75"/>
      <c r="F6085" s="112">
        <f t="shared" si="292"/>
        <v>831.85199999999998</v>
      </c>
      <c r="G6085" s="80" t="s">
        <v>3334</v>
      </c>
      <c r="H6085" s="358"/>
      <c r="L6085"/>
      <c r="M6085"/>
      <c r="P6085" s="9">
        <v>151</v>
      </c>
      <c r="V6085" s="39"/>
      <c r="Z6085" s="38"/>
      <c r="AA6085" s="38">
        <v>0</v>
      </c>
      <c r="AB6085" s="30"/>
      <c r="AC6085" s="31"/>
      <c r="AD6085" s="32"/>
      <c r="AE6085" s="32"/>
      <c r="AF6085" s="33"/>
      <c r="AJ6085" s="350">
        <v>1412024</v>
      </c>
      <c r="AK6085" s="3"/>
      <c r="AL6085" s="3"/>
    </row>
    <row r="6086" spans="1:38" ht="12" customHeight="1" x14ac:dyDescent="0.25">
      <c r="A6086" s="73">
        <v>1412025</v>
      </c>
      <c r="B6086" s="98" t="s">
        <v>4509</v>
      </c>
      <c r="C6086" s="74"/>
      <c r="D6086" s="115">
        <v>693.21</v>
      </c>
      <c r="E6086" s="75" t="s">
        <v>6464</v>
      </c>
      <c r="F6086" s="112">
        <f t="shared" si="292"/>
        <v>831.85199999999998</v>
      </c>
      <c r="G6086" s="80" t="s">
        <v>3334</v>
      </c>
      <c r="H6086" s="358"/>
      <c r="L6086"/>
      <c r="M6086"/>
      <c r="P6086" s="9">
        <v>151</v>
      </c>
      <c r="V6086" s="39"/>
      <c r="Z6086" s="38"/>
      <c r="AA6086" s="38">
        <v>0</v>
      </c>
      <c r="AB6086" s="30"/>
      <c r="AC6086" s="31"/>
      <c r="AD6086" s="32"/>
      <c r="AE6086" s="32"/>
      <c r="AF6086" s="33"/>
      <c r="AJ6086" s="350"/>
      <c r="AK6086" s="3"/>
      <c r="AL6086" s="3"/>
    </row>
    <row r="6087" spans="1:38" ht="12" customHeight="1" x14ac:dyDescent="0.25">
      <c r="A6087" s="73">
        <v>5412026</v>
      </c>
      <c r="B6087" s="98" t="s">
        <v>4510</v>
      </c>
      <c r="C6087" s="74"/>
      <c r="D6087" s="115">
        <v>693.21</v>
      </c>
      <c r="E6087" s="75"/>
      <c r="F6087" s="112">
        <f t="shared" si="292"/>
        <v>831.85199999999998</v>
      </c>
      <c r="G6087" s="80" t="s">
        <v>3334</v>
      </c>
      <c r="H6087" s="358"/>
      <c r="L6087"/>
      <c r="M6087"/>
      <c r="P6087" s="9">
        <v>151</v>
      </c>
      <c r="V6087" s="39"/>
      <c r="Z6087" s="38"/>
      <c r="AA6087" s="38">
        <v>0</v>
      </c>
      <c r="AB6087" s="30"/>
      <c r="AC6087" s="31"/>
      <c r="AD6087" s="32"/>
      <c r="AE6087" s="32"/>
      <c r="AF6087" s="33"/>
      <c r="AJ6087" s="350">
        <v>1412026</v>
      </c>
      <c r="AK6087" s="3"/>
      <c r="AL6087" s="3"/>
    </row>
    <row r="6088" spans="1:38" ht="12" customHeight="1" x14ac:dyDescent="0.25">
      <c r="A6088" s="73">
        <v>5412027</v>
      </c>
      <c r="B6088" s="98" t="s">
        <v>4511</v>
      </c>
      <c r="C6088" s="74"/>
      <c r="D6088" s="115">
        <v>866.59</v>
      </c>
      <c r="E6088" s="75"/>
      <c r="F6088" s="112">
        <f t="shared" si="292"/>
        <v>1039.9079999999999</v>
      </c>
      <c r="G6088" s="80" t="s">
        <v>3334</v>
      </c>
      <c r="H6088" s="358"/>
      <c r="L6088"/>
      <c r="M6088"/>
      <c r="P6088" s="9">
        <v>151</v>
      </c>
      <c r="V6088" s="39"/>
      <c r="Z6088" s="38"/>
      <c r="AA6088" s="38">
        <v>0</v>
      </c>
      <c r="AB6088" s="30"/>
      <c r="AC6088" s="31"/>
      <c r="AD6088" s="32"/>
      <c r="AE6088" s="32"/>
      <c r="AF6088" s="33"/>
      <c r="AJ6088" s="350">
        <v>1412027</v>
      </c>
      <c r="AK6088" s="3"/>
      <c r="AL6088" s="3"/>
    </row>
    <row r="6089" spans="1:38" ht="12" customHeight="1" x14ac:dyDescent="0.25">
      <c r="A6089" s="271">
        <v>1412028</v>
      </c>
      <c r="B6089" s="100" t="s">
        <v>4512</v>
      </c>
      <c r="C6089" s="85"/>
      <c r="D6089" s="115">
        <v>1519.01</v>
      </c>
      <c r="E6089" s="86"/>
      <c r="F6089" s="292">
        <f t="shared" si="292"/>
        <v>1822.8119999999999</v>
      </c>
      <c r="G6089" s="87" t="s">
        <v>3334</v>
      </c>
      <c r="H6089" s="358"/>
      <c r="L6089"/>
      <c r="M6089"/>
      <c r="P6089" s="9">
        <v>151</v>
      </c>
      <c r="V6089" s="39"/>
      <c r="Z6089" s="38"/>
      <c r="AA6089" s="38">
        <v>0</v>
      </c>
      <c r="AB6089" s="30"/>
      <c r="AC6089" s="31"/>
      <c r="AD6089" s="32"/>
      <c r="AE6089" s="32"/>
      <c r="AF6089" s="33"/>
      <c r="AJ6089" s="350"/>
      <c r="AK6089" s="3"/>
      <c r="AL6089" s="3"/>
    </row>
    <row r="6090" spans="1:38" ht="60" customHeight="1" x14ac:dyDescent="0.25">
      <c r="A6090" s="269">
        <v>207</v>
      </c>
      <c r="B6090" s="284" t="s">
        <v>8114</v>
      </c>
      <c r="C6090" s="267"/>
      <c r="D6090" s="115"/>
      <c r="E6090" s="267"/>
      <c r="F6090" s="298"/>
      <c r="G6090" s="189"/>
      <c r="H6090" s="358"/>
      <c r="I6090" s="331"/>
      <c r="J6090" s="72"/>
      <c r="K6090" s="72"/>
      <c r="L6090"/>
      <c r="M6090"/>
      <c r="P6090" s="9">
        <v>152</v>
      </c>
      <c r="R6090" s="36"/>
      <c r="V6090" s="37"/>
      <c r="Z6090" s="38"/>
      <c r="AA6090" s="38"/>
      <c r="AB6090" s="30"/>
      <c r="AC6090" s="31"/>
      <c r="AD6090" s="32"/>
      <c r="AE6090" s="32"/>
      <c r="AF6090" s="33"/>
      <c r="AJ6090" s="350"/>
      <c r="AK6090" s="3"/>
      <c r="AL6090" s="3"/>
    </row>
    <row r="6091" spans="1:38" ht="12" customHeight="1" x14ac:dyDescent="0.25">
      <c r="A6091" s="76">
        <v>5810001</v>
      </c>
      <c r="B6091" s="270" t="s">
        <v>2637</v>
      </c>
      <c r="C6091" s="77"/>
      <c r="D6091" s="115">
        <v>153.30000000000001</v>
      </c>
      <c r="E6091" s="78" t="s">
        <v>6464</v>
      </c>
      <c r="F6091" s="112">
        <f t="shared" si="292"/>
        <v>183.96</v>
      </c>
      <c r="G6091" s="79" t="s">
        <v>3334</v>
      </c>
      <c r="H6091" s="358"/>
      <c r="I6091" s="326" t="s">
        <v>4968</v>
      </c>
      <c r="L6091"/>
      <c r="M6091"/>
      <c r="P6091" s="9">
        <v>152</v>
      </c>
      <c r="V6091" s="39"/>
      <c r="Z6091" s="38"/>
      <c r="AA6091" s="38">
        <v>9.9962630792227287</v>
      </c>
      <c r="AB6091" s="30"/>
      <c r="AC6091" s="31"/>
      <c r="AD6091" s="32"/>
      <c r="AE6091" s="32"/>
      <c r="AF6091" s="33"/>
      <c r="AJ6091" s="350">
        <v>1410001</v>
      </c>
      <c r="AK6091" s="3"/>
      <c r="AL6091" s="3"/>
    </row>
    <row r="6092" spans="1:38" ht="12" customHeight="1" x14ac:dyDescent="0.25">
      <c r="A6092" s="73">
        <v>1410002</v>
      </c>
      <c r="B6092" s="98" t="s">
        <v>2638</v>
      </c>
      <c r="C6092" s="74"/>
      <c r="D6092" s="115">
        <v>94.9</v>
      </c>
      <c r="E6092" s="75" t="s">
        <v>6463</v>
      </c>
      <c r="F6092" s="309">
        <f t="shared" si="292"/>
        <v>113.88000000000001</v>
      </c>
      <c r="G6092" s="80" t="s">
        <v>3334</v>
      </c>
      <c r="H6092" s="358"/>
      <c r="I6092" s="360" t="s">
        <v>8353</v>
      </c>
      <c r="L6092"/>
      <c r="M6092"/>
      <c r="P6092" s="9">
        <v>152</v>
      </c>
      <c r="V6092" s="39"/>
      <c r="Z6092" s="38"/>
      <c r="AA6092" s="38">
        <v>0</v>
      </c>
      <c r="AB6092" s="30"/>
      <c r="AC6092" s="31"/>
      <c r="AD6092" s="32"/>
      <c r="AE6092" s="32"/>
      <c r="AF6092" s="33"/>
      <c r="AJ6092" s="350"/>
      <c r="AK6092" s="3"/>
      <c r="AL6092" s="3"/>
    </row>
    <row r="6093" spans="1:38" ht="12" customHeight="1" x14ac:dyDescent="0.25">
      <c r="A6093" s="73">
        <v>5810003</v>
      </c>
      <c r="B6093" s="98" t="s">
        <v>2639</v>
      </c>
      <c r="C6093" s="74"/>
      <c r="D6093" s="115">
        <v>153.30000000000001</v>
      </c>
      <c r="E6093" s="75" t="s">
        <v>6463</v>
      </c>
      <c r="F6093" s="112">
        <f t="shared" si="292"/>
        <v>183.96</v>
      </c>
      <c r="G6093" s="80" t="s">
        <v>3334</v>
      </c>
      <c r="H6093" s="358"/>
      <c r="I6093" s="361"/>
      <c r="L6093"/>
      <c r="M6093"/>
      <c r="P6093" s="9">
        <v>152</v>
      </c>
      <c r="V6093" s="39"/>
      <c r="Z6093" s="38"/>
      <c r="AA6093" s="38">
        <v>9.9962630792227287</v>
      </c>
      <c r="AB6093" s="30"/>
      <c r="AC6093" s="31"/>
      <c r="AD6093" s="32"/>
      <c r="AE6093" s="32"/>
      <c r="AF6093" s="33"/>
      <c r="AJ6093" s="350">
        <v>1410003</v>
      </c>
      <c r="AK6093" s="3"/>
      <c r="AL6093" s="3"/>
    </row>
    <row r="6094" spans="1:38" ht="12" customHeight="1" x14ac:dyDescent="0.25">
      <c r="A6094" s="73">
        <v>5810004</v>
      </c>
      <c r="B6094" s="98" t="s">
        <v>2640</v>
      </c>
      <c r="C6094" s="74"/>
      <c r="D6094" s="115">
        <v>153.30000000000001</v>
      </c>
      <c r="E6094" s="75" t="s">
        <v>6463</v>
      </c>
      <c r="F6094" s="112">
        <f t="shared" si="292"/>
        <v>183.96</v>
      </c>
      <c r="G6094" s="80" t="s">
        <v>3334</v>
      </c>
      <c r="H6094" s="358"/>
      <c r="L6094"/>
      <c r="M6094"/>
      <c r="P6094" s="9">
        <v>152</v>
      </c>
      <c r="V6094" s="39"/>
      <c r="Z6094" s="38"/>
      <c r="AA6094" s="38">
        <v>9.9962630792227287</v>
      </c>
      <c r="AB6094" s="30"/>
      <c r="AC6094" s="31"/>
      <c r="AD6094" s="32"/>
      <c r="AE6094" s="32"/>
      <c r="AF6094" s="33"/>
      <c r="AJ6094" s="350">
        <v>1410004</v>
      </c>
      <c r="AK6094" s="3"/>
      <c r="AL6094" s="3"/>
    </row>
    <row r="6095" spans="1:38" ht="12" customHeight="1" x14ac:dyDescent="0.25">
      <c r="A6095" s="73">
        <v>1410005</v>
      </c>
      <c r="B6095" s="98" t="s">
        <v>2641</v>
      </c>
      <c r="C6095" s="74"/>
      <c r="D6095" s="115">
        <v>94.9</v>
      </c>
      <c r="E6095" s="75" t="s">
        <v>1</v>
      </c>
      <c r="F6095" s="309">
        <f t="shared" si="292"/>
        <v>113.88000000000001</v>
      </c>
      <c r="G6095" s="80" t="s">
        <v>3334</v>
      </c>
      <c r="H6095" s="358"/>
      <c r="I6095" s="360" t="s">
        <v>8354</v>
      </c>
      <c r="L6095"/>
      <c r="M6095"/>
      <c r="P6095" s="9">
        <v>152</v>
      </c>
      <c r="V6095" s="39"/>
      <c r="Z6095" s="38"/>
      <c r="AA6095" s="38">
        <v>0</v>
      </c>
      <c r="AB6095" s="30"/>
      <c r="AC6095" s="31"/>
      <c r="AD6095" s="32"/>
      <c r="AE6095" s="32"/>
      <c r="AF6095" s="33"/>
      <c r="AJ6095" s="350"/>
      <c r="AK6095" s="3"/>
      <c r="AL6095" s="3"/>
    </row>
    <row r="6096" spans="1:38" ht="12" customHeight="1" x14ac:dyDescent="0.25">
      <c r="A6096" s="73">
        <v>1410006</v>
      </c>
      <c r="B6096" s="98" t="s">
        <v>2642</v>
      </c>
      <c r="C6096" s="74"/>
      <c r="D6096" s="115">
        <v>164.03</v>
      </c>
      <c r="E6096" s="75" t="s">
        <v>6463</v>
      </c>
      <c r="F6096" s="112">
        <f t="shared" si="292"/>
        <v>196.83599999999998</v>
      </c>
      <c r="G6096" s="80" t="s">
        <v>3334</v>
      </c>
      <c r="H6096" s="358"/>
      <c r="I6096" s="361"/>
      <c r="L6096"/>
      <c r="M6096"/>
      <c r="P6096" s="9">
        <v>152</v>
      </c>
      <c r="V6096" s="39"/>
      <c r="Z6096" s="38"/>
      <c r="AA6096" s="38">
        <v>9.9973805989696984</v>
      </c>
      <c r="AB6096" s="30"/>
      <c r="AC6096" s="31"/>
      <c r="AD6096" s="32"/>
      <c r="AE6096" s="32"/>
      <c r="AF6096" s="33"/>
      <c r="AJ6096" s="350"/>
      <c r="AK6096" s="3"/>
      <c r="AL6096" s="3"/>
    </row>
    <row r="6097" spans="1:38" ht="12" customHeight="1" x14ac:dyDescent="0.25">
      <c r="A6097" s="73">
        <v>1410007</v>
      </c>
      <c r="B6097" s="98" t="s">
        <v>2643</v>
      </c>
      <c r="C6097" s="74"/>
      <c r="D6097" s="115">
        <v>164.03</v>
      </c>
      <c r="E6097" s="75" t="s">
        <v>6464</v>
      </c>
      <c r="F6097" s="112">
        <f t="shared" si="292"/>
        <v>196.83599999999998</v>
      </c>
      <c r="G6097" s="80" t="s">
        <v>3334</v>
      </c>
      <c r="H6097" s="358"/>
      <c r="L6097"/>
      <c r="M6097"/>
      <c r="P6097" s="9">
        <v>152</v>
      </c>
      <c r="V6097" s="39"/>
      <c r="Z6097" s="38"/>
      <c r="AA6097" s="38">
        <v>9.9973805989696984</v>
      </c>
      <c r="AB6097" s="30"/>
      <c r="AC6097" s="31"/>
      <c r="AD6097" s="32"/>
      <c r="AE6097" s="32"/>
      <c r="AF6097" s="33"/>
      <c r="AJ6097" s="350"/>
      <c r="AK6097" s="3"/>
      <c r="AL6097" s="3"/>
    </row>
    <row r="6098" spans="1:38" ht="12" customHeight="1" x14ac:dyDescent="0.25">
      <c r="A6098" s="73">
        <v>5810008</v>
      </c>
      <c r="B6098" s="98" t="s">
        <v>2644</v>
      </c>
      <c r="C6098" s="74"/>
      <c r="D6098" s="115">
        <v>164.03</v>
      </c>
      <c r="E6098" s="75" t="s">
        <v>6463</v>
      </c>
      <c r="F6098" s="112">
        <f t="shared" si="292"/>
        <v>196.83599999999998</v>
      </c>
      <c r="G6098" s="80" t="s">
        <v>3334</v>
      </c>
      <c r="H6098" s="358"/>
      <c r="I6098" s="360" t="s">
        <v>8355</v>
      </c>
      <c r="L6098"/>
      <c r="M6098"/>
      <c r="P6098" s="9">
        <v>152</v>
      </c>
      <c r="V6098" s="39"/>
      <c r="Z6098" s="38"/>
      <c r="AA6098" s="38">
        <v>9.9973805989696984</v>
      </c>
      <c r="AB6098" s="30"/>
      <c r="AC6098" s="31"/>
      <c r="AD6098" s="32"/>
      <c r="AE6098" s="32"/>
      <c r="AF6098" s="33"/>
      <c r="AJ6098" s="350">
        <v>1410008</v>
      </c>
      <c r="AK6098" s="3"/>
      <c r="AL6098" s="3"/>
    </row>
    <row r="6099" spans="1:38" ht="12" customHeight="1" x14ac:dyDescent="0.25">
      <c r="A6099" s="73">
        <v>1410009</v>
      </c>
      <c r="B6099" s="98" t="s">
        <v>2645</v>
      </c>
      <c r="C6099" s="74"/>
      <c r="D6099" s="115">
        <v>164.03</v>
      </c>
      <c r="E6099" s="75" t="s">
        <v>1</v>
      </c>
      <c r="F6099" s="112">
        <f t="shared" si="292"/>
        <v>196.83599999999998</v>
      </c>
      <c r="G6099" s="80" t="s">
        <v>3334</v>
      </c>
      <c r="H6099" s="358"/>
      <c r="I6099" s="361"/>
      <c r="L6099"/>
      <c r="M6099"/>
      <c r="P6099" s="9">
        <v>152</v>
      </c>
      <c r="V6099" s="39"/>
      <c r="Z6099" s="38"/>
      <c r="AA6099" s="38">
        <v>9.9973805989696984</v>
      </c>
      <c r="AB6099" s="30"/>
      <c r="AC6099" s="31"/>
      <c r="AD6099" s="32"/>
      <c r="AE6099" s="32"/>
      <c r="AF6099" s="33"/>
      <c r="AJ6099" s="350"/>
      <c r="AK6099" s="3"/>
      <c r="AL6099" s="3"/>
    </row>
    <row r="6100" spans="1:38" ht="12" customHeight="1" x14ac:dyDescent="0.25">
      <c r="A6100" s="73">
        <v>5810010</v>
      </c>
      <c r="B6100" s="98" t="s">
        <v>2646</v>
      </c>
      <c r="C6100" s="74"/>
      <c r="D6100" s="115">
        <v>164.03</v>
      </c>
      <c r="E6100" s="75"/>
      <c r="F6100" s="112">
        <f t="shared" si="292"/>
        <v>196.83599999999998</v>
      </c>
      <c r="G6100" s="80" t="s">
        <v>3334</v>
      </c>
      <c r="H6100" s="358"/>
      <c r="L6100"/>
      <c r="M6100"/>
      <c r="P6100" s="9">
        <v>152</v>
      </c>
      <c r="V6100" s="39"/>
      <c r="Z6100" s="38"/>
      <c r="AA6100" s="38">
        <v>9.9973805989696984</v>
      </c>
      <c r="AB6100" s="30"/>
      <c r="AC6100" s="31"/>
      <c r="AD6100" s="32"/>
      <c r="AE6100" s="32"/>
      <c r="AF6100" s="33"/>
      <c r="AJ6100" s="350">
        <v>1410010</v>
      </c>
      <c r="AK6100" s="3"/>
      <c r="AL6100" s="3"/>
    </row>
    <row r="6101" spans="1:38" ht="12" customHeight="1" x14ac:dyDescent="0.25">
      <c r="A6101" s="73">
        <v>1410011</v>
      </c>
      <c r="B6101" s="98" t="s">
        <v>2647</v>
      </c>
      <c r="C6101" s="74"/>
      <c r="D6101" s="115">
        <v>108.92</v>
      </c>
      <c r="E6101" s="75" t="s">
        <v>1</v>
      </c>
      <c r="F6101" s="309">
        <f t="shared" si="292"/>
        <v>130.70400000000001</v>
      </c>
      <c r="G6101" s="80" t="s">
        <v>3334</v>
      </c>
      <c r="H6101" s="358"/>
      <c r="I6101" s="360" t="s">
        <v>8356</v>
      </c>
      <c r="L6101"/>
      <c r="M6101"/>
      <c r="P6101" s="9">
        <v>152</v>
      </c>
      <c r="V6101" s="39"/>
      <c r="Z6101" s="38"/>
      <c r="AA6101" s="38">
        <v>0</v>
      </c>
      <c r="AB6101" s="30"/>
      <c r="AC6101" s="31"/>
      <c r="AD6101" s="32"/>
      <c r="AE6101" s="32"/>
      <c r="AF6101" s="33"/>
      <c r="AJ6101" s="350"/>
      <c r="AK6101" s="3"/>
      <c r="AL6101" s="3"/>
    </row>
    <row r="6102" spans="1:38" ht="12" customHeight="1" x14ac:dyDescent="0.25">
      <c r="A6102" s="73">
        <v>1410012</v>
      </c>
      <c r="B6102" s="98" t="s">
        <v>2648</v>
      </c>
      <c r="C6102" s="74"/>
      <c r="D6102" s="115">
        <v>189.45</v>
      </c>
      <c r="E6102" s="75" t="s">
        <v>1</v>
      </c>
      <c r="F6102" s="112">
        <f t="shared" si="292"/>
        <v>227.33999999999997</v>
      </c>
      <c r="G6102" s="80" t="s">
        <v>3334</v>
      </c>
      <c r="H6102" s="358"/>
      <c r="I6102" s="361"/>
      <c r="L6102"/>
      <c r="M6102"/>
      <c r="P6102" s="9">
        <v>152</v>
      </c>
      <c r="V6102" s="39"/>
      <c r="Z6102" s="38"/>
      <c r="AA6102" s="38">
        <v>0</v>
      </c>
      <c r="AB6102" s="30"/>
      <c r="AC6102" s="31"/>
      <c r="AD6102" s="32"/>
      <c r="AE6102" s="32"/>
      <c r="AF6102" s="33"/>
      <c r="AJ6102" s="350"/>
      <c r="AK6102" s="3"/>
      <c r="AL6102" s="3"/>
    </row>
    <row r="6103" spans="1:38" ht="12" customHeight="1" x14ac:dyDescent="0.25">
      <c r="A6103" s="73">
        <v>5810013</v>
      </c>
      <c r="B6103" s="98" t="s">
        <v>2649</v>
      </c>
      <c r="C6103" s="74"/>
      <c r="D6103" s="115">
        <v>220.59</v>
      </c>
      <c r="E6103" s="75" t="s">
        <v>6463</v>
      </c>
      <c r="F6103" s="112">
        <f t="shared" si="292"/>
        <v>264.70799999999997</v>
      </c>
      <c r="G6103" s="80" t="s">
        <v>3334</v>
      </c>
      <c r="H6103" s="358"/>
      <c r="L6103"/>
      <c r="M6103"/>
      <c r="P6103" s="9">
        <v>152</v>
      </c>
      <c r="V6103" s="39"/>
      <c r="Z6103" s="38"/>
      <c r="AA6103" s="38">
        <v>9.9980523274686703</v>
      </c>
      <c r="AB6103" s="30"/>
      <c r="AC6103" s="31"/>
      <c r="AD6103" s="32"/>
      <c r="AE6103" s="32"/>
      <c r="AF6103" s="33"/>
      <c r="AJ6103" s="350">
        <v>1410013</v>
      </c>
      <c r="AK6103" s="3"/>
      <c r="AL6103" s="3"/>
    </row>
    <row r="6104" spans="1:38" ht="12" customHeight="1" x14ac:dyDescent="0.25">
      <c r="A6104" s="73">
        <v>5810014</v>
      </c>
      <c r="B6104" s="98" t="s">
        <v>2650</v>
      </c>
      <c r="C6104" s="74"/>
      <c r="D6104" s="115">
        <v>220.59</v>
      </c>
      <c r="E6104" s="75" t="s">
        <v>6463</v>
      </c>
      <c r="F6104" s="112">
        <f t="shared" si="292"/>
        <v>264.70799999999997</v>
      </c>
      <c r="G6104" s="80" t="s">
        <v>3334</v>
      </c>
      <c r="H6104" s="358"/>
      <c r="I6104" s="360" t="s">
        <v>8357</v>
      </c>
      <c r="L6104"/>
      <c r="M6104"/>
      <c r="P6104" s="9">
        <v>152</v>
      </c>
      <c r="V6104" s="39"/>
      <c r="Z6104" s="38"/>
      <c r="AA6104" s="38">
        <v>9.9980523274686703</v>
      </c>
      <c r="AB6104" s="30"/>
      <c r="AC6104" s="31"/>
      <c r="AD6104" s="32"/>
      <c r="AE6104" s="32"/>
      <c r="AF6104" s="33"/>
      <c r="AJ6104" s="350">
        <v>1410014</v>
      </c>
      <c r="AK6104" s="3"/>
      <c r="AL6104" s="3"/>
    </row>
    <row r="6105" spans="1:38" ht="12" customHeight="1" x14ac:dyDescent="0.25">
      <c r="A6105" s="73">
        <v>1410015</v>
      </c>
      <c r="B6105" s="98" t="s">
        <v>2651</v>
      </c>
      <c r="C6105" s="74"/>
      <c r="D6105" s="115">
        <v>220.59</v>
      </c>
      <c r="E6105" s="75" t="s">
        <v>6463</v>
      </c>
      <c r="F6105" s="112">
        <f t="shared" si="292"/>
        <v>264.70799999999997</v>
      </c>
      <c r="G6105" s="80" t="s">
        <v>3334</v>
      </c>
      <c r="H6105" s="358"/>
      <c r="I6105" s="361"/>
      <c r="L6105"/>
      <c r="M6105"/>
      <c r="P6105" s="9">
        <v>152</v>
      </c>
      <c r="V6105" s="39"/>
      <c r="Z6105" s="38"/>
      <c r="AA6105" s="38">
        <v>9.9980523274686703</v>
      </c>
      <c r="AB6105" s="30"/>
      <c r="AC6105" s="31"/>
      <c r="AD6105" s="32"/>
      <c r="AE6105" s="32"/>
      <c r="AF6105" s="33"/>
      <c r="AJ6105" s="350"/>
      <c r="AK6105" s="3"/>
      <c r="AL6105" s="3"/>
    </row>
    <row r="6106" spans="1:38" ht="12" customHeight="1" x14ac:dyDescent="0.25">
      <c r="A6106" s="73">
        <v>1410016</v>
      </c>
      <c r="B6106" s="98" t="s">
        <v>2652</v>
      </c>
      <c r="C6106" s="74"/>
      <c r="D6106" s="115">
        <v>220.59</v>
      </c>
      <c r="E6106" s="75" t="s">
        <v>1</v>
      </c>
      <c r="F6106" s="112">
        <f t="shared" si="292"/>
        <v>264.70799999999997</v>
      </c>
      <c r="G6106" s="80" t="s">
        <v>3334</v>
      </c>
      <c r="H6106" s="358"/>
      <c r="L6106"/>
      <c r="M6106"/>
      <c r="P6106" s="9">
        <v>152</v>
      </c>
      <c r="V6106" s="39"/>
      <c r="Z6106" s="38"/>
      <c r="AA6106" s="38">
        <v>9.9980523274686703</v>
      </c>
      <c r="AB6106" s="30"/>
      <c r="AC6106" s="31"/>
      <c r="AD6106" s="32"/>
      <c r="AE6106" s="32"/>
      <c r="AF6106" s="33"/>
      <c r="AJ6106" s="350"/>
      <c r="AK6106" s="3"/>
      <c r="AL6106" s="3"/>
    </row>
    <row r="6107" spans="1:38" ht="12" customHeight="1" x14ac:dyDescent="0.25">
      <c r="A6107" s="73">
        <v>5810017</v>
      </c>
      <c r="B6107" s="98" t="s">
        <v>2653</v>
      </c>
      <c r="C6107" s="74"/>
      <c r="D6107" s="115">
        <v>220.59</v>
      </c>
      <c r="E6107" s="75" t="s">
        <v>6464</v>
      </c>
      <c r="F6107" s="112">
        <f t="shared" si="292"/>
        <v>264.70799999999997</v>
      </c>
      <c r="G6107" s="80" t="s">
        <v>3334</v>
      </c>
      <c r="H6107" s="358"/>
      <c r="L6107"/>
      <c r="M6107"/>
      <c r="P6107" s="9">
        <v>152</v>
      </c>
      <c r="V6107" s="39"/>
      <c r="Z6107" s="38"/>
      <c r="AA6107" s="38">
        <v>9.9980523274686703</v>
      </c>
      <c r="AB6107" s="30"/>
      <c r="AC6107" s="31"/>
      <c r="AD6107" s="32"/>
      <c r="AE6107" s="32"/>
      <c r="AF6107" s="33"/>
      <c r="AJ6107" s="350">
        <v>1410017</v>
      </c>
      <c r="AK6107" s="3"/>
      <c r="AL6107" s="3"/>
    </row>
    <row r="6108" spans="1:38" ht="12" customHeight="1" x14ac:dyDescent="0.25">
      <c r="A6108" s="73">
        <v>1410018</v>
      </c>
      <c r="B6108" s="98" t="s">
        <v>2654</v>
      </c>
      <c r="C6108" s="74"/>
      <c r="D6108" s="115">
        <v>220.59</v>
      </c>
      <c r="E6108" s="75" t="s">
        <v>6463</v>
      </c>
      <c r="F6108" s="112">
        <f t="shared" si="292"/>
        <v>264.70799999999997</v>
      </c>
      <c r="G6108" s="80" t="s">
        <v>3334</v>
      </c>
      <c r="H6108" s="358"/>
      <c r="L6108"/>
      <c r="M6108"/>
      <c r="P6108" s="9">
        <v>152</v>
      </c>
      <c r="V6108" s="39"/>
      <c r="Z6108" s="38"/>
      <c r="AA6108" s="38">
        <v>9.9980523274686703</v>
      </c>
      <c r="AB6108" s="30"/>
      <c r="AC6108" s="31"/>
      <c r="AD6108" s="32"/>
      <c r="AE6108" s="32"/>
      <c r="AF6108" s="33"/>
      <c r="AJ6108" s="350"/>
      <c r="AK6108" s="3"/>
      <c r="AL6108" s="3"/>
    </row>
    <row r="6109" spans="1:38" ht="12" customHeight="1" x14ac:dyDescent="0.25">
      <c r="A6109" s="73">
        <v>1410019</v>
      </c>
      <c r="B6109" s="98" t="s">
        <v>2655</v>
      </c>
      <c r="C6109" s="74"/>
      <c r="D6109" s="115">
        <v>136.56</v>
      </c>
      <c r="E6109" s="75"/>
      <c r="F6109" s="309">
        <f t="shared" si="292"/>
        <v>163.87199999999999</v>
      </c>
      <c r="G6109" s="80" t="s">
        <v>3334</v>
      </c>
      <c r="H6109" s="358"/>
      <c r="L6109"/>
      <c r="M6109"/>
      <c r="P6109" s="9">
        <v>152</v>
      </c>
      <c r="V6109" s="39"/>
      <c r="Z6109" s="38"/>
      <c r="AA6109" s="38">
        <v>0</v>
      </c>
      <c r="AB6109" s="30"/>
      <c r="AC6109" s="31"/>
      <c r="AD6109" s="32"/>
      <c r="AE6109" s="32"/>
      <c r="AF6109" s="33"/>
      <c r="AJ6109" s="350"/>
      <c r="AK6109" s="3"/>
      <c r="AL6109" s="3"/>
    </row>
    <row r="6110" spans="1:38" ht="12" customHeight="1" x14ac:dyDescent="0.25">
      <c r="A6110" s="73">
        <v>5810020</v>
      </c>
      <c r="B6110" s="98" t="s">
        <v>2656</v>
      </c>
      <c r="C6110" s="74"/>
      <c r="D6110" s="115">
        <v>220.59</v>
      </c>
      <c r="E6110" s="75" t="s">
        <v>1</v>
      </c>
      <c r="F6110" s="112">
        <f t="shared" si="292"/>
        <v>264.70799999999997</v>
      </c>
      <c r="G6110" s="80" t="s">
        <v>3334</v>
      </c>
      <c r="H6110" s="358"/>
      <c r="L6110"/>
      <c r="M6110"/>
      <c r="P6110" s="9">
        <v>152</v>
      </c>
      <c r="V6110" s="39"/>
      <c r="Z6110" s="38"/>
      <c r="AA6110" s="38">
        <v>9.9980523274686703</v>
      </c>
      <c r="AB6110" s="30"/>
      <c r="AC6110" s="31"/>
      <c r="AD6110" s="32"/>
      <c r="AE6110" s="32"/>
      <c r="AF6110" s="33"/>
      <c r="AJ6110" s="350">
        <v>1410020</v>
      </c>
      <c r="AK6110" s="3"/>
      <c r="AL6110" s="3"/>
    </row>
    <row r="6111" spans="1:38" ht="12" customHeight="1" x14ac:dyDescent="0.25">
      <c r="A6111" s="73">
        <v>1410021</v>
      </c>
      <c r="B6111" s="98" t="s">
        <v>2657</v>
      </c>
      <c r="C6111" s="74"/>
      <c r="D6111" s="115">
        <v>196.97</v>
      </c>
      <c r="E6111" s="75"/>
      <c r="F6111" s="112">
        <f t="shared" si="292"/>
        <v>236.36399999999998</v>
      </c>
      <c r="G6111" s="80" t="s">
        <v>3334</v>
      </c>
      <c r="H6111" s="358"/>
      <c r="I6111" s="365" t="s">
        <v>5004</v>
      </c>
      <c r="L6111"/>
      <c r="M6111"/>
      <c r="P6111" s="9">
        <v>152</v>
      </c>
      <c r="V6111" s="39"/>
      <c r="Z6111" s="38"/>
      <c r="AA6111" s="38">
        <v>9.997818657747402</v>
      </c>
      <c r="AB6111" s="30"/>
      <c r="AC6111" s="31"/>
      <c r="AD6111" s="32"/>
      <c r="AE6111" s="32"/>
      <c r="AF6111" s="33"/>
      <c r="AJ6111" s="350"/>
      <c r="AK6111" s="3"/>
      <c r="AL6111" s="3"/>
    </row>
    <row r="6112" spans="1:38" ht="12" customHeight="1" x14ac:dyDescent="0.25">
      <c r="A6112" s="73">
        <v>1410022</v>
      </c>
      <c r="B6112" s="98" t="s">
        <v>2658</v>
      </c>
      <c r="C6112" s="74"/>
      <c r="D6112" s="115">
        <v>131.08000000000001</v>
      </c>
      <c r="E6112" s="75" t="s">
        <v>6464</v>
      </c>
      <c r="F6112" s="112">
        <f t="shared" si="292"/>
        <v>157.29600000000002</v>
      </c>
      <c r="G6112" s="80" t="s">
        <v>3334</v>
      </c>
      <c r="H6112" s="358"/>
      <c r="I6112" s="365"/>
      <c r="L6112"/>
      <c r="M6112"/>
      <c r="P6112" s="9">
        <v>152</v>
      </c>
      <c r="V6112" s="39"/>
      <c r="Z6112" s="38"/>
      <c r="AA6112" s="38">
        <v>0</v>
      </c>
      <c r="AB6112" s="30"/>
      <c r="AC6112" s="31"/>
      <c r="AD6112" s="32"/>
      <c r="AE6112" s="32"/>
      <c r="AF6112" s="33"/>
      <c r="AJ6112" s="350"/>
      <c r="AK6112" s="3"/>
      <c r="AL6112" s="3"/>
    </row>
    <row r="6113" spans="1:38" ht="12" customHeight="1" x14ac:dyDescent="0.25">
      <c r="A6113" s="73">
        <v>5810023</v>
      </c>
      <c r="B6113" s="98" t="s">
        <v>2659</v>
      </c>
      <c r="C6113" s="74"/>
      <c r="D6113" s="115">
        <v>226.53</v>
      </c>
      <c r="E6113" s="75" t="s">
        <v>6463</v>
      </c>
      <c r="F6113" s="112">
        <f t="shared" si="292"/>
        <v>271.83600000000001</v>
      </c>
      <c r="G6113" s="80" t="s">
        <v>3334</v>
      </c>
      <c r="H6113" s="358"/>
      <c r="L6113"/>
      <c r="M6113"/>
      <c r="P6113" s="9">
        <v>152</v>
      </c>
      <c r="V6113" s="39"/>
      <c r="Z6113" s="38"/>
      <c r="AA6113" s="38">
        <v>10.002529084471419</v>
      </c>
      <c r="AB6113" s="30"/>
      <c r="AC6113" s="31"/>
      <c r="AD6113" s="32"/>
      <c r="AE6113" s="32"/>
      <c r="AF6113" s="33"/>
      <c r="AJ6113" s="350">
        <v>1410023</v>
      </c>
      <c r="AK6113" s="3"/>
      <c r="AL6113" s="3"/>
    </row>
    <row r="6114" spans="1:38" ht="12" customHeight="1" x14ac:dyDescent="0.25">
      <c r="A6114" s="73">
        <v>5810024</v>
      </c>
      <c r="B6114" s="98" t="s">
        <v>2660</v>
      </c>
      <c r="C6114" s="74"/>
      <c r="D6114" s="115">
        <v>226.53</v>
      </c>
      <c r="E6114" s="75" t="s">
        <v>6463</v>
      </c>
      <c r="F6114" s="112">
        <f t="shared" si="292"/>
        <v>271.83600000000001</v>
      </c>
      <c r="G6114" s="80" t="s">
        <v>3334</v>
      </c>
      <c r="H6114" s="358"/>
      <c r="L6114"/>
      <c r="M6114"/>
      <c r="P6114" s="9">
        <v>152</v>
      </c>
      <c r="V6114" s="39"/>
      <c r="Z6114" s="38"/>
      <c r="AA6114" s="38">
        <v>10.002529084471419</v>
      </c>
      <c r="AB6114" s="30"/>
      <c r="AC6114" s="31"/>
      <c r="AD6114" s="32"/>
      <c r="AE6114" s="32"/>
      <c r="AF6114" s="33"/>
      <c r="AJ6114" s="350">
        <v>1410024</v>
      </c>
      <c r="AK6114" s="3"/>
      <c r="AL6114" s="3"/>
    </row>
    <row r="6115" spans="1:38" ht="12" customHeight="1" x14ac:dyDescent="0.25">
      <c r="A6115" s="73">
        <v>5810025</v>
      </c>
      <c r="B6115" s="98" t="s">
        <v>2661</v>
      </c>
      <c r="C6115" s="74"/>
      <c r="D6115" s="115">
        <v>226.53</v>
      </c>
      <c r="E6115" s="75" t="s">
        <v>6463</v>
      </c>
      <c r="F6115" s="112">
        <f t="shared" si="292"/>
        <v>271.83600000000001</v>
      </c>
      <c r="G6115" s="80" t="s">
        <v>3334</v>
      </c>
      <c r="H6115" s="358"/>
      <c r="L6115"/>
      <c r="M6115"/>
      <c r="P6115" s="9">
        <v>152</v>
      </c>
      <c r="V6115" s="39"/>
      <c r="Z6115" s="38"/>
      <c r="AA6115" s="38">
        <v>10.002529084471419</v>
      </c>
      <c r="AB6115" s="30"/>
      <c r="AC6115" s="31"/>
      <c r="AD6115" s="32"/>
      <c r="AE6115" s="32"/>
      <c r="AF6115" s="33"/>
      <c r="AJ6115" s="350">
        <v>1410025</v>
      </c>
      <c r="AK6115" s="3"/>
      <c r="AL6115" s="3"/>
    </row>
    <row r="6116" spans="1:38" ht="12" customHeight="1" x14ac:dyDescent="0.25">
      <c r="A6116" s="73">
        <v>1410026</v>
      </c>
      <c r="B6116" s="98" t="s">
        <v>2662</v>
      </c>
      <c r="C6116" s="74"/>
      <c r="D6116" s="115">
        <v>216.72</v>
      </c>
      <c r="E6116" s="75"/>
      <c r="F6116" s="112">
        <f t="shared" si="292"/>
        <v>260.06399999999996</v>
      </c>
      <c r="G6116" s="80" t="s">
        <v>3334</v>
      </c>
      <c r="H6116" s="358"/>
      <c r="L6116"/>
      <c r="M6116"/>
      <c r="P6116" s="9">
        <v>152</v>
      </c>
      <c r="V6116" s="39"/>
      <c r="Z6116" s="38"/>
      <c r="AA6116" s="38">
        <v>9.9986782976473592</v>
      </c>
      <c r="AB6116" s="30"/>
      <c r="AC6116" s="31"/>
      <c r="AD6116" s="32"/>
      <c r="AE6116" s="32"/>
      <c r="AF6116" s="33"/>
      <c r="AJ6116" s="350"/>
      <c r="AK6116" s="3"/>
      <c r="AL6116" s="3"/>
    </row>
    <row r="6117" spans="1:38" ht="12" customHeight="1" x14ac:dyDescent="0.25">
      <c r="A6117" s="73">
        <v>1410027</v>
      </c>
      <c r="B6117" s="98" t="s">
        <v>2663</v>
      </c>
      <c r="C6117" s="74"/>
      <c r="D6117" s="115">
        <v>216.72</v>
      </c>
      <c r="E6117" s="75"/>
      <c r="F6117" s="112">
        <f t="shared" si="292"/>
        <v>260.06399999999996</v>
      </c>
      <c r="G6117" s="80" t="s">
        <v>3334</v>
      </c>
      <c r="H6117" s="358"/>
      <c r="L6117"/>
      <c r="M6117"/>
      <c r="P6117" s="9">
        <v>152</v>
      </c>
      <c r="V6117" s="39"/>
      <c r="Z6117" s="38"/>
      <c r="AA6117" s="38">
        <v>9.9986782976473592</v>
      </c>
      <c r="AB6117" s="30"/>
      <c r="AC6117" s="31"/>
      <c r="AD6117" s="32"/>
      <c r="AE6117" s="32"/>
      <c r="AF6117" s="33"/>
      <c r="AJ6117" s="350"/>
      <c r="AK6117" s="3"/>
      <c r="AL6117" s="3"/>
    </row>
    <row r="6118" spans="1:38" ht="12" customHeight="1" x14ac:dyDescent="0.25">
      <c r="A6118" s="73">
        <v>1410028</v>
      </c>
      <c r="B6118" s="98" t="s">
        <v>2664</v>
      </c>
      <c r="C6118" s="74"/>
      <c r="D6118" s="115">
        <v>216.72</v>
      </c>
      <c r="E6118" s="75"/>
      <c r="F6118" s="112">
        <f t="shared" si="292"/>
        <v>260.06399999999996</v>
      </c>
      <c r="G6118" s="80" t="s">
        <v>3334</v>
      </c>
      <c r="H6118" s="358"/>
      <c r="L6118"/>
      <c r="M6118"/>
      <c r="P6118" s="9">
        <v>152</v>
      </c>
      <c r="V6118" s="39"/>
      <c r="Z6118" s="38"/>
      <c r="AA6118" s="38">
        <v>9.9986782976473592</v>
      </c>
      <c r="AB6118" s="30"/>
      <c r="AC6118" s="31"/>
      <c r="AD6118" s="32"/>
      <c r="AE6118" s="32"/>
      <c r="AF6118" s="33"/>
      <c r="AJ6118" s="350"/>
      <c r="AK6118" s="3"/>
      <c r="AL6118" s="3"/>
    </row>
    <row r="6119" spans="1:38" ht="12" customHeight="1" x14ac:dyDescent="0.25">
      <c r="A6119" s="73">
        <v>1410029</v>
      </c>
      <c r="B6119" s="98" t="s">
        <v>2665</v>
      </c>
      <c r="C6119" s="74"/>
      <c r="D6119" s="115">
        <v>260.06</v>
      </c>
      <c r="E6119" s="75" t="s">
        <v>6463</v>
      </c>
      <c r="F6119" s="112">
        <f t="shared" si="292"/>
        <v>312.072</v>
      </c>
      <c r="G6119" s="80" t="s">
        <v>3334</v>
      </c>
      <c r="H6119" s="358"/>
      <c r="L6119"/>
      <c r="M6119"/>
      <c r="P6119" s="9">
        <v>152</v>
      </c>
      <c r="V6119" s="39"/>
      <c r="Z6119" s="38"/>
      <c r="AA6119" s="38">
        <v>10.001101442890203</v>
      </c>
      <c r="AB6119" s="30"/>
      <c r="AC6119" s="31"/>
      <c r="AD6119" s="32"/>
      <c r="AE6119" s="32"/>
      <c r="AF6119" s="33"/>
      <c r="AJ6119" s="350"/>
      <c r="AK6119" s="3"/>
      <c r="AL6119" s="3"/>
    </row>
    <row r="6120" spans="1:38" ht="12" customHeight="1" x14ac:dyDescent="0.25">
      <c r="A6120" s="73">
        <v>1410030</v>
      </c>
      <c r="B6120" s="98" t="s">
        <v>2666</v>
      </c>
      <c r="C6120" s="74"/>
      <c r="D6120" s="115">
        <v>216.72</v>
      </c>
      <c r="E6120" s="75"/>
      <c r="F6120" s="112">
        <f t="shared" si="292"/>
        <v>260.06399999999996</v>
      </c>
      <c r="G6120" s="80" t="s">
        <v>3334</v>
      </c>
      <c r="H6120" s="358"/>
      <c r="L6120"/>
      <c r="M6120"/>
      <c r="P6120" s="9">
        <v>152</v>
      </c>
      <c r="V6120" s="39"/>
      <c r="Z6120" s="38"/>
      <c r="AA6120" s="38">
        <v>9.9986782976473592</v>
      </c>
      <c r="AB6120" s="30"/>
      <c r="AC6120" s="31"/>
      <c r="AD6120" s="32"/>
      <c r="AE6120" s="32"/>
      <c r="AF6120" s="33"/>
      <c r="AJ6120" s="350"/>
      <c r="AK6120" s="3"/>
      <c r="AL6120" s="3"/>
    </row>
    <row r="6121" spans="1:38" ht="12" customHeight="1" x14ac:dyDescent="0.25">
      <c r="A6121" s="73">
        <v>5810031</v>
      </c>
      <c r="B6121" s="98" t="s">
        <v>2667</v>
      </c>
      <c r="C6121" s="74"/>
      <c r="D6121" s="115">
        <v>260.06</v>
      </c>
      <c r="E6121" s="75"/>
      <c r="F6121" s="112">
        <f t="shared" si="292"/>
        <v>312.072</v>
      </c>
      <c r="G6121" s="80" t="s">
        <v>3334</v>
      </c>
      <c r="H6121" s="358"/>
      <c r="L6121"/>
      <c r="M6121"/>
      <c r="P6121" s="9">
        <v>152</v>
      </c>
      <c r="V6121" s="39"/>
      <c r="Z6121" s="38"/>
      <c r="AA6121" s="38">
        <v>10.001101442890203</v>
      </c>
      <c r="AB6121" s="30"/>
      <c r="AC6121" s="31"/>
      <c r="AD6121" s="32"/>
      <c r="AE6121" s="32"/>
      <c r="AF6121" s="33"/>
      <c r="AJ6121" s="350">
        <v>1410031</v>
      </c>
      <c r="AK6121" s="3"/>
      <c r="AL6121" s="3"/>
    </row>
    <row r="6122" spans="1:38" ht="12" customHeight="1" x14ac:dyDescent="0.25">
      <c r="A6122" s="73">
        <v>5810032</v>
      </c>
      <c r="B6122" s="98" t="s">
        <v>2668</v>
      </c>
      <c r="C6122" s="74"/>
      <c r="D6122" s="115">
        <v>301.56</v>
      </c>
      <c r="E6122" s="75" t="s">
        <v>6463</v>
      </c>
      <c r="F6122" s="112">
        <f t="shared" si="292"/>
        <v>361.87200000000001</v>
      </c>
      <c r="G6122" s="80" t="s">
        <v>3334</v>
      </c>
      <c r="H6122" s="358"/>
      <c r="L6122"/>
      <c r="M6122"/>
      <c r="P6122" s="9">
        <v>152</v>
      </c>
      <c r="V6122" s="39"/>
      <c r="Z6122" s="38"/>
      <c r="AA6122" s="38">
        <v>9.9976252671574457</v>
      </c>
      <c r="AB6122" s="30"/>
      <c r="AC6122" s="31"/>
      <c r="AD6122" s="32"/>
      <c r="AE6122" s="32"/>
      <c r="AF6122" s="33"/>
      <c r="AJ6122" s="350">
        <v>1410032</v>
      </c>
      <c r="AK6122" s="3"/>
      <c r="AL6122" s="3"/>
    </row>
    <row r="6123" spans="1:38" ht="12" customHeight="1" x14ac:dyDescent="0.25">
      <c r="A6123" s="73">
        <v>1410033</v>
      </c>
      <c r="B6123" s="98" t="s">
        <v>2669</v>
      </c>
      <c r="C6123" s="74"/>
      <c r="D6123" s="115">
        <v>229.76</v>
      </c>
      <c r="E6123" s="75" t="s">
        <v>1</v>
      </c>
      <c r="F6123" s="309">
        <f t="shared" si="292"/>
        <v>275.71199999999999</v>
      </c>
      <c r="G6123" s="80" t="s">
        <v>3334</v>
      </c>
      <c r="H6123" s="358"/>
      <c r="L6123"/>
      <c r="M6123"/>
      <c r="P6123" s="9">
        <v>152</v>
      </c>
      <c r="V6123" s="39"/>
      <c r="Z6123" s="38"/>
      <c r="AA6123" s="38">
        <v>0</v>
      </c>
      <c r="AB6123" s="30"/>
      <c r="AC6123" s="31"/>
      <c r="AD6123" s="32"/>
      <c r="AE6123" s="32"/>
      <c r="AF6123" s="33"/>
      <c r="AJ6123" s="350"/>
      <c r="AK6123" s="3"/>
      <c r="AL6123" s="3"/>
    </row>
    <row r="6124" spans="1:38" ht="12" customHeight="1" x14ac:dyDescent="0.25">
      <c r="A6124" s="73">
        <v>1410035</v>
      </c>
      <c r="B6124" s="98" t="s">
        <v>2670</v>
      </c>
      <c r="C6124" s="74"/>
      <c r="D6124" s="115">
        <v>286.20999999999998</v>
      </c>
      <c r="E6124" s="75" t="s">
        <v>1</v>
      </c>
      <c r="F6124" s="112">
        <f t="shared" si="292"/>
        <v>343.45199999999994</v>
      </c>
      <c r="G6124" s="80" t="s">
        <v>3334</v>
      </c>
      <c r="H6124" s="358"/>
      <c r="L6124"/>
      <c r="M6124"/>
      <c r="P6124" s="9">
        <v>152</v>
      </c>
      <c r="V6124" s="39"/>
      <c r="Z6124" s="38"/>
      <c r="AA6124" s="38">
        <v>9.9979983987189769</v>
      </c>
      <c r="AB6124" s="30"/>
      <c r="AC6124" s="31"/>
      <c r="AD6124" s="32"/>
      <c r="AE6124" s="32"/>
      <c r="AF6124" s="33"/>
      <c r="AJ6124" s="350"/>
      <c r="AK6124" s="3"/>
      <c r="AL6124" s="3"/>
    </row>
    <row r="6125" spans="1:38" ht="12" customHeight="1" x14ac:dyDescent="0.25">
      <c r="A6125" s="73">
        <v>1410036</v>
      </c>
      <c r="B6125" s="98" t="s">
        <v>2671</v>
      </c>
      <c r="C6125" s="74"/>
      <c r="D6125" s="115">
        <v>293.87</v>
      </c>
      <c r="E6125" s="75"/>
      <c r="F6125" s="112">
        <f t="shared" si="292"/>
        <v>352.64400000000001</v>
      </c>
      <c r="G6125" s="80" t="s">
        <v>3334</v>
      </c>
      <c r="H6125" s="358"/>
      <c r="L6125"/>
      <c r="M6125"/>
      <c r="P6125" s="9">
        <v>152</v>
      </c>
      <c r="V6125" s="39"/>
      <c r="Z6125" s="38"/>
      <c r="AA6125" s="38">
        <v>10.000487353184852</v>
      </c>
      <c r="AB6125" s="30"/>
      <c r="AC6125" s="31"/>
      <c r="AD6125" s="32"/>
      <c r="AE6125" s="32"/>
      <c r="AF6125" s="33"/>
      <c r="AJ6125" s="350"/>
      <c r="AK6125" s="3"/>
      <c r="AL6125" s="3"/>
    </row>
    <row r="6126" spans="1:38" ht="12" customHeight="1" x14ac:dyDescent="0.25">
      <c r="A6126" s="73">
        <v>1410037</v>
      </c>
      <c r="B6126" s="98" t="s">
        <v>2672</v>
      </c>
      <c r="C6126" s="74"/>
      <c r="D6126" s="115">
        <v>329.13</v>
      </c>
      <c r="E6126" s="75" t="s">
        <v>6463</v>
      </c>
      <c r="F6126" s="112">
        <f t="shared" si="292"/>
        <v>394.95599999999996</v>
      </c>
      <c r="G6126" s="80" t="s">
        <v>3334</v>
      </c>
      <c r="H6126" s="358"/>
      <c r="L6126"/>
      <c r="M6126"/>
      <c r="P6126" s="9">
        <v>152</v>
      </c>
      <c r="V6126" s="39"/>
      <c r="Z6126" s="38"/>
      <c r="AA6126" s="38">
        <v>9.9995648579261172</v>
      </c>
      <c r="AB6126" s="30"/>
      <c r="AC6126" s="31"/>
      <c r="AD6126" s="32"/>
      <c r="AE6126" s="32"/>
      <c r="AF6126" s="33"/>
      <c r="AJ6126" s="350"/>
      <c r="AK6126" s="3"/>
      <c r="AL6126" s="3"/>
    </row>
    <row r="6127" spans="1:38" ht="12" customHeight="1" x14ac:dyDescent="0.25">
      <c r="A6127" s="73">
        <v>1410038</v>
      </c>
      <c r="B6127" s="98" t="s">
        <v>2673</v>
      </c>
      <c r="C6127" s="74"/>
      <c r="D6127" s="115">
        <v>207.27</v>
      </c>
      <c r="E6127" s="75" t="s">
        <v>6463</v>
      </c>
      <c r="F6127" s="309">
        <f t="shared" si="292"/>
        <v>248.72399999999999</v>
      </c>
      <c r="G6127" s="80" t="s">
        <v>3334</v>
      </c>
      <c r="H6127" s="358"/>
      <c r="L6127"/>
      <c r="M6127"/>
      <c r="P6127" s="9">
        <v>152</v>
      </c>
      <c r="V6127" s="39"/>
      <c r="Z6127" s="38"/>
      <c r="AA6127" s="38">
        <v>0</v>
      </c>
      <c r="AB6127" s="30"/>
      <c r="AC6127" s="31"/>
      <c r="AD6127" s="32"/>
      <c r="AE6127" s="32"/>
      <c r="AF6127" s="33"/>
      <c r="AJ6127" s="350"/>
      <c r="AK6127" s="3"/>
      <c r="AL6127" s="3"/>
    </row>
    <row r="6128" spans="1:38" ht="12" customHeight="1" x14ac:dyDescent="0.25">
      <c r="A6128" s="73">
        <v>1410039</v>
      </c>
      <c r="B6128" s="98" t="s">
        <v>2674</v>
      </c>
      <c r="C6128" s="74"/>
      <c r="D6128" s="115">
        <v>329.13</v>
      </c>
      <c r="E6128" s="75" t="s">
        <v>6464</v>
      </c>
      <c r="F6128" s="112">
        <f t="shared" si="292"/>
        <v>394.95599999999996</v>
      </c>
      <c r="G6128" s="80" t="s">
        <v>3334</v>
      </c>
      <c r="H6128" s="358"/>
      <c r="L6128"/>
      <c r="M6128"/>
      <c r="P6128" s="9">
        <v>152</v>
      </c>
      <c r="V6128" s="39"/>
      <c r="Z6128" s="38"/>
      <c r="AA6128" s="38">
        <v>9.9995648579261172</v>
      </c>
      <c r="AB6128" s="30"/>
      <c r="AC6128" s="31"/>
      <c r="AD6128" s="32"/>
      <c r="AE6128" s="32"/>
      <c r="AF6128" s="33"/>
      <c r="AJ6128" s="350"/>
      <c r="AK6128" s="3"/>
      <c r="AL6128" s="3"/>
    </row>
    <row r="6129" spans="1:38" ht="12" customHeight="1" x14ac:dyDescent="0.25">
      <c r="A6129" s="73">
        <v>1410040</v>
      </c>
      <c r="B6129" s="98" t="s">
        <v>2675</v>
      </c>
      <c r="C6129" s="74"/>
      <c r="D6129" s="115">
        <v>293.87</v>
      </c>
      <c r="E6129" s="75"/>
      <c r="F6129" s="112">
        <f t="shared" si="292"/>
        <v>352.64400000000001</v>
      </c>
      <c r="G6129" s="80" t="s">
        <v>3334</v>
      </c>
      <c r="H6129" s="358"/>
      <c r="L6129"/>
      <c r="M6129"/>
      <c r="P6129" s="9">
        <v>152</v>
      </c>
      <c r="V6129" s="39"/>
      <c r="Z6129" s="38"/>
      <c r="AA6129" s="38">
        <v>10.000487353184852</v>
      </c>
      <c r="AB6129" s="30"/>
      <c r="AC6129" s="31"/>
      <c r="AD6129" s="32"/>
      <c r="AE6129" s="32"/>
      <c r="AF6129" s="33"/>
      <c r="AJ6129" s="350"/>
      <c r="AK6129" s="3"/>
      <c r="AL6129" s="3"/>
    </row>
    <row r="6130" spans="1:38" ht="12" customHeight="1" x14ac:dyDescent="0.25">
      <c r="A6130" s="73">
        <v>5810041</v>
      </c>
      <c r="B6130" s="98" t="s">
        <v>2676</v>
      </c>
      <c r="C6130" s="74"/>
      <c r="D6130" s="115">
        <v>369.32</v>
      </c>
      <c r="E6130" s="75" t="s">
        <v>6463</v>
      </c>
      <c r="F6130" s="112">
        <f t="shared" si="292"/>
        <v>443.18399999999997</v>
      </c>
      <c r="G6130" s="80" t="s">
        <v>3334</v>
      </c>
      <c r="H6130" s="358"/>
      <c r="L6130"/>
      <c r="M6130"/>
      <c r="P6130" s="9">
        <v>152</v>
      </c>
      <c r="V6130" s="39"/>
      <c r="Z6130" s="38"/>
      <c r="AA6130" s="38">
        <v>10.001551229349261</v>
      </c>
      <c r="AB6130" s="30"/>
      <c r="AC6130" s="31"/>
      <c r="AD6130" s="32"/>
      <c r="AE6130" s="32"/>
      <c r="AF6130" s="33"/>
      <c r="AJ6130" s="350">
        <v>1410041</v>
      </c>
      <c r="AK6130" s="3"/>
      <c r="AL6130" s="3"/>
    </row>
    <row r="6131" spans="1:38" ht="12" customHeight="1" x14ac:dyDescent="0.25">
      <c r="A6131" s="73">
        <v>1410042</v>
      </c>
      <c r="B6131" s="98" t="s">
        <v>2677</v>
      </c>
      <c r="C6131" s="74"/>
      <c r="D6131" s="115">
        <v>369.32</v>
      </c>
      <c r="E6131" s="75" t="s">
        <v>6463</v>
      </c>
      <c r="F6131" s="112">
        <f t="shared" si="292"/>
        <v>443.18399999999997</v>
      </c>
      <c r="G6131" s="80" t="s">
        <v>3334</v>
      </c>
      <c r="H6131" s="358"/>
      <c r="L6131"/>
      <c r="M6131"/>
      <c r="P6131" s="9">
        <v>152</v>
      </c>
      <c r="V6131" s="39"/>
      <c r="Z6131" s="38"/>
      <c r="AA6131" s="38">
        <v>10.001551229349261</v>
      </c>
      <c r="AB6131" s="30"/>
      <c r="AC6131" s="31"/>
      <c r="AD6131" s="32"/>
      <c r="AE6131" s="32"/>
      <c r="AF6131" s="33"/>
      <c r="AJ6131" s="350"/>
      <c r="AK6131" s="3"/>
      <c r="AL6131" s="3"/>
    </row>
    <row r="6132" spans="1:38" ht="12" customHeight="1" x14ac:dyDescent="0.25">
      <c r="A6132" s="73">
        <v>1410043</v>
      </c>
      <c r="B6132" s="98" t="s">
        <v>2678</v>
      </c>
      <c r="C6132" s="74"/>
      <c r="D6132" s="115">
        <v>263.18</v>
      </c>
      <c r="E6132" s="75" t="s">
        <v>6463</v>
      </c>
      <c r="F6132" s="309">
        <f t="shared" si="292"/>
        <v>315.81599999999997</v>
      </c>
      <c r="G6132" s="80" t="s">
        <v>3334</v>
      </c>
      <c r="H6132" s="358"/>
      <c r="L6132"/>
      <c r="M6132"/>
      <c r="P6132" s="9">
        <v>152</v>
      </c>
      <c r="V6132" s="39"/>
      <c r="Z6132" s="38"/>
      <c r="AA6132" s="38">
        <v>0</v>
      </c>
      <c r="AB6132" s="30"/>
      <c r="AC6132" s="31"/>
      <c r="AD6132" s="32"/>
      <c r="AE6132" s="32"/>
      <c r="AF6132" s="33"/>
      <c r="AJ6132" s="350"/>
      <c r="AK6132" s="3"/>
      <c r="AL6132" s="3"/>
    </row>
    <row r="6133" spans="1:38" ht="12" customHeight="1" x14ac:dyDescent="0.25">
      <c r="A6133" s="73">
        <v>1410044</v>
      </c>
      <c r="B6133" s="98" t="s">
        <v>2679</v>
      </c>
      <c r="C6133" s="74"/>
      <c r="D6133" s="115">
        <v>263.18</v>
      </c>
      <c r="E6133" s="75" t="s">
        <v>1</v>
      </c>
      <c r="F6133" s="309">
        <f t="shared" si="292"/>
        <v>315.81599999999997</v>
      </c>
      <c r="G6133" s="80" t="s">
        <v>3334</v>
      </c>
      <c r="H6133" s="358"/>
      <c r="L6133"/>
      <c r="M6133"/>
      <c r="P6133" s="9">
        <v>152</v>
      </c>
      <c r="V6133" s="39"/>
      <c r="Z6133" s="38"/>
      <c r="AA6133" s="38">
        <v>0</v>
      </c>
      <c r="AB6133" s="30"/>
      <c r="AC6133" s="31"/>
      <c r="AD6133" s="32"/>
      <c r="AE6133" s="32"/>
      <c r="AF6133" s="33"/>
      <c r="AJ6133" s="350"/>
      <c r="AK6133" s="3"/>
      <c r="AL6133" s="3"/>
    </row>
    <row r="6134" spans="1:38" ht="12" customHeight="1" x14ac:dyDescent="0.25">
      <c r="A6134" s="73">
        <v>5810045</v>
      </c>
      <c r="B6134" s="98" t="s">
        <v>2680</v>
      </c>
      <c r="C6134" s="74"/>
      <c r="D6134" s="115">
        <v>502.24</v>
      </c>
      <c r="E6134" s="75" t="s">
        <v>6464</v>
      </c>
      <c r="F6134" s="112">
        <f t="shared" si="292"/>
        <v>602.68799999999999</v>
      </c>
      <c r="G6134" s="80" t="s">
        <v>3334</v>
      </c>
      <c r="H6134" s="358"/>
      <c r="L6134"/>
      <c r="M6134"/>
      <c r="P6134" s="9">
        <v>152</v>
      </c>
      <c r="V6134" s="39"/>
      <c r="Z6134" s="38"/>
      <c r="AA6134" s="38">
        <v>10.000855505175807</v>
      </c>
      <c r="AB6134" s="30"/>
      <c r="AC6134" s="31"/>
      <c r="AD6134" s="32"/>
      <c r="AE6134" s="32"/>
      <c r="AF6134" s="33"/>
      <c r="AJ6134" s="350">
        <v>1410045</v>
      </c>
      <c r="AK6134" s="3"/>
      <c r="AL6134" s="3"/>
    </row>
    <row r="6135" spans="1:38" ht="12" customHeight="1" x14ac:dyDescent="0.25">
      <c r="A6135" s="73">
        <v>5810046</v>
      </c>
      <c r="B6135" s="98" t="s">
        <v>2681</v>
      </c>
      <c r="C6135" s="74"/>
      <c r="D6135" s="115">
        <v>502.24</v>
      </c>
      <c r="E6135" s="75" t="s">
        <v>6463</v>
      </c>
      <c r="F6135" s="112">
        <f t="shared" si="292"/>
        <v>602.68799999999999</v>
      </c>
      <c r="G6135" s="80" t="s">
        <v>3334</v>
      </c>
      <c r="H6135" s="358"/>
      <c r="L6135"/>
      <c r="M6135"/>
      <c r="P6135" s="9">
        <v>152</v>
      </c>
      <c r="V6135" s="39"/>
      <c r="Z6135" s="38"/>
      <c r="AA6135" s="38">
        <v>10.000855505175807</v>
      </c>
      <c r="AB6135" s="30"/>
      <c r="AC6135" s="31"/>
      <c r="AD6135" s="32"/>
      <c r="AE6135" s="32"/>
      <c r="AF6135" s="33"/>
      <c r="AJ6135" s="350">
        <v>1410046</v>
      </c>
      <c r="AK6135" s="3"/>
      <c r="AL6135" s="3"/>
    </row>
    <row r="6136" spans="1:38" ht="12" customHeight="1" x14ac:dyDescent="0.25">
      <c r="A6136" s="73">
        <v>1410048</v>
      </c>
      <c r="B6136" s="98" t="s">
        <v>2682</v>
      </c>
      <c r="C6136" s="74"/>
      <c r="D6136" s="115">
        <v>406.22</v>
      </c>
      <c r="E6136" s="75" t="s">
        <v>6464</v>
      </c>
      <c r="F6136" s="112">
        <f t="shared" si="292"/>
        <v>487.464</v>
      </c>
      <c r="G6136" s="80" t="s">
        <v>3334</v>
      </c>
      <c r="H6136" s="358"/>
      <c r="L6136"/>
      <c r="M6136"/>
      <c r="P6136" s="9">
        <v>152</v>
      </c>
      <c r="V6136" s="39"/>
      <c r="Z6136" s="38"/>
      <c r="AA6136" s="38">
        <v>0</v>
      </c>
      <c r="AB6136" s="30"/>
      <c r="AC6136" s="31"/>
      <c r="AD6136" s="32"/>
      <c r="AE6136" s="32"/>
      <c r="AF6136" s="33"/>
      <c r="AJ6136" s="350"/>
      <c r="AK6136" s="3"/>
      <c r="AL6136" s="3"/>
    </row>
    <row r="6137" spans="1:38" ht="12" customHeight="1" x14ac:dyDescent="0.25">
      <c r="A6137" s="73">
        <v>5810049</v>
      </c>
      <c r="B6137" s="98" t="s">
        <v>2683</v>
      </c>
      <c r="C6137" s="74"/>
      <c r="D6137" s="115">
        <v>609.07000000000005</v>
      </c>
      <c r="E6137" s="75" t="s">
        <v>1</v>
      </c>
      <c r="F6137" s="112">
        <f t="shared" si="292"/>
        <v>730.88400000000001</v>
      </c>
      <c r="G6137" s="80" t="s">
        <v>3334</v>
      </c>
      <c r="H6137" s="358"/>
      <c r="L6137"/>
      <c r="M6137"/>
      <c r="P6137" s="9">
        <v>152</v>
      </c>
      <c r="V6137" s="39"/>
      <c r="Z6137" s="38"/>
      <c r="AA6137" s="38">
        <v>10.000705434194742</v>
      </c>
      <c r="AB6137" s="30"/>
      <c r="AC6137" s="31"/>
      <c r="AD6137" s="32"/>
      <c r="AE6137" s="32"/>
      <c r="AF6137" s="33"/>
      <c r="AJ6137" s="350">
        <v>1410049</v>
      </c>
      <c r="AK6137" s="3"/>
      <c r="AL6137" s="3"/>
    </row>
    <row r="6138" spans="1:38" ht="12" customHeight="1" x14ac:dyDescent="0.25">
      <c r="A6138" s="73">
        <v>5810050</v>
      </c>
      <c r="B6138" s="98" t="s">
        <v>2684</v>
      </c>
      <c r="C6138" s="74"/>
      <c r="D6138" s="115">
        <v>609.07000000000005</v>
      </c>
      <c r="E6138" s="75" t="s">
        <v>6464</v>
      </c>
      <c r="F6138" s="112">
        <f t="shared" si="292"/>
        <v>730.88400000000001</v>
      </c>
      <c r="G6138" s="80" t="s">
        <v>3334</v>
      </c>
      <c r="H6138" s="358"/>
      <c r="L6138"/>
      <c r="M6138"/>
      <c r="P6138" s="9">
        <v>152</v>
      </c>
      <c r="V6138" s="39"/>
      <c r="Z6138" s="38"/>
      <c r="AA6138" s="38">
        <v>10.000705434194742</v>
      </c>
      <c r="AB6138" s="30"/>
      <c r="AC6138" s="31"/>
      <c r="AD6138" s="32"/>
      <c r="AE6138" s="32"/>
      <c r="AF6138" s="33"/>
      <c r="AJ6138" s="350">
        <v>1410050</v>
      </c>
      <c r="AK6138" s="3"/>
      <c r="AL6138" s="3"/>
    </row>
    <row r="6139" spans="1:38" ht="12" customHeight="1" x14ac:dyDescent="0.25">
      <c r="A6139" s="73">
        <v>5810051</v>
      </c>
      <c r="B6139" s="98" t="s">
        <v>2685</v>
      </c>
      <c r="C6139" s="74"/>
      <c r="D6139" s="115">
        <v>554.38</v>
      </c>
      <c r="E6139" s="75" t="s">
        <v>6463</v>
      </c>
      <c r="F6139" s="112">
        <f t="shared" si="292"/>
        <v>665.25599999999997</v>
      </c>
      <c r="G6139" s="80" t="s">
        <v>3334</v>
      </c>
      <c r="H6139" s="358"/>
      <c r="L6139"/>
      <c r="M6139"/>
      <c r="P6139" s="9">
        <v>152</v>
      </c>
      <c r="V6139" s="39"/>
      <c r="Z6139" s="38"/>
      <c r="AA6139" s="38">
        <v>10.000516689056525</v>
      </c>
      <c r="AB6139" s="30"/>
      <c r="AC6139" s="31"/>
      <c r="AD6139" s="32"/>
      <c r="AE6139" s="32"/>
      <c r="AF6139" s="33"/>
      <c r="AJ6139" s="350">
        <v>1410051</v>
      </c>
      <c r="AK6139" s="3"/>
      <c r="AL6139" s="3"/>
    </row>
    <row r="6140" spans="1:38" ht="12" customHeight="1" x14ac:dyDescent="0.25">
      <c r="A6140" s="73">
        <v>1410052</v>
      </c>
      <c r="B6140" s="98" t="s">
        <v>2686</v>
      </c>
      <c r="C6140" s="74"/>
      <c r="D6140" s="115">
        <v>253.73</v>
      </c>
      <c r="E6140" s="75" t="s">
        <v>6463</v>
      </c>
      <c r="F6140" s="309">
        <f t="shared" si="292"/>
        <v>304.476</v>
      </c>
      <c r="G6140" s="80" t="s">
        <v>3334</v>
      </c>
      <c r="H6140" s="358"/>
      <c r="L6140"/>
      <c r="M6140"/>
      <c r="P6140" s="9">
        <v>152</v>
      </c>
      <c r="V6140" s="39"/>
      <c r="Z6140" s="38"/>
      <c r="AA6140" s="38">
        <v>0</v>
      </c>
      <c r="AB6140" s="30"/>
      <c r="AC6140" s="31"/>
      <c r="AD6140" s="32"/>
      <c r="AE6140" s="32"/>
      <c r="AF6140" s="33"/>
      <c r="AJ6140" s="350"/>
      <c r="AK6140" s="3"/>
      <c r="AL6140" s="3"/>
    </row>
    <row r="6141" spans="1:38" ht="12" customHeight="1" x14ac:dyDescent="0.25">
      <c r="A6141" s="73">
        <v>1410053</v>
      </c>
      <c r="B6141" s="98" t="s">
        <v>2687</v>
      </c>
      <c r="C6141" s="74"/>
      <c r="D6141" s="115">
        <v>320.52999999999997</v>
      </c>
      <c r="E6141" s="75" t="s">
        <v>6463</v>
      </c>
      <c r="F6141" s="309">
        <f t="shared" ref="F6141:F6204" si="293">D6141*1.2</f>
        <v>384.63599999999997</v>
      </c>
      <c r="G6141" s="80" t="s">
        <v>3334</v>
      </c>
      <c r="H6141" s="358"/>
      <c r="L6141"/>
      <c r="M6141"/>
      <c r="P6141" s="9">
        <v>152</v>
      </c>
      <c r="V6141" s="39"/>
      <c r="Z6141" s="38"/>
      <c r="AA6141" s="38">
        <v>0</v>
      </c>
      <c r="AB6141" s="30"/>
      <c r="AC6141" s="31"/>
      <c r="AD6141" s="32"/>
      <c r="AE6141" s="32"/>
      <c r="AF6141" s="33"/>
      <c r="AJ6141" s="350"/>
      <c r="AK6141" s="3"/>
      <c r="AL6141" s="3"/>
    </row>
    <row r="6142" spans="1:38" ht="12" customHeight="1" x14ac:dyDescent="0.25">
      <c r="A6142" s="73">
        <v>5810054</v>
      </c>
      <c r="B6142" s="98" t="s">
        <v>2688</v>
      </c>
      <c r="C6142" s="74"/>
      <c r="D6142" s="115">
        <v>618.72</v>
      </c>
      <c r="E6142" s="75" t="s">
        <v>6463</v>
      </c>
      <c r="F6142" s="112">
        <f t="shared" si="293"/>
        <v>742.46400000000006</v>
      </c>
      <c r="G6142" s="80" t="s">
        <v>3334</v>
      </c>
      <c r="H6142" s="358"/>
      <c r="L6142"/>
      <c r="M6142"/>
      <c r="P6142" s="9">
        <v>152</v>
      </c>
      <c r="V6142" s="39"/>
      <c r="Z6142" s="38"/>
      <c r="AA6142" s="38">
        <v>9.9997685238767673</v>
      </c>
      <c r="AB6142" s="30"/>
      <c r="AC6142" s="31"/>
      <c r="AD6142" s="32"/>
      <c r="AE6142" s="32"/>
      <c r="AF6142" s="33"/>
      <c r="AJ6142" s="350">
        <v>1410054</v>
      </c>
      <c r="AK6142" s="3"/>
      <c r="AL6142" s="3"/>
    </row>
    <row r="6143" spans="1:38" ht="12" customHeight="1" x14ac:dyDescent="0.25">
      <c r="A6143" s="73">
        <v>1410055</v>
      </c>
      <c r="B6143" s="98" t="s">
        <v>2689</v>
      </c>
      <c r="C6143" s="74"/>
      <c r="D6143" s="115">
        <v>567.62</v>
      </c>
      <c r="E6143" s="75"/>
      <c r="F6143" s="112">
        <f t="shared" si="293"/>
        <v>681.14400000000001</v>
      </c>
      <c r="G6143" s="80" t="s">
        <v>3334</v>
      </c>
      <c r="H6143" s="358"/>
      <c r="L6143"/>
      <c r="M6143"/>
      <c r="P6143" s="9">
        <v>152</v>
      </c>
      <c r="V6143" s="39"/>
      <c r="Z6143" s="38"/>
      <c r="AA6143" s="38">
        <v>9.9992430550298934</v>
      </c>
      <c r="AB6143" s="30"/>
      <c r="AC6143" s="31"/>
      <c r="AD6143" s="32"/>
      <c r="AE6143" s="32"/>
      <c r="AF6143" s="33"/>
      <c r="AJ6143" s="350"/>
      <c r="AK6143" s="3"/>
      <c r="AL6143" s="3"/>
    </row>
    <row r="6144" spans="1:38" ht="12" customHeight="1" x14ac:dyDescent="0.25">
      <c r="A6144" s="73">
        <v>1410056</v>
      </c>
      <c r="B6144" s="98" t="s">
        <v>2690</v>
      </c>
      <c r="C6144" s="74"/>
      <c r="D6144" s="115">
        <v>567.62</v>
      </c>
      <c r="E6144" s="75"/>
      <c r="F6144" s="112">
        <f t="shared" si="293"/>
        <v>681.14400000000001</v>
      </c>
      <c r="G6144" s="80" t="s">
        <v>3334</v>
      </c>
      <c r="H6144" s="358"/>
      <c r="L6144"/>
      <c r="M6144"/>
      <c r="P6144" s="9">
        <v>152</v>
      </c>
      <c r="V6144" s="39"/>
      <c r="Z6144" s="38"/>
      <c r="AA6144" s="38">
        <v>9.9992430550298934</v>
      </c>
      <c r="AB6144" s="30"/>
      <c r="AC6144" s="31"/>
      <c r="AD6144" s="32"/>
      <c r="AE6144" s="32"/>
      <c r="AF6144" s="33"/>
      <c r="AJ6144" s="350"/>
      <c r="AK6144" s="3"/>
      <c r="AL6144" s="3"/>
    </row>
    <row r="6145" spans="1:38" ht="12" customHeight="1" x14ac:dyDescent="0.25">
      <c r="A6145" s="73">
        <v>5810057</v>
      </c>
      <c r="B6145" s="98" t="s">
        <v>2691</v>
      </c>
      <c r="C6145" s="74"/>
      <c r="D6145" s="115">
        <v>681.16</v>
      </c>
      <c r="E6145" s="75" t="s">
        <v>6463</v>
      </c>
      <c r="F6145" s="112">
        <f t="shared" si="293"/>
        <v>817.39199999999994</v>
      </c>
      <c r="G6145" s="80" t="s">
        <v>3334</v>
      </c>
      <c r="H6145" s="358"/>
      <c r="L6145"/>
      <c r="M6145"/>
      <c r="P6145" s="9">
        <v>152</v>
      </c>
      <c r="V6145" s="39"/>
      <c r="Z6145" s="38"/>
      <c r="AA6145" s="38">
        <v>10</v>
      </c>
      <c r="AB6145" s="30"/>
      <c r="AC6145" s="31"/>
      <c r="AD6145" s="32"/>
      <c r="AE6145" s="32"/>
      <c r="AF6145" s="33"/>
      <c r="AJ6145" s="350">
        <v>1410057</v>
      </c>
      <c r="AK6145" s="3"/>
      <c r="AL6145" s="3"/>
    </row>
    <row r="6146" spans="1:38" ht="12" customHeight="1" x14ac:dyDescent="0.25">
      <c r="A6146" s="73">
        <v>5810058</v>
      </c>
      <c r="B6146" s="98" t="s">
        <v>2692</v>
      </c>
      <c r="C6146" s="74"/>
      <c r="D6146" s="115">
        <v>761.99</v>
      </c>
      <c r="E6146" s="75" t="s">
        <v>6463</v>
      </c>
      <c r="F6146" s="112">
        <f t="shared" si="293"/>
        <v>914.38800000000003</v>
      </c>
      <c r="G6146" s="80" t="s">
        <v>3334</v>
      </c>
      <c r="H6146" s="358"/>
      <c r="L6146"/>
      <c r="M6146"/>
      <c r="P6146" s="9">
        <v>152</v>
      </c>
      <c r="V6146" s="39"/>
      <c r="Z6146" s="38"/>
      <c r="AA6146" s="38">
        <v>9.9992481768288002</v>
      </c>
      <c r="AB6146" s="30"/>
      <c r="AC6146" s="31"/>
      <c r="AD6146" s="32"/>
      <c r="AE6146" s="32"/>
      <c r="AF6146" s="33"/>
      <c r="AJ6146" s="350">
        <v>1410058</v>
      </c>
      <c r="AK6146" s="3"/>
      <c r="AL6146" s="3"/>
    </row>
    <row r="6147" spans="1:38" ht="12" customHeight="1" x14ac:dyDescent="0.25">
      <c r="A6147" s="73">
        <v>1410059</v>
      </c>
      <c r="B6147" s="98" t="s">
        <v>2693</v>
      </c>
      <c r="C6147" s="74"/>
      <c r="D6147" s="115">
        <v>761.99</v>
      </c>
      <c r="E6147" s="75" t="s">
        <v>6463</v>
      </c>
      <c r="F6147" s="112">
        <f t="shared" si="293"/>
        <v>914.38800000000003</v>
      </c>
      <c r="G6147" s="80" t="s">
        <v>3334</v>
      </c>
      <c r="H6147" s="358"/>
      <c r="L6147"/>
      <c r="M6147"/>
      <c r="P6147" s="9">
        <v>152</v>
      </c>
      <c r="V6147" s="39"/>
      <c r="Z6147" s="38"/>
      <c r="AA6147" s="38">
        <v>9.9992481768288002</v>
      </c>
      <c r="AB6147" s="30"/>
      <c r="AC6147" s="31"/>
      <c r="AD6147" s="32"/>
      <c r="AE6147" s="32"/>
      <c r="AF6147" s="33"/>
      <c r="AJ6147" s="350"/>
      <c r="AK6147" s="3"/>
      <c r="AL6147" s="3"/>
    </row>
    <row r="6148" spans="1:38" ht="12" customHeight="1" x14ac:dyDescent="0.25">
      <c r="A6148" s="73">
        <v>5810060</v>
      </c>
      <c r="B6148" s="98" t="s">
        <v>2694</v>
      </c>
      <c r="C6148" s="74"/>
      <c r="D6148" s="115">
        <v>881.31</v>
      </c>
      <c r="E6148" s="75" t="s">
        <v>1</v>
      </c>
      <c r="F6148" s="112">
        <f t="shared" si="293"/>
        <v>1057.5719999999999</v>
      </c>
      <c r="G6148" s="80" t="s">
        <v>3334</v>
      </c>
      <c r="H6148" s="358"/>
      <c r="L6148"/>
      <c r="M6148"/>
      <c r="P6148" s="9">
        <v>152</v>
      </c>
      <c r="V6148" s="39"/>
      <c r="Z6148" s="38"/>
      <c r="AA6148" s="38">
        <v>9.9991874542943009</v>
      </c>
      <c r="AB6148" s="30"/>
      <c r="AC6148" s="31"/>
      <c r="AD6148" s="32"/>
      <c r="AE6148" s="32"/>
      <c r="AF6148" s="33"/>
      <c r="AJ6148" s="350">
        <v>1410060</v>
      </c>
      <c r="AK6148" s="3"/>
      <c r="AL6148" s="3"/>
    </row>
    <row r="6149" spans="1:38" ht="12" customHeight="1" x14ac:dyDescent="0.25">
      <c r="A6149" s="73">
        <v>5810061</v>
      </c>
      <c r="B6149" s="98" t="s">
        <v>2695</v>
      </c>
      <c r="C6149" s="74"/>
      <c r="D6149" s="115">
        <v>881.31</v>
      </c>
      <c r="E6149" s="75" t="s">
        <v>6463</v>
      </c>
      <c r="F6149" s="112">
        <f t="shared" si="293"/>
        <v>1057.5719999999999</v>
      </c>
      <c r="G6149" s="80" t="s">
        <v>3334</v>
      </c>
      <c r="H6149" s="358"/>
      <c r="L6149"/>
      <c r="M6149"/>
      <c r="P6149" s="9">
        <v>152</v>
      </c>
      <c r="V6149" s="39"/>
      <c r="Z6149" s="38"/>
      <c r="AA6149" s="38">
        <v>9.9991874542943009</v>
      </c>
      <c r="AB6149" s="30"/>
      <c r="AC6149" s="31"/>
      <c r="AD6149" s="32"/>
      <c r="AE6149" s="32"/>
      <c r="AF6149" s="33"/>
      <c r="AJ6149" s="350">
        <v>1410061</v>
      </c>
      <c r="AK6149" s="3"/>
      <c r="AL6149" s="3"/>
    </row>
    <row r="6150" spans="1:38" ht="12" customHeight="1" x14ac:dyDescent="0.25">
      <c r="A6150" s="73">
        <v>5810062</v>
      </c>
      <c r="B6150" s="98" t="s">
        <v>2696</v>
      </c>
      <c r="C6150" s="74"/>
      <c r="D6150" s="115">
        <v>924.64</v>
      </c>
      <c r="E6150" s="75" t="s">
        <v>6463</v>
      </c>
      <c r="F6150" s="112">
        <f t="shared" si="293"/>
        <v>1109.568</v>
      </c>
      <c r="G6150" s="80" t="s">
        <v>3334</v>
      </c>
      <c r="H6150" s="358"/>
      <c r="L6150"/>
      <c r="M6150"/>
      <c r="P6150" s="9">
        <v>152</v>
      </c>
      <c r="V6150" s="39"/>
      <c r="Z6150" s="38"/>
      <c r="AA6150" s="38">
        <v>9.9998451077275945</v>
      </c>
      <c r="AB6150" s="30"/>
      <c r="AC6150" s="31"/>
      <c r="AD6150" s="32"/>
      <c r="AE6150" s="32"/>
      <c r="AF6150" s="33"/>
      <c r="AJ6150" s="350">
        <v>1410062</v>
      </c>
      <c r="AK6150" s="3"/>
      <c r="AL6150" s="3"/>
    </row>
    <row r="6151" spans="1:38" ht="12" customHeight="1" x14ac:dyDescent="0.25">
      <c r="A6151" s="73">
        <v>1410063</v>
      </c>
      <c r="B6151" s="98" t="s">
        <v>2697</v>
      </c>
      <c r="C6151" s="74"/>
      <c r="D6151" s="115">
        <v>536.08000000000004</v>
      </c>
      <c r="E6151" s="75" t="s">
        <v>6463</v>
      </c>
      <c r="F6151" s="309">
        <f t="shared" si="293"/>
        <v>643.29600000000005</v>
      </c>
      <c r="G6151" s="80" t="s">
        <v>3334</v>
      </c>
      <c r="H6151" s="358"/>
      <c r="L6151"/>
      <c r="M6151"/>
      <c r="P6151" s="9">
        <v>152</v>
      </c>
      <c r="V6151" s="39"/>
      <c r="Z6151" s="38"/>
      <c r="AA6151" s="38">
        <v>0</v>
      </c>
      <c r="AB6151" s="30"/>
      <c r="AC6151" s="31"/>
      <c r="AD6151" s="32"/>
      <c r="AE6151" s="32"/>
      <c r="AF6151" s="33"/>
      <c r="AJ6151" s="350"/>
      <c r="AK6151" s="3"/>
      <c r="AL6151" s="3"/>
    </row>
    <row r="6152" spans="1:38" ht="12" customHeight="1" x14ac:dyDescent="0.25">
      <c r="A6152" s="73">
        <v>1410064</v>
      </c>
      <c r="B6152" s="98" t="s">
        <v>2698</v>
      </c>
      <c r="C6152" s="74"/>
      <c r="D6152" s="115">
        <v>1063.3499999999999</v>
      </c>
      <c r="E6152" s="75" t="s">
        <v>6463</v>
      </c>
      <c r="F6152" s="112">
        <f t="shared" si="293"/>
        <v>1276.0199999999998</v>
      </c>
      <c r="G6152" s="80" t="s">
        <v>3334</v>
      </c>
      <c r="H6152" s="358"/>
      <c r="L6152"/>
      <c r="M6152"/>
      <c r="P6152" s="9">
        <v>152</v>
      </c>
      <c r="V6152" s="39"/>
      <c r="Z6152" s="38"/>
      <c r="AA6152" s="38">
        <v>9.9993265539767009</v>
      </c>
      <c r="AB6152" s="30"/>
      <c r="AC6152" s="31"/>
      <c r="AD6152" s="32"/>
      <c r="AE6152" s="32"/>
      <c r="AF6152" s="33"/>
      <c r="AJ6152" s="350"/>
      <c r="AK6152" s="3"/>
      <c r="AL6152" s="3"/>
    </row>
    <row r="6153" spans="1:38" ht="12" customHeight="1" x14ac:dyDescent="0.25">
      <c r="A6153" s="73">
        <v>5810065</v>
      </c>
      <c r="B6153" s="98" t="s">
        <v>2699</v>
      </c>
      <c r="C6153" s="74"/>
      <c r="D6153" s="115">
        <v>1330.62</v>
      </c>
      <c r="E6153" s="75" t="s">
        <v>6463</v>
      </c>
      <c r="F6153" s="112">
        <f t="shared" si="293"/>
        <v>1596.7439999999999</v>
      </c>
      <c r="G6153" s="80" t="s">
        <v>3334</v>
      </c>
      <c r="H6153" s="358"/>
      <c r="L6153"/>
      <c r="M6153"/>
      <c r="P6153" s="9">
        <v>152</v>
      </c>
      <c r="V6153" s="39"/>
      <c r="Z6153" s="38"/>
      <c r="AA6153" s="38">
        <v>10.000322903548721</v>
      </c>
      <c r="AB6153" s="30"/>
      <c r="AC6153" s="31"/>
      <c r="AD6153" s="32"/>
      <c r="AE6153" s="32"/>
      <c r="AF6153" s="33"/>
      <c r="AJ6153" s="350">
        <v>1410065</v>
      </c>
      <c r="AK6153" s="3"/>
      <c r="AL6153" s="3"/>
    </row>
    <row r="6154" spans="1:38" ht="12" customHeight="1" x14ac:dyDescent="0.25">
      <c r="A6154" s="73">
        <v>5810066</v>
      </c>
      <c r="B6154" s="98" t="s">
        <v>2700</v>
      </c>
      <c r="C6154" s="74"/>
      <c r="D6154" s="115">
        <v>1330.62</v>
      </c>
      <c r="E6154" s="75" t="s">
        <v>6463</v>
      </c>
      <c r="F6154" s="112">
        <f t="shared" si="293"/>
        <v>1596.7439999999999</v>
      </c>
      <c r="G6154" s="80" t="s">
        <v>3334</v>
      </c>
      <c r="H6154" s="358"/>
      <c r="L6154"/>
      <c r="M6154"/>
      <c r="P6154" s="9">
        <v>152</v>
      </c>
      <c r="V6154" s="39"/>
      <c r="Z6154" s="38"/>
      <c r="AA6154" s="38">
        <v>10.000322903548721</v>
      </c>
      <c r="AB6154" s="30"/>
      <c r="AC6154" s="31"/>
      <c r="AD6154" s="32"/>
      <c r="AE6154" s="32"/>
      <c r="AF6154" s="33"/>
      <c r="AJ6154" s="350">
        <v>1410066</v>
      </c>
      <c r="AK6154" s="3"/>
      <c r="AL6154" s="3"/>
    </row>
    <row r="6155" spans="1:38" ht="12" customHeight="1" x14ac:dyDescent="0.25">
      <c r="A6155" s="73">
        <v>1410068</v>
      </c>
      <c r="B6155" s="98" t="s">
        <v>2701</v>
      </c>
      <c r="C6155" s="74"/>
      <c r="D6155" s="115">
        <v>1529.38</v>
      </c>
      <c r="E6155" s="75" t="s">
        <v>6463</v>
      </c>
      <c r="F6155" s="112">
        <f t="shared" si="293"/>
        <v>1835.2560000000001</v>
      </c>
      <c r="G6155" s="80" t="s">
        <v>3334</v>
      </c>
      <c r="H6155" s="358"/>
      <c r="L6155"/>
      <c r="M6155"/>
      <c r="P6155" s="9">
        <v>152</v>
      </c>
      <c r="V6155" s="39"/>
      <c r="Z6155" s="38"/>
      <c r="AA6155" s="38">
        <v>9.9995317694432657</v>
      </c>
      <c r="AB6155" s="30"/>
      <c r="AC6155" s="31"/>
      <c r="AD6155" s="32"/>
      <c r="AE6155" s="32"/>
      <c r="AF6155" s="33"/>
      <c r="AJ6155" s="350"/>
      <c r="AK6155" s="3"/>
      <c r="AL6155" s="3"/>
    </row>
    <row r="6156" spans="1:38" ht="12" customHeight="1" x14ac:dyDescent="0.25">
      <c r="A6156" s="73">
        <v>5810069</v>
      </c>
      <c r="B6156" s="98" t="s">
        <v>2702</v>
      </c>
      <c r="C6156" s="74"/>
      <c r="D6156" s="115">
        <v>1734.8</v>
      </c>
      <c r="E6156" s="75" t="s">
        <v>6463</v>
      </c>
      <c r="F6156" s="112">
        <f t="shared" si="293"/>
        <v>2081.7599999999998</v>
      </c>
      <c r="G6156" s="80" t="s">
        <v>3334</v>
      </c>
      <c r="H6156" s="358"/>
      <c r="L6156"/>
      <c r="M6156"/>
      <c r="P6156" s="9">
        <v>152</v>
      </c>
      <c r="V6156" s="39"/>
      <c r="Z6156" s="38"/>
      <c r="AA6156" s="38">
        <v>10.000165114589507</v>
      </c>
      <c r="AB6156" s="30"/>
      <c r="AC6156" s="31"/>
      <c r="AD6156" s="32"/>
      <c r="AE6156" s="32"/>
      <c r="AF6156" s="33"/>
      <c r="AJ6156" s="350">
        <v>1410069</v>
      </c>
      <c r="AK6156" s="3"/>
      <c r="AL6156" s="3"/>
    </row>
    <row r="6157" spans="1:38" ht="12" customHeight="1" x14ac:dyDescent="0.25">
      <c r="A6157" s="73">
        <v>5810070</v>
      </c>
      <c r="B6157" s="98" t="s">
        <v>2703</v>
      </c>
      <c r="C6157" s="74"/>
      <c r="D6157" s="115">
        <v>1910.01</v>
      </c>
      <c r="E6157" s="75" t="s">
        <v>6463</v>
      </c>
      <c r="F6157" s="112">
        <f t="shared" si="293"/>
        <v>2292.0119999999997</v>
      </c>
      <c r="G6157" s="80" t="s">
        <v>3334</v>
      </c>
      <c r="H6157" s="358"/>
      <c r="L6157"/>
      <c r="M6157"/>
      <c r="P6157" s="9">
        <v>152</v>
      </c>
      <c r="V6157" s="39"/>
      <c r="Z6157" s="38"/>
      <c r="AA6157" s="38">
        <v>9.9998500322430601</v>
      </c>
      <c r="AB6157" s="30"/>
      <c r="AC6157" s="31"/>
      <c r="AD6157" s="32"/>
      <c r="AE6157" s="32"/>
      <c r="AF6157" s="33"/>
      <c r="AJ6157" s="350">
        <v>1410070</v>
      </c>
      <c r="AK6157" s="3"/>
      <c r="AL6157" s="3"/>
    </row>
    <row r="6158" spans="1:38" ht="12" customHeight="1" x14ac:dyDescent="0.25">
      <c r="A6158" s="73">
        <v>5810071</v>
      </c>
      <c r="B6158" s="98" t="s">
        <v>2704</v>
      </c>
      <c r="C6158" s="74"/>
      <c r="D6158" s="115">
        <v>1957.78</v>
      </c>
      <c r="E6158" s="75" t="s">
        <v>6463</v>
      </c>
      <c r="F6158" s="112">
        <f t="shared" si="293"/>
        <v>2349.3359999999998</v>
      </c>
      <c r="G6158" s="80" t="s">
        <v>3334</v>
      </c>
      <c r="H6158" s="358"/>
      <c r="L6158"/>
      <c r="M6158"/>
      <c r="P6158" s="9">
        <v>152</v>
      </c>
      <c r="V6158" s="39"/>
      <c r="Z6158" s="38"/>
      <c r="AA6158" s="38">
        <v>10.000219463484939</v>
      </c>
      <c r="AB6158" s="30"/>
      <c r="AC6158" s="31"/>
      <c r="AD6158" s="32"/>
      <c r="AE6158" s="32"/>
      <c r="AF6158" s="33"/>
      <c r="AJ6158" s="350">
        <v>1410071</v>
      </c>
      <c r="AK6158" s="3"/>
      <c r="AL6158" s="3"/>
    </row>
    <row r="6159" spans="1:38" ht="12" customHeight="1" x14ac:dyDescent="0.25">
      <c r="A6159" s="73">
        <v>5810072</v>
      </c>
      <c r="B6159" s="98" t="s">
        <v>2705</v>
      </c>
      <c r="C6159" s="74"/>
      <c r="D6159" s="115">
        <v>1957.78</v>
      </c>
      <c r="E6159" s="75" t="s">
        <v>6463</v>
      </c>
      <c r="F6159" s="112">
        <f t="shared" si="293"/>
        <v>2349.3359999999998</v>
      </c>
      <c r="G6159" s="80" t="s">
        <v>3334</v>
      </c>
      <c r="H6159" s="358"/>
      <c r="L6159"/>
      <c r="M6159"/>
      <c r="P6159" s="9">
        <v>152</v>
      </c>
      <c r="V6159" s="39"/>
      <c r="Z6159" s="38"/>
      <c r="AA6159" s="38">
        <v>10.000219463484939</v>
      </c>
      <c r="AB6159" s="30"/>
      <c r="AC6159" s="31"/>
      <c r="AD6159" s="32"/>
      <c r="AE6159" s="32"/>
      <c r="AF6159" s="33"/>
      <c r="AJ6159" s="350">
        <v>1410072</v>
      </c>
      <c r="AK6159" s="3"/>
      <c r="AL6159" s="3"/>
    </row>
    <row r="6160" spans="1:38" ht="12" customHeight="1" x14ac:dyDescent="0.25">
      <c r="A6160" s="73">
        <v>1410073</v>
      </c>
      <c r="B6160" s="98" t="s">
        <v>2706</v>
      </c>
      <c r="C6160" s="74"/>
      <c r="D6160" s="115">
        <v>1840.7</v>
      </c>
      <c r="E6160" s="75"/>
      <c r="F6160" s="112">
        <f t="shared" si="293"/>
        <v>2208.84</v>
      </c>
      <c r="G6160" s="80" t="s">
        <v>3334</v>
      </c>
      <c r="H6160" s="358"/>
      <c r="L6160"/>
      <c r="M6160"/>
      <c r="P6160" s="9">
        <v>152</v>
      </c>
      <c r="V6160" s="39"/>
      <c r="Z6160" s="38"/>
      <c r="AA6160" s="38">
        <v>9.999766578744655</v>
      </c>
      <c r="AB6160" s="30"/>
      <c r="AC6160" s="31"/>
      <c r="AD6160" s="32"/>
      <c r="AE6160" s="32"/>
      <c r="AF6160" s="33"/>
      <c r="AJ6160" s="350"/>
      <c r="AK6160" s="3"/>
      <c r="AL6160" s="3"/>
    </row>
    <row r="6161" spans="1:38" ht="12" customHeight="1" x14ac:dyDescent="0.25">
      <c r="A6161" s="73">
        <v>1410074</v>
      </c>
      <c r="B6161" s="98" t="s">
        <v>2707</v>
      </c>
      <c r="C6161" s="74"/>
      <c r="D6161" s="115">
        <v>1840.7</v>
      </c>
      <c r="E6161" s="75"/>
      <c r="F6161" s="112">
        <f t="shared" si="293"/>
        <v>2208.84</v>
      </c>
      <c r="G6161" s="80" t="s">
        <v>3334</v>
      </c>
      <c r="H6161" s="358"/>
      <c r="L6161"/>
      <c r="M6161"/>
      <c r="P6161" s="9">
        <v>152</v>
      </c>
      <c r="V6161" s="39"/>
      <c r="Z6161" s="38"/>
      <c r="AA6161" s="38">
        <v>9.999766578744655</v>
      </c>
      <c r="AB6161" s="30"/>
      <c r="AC6161" s="31"/>
      <c r="AD6161" s="32"/>
      <c r="AE6161" s="32"/>
      <c r="AF6161" s="33"/>
      <c r="AJ6161" s="350"/>
      <c r="AK6161" s="3"/>
      <c r="AL6161" s="3"/>
    </row>
    <row r="6162" spans="1:38" ht="12" customHeight="1" x14ac:dyDescent="0.25">
      <c r="A6162" s="73">
        <v>5810075</v>
      </c>
      <c r="B6162" s="98" t="s">
        <v>2708</v>
      </c>
      <c r="C6162" s="74"/>
      <c r="D6162" s="115">
        <v>2061.6</v>
      </c>
      <c r="E6162" s="75" t="s">
        <v>6463</v>
      </c>
      <c r="F6162" s="112">
        <f t="shared" si="293"/>
        <v>2473.9199999999996</v>
      </c>
      <c r="G6162" s="80" t="s">
        <v>3334</v>
      </c>
      <c r="H6162" s="358"/>
      <c r="L6162"/>
      <c r="M6162"/>
      <c r="P6162" s="9">
        <v>152</v>
      </c>
      <c r="V6162" s="39"/>
      <c r="Z6162" s="38"/>
      <c r="AA6162" s="38">
        <v>10.000277881983521</v>
      </c>
      <c r="AB6162" s="30"/>
      <c r="AC6162" s="31"/>
      <c r="AD6162" s="32"/>
      <c r="AE6162" s="32"/>
      <c r="AF6162" s="33"/>
      <c r="AJ6162" s="350">
        <v>1410075</v>
      </c>
      <c r="AK6162" s="3"/>
      <c r="AL6162" s="3"/>
    </row>
    <row r="6163" spans="1:38" ht="12" customHeight="1" x14ac:dyDescent="0.25">
      <c r="A6163" s="73">
        <v>1410076</v>
      </c>
      <c r="B6163" s="98" t="s">
        <v>2709</v>
      </c>
      <c r="C6163" s="74"/>
      <c r="D6163" s="115">
        <v>2529.58</v>
      </c>
      <c r="E6163" s="75" t="s">
        <v>6463</v>
      </c>
      <c r="F6163" s="112">
        <f t="shared" si="293"/>
        <v>3035.4959999999996</v>
      </c>
      <c r="G6163" s="80" t="s">
        <v>3334</v>
      </c>
      <c r="H6163" s="358"/>
      <c r="L6163"/>
      <c r="M6163"/>
      <c r="P6163" s="9">
        <v>152</v>
      </c>
      <c r="V6163" s="39"/>
      <c r="Z6163" s="38"/>
      <c r="AA6163" s="38">
        <v>9.9998867638233122</v>
      </c>
      <c r="AB6163" s="30"/>
      <c r="AC6163" s="31"/>
      <c r="AD6163" s="32"/>
      <c r="AE6163" s="32"/>
      <c r="AF6163" s="33"/>
      <c r="AJ6163" s="350"/>
      <c r="AK6163" s="3"/>
      <c r="AL6163" s="3"/>
    </row>
    <row r="6164" spans="1:38" ht="12" customHeight="1" x14ac:dyDescent="0.25">
      <c r="A6164" s="73">
        <v>1410077</v>
      </c>
      <c r="B6164" s="98" t="s">
        <v>2710</v>
      </c>
      <c r="C6164" s="74"/>
      <c r="D6164" s="115">
        <v>2529.58</v>
      </c>
      <c r="E6164" s="75" t="s">
        <v>6463</v>
      </c>
      <c r="F6164" s="112">
        <f t="shared" si="293"/>
        <v>3035.4959999999996</v>
      </c>
      <c r="G6164" s="80" t="s">
        <v>3334</v>
      </c>
      <c r="H6164" s="358"/>
      <c r="L6164"/>
      <c r="M6164"/>
      <c r="P6164" s="9">
        <v>152</v>
      </c>
      <c r="V6164" s="39"/>
      <c r="Z6164" s="38"/>
      <c r="AA6164" s="38">
        <v>9.9998867638233122</v>
      </c>
      <c r="AB6164" s="30"/>
      <c r="AC6164" s="31"/>
      <c r="AD6164" s="32"/>
      <c r="AE6164" s="32"/>
      <c r="AF6164" s="33"/>
      <c r="AJ6164" s="350"/>
      <c r="AK6164" s="3"/>
      <c r="AL6164" s="3"/>
    </row>
    <row r="6165" spans="1:38" ht="12" customHeight="1" x14ac:dyDescent="0.25">
      <c r="A6165" s="73">
        <v>1410078</v>
      </c>
      <c r="B6165" s="98" t="s">
        <v>2711</v>
      </c>
      <c r="C6165" s="74"/>
      <c r="D6165" s="115">
        <v>1341.27</v>
      </c>
      <c r="E6165" s="75" t="s">
        <v>6463</v>
      </c>
      <c r="F6165" s="309">
        <f t="shared" si="293"/>
        <v>1609.5239999999999</v>
      </c>
      <c r="G6165" s="80" t="s">
        <v>3334</v>
      </c>
      <c r="H6165" s="358"/>
      <c r="L6165"/>
      <c r="M6165"/>
      <c r="P6165" s="9">
        <v>152</v>
      </c>
      <c r="V6165" s="39"/>
      <c r="Z6165" s="38"/>
      <c r="AA6165" s="38">
        <v>0</v>
      </c>
      <c r="AB6165" s="30"/>
      <c r="AC6165" s="31"/>
      <c r="AD6165" s="32"/>
      <c r="AE6165" s="32"/>
      <c r="AF6165" s="33"/>
      <c r="AJ6165" s="350"/>
      <c r="AK6165" s="3"/>
      <c r="AL6165" s="3"/>
    </row>
    <row r="6166" spans="1:38" ht="12" customHeight="1" x14ac:dyDescent="0.25">
      <c r="A6166" s="73">
        <v>5810079</v>
      </c>
      <c r="B6166" s="98" t="s">
        <v>2712</v>
      </c>
      <c r="C6166" s="74"/>
      <c r="D6166" s="115">
        <v>2899.02</v>
      </c>
      <c r="E6166" s="75" t="s">
        <v>1</v>
      </c>
      <c r="F6166" s="112">
        <f t="shared" si="293"/>
        <v>3478.8240000000001</v>
      </c>
      <c r="G6166" s="80" t="s">
        <v>3334</v>
      </c>
      <c r="H6166" s="358"/>
      <c r="L6166"/>
      <c r="M6166"/>
      <c r="P6166" s="9">
        <v>152</v>
      </c>
      <c r="V6166" s="39"/>
      <c r="Z6166" s="38"/>
      <c r="AA6166" s="38">
        <v>10.000148208895496</v>
      </c>
      <c r="AB6166" s="30"/>
      <c r="AC6166" s="31"/>
      <c r="AD6166" s="32"/>
      <c r="AE6166" s="32"/>
      <c r="AF6166" s="33"/>
      <c r="AJ6166" s="350">
        <v>1410079</v>
      </c>
      <c r="AK6166" s="3"/>
      <c r="AL6166" s="3"/>
    </row>
    <row r="6167" spans="1:38" ht="12" customHeight="1" x14ac:dyDescent="0.25">
      <c r="A6167" s="73">
        <v>5810080</v>
      </c>
      <c r="B6167" s="98" t="s">
        <v>2713</v>
      </c>
      <c r="C6167" s="74"/>
      <c r="D6167" s="115">
        <v>2452.75</v>
      </c>
      <c r="E6167" s="75" t="s">
        <v>6463</v>
      </c>
      <c r="F6167" s="112">
        <f t="shared" si="293"/>
        <v>2943.2999999999997</v>
      </c>
      <c r="G6167" s="80" t="s">
        <v>3334</v>
      </c>
      <c r="H6167" s="358"/>
      <c r="L6167"/>
      <c r="M6167"/>
      <c r="P6167" s="9">
        <v>152</v>
      </c>
      <c r="V6167" s="39"/>
      <c r="Z6167" s="38"/>
      <c r="AA6167" s="38">
        <v>0</v>
      </c>
      <c r="AB6167" s="30"/>
      <c r="AC6167" s="31"/>
      <c r="AD6167" s="32"/>
      <c r="AE6167" s="32"/>
      <c r="AF6167" s="33"/>
      <c r="AJ6167" s="350">
        <v>1410080</v>
      </c>
      <c r="AK6167" s="3"/>
      <c r="AL6167" s="3"/>
    </row>
    <row r="6168" spans="1:38" ht="12" customHeight="1" x14ac:dyDescent="0.25">
      <c r="A6168" s="73">
        <v>5810081</v>
      </c>
      <c r="B6168" s="98" t="s">
        <v>2714</v>
      </c>
      <c r="C6168" s="74"/>
      <c r="D6168" s="115">
        <v>2939.63</v>
      </c>
      <c r="E6168" s="75" t="s">
        <v>6463</v>
      </c>
      <c r="F6168" s="112">
        <f t="shared" si="293"/>
        <v>3527.556</v>
      </c>
      <c r="G6168" s="80" t="s">
        <v>3334</v>
      </c>
      <c r="H6168" s="358"/>
      <c r="L6168"/>
      <c r="M6168"/>
      <c r="P6168" s="9">
        <v>152</v>
      </c>
      <c r="V6168" s="39"/>
      <c r="Z6168" s="38"/>
      <c r="AA6168" s="38">
        <v>9.9998538389207567</v>
      </c>
      <c r="AB6168" s="30"/>
      <c r="AC6168" s="31"/>
      <c r="AD6168" s="32"/>
      <c r="AE6168" s="32"/>
      <c r="AF6168" s="33"/>
      <c r="AJ6168" s="350">
        <v>1410081</v>
      </c>
      <c r="AK6168" s="3"/>
      <c r="AL6168" s="3"/>
    </row>
    <row r="6169" spans="1:38" ht="12" customHeight="1" x14ac:dyDescent="0.25">
      <c r="A6169" s="73">
        <v>5810082</v>
      </c>
      <c r="B6169" s="98" t="s">
        <v>2715</v>
      </c>
      <c r="C6169" s="74"/>
      <c r="D6169" s="115">
        <v>3270.32</v>
      </c>
      <c r="E6169" s="75" t="s">
        <v>6463</v>
      </c>
      <c r="F6169" s="112">
        <f t="shared" si="293"/>
        <v>3924.384</v>
      </c>
      <c r="G6169" s="80" t="s">
        <v>3334</v>
      </c>
      <c r="H6169" s="358"/>
      <c r="L6169"/>
      <c r="M6169"/>
      <c r="P6169" s="9">
        <v>152</v>
      </c>
      <c r="V6169" s="39"/>
      <c r="Z6169" s="38"/>
      <c r="AA6169" s="38">
        <v>9.9998686187008019</v>
      </c>
      <c r="AB6169" s="30"/>
      <c r="AC6169" s="31"/>
      <c r="AD6169" s="32"/>
      <c r="AE6169" s="32"/>
      <c r="AF6169" s="33"/>
      <c r="AJ6169" s="350">
        <v>1410082</v>
      </c>
      <c r="AK6169" s="3"/>
      <c r="AL6169" s="3"/>
    </row>
    <row r="6170" spans="1:38" ht="12" customHeight="1" x14ac:dyDescent="0.25">
      <c r="A6170" s="73">
        <v>1410083</v>
      </c>
      <c r="B6170" s="98" t="s">
        <v>2716</v>
      </c>
      <c r="C6170" s="74"/>
      <c r="D6170" s="115">
        <v>1877.3</v>
      </c>
      <c r="E6170" s="75" t="s">
        <v>6463</v>
      </c>
      <c r="F6170" s="309">
        <f t="shared" si="293"/>
        <v>2252.7599999999998</v>
      </c>
      <c r="G6170" s="80" t="s">
        <v>3334</v>
      </c>
      <c r="H6170" s="358"/>
      <c r="L6170"/>
      <c r="M6170"/>
      <c r="P6170" s="9">
        <v>152</v>
      </c>
      <c r="V6170" s="39"/>
      <c r="Z6170" s="38"/>
      <c r="AA6170" s="38">
        <v>0</v>
      </c>
      <c r="AB6170" s="30"/>
      <c r="AC6170" s="31"/>
      <c r="AD6170" s="32"/>
      <c r="AE6170" s="32"/>
      <c r="AF6170" s="33"/>
      <c r="AJ6170" s="350"/>
      <c r="AK6170" s="3"/>
      <c r="AL6170" s="3"/>
    </row>
    <row r="6171" spans="1:38" ht="12" customHeight="1" x14ac:dyDescent="0.25">
      <c r="A6171" s="73">
        <v>1410084</v>
      </c>
      <c r="B6171" s="98" t="s">
        <v>2717</v>
      </c>
      <c r="C6171" s="74"/>
      <c r="D6171" s="115">
        <v>4037.32</v>
      </c>
      <c r="E6171" s="75" t="s">
        <v>6463</v>
      </c>
      <c r="F6171" s="112">
        <f t="shared" si="293"/>
        <v>4844.7839999999997</v>
      </c>
      <c r="G6171" s="80" t="s">
        <v>3334</v>
      </c>
      <c r="H6171" s="358"/>
      <c r="L6171"/>
      <c r="M6171"/>
      <c r="P6171" s="9">
        <v>152</v>
      </c>
      <c r="V6171" s="39"/>
      <c r="Z6171" s="38"/>
      <c r="AA6171" s="38">
        <v>10.000141896302182</v>
      </c>
      <c r="AB6171" s="30"/>
      <c r="AC6171" s="31"/>
      <c r="AD6171" s="32"/>
      <c r="AE6171" s="32"/>
      <c r="AF6171" s="33"/>
      <c r="AJ6171" s="350"/>
      <c r="AK6171" s="3"/>
      <c r="AL6171" s="3"/>
    </row>
    <row r="6172" spans="1:38" ht="12" customHeight="1" x14ac:dyDescent="0.25">
      <c r="A6172" s="73">
        <v>1410085</v>
      </c>
      <c r="B6172" s="98" t="s">
        <v>2718</v>
      </c>
      <c r="C6172" s="74"/>
      <c r="D6172" s="115">
        <v>2368.3200000000002</v>
      </c>
      <c r="E6172" s="75" t="s">
        <v>6463</v>
      </c>
      <c r="F6172" s="309">
        <f t="shared" si="293"/>
        <v>2841.9839999999999</v>
      </c>
      <c r="G6172" s="80" t="s">
        <v>3334</v>
      </c>
      <c r="H6172" s="358"/>
      <c r="L6172"/>
      <c r="M6172"/>
      <c r="P6172" s="9">
        <v>152</v>
      </c>
      <c r="V6172" s="39"/>
      <c r="Z6172" s="38"/>
      <c r="AA6172" s="38">
        <v>0</v>
      </c>
      <c r="AB6172" s="30"/>
      <c r="AC6172" s="31"/>
      <c r="AD6172" s="32"/>
      <c r="AE6172" s="32"/>
      <c r="AF6172" s="33"/>
      <c r="AJ6172" s="350"/>
      <c r="AK6172" s="3"/>
      <c r="AL6172" s="3"/>
    </row>
    <row r="6173" spans="1:38" ht="12" customHeight="1" x14ac:dyDescent="0.25">
      <c r="A6173" s="73">
        <v>1410087</v>
      </c>
      <c r="B6173" s="98" t="s">
        <v>2719</v>
      </c>
      <c r="C6173" s="74"/>
      <c r="D6173" s="115">
        <v>2925.57</v>
      </c>
      <c r="E6173" s="75" t="s">
        <v>6463</v>
      </c>
      <c r="F6173" s="112">
        <f t="shared" si="293"/>
        <v>3510.6840000000002</v>
      </c>
      <c r="G6173" s="80" t="s">
        <v>3334</v>
      </c>
      <c r="H6173" s="358"/>
      <c r="L6173"/>
      <c r="M6173"/>
      <c r="P6173" s="9">
        <v>152</v>
      </c>
      <c r="V6173" s="39"/>
      <c r="Z6173" s="38"/>
      <c r="AA6173" s="38">
        <v>0</v>
      </c>
      <c r="AB6173" s="30"/>
      <c r="AC6173" s="31"/>
      <c r="AD6173" s="32"/>
      <c r="AE6173" s="32"/>
      <c r="AF6173" s="33"/>
      <c r="AJ6173" s="350"/>
      <c r="AK6173" s="3"/>
      <c r="AL6173" s="3"/>
    </row>
    <row r="6174" spans="1:38" ht="12" customHeight="1" x14ac:dyDescent="0.25">
      <c r="A6174" s="73">
        <v>1410088</v>
      </c>
      <c r="B6174" s="98" t="s">
        <v>2720</v>
      </c>
      <c r="C6174" s="74"/>
      <c r="D6174" s="115">
        <v>2482.87</v>
      </c>
      <c r="E6174" s="75" t="s">
        <v>6463</v>
      </c>
      <c r="F6174" s="309">
        <f t="shared" si="293"/>
        <v>2979.444</v>
      </c>
      <c r="G6174" s="80" t="s">
        <v>3334</v>
      </c>
      <c r="H6174" s="358"/>
      <c r="L6174"/>
      <c r="M6174"/>
      <c r="P6174" s="9">
        <v>152</v>
      </c>
      <c r="V6174" s="39"/>
      <c r="Z6174" s="38"/>
      <c r="AA6174" s="38">
        <v>0</v>
      </c>
      <c r="AB6174" s="30"/>
      <c r="AC6174" s="31"/>
      <c r="AD6174" s="32"/>
      <c r="AE6174" s="32"/>
      <c r="AF6174" s="33"/>
      <c r="AJ6174" s="350"/>
      <c r="AK6174" s="3"/>
      <c r="AL6174" s="3"/>
    </row>
    <row r="6175" spans="1:38" ht="12" customHeight="1" x14ac:dyDescent="0.25">
      <c r="A6175" s="73">
        <v>5810089</v>
      </c>
      <c r="B6175" s="98" t="s">
        <v>2721</v>
      </c>
      <c r="C6175" s="74"/>
      <c r="D6175" s="115">
        <v>5657.95</v>
      </c>
      <c r="E6175" s="75" t="s">
        <v>6463</v>
      </c>
      <c r="F6175" s="112">
        <f t="shared" si="293"/>
        <v>6789.54</v>
      </c>
      <c r="G6175" s="80" t="s">
        <v>3334</v>
      </c>
      <c r="H6175" s="358"/>
      <c r="L6175"/>
      <c r="M6175"/>
      <c r="P6175" s="9">
        <v>152</v>
      </c>
      <c r="V6175" s="39"/>
      <c r="Z6175" s="38"/>
      <c r="AA6175" s="38">
        <v>9.9999240608222237</v>
      </c>
      <c r="AB6175" s="30"/>
      <c r="AC6175" s="31"/>
      <c r="AD6175" s="32"/>
      <c r="AE6175" s="32"/>
      <c r="AF6175" s="33"/>
      <c r="AJ6175" s="350">
        <v>1410089</v>
      </c>
      <c r="AK6175" s="3"/>
      <c r="AL6175" s="3"/>
    </row>
    <row r="6176" spans="1:38" ht="12" customHeight="1" x14ac:dyDescent="0.25">
      <c r="A6176" s="73">
        <v>1410090</v>
      </c>
      <c r="B6176" s="98" t="s">
        <v>2722</v>
      </c>
      <c r="C6176" s="74"/>
      <c r="D6176" s="115">
        <v>4145.13</v>
      </c>
      <c r="E6176" s="75"/>
      <c r="F6176" s="112">
        <f t="shared" si="293"/>
        <v>4974.1559999999999</v>
      </c>
      <c r="G6176" s="80" t="s">
        <v>3334</v>
      </c>
      <c r="H6176" s="358"/>
      <c r="L6176"/>
      <c r="M6176"/>
      <c r="P6176" s="9">
        <v>152</v>
      </c>
      <c r="V6176" s="39"/>
      <c r="Z6176" s="38"/>
      <c r="AA6176" s="38">
        <v>0</v>
      </c>
      <c r="AB6176" s="30"/>
      <c r="AC6176" s="31"/>
      <c r="AD6176" s="32"/>
      <c r="AE6176" s="32"/>
      <c r="AF6176" s="33"/>
      <c r="AJ6176" s="350"/>
      <c r="AK6176" s="3"/>
      <c r="AL6176" s="3"/>
    </row>
    <row r="6177" spans="1:38" ht="12" customHeight="1" x14ac:dyDescent="0.25">
      <c r="A6177" s="73">
        <v>1410091</v>
      </c>
      <c r="B6177" s="98" t="s">
        <v>2723</v>
      </c>
      <c r="C6177" s="74"/>
      <c r="D6177" s="115">
        <v>4547.24</v>
      </c>
      <c r="E6177" s="75" t="s">
        <v>6463</v>
      </c>
      <c r="F6177" s="112">
        <f t="shared" si="293"/>
        <v>5456.6879999999992</v>
      </c>
      <c r="G6177" s="80" t="s">
        <v>3334</v>
      </c>
      <c r="H6177" s="358"/>
      <c r="L6177"/>
      <c r="M6177"/>
      <c r="P6177" s="9">
        <v>152</v>
      </c>
      <c r="V6177" s="39"/>
      <c r="Z6177" s="38"/>
      <c r="AA6177" s="38">
        <v>0</v>
      </c>
      <c r="AB6177" s="30"/>
      <c r="AC6177" s="31"/>
      <c r="AD6177" s="32"/>
      <c r="AE6177" s="32"/>
      <c r="AF6177" s="33"/>
      <c r="AJ6177" s="350"/>
      <c r="AK6177" s="3"/>
      <c r="AL6177" s="3"/>
    </row>
    <row r="6178" spans="1:38" ht="12" customHeight="1" x14ac:dyDescent="0.25">
      <c r="A6178" s="271">
        <v>1410092</v>
      </c>
      <c r="B6178" s="100" t="s">
        <v>2724</v>
      </c>
      <c r="C6178" s="85"/>
      <c r="D6178" s="115">
        <v>4968.6899999999996</v>
      </c>
      <c r="E6178" s="86"/>
      <c r="F6178" s="292">
        <f t="shared" si="293"/>
        <v>5962.427999999999</v>
      </c>
      <c r="G6178" s="87" t="s">
        <v>3334</v>
      </c>
      <c r="H6178" s="358"/>
      <c r="L6178"/>
      <c r="M6178"/>
      <c r="P6178" s="9">
        <v>152</v>
      </c>
      <c r="V6178" s="39"/>
      <c r="Z6178" s="38"/>
      <c r="AA6178" s="38">
        <v>0</v>
      </c>
      <c r="AB6178" s="30"/>
      <c r="AC6178" s="31"/>
      <c r="AD6178" s="32"/>
      <c r="AE6178" s="32"/>
      <c r="AF6178" s="33"/>
      <c r="AJ6178" s="350"/>
      <c r="AK6178" s="3"/>
      <c r="AL6178" s="3"/>
    </row>
    <row r="6179" spans="1:38" ht="60" customHeight="1" x14ac:dyDescent="0.25">
      <c r="A6179" s="269">
        <v>208</v>
      </c>
      <c r="B6179" s="284" t="s">
        <v>8115</v>
      </c>
      <c r="C6179" s="267"/>
      <c r="D6179" s="115"/>
      <c r="E6179" s="267"/>
      <c r="F6179" s="298"/>
      <c r="G6179" s="189"/>
      <c r="H6179" s="358"/>
      <c r="I6179" s="331"/>
      <c r="J6179" s="72"/>
      <c r="K6179" s="72"/>
      <c r="L6179"/>
      <c r="M6179"/>
      <c r="P6179" s="9">
        <v>74</v>
      </c>
      <c r="R6179" s="36"/>
      <c r="V6179" s="37"/>
      <c r="Z6179" s="38"/>
      <c r="AA6179" s="38"/>
      <c r="AB6179" s="30"/>
      <c r="AC6179" s="31"/>
      <c r="AD6179" s="32"/>
      <c r="AE6179" s="32"/>
      <c r="AF6179" s="33"/>
      <c r="AJ6179" s="350"/>
      <c r="AK6179" s="3"/>
      <c r="AL6179" s="3"/>
    </row>
    <row r="6180" spans="1:38" ht="12" customHeight="1" x14ac:dyDescent="0.25">
      <c r="A6180" s="76">
        <v>5601042</v>
      </c>
      <c r="B6180" s="270" t="s">
        <v>927</v>
      </c>
      <c r="C6180" s="77"/>
      <c r="D6180" s="115">
        <v>252.38</v>
      </c>
      <c r="E6180" s="78" t="s">
        <v>6463</v>
      </c>
      <c r="F6180" s="112">
        <f t="shared" si="293"/>
        <v>302.85599999999999</v>
      </c>
      <c r="G6180" s="79" t="s">
        <v>3334</v>
      </c>
      <c r="H6180" s="358"/>
      <c r="I6180" s="366" t="s">
        <v>5005</v>
      </c>
      <c r="L6180"/>
      <c r="M6180"/>
      <c r="P6180" s="9">
        <v>74</v>
      </c>
      <c r="V6180" s="39"/>
      <c r="Z6180" s="38"/>
      <c r="AA6180" s="38">
        <v>14.998297582567247</v>
      </c>
      <c r="AB6180" s="30"/>
      <c r="AC6180" s="31"/>
      <c r="AD6180" s="32"/>
      <c r="AE6180" s="32"/>
      <c r="AF6180" s="33"/>
      <c r="AJ6180" s="350">
        <v>3101042</v>
      </c>
      <c r="AK6180" s="3"/>
      <c r="AL6180" s="3"/>
    </row>
    <row r="6181" spans="1:38" ht="12" customHeight="1" x14ac:dyDescent="0.25">
      <c r="A6181" s="73">
        <v>5601043</v>
      </c>
      <c r="B6181" s="98" t="s">
        <v>928</v>
      </c>
      <c r="C6181" s="74"/>
      <c r="D6181" s="115">
        <v>419.87</v>
      </c>
      <c r="E6181" s="75" t="s">
        <v>6463</v>
      </c>
      <c r="F6181" s="112">
        <f t="shared" si="293"/>
        <v>503.84399999999999</v>
      </c>
      <c r="G6181" s="80" t="s">
        <v>3335</v>
      </c>
      <c r="H6181" s="358"/>
      <c r="I6181" s="365"/>
      <c r="L6181"/>
      <c r="M6181"/>
      <c r="P6181" s="9">
        <v>74</v>
      </c>
      <c r="V6181" s="39"/>
      <c r="Z6181" s="38"/>
      <c r="AA6181" s="38">
        <v>14.998635557374826</v>
      </c>
      <c r="AB6181" s="30"/>
      <c r="AC6181" s="31"/>
      <c r="AD6181" s="32"/>
      <c r="AE6181" s="32"/>
      <c r="AF6181" s="33"/>
      <c r="AJ6181" s="350">
        <v>3101043</v>
      </c>
      <c r="AK6181" s="3"/>
      <c r="AL6181" s="3"/>
    </row>
    <row r="6182" spans="1:38" ht="12" customHeight="1" x14ac:dyDescent="0.25">
      <c r="A6182" s="73">
        <v>5601044</v>
      </c>
      <c r="B6182" s="98" t="s">
        <v>929</v>
      </c>
      <c r="C6182" s="74"/>
      <c r="D6182" s="115">
        <v>552.23</v>
      </c>
      <c r="E6182" s="75" t="s">
        <v>1</v>
      </c>
      <c r="F6182" s="112">
        <f t="shared" si="293"/>
        <v>662.67600000000004</v>
      </c>
      <c r="G6182" s="80" t="s">
        <v>3333</v>
      </c>
      <c r="H6182" s="358"/>
      <c r="I6182" s="365"/>
      <c r="J6182" s="15"/>
      <c r="L6182"/>
      <c r="M6182"/>
      <c r="P6182" s="9">
        <v>74</v>
      </c>
      <c r="V6182" s="39"/>
      <c r="Z6182" s="38"/>
      <c r="AA6182" s="38">
        <v>15.00077804865397</v>
      </c>
      <c r="AB6182" s="30"/>
      <c r="AC6182" s="31"/>
      <c r="AD6182" s="32"/>
      <c r="AE6182" s="32"/>
      <c r="AF6182" s="33"/>
      <c r="AJ6182" s="350">
        <v>3101044</v>
      </c>
      <c r="AK6182" s="3"/>
      <c r="AL6182" s="3"/>
    </row>
    <row r="6183" spans="1:38" ht="12" customHeight="1" x14ac:dyDescent="0.25">
      <c r="A6183" s="73">
        <v>5601045</v>
      </c>
      <c r="B6183" s="98" t="s">
        <v>930</v>
      </c>
      <c r="C6183" s="74"/>
      <c r="D6183" s="115">
        <v>686.14</v>
      </c>
      <c r="E6183" s="75" t="s">
        <v>6463</v>
      </c>
      <c r="F6183" s="112">
        <f t="shared" si="293"/>
        <v>823.36799999999994</v>
      </c>
      <c r="G6183" s="80" t="s">
        <v>3333</v>
      </c>
      <c r="H6183" s="358"/>
      <c r="I6183" s="365"/>
      <c r="J6183" s="15"/>
      <c r="L6183"/>
      <c r="M6183"/>
      <c r="P6183" s="9">
        <v>74</v>
      </c>
      <c r="V6183" s="39"/>
      <c r="Z6183" s="38"/>
      <c r="AA6183" s="38">
        <v>14.999582533188615</v>
      </c>
      <c r="AB6183" s="30"/>
      <c r="AC6183" s="31"/>
      <c r="AD6183" s="32"/>
      <c r="AE6183" s="32"/>
      <c r="AF6183" s="33"/>
      <c r="AJ6183" s="350">
        <v>3101045</v>
      </c>
      <c r="AK6183" s="3"/>
      <c r="AL6183" s="3"/>
    </row>
    <row r="6184" spans="1:38" ht="12" customHeight="1" x14ac:dyDescent="0.25">
      <c r="A6184" s="73">
        <v>5601046</v>
      </c>
      <c r="B6184" s="98" t="s">
        <v>931</v>
      </c>
      <c r="C6184" s="74"/>
      <c r="D6184" s="115">
        <v>946.73</v>
      </c>
      <c r="E6184" s="75" t="s">
        <v>6463</v>
      </c>
      <c r="F6184" s="112">
        <f t="shared" si="293"/>
        <v>1136.076</v>
      </c>
      <c r="G6184" s="80" t="s">
        <v>3335</v>
      </c>
      <c r="H6184" s="358"/>
      <c r="I6184" s="365"/>
      <c r="L6184"/>
      <c r="M6184"/>
      <c r="P6184" s="9">
        <v>74</v>
      </c>
      <c r="V6184" s="39"/>
      <c r="Z6184" s="38"/>
      <c r="AA6184" s="38">
        <v>15.000605107103951</v>
      </c>
      <c r="AB6184" s="30"/>
      <c r="AC6184" s="31"/>
      <c r="AD6184" s="32"/>
      <c r="AE6184" s="32"/>
      <c r="AF6184" s="33"/>
      <c r="AJ6184" s="350">
        <v>3101046</v>
      </c>
      <c r="AK6184" s="3"/>
      <c r="AL6184" s="3"/>
    </row>
    <row r="6185" spans="1:38" ht="12" customHeight="1" x14ac:dyDescent="0.25">
      <c r="A6185" s="73">
        <v>5601047</v>
      </c>
      <c r="B6185" s="98" t="s">
        <v>932</v>
      </c>
      <c r="C6185" s="74"/>
      <c r="D6185" s="115">
        <v>1547.2</v>
      </c>
      <c r="E6185" s="75" t="s">
        <v>6463</v>
      </c>
      <c r="F6185" s="112">
        <f t="shared" si="293"/>
        <v>1856.6399999999999</v>
      </c>
      <c r="G6185" s="80" t="s">
        <v>3334</v>
      </c>
      <c r="H6185" s="358"/>
      <c r="I6185" s="365"/>
      <c r="L6185"/>
      <c r="M6185"/>
      <c r="P6185" s="9">
        <v>74</v>
      </c>
      <c r="V6185" s="39"/>
      <c r="Z6185" s="38"/>
      <c r="AA6185" s="38">
        <v>14.99967601292245</v>
      </c>
      <c r="AB6185" s="30"/>
      <c r="AC6185" s="31"/>
      <c r="AD6185" s="32"/>
      <c r="AE6185" s="32"/>
      <c r="AF6185" s="33"/>
      <c r="AJ6185" s="350">
        <v>3101047</v>
      </c>
      <c r="AK6185" s="3"/>
      <c r="AL6185" s="3"/>
    </row>
    <row r="6186" spans="1:38" ht="12" customHeight="1" x14ac:dyDescent="0.25">
      <c r="A6186" s="73">
        <v>5604001</v>
      </c>
      <c r="B6186" s="98" t="s">
        <v>933</v>
      </c>
      <c r="C6186" s="74"/>
      <c r="D6186" s="115">
        <v>293.25</v>
      </c>
      <c r="E6186" s="75" t="s">
        <v>6463</v>
      </c>
      <c r="F6186" s="112">
        <f t="shared" si="293"/>
        <v>351.9</v>
      </c>
      <c r="G6186" s="80" t="s">
        <v>3334</v>
      </c>
      <c r="H6186" s="358"/>
      <c r="I6186" s="365"/>
      <c r="L6186"/>
      <c r="M6186"/>
      <c r="P6186" s="9">
        <v>74</v>
      </c>
      <c r="V6186" s="39"/>
      <c r="Z6186" s="38"/>
      <c r="AA6186" s="38">
        <v>14.998778998779002</v>
      </c>
      <c r="AB6186" s="30"/>
      <c r="AC6186" s="31"/>
      <c r="AD6186" s="32"/>
      <c r="AE6186" s="32"/>
      <c r="AF6186" s="33"/>
      <c r="AJ6186" s="350">
        <v>3102001</v>
      </c>
      <c r="AK6186" s="3"/>
      <c r="AL6186" s="3"/>
    </row>
    <row r="6187" spans="1:38" ht="12" customHeight="1" x14ac:dyDescent="0.25">
      <c r="A6187" s="73">
        <v>5604002</v>
      </c>
      <c r="B6187" s="98" t="s">
        <v>934</v>
      </c>
      <c r="C6187" s="74"/>
      <c r="D6187" s="115">
        <v>650.45000000000005</v>
      </c>
      <c r="E6187" s="75" t="s">
        <v>6463</v>
      </c>
      <c r="F6187" s="112">
        <f t="shared" si="293"/>
        <v>780.54000000000008</v>
      </c>
      <c r="G6187" s="80" t="s">
        <v>3335</v>
      </c>
      <c r="H6187" s="358"/>
      <c r="I6187" s="365"/>
      <c r="L6187"/>
      <c r="M6187"/>
      <c r="P6187" s="9">
        <v>74</v>
      </c>
      <c r="V6187" s="39"/>
      <c r="Z6187" s="38"/>
      <c r="AA6187" s="38">
        <v>14.999119253126651</v>
      </c>
      <c r="AB6187" s="30"/>
      <c r="AC6187" s="31"/>
      <c r="AD6187" s="32"/>
      <c r="AE6187" s="32"/>
      <c r="AF6187" s="33"/>
      <c r="AJ6187" s="350">
        <v>3102002</v>
      </c>
      <c r="AK6187" s="3"/>
      <c r="AL6187" s="3"/>
    </row>
    <row r="6188" spans="1:38" ht="12" customHeight="1" x14ac:dyDescent="0.25">
      <c r="A6188" s="73">
        <v>5604003</v>
      </c>
      <c r="B6188" s="98" t="s">
        <v>935</v>
      </c>
      <c r="C6188" s="74"/>
      <c r="D6188" s="115">
        <v>821.26</v>
      </c>
      <c r="E6188" s="75" t="s">
        <v>6463</v>
      </c>
      <c r="F6188" s="112">
        <f t="shared" si="293"/>
        <v>985.51199999999994</v>
      </c>
      <c r="G6188" s="80" t="s">
        <v>3335</v>
      </c>
      <c r="H6188" s="358"/>
      <c r="L6188"/>
      <c r="M6188"/>
      <c r="P6188" s="9">
        <v>74</v>
      </c>
      <c r="V6188" s="39"/>
      <c r="Z6188" s="38"/>
      <c r="AA6188" s="38">
        <v>14.999215248591796</v>
      </c>
      <c r="AB6188" s="30"/>
      <c r="AC6188" s="31"/>
      <c r="AD6188" s="32"/>
      <c r="AE6188" s="32"/>
      <c r="AF6188" s="33"/>
      <c r="AJ6188" s="350">
        <v>3102003</v>
      </c>
      <c r="AK6188" s="3"/>
      <c r="AL6188" s="3"/>
    </row>
    <row r="6189" spans="1:38" ht="12" customHeight="1" x14ac:dyDescent="0.25">
      <c r="A6189" s="73">
        <v>5604004</v>
      </c>
      <c r="B6189" s="98" t="s">
        <v>936</v>
      </c>
      <c r="C6189" s="74"/>
      <c r="D6189" s="115">
        <v>1020.43</v>
      </c>
      <c r="E6189" s="75" t="s">
        <v>1</v>
      </c>
      <c r="F6189" s="112">
        <f t="shared" si="293"/>
        <v>1224.5159999999998</v>
      </c>
      <c r="G6189" s="80" t="s">
        <v>3335</v>
      </c>
      <c r="H6189" s="358"/>
      <c r="I6189" s="365" t="s">
        <v>5006</v>
      </c>
      <c r="L6189"/>
      <c r="M6189"/>
      <c r="P6189" s="9">
        <v>74</v>
      </c>
      <c r="V6189" s="39"/>
      <c r="Z6189" s="38"/>
      <c r="AA6189" s="38">
        <v>14.999508765035301</v>
      </c>
      <c r="AB6189" s="30"/>
      <c r="AC6189" s="31"/>
      <c r="AD6189" s="32"/>
      <c r="AE6189" s="32"/>
      <c r="AF6189" s="33"/>
      <c r="AJ6189" s="350">
        <v>3102004</v>
      </c>
      <c r="AK6189" s="3"/>
      <c r="AL6189" s="3"/>
    </row>
    <row r="6190" spans="1:38" ht="12" customHeight="1" x14ac:dyDescent="0.25">
      <c r="A6190" s="73">
        <v>5604005</v>
      </c>
      <c r="B6190" s="98" t="s">
        <v>937</v>
      </c>
      <c r="C6190" s="74"/>
      <c r="D6190" s="115">
        <v>1408</v>
      </c>
      <c r="E6190" s="75" t="s">
        <v>1</v>
      </c>
      <c r="F6190" s="112">
        <f t="shared" si="293"/>
        <v>1689.6</v>
      </c>
      <c r="G6190" s="80" t="s">
        <v>3335</v>
      </c>
      <c r="H6190" s="358"/>
      <c r="I6190" s="365"/>
      <c r="L6190"/>
      <c r="M6190"/>
      <c r="P6190" s="9">
        <v>74</v>
      </c>
      <c r="V6190" s="39"/>
      <c r="Z6190" s="38"/>
      <c r="AA6190" s="38">
        <v>14.999491404740112</v>
      </c>
      <c r="AB6190" s="30"/>
      <c r="AC6190" s="31"/>
      <c r="AD6190" s="32"/>
      <c r="AE6190" s="32"/>
      <c r="AF6190" s="33"/>
      <c r="AJ6190" s="350">
        <v>3102005</v>
      </c>
      <c r="AK6190" s="3"/>
      <c r="AL6190" s="3"/>
    </row>
    <row r="6191" spans="1:38" ht="12" customHeight="1" x14ac:dyDescent="0.25">
      <c r="A6191" s="73">
        <v>5604006</v>
      </c>
      <c r="B6191" s="98" t="s">
        <v>938</v>
      </c>
      <c r="C6191" s="74"/>
      <c r="D6191" s="115">
        <v>2091.81</v>
      </c>
      <c r="E6191" s="75" t="s">
        <v>1</v>
      </c>
      <c r="F6191" s="112">
        <f t="shared" si="293"/>
        <v>2510.172</v>
      </c>
      <c r="G6191" s="80" t="s">
        <v>3334</v>
      </c>
      <c r="H6191" s="358"/>
      <c r="I6191" s="365"/>
      <c r="L6191"/>
      <c r="M6191"/>
      <c r="P6191" s="9">
        <v>74</v>
      </c>
      <c r="V6191" s="39"/>
      <c r="Z6191" s="38"/>
      <c r="AA6191" s="38">
        <v>14.999828831604532</v>
      </c>
      <c r="AB6191" s="30"/>
      <c r="AC6191" s="31"/>
      <c r="AD6191" s="32"/>
      <c r="AE6191" s="32"/>
      <c r="AF6191" s="33"/>
      <c r="AJ6191" s="350">
        <v>3102006</v>
      </c>
      <c r="AK6191" s="3"/>
      <c r="AL6191" s="3"/>
    </row>
    <row r="6192" spans="1:38" ht="12" customHeight="1" x14ac:dyDescent="0.25">
      <c r="A6192" s="73">
        <v>5603017</v>
      </c>
      <c r="B6192" s="98" t="s">
        <v>939</v>
      </c>
      <c r="C6192" s="74"/>
      <c r="D6192" s="115">
        <v>639.05999999999995</v>
      </c>
      <c r="E6192" s="75" t="s">
        <v>1</v>
      </c>
      <c r="F6192" s="112">
        <f t="shared" si="293"/>
        <v>766.87199999999996</v>
      </c>
      <c r="G6192" s="80" t="s">
        <v>3334</v>
      </c>
      <c r="H6192" s="358"/>
      <c r="L6192"/>
      <c r="M6192"/>
      <c r="P6192" s="9">
        <v>74</v>
      </c>
      <c r="V6192" s="39"/>
      <c r="Z6192" s="38"/>
      <c r="AA6192" s="38">
        <v>14.999663835413813</v>
      </c>
      <c r="AB6192" s="30"/>
      <c r="AC6192" s="31"/>
      <c r="AD6192" s="32"/>
      <c r="AE6192" s="32"/>
      <c r="AF6192" s="33"/>
      <c r="AJ6192" s="350">
        <v>3103017</v>
      </c>
      <c r="AK6192" s="3"/>
      <c r="AL6192" s="3"/>
    </row>
    <row r="6193" spans="1:38" ht="12" customHeight="1" x14ac:dyDescent="0.25">
      <c r="A6193" s="73">
        <v>5603018</v>
      </c>
      <c r="B6193" s="98" t="s">
        <v>940</v>
      </c>
      <c r="C6193" s="74"/>
      <c r="D6193" s="115">
        <v>1028.3699999999999</v>
      </c>
      <c r="E6193" s="75" t="s">
        <v>1</v>
      </c>
      <c r="F6193" s="112">
        <f t="shared" si="293"/>
        <v>1234.0439999999999</v>
      </c>
      <c r="G6193" s="80" t="s">
        <v>3335</v>
      </c>
      <c r="H6193" s="358"/>
      <c r="I6193" s="326" t="s">
        <v>4394</v>
      </c>
      <c r="L6193"/>
      <c r="M6193"/>
      <c r="P6193" s="9">
        <v>74</v>
      </c>
      <c r="V6193" s="39"/>
      <c r="Z6193" s="38"/>
      <c r="AA6193" s="38">
        <v>15.000557072029395</v>
      </c>
      <c r="AB6193" s="30"/>
      <c r="AC6193" s="31"/>
      <c r="AD6193" s="32"/>
      <c r="AE6193" s="32"/>
      <c r="AF6193" s="33"/>
      <c r="AJ6193" s="350">
        <v>3103018</v>
      </c>
      <c r="AK6193" s="3"/>
      <c r="AL6193" s="3"/>
    </row>
    <row r="6194" spans="1:38" ht="12" customHeight="1" x14ac:dyDescent="0.25">
      <c r="A6194" s="73">
        <v>5603019</v>
      </c>
      <c r="B6194" s="98" t="s">
        <v>941</v>
      </c>
      <c r="C6194" s="74"/>
      <c r="D6194" s="115">
        <v>1439.74</v>
      </c>
      <c r="E6194" s="75" t="s">
        <v>1</v>
      </c>
      <c r="F6194" s="112">
        <f t="shared" si="293"/>
        <v>1727.6879999999999</v>
      </c>
      <c r="G6194" s="80" t="s">
        <v>3335</v>
      </c>
      <c r="H6194" s="358"/>
      <c r="I6194" s="360" t="s">
        <v>8207</v>
      </c>
      <c r="L6194"/>
      <c r="M6194"/>
      <c r="P6194" s="9">
        <v>74</v>
      </c>
      <c r="V6194" s="39"/>
      <c r="Z6194" s="38"/>
      <c r="AA6194" s="38">
        <v>15.000099476752283</v>
      </c>
      <c r="AB6194" s="30"/>
      <c r="AC6194" s="31"/>
      <c r="AD6194" s="32"/>
      <c r="AE6194" s="32"/>
      <c r="AF6194" s="33"/>
      <c r="AJ6194" s="350">
        <v>3103019</v>
      </c>
      <c r="AK6194" s="3"/>
      <c r="AL6194" s="3"/>
    </row>
    <row r="6195" spans="1:38" ht="12" customHeight="1" x14ac:dyDescent="0.25">
      <c r="A6195" s="271">
        <v>5603020</v>
      </c>
      <c r="B6195" s="100" t="s">
        <v>942</v>
      </c>
      <c r="C6195" s="85"/>
      <c r="D6195" s="115">
        <v>2318.27</v>
      </c>
      <c r="E6195" s="86"/>
      <c r="F6195" s="292">
        <f t="shared" si="293"/>
        <v>2781.924</v>
      </c>
      <c r="G6195" s="87" t="s">
        <v>3334</v>
      </c>
      <c r="H6195" s="358"/>
      <c r="I6195" s="361"/>
      <c r="L6195"/>
      <c r="M6195"/>
      <c r="P6195" s="9">
        <v>74</v>
      </c>
      <c r="V6195" s="39"/>
      <c r="Z6195" s="38"/>
      <c r="AA6195" s="38">
        <v>14.99987644253342</v>
      </c>
      <c r="AB6195" s="30"/>
      <c r="AC6195" s="31"/>
      <c r="AD6195" s="32"/>
      <c r="AE6195" s="32"/>
      <c r="AF6195" s="33"/>
      <c r="AJ6195" s="350">
        <v>3103020</v>
      </c>
      <c r="AK6195" s="3"/>
      <c r="AL6195" s="3"/>
    </row>
    <row r="6196" spans="1:38" ht="60" customHeight="1" x14ac:dyDescent="0.25">
      <c r="A6196" s="269">
        <v>209</v>
      </c>
      <c r="B6196" s="284" t="s">
        <v>8116</v>
      </c>
      <c r="C6196" s="267"/>
      <c r="D6196" s="115"/>
      <c r="E6196" s="267"/>
      <c r="F6196" s="298"/>
      <c r="G6196" s="189"/>
      <c r="H6196" s="358"/>
      <c r="I6196" s="331"/>
      <c r="J6196" s="72"/>
      <c r="K6196" s="72"/>
      <c r="L6196"/>
      <c r="M6196"/>
      <c r="P6196" s="9">
        <v>75</v>
      </c>
      <c r="R6196" s="36"/>
      <c r="V6196" s="37"/>
      <c r="Z6196" s="38"/>
      <c r="AA6196" s="38"/>
      <c r="AB6196" s="30"/>
      <c r="AC6196" s="31"/>
      <c r="AD6196" s="32"/>
      <c r="AE6196" s="32"/>
      <c r="AF6196" s="33"/>
      <c r="AJ6196" s="350"/>
      <c r="AK6196" s="3"/>
      <c r="AL6196" s="3"/>
    </row>
    <row r="6197" spans="1:38" ht="12" customHeight="1" x14ac:dyDescent="0.25">
      <c r="A6197" s="76">
        <v>5601048</v>
      </c>
      <c r="B6197" s="270" t="s">
        <v>943</v>
      </c>
      <c r="C6197" s="77"/>
      <c r="D6197" s="115">
        <v>241.09</v>
      </c>
      <c r="E6197" s="78"/>
      <c r="F6197" s="112">
        <f t="shared" si="293"/>
        <v>289.30799999999999</v>
      </c>
      <c r="G6197" s="79" t="s">
        <v>3334</v>
      </c>
      <c r="H6197" s="358"/>
      <c r="I6197" s="366" t="s">
        <v>5007</v>
      </c>
      <c r="L6197"/>
      <c r="M6197"/>
      <c r="P6197" s="9">
        <v>75</v>
      </c>
      <c r="V6197" s="39"/>
      <c r="Z6197" s="38"/>
      <c r="AA6197" s="38">
        <v>14.999405964120228</v>
      </c>
      <c r="AB6197" s="30"/>
      <c r="AC6197" s="31"/>
      <c r="AD6197" s="32"/>
      <c r="AE6197" s="32"/>
      <c r="AF6197" s="33"/>
      <c r="AJ6197" s="350">
        <v>3101048</v>
      </c>
      <c r="AK6197" s="3"/>
      <c r="AL6197" s="3"/>
    </row>
    <row r="6198" spans="1:38" ht="12" customHeight="1" x14ac:dyDescent="0.25">
      <c r="A6198" s="73">
        <v>5601049</v>
      </c>
      <c r="B6198" s="98" t="s">
        <v>944</v>
      </c>
      <c r="C6198" s="74"/>
      <c r="D6198" s="115">
        <v>402.91</v>
      </c>
      <c r="E6198" s="75" t="s">
        <v>6463</v>
      </c>
      <c r="F6198" s="112">
        <f t="shared" si="293"/>
        <v>483.49200000000002</v>
      </c>
      <c r="G6198" s="80" t="s">
        <v>3335</v>
      </c>
      <c r="H6198" s="358"/>
      <c r="I6198" s="365"/>
      <c r="L6198"/>
      <c r="M6198"/>
      <c r="P6198" s="9">
        <v>75</v>
      </c>
      <c r="V6198" s="39"/>
      <c r="Z6198" s="38"/>
      <c r="AA6198" s="38">
        <v>15.0007109341675</v>
      </c>
      <c r="AB6198" s="30"/>
      <c r="AC6198" s="31"/>
      <c r="AD6198" s="32"/>
      <c r="AE6198" s="32"/>
      <c r="AF6198" s="33"/>
      <c r="AJ6198" s="350">
        <v>3101049</v>
      </c>
      <c r="AK6198" s="3"/>
      <c r="AL6198" s="3"/>
    </row>
    <row r="6199" spans="1:38" ht="12" customHeight="1" x14ac:dyDescent="0.25">
      <c r="A6199" s="73">
        <v>5601050</v>
      </c>
      <c r="B6199" s="98" t="s">
        <v>945</v>
      </c>
      <c r="C6199" s="74"/>
      <c r="D6199" s="115">
        <v>563.69000000000005</v>
      </c>
      <c r="E6199" s="75" t="s">
        <v>6463</v>
      </c>
      <c r="F6199" s="112">
        <f t="shared" si="293"/>
        <v>676.428</v>
      </c>
      <c r="G6199" s="80" t="s">
        <v>3333</v>
      </c>
      <c r="H6199" s="358"/>
      <c r="I6199" s="365"/>
      <c r="J6199" s="15"/>
      <c r="L6199"/>
      <c r="M6199"/>
      <c r="P6199" s="9">
        <v>75</v>
      </c>
      <c r="V6199" s="39"/>
      <c r="Z6199" s="38"/>
      <c r="AA6199" s="38">
        <v>15.000762233853337</v>
      </c>
      <c r="AB6199" s="30"/>
      <c r="AC6199" s="31"/>
      <c r="AD6199" s="32"/>
      <c r="AE6199" s="32"/>
      <c r="AF6199" s="33"/>
      <c r="AJ6199" s="350">
        <v>3101050</v>
      </c>
      <c r="AK6199" s="3"/>
      <c r="AL6199" s="3"/>
    </row>
    <row r="6200" spans="1:38" ht="12" customHeight="1" x14ac:dyDescent="0.25">
      <c r="A6200" s="73">
        <v>5601051</v>
      </c>
      <c r="B6200" s="98" t="s">
        <v>946</v>
      </c>
      <c r="C6200" s="74"/>
      <c r="D6200" s="115">
        <v>715.65</v>
      </c>
      <c r="E6200" s="75" t="s">
        <v>6463</v>
      </c>
      <c r="F6200" s="112">
        <f t="shared" si="293"/>
        <v>858.78</v>
      </c>
      <c r="G6200" s="80" t="s">
        <v>3333</v>
      </c>
      <c r="H6200" s="358"/>
      <c r="I6200" s="365"/>
      <c r="J6200" s="15"/>
      <c r="L6200"/>
      <c r="M6200"/>
      <c r="P6200" s="9">
        <v>75</v>
      </c>
      <c r="V6200" s="39"/>
      <c r="Z6200" s="38"/>
      <c r="AA6200" s="38">
        <v>14.999599743836058</v>
      </c>
      <c r="AB6200" s="30"/>
      <c r="AC6200" s="31"/>
      <c r="AD6200" s="32"/>
      <c r="AE6200" s="32"/>
      <c r="AF6200" s="33"/>
      <c r="AJ6200" s="350">
        <v>3101051</v>
      </c>
      <c r="AK6200" s="3"/>
      <c r="AL6200" s="3"/>
    </row>
    <row r="6201" spans="1:38" ht="12" customHeight="1" x14ac:dyDescent="0.25">
      <c r="A6201" s="73">
        <v>5601052</v>
      </c>
      <c r="B6201" s="98" t="s">
        <v>947</v>
      </c>
      <c r="C6201" s="74"/>
      <c r="D6201" s="115">
        <v>1011.64</v>
      </c>
      <c r="E6201" s="75" t="s">
        <v>6463</v>
      </c>
      <c r="F6201" s="112">
        <f t="shared" si="293"/>
        <v>1213.9679999999998</v>
      </c>
      <c r="G6201" s="80" t="s">
        <v>3335</v>
      </c>
      <c r="H6201" s="358"/>
      <c r="I6201" s="365"/>
      <c r="L6201"/>
      <c r="M6201"/>
      <c r="P6201" s="9">
        <v>75</v>
      </c>
      <c r="V6201" s="39"/>
      <c r="Z6201" s="38"/>
      <c r="AA6201" s="38">
        <v>14.999646067813416</v>
      </c>
      <c r="AB6201" s="30"/>
      <c r="AC6201" s="31"/>
      <c r="AD6201" s="32"/>
      <c r="AE6201" s="32"/>
      <c r="AF6201" s="33"/>
      <c r="AJ6201" s="350">
        <v>3101052</v>
      </c>
      <c r="AK6201" s="3"/>
      <c r="AL6201" s="3"/>
    </row>
    <row r="6202" spans="1:38" ht="12" customHeight="1" x14ac:dyDescent="0.25">
      <c r="A6202" s="73">
        <v>5601053</v>
      </c>
      <c r="B6202" s="98" t="s">
        <v>948</v>
      </c>
      <c r="C6202" s="74"/>
      <c r="D6202" s="115">
        <v>1556.12</v>
      </c>
      <c r="E6202" s="75" t="s">
        <v>6463</v>
      </c>
      <c r="F6202" s="112">
        <f t="shared" si="293"/>
        <v>1867.3439999999998</v>
      </c>
      <c r="G6202" s="80" t="s">
        <v>3334</v>
      </c>
      <c r="H6202" s="358"/>
      <c r="I6202" s="365"/>
      <c r="L6202"/>
      <c r="M6202"/>
      <c r="P6202" s="9">
        <v>75</v>
      </c>
      <c r="V6202" s="39"/>
      <c r="Z6202" s="38"/>
      <c r="AA6202" s="38">
        <v>15.000046018057489</v>
      </c>
      <c r="AB6202" s="30"/>
      <c r="AC6202" s="31"/>
      <c r="AD6202" s="32"/>
      <c r="AE6202" s="32"/>
      <c r="AF6202" s="33"/>
      <c r="AJ6202" s="350">
        <v>3101053</v>
      </c>
      <c r="AK6202" s="3"/>
      <c r="AL6202" s="3"/>
    </row>
    <row r="6203" spans="1:38" ht="12" customHeight="1" x14ac:dyDescent="0.25">
      <c r="A6203" s="73">
        <v>5604007</v>
      </c>
      <c r="B6203" s="98" t="s">
        <v>949</v>
      </c>
      <c r="C6203" s="74"/>
      <c r="D6203" s="115">
        <v>298.16000000000003</v>
      </c>
      <c r="E6203" s="75" t="s">
        <v>6463</v>
      </c>
      <c r="F6203" s="112">
        <f t="shared" si="293"/>
        <v>357.79200000000003</v>
      </c>
      <c r="G6203" s="80" t="s">
        <v>3334</v>
      </c>
      <c r="H6203" s="358"/>
      <c r="I6203" s="365"/>
      <c r="L6203"/>
      <c r="M6203"/>
      <c r="P6203" s="9">
        <v>75</v>
      </c>
      <c r="V6203" s="39"/>
      <c r="Z6203" s="38"/>
      <c r="AA6203" s="38">
        <v>15.001441060620621</v>
      </c>
      <c r="AB6203" s="30"/>
      <c r="AC6203" s="31"/>
      <c r="AD6203" s="32"/>
      <c r="AE6203" s="32"/>
      <c r="AF6203" s="33"/>
      <c r="AJ6203" s="350">
        <v>3102007</v>
      </c>
      <c r="AK6203" s="3"/>
      <c r="AL6203" s="3"/>
    </row>
    <row r="6204" spans="1:38" ht="12" customHeight="1" x14ac:dyDescent="0.25">
      <c r="A6204" s="73">
        <v>5604008</v>
      </c>
      <c r="B6204" s="98" t="s">
        <v>950</v>
      </c>
      <c r="C6204" s="74"/>
      <c r="D6204" s="115">
        <v>651.33000000000004</v>
      </c>
      <c r="E6204" s="75" t="s">
        <v>6463</v>
      </c>
      <c r="F6204" s="112">
        <f t="shared" si="293"/>
        <v>781.596</v>
      </c>
      <c r="G6204" s="80" t="s">
        <v>3335</v>
      </c>
      <c r="H6204" s="358"/>
      <c r="I6204" s="365"/>
      <c r="L6204"/>
      <c r="M6204"/>
      <c r="P6204" s="9">
        <v>75</v>
      </c>
      <c r="V6204" s="39"/>
      <c r="Z6204" s="38"/>
      <c r="AA6204" s="38">
        <v>15.000989511181473</v>
      </c>
      <c r="AB6204" s="30"/>
      <c r="AC6204" s="31"/>
      <c r="AD6204" s="32"/>
      <c r="AE6204" s="32"/>
      <c r="AF6204" s="33"/>
      <c r="AJ6204" s="350">
        <v>3102008</v>
      </c>
      <c r="AK6204" s="3"/>
      <c r="AL6204" s="3"/>
    </row>
    <row r="6205" spans="1:38" ht="12" customHeight="1" x14ac:dyDescent="0.25">
      <c r="A6205" s="73">
        <v>5604009</v>
      </c>
      <c r="B6205" s="98" t="s">
        <v>951</v>
      </c>
      <c r="C6205" s="74"/>
      <c r="D6205" s="115">
        <v>911.19</v>
      </c>
      <c r="E6205" s="75" t="s">
        <v>6463</v>
      </c>
      <c r="F6205" s="112">
        <f t="shared" ref="F6205:F6268" si="294">D6205*1.2</f>
        <v>1093.4280000000001</v>
      </c>
      <c r="G6205" s="80" t="s">
        <v>3335</v>
      </c>
      <c r="H6205" s="358"/>
      <c r="L6205"/>
      <c r="M6205"/>
      <c r="P6205" s="9">
        <v>75</v>
      </c>
      <c r="V6205" s="39"/>
      <c r="Z6205" s="38"/>
      <c r="AA6205" s="38">
        <v>14.999528464996388</v>
      </c>
      <c r="AB6205" s="30"/>
      <c r="AC6205" s="31"/>
      <c r="AD6205" s="32"/>
      <c r="AE6205" s="32"/>
      <c r="AF6205" s="33"/>
      <c r="AJ6205" s="350">
        <v>3102009</v>
      </c>
      <c r="AK6205" s="3"/>
      <c r="AL6205" s="3"/>
    </row>
    <row r="6206" spans="1:38" ht="12" customHeight="1" x14ac:dyDescent="0.25">
      <c r="A6206" s="73">
        <v>5604010</v>
      </c>
      <c r="B6206" s="98" t="s">
        <v>952</v>
      </c>
      <c r="C6206" s="74"/>
      <c r="D6206" s="115">
        <v>1108.6500000000001</v>
      </c>
      <c r="E6206" s="75" t="s">
        <v>6463</v>
      </c>
      <c r="F6206" s="112">
        <f t="shared" si="294"/>
        <v>1330.38</v>
      </c>
      <c r="G6206" s="80" t="s">
        <v>3335</v>
      </c>
      <c r="H6206" s="358"/>
      <c r="I6206" s="365" t="s">
        <v>5006</v>
      </c>
      <c r="L6206"/>
      <c r="M6206"/>
      <c r="P6206" s="9">
        <v>75</v>
      </c>
      <c r="V6206" s="39"/>
      <c r="Z6206" s="38"/>
      <c r="AA6206" s="38">
        <v>14.999547856192436</v>
      </c>
      <c r="AB6206" s="30"/>
      <c r="AC6206" s="31"/>
      <c r="AD6206" s="32"/>
      <c r="AE6206" s="32"/>
      <c r="AF6206" s="33"/>
      <c r="AJ6206" s="350">
        <v>3102010</v>
      </c>
      <c r="AK6206" s="3"/>
      <c r="AL6206" s="3"/>
    </row>
    <row r="6207" spans="1:38" ht="12" customHeight="1" x14ac:dyDescent="0.25">
      <c r="A6207" s="73">
        <v>5604011</v>
      </c>
      <c r="B6207" s="98" t="s">
        <v>953</v>
      </c>
      <c r="C6207" s="74"/>
      <c r="D6207" s="115">
        <v>1428.01</v>
      </c>
      <c r="E6207" s="75" t="s">
        <v>6463</v>
      </c>
      <c r="F6207" s="112">
        <f t="shared" si="294"/>
        <v>1713.6119999999999</v>
      </c>
      <c r="G6207" s="80" t="s">
        <v>3335</v>
      </c>
      <c r="H6207" s="358"/>
      <c r="I6207" s="365"/>
      <c r="L6207"/>
      <c r="M6207"/>
      <c r="P6207" s="9">
        <v>75</v>
      </c>
      <c r="V6207" s="39"/>
      <c r="Z6207" s="38"/>
      <c r="AA6207" s="38">
        <v>14.999949853069495</v>
      </c>
      <c r="AB6207" s="30"/>
      <c r="AC6207" s="31"/>
      <c r="AD6207" s="32"/>
      <c r="AE6207" s="32"/>
      <c r="AF6207" s="33"/>
      <c r="AJ6207" s="350">
        <v>3102011</v>
      </c>
      <c r="AK6207" s="3"/>
      <c r="AL6207" s="3"/>
    </row>
    <row r="6208" spans="1:38" ht="12" customHeight="1" x14ac:dyDescent="0.25">
      <c r="A6208" s="73">
        <v>5604012</v>
      </c>
      <c r="B6208" s="98" t="s">
        <v>954</v>
      </c>
      <c r="C6208" s="74"/>
      <c r="D6208" s="115">
        <v>2314.2800000000002</v>
      </c>
      <c r="E6208" s="75" t="s">
        <v>1</v>
      </c>
      <c r="F6208" s="112">
        <f t="shared" si="294"/>
        <v>2777.136</v>
      </c>
      <c r="G6208" s="80" t="s">
        <v>3334</v>
      </c>
      <c r="H6208" s="358"/>
      <c r="I6208" s="365"/>
      <c r="L6208"/>
      <c r="M6208"/>
      <c r="P6208" s="9">
        <v>75</v>
      </c>
      <c r="V6208" s="39"/>
      <c r="Z6208" s="38"/>
      <c r="AA6208" s="38">
        <v>14.999783401097858</v>
      </c>
      <c r="AB6208" s="30"/>
      <c r="AC6208" s="31"/>
      <c r="AD6208" s="32"/>
      <c r="AE6208" s="32"/>
      <c r="AF6208" s="33"/>
      <c r="AJ6208" s="350">
        <v>3102012</v>
      </c>
      <c r="AK6208" s="3"/>
      <c r="AL6208" s="3"/>
    </row>
    <row r="6209" spans="1:38" ht="12" customHeight="1" x14ac:dyDescent="0.25">
      <c r="A6209" s="73">
        <v>5603021</v>
      </c>
      <c r="B6209" s="98" t="s">
        <v>955</v>
      </c>
      <c r="C6209" s="74"/>
      <c r="D6209" s="115">
        <v>621.13</v>
      </c>
      <c r="E6209" s="75" t="s">
        <v>1</v>
      </c>
      <c r="F6209" s="112">
        <f t="shared" si="294"/>
        <v>745.35599999999999</v>
      </c>
      <c r="G6209" s="80" t="s">
        <v>3335</v>
      </c>
      <c r="H6209" s="358"/>
      <c r="L6209"/>
      <c r="M6209"/>
      <c r="P6209" s="9">
        <v>75</v>
      </c>
      <c r="V6209" s="39"/>
      <c r="Z6209" s="38"/>
      <c r="AA6209" s="38">
        <v>14.999192971938484</v>
      </c>
      <c r="AB6209" s="30"/>
      <c r="AC6209" s="31"/>
      <c r="AD6209" s="32"/>
      <c r="AE6209" s="32"/>
      <c r="AF6209" s="33"/>
      <c r="AJ6209" s="350">
        <v>3103021</v>
      </c>
      <c r="AK6209" s="3"/>
      <c r="AL6209" s="3"/>
    </row>
    <row r="6210" spans="1:38" ht="12" customHeight="1" x14ac:dyDescent="0.25">
      <c r="A6210" s="73">
        <v>5603022</v>
      </c>
      <c r="B6210" s="98" t="s">
        <v>956</v>
      </c>
      <c r="C6210" s="74"/>
      <c r="D6210" s="115">
        <v>1048.1600000000001</v>
      </c>
      <c r="E6210" s="75" t="s">
        <v>1</v>
      </c>
      <c r="F6210" s="112">
        <f t="shared" si="294"/>
        <v>1257.7920000000001</v>
      </c>
      <c r="G6210" s="80" t="s">
        <v>3335</v>
      </c>
      <c r="H6210" s="358"/>
      <c r="I6210" s="326" t="s">
        <v>4394</v>
      </c>
      <c r="L6210"/>
      <c r="M6210"/>
      <c r="P6210" s="9">
        <v>75</v>
      </c>
      <c r="V6210" s="39"/>
      <c r="Z6210" s="38"/>
      <c r="AA6210" s="38">
        <v>15.000341600054654</v>
      </c>
      <c r="AB6210" s="30"/>
      <c r="AC6210" s="31"/>
      <c r="AD6210" s="32"/>
      <c r="AE6210" s="32"/>
      <c r="AF6210" s="33"/>
      <c r="AJ6210" s="350">
        <v>3103022</v>
      </c>
      <c r="AK6210" s="3"/>
      <c r="AL6210" s="3"/>
    </row>
    <row r="6211" spans="1:38" ht="12" customHeight="1" x14ac:dyDescent="0.25">
      <c r="A6211" s="73">
        <v>5603023</v>
      </c>
      <c r="B6211" s="98" t="s">
        <v>957</v>
      </c>
      <c r="C6211" s="74"/>
      <c r="D6211" s="115">
        <v>1404.04</v>
      </c>
      <c r="E6211" s="75" t="s">
        <v>1</v>
      </c>
      <c r="F6211" s="112">
        <f t="shared" si="294"/>
        <v>1684.848</v>
      </c>
      <c r="G6211" s="80" t="s">
        <v>3335</v>
      </c>
      <c r="H6211" s="358"/>
      <c r="I6211" s="360" t="s">
        <v>8207</v>
      </c>
      <c r="L6211"/>
      <c r="M6211"/>
      <c r="P6211" s="9">
        <v>75</v>
      </c>
      <c r="V6211" s="39"/>
      <c r="Z6211" s="38"/>
      <c r="AA6211" s="38">
        <v>14.999897994573317</v>
      </c>
      <c r="AB6211" s="30"/>
      <c r="AC6211" s="31"/>
      <c r="AD6211" s="32"/>
      <c r="AE6211" s="32"/>
      <c r="AF6211" s="33"/>
      <c r="AJ6211" s="350">
        <v>3103023</v>
      </c>
      <c r="AK6211" s="3"/>
      <c r="AL6211" s="3"/>
    </row>
    <row r="6212" spans="1:38" ht="12" customHeight="1" x14ac:dyDescent="0.25">
      <c r="A6212" s="271">
        <v>5603024</v>
      </c>
      <c r="B6212" s="100" t="s">
        <v>958</v>
      </c>
      <c r="C6212" s="85"/>
      <c r="D6212" s="115">
        <v>2306.59</v>
      </c>
      <c r="E6212" s="86" t="s">
        <v>1</v>
      </c>
      <c r="F6212" s="292">
        <f t="shared" si="294"/>
        <v>2767.9079999999999</v>
      </c>
      <c r="G6212" s="87" t="s">
        <v>3334</v>
      </c>
      <c r="H6212" s="358"/>
      <c r="I6212" s="361"/>
      <c r="L6212"/>
      <c r="M6212"/>
      <c r="P6212" s="9">
        <v>75</v>
      </c>
      <c r="V6212" s="39"/>
      <c r="Z6212" s="38"/>
      <c r="AA6212" s="38">
        <v>15.000124183493526</v>
      </c>
      <c r="AB6212" s="30"/>
      <c r="AC6212" s="31"/>
      <c r="AD6212" s="32"/>
      <c r="AE6212" s="32"/>
      <c r="AF6212" s="33"/>
      <c r="AJ6212" s="350">
        <v>3103024</v>
      </c>
      <c r="AK6212" s="3"/>
      <c r="AL6212" s="3"/>
    </row>
    <row r="6213" spans="1:38" ht="60" customHeight="1" x14ac:dyDescent="0.25">
      <c r="A6213" s="269">
        <v>210</v>
      </c>
      <c r="B6213" s="284" t="s">
        <v>8117</v>
      </c>
      <c r="C6213" s="267"/>
      <c r="D6213" s="115"/>
      <c r="E6213" s="267"/>
      <c r="F6213" s="298"/>
      <c r="G6213" s="189"/>
      <c r="H6213" s="358"/>
      <c r="I6213" s="331"/>
      <c r="J6213" s="72"/>
      <c r="K6213" s="72"/>
      <c r="L6213"/>
      <c r="M6213"/>
      <c r="P6213" s="9">
        <v>76</v>
      </c>
      <c r="R6213" s="36"/>
      <c r="V6213" s="37"/>
      <c r="Z6213" s="38"/>
      <c r="AA6213" s="38"/>
      <c r="AB6213" s="30"/>
      <c r="AC6213" s="31"/>
      <c r="AD6213" s="32"/>
      <c r="AE6213" s="32"/>
      <c r="AF6213" s="33"/>
      <c r="AJ6213" s="350"/>
      <c r="AK6213" s="3"/>
      <c r="AL6213" s="3"/>
    </row>
    <row r="6214" spans="1:38" ht="12" customHeight="1" x14ac:dyDescent="0.25">
      <c r="A6214" s="76">
        <v>5601065</v>
      </c>
      <c r="B6214" s="270" t="s">
        <v>959</v>
      </c>
      <c r="C6214" s="77"/>
      <c r="D6214" s="115">
        <v>257.54000000000002</v>
      </c>
      <c r="E6214" s="78" t="s">
        <v>6463</v>
      </c>
      <c r="F6214" s="112">
        <f t="shared" si="294"/>
        <v>309.048</v>
      </c>
      <c r="G6214" s="79" t="s">
        <v>3334</v>
      </c>
      <c r="H6214" s="358"/>
      <c r="I6214" s="22"/>
      <c r="L6214"/>
      <c r="M6214"/>
      <c r="P6214" s="9">
        <v>76</v>
      </c>
      <c r="V6214" s="39"/>
      <c r="Z6214" s="38"/>
      <c r="AA6214" s="38">
        <v>14.997497636656831</v>
      </c>
      <c r="AB6214" s="30"/>
      <c r="AC6214" s="31"/>
      <c r="AD6214" s="32"/>
      <c r="AE6214" s="32"/>
      <c r="AF6214" s="33"/>
      <c r="AJ6214" s="350">
        <v>3101065</v>
      </c>
      <c r="AK6214" s="3"/>
      <c r="AL6214" s="3"/>
    </row>
    <row r="6215" spans="1:38" ht="12" customHeight="1" x14ac:dyDescent="0.25">
      <c r="A6215" s="73">
        <v>5601066</v>
      </c>
      <c r="B6215" s="98" t="s">
        <v>960</v>
      </c>
      <c r="C6215" s="74"/>
      <c r="D6215" s="115">
        <v>434.48</v>
      </c>
      <c r="E6215" s="75" t="s">
        <v>6463</v>
      </c>
      <c r="F6215" s="112">
        <f t="shared" si="294"/>
        <v>521.37599999999998</v>
      </c>
      <c r="G6215" s="80" t="s">
        <v>3335</v>
      </c>
      <c r="H6215" s="358"/>
      <c r="I6215" s="365" t="s">
        <v>5008</v>
      </c>
      <c r="L6215"/>
      <c r="M6215"/>
      <c r="P6215" s="9">
        <v>76</v>
      </c>
      <c r="V6215" s="39"/>
      <c r="Z6215" s="38"/>
      <c r="AA6215" s="38">
        <v>14.998681434599163</v>
      </c>
      <c r="AB6215" s="30"/>
      <c r="AC6215" s="31"/>
      <c r="AD6215" s="32"/>
      <c r="AE6215" s="32"/>
      <c r="AF6215" s="33"/>
      <c r="AJ6215" s="350">
        <v>3101066</v>
      </c>
      <c r="AK6215" s="3"/>
      <c r="AL6215" s="3"/>
    </row>
    <row r="6216" spans="1:38" ht="12" customHeight="1" x14ac:dyDescent="0.25">
      <c r="A6216" s="73">
        <v>5601067</v>
      </c>
      <c r="B6216" s="98" t="s">
        <v>961</v>
      </c>
      <c r="C6216" s="74"/>
      <c r="D6216" s="115">
        <v>559.69000000000005</v>
      </c>
      <c r="E6216" s="75" t="s">
        <v>6463</v>
      </c>
      <c r="F6216" s="112">
        <f t="shared" si="294"/>
        <v>671.62800000000004</v>
      </c>
      <c r="G6216" s="80" t="s">
        <v>3333</v>
      </c>
      <c r="H6216" s="358"/>
      <c r="I6216" s="365"/>
      <c r="J6216" s="15"/>
      <c r="L6216"/>
      <c r="M6216"/>
      <c r="P6216" s="9">
        <v>76</v>
      </c>
      <c r="V6216" s="39"/>
      <c r="Z6216" s="38"/>
      <c r="AA6216" s="38">
        <v>15.000383837866892</v>
      </c>
      <c r="AB6216" s="30"/>
      <c r="AC6216" s="31"/>
      <c r="AD6216" s="32"/>
      <c r="AE6216" s="32"/>
      <c r="AF6216" s="33"/>
      <c r="AJ6216" s="350">
        <v>3101067</v>
      </c>
      <c r="AK6216" s="3"/>
      <c r="AL6216" s="3"/>
    </row>
    <row r="6217" spans="1:38" ht="12" customHeight="1" x14ac:dyDescent="0.25">
      <c r="A6217" s="73">
        <v>5601068</v>
      </c>
      <c r="B6217" s="98" t="s">
        <v>962</v>
      </c>
      <c r="C6217" s="74"/>
      <c r="D6217" s="115">
        <v>684.46</v>
      </c>
      <c r="E6217" s="75" t="s">
        <v>6463</v>
      </c>
      <c r="F6217" s="112">
        <f t="shared" si="294"/>
        <v>821.35199999999998</v>
      </c>
      <c r="G6217" s="80" t="s">
        <v>3333</v>
      </c>
      <c r="H6217" s="358"/>
      <c r="I6217" s="365"/>
      <c r="J6217" s="15"/>
      <c r="L6217"/>
      <c r="M6217"/>
      <c r="P6217" s="9">
        <v>76</v>
      </c>
      <c r="V6217" s="39"/>
      <c r="Z6217" s="38"/>
      <c r="AA6217" s="38">
        <v>15.000732355464422</v>
      </c>
      <c r="AB6217" s="30"/>
      <c r="AC6217" s="31"/>
      <c r="AD6217" s="32"/>
      <c r="AE6217" s="32"/>
      <c r="AF6217" s="33"/>
      <c r="AJ6217" s="350">
        <v>3101068</v>
      </c>
      <c r="AK6217" s="3"/>
      <c r="AL6217" s="3"/>
    </row>
    <row r="6218" spans="1:38" ht="12" customHeight="1" x14ac:dyDescent="0.25">
      <c r="A6218" s="73">
        <v>5601069</v>
      </c>
      <c r="B6218" s="98" t="s">
        <v>963</v>
      </c>
      <c r="C6218" s="74"/>
      <c r="D6218" s="115">
        <v>955.66</v>
      </c>
      <c r="E6218" s="75" t="s">
        <v>6463</v>
      </c>
      <c r="F6218" s="112">
        <f t="shared" si="294"/>
        <v>1146.7919999999999</v>
      </c>
      <c r="G6218" s="80" t="s">
        <v>3335</v>
      </c>
      <c r="H6218" s="358"/>
      <c r="I6218" s="365"/>
      <c r="L6218"/>
      <c r="M6218"/>
      <c r="P6218" s="9">
        <v>76</v>
      </c>
      <c r="V6218" s="39"/>
      <c r="Z6218" s="38"/>
      <c r="AA6218" s="38">
        <v>15.000149866618713</v>
      </c>
      <c r="AB6218" s="30"/>
      <c r="AC6218" s="31"/>
      <c r="AD6218" s="32"/>
      <c r="AE6218" s="32"/>
      <c r="AF6218" s="33"/>
      <c r="AJ6218" s="350">
        <v>3101069</v>
      </c>
      <c r="AK6218" s="3"/>
      <c r="AL6218" s="3"/>
    </row>
    <row r="6219" spans="1:38" ht="12" customHeight="1" x14ac:dyDescent="0.25">
      <c r="A6219" s="73">
        <v>5601070</v>
      </c>
      <c r="B6219" s="98" t="s">
        <v>964</v>
      </c>
      <c r="C6219" s="74"/>
      <c r="D6219" s="115">
        <v>1544.93</v>
      </c>
      <c r="E6219" s="75" t="s">
        <v>6463</v>
      </c>
      <c r="F6219" s="112">
        <f t="shared" si="294"/>
        <v>1853.9159999999999</v>
      </c>
      <c r="G6219" s="80" t="s">
        <v>3334</v>
      </c>
      <c r="H6219" s="358"/>
      <c r="I6219" s="365"/>
      <c r="L6219"/>
      <c r="M6219"/>
      <c r="P6219" s="9">
        <v>76</v>
      </c>
      <c r="V6219" s="39"/>
      <c r="Z6219" s="38"/>
      <c r="AA6219" s="38">
        <v>15.000324461625468</v>
      </c>
      <c r="AB6219" s="30"/>
      <c r="AC6219" s="31"/>
      <c r="AD6219" s="32"/>
      <c r="AE6219" s="32"/>
      <c r="AF6219" s="33"/>
      <c r="AJ6219" s="350">
        <v>3101070</v>
      </c>
      <c r="AK6219" s="3"/>
      <c r="AL6219" s="3"/>
    </row>
    <row r="6220" spans="1:38" ht="12" customHeight="1" x14ac:dyDescent="0.25">
      <c r="A6220" s="73">
        <v>5604013</v>
      </c>
      <c r="B6220" s="98" t="s">
        <v>965</v>
      </c>
      <c r="C6220" s="74"/>
      <c r="D6220" s="115">
        <v>316.64</v>
      </c>
      <c r="E6220" s="75" t="s">
        <v>6463</v>
      </c>
      <c r="F6220" s="112">
        <f t="shared" si="294"/>
        <v>379.96799999999996</v>
      </c>
      <c r="G6220" s="80" t="s">
        <v>3334</v>
      </c>
      <c r="H6220" s="358"/>
      <c r="I6220" s="365"/>
      <c r="L6220"/>
      <c r="M6220"/>
      <c r="P6220" s="9">
        <v>76</v>
      </c>
      <c r="V6220" s="39"/>
      <c r="Z6220" s="38"/>
      <c r="AA6220" s="38">
        <v>14.999095350099523</v>
      </c>
      <c r="AB6220" s="30"/>
      <c r="AC6220" s="31"/>
      <c r="AD6220" s="32"/>
      <c r="AE6220" s="32"/>
      <c r="AF6220" s="33"/>
      <c r="AJ6220" s="350">
        <v>3102013</v>
      </c>
      <c r="AK6220" s="3"/>
      <c r="AL6220" s="3"/>
    </row>
    <row r="6221" spans="1:38" ht="12" customHeight="1" x14ac:dyDescent="0.25">
      <c r="A6221" s="73">
        <v>5604014</v>
      </c>
      <c r="B6221" s="98" t="s">
        <v>966</v>
      </c>
      <c r="C6221" s="74"/>
      <c r="D6221" s="115">
        <v>780.37</v>
      </c>
      <c r="E6221" s="75" t="s">
        <v>1</v>
      </c>
      <c r="F6221" s="112">
        <f t="shared" si="294"/>
        <v>936.44399999999996</v>
      </c>
      <c r="G6221" s="80" t="s">
        <v>3335</v>
      </c>
      <c r="H6221" s="358"/>
      <c r="I6221" s="365"/>
      <c r="L6221"/>
      <c r="M6221"/>
      <c r="P6221" s="9">
        <v>76</v>
      </c>
      <c r="V6221" s="39"/>
      <c r="Z6221" s="38"/>
      <c r="AA6221" s="38">
        <v>14.999908234991835</v>
      </c>
      <c r="AB6221" s="30"/>
      <c r="AC6221" s="31"/>
      <c r="AD6221" s="32"/>
      <c r="AE6221" s="32"/>
      <c r="AF6221" s="33"/>
      <c r="AJ6221" s="350">
        <v>3102014</v>
      </c>
      <c r="AK6221" s="3"/>
      <c r="AL6221" s="3"/>
    </row>
    <row r="6222" spans="1:38" ht="12" customHeight="1" x14ac:dyDescent="0.25">
      <c r="A6222" s="73">
        <v>5604015</v>
      </c>
      <c r="B6222" s="98" t="s">
        <v>967</v>
      </c>
      <c r="C6222" s="74"/>
      <c r="D6222" s="115">
        <v>912.69</v>
      </c>
      <c r="E6222" s="75" t="s">
        <v>6463</v>
      </c>
      <c r="F6222" s="112">
        <f t="shared" si="294"/>
        <v>1095.2280000000001</v>
      </c>
      <c r="G6222" s="80" t="s">
        <v>3335</v>
      </c>
      <c r="H6222" s="358"/>
      <c r="I6222" s="365"/>
      <c r="L6222"/>
      <c r="M6222"/>
      <c r="P6222" s="9">
        <v>76</v>
      </c>
      <c r="V6222" s="39"/>
      <c r="Z6222" s="38"/>
      <c r="AA6222" s="38">
        <v>15.000156921821556</v>
      </c>
      <c r="AB6222" s="30"/>
      <c r="AC6222" s="31"/>
      <c r="AD6222" s="32"/>
      <c r="AE6222" s="32"/>
      <c r="AF6222" s="33"/>
      <c r="AJ6222" s="350">
        <v>3102015</v>
      </c>
      <c r="AK6222" s="3"/>
      <c r="AL6222" s="3"/>
    </row>
    <row r="6223" spans="1:38" ht="12" customHeight="1" x14ac:dyDescent="0.25">
      <c r="A6223" s="73">
        <v>5604016</v>
      </c>
      <c r="B6223" s="98" t="s">
        <v>968</v>
      </c>
      <c r="C6223" s="74"/>
      <c r="D6223" s="115">
        <v>1071.53</v>
      </c>
      <c r="E6223" s="75" t="s">
        <v>6463</v>
      </c>
      <c r="F6223" s="112">
        <f t="shared" si="294"/>
        <v>1285.836</v>
      </c>
      <c r="G6223" s="80" t="s">
        <v>3335</v>
      </c>
      <c r="H6223" s="358"/>
      <c r="I6223" s="22"/>
      <c r="L6223"/>
      <c r="M6223"/>
      <c r="P6223" s="9">
        <v>76</v>
      </c>
      <c r="V6223" s="39"/>
      <c r="Z6223" s="38"/>
      <c r="AA6223" s="38">
        <v>14.999465355004261</v>
      </c>
      <c r="AB6223" s="30"/>
      <c r="AC6223" s="31"/>
      <c r="AD6223" s="32"/>
      <c r="AE6223" s="32"/>
      <c r="AF6223" s="33"/>
      <c r="AJ6223" s="350">
        <v>3102016</v>
      </c>
      <c r="AK6223" s="3"/>
      <c r="AL6223" s="3"/>
    </row>
    <row r="6224" spans="1:38" ht="12" customHeight="1" x14ac:dyDescent="0.25">
      <c r="A6224" s="73">
        <v>5604017</v>
      </c>
      <c r="B6224" s="98" t="s">
        <v>969</v>
      </c>
      <c r="C6224" s="74"/>
      <c r="D6224" s="115">
        <v>1353.58</v>
      </c>
      <c r="E6224" s="75" t="s">
        <v>6463</v>
      </c>
      <c r="F6224" s="112">
        <f t="shared" si="294"/>
        <v>1624.2959999999998</v>
      </c>
      <c r="G6224" s="80" t="s">
        <v>3335</v>
      </c>
      <c r="H6224" s="358"/>
      <c r="I6224" s="360" t="s">
        <v>8358</v>
      </c>
      <c r="L6224"/>
      <c r="M6224"/>
      <c r="P6224" s="9">
        <v>76</v>
      </c>
      <c r="V6224" s="39"/>
      <c r="Z6224" s="38"/>
      <c r="AA6224" s="38">
        <v>14.999470955454456</v>
      </c>
      <c r="AB6224" s="30"/>
      <c r="AC6224" s="31"/>
      <c r="AD6224" s="32"/>
      <c r="AE6224" s="32"/>
      <c r="AF6224" s="33"/>
      <c r="AJ6224" s="350">
        <v>3102017</v>
      </c>
      <c r="AK6224" s="3"/>
      <c r="AL6224" s="3"/>
    </row>
    <row r="6225" spans="1:38" ht="12" customHeight="1" x14ac:dyDescent="0.25">
      <c r="A6225" s="73">
        <v>5604018</v>
      </c>
      <c r="B6225" s="98" t="s">
        <v>970</v>
      </c>
      <c r="C6225" s="74"/>
      <c r="D6225" s="115">
        <v>2088.7399999999998</v>
      </c>
      <c r="E6225" s="75" t="s">
        <v>6463</v>
      </c>
      <c r="F6225" s="112">
        <f t="shared" si="294"/>
        <v>2506.4879999999998</v>
      </c>
      <c r="G6225" s="80" t="s">
        <v>3334</v>
      </c>
      <c r="H6225" s="358"/>
      <c r="I6225" s="361"/>
      <c r="L6225"/>
      <c r="M6225"/>
      <c r="P6225" s="9">
        <v>76</v>
      </c>
      <c r="V6225" s="39"/>
      <c r="Z6225" s="38"/>
      <c r="AA6225" s="38">
        <v>14.999794297938863</v>
      </c>
      <c r="AB6225" s="30"/>
      <c r="AC6225" s="31"/>
      <c r="AD6225" s="32"/>
      <c r="AE6225" s="32"/>
      <c r="AF6225" s="33"/>
      <c r="AJ6225" s="350">
        <v>3102018</v>
      </c>
      <c r="AK6225" s="3"/>
      <c r="AL6225" s="3"/>
    </row>
    <row r="6226" spans="1:38" ht="12" customHeight="1" x14ac:dyDescent="0.25">
      <c r="A6226" s="73">
        <v>5603028</v>
      </c>
      <c r="B6226" s="98" t="s">
        <v>971</v>
      </c>
      <c r="C6226" s="74"/>
      <c r="D6226" s="115">
        <v>696.62</v>
      </c>
      <c r="E6226" s="75" t="s">
        <v>1</v>
      </c>
      <c r="F6226" s="112">
        <f t="shared" si="294"/>
        <v>835.94399999999996</v>
      </c>
      <c r="G6226" s="80" t="s">
        <v>3335</v>
      </c>
      <c r="H6226" s="358"/>
      <c r="L6226"/>
      <c r="M6226"/>
      <c r="P6226" s="9">
        <v>76</v>
      </c>
      <c r="V6226" s="39"/>
      <c r="Z6226" s="38"/>
      <c r="AA6226" s="38">
        <v>15</v>
      </c>
      <c r="AB6226" s="30"/>
      <c r="AC6226" s="31"/>
      <c r="AD6226" s="32"/>
      <c r="AE6226" s="32"/>
      <c r="AF6226" s="33"/>
      <c r="AJ6226" s="350">
        <v>3103028</v>
      </c>
      <c r="AK6226" s="3"/>
      <c r="AL6226" s="3"/>
    </row>
    <row r="6227" spans="1:38" ht="12" customHeight="1" x14ac:dyDescent="0.25">
      <c r="A6227" s="73">
        <v>5603029</v>
      </c>
      <c r="B6227" s="98" t="s">
        <v>972</v>
      </c>
      <c r="C6227" s="74"/>
      <c r="D6227" s="115">
        <v>1015.52</v>
      </c>
      <c r="E6227" s="75" t="s">
        <v>1</v>
      </c>
      <c r="F6227" s="112">
        <f t="shared" si="294"/>
        <v>1218.624</v>
      </c>
      <c r="G6227" s="80" t="s">
        <v>3335</v>
      </c>
      <c r="H6227" s="358"/>
      <c r="I6227" s="326" t="s">
        <v>4394</v>
      </c>
      <c r="L6227"/>
      <c r="M6227"/>
      <c r="P6227" s="9">
        <v>76</v>
      </c>
      <c r="V6227" s="39"/>
      <c r="Z6227" s="38"/>
      <c r="AA6227" s="38">
        <v>15.000141031788544</v>
      </c>
      <c r="AB6227" s="30"/>
      <c r="AC6227" s="31"/>
      <c r="AD6227" s="32"/>
      <c r="AE6227" s="32"/>
      <c r="AF6227" s="33"/>
      <c r="AJ6227" s="350">
        <v>3103029</v>
      </c>
      <c r="AK6227" s="3"/>
      <c r="AL6227" s="3"/>
    </row>
    <row r="6228" spans="1:38" ht="12" customHeight="1" x14ac:dyDescent="0.25">
      <c r="A6228" s="73">
        <v>5603030</v>
      </c>
      <c r="B6228" s="98" t="s">
        <v>973</v>
      </c>
      <c r="C6228" s="74"/>
      <c r="D6228" s="115">
        <v>1437.3</v>
      </c>
      <c r="E6228" s="75" t="s">
        <v>6464</v>
      </c>
      <c r="F6228" s="112">
        <f t="shared" si="294"/>
        <v>1724.76</v>
      </c>
      <c r="G6228" s="80" t="s">
        <v>3335</v>
      </c>
      <c r="H6228" s="358"/>
      <c r="I6228" s="360" t="s">
        <v>8207</v>
      </c>
      <c r="L6228"/>
      <c r="M6228"/>
      <c r="P6228" s="9">
        <v>76</v>
      </c>
      <c r="V6228" s="39"/>
      <c r="Z6228" s="38"/>
      <c r="AA6228" s="38">
        <v>14.999601418948544</v>
      </c>
      <c r="AB6228" s="30"/>
      <c r="AC6228" s="31"/>
      <c r="AD6228" s="32"/>
      <c r="AE6228" s="32"/>
      <c r="AF6228" s="33"/>
      <c r="AJ6228" s="350">
        <v>3103030</v>
      </c>
      <c r="AK6228" s="3"/>
      <c r="AL6228" s="3"/>
    </row>
    <row r="6229" spans="1:38" ht="12" customHeight="1" x14ac:dyDescent="0.25">
      <c r="A6229" s="271">
        <v>5603031</v>
      </c>
      <c r="B6229" s="100" t="s">
        <v>974</v>
      </c>
      <c r="C6229" s="85"/>
      <c r="D6229" s="115">
        <v>2314.89</v>
      </c>
      <c r="E6229" s="86" t="s">
        <v>1</v>
      </c>
      <c r="F6229" s="292">
        <f t="shared" si="294"/>
        <v>2777.8679999999999</v>
      </c>
      <c r="G6229" s="87" t="s">
        <v>3334</v>
      </c>
      <c r="H6229" s="358"/>
      <c r="I6229" s="367"/>
      <c r="L6229"/>
      <c r="M6229"/>
      <c r="P6229" s="9">
        <v>76</v>
      </c>
      <c r="V6229" s="39"/>
      <c r="Z6229" s="38"/>
      <c r="AA6229" s="38">
        <v>15.000123737873679</v>
      </c>
      <c r="AB6229" s="30"/>
      <c r="AC6229" s="31"/>
      <c r="AD6229" s="32"/>
      <c r="AE6229" s="32"/>
      <c r="AF6229" s="33"/>
      <c r="AJ6229" s="350">
        <v>3103031</v>
      </c>
      <c r="AK6229" s="3"/>
      <c r="AL6229" s="3"/>
    </row>
    <row r="6230" spans="1:38" ht="60" customHeight="1" x14ac:dyDescent="0.25">
      <c r="A6230" s="269">
        <v>211</v>
      </c>
      <c r="B6230" s="284" t="s">
        <v>8118</v>
      </c>
      <c r="C6230" s="267"/>
      <c r="D6230" s="115"/>
      <c r="E6230" s="267"/>
      <c r="F6230" s="298"/>
      <c r="G6230" s="189"/>
      <c r="H6230" s="358"/>
      <c r="I6230" s="331"/>
      <c r="J6230" s="72"/>
      <c r="K6230" s="72"/>
      <c r="L6230"/>
      <c r="M6230"/>
      <c r="P6230" s="9">
        <v>77</v>
      </c>
      <c r="R6230" s="36"/>
      <c r="V6230" s="37"/>
      <c r="Z6230" s="38"/>
      <c r="AA6230" s="38"/>
      <c r="AB6230" s="30"/>
      <c r="AC6230" s="31"/>
      <c r="AD6230" s="32"/>
      <c r="AE6230" s="32"/>
      <c r="AF6230" s="33"/>
      <c r="AJ6230" s="350"/>
      <c r="AK6230" s="3"/>
      <c r="AL6230" s="3"/>
    </row>
    <row r="6231" spans="1:38" ht="12" customHeight="1" x14ac:dyDescent="0.25">
      <c r="A6231" s="76">
        <v>5601001</v>
      </c>
      <c r="B6231" s="270" t="s">
        <v>975</v>
      </c>
      <c r="C6231" s="77"/>
      <c r="D6231" s="115">
        <v>262.95999999999998</v>
      </c>
      <c r="E6231" s="78" t="s">
        <v>6463</v>
      </c>
      <c r="F6231" s="112">
        <f t="shared" si="294"/>
        <v>315.55199999999996</v>
      </c>
      <c r="G6231" s="79" t="s">
        <v>3334</v>
      </c>
      <c r="H6231" s="358"/>
      <c r="I6231" s="347"/>
      <c r="L6231"/>
      <c r="M6231"/>
      <c r="P6231" s="9">
        <v>77</v>
      </c>
      <c r="V6231" s="39"/>
      <c r="Z6231" s="38"/>
      <c r="AA6231" s="38">
        <v>14.999183051032091</v>
      </c>
      <c r="AB6231" s="30"/>
      <c r="AC6231" s="31"/>
      <c r="AD6231" s="32"/>
      <c r="AE6231" s="32"/>
      <c r="AF6231" s="33"/>
      <c r="AJ6231" s="350">
        <v>3101001</v>
      </c>
      <c r="AK6231" s="3"/>
      <c r="AL6231" s="3"/>
    </row>
    <row r="6232" spans="1:38" ht="12" customHeight="1" x14ac:dyDescent="0.25">
      <c r="A6232" s="73">
        <v>5601002</v>
      </c>
      <c r="B6232" s="98" t="s">
        <v>976</v>
      </c>
      <c r="C6232" s="74"/>
      <c r="D6232" s="115">
        <v>443.51</v>
      </c>
      <c r="E6232" s="75" t="s">
        <v>6463</v>
      </c>
      <c r="F6232" s="112">
        <f t="shared" si="294"/>
        <v>532.21199999999999</v>
      </c>
      <c r="G6232" s="80" t="s">
        <v>3335</v>
      </c>
      <c r="H6232" s="358"/>
      <c r="I6232" s="365" t="s">
        <v>5010</v>
      </c>
      <c r="L6232"/>
      <c r="M6232"/>
      <c r="P6232" s="9">
        <v>77</v>
      </c>
      <c r="V6232" s="39"/>
      <c r="Z6232" s="38"/>
      <c r="AA6232" s="38">
        <v>14.999838537798297</v>
      </c>
      <c r="AB6232" s="30"/>
      <c r="AC6232" s="31"/>
      <c r="AD6232" s="32"/>
      <c r="AE6232" s="32"/>
      <c r="AF6232" s="33"/>
      <c r="AJ6232" s="350">
        <v>3101002</v>
      </c>
      <c r="AK6232" s="3"/>
      <c r="AL6232" s="3"/>
    </row>
    <row r="6233" spans="1:38" ht="12" customHeight="1" x14ac:dyDescent="0.25">
      <c r="A6233" s="73">
        <v>5601003</v>
      </c>
      <c r="B6233" s="98" t="s">
        <v>977</v>
      </c>
      <c r="C6233" s="74"/>
      <c r="D6233" s="115">
        <v>478.16</v>
      </c>
      <c r="E6233" s="75" t="s">
        <v>6463</v>
      </c>
      <c r="F6233" s="112">
        <f t="shared" si="294"/>
        <v>573.79200000000003</v>
      </c>
      <c r="G6233" s="80" t="s">
        <v>3333</v>
      </c>
      <c r="H6233" s="358"/>
      <c r="I6233" s="365"/>
      <c r="J6233" s="15"/>
      <c r="L6233"/>
      <c r="M6233"/>
      <c r="P6233" s="9">
        <v>77</v>
      </c>
      <c r="V6233" s="39"/>
      <c r="Z6233" s="38"/>
      <c r="AA6233" s="38">
        <v>15.000299526747753</v>
      </c>
      <c r="AB6233" s="30"/>
      <c r="AC6233" s="31"/>
      <c r="AD6233" s="32"/>
      <c r="AE6233" s="32"/>
      <c r="AF6233" s="33"/>
      <c r="AJ6233" s="350">
        <v>3101003</v>
      </c>
      <c r="AK6233" s="3"/>
      <c r="AL6233" s="3"/>
    </row>
    <row r="6234" spans="1:38" ht="12" customHeight="1" x14ac:dyDescent="0.25">
      <c r="A6234" s="73">
        <v>5601004</v>
      </c>
      <c r="B6234" s="98" t="s">
        <v>978</v>
      </c>
      <c r="C6234" s="74"/>
      <c r="D6234" s="115">
        <v>538.6</v>
      </c>
      <c r="E6234" s="75" t="s">
        <v>6463</v>
      </c>
      <c r="F6234" s="112">
        <f t="shared" si="294"/>
        <v>646.32000000000005</v>
      </c>
      <c r="G6234" s="80" t="s">
        <v>3333</v>
      </c>
      <c r="H6234" s="358"/>
      <c r="I6234" s="365"/>
      <c r="J6234" s="15"/>
      <c r="L6234"/>
      <c r="M6234"/>
      <c r="P6234" s="9">
        <v>77</v>
      </c>
      <c r="V6234" s="39"/>
      <c r="Z6234" s="38"/>
      <c r="AA6234" s="38">
        <v>15.000265915013571</v>
      </c>
      <c r="AB6234" s="30"/>
      <c r="AC6234" s="31"/>
      <c r="AD6234" s="32"/>
      <c r="AE6234" s="32"/>
      <c r="AF6234" s="33"/>
      <c r="AJ6234" s="350">
        <v>3101004</v>
      </c>
      <c r="AK6234" s="3"/>
      <c r="AL6234" s="3"/>
    </row>
    <row r="6235" spans="1:38" ht="12" customHeight="1" x14ac:dyDescent="0.25">
      <c r="A6235" s="73">
        <v>5601005</v>
      </c>
      <c r="B6235" s="98" t="s">
        <v>979</v>
      </c>
      <c r="C6235" s="74"/>
      <c r="D6235" s="115">
        <v>681.27</v>
      </c>
      <c r="E6235" s="75" t="s">
        <v>6463</v>
      </c>
      <c r="F6235" s="112">
        <f t="shared" si="294"/>
        <v>817.524</v>
      </c>
      <c r="G6235" s="80" t="s">
        <v>3335</v>
      </c>
      <c r="H6235" s="358"/>
      <c r="I6235" s="365"/>
      <c r="L6235"/>
      <c r="M6235"/>
      <c r="P6235" s="9">
        <v>77</v>
      </c>
      <c r="V6235" s="39"/>
      <c r="Z6235" s="38"/>
      <c r="AA6235" s="38">
        <v>14.999579549276831</v>
      </c>
      <c r="AB6235" s="30"/>
      <c r="AC6235" s="31"/>
      <c r="AD6235" s="32"/>
      <c r="AE6235" s="32"/>
      <c r="AF6235" s="33"/>
      <c r="AJ6235" s="350">
        <v>3101005</v>
      </c>
      <c r="AK6235" s="3"/>
      <c r="AL6235" s="3"/>
    </row>
    <row r="6236" spans="1:38" ht="12" customHeight="1" x14ac:dyDescent="0.25">
      <c r="A6236" s="73">
        <v>5601006</v>
      </c>
      <c r="B6236" s="98" t="s">
        <v>980</v>
      </c>
      <c r="C6236" s="74"/>
      <c r="D6236" s="115">
        <v>1147.46</v>
      </c>
      <c r="E6236" s="75" t="s">
        <v>6463</v>
      </c>
      <c r="F6236" s="112">
        <f t="shared" si="294"/>
        <v>1376.952</v>
      </c>
      <c r="G6236" s="80" t="s">
        <v>3334</v>
      </c>
      <c r="H6236" s="358"/>
      <c r="I6236" s="365"/>
      <c r="L6236"/>
      <c r="M6236"/>
      <c r="P6236" s="9">
        <v>77</v>
      </c>
      <c r="V6236" s="39"/>
      <c r="Z6236" s="38"/>
      <c r="AA6236" s="38">
        <v>15.000187221508014</v>
      </c>
      <c r="AB6236" s="30"/>
      <c r="AC6236" s="31"/>
      <c r="AD6236" s="32"/>
      <c r="AE6236" s="32"/>
      <c r="AF6236" s="33"/>
      <c r="AJ6236" s="350">
        <v>3101006</v>
      </c>
      <c r="AK6236" s="3"/>
      <c r="AL6236" s="3"/>
    </row>
    <row r="6237" spans="1:38" ht="12" customHeight="1" x14ac:dyDescent="0.25">
      <c r="A6237" s="73">
        <v>5604019</v>
      </c>
      <c r="B6237" s="98" t="s">
        <v>981</v>
      </c>
      <c r="C6237" s="74"/>
      <c r="D6237" s="115">
        <v>296.27999999999997</v>
      </c>
      <c r="E6237" s="75" t="s">
        <v>6463</v>
      </c>
      <c r="F6237" s="112">
        <f t="shared" si="294"/>
        <v>355.53599999999994</v>
      </c>
      <c r="G6237" s="80" t="s">
        <v>3334</v>
      </c>
      <c r="H6237" s="358"/>
      <c r="I6237" s="365"/>
      <c r="L6237"/>
      <c r="M6237"/>
      <c r="P6237" s="9">
        <v>77</v>
      </c>
      <c r="V6237" s="39"/>
      <c r="Z6237" s="38"/>
      <c r="AA6237" s="38">
        <v>14.99975830231547</v>
      </c>
      <c r="AB6237" s="30"/>
      <c r="AC6237" s="31"/>
      <c r="AD6237" s="32"/>
      <c r="AE6237" s="32"/>
      <c r="AF6237" s="33"/>
      <c r="AJ6237" s="350">
        <v>3102019</v>
      </c>
      <c r="AK6237" s="3"/>
      <c r="AL6237" s="3"/>
    </row>
    <row r="6238" spans="1:38" ht="12" customHeight="1" x14ac:dyDescent="0.25">
      <c r="A6238" s="73">
        <v>5604020</v>
      </c>
      <c r="B6238" s="98" t="s">
        <v>982</v>
      </c>
      <c r="C6238" s="74"/>
      <c r="D6238" s="115">
        <v>624.61</v>
      </c>
      <c r="E6238" s="75" t="s">
        <v>1</v>
      </c>
      <c r="F6238" s="112">
        <f t="shared" si="294"/>
        <v>749.53200000000004</v>
      </c>
      <c r="G6238" s="80" t="s">
        <v>3335</v>
      </c>
      <c r="H6238" s="358"/>
      <c r="I6238" s="365"/>
      <c r="L6238"/>
      <c r="M6238"/>
      <c r="P6238" s="9">
        <v>77</v>
      </c>
      <c r="V6238" s="39"/>
      <c r="Z6238" s="38"/>
      <c r="AA6238" s="38">
        <v>15.000458589379065</v>
      </c>
      <c r="AB6238" s="30"/>
      <c r="AC6238" s="31"/>
      <c r="AD6238" s="32"/>
      <c r="AE6238" s="32"/>
      <c r="AF6238" s="33"/>
      <c r="AJ6238" s="350">
        <v>3102020</v>
      </c>
      <c r="AK6238" s="3"/>
      <c r="AL6238" s="3"/>
    </row>
    <row r="6239" spans="1:38" ht="12" customHeight="1" x14ac:dyDescent="0.25">
      <c r="A6239" s="73">
        <v>5604021</v>
      </c>
      <c r="B6239" s="98" t="s">
        <v>983</v>
      </c>
      <c r="C6239" s="74"/>
      <c r="D6239" s="115">
        <v>779.74</v>
      </c>
      <c r="E6239" s="75" t="s">
        <v>1</v>
      </c>
      <c r="F6239" s="112">
        <f t="shared" si="294"/>
        <v>935.68799999999999</v>
      </c>
      <c r="G6239" s="80" t="s">
        <v>3335</v>
      </c>
      <c r="H6239" s="358"/>
      <c r="I6239" s="365"/>
      <c r="L6239"/>
      <c r="M6239"/>
      <c r="P6239" s="9">
        <v>77</v>
      </c>
      <c r="V6239" s="39"/>
      <c r="Z6239" s="38"/>
      <c r="AA6239" s="38">
        <v>15.00073469987511</v>
      </c>
      <c r="AB6239" s="30"/>
      <c r="AC6239" s="31"/>
      <c r="AD6239" s="32"/>
      <c r="AE6239" s="32"/>
      <c r="AF6239" s="33"/>
      <c r="AJ6239" s="350">
        <v>3102021</v>
      </c>
      <c r="AK6239" s="3"/>
      <c r="AL6239" s="3"/>
    </row>
    <row r="6240" spans="1:38" ht="12" customHeight="1" x14ac:dyDescent="0.25">
      <c r="A6240" s="73">
        <v>5604022</v>
      </c>
      <c r="B6240" s="98" t="s">
        <v>984</v>
      </c>
      <c r="C6240" s="74"/>
      <c r="D6240" s="115">
        <v>927.08</v>
      </c>
      <c r="E6240" s="75" t="s">
        <v>1</v>
      </c>
      <c r="F6240" s="112">
        <f t="shared" si="294"/>
        <v>1112.4960000000001</v>
      </c>
      <c r="G6240" s="80" t="s">
        <v>3335</v>
      </c>
      <c r="H6240" s="358"/>
      <c r="L6240"/>
      <c r="M6240"/>
      <c r="P6240" s="9">
        <v>77</v>
      </c>
      <c r="V6240" s="39"/>
      <c r="Z6240" s="38"/>
      <c r="AA6240" s="38">
        <v>15.000540699201309</v>
      </c>
      <c r="AB6240" s="30"/>
      <c r="AC6240" s="31"/>
      <c r="AD6240" s="32"/>
      <c r="AE6240" s="32"/>
      <c r="AF6240" s="33"/>
      <c r="AJ6240" s="350">
        <v>3102022</v>
      </c>
      <c r="AK6240" s="3"/>
      <c r="AL6240" s="3"/>
    </row>
    <row r="6241" spans="1:38" ht="12" customHeight="1" x14ac:dyDescent="0.25">
      <c r="A6241" s="73">
        <v>5604023</v>
      </c>
      <c r="B6241" s="98" t="s">
        <v>985</v>
      </c>
      <c r="C6241" s="74"/>
      <c r="D6241" s="115">
        <v>1129.28</v>
      </c>
      <c r="E6241" s="75" t="s">
        <v>6463</v>
      </c>
      <c r="F6241" s="112">
        <f t="shared" si="294"/>
        <v>1355.136</v>
      </c>
      <c r="G6241" s="80" t="s">
        <v>3335</v>
      </c>
      <c r="H6241" s="358"/>
      <c r="I6241" s="360" t="s">
        <v>8358</v>
      </c>
      <c r="L6241"/>
      <c r="M6241"/>
      <c r="P6241" s="9">
        <v>77</v>
      </c>
      <c r="V6241" s="39"/>
      <c r="Z6241" s="38"/>
      <c r="AA6241" s="38">
        <v>14.999556113584191</v>
      </c>
      <c r="AB6241" s="30"/>
      <c r="AC6241" s="31"/>
      <c r="AD6241" s="32"/>
      <c r="AE6241" s="32"/>
      <c r="AF6241" s="33"/>
      <c r="AJ6241" s="350">
        <v>3102023</v>
      </c>
      <c r="AK6241" s="3"/>
      <c r="AL6241" s="3"/>
    </row>
    <row r="6242" spans="1:38" ht="12" customHeight="1" x14ac:dyDescent="0.25">
      <c r="A6242" s="73">
        <v>5604024</v>
      </c>
      <c r="B6242" s="98" t="s">
        <v>986</v>
      </c>
      <c r="C6242" s="74"/>
      <c r="D6242" s="115">
        <v>1754.35</v>
      </c>
      <c r="E6242" s="75" t="s">
        <v>6464</v>
      </c>
      <c r="F6242" s="112">
        <f t="shared" si="294"/>
        <v>2105.2199999999998</v>
      </c>
      <c r="G6242" s="80" t="s">
        <v>3334</v>
      </c>
      <c r="H6242" s="358"/>
      <c r="I6242" s="361"/>
      <c r="L6242"/>
      <c r="M6242"/>
      <c r="P6242" s="9">
        <v>77</v>
      </c>
      <c r="V6242" s="39"/>
      <c r="Z6242" s="38"/>
      <c r="AA6242" s="38">
        <v>14.999918363348414</v>
      </c>
      <c r="AB6242" s="30"/>
      <c r="AC6242" s="31"/>
      <c r="AD6242" s="32"/>
      <c r="AE6242" s="32"/>
      <c r="AF6242" s="33"/>
      <c r="AJ6242" s="350">
        <v>3102024</v>
      </c>
      <c r="AK6242" s="3"/>
      <c r="AL6242" s="3"/>
    </row>
    <row r="6243" spans="1:38" ht="12" customHeight="1" x14ac:dyDescent="0.25">
      <c r="A6243" s="73">
        <v>5603001</v>
      </c>
      <c r="B6243" s="98" t="s">
        <v>987</v>
      </c>
      <c r="C6243" s="74"/>
      <c r="D6243" s="115">
        <v>592.91</v>
      </c>
      <c r="E6243" s="75" t="s">
        <v>6464</v>
      </c>
      <c r="F6243" s="112">
        <f t="shared" si="294"/>
        <v>711.49199999999996</v>
      </c>
      <c r="G6243" s="80" t="s">
        <v>3335</v>
      </c>
      <c r="H6243" s="358"/>
      <c r="L6243"/>
      <c r="M6243"/>
      <c r="P6243" s="9">
        <v>77</v>
      </c>
      <c r="V6243" s="39"/>
      <c r="Z6243" s="38"/>
      <c r="AA6243" s="38">
        <v>15.000362327592455</v>
      </c>
      <c r="AB6243" s="30"/>
      <c r="AC6243" s="31"/>
      <c r="AD6243" s="32"/>
      <c r="AE6243" s="32"/>
      <c r="AF6243" s="33"/>
      <c r="AJ6243" s="350">
        <v>3103001</v>
      </c>
      <c r="AK6243" s="3"/>
      <c r="AL6243" s="3"/>
    </row>
    <row r="6244" spans="1:38" ht="12" customHeight="1" x14ac:dyDescent="0.25">
      <c r="A6244" s="73">
        <v>5603002</v>
      </c>
      <c r="B6244" s="98" t="s">
        <v>988</v>
      </c>
      <c r="C6244" s="74"/>
      <c r="D6244" s="115">
        <v>932.66</v>
      </c>
      <c r="E6244" s="75" t="s">
        <v>1</v>
      </c>
      <c r="F6244" s="112">
        <f t="shared" si="294"/>
        <v>1119.192</v>
      </c>
      <c r="G6244" s="80" t="s">
        <v>3335</v>
      </c>
      <c r="H6244" s="358"/>
      <c r="I6244" s="326" t="s">
        <v>4394</v>
      </c>
      <c r="L6244"/>
      <c r="M6244"/>
      <c r="P6244" s="9">
        <v>77</v>
      </c>
      <c r="V6244" s="39"/>
      <c r="Z6244" s="38"/>
      <c r="AA6244" s="38">
        <v>14.999769659556833</v>
      </c>
      <c r="AB6244" s="30"/>
      <c r="AC6244" s="31"/>
      <c r="AD6244" s="32"/>
      <c r="AE6244" s="32"/>
      <c r="AF6244" s="33"/>
      <c r="AJ6244" s="350">
        <v>3103002</v>
      </c>
      <c r="AK6244" s="3"/>
      <c r="AL6244" s="3"/>
    </row>
    <row r="6245" spans="1:38" ht="12" customHeight="1" x14ac:dyDescent="0.25">
      <c r="A6245" s="73">
        <v>5603003</v>
      </c>
      <c r="B6245" s="98" t="s">
        <v>989</v>
      </c>
      <c r="C6245" s="74"/>
      <c r="D6245" s="115">
        <v>1259.4100000000001</v>
      </c>
      <c r="E6245" s="75" t="s">
        <v>1</v>
      </c>
      <c r="F6245" s="112">
        <f t="shared" si="294"/>
        <v>1511.2920000000001</v>
      </c>
      <c r="G6245" s="80" t="s">
        <v>3335</v>
      </c>
      <c r="H6245" s="358"/>
      <c r="I6245" s="360" t="s">
        <v>8207</v>
      </c>
      <c r="L6245"/>
      <c r="M6245"/>
      <c r="P6245" s="9">
        <v>77</v>
      </c>
      <c r="V6245" s="39"/>
      <c r="Z6245" s="38"/>
      <c r="AA6245" s="38">
        <v>14.99971569909593</v>
      </c>
      <c r="AB6245" s="30"/>
      <c r="AC6245" s="31"/>
      <c r="AD6245" s="32"/>
      <c r="AE6245" s="32"/>
      <c r="AF6245" s="33"/>
      <c r="AJ6245" s="350">
        <v>3103003</v>
      </c>
      <c r="AK6245" s="3"/>
      <c r="AL6245" s="3"/>
    </row>
    <row r="6246" spans="1:38" ht="12" customHeight="1" x14ac:dyDescent="0.25">
      <c r="A6246" s="271">
        <v>5603004</v>
      </c>
      <c r="B6246" s="100" t="s">
        <v>990</v>
      </c>
      <c r="C6246" s="85"/>
      <c r="D6246" s="115">
        <v>1942.78</v>
      </c>
      <c r="E6246" s="86" t="s">
        <v>1</v>
      </c>
      <c r="F6246" s="292">
        <f t="shared" si="294"/>
        <v>2331.3359999999998</v>
      </c>
      <c r="G6246" s="87" t="s">
        <v>3334</v>
      </c>
      <c r="H6246" s="358"/>
      <c r="I6246" s="367"/>
      <c r="L6246"/>
      <c r="M6246"/>
      <c r="P6246" s="9">
        <v>77</v>
      </c>
      <c r="V6246" s="39"/>
      <c r="Z6246" s="38"/>
      <c r="AA6246" s="38">
        <v>14.999631404349429</v>
      </c>
      <c r="AB6246" s="30"/>
      <c r="AC6246" s="31"/>
      <c r="AD6246" s="32"/>
      <c r="AE6246" s="32"/>
      <c r="AF6246" s="33"/>
      <c r="AJ6246" s="350">
        <v>3103004</v>
      </c>
      <c r="AK6246" s="3"/>
      <c r="AL6246" s="3"/>
    </row>
    <row r="6247" spans="1:38" ht="60" customHeight="1" x14ac:dyDescent="0.25">
      <c r="A6247" s="269">
        <v>212</v>
      </c>
      <c r="B6247" s="284" t="s">
        <v>8119</v>
      </c>
      <c r="C6247" s="267"/>
      <c r="D6247" s="115"/>
      <c r="E6247" s="267"/>
      <c r="F6247" s="298"/>
      <c r="G6247" s="189"/>
      <c r="H6247" s="358"/>
      <c r="I6247" s="331"/>
      <c r="J6247" s="72"/>
      <c r="K6247" s="72"/>
      <c r="L6247"/>
      <c r="M6247"/>
      <c r="P6247" s="9">
        <v>78</v>
      </c>
      <c r="R6247" s="36"/>
      <c r="V6247" s="37"/>
      <c r="Z6247" s="38"/>
      <c r="AA6247" s="38"/>
      <c r="AB6247" s="30"/>
      <c r="AC6247" s="31"/>
      <c r="AD6247" s="32"/>
      <c r="AE6247" s="32"/>
      <c r="AF6247" s="33"/>
      <c r="AJ6247" s="350"/>
      <c r="AK6247" s="3"/>
      <c r="AL6247" s="3"/>
    </row>
    <row r="6248" spans="1:38" ht="12" customHeight="1" x14ac:dyDescent="0.25">
      <c r="A6248" s="76">
        <v>5601054</v>
      </c>
      <c r="B6248" s="270" t="s">
        <v>991</v>
      </c>
      <c r="C6248" s="77"/>
      <c r="D6248" s="115">
        <v>473.07</v>
      </c>
      <c r="E6248" s="78" t="s">
        <v>6463</v>
      </c>
      <c r="F6248" s="112">
        <f t="shared" si="294"/>
        <v>567.68399999999997</v>
      </c>
      <c r="G6248" s="79" t="s">
        <v>3334</v>
      </c>
      <c r="H6248" s="358"/>
      <c r="I6248" s="366" t="s">
        <v>5011</v>
      </c>
      <c r="L6248"/>
      <c r="M6248"/>
      <c r="P6248" s="9">
        <v>78</v>
      </c>
      <c r="V6248" s="39"/>
      <c r="Z6248" s="38"/>
      <c r="AA6248" s="38">
        <v>15.001059610668761</v>
      </c>
      <c r="AB6248" s="30"/>
      <c r="AC6248" s="31"/>
      <c r="AD6248" s="32"/>
      <c r="AE6248" s="32"/>
      <c r="AF6248" s="33"/>
      <c r="AJ6248" s="350">
        <v>3101054</v>
      </c>
      <c r="AK6248" s="3"/>
      <c r="AL6248" s="3"/>
    </row>
    <row r="6249" spans="1:38" ht="12" customHeight="1" x14ac:dyDescent="0.25">
      <c r="A6249" s="73">
        <v>5601055</v>
      </c>
      <c r="B6249" s="98" t="s">
        <v>992</v>
      </c>
      <c r="C6249" s="74"/>
      <c r="D6249" s="115">
        <v>500.24</v>
      </c>
      <c r="E6249" s="75" t="s">
        <v>6464</v>
      </c>
      <c r="F6249" s="112">
        <f t="shared" si="294"/>
        <v>600.28800000000001</v>
      </c>
      <c r="G6249" s="80" t="s">
        <v>3335</v>
      </c>
      <c r="H6249" s="358"/>
      <c r="I6249" s="365"/>
      <c r="L6249"/>
      <c r="M6249"/>
      <c r="P6249" s="9">
        <v>78</v>
      </c>
      <c r="V6249" s="39"/>
      <c r="Z6249" s="38"/>
      <c r="AA6249" s="38">
        <v>14.999427393495182</v>
      </c>
      <c r="AB6249" s="30"/>
      <c r="AC6249" s="31"/>
      <c r="AD6249" s="32"/>
      <c r="AE6249" s="32"/>
      <c r="AF6249" s="33"/>
      <c r="AJ6249" s="350">
        <v>3101055</v>
      </c>
      <c r="AK6249" s="3"/>
      <c r="AL6249" s="3"/>
    </row>
    <row r="6250" spans="1:38" ht="12" customHeight="1" x14ac:dyDescent="0.25">
      <c r="A6250" s="73">
        <v>5601056</v>
      </c>
      <c r="B6250" s="98" t="s">
        <v>993</v>
      </c>
      <c r="C6250" s="74"/>
      <c r="D6250" s="115">
        <v>643.08000000000004</v>
      </c>
      <c r="E6250" s="75" t="s">
        <v>6463</v>
      </c>
      <c r="F6250" s="112">
        <f t="shared" si="294"/>
        <v>771.69600000000003</v>
      </c>
      <c r="G6250" s="80" t="s">
        <v>3335</v>
      </c>
      <c r="H6250" s="358"/>
      <c r="I6250" s="365"/>
      <c r="L6250"/>
      <c r="M6250"/>
      <c r="P6250" s="9">
        <v>78</v>
      </c>
      <c r="V6250" s="39"/>
      <c r="Z6250" s="38"/>
      <c r="AA6250" s="38">
        <v>14.999331878312773</v>
      </c>
      <c r="AB6250" s="30"/>
      <c r="AC6250" s="31"/>
      <c r="AD6250" s="32"/>
      <c r="AE6250" s="32"/>
      <c r="AF6250" s="33"/>
      <c r="AJ6250" s="350">
        <v>3101056</v>
      </c>
      <c r="AK6250" s="3"/>
      <c r="AL6250" s="3"/>
    </row>
    <row r="6251" spans="1:38" ht="12" customHeight="1" x14ac:dyDescent="0.25">
      <c r="A6251" s="73">
        <v>5601057</v>
      </c>
      <c r="B6251" s="98" t="s">
        <v>994</v>
      </c>
      <c r="C6251" s="74"/>
      <c r="D6251" s="115">
        <v>887.01</v>
      </c>
      <c r="E6251" s="75" t="s">
        <v>6463</v>
      </c>
      <c r="F6251" s="112">
        <f t="shared" si="294"/>
        <v>1064.412</v>
      </c>
      <c r="G6251" s="80" t="s">
        <v>3335</v>
      </c>
      <c r="H6251" s="358"/>
      <c r="I6251" s="365"/>
      <c r="L6251"/>
      <c r="M6251"/>
      <c r="P6251" s="9">
        <v>78</v>
      </c>
      <c r="V6251" s="39"/>
      <c r="Z6251" s="38"/>
      <c r="AA6251" s="38">
        <v>14.999838537798297</v>
      </c>
      <c r="AB6251" s="30"/>
      <c r="AC6251" s="31"/>
      <c r="AD6251" s="32"/>
      <c r="AE6251" s="32"/>
      <c r="AF6251" s="33"/>
      <c r="AJ6251" s="350">
        <v>3101057</v>
      </c>
      <c r="AK6251" s="3"/>
      <c r="AL6251" s="3"/>
    </row>
    <row r="6252" spans="1:38" ht="12" customHeight="1" x14ac:dyDescent="0.25">
      <c r="A6252" s="73">
        <v>5601058</v>
      </c>
      <c r="B6252" s="98" t="s">
        <v>995</v>
      </c>
      <c r="C6252" s="74"/>
      <c r="D6252" s="115">
        <v>1407.57</v>
      </c>
      <c r="E6252" s="75" t="s">
        <v>1</v>
      </c>
      <c r="F6252" s="112">
        <f t="shared" si="294"/>
        <v>1689.0839999999998</v>
      </c>
      <c r="G6252" s="80" t="s">
        <v>3334</v>
      </c>
      <c r="H6252" s="358"/>
      <c r="I6252" s="365"/>
      <c r="L6252"/>
      <c r="M6252"/>
      <c r="P6252" s="9">
        <v>78</v>
      </c>
      <c r="V6252" s="39"/>
      <c r="Z6252" s="38"/>
      <c r="AA6252" s="38">
        <v>15</v>
      </c>
      <c r="AB6252" s="30"/>
      <c r="AC6252" s="31"/>
      <c r="AD6252" s="32"/>
      <c r="AE6252" s="32"/>
      <c r="AF6252" s="33"/>
      <c r="AJ6252" s="350">
        <v>3101058</v>
      </c>
      <c r="AK6252" s="3"/>
      <c r="AL6252" s="3"/>
    </row>
    <row r="6253" spans="1:38" ht="12" customHeight="1" x14ac:dyDescent="0.25">
      <c r="A6253" s="73">
        <v>5603025</v>
      </c>
      <c r="B6253" s="98" t="s">
        <v>996</v>
      </c>
      <c r="C6253" s="74"/>
      <c r="D6253" s="115">
        <v>933.48</v>
      </c>
      <c r="E6253" s="75" t="s">
        <v>1</v>
      </c>
      <c r="F6253" s="112">
        <f t="shared" si="294"/>
        <v>1120.1759999999999</v>
      </c>
      <c r="G6253" s="80" t="s">
        <v>3335</v>
      </c>
      <c r="H6253" s="358"/>
      <c r="I6253" s="365"/>
      <c r="L6253"/>
      <c r="M6253"/>
      <c r="P6253" s="9">
        <v>78</v>
      </c>
      <c r="V6253" s="39"/>
      <c r="Z6253" s="38"/>
      <c r="AA6253" s="38">
        <v>15.000460278007907</v>
      </c>
      <c r="AB6253" s="30"/>
      <c r="AC6253" s="31"/>
      <c r="AD6253" s="32"/>
      <c r="AE6253" s="32"/>
      <c r="AF6253" s="33"/>
      <c r="AJ6253" s="350">
        <v>3103025</v>
      </c>
      <c r="AK6253" s="3"/>
      <c r="AL6253" s="3"/>
    </row>
    <row r="6254" spans="1:38" ht="12" customHeight="1" x14ac:dyDescent="0.25">
      <c r="A6254" s="73">
        <v>5603026</v>
      </c>
      <c r="B6254" s="98" t="s">
        <v>997</v>
      </c>
      <c r="C6254" s="74"/>
      <c r="D6254" s="115">
        <v>1400.26</v>
      </c>
      <c r="E6254" s="75" t="s">
        <v>6464</v>
      </c>
      <c r="F6254" s="112">
        <f t="shared" si="294"/>
        <v>1680.3119999999999</v>
      </c>
      <c r="G6254" s="80" t="s">
        <v>3335</v>
      </c>
      <c r="H6254" s="358"/>
      <c r="I6254" s="365"/>
      <c r="L6254"/>
      <c r="M6254"/>
      <c r="P6254" s="9">
        <v>78</v>
      </c>
      <c r="V6254" s="39"/>
      <c r="Z6254" s="38"/>
      <c r="AA6254" s="38">
        <v>14.999488595683758</v>
      </c>
      <c r="AB6254" s="30"/>
      <c r="AC6254" s="31"/>
      <c r="AD6254" s="32"/>
      <c r="AE6254" s="32"/>
      <c r="AF6254" s="33"/>
      <c r="AJ6254" s="350">
        <v>3103026</v>
      </c>
      <c r="AK6254" s="3"/>
      <c r="AL6254" s="3"/>
    </row>
    <row r="6255" spans="1:38" ht="12" customHeight="1" x14ac:dyDescent="0.25">
      <c r="A6255" s="271">
        <v>5603027</v>
      </c>
      <c r="B6255" s="100" t="s">
        <v>998</v>
      </c>
      <c r="C6255" s="85"/>
      <c r="D6255" s="115">
        <v>2232.94</v>
      </c>
      <c r="E6255" s="86" t="s">
        <v>6464</v>
      </c>
      <c r="F6255" s="292">
        <f t="shared" si="294"/>
        <v>2679.5279999999998</v>
      </c>
      <c r="G6255" s="87" t="s">
        <v>3334</v>
      </c>
      <c r="H6255" s="358"/>
      <c r="I6255" s="365"/>
      <c r="L6255"/>
      <c r="M6255"/>
      <c r="P6255" s="9">
        <v>78</v>
      </c>
      <c r="V6255" s="39"/>
      <c r="Z6255" s="38"/>
      <c r="AA6255" s="38">
        <v>14.999679302161496</v>
      </c>
      <c r="AB6255" s="30"/>
      <c r="AC6255" s="31"/>
      <c r="AD6255" s="32"/>
      <c r="AE6255" s="32"/>
      <c r="AF6255" s="33"/>
      <c r="AJ6255" s="350">
        <v>3103027</v>
      </c>
      <c r="AK6255" s="3"/>
      <c r="AL6255" s="3"/>
    </row>
    <row r="6256" spans="1:38" ht="60" customHeight="1" x14ac:dyDescent="0.25">
      <c r="A6256" s="269">
        <v>213</v>
      </c>
      <c r="B6256" s="284" t="s">
        <v>8120</v>
      </c>
      <c r="C6256" s="267"/>
      <c r="D6256" s="115"/>
      <c r="E6256" s="267"/>
      <c r="F6256" s="298"/>
      <c r="G6256" s="189"/>
      <c r="H6256" s="358"/>
      <c r="I6256" s="331"/>
      <c r="J6256" s="72"/>
      <c r="K6256" s="72"/>
      <c r="L6256"/>
      <c r="M6256"/>
      <c r="P6256" s="9">
        <v>79</v>
      </c>
      <c r="R6256" s="36"/>
      <c r="V6256" s="37"/>
      <c r="Z6256" s="38"/>
      <c r="AA6256" s="38"/>
      <c r="AB6256" s="30"/>
      <c r="AC6256" s="31"/>
      <c r="AD6256" s="32"/>
      <c r="AE6256" s="32"/>
      <c r="AF6256" s="33"/>
      <c r="AJ6256" s="350"/>
      <c r="AK6256" s="3"/>
      <c r="AL6256" s="3"/>
    </row>
    <row r="6257" spans="1:38" ht="12" customHeight="1" x14ac:dyDescent="0.25">
      <c r="A6257" s="76">
        <v>5601007</v>
      </c>
      <c r="B6257" s="270" t="s">
        <v>999</v>
      </c>
      <c r="C6257" s="77"/>
      <c r="D6257" s="115">
        <v>264.08</v>
      </c>
      <c r="E6257" s="78" t="s">
        <v>6463</v>
      </c>
      <c r="F6257" s="112">
        <f t="shared" si="294"/>
        <v>316.89599999999996</v>
      </c>
      <c r="G6257" s="79" t="s">
        <v>3334</v>
      </c>
      <c r="H6257" s="358"/>
      <c r="I6257" s="366" t="s">
        <v>5009</v>
      </c>
      <c r="L6257"/>
      <c r="M6257"/>
      <c r="P6257" s="9">
        <v>79</v>
      </c>
      <c r="V6257" s="39"/>
      <c r="Z6257" s="38"/>
      <c r="AA6257" s="38">
        <v>15.001627074520016</v>
      </c>
      <c r="AB6257" s="30"/>
      <c r="AC6257" s="31"/>
      <c r="AD6257" s="32"/>
      <c r="AE6257" s="32"/>
      <c r="AF6257" s="33"/>
      <c r="AJ6257" s="350">
        <v>3101007</v>
      </c>
      <c r="AK6257" s="3"/>
      <c r="AL6257" s="3"/>
    </row>
    <row r="6258" spans="1:38" ht="12" customHeight="1" x14ac:dyDescent="0.25">
      <c r="A6258" s="73">
        <v>5601008</v>
      </c>
      <c r="B6258" s="98" t="s">
        <v>1000</v>
      </c>
      <c r="C6258" s="74"/>
      <c r="D6258" s="115">
        <v>493.35</v>
      </c>
      <c r="E6258" s="75" t="s">
        <v>6463</v>
      </c>
      <c r="F6258" s="112">
        <f t="shared" si="294"/>
        <v>592.02</v>
      </c>
      <c r="G6258" s="80" t="s">
        <v>3335</v>
      </c>
      <c r="H6258" s="358"/>
      <c r="I6258" s="365"/>
      <c r="L6258"/>
      <c r="M6258"/>
      <c r="P6258" s="9">
        <v>79</v>
      </c>
      <c r="V6258" s="39"/>
      <c r="Z6258" s="38"/>
      <c r="AA6258" s="38">
        <v>14.999854849478922</v>
      </c>
      <c r="AB6258" s="30"/>
      <c r="AC6258" s="31"/>
      <c r="AD6258" s="32"/>
      <c r="AE6258" s="32"/>
      <c r="AF6258" s="33"/>
      <c r="AJ6258" s="350">
        <v>3101008</v>
      </c>
      <c r="AK6258" s="3"/>
      <c r="AL6258" s="3"/>
    </row>
    <row r="6259" spans="1:38" ht="12" customHeight="1" x14ac:dyDescent="0.25">
      <c r="A6259" s="73">
        <v>5601009</v>
      </c>
      <c r="B6259" s="98" t="s">
        <v>1001</v>
      </c>
      <c r="C6259" s="74"/>
      <c r="D6259" s="115">
        <v>549.78</v>
      </c>
      <c r="E6259" s="75" t="s">
        <v>6463</v>
      </c>
      <c r="F6259" s="112">
        <f t="shared" si="294"/>
        <v>659.73599999999999</v>
      </c>
      <c r="G6259" s="80" t="s">
        <v>3333</v>
      </c>
      <c r="H6259" s="358"/>
      <c r="I6259" s="365"/>
      <c r="J6259" s="15"/>
      <c r="L6259"/>
      <c r="M6259"/>
      <c r="P6259" s="9">
        <v>79</v>
      </c>
      <c r="V6259" s="39"/>
      <c r="Z6259" s="38"/>
      <c r="AA6259" s="38">
        <v>14.999869747570784</v>
      </c>
      <c r="AB6259" s="30"/>
      <c r="AC6259" s="31"/>
      <c r="AD6259" s="32"/>
      <c r="AE6259" s="32"/>
      <c r="AF6259" s="33"/>
      <c r="AJ6259" s="350">
        <v>3101009</v>
      </c>
      <c r="AK6259" s="3"/>
      <c r="AL6259" s="3"/>
    </row>
    <row r="6260" spans="1:38" ht="12" customHeight="1" x14ac:dyDescent="0.25">
      <c r="A6260" s="73">
        <v>5601010</v>
      </c>
      <c r="B6260" s="98" t="s">
        <v>1002</v>
      </c>
      <c r="C6260" s="74"/>
      <c r="D6260" s="115">
        <v>641.91</v>
      </c>
      <c r="E6260" s="75" t="s">
        <v>6463</v>
      </c>
      <c r="F6260" s="112">
        <f t="shared" si="294"/>
        <v>770.29199999999992</v>
      </c>
      <c r="G6260" s="80" t="s">
        <v>3333</v>
      </c>
      <c r="H6260" s="358"/>
      <c r="I6260" s="365"/>
      <c r="J6260" s="15"/>
      <c r="L6260"/>
      <c r="M6260"/>
      <c r="P6260" s="9">
        <v>79</v>
      </c>
      <c r="V6260" s="39"/>
      <c r="Z6260" s="38"/>
      <c r="AA6260" s="38">
        <v>15</v>
      </c>
      <c r="AB6260" s="30"/>
      <c r="AC6260" s="31"/>
      <c r="AD6260" s="32"/>
      <c r="AE6260" s="32"/>
      <c r="AF6260" s="33"/>
      <c r="AJ6260" s="350">
        <v>3101010</v>
      </c>
      <c r="AK6260" s="3"/>
      <c r="AL6260" s="3"/>
    </row>
    <row r="6261" spans="1:38" ht="12" customHeight="1" x14ac:dyDescent="0.25">
      <c r="A6261" s="73">
        <v>5601011</v>
      </c>
      <c r="B6261" s="98" t="s">
        <v>1003</v>
      </c>
      <c r="C6261" s="74"/>
      <c r="D6261" s="115">
        <v>913.3</v>
      </c>
      <c r="E6261" s="75" t="s">
        <v>6463</v>
      </c>
      <c r="F6261" s="112">
        <f t="shared" si="294"/>
        <v>1095.9599999999998</v>
      </c>
      <c r="G6261" s="80" t="s">
        <v>3335</v>
      </c>
      <c r="H6261" s="358"/>
      <c r="I6261" s="365"/>
      <c r="L6261"/>
      <c r="M6261"/>
      <c r="P6261" s="9">
        <v>79</v>
      </c>
      <c r="V6261" s="39"/>
      <c r="Z6261" s="38"/>
      <c r="AA6261" s="38">
        <v>14.999451143972777</v>
      </c>
      <c r="AB6261" s="30"/>
      <c r="AC6261" s="31"/>
      <c r="AD6261" s="32"/>
      <c r="AE6261" s="32"/>
      <c r="AF6261" s="33"/>
      <c r="AJ6261" s="350">
        <v>3101011</v>
      </c>
      <c r="AK6261" s="3"/>
      <c r="AL6261" s="3"/>
    </row>
    <row r="6262" spans="1:38" ht="12" customHeight="1" x14ac:dyDescent="0.25">
      <c r="A6262" s="73">
        <v>5601012</v>
      </c>
      <c r="B6262" s="98" t="s">
        <v>1004</v>
      </c>
      <c r="C6262" s="74"/>
      <c r="D6262" s="115">
        <v>1354.19</v>
      </c>
      <c r="E6262" s="75" t="s">
        <v>6463</v>
      </c>
      <c r="F6262" s="112">
        <f t="shared" si="294"/>
        <v>1625.028</v>
      </c>
      <c r="G6262" s="80" t="s">
        <v>3334</v>
      </c>
      <c r="H6262" s="358"/>
      <c r="I6262" s="365"/>
      <c r="L6262"/>
      <c r="M6262"/>
      <c r="P6262" s="9">
        <v>79</v>
      </c>
      <c r="V6262" s="39"/>
      <c r="Z6262" s="38"/>
      <c r="AA6262" s="38">
        <v>15.000052880395117</v>
      </c>
      <c r="AB6262" s="30"/>
      <c r="AC6262" s="31"/>
      <c r="AD6262" s="32"/>
      <c r="AE6262" s="32"/>
      <c r="AF6262" s="33"/>
      <c r="AJ6262" s="350">
        <v>3101012</v>
      </c>
      <c r="AK6262" s="3"/>
      <c r="AL6262" s="3"/>
    </row>
    <row r="6263" spans="1:38" ht="12" customHeight="1" x14ac:dyDescent="0.25">
      <c r="A6263" s="73">
        <v>5604025</v>
      </c>
      <c r="B6263" s="98" t="s">
        <v>1005</v>
      </c>
      <c r="C6263" s="74"/>
      <c r="D6263" s="115">
        <v>298.04000000000002</v>
      </c>
      <c r="E6263" s="75" t="s">
        <v>1</v>
      </c>
      <c r="F6263" s="112">
        <f t="shared" si="294"/>
        <v>357.64800000000002</v>
      </c>
      <c r="G6263" s="80" t="s">
        <v>3334</v>
      </c>
      <c r="H6263" s="358"/>
      <c r="I6263" s="365"/>
      <c r="L6263"/>
      <c r="M6263"/>
      <c r="P6263" s="9">
        <v>79</v>
      </c>
      <c r="V6263" s="39"/>
      <c r="Z6263" s="38"/>
      <c r="AA6263" s="38">
        <v>14.997597308986059</v>
      </c>
      <c r="AB6263" s="30"/>
      <c r="AC6263" s="31"/>
      <c r="AD6263" s="32"/>
      <c r="AE6263" s="32"/>
      <c r="AF6263" s="33"/>
      <c r="AJ6263" s="350">
        <v>3102025</v>
      </c>
      <c r="AK6263" s="3"/>
      <c r="AL6263" s="3"/>
    </row>
    <row r="6264" spans="1:38" ht="12" customHeight="1" x14ac:dyDescent="0.25">
      <c r="A6264" s="73">
        <v>5604026</v>
      </c>
      <c r="B6264" s="98" t="s">
        <v>1006</v>
      </c>
      <c r="C6264" s="74"/>
      <c r="D6264" s="115">
        <v>682.4</v>
      </c>
      <c r="E6264" s="75" t="s">
        <v>6463</v>
      </c>
      <c r="F6264" s="112">
        <f t="shared" si="294"/>
        <v>818.88</v>
      </c>
      <c r="G6264" s="80" t="s">
        <v>3335</v>
      </c>
      <c r="H6264" s="358"/>
      <c r="I6264" s="365"/>
      <c r="L6264"/>
      <c r="M6264"/>
      <c r="P6264" s="9">
        <v>79</v>
      </c>
      <c r="V6264" s="39"/>
      <c r="Z6264" s="38"/>
      <c r="AA6264" s="38">
        <v>15.000209881207226</v>
      </c>
      <c r="AB6264" s="30"/>
      <c r="AC6264" s="31"/>
      <c r="AD6264" s="32"/>
      <c r="AE6264" s="32"/>
      <c r="AF6264" s="33"/>
      <c r="AJ6264" s="350">
        <v>3102026</v>
      </c>
      <c r="AK6264" s="3"/>
      <c r="AL6264" s="3"/>
    </row>
    <row r="6265" spans="1:38" ht="12" customHeight="1" x14ac:dyDescent="0.25">
      <c r="A6265" s="73">
        <v>5604027</v>
      </c>
      <c r="B6265" s="98" t="s">
        <v>1007</v>
      </c>
      <c r="C6265" s="74"/>
      <c r="D6265" s="115">
        <v>836.48</v>
      </c>
      <c r="E6265" s="75" t="s">
        <v>6463</v>
      </c>
      <c r="F6265" s="112">
        <f t="shared" si="294"/>
        <v>1003.776</v>
      </c>
      <c r="G6265" s="80" t="s">
        <v>3335</v>
      </c>
      <c r="H6265" s="358"/>
      <c r="L6265"/>
      <c r="M6265"/>
      <c r="P6265" s="9">
        <v>79</v>
      </c>
      <c r="V6265" s="39"/>
      <c r="Z6265" s="38"/>
      <c r="AA6265" s="38">
        <v>15.000428045544041</v>
      </c>
      <c r="AB6265" s="30"/>
      <c r="AC6265" s="31"/>
      <c r="AD6265" s="32"/>
      <c r="AE6265" s="32"/>
      <c r="AF6265" s="33"/>
      <c r="AJ6265" s="350">
        <v>3102027</v>
      </c>
      <c r="AK6265" s="3"/>
      <c r="AL6265" s="3"/>
    </row>
    <row r="6266" spans="1:38" ht="12" customHeight="1" x14ac:dyDescent="0.25">
      <c r="A6266" s="73">
        <v>5604028</v>
      </c>
      <c r="B6266" s="98" t="s">
        <v>1008</v>
      </c>
      <c r="C6266" s="74"/>
      <c r="D6266" s="115">
        <v>1093.8900000000001</v>
      </c>
      <c r="E6266" s="75" t="s">
        <v>6463</v>
      </c>
      <c r="F6266" s="112">
        <f t="shared" si="294"/>
        <v>1312.6680000000001</v>
      </c>
      <c r="G6266" s="80" t="s">
        <v>3335</v>
      </c>
      <c r="H6266" s="358"/>
      <c r="I6266" s="365" t="s">
        <v>5006</v>
      </c>
      <c r="L6266"/>
      <c r="M6266"/>
      <c r="P6266" s="9">
        <v>79</v>
      </c>
      <c r="V6266" s="39"/>
      <c r="Z6266" s="38"/>
      <c r="AA6266" s="38">
        <v>15.0003927832622</v>
      </c>
      <c r="AB6266" s="30"/>
      <c r="AC6266" s="31"/>
      <c r="AD6266" s="32"/>
      <c r="AE6266" s="32"/>
      <c r="AF6266" s="33"/>
      <c r="AJ6266" s="350">
        <v>3102028</v>
      </c>
      <c r="AK6266" s="3"/>
      <c r="AL6266" s="3"/>
    </row>
    <row r="6267" spans="1:38" ht="12" customHeight="1" x14ac:dyDescent="0.25">
      <c r="A6267" s="73">
        <v>5604029</v>
      </c>
      <c r="B6267" s="98" t="s">
        <v>1009</v>
      </c>
      <c r="C6267" s="74"/>
      <c r="D6267" s="115">
        <v>1414.84</v>
      </c>
      <c r="E6267" s="75" t="s">
        <v>6463</v>
      </c>
      <c r="F6267" s="112">
        <f t="shared" si="294"/>
        <v>1697.8079999999998</v>
      </c>
      <c r="G6267" s="80" t="s">
        <v>3335</v>
      </c>
      <c r="H6267" s="358"/>
      <c r="I6267" s="365"/>
      <c r="L6267"/>
      <c r="M6267"/>
      <c r="P6267" s="9">
        <v>79</v>
      </c>
      <c r="V6267" s="39"/>
      <c r="Z6267" s="38"/>
      <c r="AA6267" s="38">
        <v>14.99979754626068</v>
      </c>
      <c r="AB6267" s="30"/>
      <c r="AC6267" s="31"/>
      <c r="AD6267" s="32"/>
      <c r="AE6267" s="32"/>
      <c r="AF6267" s="33"/>
      <c r="AJ6267" s="350">
        <v>3102029</v>
      </c>
      <c r="AK6267" s="3"/>
      <c r="AL6267" s="3"/>
    </row>
    <row r="6268" spans="1:38" ht="12" customHeight="1" x14ac:dyDescent="0.25">
      <c r="A6268" s="73">
        <v>5604030</v>
      </c>
      <c r="B6268" s="98" t="s">
        <v>1010</v>
      </c>
      <c r="C6268" s="74"/>
      <c r="D6268" s="115">
        <v>2109.85</v>
      </c>
      <c r="E6268" s="75" t="s">
        <v>1</v>
      </c>
      <c r="F6268" s="112">
        <f t="shared" si="294"/>
        <v>2531.8199999999997</v>
      </c>
      <c r="G6268" s="80" t="s">
        <v>3334</v>
      </c>
      <c r="H6268" s="358"/>
      <c r="I6268" s="365"/>
      <c r="L6268"/>
      <c r="M6268"/>
      <c r="P6268" s="9">
        <v>79</v>
      </c>
      <c r="V6268" s="39"/>
      <c r="Z6268" s="38"/>
      <c r="AA6268" s="38">
        <v>14.999830295625031</v>
      </c>
      <c r="AB6268" s="30"/>
      <c r="AC6268" s="31"/>
      <c r="AD6268" s="32"/>
      <c r="AE6268" s="32"/>
      <c r="AF6268" s="33"/>
      <c r="AJ6268" s="350">
        <v>3102030</v>
      </c>
      <c r="AK6268" s="3"/>
      <c r="AL6268" s="3"/>
    </row>
    <row r="6269" spans="1:38" ht="12" customHeight="1" x14ac:dyDescent="0.25">
      <c r="A6269" s="73">
        <v>5603005</v>
      </c>
      <c r="B6269" s="98" t="s">
        <v>1011</v>
      </c>
      <c r="C6269" s="74"/>
      <c r="D6269" s="115">
        <v>649.09</v>
      </c>
      <c r="E6269" s="75" t="s">
        <v>1</v>
      </c>
      <c r="F6269" s="112">
        <f t="shared" ref="F6269:F6332" si="295">D6269*1.2</f>
        <v>778.90800000000002</v>
      </c>
      <c r="G6269" s="80" t="s">
        <v>3335</v>
      </c>
      <c r="H6269" s="358"/>
      <c r="L6269"/>
      <c r="M6269"/>
      <c r="P6269" s="9">
        <v>79</v>
      </c>
      <c r="V6269" s="39"/>
      <c r="Z6269" s="38"/>
      <c r="AA6269" s="38">
        <v>14.99966902760309</v>
      </c>
      <c r="AB6269" s="30"/>
      <c r="AC6269" s="31"/>
      <c r="AD6269" s="32"/>
      <c r="AE6269" s="32"/>
      <c r="AF6269" s="33"/>
      <c r="AJ6269" s="350">
        <v>3103005</v>
      </c>
      <c r="AK6269" s="3"/>
      <c r="AL6269" s="3"/>
    </row>
    <row r="6270" spans="1:38" ht="12" customHeight="1" x14ac:dyDescent="0.25">
      <c r="A6270" s="73">
        <v>5603006</v>
      </c>
      <c r="B6270" s="98" t="s">
        <v>1012</v>
      </c>
      <c r="C6270" s="74"/>
      <c r="D6270" s="115">
        <v>946.76</v>
      </c>
      <c r="E6270" s="75" t="s">
        <v>1</v>
      </c>
      <c r="F6270" s="112">
        <f t="shared" si="295"/>
        <v>1136.1119999999999</v>
      </c>
      <c r="G6270" s="80" t="s">
        <v>3335</v>
      </c>
      <c r="H6270" s="358"/>
      <c r="I6270" s="326" t="s">
        <v>4394</v>
      </c>
      <c r="L6270"/>
      <c r="M6270"/>
      <c r="P6270" s="9">
        <v>79</v>
      </c>
      <c r="V6270" s="39"/>
      <c r="Z6270" s="38"/>
      <c r="AA6270" s="38">
        <v>15.000378186218882</v>
      </c>
      <c r="AB6270" s="30"/>
      <c r="AC6270" s="31"/>
      <c r="AD6270" s="32"/>
      <c r="AE6270" s="32"/>
      <c r="AF6270" s="33"/>
      <c r="AJ6270" s="350">
        <v>3103006</v>
      </c>
      <c r="AK6270" s="3"/>
      <c r="AL6270" s="3"/>
    </row>
    <row r="6271" spans="1:38" ht="12" customHeight="1" x14ac:dyDescent="0.25">
      <c r="A6271" s="73">
        <v>5603007</v>
      </c>
      <c r="B6271" s="98" t="s">
        <v>1013</v>
      </c>
      <c r="C6271" s="74"/>
      <c r="D6271" s="115">
        <v>1406.88</v>
      </c>
      <c r="E6271" s="75" t="s">
        <v>6464</v>
      </c>
      <c r="F6271" s="112">
        <f t="shared" si="295"/>
        <v>1688.2560000000001</v>
      </c>
      <c r="G6271" s="80" t="s">
        <v>3335</v>
      </c>
      <c r="H6271" s="358"/>
      <c r="I6271" s="360" t="s">
        <v>8207</v>
      </c>
      <c r="L6271"/>
      <c r="M6271"/>
      <c r="P6271" s="9">
        <v>79</v>
      </c>
      <c r="V6271" s="39"/>
      <c r="Z6271" s="38"/>
      <c r="AA6271" s="38">
        <v>15.000050899392264</v>
      </c>
      <c r="AB6271" s="30"/>
      <c r="AC6271" s="31"/>
      <c r="AD6271" s="32"/>
      <c r="AE6271" s="32"/>
      <c r="AF6271" s="33"/>
      <c r="AJ6271" s="350">
        <v>3103007</v>
      </c>
      <c r="AK6271" s="3"/>
      <c r="AL6271" s="3"/>
    </row>
    <row r="6272" spans="1:38" ht="12" customHeight="1" x14ac:dyDescent="0.25">
      <c r="A6272" s="271">
        <v>5603008</v>
      </c>
      <c r="B6272" s="100" t="s">
        <v>1014</v>
      </c>
      <c r="C6272" s="85"/>
      <c r="D6272" s="115">
        <v>2232</v>
      </c>
      <c r="E6272" s="86" t="s">
        <v>1</v>
      </c>
      <c r="F6272" s="292">
        <f t="shared" si="295"/>
        <v>2678.4</v>
      </c>
      <c r="G6272" s="87" t="s">
        <v>3334</v>
      </c>
      <c r="H6272" s="358"/>
      <c r="I6272" s="367"/>
      <c r="L6272"/>
      <c r="M6272"/>
      <c r="P6272" s="9">
        <v>79</v>
      </c>
      <c r="V6272" s="39"/>
      <c r="Z6272" s="38"/>
      <c r="AA6272" s="38">
        <v>15.000256666923335</v>
      </c>
      <c r="AB6272" s="30"/>
      <c r="AC6272" s="31"/>
      <c r="AD6272" s="32"/>
      <c r="AE6272" s="32"/>
      <c r="AF6272" s="33"/>
      <c r="AJ6272" s="350">
        <v>3103008</v>
      </c>
      <c r="AK6272" s="3"/>
      <c r="AL6272" s="3"/>
    </row>
    <row r="6273" spans="1:38" ht="60" customHeight="1" x14ac:dyDescent="0.25">
      <c r="A6273" s="269">
        <v>214</v>
      </c>
      <c r="B6273" s="284" t="s">
        <v>8121</v>
      </c>
      <c r="C6273" s="267"/>
      <c r="D6273" s="115"/>
      <c r="E6273" s="267"/>
      <c r="F6273" s="298"/>
      <c r="G6273" s="189"/>
      <c r="H6273" s="358"/>
      <c r="I6273" s="331"/>
      <c r="J6273" s="72"/>
      <c r="K6273" s="72"/>
      <c r="L6273"/>
      <c r="M6273"/>
      <c r="P6273" s="9">
        <v>80</v>
      </c>
      <c r="R6273" s="36"/>
      <c r="V6273" s="37"/>
      <c r="Z6273" s="38"/>
      <c r="AA6273" s="38"/>
      <c r="AB6273" s="30"/>
      <c r="AC6273" s="31"/>
      <c r="AD6273" s="32"/>
      <c r="AE6273" s="32"/>
      <c r="AF6273" s="33"/>
      <c r="AJ6273" s="350"/>
      <c r="AK6273" s="3"/>
      <c r="AL6273" s="3"/>
    </row>
    <row r="6274" spans="1:38" ht="12" customHeight="1" x14ac:dyDescent="0.25">
      <c r="A6274" s="76">
        <v>5601013</v>
      </c>
      <c r="B6274" s="270" t="s">
        <v>1015</v>
      </c>
      <c r="C6274" s="77"/>
      <c r="D6274" s="115">
        <v>252.91</v>
      </c>
      <c r="E6274" s="78" t="s">
        <v>6463</v>
      </c>
      <c r="F6274" s="112">
        <f t="shared" si="295"/>
        <v>303.49199999999996</v>
      </c>
      <c r="G6274" s="79" t="s">
        <v>3334</v>
      </c>
      <c r="H6274" s="358"/>
      <c r="I6274" s="366" t="s">
        <v>5012</v>
      </c>
      <c r="L6274"/>
      <c r="M6274"/>
      <c r="P6274" s="9">
        <v>80</v>
      </c>
      <c r="V6274" s="39"/>
      <c r="Z6274" s="38"/>
      <c r="AA6274" s="38">
        <v>15.00084942522227</v>
      </c>
      <c r="AB6274" s="30"/>
      <c r="AC6274" s="31"/>
      <c r="AD6274" s="32"/>
      <c r="AE6274" s="32"/>
      <c r="AF6274" s="33"/>
      <c r="AJ6274" s="350">
        <v>3101013</v>
      </c>
      <c r="AK6274" s="3"/>
      <c r="AL6274" s="3"/>
    </row>
    <row r="6275" spans="1:38" ht="12" customHeight="1" x14ac:dyDescent="0.25">
      <c r="A6275" s="73">
        <v>5601014</v>
      </c>
      <c r="B6275" s="98" t="s">
        <v>1016</v>
      </c>
      <c r="C6275" s="74"/>
      <c r="D6275" s="115">
        <v>409.59</v>
      </c>
      <c r="E6275" s="75" t="s">
        <v>6463</v>
      </c>
      <c r="F6275" s="112">
        <f t="shared" si="295"/>
        <v>491.50799999999992</v>
      </c>
      <c r="G6275" s="80" t="s">
        <v>3335</v>
      </c>
      <c r="H6275" s="358"/>
      <c r="I6275" s="365"/>
      <c r="L6275"/>
      <c r="M6275"/>
      <c r="P6275" s="9">
        <v>80</v>
      </c>
      <c r="V6275" s="39"/>
      <c r="Z6275" s="38"/>
      <c r="AA6275" s="38">
        <v>15.000524493863423</v>
      </c>
      <c r="AB6275" s="30"/>
      <c r="AC6275" s="31"/>
      <c r="AD6275" s="32"/>
      <c r="AE6275" s="32"/>
      <c r="AF6275" s="33"/>
      <c r="AJ6275" s="350">
        <v>3101014</v>
      </c>
      <c r="AK6275" s="3"/>
      <c r="AL6275" s="3"/>
    </row>
    <row r="6276" spans="1:38" ht="12" customHeight="1" x14ac:dyDescent="0.25">
      <c r="A6276" s="73">
        <v>5601015</v>
      </c>
      <c r="B6276" s="98" t="s">
        <v>4138</v>
      </c>
      <c r="C6276" s="74"/>
      <c r="D6276" s="115">
        <v>536.22</v>
      </c>
      <c r="E6276" s="75" t="s">
        <v>6463</v>
      </c>
      <c r="F6276" s="112">
        <f t="shared" si="295"/>
        <v>643.46400000000006</v>
      </c>
      <c r="G6276" s="80" t="s">
        <v>3335</v>
      </c>
      <c r="H6276" s="358"/>
      <c r="I6276" s="365"/>
      <c r="L6276"/>
      <c r="M6276"/>
      <c r="P6276" s="9">
        <v>80</v>
      </c>
      <c r="V6276" s="39"/>
      <c r="Z6276" s="38"/>
      <c r="AA6276" s="38">
        <v>14.999599369674968</v>
      </c>
      <c r="AB6276" s="30"/>
      <c r="AC6276" s="31"/>
      <c r="AD6276" s="32"/>
      <c r="AE6276" s="32"/>
      <c r="AF6276" s="33"/>
      <c r="AJ6276" s="350">
        <v>3101015</v>
      </c>
      <c r="AK6276" s="3"/>
      <c r="AL6276" s="3"/>
    </row>
    <row r="6277" spans="1:38" ht="12" customHeight="1" x14ac:dyDescent="0.25">
      <c r="A6277" s="73">
        <v>5601016</v>
      </c>
      <c r="B6277" s="98" t="s">
        <v>1017</v>
      </c>
      <c r="C6277" s="74"/>
      <c r="D6277" s="115">
        <v>649.44000000000005</v>
      </c>
      <c r="E6277" s="75" t="s">
        <v>6463</v>
      </c>
      <c r="F6277" s="112">
        <f t="shared" si="295"/>
        <v>779.32800000000009</v>
      </c>
      <c r="G6277" s="80" t="s">
        <v>3335</v>
      </c>
      <c r="H6277" s="358"/>
      <c r="I6277" s="365"/>
      <c r="L6277"/>
      <c r="M6277"/>
      <c r="P6277" s="9">
        <v>80</v>
      </c>
      <c r="V6277" s="39"/>
      <c r="Z6277" s="38"/>
      <c r="AA6277" s="38">
        <v>15.000551328702173</v>
      </c>
      <c r="AB6277" s="30"/>
      <c r="AC6277" s="31"/>
      <c r="AD6277" s="32"/>
      <c r="AE6277" s="32"/>
      <c r="AF6277" s="33"/>
      <c r="AJ6277" s="350">
        <v>3101016</v>
      </c>
      <c r="AK6277" s="3"/>
      <c r="AL6277" s="3"/>
    </row>
    <row r="6278" spans="1:38" ht="12" customHeight="1" x14ac:dyDescent="0.25">
      <c r="A6278" s="73">
        <v>5601017</v>
      </c>
      <c r="B6278" s="98" t="s">
        <v>1018</v>
      </c>
      <c r="C6278" s="74"/>
      <c r="D6278" s="115">
        <v>918.58</v>
      </c>
      <c r="E6278" s="75" t="s">
        <v>6463</v>
      </c>
      <c r="F6278" s="112">
        <f t="shared" si="295"/>
        <v>1102.296</v>
      </c>
      <c r="G6278" s="80" t="s">
        <v>3335</v>
      </c>
      <c r="H6278" s="358"/>
      <c r="I6278" s="365"/>
      <c r="L6278"/>
      <c r="M6278"/>
      <c r="P6278" s="9">
        <v>80</v>
      </c>
      <c r="V6278" s="39"/>
      <c r="Z6278" s="38"/>
      <c r="AA6278" s="38">
        <v>15.000467741432544</v>
      </c>
      <c r="AB6278" s="30"/>
      <c r="AC6278" s="31"/>
      <c r="AD6278" s="32"/>
      <c r="AE6278" s="32"/>
      <c r="AF6278" s="33"/>
      <c r="AJ6278" s="350">
        <v>3101017</v>
      </c>
      <c r="AK6278" s="3"/>
      <c r="AL6278" s="3"/>
    </row>
    <row r="6279" spans="1:38" ht="12" customHeight="1" x14ac:dyDescent="0.25">
      <c r="A6279" s="73">
        <v>5601018</v>
      </c>
      <c r="B6279" s="98" t="s">
        <v>1019</v>
      </c>
      <c r="C6279" s="74"/>
      <c r="D6279" s="115">
        <v>1353.09</v>
      </c>
      <c r="E6279" s="75" t="s">
        <v>6463</v>
      </c>
      <c r="F6279" s="112">
        <f t="shared" si="295"/>
        <v>1623.7079999999999</v>
      </c>
      <c r="G6279" s="80" t="s">
        <v>3334</v>
      </c>
      <c r="H6279" s="358"/>
      <c r="I6279" s="365"/>
      <c r="L6279"/>
      <c r="M6279"/>
      <c r="P6279" s="9">
        <v>80</v>
      </c>
      <c r="V6279" s="39"/>
      <c r="Z6279" s="38"/>
      <c r="AA6279" s="38">
        <v>14.999576612049623</v>
      </c>
      <c r="AB6279" s="30"/>
      <c r="AC6279" s="31"/>
      <c r="AD6279" s="32"/>
      <c r="AE6279" s="32"/>
      <c r="AF6279" s="33"/>
      <c r="AJ6279" s="350">
        <v>3101018</v>
      </c>
      <c r="AK6279" s="3"/>
      <c r="AL6279" s="3"/>
    </row>
    <row r="6280" spans="1:38" ht="12" customHeight="1" x14ac:dyDescent="0.25">
      <c r="A6280" s="73">
        <v>5604031</v>
      </c>
      <c r="B6280" s="98" t="s">
        <v>1020</v>
      </c>
      <c r="C6280" s="74"/>
      <c r="D6280" s="115">
        <v>315.95</v>
      </c>
      <c r="E6280" s="75" t="s">
        <v>1</v>
      </c>
      <c r="F6280" s="112">
        <f t="shared" si="295"/>
        <v>379.14</v>
      </c>
      <c r="G6280" s="80" t="s">
        <v>3334</v>
      </c>
      <c r="H6280" s="358"/>
      <c r="I6280" s="365"/>
      <c r="L6280"/>
      <c r="M6280"/>
      <c r="P6280" s="9">
        <v>80</v>
      </c>
      <c r="V6280" s="39"/>
      <c r="Z6280" s="38"/>
      <c r="AA6280" s="38">
        <v>15</v>
      </c>
      <c r="AB6280" s="30"/>
      <c r="AC6280" s="31"/>
      <c r="AD6280" s="32"/>
      <c r="AE6280" s="32"/>
      <c r="AF6280" s="33"/>
      <c r="AJ6280" s="350">
        <v>3102031</v>
      </c>
      <c r="AK6280" s="3"/>
      <c r="AL6280" s="3"/>
    </row>
    <row r="6281" spans="1:38" ht="12" customHeight="1" x14ac:dyDescent="0.25">
      <c r="A6281" s="73">
        <v>5604032</v>
      </c>
      <c r="B6281" s="98" t="s">
        <v>1021</v>
      </c>
      <c r="C6281" s="74"/>
      <c r="D6281" s="115">
        <v>618.82000000000005</v>
      </c>
      <c r="E6281" s="75" t="s">
        <v>1</v>
      </c>
      <c r="F6281" s="112">
        <f t="shared" si="295"/>
        <v>742.58400000000006</v>
      </c>
      <c r="G6281" s="80" t="s">
        <v>3335</v>
      </c>
      <c r="H6281" s="358"/>
      <c r="I6281" s="365"/>
      <c r="L6281"/>
      <c r="M6281"/>
      <c r="P6281" s="9">
        <v>80</v>
      </c>
      <c r="V6281" s="39"/>
      <c r="Z6281" s="38"/>
      <c r="AA6281" s="38">
        <v>14.999884278010512</v>
      </c>
      <c r="AB6281" s="30"/>
      <c r="AC6281" s="31"/>
      <c r="AD6281" s="32"/>
      <c r="AE6281" s="32"/>
      <c r="AF6281" s="33"/>
      <c r="AJ6281" s="350">
        <v>3102032</v>
      </c>
      <c r="AK6281" s="3"/>
      <c r="AL6281" s="3"/>
    </row>
    <row r="6282" spans="1:38" ht="12" customHeight="1" x14ac:dyDescent="0.25">
      <c r="A6282" s="73">
        <v>5604033</v>
      </c>
      <c r="B6282" s="98" t="s">
        <v>4139</v>
      </c>
      <c r="C6282" s="74"/>
      <c r="D6282" s="115">
        <v>815.88</v>
      </c>
      <c r="E6282" s="75" t="s">
        <v>6463</v>
      </c>
      <c r="F6282" s="112">
        <f t="shared" si="295"/>
        <v>979.05599999999993</v>
      </c>
      <c r="G6282" s="80" t="s">
        <v>3335</v>
      </c>
      <c r="H6282" s="358"/>
      <c r="L6282"/>
      <c r="M6282"/>
      <c r="P6282" s="9">
        <v>80</v>
      </c>
      <c r="V6282" s="39"/>
      <c r="Z6282" s="38"/>
      <c r="AA6282" s="38">
        <v>14.999912229887471</v>
      </c>
      <c r="AB6282" s="30"/>
      <c r="AC6282" s="31"/>
      <c r="AD6282" s="32"/>
      <c r="AE6282" s="32"/>
      <c r="AF6282" s="33"/>
      <c r="AJ6282" s="350">
        <v>3102033</v>
      </c>
      <c r="AK6282" s="3"/>
      <c r="AL6282" s="3"/>
    </row>
    <row r="6283" spans="1:38" ht="12" customHeight="1" x14ac:dyDescent="0.25">
      <c r="A6283" s="73">
        <v>5604034</v>
      </c>
      <c r="B6283" s="98" t="s">
        <v>1022</v>
      </c>
      <c r="C6283" s="74"/>
      <c r="D6283" s="115">
        <v>1049.81</v>
      </c>
      <c r="E6283" s="75" t="s">
        <v>1</v>
      </c>
      <c r="F6283" s="112">
        <f t="shared" si="295"/>
        <v>1259.7719999999999</v>
      </c>
      <c r="G6283" s="80" t="s">
        <v>3335</v>
      </c>
      <c r="H6283" s="358"/>
      <c r="I6283" s="365" t="s">
        <v>5006</v>
      </c>
      <c r="L6283"/>
      <c r="M6283"/>
      <c r="P6283" s="9">
        <v>80</v>
      </c>
      <c r="V6283" s="39"/>
      <c r="Z6283" s="38"/>
      <c r="AA6283" s="38">
        <v>14.999795364319738</v>
      </c>
      <c r="AB6283" s="30"/>
      <c r="AC6283" s="31"/>
      <c r="AD6283" s="32"/>
      <c r="AE6283" s="32"/>
      <c r="AF6283" s="33"/>
      <c r="AJ6283" s="350">
        <v>3102034</v>
      </c>
      <c r="AK6283" s="3"/>
      <c r="AL6283" s="3"/>
    </row>
    <row r="6284" spans="1:38" ht="12" customHeight="1" x14ac:dyDescent="0.25">
      <c r="A6284" s="73">
        <v>5604035</v>
      </c>
      <c r="B6284" s="98" t="s">
        <v>1023</v>
      </c>
      <c r="C6284" s="74"/>
      <c r="D6284" s="115">
        <v>1423.03</v>
      </c>
      <c r="E6284" s="75" t="s">
        <v>1</v>
      </c>
      <c r="F6284" s="112">
        <f t="shared" si="295"/>
        <v>1707.636</v>
      </c>
      <c r="G6284" s="80" t="s">
        <v>3335</v>
      </c>
      <c r="H6284" s="358"/>
      <c r="I6284" s="365"/>
      <c r="L6284"/>
      <c r="M6284"/>
      <c r="P6284" s="9">
        <v>80</v>
      </c>
      <c r="V6284" s="39"/>
      <c r="Z6284" s="38"/>
      <c r="AA6284" s="38">
        <v>15</v>
      </c>
      <c r="AB6284" s="30"/>
      <c r="AC6284" s="31"/>
      <c r="AD6284" s="32"/>
      <c r="AE6284" s="32"/>
      <c r="AF6284" s="33"/>
      <c r="AJ6284" s="350">
        <v>3102035</v>
      </c>
      <c r="AK6284" s="3"/>
      <c r="AL6284" s="3"/>
    </row>
    <row r="6285" spans="1:38" ht="12" customHeight="1" x14ac:dyDescent="0.25">
      <c r="A6285" s="73">
        <v>5604036</v>
      </c>
      <c r="B6285" s="98" t="s">
        <v>1024</v>
      </c>
      <c r="C6285" s="74"/>
      <c r="D6285" s="115">
        <v>2012.31</v>
      </c>
      <c r="E6285" s="75" t="s">
        <v>1</v>
      </c>
      <c r="F6285" s="112">
        <f t="shared" si="295"/>
        <v>2414.7719999999999</v>
      </c>
      <c r="G6285" s="80" t="s">
        <v>3334</v>
      </c>
      <c r="H6285" s="358"/>
      <c r="I6285" s="365"/>
      <c r="L6285"/>
      <c r="M6285"/>
      <c r="P6285" s="9">
        <v>80</v>
      </c>
      <c r="V6285" s="39"/>
      <c r="Z6285" s="38"/>
      <c r="AA6285" s="38">
        <v>15.000177929611041</v>
      </c>
      <c r="AB6285" s="30"/>
      <c r="AC6285" s="31"/>
      <c r="AD6285" s="32"/>
      <c r="AE6285" s="32"/>
      <c r="AF6285" s="33"/>
      <c r="AJ6285" s="350">
        <v>3102036</v>
      </c>
      <c r="AK6285" s="3"/>
      <c r="AL6285" s="3"/>
    </row>
    <row r="6286" spans="1:38" ht="12" customHeight="1" x14ac:dyDescent="0.25">
      <c r="A6286" s="73">
        <v>5603009</v>
      </c>
      <c r="B6286" s="98" t="s">
        <v>1025</v>
      </c>
      <c r="C6286" s="74"/>
      <c r="D6286" s="115">
        <v>619.16999999999996</v>
      </c>
      <c r="E6286" s="75" t="s">
        <v>1</v>
      </c>
      <c r="F6286" s="112">
        <f t="shared" si="295"/>
        <v>743.00399999999991</v>
      </c>
      <c r="G6286" s="80" t="s">
        <v>3335</v>
      </c>
      <c r="H6286" s="358"/>
      <c r="L6286"/>
      <c r="M6286"/>
      <c r="P6286" s="9">
        <v>80</v>
      </c>
      <c r="V6286" s="39"/>
      <c r="Z6286" s="38"/>
      <c r="AA6286" s="38">
        <v>15.000115652395152</v>
      </c>
      <c r="AB6286" s="30"/>
      <c r="AC6286" s="31"/>
      <c r="AD6286" s="32"/>
      <c r="AE6286" s="32"/>
      <c r="AF6286" s="33"/>
      <c r="AJ6286" s="350">
        <v>3103009</v>
      </c>
      <c r="AK6286" s="3"/>
      <c r="AL6286" s="3"/>
    </row>
    <row r="6287" spans="1:38" ht="12" customHeight="1" x14ac:dyDescent="0.25">
      <c r="A6287" s="73">
        <v>5603010</v>
      </c>
      <c r="B6287" s="98" t="s">
        <v>1026</v>
      </c>
      <c r="C6287" s="74"/>
      <c r="D6287" s="115">
        <v>941.23</v>
      </c>
      <c r="E6287" s="75" t="s">
        <v>1</v>
      </c>
      <c r="F6287" s="112">
        <f t="shared" si="295"/>
        <v>1129.4759999999999</v>
      </c>
      <c r="G6287" s="80" t="s">
        <v>3335</v>
      </c>
      <c r="H6287" s="358"/>
      <c r="I6287" s="326" t="s">
        <v>4394</v>
      </c>
      <c r="L6287"/>
      <c r="M6287"/>
      <c r="P6287" s="9">
        <v>80</v>
      </c>
      <c r="V6287" s="39"/>
      <c r="Z6287" s="38"/>
      <c r="AA6287" s="38">
        <v>15.000228244495517</v>
      </c>
      <c r="AB6287" s="30"/>
      <c r="AC6287" s="31"/>
      <c r="AD6287" s="32"/>
      <c r="AE6287" s="32"/>
      <c r="AF6287" s="33"/>
      <c r="AJ6287" s="350">
        <v>3103010</v>
      </c>
      <c r="AK6287" s="3"/>
      <c r="AL6287" s="3"/>
    </row>
    <row r="6288" spans="1:38" ht="12" customHeight="1" x14ac:dyDescent="0.25">
      <c r="A6288" s="73">
        <v>5603011</v>
      </c>
      <c r="B6288" s="98" t="s">
        <v>1027</v>
      </c>
      <c r="C6288" s="74"/>
      <c r="D6288" s="115">
        <v>1341.4</v>
      </c>
      <c r="E6288" s="75"/>
      <c r="F6288" s="112">
        <f t="shared" si="295"/>
        <v>1609.68</v>
      </c>
      <c r="G6288" s="80" t="s">
        <v>3335</v>
      </c>
      <c r="H6288" s="358"/>
      <c r="I6288" s="360" t="s">
        <v>8207</v>
      </c>
      <c r="L6288"/>
      <c r="M6288"/>
      <c r="P6288" s="9">
        <v>80</v>
      </c>
      <c r="V6288" s="39"/>
      <c r="Z6288" s="38"/>
      <c r="AA6288" s="38">
        <v>15</v>
      </c>
      <c r="AB6288" s="30"/>
      <c r="AC6288" s="31"/>
      <c r="AD6288" s="32"/>
      <c r="AE6288" s="32"/>
      <c r="AF6288" s="33"/>
      <c r="AJ6288" s="350">
        <v>3103011</v>
      </c>
      <c r="AK6288" s="3"/>
      <c r="AL6288" s="3"/>
    </row>
    <row r="6289" spans="1:38" ht="12" customHeight="1" x14ac:dyDescent="0.25">
      <c r="A6289" s="271">
        <v>5603012</v>
      </c>
      <c r="B6289" s="100" t="s">
        <v>1028</v>
      </c>
      <c r="C6289" s="85"/>
      <c r="D6289" s="115">
        <v>2195.52</v>
      </c>
      <c r="E6289" s="86" t="s">
        <v>1</v>
      </c>
      <c r="F6289" s="292">
        <f t="shared" si="295"/>
        <v>2634.6239999999998</v>
      </c>
      <c r="G6289" s="87" t="s">
        <v>3334</v>
      </c>
      <c r="H6289" s="358"/>
      <c r="I6289" s="367"/>
      <c r="L6289"/>
      <c r="M6289"/>
      <c r="P6289" s="9">
        <v>80</v>
      </c>
      <c r="V6289" s="39"/>
      <c r="Z6289" s="38"/>
      <c r="AA6289" s="38">
        <v>15.000293547818941</v>
      </c>
      <c r="AB6289" s="30"/>
      <c r="AC6289" s="31"/>
      <c r="AD6289" s="32"/>
      <c r="AE6289" s="32"/>
      <c r="AF6289" s="33"/>
      <c r="AJ6289" s="350">
        <v>3103012</v>
      </c>
      <c r="AK6289" s="3"/>
      <c r="AL6289" s="3"/>
    </row>
    <row r="6290" spans="1:38" ht="60" customHeight="1" x14ac:dyDescent="0.25">
      <c r="A6290" s="269">
        <v>215</v>
      </c>
      <c r="B6290" s="284" t="s">
        <v>8122</v>
      </c>
      <c r="C6290" s="267"/>
      <c r="D6290" s="115"/>
      <c r="E6290" s="267"/>
      <c r="F6290" s="298"/>
      <c r="G6290" s="189"/>
      <c r="H6290" s="358"/>
      <c r="I6290" s="331"/>
      <c r="J6290" s="72"/>
      <c r="K6290" s="72"/>
      <c r="L6290"/>
      <c r="M6290"/>
      <c r="P6290" s="9">
        <v>81</v>
      </c>
      <c r="R6290" s="36"/>
      <c r="V6290" s="37"/>
      <c r="Z6290" s="38"/>
      <c r="AA6290" s="38"/>
      <c r="AB6290" s="30"/>
      <c r="AC6290" s="31"/>
      <c r="AD6290" s="32"/>
      <c r="AE6290" s="32"/>
      <c r="AF6290" s="33"/>
      <c r="AJ6290" s="350"/>
      <c r="AK6290" s="3"/>
      <c r="AL6290" s="3"/>
    </row>
    <row r="6291" spans="1:38" ht="12" customHeight="1" x14ac:dyDescent="0.25">
      <c r="A6291" s="76">
        <v>5601019</v>
      </c>
      <c r="B6291" s="270" t="s">
        <v>1029</v>
      </c>
      <c r="C6291" s="77"/>
      <c r="D6291" s="115">
        <v>263.56</v>
      </c>
      <c r="E6291" s="78" t="s">
        <v>6463</v>
      </c>
      <c r="F6291" s="112">
        <f t="shared" si="295"/>
        <v>316.27199999999999</v>
      </c>
      <c r="G6291" s="79" t="s">
        <v>3334</v>
      </c>
      <c r="H6291" s="358"/>
      <c r="I6291" s="366" t="s">
        <v>5013</v>
      </c>
      <c r="L6291"/>
      <c r="M6291"/>
      <c r="P6291" s="9">
        <v>81</v>
      </c>
      <c r="V6291" s="39"/>
      <c r="Z6291" s="38"/>
      <c r="AA6291" s="38">
        <v>14.997554746508726</v>
      </c>
      <c r="AB6291" s="30"/>
      <c r="AC6291" s="31"/>
      <c r="AD6291" s="32"/>
      <c r="AE6291" s="32"/>
      <c r="AF6291" s="33"/>
      <c r="AJ6291" s="350">
        <v>3101019</v>
      </c>
      <c r="AK6291" s="3"/>
      <c r="AL6291" s="3"/>
    </row>
    <row r="6292" spans="1:38" ht="12" customHeight="1" x14ac:dyDescent="0.25">
      <c r="A6292" s="73">
        <v>5601020</v>
      </c>
      <c r="B6292" s="98" t="s">
        <v>1030</v>
      </c>
      <c r="C6292" s="74"/>
      <c r="D6292" s="115">
        <v>516.63</v>
      </c>
      <c r="E6292" s="75" t="s">
        <v>6463</v>
      </c>
      <c r="F6292" s="112">
        <f t="shared" si="295"/>
        <v>619.95600000000002</v>
      </c>
      <c r="G6292" s="80" t="s">
        <v>3335</v>
      </c>
      <c r="H6292" s="358"/>
      <c r="I6292" s="365"/>
      <c r="L6292"/>
      <c r="M6292"/>
      <c r="P6292" s="9">
        <v>81</v>
      </c>
      <c r="V6292" s="39"/>
      <c r="Z6292" s="38"/>
      <c r="AA6292" s="38">
        <v>15.000138607823033</v>
      </c>
      <c r="AB6292" s="30"/>
      <c r="AC6292" s="31"/>
      <c r="AD6292" s="32"/>
      <c r="AE6292" s="32"/>
      <c r="AF6292" s="33"/>
      <c r="AJ6292" s="350">
        <v>3101020</v>
      </c>
      <c r="AK6292" s="3"/>
      <c r="AL6292" s="3"/>
    </row>
    <row r="6293" spans="1:38" ht="12" customHeight="1" x14ac:dyDescent="0.25">
      <c r="A6293" s="73">
        <v>5601021</v>
      </c>
      <c r="B6293" s="98" t="s">
        <v>1031</v>
      </c>
      <c r="C6293" s="74"/>
      <c r="D6293" s="115">
        <v>556.84</v>
      </c>
      <c r="E6293" s="75" t="s">
        <v>6463</v>
      </c>
      <c r="F6293" s="112">
        <f t="shared" si="295"/>
        <v>668.20799999999997</v>
      </c>
      <c r="G6293" s="80" t="s">
        <v>3335</v>
      </c>
      <c r="H6293" s="358"/>
      <c r="I6293" s="365"/>
      <c r="L6293"/>
      <c r="M6293"/>
      <c r="P6293" s="9">
        <v>81</v>
      </c>
      <c r="V6293" s="39"/>
      <c r="Z6293" s="38"/>
      <c r="AA6293" s="38">
        <v>15</v>
      </c>
      <c r="AB6293" s="30"/>
      <c r="AC6293" s="31"/>
      <c r="AD6293" s="32"/>
      <c r="AE6293" s="32"/>
      <c r="AF6293" s="33"/>
      <c r="AJ6293" s="350">
        <v>3101021</v>
      </c>
      <c r="AK6293" s="3"/>
      <c r="AL6293" s="3"/>
    </row>
    <row r="6294" spans="1:38" ht="12" customHeight="1" x14ac:dyDescent="0.25">
      <c r="A6294" s="73">
        <v>5601022</v>
      </c>
      <c r="B6294" s="98" t="s">
        <v>1032</v>
      </c>
      <c r="C6294" s="74"/>
      <c r="D6294" s="115">
        <v>722.48</v>
      </c>
      <c r="E6294" s="75" t="s">
        <v>6463</v>
      </c>
      <c r="F6294" s="112">
        <f t="shared" si="295"/>
        <v>866.976</v>
      </c>
      <c r="G6294" s="80" t="s">
        <v>3335</v>
      </c>
      <c r="H6294" s="358"/>
      <c r="I6294" s="365"/>
      <c r="L6294"/>
      <c r="M6294"/>
      <c r="P6294" s="9">
        <v>81</v>
      </c>
      <c r="V6294" s="39"/>
      <c r="Z6294" s="38"/>
      <c r="AA6294" s="38">
        <v>15.000495589255621</v>
      </c>
      <c r="AB6294" s="30"/>
      <c r="AC6294" s="31"/>
      <c r="AD6294" s="32"/>
      <c r="AE6294" s="32"/>
      <c r="AF6294" s="33"/>
      <c r="AJ6294" s="350">
        <v>3101022</v>
      </c>
      <c r="AK6294" s="3"/>
      <c r="AL6294" s="3"/>
    </row>
    <row r="6295" spans="1:38" ht="12" customHeight="1" x14ac:dyDescent="0.25">
      <c r="A6295" s="73">
        <v>5601023</v>
      </c>
      <c r="B6295" s="98" t="s">
        <v>1033</v>
      </c>
      <c r="C6295" s="74"/>
      <c r="D6295" s="115">
        <v>995.13</v>
      </c>
      <c r="E6295" s="75" t="s">
        <v>6463</v>
      </c>
      <c r="F6295" s="112">
        <f t="shared" si="295"/>
        <v>1194.1559999999999</v>
      </c>
      <c r="G6295" s="80" t="s">
        <v>3335</v>
      </c>
      <c r="H6295" s="358"/>
      <c r="I6295" s="365"/>
      <c r="L6295"/>
      <c r="M6295"/>
      <c r="P6295" s="9">
        <v>81</v>
      </c>
      <c r="V6295" s="39"/>
      <c r="Z6295" s="38"/>
      <c r="AA6295" s="38">
        <v>14.999352359569968</v>
      </c>
      <c r="AB6295" s="30"/>
      <c r="AC6295" s="31"/>
      <c r="AD6295" s="32"/>
      <c r="AE6295" s="32"/>
      <c r="AF6295" s="33"/>
      <c r="AJ6295" s="350">
        <v>3101023</v>
      </c>
      <c r="AK6295" s="3"/>
      <c r="AL6295" s="3"/>
    </row>
    <row r="6296" spans="1:38" ht="12" customHeight="1" x14ac:dyDescent="0.25">
      <c r="A6296" s="73">
        <v>5601024</v>
      </c>
      <c r="B6296" s="98" t="s">
        <v>1034</v>
      </c>
      <c r="C6296" s="74"/>
      <c r="D6296" s="115">
        <v>1494.98</v>
      </c>
      <c r="E6296" s="75" t="s">
        <v>6463</v>
      </c>
      <c r="F6296" s="112">
        <f t="shared" si="295"/>
        <v>1793.9759999999999</v>
      </c>
      <c r="G6296" s="80" t="s">
        <v>3334</v>
      </c>
      <c r="H6296" s="358"/>
      <c r="I6296" s="365"/>
      <c r="L6296"/>
      <c r="M6296"/>
      <c r="P6296" s="9">
        <v>81</v>
      </c>
      <c r="V6296" s="39"/>
      <c r="Z6296" s="38"/>
      <c r="AA6296" s="38">
        <v>15.000383200490489</v>
      </c>
      <c r="AB6296" s="30"/>
      <c r="AC6296" s="31"/>
      <c r="AD6296" s="32"/>
      <c r="AE6296" s="32"/>
      <c r="AF6296" s="33"/>
      <c r="AJ6296" s="350">
        <v>3101024</v>
      </c>
      <c r="AK6296" s="3"/>
      <c r="AL6296" s="3"/>
    </row>
    <row r="6297" spans="1:38" ht="12" customHeight="1" x14ac:dyDescent="0.25">
      <c r="A6297" s="73">
        <v>5604037</v>
      </c>
      <c r="B6297" s="98" t="s">
        <v>1035</v>
      </c>
      <c r="C6297" s="74"/>
      <c r="D6297" s="115">
        <v>371.2</v>
      </c>
      <c r="E6297" s="75" t="s">
        <v>1</v>
      </c>
      <c r="F6297" s="112">
        <f t="shared" si="295"/>
        <v>445.44</v>
      </c>
      <c r="G6297" s="80" t="s">
        <v>3334</v>
      </c>
      <c r="H6297" s="358"/>
      <c r="I6297" s="365"/>
      <c r="L6297"/>
      <c r="M6297"/>
      <c r="P6297" s="9">
        <v>81</v>
      </c>
      <c r="V6297" s="39"/>
      <c r="Z6297" s="38"/>
      <c r="AA6297" s="38">
        <v>15.001157496720424</v>
      </c>
      <c r="AB6297" s="30"/>
      <c r="AC6297" s="31"/>
      <c r="AD6297" s="32"/>
      <c r="AE6297" s="32"/>
      <c r="AF6297" s="33"/>
      <c r="AJ6297" s="350">
        <v>3102037</v>
      </c>
      <c r="AK6297" s="3"/>
      <c r="AL6297" s="3"/>
    </row>
    <row r="6298" spans="1:38" ht="12" customHeight="1" x14ac:dyDescent="0.25">
      <c r="A6298" s="73">
        <v>5604038</v>
      </c>
      <c r="B6298" s="98" t="s">
        <v>1036</v>
      </c>
      <c r="C6298" s="74"/>
      <c r="D6298" s="115">
        <v>643.15</v>
      </c>
      <c r="E6298" s="75" t="s">
        <v>1</v>
      </c>
      <c r="F6298" s="112">
        <f t="shared" si="295"/>
        <v>771.78</v>
      </c>
      <c r="G6298" s="80" t="s">
        <v>3335</v>
      </c>
      <c r="H6298" s="358"/>
      <c r="I6298" s="365"/>
      <c r="L6298"/>
      <c r="M6298"/>
      <c r="P6298" s="9">
        <v>81</v>
      </c>
      <c r="V6298" s="39"/>
      <c r="Z6298" s="38"/>
      <c r="AA6298" s="38">
        <v>15.000222687391442</v>
      </c>
      <c r="AB6298" s="30"/>
      <c r="AC6298" s="31"/>
      <c r="AD6298" s="32"/>
      <c r="AE6298" s="32"/>
      <c r="AF6298" s="33"/>
      <c r="AJ6298" s="350">
        <v>3102038</v>
      </c>
      <c r="AK6298" s="3"/>
      <c r="AL6298" s="3"/>
    </row>
    <row r="6299" spans="1:38" ht="12" customHeight="1" x14ac:dyDescent="0.25">
      <c r="A6299" s="73">
        <v>5604039</v>
      </c>
      <c r="B6299" s="98" t="s">
        <v>1037</v>
      </c>
      <c r="C6299" s="74"/>
      <c r="D6299" s="115">
        <v>884.11</v>
      </c>
      <c r="E6299" s="75" t="s">
        <v>6463</v>
      </c>
      <c r="F6299" s="112">
        <f t="shared" si="295"/>
        <v>1060.932</v>
      </c>
      <c r="G6299" s="80" t="s">
        <v>3335</v>
      </c>
      <c r="H6299" s="358"/>
      <c r="L6299"/>
      <c r="M6299"/>
      <c r="P6299" s="9">
        <v>81</v>
      </c>
      <c r="V6299" s="39"/>
      <c r="Z6299" s="38"/>
      <c r="AA6299" s="38">
        <v>15.0005669760736</v>
      </c>
      <c r="AB6299" s="30"/>
      <c r="AC6299" s="31"/>
      <c r="AD6299" s="32"/>
      <c r="AE6299" s="32"/>
      <c r="AF6299" s="33"/>
      <c r="AJ6299" s="350">
        <v>3102039</v>
      </c>
      <c r="AK6299" s="3"/>
      <c r="AL6299" s="3"/>
    </row>
    <row r="6300" spans="1:38" ht="12" customHeight="1" x14ac:dyDescent="0.25">
      <c r="A6300" s="73">
        <v>5604040</v>
      </c>
      <c r="B6300" s="98" t="s">
        <v>1038</v>
      </c>
      <c r="C6300" s="74"/>
      <c r="D6300" s="115">
        <v>1181.93</v>
      </c>
      <c r="E6300" s="75" t="s">
        <v>6463</v>
      </c>
      <c r="F6300" s="112">
        <f t="shared" si="295"/>
        <v>1418.316</v>
      </c>
      <c r="G6300" s="80" t="s">
        <v>3335</v>
      </c>
      <c r="H6300" s="358"/>
      <c r="I6300" s="326" t="s">
        <v>4394</v>
      </c>
      <c r="L6300"/>
      <c r="M6300"/>
      <c r="P6300" s="9">
        <v>81</v>
      </c>
      <c r="V6300" s="39"/>
      <c r="Z6300" s="38"/>
      <c r="AA6300" s="38">
        <v>15.000302938503481</v>
      </c>
      <c r="AB6300" s="30"/>
      <c r="AC6300" s="31"/>
      <c r="AD6300" s="32"/>
      <c r="AE6300" s="32"/>
      <c r="AF6300" s="33"/>
      <c r="AJ6300" s="350">
        <v>3102040</v>
      </c>
      <c r="AK6300" s="3"/>
      <c r="AL6300" s="3"/>
    </row>
    <row r="6301" spans="1:38" ht="12" customHeight="1" x14ac:dyDescent="0.25">
      <c r="A6301" s="73">
        <v>5604041</v>
      </c>
      <c r="B6301" s="98" t="s">
        <v>1039</v>
      </c>
      <c r="C6301" s="74"/>
      <c r="D6301" s="115">
        <v>1453.52</v>
      </c>
      <c r="E6301" s="75" t="s">
        <v>6463</v>
      </c>
      <c r="F6301" s="112">
        <f t="shared" si="295"/>
        <v>1744.2239999999999</v>
      </c>
      <c r="G6301" s="80" t="s">
        <v>3335</v>
      </c>
      <c r="H6301" s="358"/>
      <c r="I6301" s="360" t="s">
        <v>8207</v>
      </c>
      <c r="L6301"/>
      <c r="M6301"/>
      <c r="P6301" s="9">
        <v>81</v>
      </c>
      <c r="V6301" s="39"/>
      <c r="Z6301" s="38"/>
      <c r="AA6301" s="38">
        <v>14.999802932366393</v>
      </c>
      <c r="AB6301" s="30"/>
      <c r="AC6301" s="31"/>
      <c r="AD6301" s="32"/>
      <c r="AE6301" s="32"/>
      <c r="AF6301" s="33"/>
      <c r="AJ6301" s="350">
        <v>3102041</v>
      </c>
      <c r="AK6301" s="3"/>
      <c r="AL6301" s="3"/>
    </row>
    <row r="6302" spans="1:38" ht="12" customHeight="1" x14ac:dyDescent="0.25">
      <c r="A6302" s="271">
        <v>5604042</v>
      </c>
      <c r="B6302" s="100" t="s">
        <v>1040</v>
      </c>
      <c r="C6302" s="85"/>
      <c r="D6302" s="115">
        <v>2183.65</v>
      </c>
      <c r="E6302" s="86" t="s">
        <v>1</v>
      </c>
      <c r="F6302" s="292">
        <f t="shared" si="295"/>
        <v>2620.38</v>
      </c>
      <c r="G6302" s="87" t="s">
        <v>3334</v>
      </c>
      <c r="H6302" s="358"/>
      <c r="I6302" s="367"/>
      <c r="L6302"/>
      <c r="M6302"/>
      <c r="P6302" s="9">
        <v>81</v>
      </c>
      <c r="V6302" s="39"/>
      <c r="Z6302" s="38"/>
      <c r="AA6302" s="38">
        <v>14.999868824933756</v>
      </c>
      <c r="AB6302" s="30"/>
      <c r="AC6302" s="31"/>
      <c r="AD6302" s="32"/>
      <c r="AE6302" s="32"/>
      <c r="AF6302" s="33"/>
      <c r="AJ6302" s="350">
        <v>3102042</v>
      </c>
      <c r="AK6302" s="3"/>
      <c r="AL6302" s="3"/>
    </row>
    <row r="6303" spans="1:38" ht="60" customHeight="1" x14ac:dyDescent="0.25">
      <c r="A6303" s="269">
        <v>216</v>
      </c>
      <c r="B6303" s="284" t="s">
        <v>8123</v>
      </c>
      <c r="C6303" s="267"/>
      <c r="D6303" s="115"/>
      <c r="E6303" s="267"/>
      <c r="F6303" s="298"/>
      <c r="G6303" s="189"/>
      <c r="H6303" s="358"/>
      <c r="I6303" s="331"/>
      <c r="J6303" s="72"/>
      <c r="K6303" s="72"/>
      <c r="L6303"/>
      <c r="M6303"/>
      <c r="P6303" s="9">
        <v>82</v>
      </c>
      <c r="R6303" s="36"/>
      <c r="V6303" s="37"/>
      <c r="Z6303" s="38"/>
      <c r="AA6303" s="38"/>
      <c r="AB6303" s="30"/>
      <c r="AC6303" s="31"/>
      <c r="AD6303" s="32"/>
      <c r="AE6303" s="32"/>
      <c r="AF6303" s="33"/>
      <c r="AJ6303" s="350"/>
      <c r="AK6303" s="3"/>
      <c r="AL6303" s="3"/>
    </row>
    <row r="6304" spans="1:38" ht="12" customHeight="1" x14ac:dyDescent="0.25">
      <c r="A6304" s="76">
        <v>5601025</v>
      </c>
      <c r="B6304" s="270" t="s">
        <v>1041</v>
      </c>
      <c r="C6304" s="77"/>
      <c r="D6304" s="115">
        <v>689.19</v>
      </c>
      <c r="E6304" s="78" t="s">
        <v>6463</v>
      </c>
      <c r="F6304" s="112">
        <f t="shared" si="295"/>
        <v>827.02800000000002</v>
      </c>
      <c r="G6304" s="79" t="s">
        <v>3334</v>
      </c>
      <c r="H6304" s="358"/>
      <c r="L6304"/>
      <c r="M6304"/>
      <c r="P6304" s="9">
        <v>82</v>
      </c>
      <c r="V6304" s="39"/>
      <c r="Z6304" s="38"/>
      <c r="AA6304" s="38">
        <v>14.999688285779598</v>
      </c>
      <c r="AB6304" s="30"/>
      <c r="AC6304" s="31"/>
      <c r="AD6304" s="32"/>
      <c r="AE6304" s="32"/>
      <c r="AF6304" s="33"/>
      <c r="AJ6304" s="350">
        <v>3101025</v>
      </c>
      <c r="AK6304" s="3"/>
      <c r="AL6304" s="3"/>
    </row>
    <row r="6305" spans="1:38" ht="12" customHeight="1" x14ac:dyDescent="0.25">
      <c r="A6305" s="73">
        <v>5601026</v>
      </c>
      <c r="B6305" s="98" t="s">
        <v>1042</v>
      </c>
      <c r="C6305" s="74"/>
      <c r="D6305" s="115">
        <v>961.89</v>
      </c>
      <c r="E6305" s="75" t="s">
        <v>6463</v>
      </c>
      <c r="F6305" s="112">
        <f t="shared" si="295"/>
        <v>1154.268</v>
      </c>
      <c r="G6305" s="80" t="s">
        <v>3334</v>
      </c>
      <c r="H6305" s="358"/>
      <c r="I6305" s="360" t="s">
        <v>8358</v>
      </c>
      <c r="L6305"/>
      <c r="M6305"/>
      <c r="P6305" s="9">
        <v>82</v>
      </c>
      <c r="V6305" s="39"/>
      <c r="Z6305" s="38"/>
      <c r="AA6305" s="38">
        <v>14.999553318841009</v>
      </c>
      <c r="AB6305" s="30"/>
      <c r="AC6305" s="31"/>
      <c r="AD6305" s="32"/>
      <c r="AE6305" s="32"/>
      <c r="AF6305" s="33"/>
      <c r="AJ6305" s="350">
        <v>3101026</v>
      </c>
      <c r="AK6305" s="3"/>
      <c r="AL6305" s="3"/>
    </row>
    <row r="6306" spans="1:38" ht="12" customHeight="1" x14ac:dyDescent="0.25">
      <c r="A6306" s="271">
        <v>5601027</v>
      </c>
      <c r="B6306" s="100" t="s">
        <v>1043</v>
      </c>
      <c r="C6306" s="85"/>
      <c r="D6306" s="115">
        <v>1585.12</v>
      </c>
      <c r="E6306" s="86" t="s">
        <v>1</v>
      </c>
      <c r="F6306" s="292">
        <f t="shared" si="295"/>
        <v>1902.1439999999998</v>
      </c>
      <c r="G6306" s="87" t="s">
        <v>3334</v>
      </c>
      <c r="H6306" s="358"/>
      <c r="I6306" s="367"/>
      <c r="L6306"/>
      <c r="M6306"/>
      <c r="P6306" s="9">
        <v>82</v>
      </c>
      <c r="V6306" s="39"/>
      <c r="Z6306" s="38"/>
      <c r="AA6306" s="38">
        <v>15.000406588541424</v>
      </c>
      <c r="AB6306" s="30"/>
      <c r="AC6306" s="31"/>
      <c r="AD6306" s="32"/>
      <c r="AE6306" s="32"/>
      <c r="AF6306" s="33"/>
      <c r="AJ6306" s="350">
        <v>3101027</v>
      </c>
      <c r="AK6306" s="3"/>
      <c r="AL6306" s="3"/>
    </row>
    <row r="6307" spans="1:38" ht="60" customHeight="1" x14ac:dyDescent="0.25">
      <c r="A6307" s="269">
        <v>217</v>
      </c>
      <c r="B6307" s="284" t="s">
        <v>8124</v>
      </c>
      <c r="C6307" s="267"/>
      <c r="D6307" s="115"/>
      <c r="E6307" s="267"/>
      <c r="F6307" s="298"/>
      <c r="G6307" s="189"/>
      <c r="H6307" s="358"/>
      <c r="I6307" s="331"/>
      <c r="J6307" s="72"/>
      <c r="K6307" s="72"/>
      <c r="L6307"/>
      <c r="M6307"/>
      <c r="P6307" s="9">
        <v>83</v>
      </c>
      <c r="R6307" s="36"/>
      <c r="V6307" s="37"/>
      <c r="Z6307" s="38"/>
      <c r="AA6307" s="38"/>
      <c r="AB6307" s="30"/>
      <c r="AC6307" s="31"/>
      <c r="AD6307" s="32"/>
      <c r="AE6307" s="32"/>
      <c r="AF6307" s="33"/>
      <c r="AJ6307" s="350"/>
      <c r="AK6307" s="3"/>
      <c r="AL6307" s="3"/>
    </row>
    <row r="6308" spans="1:38" ht="12" customHeight="1" x14ac:dyDescent="0.25">
      <c r="A6308" s="76">
        <v>5601028</v>
      </c>
      <c r="B6308" s="270" t="s">
        <v>1044</v>
      </c>
      <c r="C6308" s="77"/>
      <c r="D6308" s="115">
        <v>694.41</v>
      </c>
      <c r="E6308" s="78" t="s">
        <v>6463</v>
      </c>
      <c r="F6308" s="112">
        <f t="shared" si="295"/>
        <v>833.29199999999992</v>
      </c>
      <c r="G6308" s="79" t="s">
        <v>3334</v>
      </c>
      <c r="H6308" s="358"/>
      <c r="L6308"/>
      <c r="M6308"/>
      <c r="P6308" s="9">
        <v>83</v>
      </c>
      <c r="V6308" s="39"/>
      <c r="Z6308" s="38"/>
      <c r="AA6308" s="38">
        <v>15.000515623388679</v>
      </c>
      <c r="AB6308" s="30"/>
      <c r="AC6308" s="31"/>
      <c r="AD6308" s="32"/>
      <c r="AE6308" s="32"/>
      <c r="AF6308" s="33"/>
      <c r="AJ6308" s="350">
        <v>3101028</v>
      </c>
      <c r="AK6308" s="3"/>
      <c r="AL6308" s="3"/>
    </row>
    <row r="6309" spans="1:38" ht="12" customHeight="1" x14ac:dyDescent="0.25">
      <c r="A6309" s="73">
        <v>5601029</v>
      </c>
      <c r="B6309" s="98" t="s">
        <v>1045</v>
      </c>
      <c r="C6309" s="74"/>
      <c r="D6309" s="115">
        <v>983.26</v>
      </c>
      <c r="E6309" s="75" t="s">
        <v>6463</v>
      </c>
      <c r="F6309" s="112">
        <f t="shared" si="295"/>
        <v>1179.912</v>
      </c>
      <c r="G6309" s="80" t="s">
        <v>3334</v>
      </c>
      <c r="H6309" s="358"/>
      <c r="I6309" s="360" t="s">
        <v>8358</v>
      </c>
      <c r="L6309"/>
      <c r="M6309"/>
      <c r="P6309" s="9">
        <v>83</v>
      </c>
      <c r="V6309" s="39"/>
      <c r="Z6309" s="38"/>
      <c r="AA6309" s="38">
        <v>14.999854342063102</v>
      </c>
      <c r="AB6309" s="30"/>
      <c r="AC6309" s="31"/>
      <c r="AD6309" s="32"/>
      <c r="AE6309" s="32"/>
      <c r="AF6309" s="33"/>
      <c r="AJ6309" s="350">
        <v>3101029</v>
      </c>
      <c r="AK6309" s="3"/>
      <c r="AL6309" s="3"/>
    </row>
    <row r="6310" spans="1:38" ht="12" customHeight="1" x14ac:dyDescent="0.25">
      <c r="A6310" s="271">
        <v>5601030</v>
      </c>
      <c r="B6310" s="100" t="s">
        <v>1046</v>
      </c>
      <c r="C6310" s="85"/>
      <c r="D6310" s="115">
        <v>1615.17</v>
      </c>
      <c r="E6310" s="86" t="s">
        <v>1</v>
      </c>
      <c r="F6310" s="292">
        <f t="shared" si="295"/>
        <v>1938.204</v>
      </c>
      <c r="G6310" s="87" t="s">
        <v>3334</v>
      </c>
      <c r="H6310" s="358"/>
      <c r="I6310" s="367"/>
      <c r="L6310"/>
      <c r="M6310"/>
      <c r="P6310" s="9">
        <v>83</v>
      </c>
      <c r="V6310" s="39"/>
      <c r="Z6310" s="38"/>
      <c r="AA6310" s="38">
        <v>14.999778319663051</v>
      </c>
      <c r="AB6310" s="30"/>
      <c r="AC6310" s="31"/>
      <c r="AD6310" s="32"/>
      <c r="AE6310" s="32"/>
      <c r="AF6310" s="33"/>
      <c r="AJ6310" s="350">
        <v>3101030</v>
      </c>
      <c r="AK6310" s="3"/>
      <c r="AL6310" s="3"/>
    </row>
    <row r="6311" spans="1:38" ht="60" customHeight="1" x14ac:dyDescent="0.25">
      <c r="A6311" s="269">
        <v>218</v>
      </c>
      <c r="B6311" s="284" t="s">
        <v>8125</v>
      </c>
      <c r="C6311" s="267"/>
      <c r="D6311" s="115"/>
      <c r="E6311" s="267"/>
      <c r="F6311" s="298"/>
      <c r="G6311" s="189"/>
      <c r="H6311" s="358"/>
      <c r="I6311" s="331"/>
      <c r="J6311" s="72"/>
      <c r="K6311" s="72"/>
      <c r="L6311"/>
      <c r="M6311"/>
      <c r="P6311" s="9">
        <v>84</v>
      </c>
      <c r="R6311" s="36"/>
      <c r="V6311" s="37"/>
      <c r="Z6311" s="38"/>
      <c r="AA6311" s="38"/>
      <c r="AB6311" s="30"/>
      <c r="AC6311" s="31"/>
      <c r="AD6311" s="32"/>
      <c r="AE6311" s="32"/>
      <c r="AF6311" s="33"/>
      <c r="AJ6311" s="350"/>
      <c r="AK6311" s="3"/>
      <c r="AL6311" s="3"/>
    </row>
    <row r="6312" spans="1:38" ht="12" customHeight="1" x14ac:dyDescent="0.25">
      <c r="A6312" s="76">
        <v>5601031</v>
      </c>
      <c r="B6312" s="270" t="s">
        <v>1047</v>
      </c>
      <c r="C6312" s="77"/>
      <c r="D6312" s="115">
        <v>252.2</v>
      </c>
      <c r="E6312" s="78" t="s">
        <v>6463</v>
      </c>
      <c r="F6312" s="112">
        <f t="shared" si="295"/>
        <v>302.64</v>
      </c>
      <c r="G6312" s="79" t="s">
        <v>3334</v>
      </c>
      <c r="H6312" s="358"/>
      <c r="I6312" s="366" t="s">
        <v>5014</v>
      </c>
      <c r="L6312"/>
      <c r="M6312"/>
      <c r="P6312" s="9">
        <v>84</v>
      </c>
      <c r="V6312" s="39"/>
      <c r="Z6312" s="38"/>
      <c r="AA6312" s="38">
        <v>14.998012380032932</v>
      </c>
      <c r="AB6312" s="30"/>
      <c r="AC6312" s="31"/>
      <c r="AD6312" s="32"/>
      <c r="AE6312" s="32"/>
      <c r="AF6312" s="33"/>
      <c r="AJ6312" s="350">
        <v>3101031</v>
      </c>
      <c r="AK6312" s="3"/>
      <c r="AL6312" s="3"/>
    </row>
    <row r="6313" spans="1:38" ht="12" customHeight="1" x14ac:dyDescent="0.25">
      <c r="A6313" s="73">
        <v>5601032</v>
      </c>
      <c r="B6313" s="98" t="s">
        <v>1048</v>
      </c>
      <c r="C6313" s="74"/>
      <c r="D6313" s="115">
        <v>423.65</v>
      </c>
      <c r="E6313" s="75" t="s">
        <v>6463</v>
      </c>
      <c r="F6313" s="112">
        <f t="shared" si="295"/>
        <v>508.37999999999994</v>
      </c>
      <c r="G6313" s="80" t="s">
        <v>3335</v>
      </c>
      <c r="H6313" s="358"/>
      <c r="I6313" s="365"/>
      <c r="L6313"/>
      <c r="M6313"/>
      <c r="P6313" s="9">
        <v>84</v>
      </c>
      <c r="V6313" s="39"/>
      <c r="Z6313" s="38"/>
      <c r="AA6313" s="38">
        <v>14.999492917751255</v>
      </c>
      <c r="AB6313" s="30"/>
      <c r="AC6313" s="31"/>
      <c r="AD6313" s="32"/>
      <c r="AE6313" s="32"/>
      <c r="AF6313" s="33"/>
      <c r="AJ6313" s="350">
        <v>3101032</v>
      </c>
      <c r="AK6313" s="3"/>
      <c r="AL6313" s="3"/>
    </row>
    <row r="6314" spans="1:38" ht="12" customHeight="1" x14ac:dyDescent="0.25">
      <c r="A6314" s="73">
        <v>5601033</v>
      </c>
      <c r="B6314" s="98" t="s">
        <v>1049</v>
      </c>
      <c r="C6314" s="74"/>
      <c r="D6314" s="115">
        <v>565.08000000000004</v>
      </c>
      <c r="E6314" s="75" t="s">
        <v>6463</v>
      </c>
      <c r="F6314" s="112">
        <f t="shared" si="295"/>
        <v>678.096</v>
      </c>
      <c r="G6314" s="80" t="s">
        <v>3335</v>
      </c>
      <c r="H6314" s="358"/>
      <c r="I6314" s="365"/>
      <c r="L6314"/>
      <c r="M6314"/>
      <c r="P6314" s="9">
        <v>84</v>
      </c>
      <c r="V6314" s="39"/>
      <c r="Z6314" s="38"/>
      <c r="AA6314" s="38">
        <v>14.999366366746926</v>
      </c>
      <c r="AB6314" s="30"/>
      <c r="AC6314" s="31"/>
      <c r="AD6314" s="32"/>
      <c r="AE6314" s="32"/>
      <c r="AF6314" s="33"/>
      <c r="AJ6314" s="350">
        <v>3101033</v>
      </c>
      <c r="AK6314" s="3"/>
      <c r="AL6314" s="3"/>
    </row>
    <row r="6315" spans="1:38" ht="12" customHeight="1" x14ac:dyDescent="0.25">
      <c r="A6315" s="73">
        <v>5601034</v>
      </c>
      <c r="B6315" s="98" t="s">
        <v>1050</v>
      </c>
      <c r="C6315" s="74"/>
      <c r="D6315" s="115">
        <v>643.86</v>
      </c>
      <c r="E6315" s="75" t="s">
        <v>6463</v>
      </c>
      <c r="F6315" s="112">
        <f t="shared" si="295"/>
        <v>772.63199999999995</v>
      </c>
      <c r="G6315" s="80" t="s">
        <v>3335</v>
      </c>
      <c r="H6315" s="358"/>
      <c r="I6315" s="365"/>
      <c r="L6315"/>
      <c r="M6315"/>
      <c r="P6315" s="9">
        <v>84</v>
      </c>
      <c r="V6315" s="39"/>
      <c r="Z6315" s="38"/>
      <c r="AA6315" s="38">
        <v>14.999110241124654</v>
      </c>
      <c r="AB6315" s="30"/>
      <c r="AC6315" s="31"/>
      <c r="AD6315" s="32"/>
      <c r="AE6315" s="32"/>
      <c r="AF6315" s="33"/>
      <c r="AJ6315" s="350">
        <v>3101034</v>
      </c>
      <c r="AK6315" s="3"/>
      <c r="AL6315" s="3"/>
    </row>
    <row r="6316" spans="1:38" ht="12" customHeight="1" x14ac:dyDescent="0.25">
      <c r="A6316" s="73">
        <v>5601035</v>
      </c>
      <c r="B6316" s="98" t="s">
        <v>1051</v>
      </c>
      <c r="C6316" s="74"/>
      <c r="D6316" s="115">
        <v>904.03</v>
      </c>
      <c r="E6316" s="75" t="s">
        <v>6463</v>
      </c>
      <c r="F6316" s="112">
        <f t="shared" si="295"/>
        <v>1084.836</v>
      </c>
      <c r="G6316" s="80" t="s">
        <v>3335</v>
      </c>
      <c r="H6316" s="358"/>
      <c r="I6316" s="365"/>
      <c r="L6316"/>
      <c r="M6316"/>
      <c r="P6316" s="9">
        <v>84</v>
      </c>
      <c r="V6316" s="39"/>
      <c r="Z6316" s="38"/>
      <c r="AA6316" s="38">
        <v>14.999524729888151</v>
      </c>
      <c r="AB6316" s="30"/>
      <c r="AC6316" s="31"/>
      <c r="AD6316" s="32"/>
      <c r="AE6316" s="32"/>
      <c r="AF6316" s="33"/>
      <c r="AJ6316" s="350">
        <v>3101035</v>
      </c>
      <c r="AK6316" s="3"/>
      <c r="AL6316" s="3"/>
    </row>
    <row r="6317" spans="1:38" ht="12" customHeight="1" x14ac:dyDescent="0.25">
      <c r="A6317" s="73">
        <v>5601036</v>
      </c>
      <c r="B6317" s="98" t="s">
        <v>1052</v>
      </c>
      <c r="C6317" s="74"/>
      <c r="D6317" s="115">
        <v>1393.94</v>
      </c>
      <c r="E6317" s="75" t="s">
        <v>6463</v>
      </c>
      <c r="F6317" s="112">
        <f t="shared" si="295"/>
        <v>1672.7280000000001</v>
      </c>
      <c r="G6317" s="80" t="s">
        <v>3334</v>
      </c>
      <c r="H6317" s="358"/>
      <c r="I6317" s="365"/>
      <c r="L6317"/>
      <c r="M6317"/>
      <c r="P6317" s="9">
        <v>84</v>
      </c>
      <c r="V6317" s="39"/>
      <c r="Z6317" s="38"/>
      <c r="AA6317" s="38">
        <v>14.999794509288179</v>
      </c>
      <c r="AB6317" s="30"/>
      <c r="AC6317" s="31"/>
      <c r="AD6317" s="32"/>
      <c r="AE6317" s="32"/>
      <c r="AF6317" s="33"/>
      <c r="AJ6317" s="350">
        <v>3101036</v>
      </c>
      <c r="AK6317" s="3"/>
      <c r="AL6317" s="3"/>
    </row>
    <row r="6318" spans="1:38" ht="12" customHeight="1" x14ac:dyDescent="0.25">
      <c r="A6318" s="73">
        <v>5604043</v>
      </c>
      <c r="B6318" s="98" t="s">
        <v>1053</v>
      </c>
      <c r="C6318" s="74"/>
      <c r="D6318" s="115">
        <v>312.52999999999997</v>
      </c>
      <c r="E6318" s="75" t="s">
        <v>1</v>
      </c>
      <c r="F6318" s="112">
        <f t="shared" si="295"/>
        <v>375.03599999999994</v>
      </c>
      <c r="G6318" s="80" t="s">
        <v>3334</v>
      </c>
      <c r="H6318" s="358"/>
      <c r="I6318" s="365"/>
      <c r="L6318"/>
      <c r="M6318"/>
      <c r="P6318" s="9">
        <v>84</v>
      </c>
      <c r="V6318" s="39"/>
      <c r="Z6318" s="38"/>
      <c r="AA6318" s="38">
        <v>14.998625240582896</v>
      </c>
      <c r="AB6318" s="30"/>
      <c r="AC6318" s="31"/>
      <c r="AD6318" s="32"/>
      <c r="AE6318" s="32"/>
      <c r="AF6318" s="33"/>
      <c r="AJ6318" s="350">
        <v>3102043</v>
      </c>
      <c r="AK6318" s="3"/>
      <c r="AL6318" s="3"/>
    </row>
    <row r="6319" spans="1:38" ht="12" customHeight="1" x14ac:dyDescent="0.25">
      <c r="A6319" s="73">
        <v>5604044</v>
      </c>
      <c r="B6319" s="98" t="s">
        <v>1054</v>
      </c>
      <c r="C6319" s="74"/>
      <c r="D6319" s="115">
        <v>627.02</v>
      </c>
      <c r="E6319" s="75" t="s">
        <v>6463</v>
      </c>
      <c r="F6319" s="112">
        <f t="shared" si="295"/>
        <v>752.42399999999998</v>
      </c>
      <c r="G6319" s="80" t="s">
        <v>3335</v>
      </c>
      <c r="H6319" s="358"/>
      <c r="I6319" s="365"/>
      <c r="L6319"/>
      <c r="M6319"/>
      <c r="P6319" s="9">
        <v>84</v>
      </c>
      <c r="V6319" s="39"/>
      <c r="Z6319" s="38"/>
      <c r="AA6319" s="38">
        <v>15</v>
      </c>
      <c r="AB6319" s="30"/>
      <c r="AC6319" s="31"/>
      <c r="AD6319" s="32"/>
      <c r="AE6319" s="32"/>
      <c r="AF6319" s="33"/>
      <c r="AJ6319" s="350">
        <v>3102044</v>
      </c>
      <c r="AK6319" s="3"/>
      <c r="AL6319" s="3"/>
    </row>
    <row r="6320" spans="1:38" ht="12" customHeight="1" x14ac:dyDescent="0.25">
      <c r="A6320" s="73">
        <v>5604045</v>
      </c>
      <c r="B6320" s="98" t="s">
        <v>1055</v>
      </c>
      <c r="C6320" s="74"/>
      <c r="D6320" s="115">
        <v>836.34</v>
      </c>
      <c r="E6320" s="75" t="s">
        <v>1</v>
      </c>
      <c r="F6320" s="112">
        <f t="shared" si="295"/>
        <v>1003.6079999999999</v>
      </c>
      <c r="G6320" s="80" t="s">
        <v>3335</v>
      </c>
      <c r="H6320" s="358"/>
      <c r="L6320"/>
      <c r="M6320"/>
      <c r="P6320" s="9">
        <v>84</v>
      </c>
      <c r="V6320" s="39"/>
      <c r="Z6320" s="38"/>
      <c r="AA6320" s="38">
        <v>14.99957188115421</v>
      </c>
      <c r="AB6320" s="30"/>
      <c r="AC6320" s="31"/>
      <c r="AD6320" s="32"/>
      <c r="AE6320" s="32"/>
      <c r="AF6320" s="33"/>
      <c r="AJ6320" s="350">
        <v>3102045</v>
      </c>
      <c r="AK6320" s="3"/>
      <c r="AL6320" s="3"/>
    </row>
    <row r="6321" spans="1:38" ht="12" customHeight="1" x14ac:dyDescent="0.25">
      <c r="A6321" s="73">
        <v>5604046</v>
      </c>
      <c r="B6321" s="98" t="s">
        <v>1056</v>
      </c>
      <c r="C6321" s="74"/>
      <c r="D6321" s="115">
        <v>1067.26</v>
      </c>
      <c r="E6321" s="75" t="s">
        <v>6463</v>
      </c>
      <c r="F6321" s="112">
        <f t="shared" si="295"/>
        <v>1280.712</v>
      </c>
      <c r="G6321" s="80" t="s">
        <v>3335</v>
      </c>
      <c r="H6321" s="358"/>
      <c r="I6321" s="365" t="s">
        <v>5006</v>
      </c>
      <c r="L6321"/>
      <c r="M6321"/>
      <c r="P6321" s="9">
        <v>84</v>
      </c>
      <c r="V6321" s="39"/>
      <c r="Z6321" s="38"/>
      <c r="AA6321" s="38">
        <v>15.000201290945938</v>
      </c>
      <c r="AB6321" s="30"/>
      <c r="AC6321" s="31"/>
      <c r="AD6321" s="32"/>
      <c r="AE6321" s="32"/>
      <c r="AF6321" s="33"/>
      <c r="AJ6321" s="350">
        <v>3102046</v>
      </c>
      <c r="AK6321" s="3"/>
      <c r="AL6321" s="3"/>
    </row>
    <row r="6322" spans="1:38" ht="12" customHeight="1" x14ac:dyDescent="0.25">
      <c r="A6322" s="73">
        <v>5604047</v>
      </c>
      <c r="B6322" s="98" t="s">
        <v>1057</v>
      </c>
      <c r="C6322" s="74"/>
      <c r="D6322" s="115">
        <v>1362.32</v>
      </c>
      <c r="E6322" s="75" t="s">
        <v>6463</v>
      </c>
      <c r="F6322" s="112">
        <f t="shared" si="295"/>
        <v>1634.7839999999999</v>
      </c>
      <c r="G6322" s="80" t="s">
        <v>3335</v>
      </c>
      <c r="H6322" s="358"/>
      <c r="I6322" s="365"/>
      <c r="L6322"/>
      <c r="M6322"/>
      <c r="P6322" s="9">
        <v>84</v>
      </c>
      <c r="V6322" s="39"/>
      <c r="Z6322" s="38"/>
      <c r="AA6322" s="38">
        <v>14.999842306115369</v>
      </c>
      <c r="AB6322" s="30"/>
      <c r="AC6322" s="31"/>
      <c r="AD6322" s="32"/>
      <c r="AE6322" s="32"/>
      <c r="AF6322" s="33"/>
      <c r="AJ6322" s="350">
        <v>3102047</v>
      </c>
      <c r="AK6322" s="3"/>
      <c r="AL6322" s="3"/>
    </row>
    <row r="6323" spans="1:38" ht="12" customHeight="1" x14ac:dyDescent="0.25">
      <c r="A6323" s="73">
        <v>5604048</v>
      </c>
      <c r="B6323" s="98" t="s">
        <v>1058</v>
      </c>
      <c r="C6323" s="74"/>
      <c r="D6323" s="115">
        <v>2016.51</v>
      </c>
      <c r="E6323" s="75" t="s">
        <v>6463</v>
      </c>
      <c r="F6323" s="112">
        <f t="shared" si="295"/>
        <v>2419.8119999999999</v>
      </c>
      <c r="G6323" s="80" t="s">
        <v>3334</v>
      </c>
      <c r="H6323" s="358"/>
      <c r="I6323" s="365"/>
      <c r="L6323"/>
      <c r="M6323"/>
      <c r="P6323" s="9">
        <v>84</v>
      </c>
      <c r="V6323" s="39"/>
      <c r="Z6323" s="38"/>
      <c r="AA6323" s="38">
        <v>15.000213071208393</v>
      </c>
      <c r="AB6323" s="30"/>
      <c r="AC6323" s="31"/>
      <c r="AD6323" s="32"/>
      <c r="AE6323" s="32"/>
      <c r="AF6323" s="33"/>
      <c r="AJ6323" s="350">
        <v>3102048</v>
      </c>
      <c r="AK6323" s="3"/>
      <c r="AL6323" s="3"/>
    </row>
    <row r="6324" spans="1:38" ht="12" customHeight="1" x14ac:dyDescent="0.25">
      <c r="A6324" s="73">
        <v>5603013</v>
      </c>
      <c r="B6324" s="98" t="s">
        <v>1059</v>
      </c>
      <c r="C6324" s="74"/>
      <c r="D6324" s="115">
        <v>618.07000000000005</v>
      </c>
      <c r="E6324" s="75" t="s">
        <v>1</v>
      </c>
      <c r="F6324" s="112">
        <f t="shared" si="295"/>
        <v>741.68400000000008</v>
      </c>
      <c r="G6324" s="80" t="s">
        <v>3335</v>
      </c>
      <c r="H6324" s="358"/>
      <c r="L6324"/>
      <c r="M6324"/>
      <c r="P6324" s="9">
        <v>84</v>
      </c>
      <c r="V6324" s="39"/>
      <c r="Z6324" s="38"/>
      <c r="AA6324" s="38">
        <v>14.999420692851345</v>
      </c>
      <c r="AB6324" s="30"/>
      <c r="AC6324" s="31"/>
      <c r="AD6324" s="32"/>
      <c r="AE6324" s="32"/>
      <c r="AF6324" s="33"/>
      <c r="AJ6324" s="350">
        <v>3103013</v>
      </c>
      <c r="AK6324" s="3"/>
      <c r="AL6324" s="3"/>
    </row>
    <row r="6325" spans="1:38" ht="12" customHeight="1" x14ac:dyDescent="0.25">
      <c r="A6325" s="73">
        <v>5603014</v>
      </c>
      <c r="B6325" s="98" t="s">
        <v>1060</v>
      </c>
      <c r="C6325" s="74"/>
      <c r="D6325" s="115">
        <v>948.85</v>
      </c>
      <c r="E6325" s="75" t="s">
        <v>6464</v>
      </c>
      <c r="F6325" s="112">
        <f t="shared" si="295"/>
        <v>1138.6199999999999</v>
      </c>
      <c r="G6325" s="80" t="s">
        <v>3335</v>
      </c>
      <c r="H6325" s="358"/>
      <c r="I6325" s="326" t="s">
        <v>4394</v>
      </c>
      <c r="L6325"/>
      <c r="M6325"/>
      <c r="P6325" s="9">
        <v>84</v>
      </c>
      <c r="V6325" s="39"/>
      <c r="Z6325" s="38"/>
      <c r="AA6325" s="38">
        <v>15.000301877679163</v>
      </c>
      <c r="AB6325" s="30"/>
      <c r="AC6325" s="31"/>
      <c r="AD6325" s="32"/>
      <c r="AE6325" s="32"/>
      <c r="AF6325" s="33"/>
      <c r="AJ6325" s="350">
        <v>3103014</v>
      </c>
      <c r="AK6325" s="3"/>
      <c r="AL6325" s="3"/>
    </row>
    <row r="6326" spans="1:38" ht="12" customHeight="1" x14ac:dyDescent="0.25">
      <c r="A6326" s="73">
        <v>5603015</v>
      </c>
      <c r="B6326" s="98" t="s">
        <v>1061</v>
      </c>
      <c r="C6326" s="74"/>
      <c r="D6326" s="115">
        <v>1341.34</v>
      </c>
      <c r="E6326" s="75" t="s">
        <v>1</v>
      </c>
      <c r="F6326" s="112">
        <f t="shared" si="295"/>
        <v>1609.6079999999999</v>
      </c>
      <c r="G6326" s="80" t="s">
        <v>3335</v>
      </c>
      <c r="H6326" s="358"/>
      <c r="I6326" s="360" t="s">
        <v>8207</v>
      </c>
      <c r="L6326"/>
      <c r="M6326"/>
      <c r="P6326" s="9">
        <v>84</v>
      </c>
      <c r="V6326" s="39"/>
      <c r="Z6326" s="38"/>
      <c r="AA6326" s="38">
        <v>14.999572905099512</v>
      </c>
      <c r="AB6326" s="30"/>
      <c r="AC6326" s="31"/>
      <c r="AD6326" s="32"/>
      <c r="AE6326" s="32"/>
      <c r="AF6326" s="33"/>
      <c r="AJ6326" s="350">
        <v>3103015</v>
      </c>
      <c r="AK6326" s="3"/>
      <c r="AL6326" s="3"/>
    </row>
    <row r="6327" spans="1:38" ht="12" customHeight="1" x14ac:dyDescent="0.25">
      <c r="A6327" s="271">
        <v>5603016</v>
      </c>
      <c r="B6327" s="100" t="s">
        <v>1062</v>
      </c>
      <c r="C6327" s="85"/>
      <c r="D6327" s="115">
        <v>2110.83</v>
      </c>
      <c r="E6327" s="86" t="s">
        <v>1</v>
      </c>
      <c r="F6327" s="292">
        <f t="shared" si="295"/>
        <v>2532.9959999999996</v>
      </c>
      <c r="G6327" s="87" t="s">
        <v>3334</v>
      </c>
      <c r="H6327" s="358"/>
      <c r="I6327" s="367"/>
      <c r="L6327"/>
      <c r="M6327"/>
      <c r="P6327" s="9">
        <v>84</v>
      </c>
      <c r="V6327" s="39"/>
      <c r="Z6327" s="38"/>
      <c r="AA6327" s="38">
        <v>15.000271399880575</v>
      </c>
      <c r="AB6327" s="30"/>
      <c r="AC6327" s="31"/>
      <c r="AD6327" s="32"/>
      <c r="AE6327" s="32"/>
      <c r="AF6327" s="33"/>
      <c r="AJ6327" s="350">
        <v>3103016</v>
      </c>
      <c r="AK6327" s="3"/>
      <c r="AL6327" s="3"/>
    </row>
    <row r="6328" spans="1:38" ht="60" customHeight="1" x14ac:dyDescent="0.25">
      <c r="A6328" s="269">
        <v>219</v>
      </c>
      <c r="B6328" s="284" t="s">
        <v>8126</v>
      </c>
      <c r="C6328" s="267"/>
      <c r="D6328" s="115"/>
      <c r="E6328" s="267"/>
      <c r="F6328" s="298"/>
      <c r="G6328" s="189"/>
      <c r="H6328" s="358"/>
      <c r="I6328" s="331"/>
      <c r="J6328" s="72"/>
      <c r="K6328" s="72"/>
      <c r="L6328"/>
      <c r="M6328"/>
      <c r="P6328" s="9">
        <v>85</v>
      </c>
      <c r="R6328" s="36"/>
      <c r="V6328" s="37"/>
      <c r="Z6328" s="38"/>
      <c r="AA6328" s="38"/>
      <c r="AB6328" s="30"/>
      <c r="AC6328" s="31"/>
      <c r="AD6328" s="32"/>
      <c r="AE6328" s="32"/>
      <c r="AF6328" s="33"/>
      <c r="AJ6328" s="350"/>
      <c r="AK6328" s="3"/>
      <c r="AL6328" s="3"/>
    </row>
    <row r="6329" spans="1:38" ht="12" customHeight="1" x14ac:dyDescent="0.25">
      <c r="A6329" s="76">
        <v>5601059</v>
      </c>
      <c r="B6329" s="270" t="s">
        <v>1063</v>
      </c>
      <c r="C6329" s="77"/>
      <c r="D6329" s="115">
        <v>251.87</v>
      </c>
      <c r="E6329" s="78" t="s">
        <v>6463</v>
      </c>
      <c r="F6329" s="112">
        <f t="shared" si="295"/>
        <v>302.24399999999997</v>
      </c>
      <c r="G6329" s="79" t="s">
        <v>3334</v>
      </c>
      <c r="H6329" s="358"/>
      <c r="I6329" s="366" t="s">
        <v>5015</v>
      </c>
      <c r="L6329"/>
      <c r="M6329"/>
      <c r="P6329" s="9">
        <v>85</v>
      </c>
      <c r="V6329" s="39"/>
      <c r="Z6329" s="38"/>
      <c r="AA6329" s="38">
        <v>15.000568634140805</v>
      </c>
      <c r="AB6329" s="30"/>
      <c r="AC6329" s="31"/>
      <c r="AD6329" s="32"/>
      <c r="AE6329" s="32"/>
      <c r="AF6329" s="33"/>
      <c r="AJ6329" s="350">
        <v>3101059</v>
      </c>
      <c r="AK6329" s="3"/>
      <c r="AL6329" s="3"/>
    </row>
    <row r="6330" spans="1:38" ht="12" customHeight="1" x14ac:dyDescent="0.25">
      <c r="A6330" s="73">
        <v>5601060</v>
      </c>
      <c r="B6330" s="98" t="s">
        <v>1064</v>
      </c>
      <c r="C6330" s="74"/>
      <c r="D6330" s="115">
        <v>402.87</v>
      </c>
      <c r="E6330" s="75" t="s">
        <v>6463</v>
      </c>
      <c r="F6330" s="112">
        <f t="shared" si="295"/>
        <v>483.44399999999996</v>
      </c>
      <c r="G6330" s="80" t="s">
        <v>3335</v>
      </c>
      <c r="H6330" s="358"/>
      <c r="I6330" s="365"/>
      <c r="L6330"/>
      <c r="M6330"/>
      <c r="P6330" s="9">
        <v>85</v>
      </c>
      <c r="V6330" s="39"/>
      <c r="Z6330" s="38"/>
      <c r="AA6330" s="38">
        <v>14.99822253821543</v>
      </c>
      <c r="AB6330" s="30"/>
      <c r="AC6330" s="31"/>
      <c r="AD6330" s="32"/>
      <c r="AE6330" s="32"/>
      <c r="AF6330" s="33"/>
      <c r="AJ6330" s="350">
        <v>3101060</v>
      </c>
      <c r="AK6330" s="3"/>
      <c r="AL6330" s="3"/>
    </row>
    <row r="6331" spans="1:38" ht="12" customHeight="1" x14ac:dyDescent="0.25">
      <c r="A6331" s="73">
        <v>5601061</v>
      </c>
      <c r="B6331" s="98" t="s">
        <v>4140</v>
      </c>
      <c r="C6331" s="74"/>
      <c r="D6331" s="115">
        <v>492.08</v>
      </c>
      <c r="E6331" s="75" t="s">
        <v>6463</v>
      </c>
      <c r="F6331" s="112">
        <f t="shared" si="295"/>
        <v>590.49599999999998</v>
      </c>
      <c r="G6331" s="80" t="s">
        <v>3335</v>
      </c>
      <c r="H6331" s="358"/>
      <c r="I6331" s="365"/>
      <c r="L6331"/>
      <c r="M6331"/>
      <c r="P6331" s="9">
        <v>85</v>
      </c>
      <c r="V6331" s="39"/>
      <c r="Z6331" s="38"/>
      <c r="AA6331" s="38">
        <v>15.000873159089565</v>
      </c>
      <c r="AB6331" s="30"/>
      <c r="AC6331" s="31"/>
      <c r="AD6331" s="32"/>
      <c r="AE6331" s="32"/>
      <c r="AF6331" s="33"/>
      <c r="AJ6331" s="350">
        <v>3101061</v>
      </c>
      <c r="AK6331" s="3"/>
      <c r="AL6331" s="3"/>
    </row>
    <row r="6332" spans="1:38" ht="12" customHeight="1" x14ac:dyDescent="0.25">
      <c r="A6332" s="73">
        <v>5601062</v>
      </c>
      <c r="B6332" s="98" t="s">
        <v>1065</v>
      </c>
      <c r="C6332" s="74"/>
      <c r="D6332" s="115">
        <v>641.36</v>
      </c>
      <c r="E6332" s="75" t="s">
        <v>6463</v>
      </c>
      <c r="F6332" s="112">
        <f t="shared" si="295"/>
        <v>769.63199999999995</v>
      </c>
      <c r="G6332" s="80" t="s">
        <v>3335</v>
      </c>
      <c r="H6332" s="358"/>
      <c r="I6332" s="365"/>
      <c r="L6332"/>
      <c r="M6332"/>
      <c r="P6332" s="9">
        <v>85</v>
      </c>
      <c r="V6332" s="39"/>
      <c r="Z6332" s="38"/>
      <c r="AA6332" s="38">
        <v>14.999330087981775</v>
      </c>
      <c r="AB6332" s="30"/>
      <c r="AC6332" s="31"/>
      <c r="AD6332" s="32"/>
      <c r="AE6332" s="32"/>
      <c r="AF6332" s="33"/>
      <c r="AJ6332" s="350">
        <v>3101062</v>
      </c>
      <c r="AK6332" s="3"/>
      <c r="AL6332" s="3"/>
    </row>
    <row r="6333" spans="1:38" ht="12" customHeight="1" x14ac:dyDescent="0.25">
      <c r="A6333" s="73">
        <v>5601063</v>
      </c>
      <c r="B6333" s="98" t="s">
        <v>1066</v>
      </c>
      <c r="C6333" s="74"/>
      <c r="D6333" s="115">
        <v>869.75</v>
      </c>
      <c r="E6333" s="75" t="s">
        <v>6463</v>
      </c>
      <c r="F6333" s="112">
        <f t="shared" ref="F6333:F6623" si="296">D6333*1.2</f>
        <v>1043.7</v>
      </c>
      <c r="G6333" s="80" t="s">
        <v>3335</v>
      </c>
      <c r="H6333" s="358"/>
      <c r="I6333" s="365"/>
      <c r="L6333"/>
      <c r="M6333"/>
      <c r="P6333" s="9">
        <v>85</v>
      </c>
      <c r="V6333" s="39"/>
      <c r="Z6333" s="38"/>
      <c r="AA6333" s="38">
        <v>14.999670662626784</v>
      </c>
      <c r="AB6333" s="30"/>
      <c r="AC6333" s="31"/>
      <c r="AD6333" s="32"/>
      <c r="AE6333" s="32"/>
      <c r="AF6333" s="33"/>
      <c r="AJ6333" s="350">
        <v>3101063</v>
      </c>
      <c r="AK6333" s="3"/>
      <c r="AL6333" s="3"/>
    </row>
    <row r="6334" spans="1:38" ht="12" customHeight="1" x14ac:dyDescent="0.25">
      <c r="A6334" s="73">
        <v>5601064</v>
      </c>
      <c r="B6334" s="98" t="s">
        <v>1067</v>
      </c>
      <c r="C6334" s="74"/>
      <c r="D6334" s="115">
        <v>1314.48</v>
      </c>
      <c r="E6334" s="75" t="s">
        <v>6463</v>
      </c>
      <c r="F6334" s="112">
        <f t="shared" si="296"/>
        <v>1577.376</v>
      </c>
      <c r="G6334" s="80" t="s">
        <v>3334</v>
      </c>
      <c r="H6334" s="358"/>
      <c r="I6334" s="365"/>
      <c r="L6334"/>
      <c r="M6334"/>
      <c r="P6334" s="9">
        <v>85</v>
      </c>
      <c r="V6334" s="39"/>
      <c r="Z6334" s="38"/>
      <c r="AA6334" s="38">
        <v>14.999836567481282</v>
      </c>
      <c r="AB6334" s="30"/>
      <c r="AC6334" s="31"/>
      <c r="AD6334" s="32"/>
      <c r="AE6334" s="32"/>
      <c r="AF6334" s="33"/>
      <c r="AJ6334" s="350">
        <v>3101064</v>
      </c>
      <c r="AK6334" s="3"/>
      <c r="AL6334" s="3"/>
    </row>
    <row r="6335" spans="1:38" ht="12" customHeight="1" x14ac:dyDescent="0.25">
      <c r="A6335" s="73">
        <v>5604049</v>
      </c>
      <c r="B6335" s="98" t="s">
        <v>3756</v>
      </c>
      <c r="C6335" s="74"/>
      <c r="D6335" s="115">
        <v>297.29000000000002</v>
      </c>
      <c r="E6335" s="75" t="s">
        <v>1</v>
      </c>
      <c r="F6335" s="112">
        <f t="shared" si="296"/>
        <v>356.74799999999999</v>
      </c>
      <c r="G6335" s="80" t="s">
        <v>3334</v>
      </c>
      <c r="H6335" s="358"/>
      <c r="I6335" s="365"/>
      <c r="L6335"/>
      <c r="M6335"/>
      <c r="P6335" s="9">
        <v>85</v>
      </c>
      <c r="V6335" s="39"/>
      <c r="Z6335" s="38"/>
      <c r="AA6335" s="38">
        <v>15.002167943344418</v>
      </c>
      <c r="AB6335" s="30"/>
      <c r="AC6335" s="31"/>
      <c r="AD6335" s="32"/>
      <c r="AE6335" s="32"/>
      <c r="AF6335" s="33"/>
      <c r="AJ6335" s="350">
        <v>3102049</v>
      </c>
      <c r="AK6335" s="3"/>
      <c r="AL6335" s="3"/>
    </row>
    <row r="6336" spans="1:38" ht="12" customHeight="1" x14ac:dyDescent="0.25">
      <c r="A6336" s="73">
        <v>5604050</v>
      </c>
      <c r="B6336" s="98" t="s">
        <v>1068</v>
      </c>
      <c r="C6336" s="74"/>
      <c r="D6336" s="115">
        <v>612.98</v>
      </c>
      <c r="E6336" s="75" t="s">
        <v>1</v>
      </c>
      <c r="F6336" s="112">
        <f t="shared" si="296"/>
        <v>735.57600000000002</v>
      </c>
      <c r="G6336" s="80" t="s">
        <v>3335</v>
      </c>
      <c r="H6336" s="358"/>
      <c r="I6336" s="365"/>
      <c r="L6336"/>
      <c r="M6336"/>
      <c r="P6336" s="9">
        <v>85</v>
      </c>
      <c r="V6336" s="39"/>
      <c r="Z6336" s="38"/>
      <c r="AA6336" s="38">
        <v>15</v>
      </c>
      <c r="AB6336" s="30"/>
      <c r="AC6336" s="31"/>
      <c r="AD6336" s="32"/>
      <c r="AE6336" s="32"/>
      <c r="AF6336" s="33"/>
      <c r="AJ6336" s="350">
        <v>3102050</v>
      </c>
      <c r="AK6336" s="3"/>
      <c r="AL6336" s="3"/>
    </row>
    <row r="6337" spans="1:38" ht="12" customHeight="1" x14ac:dyDescent="0.25">
      <c r="A6337" s="73">
        <v>5604051</v>
      </c>
      <c r="B6337" s="98" t="s">
        <v>4141</v>
      </c>
      <c r="C6337" s="74"/>
      <c r="D6337" s="115">
        <v>748.7</v>
      </c>
      <c r="E6337" s="75" t="s">
        <v>1</v>
      </c>
      <c r="F6337" s="112">
        <f t="shared" si="296"/>
        <v>898.44</v>
      </c>
      <c r="G6337" s="80" t="s">
        <v>3335</v>
      </c>
      <c r="H6337" s="358"/>
      <c r="L6337"/>
      <c r="M6337"/>
      <c r="P6337" s="9">
        <v>85</v>
      </c>
      <c r="V6337" s="39"/>
      <c r="Z6337" s="38"/>
      <c r="AA6337" s="38">
        <v>14.999234830514951</v>
      </c>
      <c r="AB6337" s="30"/>
      <c r="AC6337" s="31"/>
      <c r="AD6337" s="32"/>
      <c r="AE6337" s="32"/>
      <c r="AF6337" s="33"/>
      <c r="AJ6337" s="350">
        <v>3102051</v>
      </c>
      <c r="AK6337" s="3"/>
      <c r="AL6337" s="3"/>
    </row>
    <row r="6338" spans="1:38" ht="12" customHeight="1" x14ac:dyDescent="0.25">
      <c r="A6338" s="73">
        <v>5604052</v>
      </c>
      <c r="B6338" s="98" t="s">
        <v>1069</v>
      </c>
      <c r="C6338" s="74"/>
      <c r="D6338" s="115">
        <v>975.86</v>
      </c>
      <c r="E6338" s="75" t="s">
        <v>6464</v>
      </c>
      <c r="F6338" s="112">
        <f t="shared" si="296"/>
        <v>1171.0319999999999</v>
      </c>
      <c r="G6338" s="80" t="s">
        <v>3335</v>
      </c>
      <c r="H6338" s="358"/>
      <c r="I6338" s="326" t="s">
        <v>4394</v>
      </c>
      <c r="L6338"/>
      <c r="M6338"/>
      <c r="P6338" s="9">
        <v>85</v>
      </c>
      <c r="V6338" s="39"/>
      <c r="Z6338" s="38"/>
      <c r="AA6338" s="38">
        <v>15.000660434125365</v>
      </c>
      <c r="AB6338" s="30"/>
      <c r="AC6338" s="31"/>
      <c r="AD6338" s="32"/>
      <c r="AE6338" s="32"/>
      <c r="AF6338" s="33"/>
      <c r="AJ6338" s="350">
        <v>3102052</v>
      </c>
      <c r="AK6338" s="3"/>
      <c r="AL6338" s="3"/>
    </row>
    <row r="6339" spans="1:38" ht="12" customHeight="1" x14ac:dyDescent="0.25">
      <c r="A6339" s="73">
        <v>5604053</v>
      </c>
      <c r="B6339" s="98" t="s">
        <v>1070</v>
      </c>
      <c r="C6339" s="74"/>
      <c r="D6339" s="115">
        <v>1171.6500000000001</v>
      </c>
      <c r="E6339" s="75" t="s">
        <v>1</v>
      </c>
      <c r="F6339" s="112">
        <f t="shared" si="296"/>
        <v>1405.98</v>
      </c>
      <c r="G6339" s="80" t="s">
        <v>3335</v>
      </c>
      <c r="H6339" s="358"/>
      <c r="I6339" s="360" t="s">
        <v>8207</v>
      </c>
      <c r="L6339"/>
      <c r="M6339"/>
      <c r="P6339" s="9">
        <v>85</v>
      </c>
      <c r="V6339" s="39"/>
      <c r="Z6339" s="38"/>
      <c r="AA6339" s="38">
        <v>14.999755525132016</v>
      </c>
      <c r="AB6339" s="30"/>
      <c r="AC6339" s="31"/>
      <c r="AD6339" s="32"/>
      <c r="AE6339" s="32"/>
      <c r="AF6339" s="33"/>
      <c r="AJ6339" s="350">
        <v>3102053</v>
      </c>
      <c r="AK6339" s="3"/>
      <c r="AL6339" s="3"/>
    </row>
    <row r="6340" spans="1:38" ht="12" customHeight="1" x14ac:dyDescent="0.25">
      <c r="A6340" s="271">
        <v>5604054</v>
      </c>
      <c r="B6340" s="100" t="s">
        <v>1071</v>
      </c>
      <c r="C6340" s="85"/>
      <c r="D6340" s="115">
        <v>1939.38</v>
      </c>
      <c r="E6340" s="86" t="s">
        <v>1</v>
      </c>
      <c r="F6340" s="292">
        <f t="shared" si="296"/>
        <v>2327.2559999999999</v>
      </c>
      <c r="G6340" s="87" t="s">
        <v>3334</v>
      </c>
      <c r="H6340" s="358"/>
      <c r="I6340" s="367"/>
      <c r="L6340"/>
      <c r="M6340"/>
      <c r="P6340" s="9">
        <v>85</v>
      </c>
      <c r="V6340" s="39"/>
      <c r="Z6340" s="38"/>
      <c r="AA6340" s="38">
        <v>15.000036924076724</v>
      </c>
      <c r="AB6340" s="30"/>
      <c r="AC6340" s="31"/>
      <c r="AD6340" s="32"/>
      <c r="AE6340" s="32"/>
      <c r="AF6340" s="33"/>
      <c r="AJ6340" s="350">
        <v>3102054</v>
      </c>
      <c r="AK6340" s="3"/>
      <c r="AL6340" s="3"/>
    </row>
    <row r="6341" spans="1:38" ht="60" customHeight="1" x14ac:dyDescent="0.25">
      <c r="A6341" s="269">
        <v>220</v>
      </c>
      <c r="B6341" s="284" t="s">
        <v>8127</v>
      </c>
      <c r="C6341" s="267"/>
      <c r="D6341" s="115"/>
      <c r="E6341" s="267"/>
      <c r="F6341" s="298"/>
      <c r="G6341" s="189"/>
      <c r="H6341" s="358"/>
      <c r="I6341" s="331"/>
      <c r="J6341" s="72"/>
      <c r="K6341" s="72"/>
      <c r="L6341"/>
      <c r="M6341"/>
      <c r="P6341" s="9">
        <v>86</v>
      </c>
      <c r="R6341" s="36"/>
      <c r="V6341" s="37"/>
      <c r="Z6341" s="38"/>
      <c r="AA6341" s="38"/>
      <c r="AB6341" s="30"/>
      <c r="AC6341" s="31"/>
      <c r="AD6341" s="32"/>
      <c r="AE6341" s="32"/>
      <c r="AF6341" s="33"/>
      <c r="AJ6341" s="350"/>
      <c r="AK6341" s="3"/>
      <c r="AL6341" s="3"/>
    </row>
    <row r="6342" spans="1:38" ht="12" customHeight="1" x14ac:dyDescent="0.25">
      <c r="A6342" s="76">
        <v>5601037</v>
      </c>
      <c r="B6342" s="270" t="s">
        <v>1072</v>
      </c>
      <c r="C6342" s="77"/>
      <c r="D6342" s="115">
        <v>701.06</v>
      </c>
      <c r="E6342" s="78" t="s">
        <v>6463</v>
      </c>
      <c r="F6342" s="112">
        <f t="shared" si="296"/>
        <v>841.27199999999993</v>
      </c>
      <c r="G6342" s="79" t="s">
        <v>3334</v>
      </c>
      <c r="H6342" s="358"/>
      <c r="I6342" s="372" t="s">
        <v>8358</v>
      </c>
      <c r="L6342"/>
      <c r="M6342"/>
      <c r="P6342" s="9">
        <v>86</v>
      </c>
      <c r="V6342" s="39"/>
      <c r="Z6342" s="38"/>
      <c r="AA6342" s="38">
        <v>14.998978549540354</v>
      </c>
      <c r="AB6342" s="30"/>
      <c r="AC6342" s="31"/>
      <c r="AD6342" s="32"/>
      <c r="AE6342" s="32"/>
      <c r="AF6342" s="33"/>
      <c r="AJ6342" s="350">
        <v>3101037</v>
      </c>
      <c r="AK6342" s="3"/>
      <c r="AL6342" s="3"/>
    </row>
    <row r="6343" spans="1:38" ht="12" customHeight="1" x14ac:dyDescent="0.25">
      <c r="A6343" s="271">
        <v>5601038</v>
      </c>
      <c r="B6343" s="100" t="s">
        <v>1073</v>
      </c>
      <c r="C6343" s="85"/>
      <c r="D6343" s="115">
        <v>1230.93</v>
      </c>
      <c r="E6343" s="86" t="s">
        <v>1</v>
      </c>
      <c r="F6343" s="292">
        <f t="shared" si="296"/>
        <v>1477.116</v>
      </c>
      <c r="G6343" s="87" t="s">
        <v>3334</v>
      </c>
      <c r="H6343" s="358"/>
      <c r="I6343" s="373"/>
      <c r="L6343"/>
      <c r="M6343"/>
      <c r="P6343" s="9">
        <v>86</v>
      </c>
      <c r="V6343" s="39"/>
      <c r="Z6343" s="38"/>
      <c r="AA6343" s="38">
        <v>15.000116352128089</v>
      </c>
      <c r="AB6343" s="30"/>
      <c r="AC6343" s="31"/>
      <c r="AD6343" s="32"/>
      <c r="AE6343" s="32"/>
      <c r="AF6343" s="33"/>
      <c r="AJ6343" s="350">
        <v>3101038</v>
      </c>
      <c r="AK6343" s="3"/>
      <c r="AL6343" s="3"/>
    </row>
    <row r="6344" spans="1:38" ht="60" customHeight="1" x14ac:dyDescent="0.25">
      <c r="A6344" s="269">
        <v>221</v>
      </c>
      <c r="B6344" s="284" t="s">
        <v>8128</v>
      </c>
      <c r="C6344" s="267"/>
      <c r="D6344" s="115"/>
      <c r="E6344" s="267"/>
      <c r="F6344" s="298"/>
      <c r="G6344" s="189"/>
      <c r="H6344" s="358"/>
      <c r="I6344" s="331"/>
      <c r="J6344" s="72"/>
      <c r="K6344" s="72"/>
      <c r="L6344"/>
      <c r="M6344"/>
      <c r="P6344" s="9">
        <v>87</v>
      </c>
      <c r="R6344" s="36"/>
      <c r="V6344" s="37"/>
      <c r="Z6344" s="38"/>
      <c r="AA6344" s="38"/>
      <c r="AB6344" s="30"/>
      <c r="AC6344" s="31"/>
      <c r="AD6344" s="32"/>
      <c r="AE6344" s="32"/>
      <c r="AF6344" s="33"/>
      <c r="AJ6344" s="350"/>
      <c r="AK6344" s="3"/>
      <c r="AL6344" s="3"/>
    </row>
    <row r="6345" spans="1:38" ht="12" customHeight="1" x14ac:dyDescent="0.25">
      <c r="A6345" s="76">
        <v>5601071</v>
      </c>
      <c r="B6345" s="270" t="s">
        <v>1074</v>
      </c>
      <c r="C6345" s="77"/>
      <c r="D6345" s="115">
        <v>319.47000000000003</v>
      </c>
      <c r="E6345" s="78" t="s">
        <v>6463</v>
      </c>
      <c r="F6345" s="112">
        <f t="shared" si="296"/>
        <v>383.36400000000003</v>
      </c>
      <c r="G6345" s="79" t="s">
        <v>3334</v>
      </c>
      <c r="H6345" s="358"/>
      <c r="L6345"/>
      <c r="M6345"/>
      <c r="P6345" s="9">
        <v>87</v>
      </c>
      <c r="V6345" s="39"/>
      <c r="Z6345" s="38"/>
      <c r="AA6345" s="38">
        <v>15.000448309871786</v>
      </c>
      <c r="AB6345" s="30"/>
      <c r="AC6345" s="31"/>
      <c r="AD6345" s="32"/>
      <c r="AE6345" s="32"/>
      <c r="AF6345" s="33"/>
      <c r="AJ6345" s="350">
        <v>3101071</v>
      </c>
      <c r="AK6345" s="3"/>
      <c r="AL6345" s="3"/>
    </row>
    <row r="6346" spans="1:38" ht="12" customHeight="1" x14ac:dyDescent="0.25">
      <c r="A6346" s="73">
        <v>5601072</v>
      </c>
      <c r="B6346" s="98" t="s">
        <v>1075</v>
      </c>
      <c r="C6346" s="74"/>
      <c r="D6346" s="115">
        <v>402.24</v>
      </c>
      <c r="E6346" s="75" t="s">
        <v>1</v>
      </c>
      <c r="F6346" s="112">
        <f t="shared" si="296"/>
        <v>482.68799999999999</v>
      </c>
      <c r="G6346" s="80" t="s">
        <v>3334</v>
      </c>
      <c r="H6346" s="358"/>
      <c r="I6346" s="360" t="s">
        <v>8358</v>
      </c>
      <c r="L6346"/>
      <c r="M6346"/>
      <c r="P6346" s="9">
        <v>87</v>
      </c>
      <c r="V6346" s="39"/>
      <c r="Z6346" s="38"/>
      <c r="AA6346" s="38">
        <v>15.00089015488696</v>
      </c>
      <c r="AB6346" s="30"/>
      <c r="AC6346" s="31"/>
      <c r="AD6346" s="32"/>
      <c r="AE6346" s="32"/>
      <c r="AF6346" s="33"/>
      <c r="AJ6346" s="350">
        <v>3101072</v>
      </c>
      <c r="AK6346" s="3"/>
      <c r="AL6346" s="3"/>
    </row>
    <row r="6347" spans="1:38" ht="12" customHeight="1" x14ac:dyDescent="0.25">
      <c r="A6347" s="73">
        <v>5601073</v>
      </c>
      <c r="B6347" s="98" t="s">
        <v>1076</v>
      </c>
      <c r="C6347" s="74"/>
      <c r="D6347" s="115">
        <v>491.36</v>
      </c>
      <c r="E6347" s="75" t="s">
        <v>1</v>
      </c>
      <c r="F6347" s="112">
        <f t="shared" si="296"/>
        <v>589.63199999999995</v>
      </c>
      <c r="G6347" s="80" t="s">
        <v>3334</v>
      </c>
      <c r="H6347" s="358"/>
      <c r="I6347" s="361"/>
      <c r="L6347"/>
      <c r="M6347"/>
      <c r="P6347" s="9">
        <v>87</v>
      </c>
      <c r="V6347" s="39"/>
      <c r="Z6347" s="38"/>
      <c r="AA6347" s="38">
        <v>14.999417045587037</v>
      </c>
      <c r="AB6347" s="30"/>
      <c r="AC6347" s="31"/>
      <c r="AD6347" s="32"/>
      <c r="AE6347" s="32"/>
      <c r="AF6347" s="33"/>
      <c r="AJ6347" s="350">
        <v>3101073</v>
      </c>
      <c r="AK6347" s="3"/>
      <c r="AL6347" s="3"/>
    </row>
    <row r="6348" spans="1:38" ht="12" customHeight="1" x14ac:dyDescent="0.25">
      <c r="A6348" s="271">
        <v>5601074</v>
      </c>
      <c r="B6348" s="100" t="s">
        <v>1077</v>
      </c>
      <c r="C6348" s="85"/>
      <c r="D6348" s="115">
        <v>755.29</v>
      </c>
      <c r="E6348" s="86" t="s">
        <v>6463</v>
      </c>
      <c r="F6348" s="292">
        <f t="shared" si="296"/>
        <v>906.34799999999996</v>
      </c>
      <c r="G6348" s="87" t="s">
        <v>3334</v>
      </c>
      <c r="H6348" s="358"/>
      <c r="L6348"/>
      <c r="M6348"/>
      <c r="P6348" s="9">
        <v>87</v>
      </c>
      <c r="V6348" s="39"/>
      <c r="Z6348" s="38"/>
      <c r="AA6348" s="38">
        <v>14.999241504854368</v>
      </c>
      <c r="AB6348" s="30"/>
      <c r="AC6348" s="31"/>
      <c r="AD6348" s="32"/>
      <c r="AE6348" s="32"/>
      <c r="AF6348" s="33"/>
      <c r="AJ6348" s="350">
        <v>3101074</v>
      </c>
      <c r="AK6348" s="3"/>
      <c r="AL6348" s="3"/>
    </row>
    <row r="6349" spans="1:38" ht="60" customHeight="1" x14ac:dyDescent="0.25">
      <c r="A6349" s="269">
        <v>222</v>
      </c>
      <c r="B6349" s="284" t="s">
        <v>8129</v>
      </c>
      <c r="C6349" s="267"/>
      <c r="D6349" s="115"/>
      <c r="E6349" s="267"/>
      <c r="F6349" s="298"/>
      <c r="G6349" s="189"/>
      <c r="H6349" s="358"/>
      <c r="I6349" s="331"/>
      <c r="J6349" s="72"/>
      <c r="K6349" s="72"/>
      <c r="L6349"/>
      <c r="M6349"/>
      <c r="P6349" s="9">
        <v>88</v>
      </c>
      <c r="R6349" s="36"/>
      <c r="V6349" s="37"/>
      <c r="Z6349" s="38"/>
      <c r="AA6349" s="38"/>
      <c r="AB6349" s="30"/>
      <c r="AC6349" s="31"/>
      <c r="AD6349" s="32"/>
      <c r="AE6349" s="32"/>
      <c r="AF6349" s="33"/>
      <c r="AJ6349" s="350"/>
      <c r="AK6349" s="3"/>
      <c r="AL6349" s="3"/>
    </row>
    <row r="6350" spans="1:38" ht="12" customHeight="1" x14ac:dyDescent="0.25">
      <c r="A6350" s="76">
        <v>5601039</v>
      </c>
      <c r="B6350" s="270" t="s">
        <v>1078</v>
      </c>
      <c r="C6350" s="77"/>
      <c r="D6350" s="115">
        <v>610.97</v>
      </c>
      <c r="E6350" s="78" t="s">
        <v>6464</v>
      </c>
      <c r="F6350" s="112">
        <f t="shared" si="296"/>
        <v>733.16399999999999</v>
      </c>
      <c r="G6350" s="79" t="s">
        <v>3334</v>
      </c>
      <c r="H6350" s="358"/>
      <c r="L6350"/>
      <c r="M6350"/>
      <c r="P6350" s="9">
        <v>88</v>
      </c>
      <c r="V6350" s="39"/>
      <c r="Z6350" s="38"/>
      <c r="AA6350" s="38">
        <v>15</v>
      </c>
      <c r="AB6350" s="30"/>
      <c r="AC6350" s="31"/>
      <c r="AD6350" s="32"/>
      <c r="AE6350" s="32"/>
      <c r="AF6350" s="33"/>
      <c r="AJ6350" s="350">
        <v>3101039</v>
      </c>
      <c r="AK6350" s="3"/>
      <c r="AL6350" s="3"/>
    </row>
    <row r="6351" spans="1:38" ht="12" customHeight="1" x14ac:dyDescent="0.25">
      <c r="A6351" s="73">
        <v>5601040</v>
      </c>
      <c r="B6351" s="98" t="s">
        <v>1079</v>
      </c>
      <c r="C6351" s="74"/>
      <c r="D6351" s="115">
        <v>721.37</v>
      </c>
      <c r="E6351" s="75" t="s">
        <v>6464</v>
      </c>
      <c r="F6351" s="112">
        <f t="shared" si="296"/>
        <v>865.64400000000001</v>
      </c>
      <c r="G6351" s="80" t="s">
        <v>3334</v>
      </c>
      <c r="H6351" s="358"/>
      <c r="I6351" s="360" t="s">
        <v>8358</v>
      </c>
      <c r="L6351"/>
      <c r="M6351"/>
      <c r="P6351" s="9">
        <v>88</v>
      </c>
      <c r="V6351" s="39"/>
      <c r="Z6351" s="38"/>
      <c r="AA6351" s="38">
        <v>14.999602922490467</v>
      </c>
      <c r="AB6351" s="30"/>
      <c r="AC6351" s="31"/>
      <c r="AD6351" s="32"/>
      <c r="AE6351" s="32"/>
      <c r="AF6351" s="33"/>
      <c r="AJ6351" s="350">
        <v>3101040</v>
      </c>
      <c r="AK6351" s="3"/>
      <c r="AL6351" s="3"/>
    </row>
    <row r="6352" spans="1:38" ht="12" customHeight="1" x14ac:dyDescent="0.25">
      <c r="A6352" s="271">
        <v>5601041</v>
      </c>
      <c r="B6352" s="100" t="s">
        <v>1080</v>
      </c>
      <c r="C6352" s="85"/>
      <c r="D6352" s="115">
        <v>866.7</v>
      </c>
      <c r="E6352" s="86"/>
      <c r="F6352" s="292">
        <f t="shared" si="296"/>
        <v>1040.04</v>
      </c>
      <c r="G6352" s="87" t="s">
        <v>3334</v>
      </c>
      <c r="H6352" s="358"/>
      <c r="I6352" s="367"/>
      <c r="L6352"/>
      <c r="M6352"/>
      <c r="P6352" s="9">
        <v>88</v>
      </c>
      <c r="V6352" s="39"/>
      <c r="Z6352" s="38"/>
      <c r="AA6352" s="38">
        <v>14.999586879286127</v>
      </c>
      <c r="AB6352" s="30"/>
      <c r="AC6352" s="31"/>
      <c r="AD6352" s="32"/>
      <c r="AE6352" s="32"/>
      <c r="AF6352" s="33"/>
      <c r="AJ6352" s="350">
        <v>3101041</v>
      </c>
      <c r="AK6352" s="3"/>
      <c r="AL6352" s="3"/>
    </row>
    <row r="6353" spans="1:38" ht="60" customHeight="1" x14ac:dyDescent="0.25">
      <c r="A6353" s="269">
        <v>223</v>
      </c>
      <c r="B6353" s="284" t="s">
        <v>8130</v>
      </c>
      <c r="C6353" s="267"/>
      <c r="D6353" s="115"/>
      <c r="E6353" s="267"/>
      <c r="F6353" s="298"/>
      <c r="G6353" s="189"/>
      <c r="H6353" s="358"/>
      <c r="I6353" s="331"/>
      <c r="J6353" s="72"/>
      <c r="K6353" s="72"/>
      <c r="L6353"/>
      <c r="M6353"/>
      <c r="P6353" s="9">
        <v>178</v>
      </c>
      <c r="R6353" s="36"/>
      <c r="V6353" s="37"/>
      <c r="Z6353" s="38"/>
      <c r="AA6353" s="38"/>
      <c r="AB6353" s="30"/>
      <c r="AC6353" s="31"/>
      <c r="AD6353" s="32"/>
      <c r="AE6353" s="32"/>
      <c r="AF6353" s="33"/>
      <c r="AJ6353" s="350"/>
      <c r="AK6353" s="3"/>
      <c r="AL6353" s="3"/>
    </row>
    <row r="6354" spans="1:38" ht="12" customHeight="1" x14ac:dyDescent="0.25">
      <c r="A6354" s="76">
        <v>4402001</v>
      </c>
      <c r="B6354" s="270" t="s">
        <v>2725</v>
      </c>
      <c r="C6354" s="77"/>
      <c r="D6354" s="115">
        <v>605.1</v>
      </c>
      <c r="E6354" s="78" t="s">
        <v>6463</v>
      </c>
      <c r="F6354" s="112">
        <f t="shared" si="296"/>
        <v>726.12</v>
      </c>
      <c r="G6354" s="79" t="s">
        <v>3333</v>
      </c>
      <c r="H6354" s="358"/>
      <c r="I6354" s="326"/>
      <c r="J6354" s="15"/>
      <c r="L6354"/>
      <c r="M6354"/>
      <c r="P6354" s="9">
        <v>178</v>
      </c>
      <c r="V6354" s="39"/>
      <c r="Z6354" s="38"/>
      <c r="AA6354" s="38">
        <v>10</v>
      </c>
      <c r="AB6354" s="30"/>
      <c r="AC6354" s="31"/>
      <c r="AD6354" s="32"/>
      <c r="AE6354" s="32"/>
      <c r="AF6354" s="33"/>
      <c r="AJ6354" s="350"/>
      <c r="AK6354" s="3"/>
      <c r="AL6354" s="3"/>
    </row>
    <row r="6355" spans="1:38" ht="12" customHeight="1" x14ac:dyDescent="0.25">
      <c r="A6355" s="73">
        <v>4401001</v>
      </c>
      <c r="B6355" s="98" t="s">
        <v>5026</v>
      </c>
      <c r="C6355" s="74"/>
      <c r="D6355" s="115">
        <v>822</v>
      </c>
      <c r="E6355" s="75" t="s">
        <v>6463</v>
      </c>
      <c r="F6355" s="112">
        <f t="shared" si="296"/>
        <v>986.4</v>
      </c>
      <c r="G6355" s="80" t="s">
        <v>3333</v>
      </c>
      <c r="H6355" s="358"/>
      <c r="I6355" s="326" t="s">
        <v>4968</v>
      </c>
      <c r="J6355" s="15"/>
      <c r="L6355"/>
      <c r="M6355"/>
      <c r="P6355" s="9">
        <v>178</v>
      </c>
      <c r="V6355" s="39"/>
      <c r="Z6355" s="38"/>
      <c r="AA6355" s="38">
        <v>4.9997641620678195</v>
      </c>
      <c r="AB6355" s="30"/>
      <c r="AC6355" s="31"/>
      <c r="AD6355" s="32"/>
      <c r="AE6355" s="32"/>
      <c r="AF6355" s="33"/>
      <c r="AJ6355" s="350"/>
      <c r="AK6355" s="3"/>
      <c r="AL6355" s="3"/>
    </row>
    <row r="6356" spans="1:38" ht="12" customHeight="1" x14ac:dyDescent="0.25">
      <c r="A6356" s="73">
        <v>4402002</v>
      </c>
      <c r="B6356" s="98" t="s">
        <v>2726</v>
      </c>
      <c r="C6356" s="74"/>
      <c r="D6356" s="115">
        <v>632.55999999999995</v>
      </c>
      <c r="E6356" s="75" t="s">
        <v>6463</v>
      </c>
      <c r="F6356" s="112">
        <f t="shared" si="296"/>
        <v>759.07199999999989</v>
      </c>
      <c r="G6356" s="80" t="s">
        <v>3333</v>
      </c>
      <c r="H6356" s="358"/>
      <c r="I6356" s="360" t="s">
        <v>8359</v>
      </c>
      <c r="J6356" s="15"/>
      <c r="L6356"/>
      <c r="M6356"/>
      <c r="P6356" s="9">
        <v>178</v>
      </c>
      <c r="V6356" s="39"/>
      <c r="Z6356" s="38"/>
      <c r="AA6356" s="38">
        <v>10</v>
      </c>
      <c r="AB6356" s="30"/>
      <c r="AC6356" s="31"/>
      <c r="AD6356" s="32"/>
      <c r="AE6356" s="32"/>
      <c r="AF6356" s="33"/>
      <c r="AJ6356" s="350"/>
      <c r="AK6356" s="3"/>
      <c r="AL6356" s="3"/>
    </row>
    <row r="6357" spans="1:38" ht="12" customHeight="1" x14ac:dyDescent="0.25">
      <c r="A6357" s="73">
        <v>4401002</v>
      </c>
      <c r="B6357" s="98" t="s">
        <v>5025</v>
      </c>
      <c r="C6357" s="74"/>
      <c r="D6357" s="115">
        <v>885</v>
      </c>
      <c r="E6357" s="75" t="s">
        <v>6463</v>
      </c>
      <c r="F6357" s="112">
        <f t="shared" si="296"/>
        <v>1062</v>
      </c>
      <c r="G6357" s="80" t="s">
        <v>3333</v>
      </c>
      <c r="H6357" s="358"/>
      <c r="I6357" s="361"/>
      <c r="J6357" s="15"/>
      <c r="L6357"/>
      <c r="M6357"/>
      <c r="P6357" s="9">
        <v>178</v>
      </c>
      <c r="V6357" s="39"/>
      <c r="Z6357" s="38"/>
      <c r="AA6357" s="38">
        <v>4.9988736201847246</v>
      </c>
      <c r="AB6357" s="30"/>
      <c r="AC6357" s="31"/>
      <c r="AD6357" s="32"/>
      <c r="AE6357" s="32"/>
      <c r="AF6357" s="33"/>
      <c r="AJ6357" s="350">
        <v>4401002</v>
      </c>
      <c r="AK6357" s="3"/>
      <c r="AL6357" s="3"/>
    </row>
    <row r="6358" spans="1:38" ht="12" customHeight="1" x14ac:dyDescent="0.25">
      <c r="A6358" s="73">
        <v>4402003</v>
      </c>
      <c r="B6358" s="98" t="s">
        <v>5910</v>
      </c>
      <c r="C6358" s="74"/>
      <c r="D6358" s="115">
        <v>2224.27</v>
      </c>
      <c r="E6358" s="75" t="s">
        <v>6463</v>
      </c>
      <c r="F6358" s="112">
        <f t="shared" si="296"/>
        <v>2669.1239999999998</v>
      </c>
      <c r="G6358" s="80" t="s">
        <v>3333</v>
      </c>
      <c r="H6358" s="358"/>
      <c r="J6358" s="15"/>
      <c r="L6358"/>
      <c r="M6358"/>
      <c r="P6358" s="9">
        <v>178</v>
      </c>
      <c r="V6358" s="39"/>
      <c r="Z6358" s="38"/>
      <c r="AA6358" s="38">
        <v>5.0001283400497982</v>
      </c>
      <c r="AB6358" s="30"/>
      <c r="AC6358" s="31"/>
      <c r="AD6358" s="32"/>
      <c r="AE6358" s="32"/>
      <c r="AF6358" s="33"/>
      <c r="AJ6358" s="350"/>
      <c r="AK6358" s="3"/>
      <c r="AL6358" s="3"/>
    </row>
    <row r="6359" spans="1:38" ht="12" customHeight="1" x14ac:dyDescent="0.25">
      <c r="A6359" s="271">
        <v>4401003</v>
      </c>
      <c r="B6359" s="100" t="s">
        <v>5680</v>
      </c>
      <c r="C6359" s="85"/>
      <c r="D6359" s="115">
        <v>3330.64</v>
      </c>
      <c r="E6359" s="86" t="s">
        <v>6464</v>
      </c>
      <c r="F6359" s="292">
        <f t="shared" si="296"/>
        <v>3996.7679999999996</v>
      </c>
      <c r="G6359" s="87" t="s">
        <v>3333</v>
      </c>
      <c r="H6359" s="358"/>
      <c r="J6359" s="15"/>
      <c r="L6359"/>
      <c r="M6359"/>
      <c r="P6359" s="9">
        <v>178</v>
      </c>
      <c r="V6359" s="39"/>
      <c r="Z6359" s="38"/>
      <c r="AA6359" s="38">
        <v>5.0001283400497982</v>
      </c>
      <c r="AB6359" s="30"/>
      <c r="AC6359" s="31"/>
      <c r="AD6359" s="32"/>
      <c r="AE6359" s="32"/>
      <c r="AF6359" s="33"/>
      <c r="AJ6359" s="350"/>
      <c r="AK6359" s="3"/>
      <c r="AL6359" s="3"/>
    </row>
    <row r="6360" spans="1:38" ht="60" customHeight="1" x14ac:dyDescent="0.25">
      <c r="A6360" s="269">
        <v>224</v>
      </c>
      <c r="B6360" s="284" t="s">
        <v>8131</v>
      </c>
      <c r="C6360" s="267"/>
      <c r="D6360" s="115"/>
      <c r="E6360" s="267"/>
      <c r="F6360" s="298"/>
      <c r="G6360" s="189"/>
      <c r="H6360" s="358"/>
      <c r="I6360" s="331"/>
      <c r="J6360" s="72"/>
      <c r="K6360" s="72"/>
      <c r="L6360"/>
      <c r="M6360"/>
      <c r="P6360" s="9">
        <v>203</v>
      </c>
      <c r="R6360" s="36"/>
      <c r="V6360" s="37"/>
      <c r="Z6360" s="38"/>
      <c r="AA6360" s="38"/>
      <c r="AB6360" s="30"/>
      <c r="AC6360" s="31"/>
      <c r="AD6360" s="32"/>
      <c r="AE6360" s="32"/>
      <c r="AF6360" s="33"/>
      <c r="AJ6360" s="350"/>
      <c r="AK6360" s="3"/>
      <c r="AL6360" s="3"/>
    </row>
    <row r="6361" spans="1:38" ht="12" customHeight="1" x14ac:dyDescent="0.25">
      <c r="A6361" s="76">
        <v>3901001</v>
      </c>
      <c r="B6361" s="270" t="s">
        <v>6494</v>
      </c>
      <c r="C6361" s="77"/>
      <c r="D6361" s="115">
        <v>26.09</v>
      </c>
      <c r="E6361" s="78" t="s">
        <v>6463</v>
      </c>
      <c r="F6361" s="112">
        <f t="shared" si="296"/>
        <v>31.308</v>
      </c>
      <c r="G6361" s="79" t="s">
        <v>3333</v>
      </c>
      <c r="H6361" s="358"/>
      <c r="J6361" s="15"/>
      <c r="L6361"/>
      <c r="M6361"/>
      <c r="P6361" s="9">
        <v>203</v>
      </c>
      <c r="V6361" s="39"/>
      <c r="Z6361" s="38"/>
      <c r="AA6361" s="38">
        <v>19.978046103183317</v>
      </c>
      <c r="AB6361" s="30"/>
      <c r="AC6361" s="31"/>
      <c r="AD6361" s="32"/>
      <c r="AE6361" s="32"/>
      <c r="AF6361" s="33"/>
      <c r="AJ6361" s="350"/>
      <c r="AK6361" s="3"/>
      <c r="AL6361" s="3"/>
    </row>
    <row r="6362" spans="1:38" ht="12" customHeight="1" x14ac:dyDescent="0.25">
      <c r="A6362" s="73">
        <v>3901002</v>
      </c>
      <c r="B6362" s="98" t="s">
        <v>6495</v>
      </c>
      <c r="C6362" s="74"/>
      <c r="D6362" s="115">
        <v>65.540000000000006</v>
      </c>
      <c r="E6362" s="75" t="s">
        <v>6463</v>
      </c>
      <c r="F6362" s="112">
        <f t="shared" si="296"/>
        <v>78.64800000000001</v>
      </c>
      <c r="G6362" s="80" t="s">
        <v>3333</v>
      </c>
      <c r="H6362" s="358"/>
      <c r="J6362" s="15"/>
      <c r="L6362"/>
      <c r="M6362"/>
      <c r="P6362" s="9">
        <v>203</v>
      </c>
      <c r="V6362" s="39"/>
      <c r="Z6362" s="38"/>
      <c r="AA6362" s="38">
        <v>19.995629370629374</v>
      </c>
      <c r="AB6362" s="30"/>
      <c r="AC6362" s="31"/>
      <c r="AD6362" s="32"/>
      <c r="AE6362" s="32"/>
      <c r="AF6362" s="33"/>
      <c r="AJ6362" s="350"/>
      <c r="AK6362" s="3"/>
      <c r="AL6362" s="3"/>
    </row>
    <row r="6363" spans="1:38" ht="12" customHeight="1" x14ac:dyDescent="0.25">
      <c r="A6363" s="73">
        <v>3901003</v>
      </c>
      <c r="B6363" s="98" t="s">
        <v>6496</v>
      </c>
      <c r="C6363" s="74"/>
      <c r="D6363" s="115">
        <v>151.29</v>
      </c>
      <c r="E6363" s="75" t="s">
        <v>6463</v>
      </c>
      <c r="F6363" s="112">
        <f t="shared" si="296"/>
        <v>181.54799999999997</v>
      </c>
      <c r="G6363" s="80" t="s">
        <v>3333</v>
      </c>
      <c r="H6363" s="358"/>
      <c r="J6363" s="15"/>
      <c r="L6363"/>
      <c r="M6363"/>
      <c r="P6363" s="9">
        <v>203</v>
      </c>
      <c r="V6363" s="39"/>
      <c r="Z6363" s="38"/>
      <c r="AA6363" s="38">
        <v>20.0018932222643</v>
      </c>
      <c r="AB6363" s="30"/>
      <c r="AC6363" s="31"/>
      <c r="AD6363" s="32"/>
      <c r="AE6363" s="32"/>
      <c r="AF6363" s="33"/>
      <c r="AJ6363" s="350"/>
      <c r="AK6363" s="3"/>
      <c r="AL6363" s="3"/>
    </row>
    <row r="6364" spans="1:38" ht="12" customHeight="1" x14ac:dyDescent="0.25">
      <c r="A6364" s="271">
        <v>3901004</v>
      </c>
      <c r="B6364" s="100" t="s">
        <v>6497</v>
      </c>
      <c r="C6364" s="85"/>
      <c r="D6364" s="115">
        <v>338.63</v>
      </c>
      <c r="E6364" s="86" t="s">
        <v>6463</v>
      </c>
      <c r="F6364" s="292">
        <f t="shared" si="296"/>
        <v>406.35599999999999</v>
      </c>
      <c r="G6364" s="87" t="s">
        <v>3333</v>
      </c>
      <c r="H6364" s="358"/>
      <c r="J6364" s="15"/>
      <c r="L6364"/>
      <c r="M6364"/>
      <c r="P6364" s="9">
        <v>203</v>
      </c>
      <c r="V6364" s="39"/>
      <c r="Z6364" s="38"/>
      <c r="AA6364" s="38">
        <v>20.00084588056167</v>
      </c>
      <c r="AB6364" s="30"/>
      <c r="AC6364" s="31"/>
      <c r="AD6364" s="32"/>
      <c r="AE6364" s="32"/>
      <c r="AF6364" s="33"/>
      <c r="AJ6364" s="350"/>
      <c r="AK6364" s="3"/>
      <c r="AL6364" s="3"/>
    </row>
    <row r="6365" spans="1:38" ht="60" customHeight="1" x14ac:dyDescent="0.25">
      <c r="A6365" s="269">
        <v>225</v>
      </c>
      <c r="B6365" s="284" t="s">
        <v>8132</v>
      </c>
      <c r="C6365" s="267"/>
      <c r="D6365" s="115"/>
      <c r="E6365" s="267"/>
      <c r="F6365" s="298"/>
      <c r="G6365" s="189"/>
      <c r="H6365" s="358"/>
      <c r="I6365" s="331"/>
      <c r="J6365" s="72"/>
      <c r="K6365" s="72"/>
      <c r="L6365"/>
      <c r="M6365"/>
      <c r="P6365" s="9">
        <v>249</v>
      </c>
      <c r="R6365" s="36"/>
      <c r="V6365" s="37"/>
      <c r="Z6365" s="38"/>
      <c r="AA6365" s="38"/>
      <c r="AB6365" s="30"/>
      <c r="AC6365" s="31"/>
      <c r="AD6365" s="32"/>
      <c r="AE6365" s="32"/>
      <c r="AF6365" s="33"/>
      <c r="AJ6365" s="350"/>
      <c r="AK6365" s="3"/>
      <c r="AL6365" s="3"/>
    </row>
    <row r="6366" spans="1:38" ht="12" customHeight="1" x14ac:dyDescent="0.25">
      <c r="A6366" s="76">
        <v>5710001</v>
      </c>
      <c r="B6366" s="270" t="s">
        <v>5695</v>
      </c>
      <c r="C6366" s="77"/>
      <c r="D6366" s="115">
        <v>129.22</v>
      </c>
      <c r="E6366" s="78" t="s">
        <v>6463</v>
      </c>
      <c r="F6366" s="112">
        <f t="shared" si="296"/>
        <v>155.06399999999999</v>
      </c>
      <c r="G6366" s="79" t="s">
        <v>3333</v>
      </c>
      <c r="H6366" s="358"/>
      <c r="J6366" s="15"/>
      <c r="L6366"/>
      <c r="M6366"/>
      <c r="P6366" s="9">
        <v>249</v>
      </c>
      <c r="V6366" s="39"/>
      <c r="Z6366" s="38"/>
      <c r="AA6366" s="38">
        <v>15</v>
      </c>
      <c r="AB6366" s="30"/>
      <c r="AC6366" s="31"/>
      <c r="AD6366" s="32"/>
      <c r="AE6366" s="32"/>
      <c r="AF6366" s="33"/>
      <c r="AJ6366" s="350"/>
      <c r="AK6366" s="3"/>
      <c r="AL6366" s="3"/>
    </row>
    <row r="6367" spans="1:38" ht="12" customHeight="1" x14ac:dyDescent="0.25">
      <c r="A6367" s="73">
        <v>5710002</v>
      </c>
      <c r="B6367" s="98" t="s">
        <v>5696</v>
      </c>
      <c r="C6367" s="74"/>
      <c r="D6367" s="115">
        <v>166.55</v>
      </c>
      <c r="E6367" s="75" t="s">
        <v>6463</v>
      </c>
      <c r="F6367" s="112">
        <f t="shared" si="296"/>
        <v>199.86</v>
      </c>
      <c r="G6367" s="80" t="s">
        <v>3333</v>
      </c>
      <c r="H6367" s="358"/>
      <c r="I6367" s="326" t="s">
        <v>4968</v>
      </c>
      <c r="J6367" s="15"/>
      <c r="L6367"/>
      <c r="M6367"/>
      <c r="P6367" s="9">
        <v>249</v>
      </c>
      <c r="V6367" s="39"/>
      <c r="Z6367" s="38"/>
      <c r="AA6367" s="38">
        <v>15</v>
      </c>
      <c r="AB6367" s="30"/>
      <c r="AC6367" s="31"/>
      <c r="AD6367" s="32"/>
      <c r="AE6367" s="32"/>
      <c r="AF6367" s="33"/>
      <c r="AJ6367" s="350"/>
      <c r="AK6367" s="3"/>
      <c r="AL6367" s="3"/>
    </row>
    <row r="6368" spans="1:38" ht="12" customHeight="1" x14ac:dyDescent="0.25">
      <c r="A6368" s="73">
        <v>5710003</v>
      </c>
      <c r="B6368" s="98" t="s">
        <v>5697</v>
      </c>
      <c r="C6368" s="74"/>
      <c r="D6368" s="115">
        <v>199.64</v>
      </c>
      <c r="E6368" s="75" t="s">
        <v>6463</v>
      </c>
      <c r="F6368" s="112">
        <f t="shared" si="296"/>
        <v>239.56799999999998</v>
      </c>
      <c r="G6368" s="80" t="s">
        <v>3333</v>
      </c>
      <c r="H6368" s="358"/>
      <c r="I6368" s="360" t="s">
        <v>8359</v>
      </c>
      <c r="J6368" s="15"/>
      <c r="L6368"/>
      <c r="M6368"/>
      <c r="P6368" s="9">
        <v>249</v>
      </c>
      <c r="V6368" s="39"/>
      <c r="Z6368" s="38"/>
      <c r="AA6368" s="38">
        <v>15</v>
      </c>
      <c r="AB6368" s="30"/>
      <c r="AC6368" s="31"/>
      <c r="AD6368" s="32"/>
      <c r="AE6368" s="32"/>
      <c r="AF6368" s="33"/>
      <c r="AJ6368" s="350"/>
      <c r="AK6368" s="3"/>
      <c r="AL6368" s="3"/>
    </row>
    <row r="6369" spans="1:38" ht="12" customHeight="1" x14ac:dyDescent="0.25">
      <c r="A6369" s="73">
        <v>5710004</v>
      </c>
      <c r="B6369" s="98" t="s">
        <v>5698</v>
      </c>
      <c r="C6369" s="74"/>
      <c r="D6369" s="115">
        <v>264.2</v>
      </c>
      <c r="E6369" s="75" t="s">
        <v>6463</v>
      </c>
      <c r="F6369" s="112">
        <f t="shared" si="296"/>
        <v>317.03999999999996</v>
      </c>
      <c r="G6369" s="80" t="s">
        <v>3335</v>
      </c>
      <c r="H6369" s="358"/>
      <c r="I6369" s="361"/>
      <c r="J6369" s="15"/>
      <c r="L6369"/>
      <c r="M6369"/>
      <c r="P6369" s="9">
        <v>249</v>
      </c>
      <c r="V6369" s="39"/>
      <c r="Z6369" s="38"/>
      <c r="AA6369" s="38">
        <v>15</v>
      </c>
      <c r="AB6369" s="30"/>
      <c r="AC6369" s="31"/>
      <c r="AD6369" s="32"/>
      <c r="AE6369" s="32"/>
      <c r="AF6369" s="33"/>
      <c r="AJ6369" s="350"/>
      <c r="AK6369" s="3"/>
      <c r="AL6369" s="3"/>
    </row>
    <row r="6370" spans="1:38" ht="12" customHeight="1" x14ac:dyDescent="0.25">
      <c r="A6370" s="271">
        <v>5710005</v>
      </c>
      <c r="B6370" s="100" t="s">
        <v>6466</v>
      </c>
      <c r="C6370" s="85"/>
      <c r="D6370" s="115">
        <v>349.13</v>
      </c>
      <c r="E6370" s="86" t="s">
        <v>6463</v>
      </c>
      <c r="F6370" s="292">
        <f t="shared" ref="F6370" si="297">D6370*1.2</f>
        <v>418.95599999999996</v>
      </c>
      <c r="G6370" s="87" t="s">
        <v>3335</v>
      </c>
      <c r="H6370" s="358"/>
      <c r="J6370" s="15"/>
      <c r="L6370"/>
      <c r="M6370"/>
      <c r="P6370" s="9">
        <v>249</v>
      </c>
      <c r="V6370" s="39"/>
      <c r="Z6370" s="38"/>
      <c r="AA6370" s="38">
        <v>15</v>
      </c>
      <c r="AB6370" s="30"/>
      <c r="AC6370" s="31"/>
      <c r="AD6370" s="32"/>
      <c r="AE6370" s="32"/>
      <c r="AF6370" s="33"/>
      <c r="AJ6370" s="350"/>
      <c r="AK6370" s="3"/>
      <c r="AL6370" s="3"/>
    </row>
    <row r="6371" spans="1:38" ht="60" customHeight="1" x14ac:dyDescent="0.25">
      <c r="A6371" s="269">
        <v>226</v>
      </c>
      <c r="B6371" s="284" t="s">
        <v>8133</v>
      </c>
      <c r="C6371" s="267"/>
      <c r="D6371" s="115"/>
      <c r="E6371" s="267"/>
      <c r="F6371" s="298"/>
      <c r="G6371" s="189"/>
      <c r="H6371" s="358"/>
      <c r="I6371" s="331"/>
      <c r="J6371" s="72"/>
      <c r="K6371" s="72"/>
      <c r="L6371"/>
      <c r="M6371"/>
      <c r="P6371" s="9">
        <v>179</v>
      </c>
      <c r="R6371" s="36"/>
      <c r="V6371" s="37"/>
      <c r="Z6371" s="38"/>
      <c r="AA6371" s="38"/>
      <c r="AB6371" s="30"/>
      <c r="AC6371" s="31"/>
      <c r="AD6371" s="32"/>
      <c r="AE6371" s="32"/>
      <c r="AF6371" s="33"/>
      <c r="AJ6371" s="350"/>
      <c r="AK6371" s="3"/>
      <c r="AL6371" s="3"/>
    </row>
    <row r="6372" spans="1:38" ht="12" customHeight="1" x14ac:dyDescent="0.25">
      <c r="A6372" s="76">
        <v>5709001</v>
      </c>
      <c r="B6372" s="270" t="s">
        <v>7203</v>
      </c>
      <c r="C6372" s="77"/>
      <c r="D6372" s="115">
        <v>3.54</v>
      </c>
      <c r="E6372" s="78" t="s">
        <v>6463</v>
      </c>
      <c r="F6372" s="112">
        <f t="shared" si="296"/>
        <v>4.2480000000000002</v>
      </c>
      <c r="G6372" s="79" t="s">
        <v>3335</v>
      </c>
      <c r="H6372" s="358"/>
      <c r="L6372"/>
      <c r="M6372"/>
      <c r="P6372" s="9">
        <v>179</v>
      </c>
      <c r="V6372" s="39"/>
      <c r="Z6372" s="38"/>
      <c r="AA6372" s="38">
        <v>15</v>
      </c>
      <c r="AB6372" s="30"/>
      <c r="AC6372" s="31"/>
      <c r="AD6372" s="32"/>
      <c r="AE6372" s="32"/>
      <c r="AF6372" s="33"/>
      <c r="AJ6372" s="350"/>
      <c r="AK6372" s="3"/>
      <c r="AL6372" s="3"/>
    </row>
    <row r="6373" spans="1:38" ht="12" customHeight="1" x14ac:dyDescent="0.25">
      <c r="A6373" s="73">
        <v>5709002</v>
      </c>
      <c r="B6373" s="98" t="s">
        <v>5926</v>
      </c>
      <c r="C6373" s="74"/>
      <c r="D6373" s="115">
        <v>79.28</v>
      </c>
      <c r="E6373" s="75" t="s">
        <v>6463</v>
      </c>
      <c r="F6373" s="112">
        <f t="shared" ref="F6373" si="298">D6373*1.2</f>
        <v>95.135999999999996</v>
      </c>
      <c r="G6373" s="80" t="s">
        <v>3335</v>
      </c>
      <c r="H6373" s="358"/>
      <c r="L6373"/>
      <c r="M6373"/>
      <c r="P6373" s="9">
        <v>179</v>
      </c>
      <c r="V6373" s="39"/>
      <c r="Z6373" s="38"/>
      <c r="AA6373" s="38">
        <v>15</v>
      </c>
      <c r="AB6373" s="30"/>
      <c r="AC6373" s="31"/>
      <c r="AD6373" s="32"/>
      <c r="AE6373" s="32"/>
      <c r="AF6373" s="33"/>
      <c r="AJ6373" s="350"/>
      <c r="AK6373" s="3"/>
      <c r="AL6373" s="3"/>
    </row>
    <row r="6374" spans="1:38" ht="12" customHeight="1" x14ac:dyDescent="0.25">
      <c r="A6374" s="271">
        <v>5709003</v>
      </c>
      <c r="B6374" s="100" t="s">
        <v>5927</v>
      </c>
      <c r="C6374" s="85"/>
      <c r="D6374" s="115">
        <v>157.5</v>
      </c>
      <c r="E6374" s="86" t="s">
        <v>6463</v>
      </c>
      <c r="F6374" s="292">
        <f t="shared" ref="F6374" si="299">D6374*1.2</f>
        <v>189</v>
      </c>
      <c r="G6374" s="87" t="s">
        <v>3335</v>
      </c>
      <c r="H6374" s="358"/>
      <c r="L6374"/>
      <c r="M6374"/>
      <c r="P6374" s="9">
        <v>179</v>
      </c>
      <c r="V6374" s="39"/>
      <c r="Z6374" s="38"/>
      <c r="AA6374" s="38">
        <v>15</v>
      </c>
      <c r="AB6374" s="30"/>
      <c r="AC6374" s="31"/>
      <c r="AD6374" s="32"/>
      <c r="AE6374" s="32"/>
      <c r="AF6374" s="33"/>
      <c r="AJ6374" s="350"/>
      <c r="AK6374" s="3"/>
      <c r="AL6374" s="3"/>
    </row>
    <row r="6375" spans="1:38" ht="75" customHeight="1" x14ac:dyDescent="0.25">
      <c r="A6375" s="269">
        <v>227</v>
      </c>
      <c r="B6375" s="284" t="s">
        <v>8134</v>
      </c>
      <c r="C6375" s="267"/>
      <c r="D6375" s="115"/>
      <c r="E6375" s="267"/>
      <c r="F6375" s="298"/>
      <c r="G6375" s="189"/>
      <c r="H6375" s="358"/>
      <c r="I6375" s="331"/>
      <c r="J6375" s="72"/>
      <c r="K6375" s="72"/>
      <c r="L6375"/>
      <c r="M6375"/>
      <c r="P6375" s="9">
        <v>259</v>
      </c>
      <c r="R6375" s="36"/>
      <c r="V6375" s="37"/>
      <c r="Z6375" s="38"/>
      <c r="AA6375" s="38"/>
      <c r="AB6375" s="30"/>
      <c r="AC6375" s="31"/>
      <c r="AD6375" s="32"/>
      <c r="AE6375" s="32"/>
      <c r="AF6375" s="33"/>
      <c r="AJ6375" s="350"/>
      <c r="AK6375" s="3"/>
      <c r="AL6375" s="3"/>
    </row>
    <row r="6376" spans="1:38" ht="12" customHeight="1" x14ac:dyDescent="0.25">
      <c r="A6376" s="76">
        <v>6201001</v>
      </c>
      <c r="B6376" s="270" t="s">
        <v>6716</v>
      </c>
      <c r="C6376" s="77"/>
      <c r="D6376" s="115">
        <v>25.64</v>
      </c>
      <c r="E6376" s="78" t="s">
        <v>6464</v>
      </c>
      <c r="F6376" s="112">
        <f t="shared" ref="F6376:F6403" si="300">D6376*1.2</f>
        <v>30.768000000000001</v>
      </c>
      <c r="G6376" s="79" t="s">
        <v>7204</v>
      </c>
      <c r="H6376" s="358"/>
      <c r="I6376" s="326"/>
      <c r="J6376" s="341"/>
      <c r="L6376"/>
      <c r="M6376"/>
      <c r="P6376" s="9">
        <v>259</v>
      </c>
      <c r="V6376" s="39"/>
      <c r="Z6376" s="38"/>
      <c r="AA6376" s="38">
        <v>15</v>
      </c>
      <c r="AB6376" s="30"/>
      <c r="AC6376" s="31"/>
      <c r="AD6376" s="32"/>
      <c r="AE6376" s="32"/>
      <c r="AF6376" s="33"/>
      <c r="AJ6376" s="350"/>
      <c r="AK6376" s="3"/>
      <c r="AL6376" s="3"/>
    </row>
    <row r="6377" spans="1:38" ht="12" customHeight="1" x14ac:dyDescent="0.25">
      <c r="A6377" s="76">
        <v>6201002</v>
      </c>
      <c r="B6377" s="98" t="s">
        <v>6717</v>
      </c>
      <c r="C6377" s="74"/>
      <c r="D6377" s="115">
        <v>27.77</v>
      </c>
      <c r="E6377" s="75" t="s">
        <v>6463</v>
      </c>
      <c r="F6377" s="112">
        <f t="shared" si="300"/>
        <v>33.323999999999998</v>
      </c>
      <c r="G6377" s="79" t="s">
        <v>7204</v>
      </c>
      <c r="H6377" s="358"/>
      <c r="J6377" s="341"/>
      <c r="L6377"/>
      <c r="M6377"/>
      <c r="P6377" s="9">
        <v>259</v>
      </c>
      <c r="V6377" s="39"/>
      <c r="Z6377" s="38"/>
      <c r="AA6377" s="38">
        <v>15</v>
      </c>
      <c r="AB6377" s="30"/>
      <c r="AC6377" s="31"/>
      <c r="AD6377" s="32"/>
      <c r="AE6377" s="32"/>
      <c r="AF6377" s="33"/>
      <c r="AJ6377" s="350"/>
      <c r="AK6377" s="3"/>
      <c r="AL6377" s="3"/>
    </row>
    <row r="6378" spans="1:38" ht="12" customHeight="1" x14ac:dyDescent="0.25">
      <c r="A6378" s="76">
        <v>6201003</v>
      </c>
      <c r="B6378" s="98" t="s">
        <v>6718</v>
      </c>
      <c r="C6378" s="74"/>
      <c r="D6378" s="115">
        <v>25.64</v>
      </c>
      <c r="E6378" s="75" t="s">
        <v>6463</v>
      </c>
      <c r="F6378" s="112">
        <f t="shared" si="300"/>
        <v>30.768000000000001</v>
      </c>
      <c r="G6378" s="79" t="s">
        <v>7204</v>
      </c>
      <c r="H6378" s="358"/>
      <c r="J6378" s="341"/>
      <c r="L6378"/>
      <c r="M6378"/>
      <c r="P6378" s="9">
        <v>259</v>
      </c>
      <c r="V6378" s="39"/>
      <c r="Z6378" s="38"/>
      <c r="AA6378" s="38">
        <v>15</v>
      </c>
      <c r="AB6378" s="30"/>
      <c r="AC6378" s="31"/>
      <c r="AD6378" s="32"/>
      <c r="AE6378" s="32"/>
      <c r="AF6378" s="33"/>
      <c r="AJ6378" s="350"/>
      <c r="AK6378" s="3"/>
      <c r="AL6378" s="3"/>
    </row>
    <row r="6379" spans="1:38" ht="12" customHeight="1" x14ac:dyDescent="0.25">
      <c r="A6379" s="76">
        <v>6201004</v>
      </c>
      <c r="B6379" s="98" t="s">
        <v>6719</v>
      </c>
      <c r="C6379" s="74"/>
      <c r="D6379" s="115">
        <v>25.64</v>
      </c>
      <c r="E6379" s="75"/>
      <c r="F6379" s="112">
        <f t="shared" si="300"/>
        <v>30.768000000000001</v>
      </c>
      <c r="G6379" s="79" t="s">
        <v>7204</v>
      </c>
      <c r="H6379" s="358"/>
      <c r="J6379" s="341"/>
      <c r="L6379"/>
      <c r="M6379"/>
      <c r="P6379" s="9">
        <v>259</v>
      </c>
      <c r="V6379" s="39"/>
      <c r="Z6379" s="38"/>
      <c r="AA6379" s="38">
        <v>15</v>
      </c>
      <c r="AB6379" s="30"/>
      <c r="AC6379" s="31"/>
      <c r="AD6379" s="32"/>
      <c r="AE6379" s="32"/>
      <c r="AF6379" s="33"/>
      <c r="AJ6379" s="350"/>
      <c r="AK6379" s="3"/>
      <c r="AL6379" s="3"/>
    </row>
    <row r="6380" spans="1:38" ht="12" customHeight="1" x14ac:dyDescent="0.25">
      <c r="A6380" s="76">
        <v>6201005</v>
      </c>
      <c r="B6380" s="98" t="s">
        <v>6720</v>
      </c>
      <c r="C6380" s="74"/>
      <c r="D6380" s="115">
        <v>25.64</v>
      </c>
      <c r="E6380" s="75"/>
      <c r="F6380" s="112">
        <f t="shared" si="300"/>
        <v>30.768000000000001</v>
      </c>
      <c r="G6380" s="79" t="s">
        <v>7204</v>
      </c>
      <c r="H6380" s="358"/>
      <c r="J6380" s="341"/>
      <c r="L6380"/>
      <c r="M6380"/>
      <c r="P6380" s="9">
        <v>259</v>
      </c>
      <c r="V6380" s="39"/>
      <c r="Z6380" s="38"/>
      <c r="AA6380" s="38">
        <v>15</v>
      </c>
      <c r="AB6380" s="30"/>
      <c r="AC6380" s="31"/>
      <c r="AD6380" s="32"/>
      <c r="AE6380" s="32"/>
      <c r="AF6380" s="33"/>
      <c r="AJ6380" s="350"/>
      <c r="AK6380" s="3"/>
      <c r="AL6380" s="3"/>
    </row>
    <row r="6381" spans="1:38" ht="12" customHeight="1" x14ac:dyDescent="0.25">
      <c r="A6381" s="76">
        <v>6201006</v>
      </c>
      <c r="B6381" s="98" t="s">
        <v>6721</v>
      </c>
      <c r="C6381" s="74"/>
      <c r="D6381" s="115">
        <v>25.64</v>
      </c>
      <c r="E6381" s="75" t="s">
        <v>6463</v>
      </c>
      <c r="F6381" s="112">
        <f t="shared" si="300"/>
        <v>30.768000000000001</v>
      </c>
      <c r="G6381" s="79" t="s">
        <v>7204</v>
      </c>
      <c r="H6381" s="358"/>
      <c r="J6381" s="341"/>
      <c r="L6381"/>
      <c r="M6381"/>
      <c r="P6381" s="9">
        <v>259</v>
      </c>
      <c r="V6381" s="39"/>
      <c r="Z6381" s="38"/>
      <c r="AA6381" s="38">
        <v>15</v>
      </c>
      <c r="AB6381" s="30"/>
      <c r="AC6381" s="31"/>
      <c r="AD6381" s="32"/>
      <c r="AE6381" s="32"/>
      <c r="AF6381" s="33"/>
      <c r="AJ6381" s="350"/>
      <c r="AK6381" s="3"/>
      <c r="AL6381" s="3"/>
    </row>
    <row r="6382" spans="1:38" ht="12" customHeight="1" x14ac:dyDescent="0.25">
      <c r="A6382" s="76">
        <v>6201007</v>
      </c>
      <c r="B6382" s="98" t="s">
        <v>6698</v>
      </c>
      <c r="C6382" s="74"/>
      <c r="D6382" s="115">
        <v>27.77</v>
      </c>
      <c r="E6382" s="75" t="s">
        <v>6463</v>
      </c>
      <c r="F6382" s="112">
        <f t="shared" si="300"/>
        <v>33.323999999999998</v>
      </c>
      <c r="G6382" s="79" t="s">
        <v>7204</v>
      </c>
      <c r="H6382" s="358"/>
      <c r="J6382" s="341"/>
      <c r="L6382"/>
      <c r="M6382"/>
      <c r="P6382" s="9">
        <v>259</v>
      </c>
      <c r="V6382" s="39"/>
      <c r="Z6382" s="38"/>
      <c r="AA6382" s="38">
        <v>15</v>
      </c>
      <c r="AB6382" s="30"/>
      <c r="AC6382" s="31"/>
      <c r="AD6382" s="32"/>
      <c r="AE6382" s="32"/>
      <c r="AF6382" s="33"/>
      <c r="AJ6382" s="350"/>
      <c r="AK6382" s="3"/>
      <c r="AL6382" s="3"/>
    </row>
    <row r="6383" spans="1:38" ht="12" customHeight="1" x14ac:dyDescent="0.25">
      <c r="A6383" s="76">
        <v>6201008</v>
      </c>
      <c r="B6383" s="98" t="s">
        <v>6699</v>
      </c>
      <c r="C6383" s="74"/>
      <c r="D6383" s="115">
        <v>29.91</v>
      </c>
      <c r="E6383" s="75" t="s">
        <v>6463</v>
      </c>
      <c r="F6383" s="112">
        <f t="shared" si="300"/>
        <v>35.891999999999996</v>
      </c>
      <c r="G6383" s="79" t="s">
        <v>7204</v>
      </c>
      <c r="H6383" s="358"/>
      <c r="I6383" s="326"/>
      <c r="J6383" s="341"/>
      <c r="L6383"/>
      <c r="M6383"/>
      <c r="P6383" s="9">
        <v>259</v>
      </c>
      <c r="V6383" s="39"/>
      <c r="Z6383" s="38"/>
      <c r="AA6383" s="38">
        <v>15</v>
      </c>
      <c r="AB6383" s="30"/>
      <c r="AC6383" s="31"/>
      <c r="AD6383" s="32"/>
      <c r="AE6383" s="32"/>
      <c r="AF6383" s="33"/>
      <c r="AJ6383" s="350"/>
      <c r="AK6383" s="3"/>
      <c r="AL6383" s="3"/>
    </row>
    <row r="6384" spans="1:38" ht="12" customHeight="1" x14ac:dyDescent="0.25">
      <c r="A6384" s="76">
        <v>6201009</v>
      </c>
      <c r="B6384" s="98" t="s">
        <v>6700</v>
      </c>
      <c r="C6384" s="74"/>
      <c r="D6384" s="115">
        <v>32.049999999999997</v>
      </c>
      <c r="E6384" s="75" t="s">
        <v>6463</v>
      </c>
      <c r="F6384" s="112">
        <f t="shared" si="300"/>
        <v>38.459999999999994</v>
      </c>
      <c r="G6384" s="79" t="s">
        <v>3681</v>
      </c>
      <c r="H6384" s="358"/>
      <c r="J6384" s="341"/>
      <c r="L6384"/>
      <c r="M6384"/>
      <c r="P6384" s="9">
        <v>259</v>
      </c>
      <c r="V6384" s="39"/>
      <c r="Z6384" s="38"/>
      <c r="AA6384" s="38">
        <v>15</v>
      </c>
      <c r="AB6384" s="30"/>
      <c r="AC6384" s="31"/>
      <c r="AD6384" s="32"/>
      <c r="AE6384" s="32"/>
      <c r="AF6384" s="33"/>
      <c r="AJ6384" s="350"/>
      <c r="AK6384" s="3"/>
      <c r="AL6384" s="3"/>
    </row>
    <row r="6385" spans="1:38" ht="12" customHeight="1" x14ac:dyDescent="0.25">
      <c r="A6385" s="76">
        <v>6201010</v>
      </c>
      <c r="B6385" s="98" t="s">
        <v>6701</v>
      </c>
      <c r="C6385" s="74"/>
      <c r="D6385" s="115">
        <v>34.19</v>
      </c>
      <c r="E6385" s="75" t="s">
        <v>6463</v>
      </c>
      <c r="F6385" s="112">
        <f t="shared" si="300"/>
        <v>41.027999999999999</v>
      </c>
      <c r="G6385" s="79" t="s">
        <v>3681</v>
      </c>
      <c r="H6385" s="358"/>
      <c r="J6385" s="341"/>
      <c r="L6385"/>
      <c r="M6385"/>
      <c r="P6385" s="9">
        <v>259</v>
      </c>
      <c r="V6385" s="39"/>
      <c r="Z6385" s="38"/>
      <c r="AA6385" s="38">
        <v>15</v>
      </c>
      <c r="AB6385" s="30"/>
      <c r="AC6385" s="31"/>
      <c r="AD6385" s="32"/>
      <c r="AE6385" s="32"/>
      <c r="AF6385" s="33"/>
      <c r="AJ6385" s="350"/>
      <c r="AK6385" s="3"/>
      <c r="AL6385" s="3"/>
    </row>
    <row r="6386" spans="1:38" ht="12" customHeight="1" x14ac:dyDescent="0.25">
      <c r="A6386" s="76">
        <v>6201011</v>
      </c>
      <c r="B6386" s="98" t="s">
        <v>6702</v>
      </c>
      <c r="C6386" s="74"/>
      <c r="D6386" s="115">
        <v>40.590000000000003</v>
      </c>
      <c r="E6386" s="75" t="s">
        <v>6463</v>
      </c>
      <c r="F6386" s="112">
        <f t="shared" si="300"/>
        <v>48.708000000000006</v>
      </c>
      <c r="G6386" s="79" t="s">
        <v>7204</v>
      </c>
      <c r="H6386" s="358"/>
      <c r="J6386" s="341"/>
      <c r="L6386"/>
      <c r="M6386"/>
      <c r="P6386" s="9">
        <v>259</v>
      </c>
      <c r="V6386" s="39"/>
      <c r="Z6386" s="38"/>
      <c r="AA6386" s="38">
        <v>15</v>
      </c>
      <c r="AB6386" s="30"/>
      <c r="AC6386" s="31"/>
      <c r="AD6386" s="32"/>
      <c r="AE6386" s="32"/>
      <c r="AF6386" s="33"/>
      <c r="AJ6386" s="350"/>
      <c r="AK6386" s="3"/>
      <c r="AL6386" s="3"/>
    </row>
    <row r="6387" spans="1:38" ht="12" customHeight="1" x14ac:dyDescent="0.25">
      <c r="A6387" s="76">
        <v>6201012</v>
      </c>
      <c r="B6387" s="98" t="s">
        <v>6703</v>
      </c>
      <c r="C6387" s="74"/>
      <c r="D6387" s="115">
        <v>51.27</v>
      </c>
      <c r="E6387" s="75" t="s">
        <v>6463</v>
      </c>
      <c r="F6387" s="112">
        <f t="shared" si="300"/>
        <v>61.524000000000001</v>
      </c>
      <c r="G6387" s="79" t="s">
        <v>3681</v>
      </c>
      <c r="H6387" s="358"/>
      <c r="J6387" s="341"/>
      <c r="L6387"/>
      <c r="M6387"/>
      <c r="P6387" s="9">
        <v>259</v>
      </c>
      <c r="V6387" s="39"/>
      <c r="Z6387" s="38"/>
      <c r="AA6387" s="38">
        <v>15</v>
      </c>
      <c r="AB6387" s="30"/>
      <c r="AC6387" s="31"/>
      <c r="AD6387" s="32"/>
      <c r="AE6387" s="32"/>
      <c r="AF6387" s="33"/>
      <c r="AJ6387" s="350"/>
      <c r="AK6387" s="3"/>
      <c r="AL6387" s="3"/>
    </row>
    <row r="6388" spans="1:38" ht="12" customHeight="1" x14ac:dyDescent="0.25">
      <c r="A6388" s="76">
        <v>6201013</v>
      </c>
      <c r="B6388" s="98" t="s">
        <v>6704</v>
      </c>
      <c r="C6388" s="74"/>
      <c r="D6388" s="115">
        <v>64.09</v>
      </c>
      <c r="E6388" s="75" t="s">
        <v>6463</v>
      </c>
      <c r="F6388" s="112">
        <f t="shared" si="300"/>
        <v>76.908000000000001</v>
      </c>
      <c r="G6388" s="79" t="s">
        <v>3335</v>
      </c>
      <c r="H6388" s="358"/>
      <c r="J6388" s="341"/>
      <c r="L6388"/>
      <c r="M6388"/>
      <c r="P6388" s="9">
        <v>259</v>
      </c>
      <c r="V6388" s="39"/>
      <c r="Z6388" s="38"/>
      <c r="AA6388" s="38">
        <v>15</v>
      </c>
      <c r="AB6388" s="30"/>
      <c r="AC6388" s="31"/>
      <c r="AD6388" s="32"/>
      <c r="AE6388" s="32"/>
      <c r="AF6388" s="33"/>
      <c r="AJ6388" s="350"/>
      <c r="AK6388" s="3"/>
      <c r="AL6388" s="3"/>
    </row>
    <row r="6389" spans="1:38" ht="12" customHeight="1" x14ac:dyDescent="0.25">
      <c r="A6389" s="76">
        <v>6201014</v>
      </c>
      <c r="B6389" s="98" t="s">
        <v>6705</v>
      </c>
      <c r="C6389" s="74"/>
      <c r="D6389" s="115">
        <v>74.77</v>
      </c>
      <c r="E6389" s="75" t="s">
        <v>6463</v>
      </c>
      <c r="F6389" s="112">
        <f t="shared" si="300"/>
        <v>89.72399999999999</v>
      </c>
      <c r="G6389" s="79" t="s">
        <v>3681</v>
      </c>
      <c r="H6389" s="358"/>
      <c r="J6389" s="341"/>
      <c r="L6389"/>
      <c r="M6389"/>
      <c r="P6389" s="9">
        <v>259</v>
      </c>
      <c r="V6389" s="39"/>
      <c r="Z6389" s="38"/>
      <c r="AA6389" s="38">
        <v>15</v>
      </c>
      <c r="AB6389" s="30"/>
      <c r="AC6389" s="31"/>
      <c r="AD6389" s="32"/>
      <c r="AE6389" s="32"/>
      <c r="AF6389" s="33"/>
      <c r="AJ6389" s="350"/>
      <c r="AK6389" s="3"/>
      <c r="AL6389" s="3"/>
    </row>
    <row r="6390" spans="1:38" ht="12" customHeight="1" x14ac:dyDescent="0.25">
      <c r="A6390" s="76">
        <v>6201015</v>
      </c>
      <c r="B6390" s="98" t="s">
        <v>6706</v>
      </c>
      <c r="C6390" s="74"/>
      <c r="D6390" s="115">
        <v>98.28</v>
      </c>
      <c r="E6390" s="75" t="s">
        <v>6463</v>
      </c>
      <c r="F6390" s="112">
        <f t="shared" si="300"/>
        <v>117.93599999999999</v>
      </c>
      <c r="G6390" s="79" t="s">
        <v>3681</v>
      </c>
      <c r="H6390" s="358"/>
      <c r="I6390" s="326"/>
      <c r="J6390" s="341"/>
      <c r="L6390"/>
      <c r="M6390"/>
      <c r="P6390" s="9">
        <v>259</v>
      </c>
      <c r="V6390" s="39"/>
      <c r="Z6390" s="38"/>
      <c r="AA6390" s="38">
        <v>15</v>
      </c>
      <c r="AB6390" s="30"/>
      <c r="AC6390" s="31"/>
      <c r="AD6390" s="32"/>
      <c r="AE6390" s="32"/>
      <c r="AF6390" s="33"/>
      <c r="AJ6390" s="350"/>
      <c r="AK6390" s="3"/>
      <c r="AL6390" s="3"/>
    </row>
    <row r="6391" spans="1:38" ht="12" customHeight="1" x14ac:dyDescent="0.25">
      <c r="A6391" s="76">
        <v>6201016</v>
      </c>
      <c r="B6391" s="98" t="s">
        <v>6707</v>
      </c>
      <c r="C6391" s="74"/>
      <c r="D6391" s="115">
        <v>27.77</v>
      </c>
      <c r="E6391" s="75" t="s">
        <v>6463</v>
      </c>
      <c r="F6391" s="112">
        <f t="shared" si="300"/>
        <v>33.323999999999998</v>
      </c>
      <c r="G6391" s="79" t="s">
        <v>7204</v>
      </c>
      <c r="H6391" s="358"/>
      <c r="J6391" s="341"/>
      <c r="L6391"/>
      <c r="M6391"/>
      <c r="P6391" s="9">
        <v>259</v>
      </c>
      <c r="V6391" s="39"/>
      <c r="Z6391" s="38"/>
      <c r="AA6391" s="38">
        <v>15</v>
      </c>
      <c r="AB6391" s="30"/>
      <c r="AC6391" s="31"/>
      <c r="AD6391" s="32"/>
      <c r="AE6391" s="32"/>
      <c r="AF6391" s="33"/>
      <c r="AJ6391" s="350"/>
      <c r="AK6391" s="3"/>
      <c r="AL6391" s="3"/>
    </row>
    <row r="6392" spans="1:38" ht="12" customHeight="1" x14ac:dyDescent="0.25">
      <c r="A6392" s="76">
        <v>6201017</v>
      </c>
      <c r="B6392" s="98" t="s">
        <v>6708</v>
      </c>
      <c r="C6392" s="74"/>
      <c r="D6392" s="115">
        <v>32.049999999999997</v>
      </c>
      <c r="E6392" s="75" t="s">
        <v>6464</v>
      </c>
      <c r="F6392" s="112">
        <f t="shared" si="300"/>
        <v>38.459999999999994</v>
      </c>
      <c r="G6392" s="79" t="s">
        <v>7204</v>
      </c>
      <c r="H6392" s="358"/>
      <c r="J6392" s="341"/>
      <c r="L6392"/>
      <c r="M6392"/>
      <c r="P6392" s="9">
        <v>259</v>
      </c>
      <c r="V6392" s="39"/>
      <c r="Z6392" s="38"/>
      <c r="AA6392" s="38">
        <v>15</v>
      </c>
      <c r="AB6392" s="30"/>
      <c r="AC6392" s="31"/>
      <c r="AD6392" s="32"/>
      <c r="AE6392" s="32"/>
      <c r="AF6392" s="33"/>
      <c r="AJ6392" s="350"/>
      <c r="AK6392" s="3"/>
      <c r="AL6392" s="3"/>
    </row>
    <row r="6393" spans="1:38" ht="12" customHeight="1" x14ac:dyDescent="0.25">
      <c r="A6393" s="76">
        <v>6201018</v>
      </c>
      <c r="B6393" s="98" t="s">
        <v>6709</v>
      </c>
      <c r="C6393" s="74"/>
      <c r="D6393" s="115">
        <v>36.32</v>
      </c>
      <c r="E6393" s="75" t="s">
        <v>6463</v>
      </c>
      <c r="F6393" s="112">
        <f t="shared" si="300"/>
        <v>43.583999999999996</v>
      </c>
      <c r="G6393" s="79" t="s">
        <v>3681</v>
      </c>
      <c r="H6393" s="358"/>
      <c r="J6393" s="341"/>
      <c r="L6393"/>
      <c r="M6393"/>
      <c r="P6393" s="9">
        <v>259</v>
      </c>
      <c r="V6393" s="39"/>
      <c r="Z6393" s="38"/>
      <c r="AA6393" s="38">
        <v>15</v>
      </c>
      <c r="AB6393" s="30"/>
      <c r="AC6393" s="31"/>
      <c r="AD6393" s="32"/>
      <c r="AE6393" s="32"/>
      <c r="AF6393" s="33"/>
      <c r="AJ6393" s="350"/>
      <c r="AK6393" s="3"/>
      <c r="AL6393" s="3"/>
    </row>
    <row r="6394" spans="1:38" ht="12" customHeight="1" x14ac:dyDescent="0.25">
      <c r="A6394" s="76">
        <v>6201019</v>
      </c>
      <c r="B6394" s="98" t="s">
        <v>6710</v>
      </c>
      <c r="C6394" s="74"/>
      <c r="D6394" s="115">
        <v>38.450000000000003</v>
      </c>
      <c r="E6394" s="75" t="s">
        <v>6463</v>
      </c>
      <c r="F6394" s="112">
        <f t="shared" si="300"/>
        <v>46.14</v>
      </c>
      <c r="G6394" s="79" t="s">
        <v>3681</v>
      </c>
      <c r="H6394" s="358"/>
      <c r="J6394" s="341"/>
      <c r="L6394"/>
      <c r="M6394"/>
      <c r="P6394" s="9">
        <v>259</v>
      </c>
      <c r="V6394" s="39"/>
      <c r="Z6394" s="38"/>
      <c r="AA6394" s="38">
        <v>15</v>
      </c>
      <c r="AB6394" s="30"/>
      <c r="AC6394" s="31"/>
      <c r="AD6394" s="32"/>
      <c r="AE6394" s="32"/>
      <c r="AF6394" s="33"/>
      <c r="AJ6394" s="350"/>
      <c r="AK6394" s="3"/>
      <c r="AL6394" s="3"/>
    </row>
    <row r="6395" spans="1:38" ht="12" customHeight="1" x14ac:dyDescent="0.25">
      <c r="A6395" s="76">
        <v>6201020</v>
      </c>
      <c r="B6395" s="98" t="s">
        <v>6711</v>
      </c>
      <c r="C6395" s="74"/>
      <c r="D6395" s="115">
        <v>49.14</v>
      </c>
      <c r="E6395" s="75" t="s">
        <v>6463</v>
      </c>
      <c r="F6395" s="112">
        <f t="shared" si="300"/>
        <v>58.967999999999996</v>
      </c>
      <c r="G6395" s="79" t="s">
        <v>3681</v>
      </c>
      <c r="H6395" s="358"/>
      <c r="J6395" s="341"/>
      <c r="L6395"/>
      <c r="M6395"/>
      <c r="P6395" s="9">
        <v>259</v>
      </c>
      <c r="V6395" s="39"/>
      <c r="Z6395" s="38"/>
      <c r="AA6395" s="38">
        <v>15</v>
      </c>
      <c r="AB6395" s="30"/>
      <c r="AC6395" s="31"/>
      <c r="AD6395" s="32"/>
      <c r="AE6395" s="32"/>
      <c r="AF6395" s="33"/>
      <c r="AJ6395" s="350"/>
      <c r="AK6395" s="3"/>
      <c r="AL6395" s="3"/>
    </row>
    <row r="6396" spans="1:38" ht="12" customHeight="1" x14ac:dyDescent="0.25">
      <c r="A6396" s="76">
        <v>6201021</v>
      </c>
      <c r="B6396" s="98" t="s">
        <v>6712</v>
      </c>
      <c r="C6396" s="74"/>
      <c r="D6396" s="115">
        <v>53.41</v>
      </c>
      <c r="E6396" s="75" t="s">
        <v>6463</v>
      </c>
      <c r="F6396" s="112">
        <f t="shared" si="300"/>
        <v>64.091999999999999</v>
      </c>
      <c r="G6396" s="79" t="s">
        <v>3681</v>
      </c>
      <c r="H6396" s="358"/>
      <c r="J6396" s="341"/>
      <c r="L6396"/>
      <c r="M6396"/>
      <c r="P6396" s="9">
        <v>259</v>
      </c>
      <c r="V6396" s="39"/>
      <c r="Z6396" s="38"/>
      <c r="AA6396" s="38">
        <v>15</v>
      </c>
      <c r="AB6396" s="30"/>
      <c r="AC6396" s="31"/>
      <c r="AD6396" s="32"/>
      <c r="AE6396" s="32"/>
      <c r="AF6396" s="33"/>
      <c r="AJ6396" s="350"/>
      <c r="AK6396" s="3"/>
      <c r="AL6396" s="3"/>
    </row>
    <row r="6397" spans="1:38" ht="12" customHeight="1" x14ac:dyDescent="0.25">
      <c r="A6397" s="76">
        <v>6201022</v>
      </c>
      <c r="B6397" s="98" t="s">
        <v>6713</v>
      </c>
      <c r="C6397" s="74"/>
      <c r="D6397" s="115">
        <v>70.510000000000005</v>
      </c>
      <c r="E6397" s="75" t="s">
        <v>6463</v>
      </c>
      <c r="F6397" s="112">
        <f t="shared" si="300"/>
        <v>84.612000000000009</v>
      </c>
      <c r="G6397" s="79" t="s">
        <v>3335</v>
      </c>
      <c r="H6397" s="358"/>
      <c r="I6397" s="326"/>
      <c r="J6397" s="341"/>
      <c r="L6397"/>
      <c r="M6397"/>
      <c r="P6397" s="9">
        <v>259</v>
      </c>
      <c r="V6397" s="39"/>
      <c r="Z6397" s="38"/>
      <c r="AA6397" s="38">
        <v>15</v>
      </c>
      <c r="AB6397" s="30"/>
      <c r="AC6397" s="31"/>
      <c r="AD6397" s="32"/>
      <c r="AE6397" s="32"/>
      <c r="AF6397" s="33"/>
      <c r="AJ6397" s="350"/>
      <c r="AK6397" s="3"/>
      <c r="AL6397" s="3"/>
    </row>
    <row r="6398" spans="1:38" ht="12" customHeight="1" x14ac:dyDescent="0.25">
      <c r="A6398" s="76">
        <v>6201023</v>
      </c>
      <c r="B6398" s="98" t="s">
        <v>6714</v>
      </c>
      <c r="C6398" s="74"/>
      <c r="D6398" s="115">
        <v>91.86</v>
      </c>
      <c r="E6398" s="75" t="s">
        <v>6463</v>
      </c>
      <c r="F6398" s="112">
        <f t="shared" si="300"/>
        <v>110.232</v>
      </c>
      <c r="G6398" s="79" t="s">
        <v>3681</v>
      </c>
      <c r="H6398" s="358"/>
      <c r="J6398" s="341"/>
      <c r="L6398"/>
      <c r="M6398"/>
      <c r="P6398" s="9">
        <v>259</v>
      </c>
      <c r="V6398" s="39"/>
      <c r="Z6398" s="38"/>
      <c r="AA6398" s="38">
        <v>15</v>
      </c>
      <c r="AB6398" s="30"/>
      <c r="AC6398" s="31"/>
      <c r="AD6398" s="32"/>
      <c r="AE6398" s="32"/>
      <c r="AF6398" s="33"/>
      <c r="AJ6398" s="350"/>
      <c r="AK6398" s="3"/>
      <c r="AL6398" s="3"/>
    </row>
    <row r="6399" spans="1:38" ht="12" customHeight="1" x14ac:dyDescent="0.25">
      <c r="A6399" s="76">
        <v>6201024</v>
      </c>
      <c r="B6399" s="98" t="s">
        <v>6715</v>
      </c>
      <c r="C6399" s="74"/>
      <c r="D6399" s="115">
        <v>123.91</v>
      </c>
      <c r="E6399" s="75" t="s">
        <v>6463</v>
      </c>
      <c r="F6399" s="112">
        <f t="shared" si="300"/>
        <v>148.69199999999998</v>
      </c>
      <c r="G6399" s="79" t="s">
        <v>3681</v>
      </c>
      <c r="H6399" s="358"/>
      <c r="J6399" s="341"/>
      <c r="L6399"/>
      <c r="M6399"/>
      <c r="P6399" s="9">
        <v>259</v>
      </c>
      <c r="V6399" s="39"/>
      <c r="Z6399" s="38"/>
      <c r="AA6399" s="38">
        <v>15</v>
      </c>
      <c r="AB6399" s="30"/>
      <c r="AC6399" s="31"/>
      <c r="AD6399" s="32"/>
      <c r="AE6399" s="32"/>
      <c r="AF6399" s="33"/>
      <c r="AJ6399" s="350"/>
      <c r="AK6399" s="3"/>
      <c r="AL6399" s="3"/>
    </row>
    <row r="6400" spans="1:38" ht="12" customHeight="1" x14ac:dyDescent="0.25">
      <c r="A6400" s="76">
        <v>6201025</v>
      </c>
      <c r="B6400" s="98" t="s">
        <v>6722</v>
      </c>
      <c r="C6400" s="74"/>
      <c r="D6400" s="115">
        <v>32.049999999999997</v>
      </c>
      <c r="E6400" s="75" t="s">
        <v>6463</v>
      </c>
      <c r="F6400" s="112">
        <f t="shared" si="300"/>
        <v>38.459999999999994</v>
      </c>
      <c r="G6400" s="79" t="s">
        <v>3681</v>
      </c>
      <c r="H6400" s="358"/>
      <c r="J6400" s="341"/>
      <c r="L6400"/>
      <c r="M6400"/>
      <c r="P6400" s="9">
        <v>259</v>
      </c>
      <c r="V6400" s="39"/>
      <c r="Z6400" s="38"/>
      <c r="AA6400" s="38">
        <v>15</v>
      </c>
      <c r="AB6400" s="30"/>
      <c r="AC6400" s="31"/>
      <c r="AD6400" s="32"/>
      <c r="AE6400" s="32"/>
      <c r="AF6400" s="33"/>
      <c r="AJ6400" s="350"/>
      <c r="AK6400" s="3"/>
      <c r="AL6400" s="3"/>
    </row>
    <row r="6401" spans="1:38" ht="12" customHeight="1" x14ac:dyDescent="0.25">
      <c r="A6401" s="76">
        <v>6201026</v>
      </c>
      <c r="B6401" s="98" t="s">
        <v>6723</v>
      </c>
      <c r="C6401" s="74"/>
      <c r="D6401" s="115">
        <v>38.450000000000003</v>
      </c>
      <c r="E6401" s="75" t="s">
        <v>6463</v>
      </c>
      <c r="F6401" s="112">
        <f t="shared" si="300"/>
        <v>46.14</v>
      </c>
      <c r="G6401" s="79" t="s">
        <v>3335</v>
      </c>
      <c r="H6401" s="358"/>
      <c r="J6401" s="341"/>
      <c r="L6401"/>
      <c r="M6401"/>
      <c r="P6401" s="9">
        <v>259</v>
      </c>
      <c r="V6401" s="39"/>
      <c r="Z6401" s="38"/>
      <c r="AA6401" s="38">
        <v>15</v>
      </c>
      <c r="AB6401" s="30"/>
      <c r="AC6401" s="31"/>
      <c r="AD6401" s="32"/>
      <c r="AE6401" s="32"/>
      <c r="AF6401" s="33"/>
      <c r="AJ6401" s="350"/>
      <c r="AK6401" s="3"/>
      <c r="AL6401" s="3"/>
    </row>
    <row r="6402" spans="1:38" ht="12" customHeight="1" x14ac:dyDescent="0.25">
      <c r="A6402" s="76">
        <v>6201027</v>
      </c>
      <c r="B6402" s="98" t="s">
        <v>6724</v>
      </c>
      <c r="C6402" s="74"/>
      <c r="D6402" s="115">
        <v>47</v>
      </c>
      <c r="E6402" s="75" t="s">
        <v>6463</v>
      </c>
      <c r="F6402" s="112">
        <f t="shared" si="300"/>
        <v>56.4</v>
      </c>
      <c r="G6402" s="79" t="s">
        <v>3681</v>
      </c>
      <c r="H6402" s="358"/>
      <c r="J6402" s="341"/>
      <c r="L6402"/>
      <c r="M6402"/>
      <c r="P6402" s="9">
        <v>259</v>
      </c>
      <c r="V6402" s="39"/>
      <c r="Z6402" s="38"/>
      <c r="AA6402" s="38">
        <v>15</v>
      </c>
      <c r="AB6402" s="30"/>
      <c r="AC6402" s="31"/>
      <c r="AD6402" s="32"/>
      <c r="AE6402" s="32"/>
      <c r="AF6402" s="33"/>
      <c r="AJ6402" s="350"/>
      <c r="AK6402" s="3"/>
      <c r="AL6402" s="3"/>
    </row>
    <row r="6403" spans="1:38" ht="12" customHeight="1" x14ac:dyDescent="0.25">
      <c r="A6403" s="76">
        <v>6201028</v>
      </c>
      <c r="B6403" s="98" t="s">
        <v>6725</v>
      </c>
      <c r="C6403" s="74"/>
      <c r="D6403" s="115">
        <v>70.510000000000005</v>
      </c>
      <c r="E6403" s="75" t="s">
        <v>6463</v>
      </c>
      <c r="F6403" s="112">
        <f t="shared" si="300"/>
        <v>84.612000000000009</v>
      </c>
      <c r="G6403" s="79" t="s">
        <v>3681</v>
      </c>
      <c r="H6403" s="358"/>
      <c r="J6403" s="341"/>
      <c r="L6403"/>
      <c r="M6403"/>
      <c r="P6403" s="9">
        <v>259</v>
      </c>
      <c r="V6403" s="39"/>
      <c r="Z6403" s="38"/>
      <c r="AA6403" s="38">
        <v>15</v>
      </c>
      <c r="AB6403" s="30"/>
      <c r="AC6403" s="31"/>
      <c r="AD6403" s="32"/>
      <c r="AE6403" s="32"/>
      <c r="AF6403" s="33"/>
      <c r="AJ6403" s="350"/>
      <c r="AK6403" s="3"/>
      <c r="AL6403" s="3"/>
    </row>
    <row r="6404" spans="1:38" ht="12" customHeight="1" x14ac:dyDescent="0.25">
      <c r="A6404" s="76">
        <v>6201029</v>
      </c>
      <c r="B6404" s="98" t="s">
        <v>6726</v>
      </c>
      <c r="C6404" s="74"/>
      <c r="D6404" s="115">
        <v>83.32</v>
      </c>
      <c r="E6404" s="75" t="s">
        <v>6463</v>
      </c>
      <c r="F6404" s="112">
        <f t="shared" ref="F6404:F6431" si="301">D6404*1.2</f>
        <v>99.983999999999995</v>
      </c>
      <c r="G6404" s="79" t="s">
        <v>3681</v>
      </c>
      <c r="H6404" s="358"/>
      <c r="I6404" s="326"/>
      <c r="J6404" s="341"/>
      <c r="L6404"/>
      <c r="M6404"/>
      <c r="P6404" s="9">
        <v>259</v>
      </c>
      <c r="V6404" s="39"/>
      <c r="Z6404" s="38"/>
      <c r="AA6404" s="38">
        <v>15</v>
      </c>
      <c r="AB6404" s="30"/>
      <c r="AC6404" s="31"/>
      <c r="AD6404" s="32"/>
      <c r="AE6404" s="32"/>
      <c r="AF6404" s="33"/>
      <c r="AJ6404" s="350"/>
      <c r="AK6404" s="3"/>
      <c r="AL6404" s="3"/>
    </row>
    <row r="6405" spans="1:38" ht="12" customHeight="1" x14ac:dyDescent="0.25">
      <c r="A6405" s="76">
        <v>6201030</v>
      </c>
      <c r="B6405" s="98" t="s">
        <v>6727</v>
      </c>
      <c r="C6405" s="74"/>
      <c r="D6405" s="115">
        <v>104.69</v>
      </c>
      <c r="E6405" s="75" t="s">
        <v>6463</v>
      </c>
      <c r="F6405" s="112">
        <f t="shared" si="301"/>
        <v>125.62799999999999</v>
      </c>
      <c r="G6405" s="79" t="s">
        <v>3681</v>
      </c>
      <c r="H6405" s="358"/>
      <c r="J6405" s="341"/>
      <c r="L6405"/>
      <c r="M6405"/>
      <c r="P6405" s="9">
        <v>259</v>
      </c>
      <c r="V6405" s="39"/>
      <c r="Z6405" s="38"/>
      <c r="AA6405" s="38">
        <v>15</v>
      </c>
      <c r="AB6405" s="30"/>
      <c r="AC6405" s="31"/>
      <c r="AD6405" s="32"/>
      <c r="AE6405" s="32"/>
      <c r="AF6405" s="33"/>
      <c r="AJ6405" s="350"/>
      <c r="AK6405" s="3"/>
      <c r="AL6405" s="3"/>
    </row>
    <row r="6406" spans="1:38" ht="12" customHeight="1" x14ac:dyDescent="0.25">
      <c r="A6406" s="76">
        <v>6201031</v>
      </c>
      <c r="B6406" s="98" t="s">
        <v>6728</v>
      </c>
      <c r="C6406" s="74"/>
      <c r="D6406" s="115">
        <v>123.91</v>
      </c>
      <c r="E6406" s="75" t="s">
        <v>6463</v>
      </c>
      <c r="F6406" s="112">
        <f t="shared" si="301"/>
        <v>148.69199999999998</v>
      </c>
      <c r="G6406" s="79" t="s">
        <v>3681</v>
      </c>
      <c r="H6406" s="358"/>
      <c r="J6406" s="341"/>
      <c r="L6406"/>
      <c r="M6406"/>
      <c r="P6406" s="9">
        <v>259</v>
      </c>
      <c r="V6406" s="39"/>
      <c r="Z6406" s="38"/>
      <c r="AA6406" s="38">
        <v>15</v>
      </c>
      <c r="AB6406" s="30"/>
      <c r="AC6406" s="31"/>
      <c r="AD6406" s="32"/>
      <c r="AE6406" s="32"/>
      <c r="AF6406" s="33"/>
      <c r="AJ6406" s="350"/>
      <c r="AK6406" s="3"/>
      <c r="AL6406" s="3"/>
    </row>
    <row r="6407" spans="1:38" ht="12" customHeight="1" x14ac:dyDescent="0.25">
      <c r="A6407" s="76">
        <v>6201032</v>
      </c>
      <c r="B6407" s="98" t="s">
        <v>6729</v>
      </c>
      <c r="C6407" s="74"/>
      <c r="D6407" s="115">
        <v>166.65</v>
      </c>
      <c r="E6407" s="75" t="s">
        <v>6463</v>
      </c>
      <c r="F6407" s="112">
        <f t="shared" si="301"/>
        <v>199.98</v>
      </c>
      <c r="G6407" s="79" t="s">
        <v>3681</v>
      </c>
      <c r="H6407" s="358"/>
      <c r="J6407" s="341"/>
      <c r="L6407"/>
      <c r="M6407"/>
      <c r="P6407" s="9">
        <v>259</v>
      </c>
      <c r="V6407" s="39"/>
      <c r="Z6407" s="38"/>
      <c r="AA6407" s="38">
        <v>15</v>
      </c>
      <c r="AB6407" s="30"/>
      <c r="AC6407" s="31"/>
      <c r="AD6407" s="32"/>
      <c r="AE6407" s="32"/>
      <c r="AF6407" s="33"/>
      <c r="AJ6407" s="350"/>
      <c r="AK6407" s="3"/>
      <c r="AL6407" s="3"/>
    </row>
    <row r="6408" spans="1:38" ht="12" customHeight="1" x14ac:dyDescent="0.25">
      <c r="A6408" s="76">
        <v>6201033</v>
      </c>
      <c r="B6408" s="98" t="s">
        <v>6730</v>
      </c>
      <c r="C6408" s="74"/>
      <c r="D6408" s="115">
        <v>207.24</v>
      </c>
      <c r="E6408" s="75" t="s">
        <v>6463</v>
      </c>
      <c r="F6408" s="112">
        <f t="shared" si="301"/>
        <v>248.68799999999999</v>
      </c>
      <c r="G6408" s="79" t="s">
        <v>3681</v>
      </c>
      <c r="H6408" s="358"/>
      <c r="J6408" s="341"/>
      <c r="L6408"/>
      <c r="M6408"/>
      <c r="P6408" s="9">
        <v>259</v>
      </c>
      <c r="V6408" s="39"/>
      <c r="Z6408" s="38"/>
      <c r="AA6408" s="38">
        <v>15</v>
      </c>
      <c r="AB6408" s="30"/>
      <c r="AC6408" s="31"/>
      <c r="AD6408" s="32"/>
      <c r="AE6408" s="32"/>
      <c r="AF6408" s="33"/>
      <c r="AJ6408" s="350"/>
      <c r="AK6408" s="3"/>
      <c r="AL6408" s="3"/>
    </row>
    <row r="6409" spans="1:38" ht="12" customHeight="1" x14ac:dyDescent="0.25">
      <c r="A6409" s="76">
        <v>6201034</v>
      </c>
      <c r="B6409" s="98" t="s">
        <v>6731</v>
      </c>
      <c r="C6409" s="74"/>
      <c r="D6409" s="115">
        <v>36.32</v>
      </c>
      <c r="E6409" s="75" t="s">
        <v>6463</v>
      </c>
      <c r="F6409" s="112">
        <f t="shared" si="301"/>
        <v>43.583999999999996</v>
      </c>
      <c r="G6409" s="79" t="s">
        <v>3681</v>
      </c>
      <c r="H6409" s="358"/>
      <c r="J6409" s="341"/>
      <c r="L6409"/>
      <c r="M6409"/>
      <c r="P6409" s="9">
        <v>259</v>
      </c>
      <c r="V6409" s="39"/>
      <c r="Z6409" s="38"/>
      <c r="AA6409" s="38">
        <v>15</v>
      </c>
      <c r="AB6409" s="30"/>
      <c r="AC6409" s="31"/>
      <c r="AD6409" s="32"/>
      <c r="AE6409" s="32"/>
      <c r="AF6409" s="33"/>
      <c r="AJ6409" s="350"/>
      <c r="AK6409" s="3"/>
      <c r="AL6409" s="3"/>
    </row>
    <row r="6410" spans="1:38" ht="12" customHeight="1" x14ac:dyDescent="0.25">
      <c r="A6410" s="76">
        <v>6201035</v>
      </c>
      <c r="B6410" s="98" t="s">
        <v>6732</v>
      </c>
      <c r="C6410" s="74"/>
      <c r="D6410" s="115">
        <v>40.590000000000003</v>
      </c>
      <c r="E6410" s="75" t="s">
        <v>6463</v>
      </c>
      <c r="F6410" s="112">
        <f t="shared" si="301"/>
        <v>48.708000000000006</v>
      </c>
      <c r="G6410" s="79" t="s">
        <v>3335</v>
      </c>
      <c r="H6410" s="358"/>
      <c r="J6410" s="341"/>
      <c r="L6410"/>
      <c r="M6410"/>
      <c r="P6410" s="9">
        <v>259</v>
      </c>
      <c r="V6410" s="39"/>
      <c r="Z6410" s="38"/>
      <c r="AA6410" s="38">
        <v>15</v>
      </c>
      <c r="AB6410" s="30"/>
      <c r="AC6410" s="31"/>
      <c r="AD6410" s="32"/>
      <c r="AE6410" s="32"/>
      <c r="AF6410" s="33"/>
      <c r="AJ6410" s="350"/>
      <c r="AK6410" s="3"/>
      <c r="AL6410" s="3"/>
    </row>
    <row r="6411" spans="1:38" ht="12" customHeight="1" x14ac:dyDescent="0.25">
      <c r="A6411" s="76">
        <v>6201036</v>
      </c>
      <c r="B6411" s="98" t="s">
        <v>6733</v>
      </c>
      <c r="C6411" s="74"/>
      <c r="D6411" s="115">
        <v>53.41</v>
      </c>
      <c r="E6411" s="75" t="s">
        <v>6463</v>
      </c>
      <c r="F6411" s="112">
        <f t="shared" si="301"/>
        <v>64.091999999999999</v>
      </c>
      <c r="G6411" s="79" t="s">
        <v>3681</v>
      </c>
      <c r="H6411" s="358"/>
      <c r="I6411" s="326"/>
      <c r="J6411" s="341"/>
      <c r="L6411"/>
      <c r="M6411"/>
      <c r="P6411" s="9">
        <v>259</v>
      </c>
      <c r="V6411" s="39"/>
      <c r="Z6411" s="38"/>
      <c r="AA6411" s="38">
        <v>15</v>
      </c>
      <c r="AB6411" s="30"/>
      <c r="AC6411" s="31"/>
      <c r="AD6411" s="32"/>
      <c r="AE6411" s="32"/>
      <c r="AF6411" s="33"/>
      <c r="AJ6411" s="350"/>
      <c r="AK6411" s="3"/>
      <c r="AL6411" s="3"/>
    </row>
    <row r="6412" spans="1:38" ht="12" customHeight="1" x14ac:dyDescent="0.25">
      <c r="A6412" s="76">
        <v>6201037</v>
      </c>
      <c r="B6412" s="98" t="s">
        <v>6734</v>
      </c>
      <c r="C6412" s="74"/>
      <c r="D6412" s="115">
        <v>66.23</v>
      </c>
      <c r="E6412" s="75" t="s">
        <v>6463</v>
      </c>
      <c r="F6412" s="112">
        <f t="shared" si="301"/>
        <v>79.475999999999999</v>
      </c>
      <c r="G6412" s="79" t="s">
        <v>3681</v>
      </c>
      <c r="H6412" s="358"/>
      <c r="J6412" s="341"/>
      <c r="L6412"/>
      <c r="M6412"/>
      <c r="P6412" s="9">
        <v>259</v>
      </c>
      <c r="V6412" s="39"/>
      <c r="Z6412" s="38"/>
      <c r="AA6412" s="38">
        <v>15</v>
      </c>
      <c r="AB6412" s="30"/>
      <c r="AC6412" s="31"/>
      <c r="AD6412" s="32"/>
      <c r="AE6412" s="32"/>
      <c r="AF6412" s="33"/>
      <c r="AJ6412" s="350"/>
      <c r="AK6412" s="3"/>
      <c r="AL6412" s="3"/>
    </row>
    <row r="6413" spans="1:38" ht="12" customHeight="1" x14ac:dyDescent="0.25">
      <c r="A6413" s="76">
        <v>6201038</v>
      </c>
      <c r="B6413" s="98" t="s">
        <v>6735</v>
      </c>
      <c r="C6413" s="74"/>
      <c r="D6413" s="115">
        <v>66.23</v>
      </c>
      <c r="E6413" s="75" t="s">
        <v>6463</v>
      </c>
      <c r="F6413" s="112">
        <f t="shared" si="301"/>
        <v>79.475999999999999</v>
      </c>
      <c r="G6413" s="79" t="s">
        <v>3335</v>
      </c>
      <c r="H6413" s="358"/>
      <c r="J6413" s="341"/>
      <c r="L6413"/>
      <c r="M6413"/>
      <c r="P6413" s="9">
        <v>259</v>
      </c>
      <c r="V6413" s="39"/>
      <c r="Z6413" s="38"/>
      <c r="AA6413" s="38">
        <v>15</v>
      </c>
      <c r="AB6413" s="30"/>
      <c r="AC6413" s="31"/>
      <c r="AD6413" s="32"/>
      <c r="AE6413" s="32"/>
      <c r="AF6413" s="33"/>
      <c r="AJ6413" s="350"/>
      <c r="AK6413" s="3"/>
      <c r="AL6413" s="3"/>
    </row>
    <row r="6414" spans="1:38" ht="12" customHeight="1" x14ac:dyDescent="0.25">
      <c r="A6414" s="76">
        <v>6201039</v>
      </c>
      <c r="B6414" s="98" t="s">
        <v>6736</v>
      </c>
      <c r="C6414" s="74"/>
      <c r="D6414" s="115">
        <v>104.69</v>
      </c>
      <c r="E6414" s="75" t="s">
        <v>6463</v>
      </c>
      <c r="F6414" s="112">
        <f t="shared" si="301"/>
        <v>125.62799999999999</v>
      </c>
      <c r="G6414" s="79" t="s">
        <v>3335</v>
      </c>
      <c r="H6414" s="358"/>
      <c r="J6414" s="341"/>
      <c r="L6414"/>
      <c r="M6414"/>
      <c r="P6414" s="9">
        <v>259</v>
      </c>
      <c r="V6414" s="39"/>
      <c r="Z6414" s="38"/>
      <c r="AA6414" s="38">
        <v>15</v>
      </c>
      <c r="AB6414" s="30"/>
      <c r="AC6414" s="31"/>
      <c r="AD6414" s="32"/>
      <c r="AE6414" s="32"/>
      <c r="AF6414" s="33"/>
      <c r="AJ6414" s="350"/>
      <c r="AK6414" s="3"/>
      <c r="AL6414" s="3"/>
    </row>
    <row r="6415" spans="1:38" ht="12" customHeight="1" x14ac:dyDescent="0.25">
      <c r="A6415" s="76">
        <v>6201040</v>
      </c>
      <c r="B6415" s="98" t="s">
        <v>6737</v>
      </c>
      <c r="C6415" s="74"/>
      <c r="D6415" s="115">
        <v>175.19</v>
      </c>
      <c r="E6415" s="75" t="s">
        <v>6463</v>
      </c>
      <c r="F6415" s="112">
        <f t="shared" si="301"/>
        <v>210.22799999999998</v>
      </c>
      <c r="G6415" s="79" t="s">
        <v>3335</v>
      </c>
      <c r="H6415" s="358"/>
      <c r="J6415" s="341"/>
      <c r="L6415"/>
      <c r="M6415"/>
      <c r="P6415" s="9">
        <v>259</v>
      </c>
      <c r="V6415" s="39"/>
      <c r="Z6415" s="38"/>
      <c r="AA6415" s="38">
        <v>15</v>
      </c>
      <c r="AB6415" s="30"/>
      <c r="AC6415" s="31"/>
      <c r="AD6415" s="32"/>
      <c r="AE6415" s="32"/>
      <c r="AF6415" s="33"/>
      <c r="AJ6415" s="350"/>
      <c r="AK6415" s="3"/>
      <c r="AL6415" s="3"/>
    </row>
    <row r="6416" spans="1:38" ht="12" customHeight="1" x14ac:dyDescent="0.25">
      <c r="A6416" s="76">
        <v>6201041</v>
      </c>
      <c r="B6416" s="98" t="s">
        <v>6738</v>
      </c>
      <c r="C6416" s="74"/>
      <c r="D6416" s="115">
        <v>249.96</v>
      </c>
      <c r="E6416" s="75" t="s">
        <v>6463</v>
      </c>
      <c r="F6416" s="112">
        <f t="shared" si="301"/>
        <v>299.952</v>
      </c>
      <c r="G6416" s="79" t="s">
        <v>3681</v>
      </c>
      <c r="H6416" s="358"/>
      <c r="J6416" s="341"/>
      <c r="L6416"/>
      <c r="M6416"/>
      <c r="P6416" s="9">
        <v>259</v>
      </c>
      <c r="V6416" s="39"/>
      <c r="Z6416" s="38"/>
      <c r="AA6416" s="38">
        <v>15</v>
      </c>
      <c r="AB6416" s="30"/>
      <c r="AC6416" s="31"/>
      <c r="AD6416" s="32"/>
      <c r="AE6416" s="32"/>
      <c r="AF6416" s="33"/>
      <c r="AJ6416" s="350"/>
      <c r="AK6416" s="3"/>
      <c r="AL6416" s="3"/>
    </row>
    <row r="6417" spans="1:38" ht="12" customHeight="1" x14ac:dyDescent="0.25">
      <c r="A6417" s="76">
        <v>6201042</v>
      </c>
      <c r="B6417" s="98" t="s">
        <v>6739</v>
      </c>
      <c r="C6417" s="74"/>
      <c r="D6417" s="115">
        <v>269.19</v>
      </c>
      <c r="E6417" s="75" t="s">
        <v>6463</v>
      </c>
      <c r="F6417" s="112">
        <f t="shared" si="301"/>
        <v>323.02799999999996</v>
      </c>
      <c r="G6417" s="79" t="s">
        <v>3335</v>
      </c>
      <c r="H6417" s="358"/>
      <c r="J6417" s="341"/>
      <c r="L6417"/>
      <c r="M6417"/>
      <c r="P6417" s="9">
        <v>259</v>
      </c>
      <c r="V6417" s="39"/>
      <c r="Z6417" s="38"/>
      <c r="AA6417" s="38">
        <v>15</v>
      </c>
      <c r="AB6417" s="30"/>
      <c r="AC6417" s="31"/>
      <c r="AD6417" s="32"/>
      <c r="AE6417" s="32"/>
      <c r="AF6417" s="33"/>
      <c r="AJ6417" s="350"/>
      <c r="AK6417" s="3"/>
      <c r="AL6417" s="3"/>
    </row>
    <row r="6418" spans="1:38" ht="12" customHeight="1" x14ac:dyDescent="0.25">
      <c r="A6418" s="76">
        <v>6201043</v>
      </c>
      <c r="B6418" s="98" t="s">
        <v>6740</v>
      </c>
      <c r="C6418" s="74"/>
      <c r="D6418" s="115">
        <v>352.52</v>
      </c>
      <c r="E6418" s="75" t="s">
        <v>6463</v>
      </c>
      <c r="F6418" s="112">
        <f t="shared" si="301"/>
        <v>423.02399999999994</v>
      </c>
      <c r="G6418" s="79" t="s">
        <v>3681</v>
      </c>
      <c r="H6418" s="358"/>
      <c r="I6418" s="326"/>
      <c r="J6418" s="341"/>
      <c r="L6418"/>
      <c r="M6418"/>
      <c r="P6418" s="9">
        <v>259</v>
      </c>
      <c r="V6418" s="39"/>
      <c r="Z6418" s="38"/>
      <c r="AA6418" s="38">
        <v>15</v>
      </c>
      <c r="AB6418" s="30"/>
      <c r="AC6418" s="31"/>
      <c r="AD6418" s="32"/>
      <c r="AE6418" s="32"/>
      <c r="AF6418" s="33"/>
      <c r="AJ6418" s="350"/>
      <c r="AK6418" s="3"/>
      <c r="AL6418" s="3"/>
    </row>
    <row r="6419" spans="1:38" ht="12" customHeight="1" x14ac:dyDescent="0.25">
      <c r="A6419" s="76">
        <v>6201044</v>
      </c>
      <c r="B6419" s="98" t="s">
        <v>6741</v>
      </c>
      <c r="C6419" s="74"/>
      <c r="D6419" s="115">
        <v>47</v>
      </c>
      <c r="E6419" s="75" t="s">
        <v>6463</v>
      </c>
      <c r="F6419" s="112">
        <f t="shared" si="301"/>
        <v>56.4</v>
      </c>
      <c r="G6419" s="79" t="s">
        <v>7204</v>
      </c>
      <c r="H6419" s="358"/>
      <c r="J6419" s="341"/>
      <c r="L6419"/>
      <c r="M6419"/>
      <c r="P6419" s="9">
        <v>259</v>
      </c>
      <c r="V6419" s="39"/>
      <c r="Z6419" s="38"/>
      <c r="AA6419" s="38">
        <v>15</v>
      </c>
      <c r="AB6419" s="30"/>
      <c r="AC6419" s="31"/>
      <c r="AD6419" s="32"/>
      <c r="AE6419" s="32"/>
      <c r="AF6419" s="33"/>
      <c r="AJ6419" s="350"/>
      <c r="AK6419" s="3"/>
      <c r="AL6419" s="3"/>
    </row>
    <row r="6420" spans="1:38" ht="12" customHeight="1" x14ac:dyDescent="0.25">
      <c r="A6420" s="76">
        <v>6201045</v>
      </c>
      <c r="B6420" s="98" t="s">
        <v>6742</v>
      </c>
      <c r="C6420" s="74"/>
      <c r="D6420" s="115">
        <v>57.69</v>
      </c>
      <c r="E6420" s="75" t="s">
        <v>6463</v>
      </c>
      <c r="F6420" s="112">
        <f t="shared" si="301"/>
        <v>69.227999999999994</v>
      </c>
      <c r="G6420" s="79" t="s">
        <v>3681</v>
      </c>
      <c r="H6420" s="358"/>
      <c r="J6420" s="341"/>
      <c r="L6420"/>
      <c r="M6420"/>
      <c r="P6420" s="9">
        <v>259</v>
      </c>
      <c r="V6420" s="39"/>
      <c r="Z6420" s="38"/>
      <c r="AA6420" s="38">
        <v>15</v>
      </c>
      <c r="AB6420" s="30"/>
      <c r="AC6420" s="31"/>
      <c r="AD6420" s="32"/>
      <c r="AE6420" s="32"/>
      <c r="AF6420" s="33"/>
      <c r="AJ6420" s="350"/>
      <c r="AK6420" s="3"/>
      <c r="AL6420" s="3"/>
    </row>
    <row r="6421" spans="1:38" ht="12" customHeight="1" x14ac:dyDescent="0.25">
      <c r="A6421" s="76">
        <v>6201046</v>
      </c>
      <c r="B6421" s="98" t="s">
        <v>6743</v>
      </c>
      <c r="C6421" s="74"/>
      <c r="D6421" s="115">
        <v>91.86</v>
      </c>
      <c r="E6421" s="75" t="s">
        <v>6463</v>
      </c>
      <c r="F6421" s="112">
        <f t="shared" si="301"/>
        <v>110.232</v>
      </c>
      <c r="G6421" s="79" t="s">
        <v>3335</v>
      </c>
      <c r="H6421" s="358"/>
      <c r="J6421" s="341"/>
      <c r="L6421"/>
      <c r="M6421"/>
      <c r="P6421" s="9">
        <v>259</v>
      </c>
      <c r="V6421" s="39"/>
      <c r="Z6421" s="38"/>
      <c r="AA6421" s="38">
        <v>15</v>
      </c>
      <c r="AB6421" s="30"/>
      <c r="AC6421" s="31"/>
      <c r="AD6421" s="32"/>
      <c r="AE6421" s="32"/>
      <c r="AF6421" s="33"/>
      <c r="AJ6421" s="350"/>
      <c r="AK6421" s="3"/>
      <c r="AL6421" s="3"/>
    </row>
    <row r="6422" spans="1:38" ht="12" customHeight="1" x14ac:dyDescent="0.25">
      <c r="A6422" s="76">
        <v>6201047</v>
      </c>
      <c r="B6422" s="98" t="s">
        <v>6744</v>
      </c>
      <c r="C6422" s="74"/>
      <c r="D6422" s="115">
        <v>91.86</v>
      </c>
      <c r="E6422" s="75" t="s">
        <v>6463</v>
      </c>
      <c r="F6422" s="112">
        <f t="shared" si="301"/>
        <v>110.232</v>
      </c>
      <c r="G6422" s="79" t="s">
        <v>3335</v>
      </c>
      <c r="H6422" s="358"/>
      <c r="J6422" s="341"/>
      <c r="L6422"/>
      <c r="M6422"/>
      <c r="P6422" s="9">
        <v>259</v>
      </c>
      <c r="V6422" s="39"/>
      <c r="Z6422" s="38"/>
      <c r="AA6422" s="38">
        <v>15</v>
      </c>
      <c r="AB6422" s="30"/>
      <c r="AC6422" s="31"/>
      <c r="AD6422" s="32"/>
      <c r="AE6422" s="32"/>
      <c r="AF6422" s="33"/>
      <c r="AJ6422" s="350"/>
      <c r="AK6422" s="3"/>
      <c r="AL6422" s="3"/>
    </row>
    <row r="6423" spans="1:38" ht="12" customHeight="1" x14ac:dyDescent="0.25">
      <c r="A6423" s="76">
        <v>6201048</v>
      </c>
      <c r="B6423" s="98" t="s">
        <v>6745</v>
      </c>
      <c r="C6423" s="74"/>
      <c r="D6423" s="115">
        <v>117.51</v>
      </c>
      <c r="E6423" s="75" t="s">
        <v>6463</v>
      </c>
      <c r="F6423" s="112">
        <f t="shared" si="301"/>
        <v>141.012</v>
      </c>
      <c r="G6423" s="79" t="s">
        <v>3335</v>
      </c>
      <c r="H6423" s="358"/>
      <c r="J6423" s="341"/>
      <c r="L6423"/>
      <c r="M6423"/>
      <c r="P6423" s="9">
        <v>259</v>
      </c>
      <c r="V6423" s="39"/>
      <c r="Z6423" s="38"/>
      <c r="AA6423" s="38">
        <v>15</v>
      </c>
      <c r="AB6423" s="30"/>
      <c r="AC6423" s="31"/>
      <c r="AD6423" s="32"/>
      <c r="AE6423" s="32"/>
      <c r="AF6423" s="33"/>
      <c r="AJ6423" s="350"/>
      <c r="AK6423" s="3"/>
      <c r="AL6423" s="3"/>
    </row>
    <row r="6424" spans="1:38" ht="12" customHeight="1" x14ac:dyDescent="0.25">
      <c r="A6424" s="76">
        <v>6201049</v>
      </c>
      <c r="B6424" s="98" t="s">
        <v>6746</v>
      </c>
      <c r="C6424" s="74"/>
      <c r="D6424" s="115">
        <v>185.87</v>
      </c>
      <c r="E6424" s="75" t="s">
        <v>6463</v>
      </c>
      <c r="F6424" s="112">
        <f t="shared" si="301"/>
        <v>223.04400000000001</v>
      </c>
      <c r="G6424" s="79" t="s">
        <v>3335</v>
      </c>
      <c r="H6424" s="358"/>
      <c r="J6424" s="341"/>
      <c r="L6424"/>
      <c r="M6424"/>
      <c r="P6424" s="9">
        <v>259</v>
      </c>
      <c r="V6424" s="39"/>
      <c r="Z6424" s="38"/>
      <c r="AA6424" s="38">
        <v>15</v>
      </c>
      <c r="AB6424" s="30"/>
      <c r="AC6424" s="31"/>
      <c r="AD6424" s="32"/>
      <c r="AE6424" s="32"/>
      <c r="AF6424" s="33"/>
      <c r="AJ6424" s="350"/>
      <c r="AK6424" s="3"/>
      <c r="AL6424" s="3"/>
    </row>
    <row r="6425" spans="1:38" ht="12" customHeight="1" x14ac:dyDescent="0.25">
      <c r="A6425" s="76">
        <v>6201050</v>
      </c>
      <c r="B6425" s="98" t="s">
        <v>6747</v>
      </c>
      <c r="C6425" s="74"/>
      <c r="D6425" s="115">
        <v>249.96</v>
      </c>
      <c r="E6425" s="75" t="s">
        <v>6463</v>
      </c>
      <c r="F6425" s="112">
        <f t="shared" si="301"/>
        <v>299.952</v>
      </c>
      <c r="G6425" s="79" t="s">
        <v>3681</v>
      </c>
      <c r="H6425" s="358"/>
      <c r="I6425" s="326"/>
      <c r="J6425" s="341"/>
      <c r="L6425"/>
      <c r="M6425"/>
      <c r="P6425" s="9">
        <v>259</v>
      </c>
      <c r="V6425" s="39"/>
      <c r="Z6425" s="38"/>
      <c r="AA6425" s="38">
        <v>15</v>
      </c>
      <c r="AB6425" s="30"/>
      <c r="AC6425" s="31"/>
      <c r="AD6425" s="32"/>
      <c r="AE6425" s="32"/>
      <c r="AF6425" s="33"/>
      <c r="AJ6425" s="350"/>
      <c r="AK6425" s="3"/>
      <c r="AL6425" s="3"/>
    </row>
    <row r="6426" spans="1:38" ht="12" customHeight="1" x14ac:dyDescent="0.25">
      <c r="A6426" s="76">
        <v>6201051</v>
      </c>
      <c r="B6426" s="98" t="s">
        <v>6748</v>
      </c>
      <c r="C6426" s="74"/>
      <c r="D6426" s="115">
        <v>457.2</v>
      </c>
      <c r="E6426" s="75" t="s">
        <v>6463</v>
      </c>
      <c r="F6426" s="112">
        <f t="shared" si="301"/>
        <v>548.64</v>
      </c>
      <c r="G6426" s="79" t="s">
        <v>3681</v>
      </c>
      <c r="H6426" s="358"/>
      <c r="J6426" s="341"/>
      <c r="L6426"/>
      <c r="M6426"/>
      <c r="P6426" s="9">
        <v>259</v>
      </c>
      <c r="V6426" s="39"/>
      <c r="Z6426" s="38"/>
      <c r="AA6426" s="38">
        <v>15</v>
      </c>
      <c r="AB6426" s="30"/>
      <c r="AC6426" s="31"/>
      <c r="AD6426" s="32"/>
      <c r="AE6426" s="32"/>
      <c r="AF6426" s="33"/>
      <c r="AJ6426" s="350"/>
      <c r="AK6426" s="3"/>
      <c r="AL6426" s="3"/>
    </row>
    <row r="6427" spans="1:38" ht="12" customHeight="1" x14ac:dyDescent="0.25">
      <c r="A6427" s="76">
        <v>6201052</v>
      </c>
      <c r="B6427" s="98" t="s">
        <v>6749</v>
      </c>
      <c r="C6427" s="74"/>
      <c r="D6427" s="115">
        <v>542.66</v>
      </c>
      <c r="E6427" s="75" t="s">
        <v>6463</v>
      </c>
      <c r="F6427" s="112">
        <f t="shared" si="301"/>
        <v>651.19199999999989</v>
      </c>
      <c r="G6427" s="79" t="s">
        <v>3681</v>
      </c>
      <c r="H6427" s="358"/>
      <c r="J6427" s="341"/>
      <c r="L6427"/>
      <c r="M6427"/>
      <c r="P6427" s="9">
        <v>259</v>
      </c>
      <c r="V6427" s="39"/>
      <c r="Z6427" s="38"/>
      <c r="AA6427" s="38">
        <v>15</v>
      </c>
      <c r="AB6427" s="30"/>
      <c r="AC6427" s="31"/>
      <c r="AD6427" s="32"/>
      <c r="AE6427" s="32"/>
      <c r="AF6427" s="33"/>
      <c r="AJ6427" s="350"/>
      <c r="AK6427" s="3"/>
      <c r="AL6427" s="3"/>
    </row>
    <row r="6428" spans="1:38" ht="12" customHeight="1" x14ac:dyDescent="0.25">
      <c r="A6428" s="76">
        <v>6201053</v>
      </c>
      <c r="B6428" s="98" t="s">
        <v>6750</v>
      </c>
      <c r="C6428" s="74"/>
      <c r="D6428" s="115">
        <v>269.19</v>
      </c>
      <c r="E6428" s="75" t="s">
        <v>6463</v>
      </c>
      <c r="F6428" s="112">
        <f t="shared" si="301"/>
        <v>323.02799999999996</v>
      </c>
      <c r="G6428" s="79" t="s">
        <v>3681</v>
      </c>
      <c r="H6428" s="358"/>
      <c r="J6428" s="341"/>
      <c r="L6428"/>
      <c r="M6428"/>
      <c r="P6428" s="9">
        <v>259</v>
      </c>
      <c r="V6428" s="39"/>
      <c r="Z6428" s="38"/>
      <c r="AA6428" s="38">
        <v>15</v>
      </c>
      <c r="AB6428" s="30"/>
      <c r="AC6428" s="31"/>
      <c r="AD6428" s="32"/>
      <c r="AE6428" s="32"/>
      <c r="AF6428" s="33"/>
      <c r="AJ6428" s="350"/>
      <c r="AK6428" s="3"/>
      <c r="AL6428" s="3"/>
    </row>
    <row r="6429" spans="1:38" ht="12" customHeight="1" x14ac:dyDescent="0.25">
      <c r="A6429" s="76">
        <v>6201054</v>
      </c>
      <c r="B6429" s="98" t="s">
        <v>6751</v>
      </c>
      <c r="C6429" s="74"/>
      <c r="D6429" s="115">
        <v>333.29</v>
      </c>
      <c r="E6429" s="75" t="s">
        <v>1</v>
      </c>
      <c r="F6429" s="112">
        <f t="shared" si="301"/>
        <v>399.94800000000004</v>
      </c>
      <c r="G6429" s="79" t="s">
        <v>3681</v>
      </c>
      <c r="H6429" s="358"/>
      <c r="J6429" s="341"/>
      <c r="L6429"/>
      <c r="M6429"/>
      <c r="P6429" s="9">
        <v>259</v>
      </c>
      <c r="V6429" s="39"/>
      <c r="Z6429" s="38"/>
      <c r="AA6429" s="38">
        <v>15</v>
      </c>
      <c r="AB6429" s="30"/>
      <c r="AC6429" s="31"/>
      <c r="AD6429" s="32"/>
      <c r="AE6429" s="32"/>
      <c r="AF6429" s="33"/>
      <c r="AJ6429" s="350"/>
      <c r="AK6429" s="3"/>
      <c r="AL6429" s="3"/>
    </row>
    <row r="6430" spans="1:38" ht="12" customHeight="1" x14ac:dyDescent="0.25">
      <c r="A6430" s="76">
        <v>6201055</v>
      </c>
      <c r="B6430" s="98" t="s">
        <v>6752</v>
      </c>
      <c r="C6430" s="74"/>
      <c r="D6430" s="115">
        <v>395.24</v>
      </c>
      <c r="E6430" s="75" t="s">
        <v>1</v>
      </c>
      <c r="F6430" s="112">
        <f t="shared" si="301"/>
        <v>474.28800000000001</v>
      </c>
      <c r="G6430" s="79" t="s">
        <v>3681</v>
      </c>
      <c r="H6430" s="358"/>
      <c r="J6430" s="341"/>
      <c r="L6430"/>
      <c r="M6430"/>
      <c r="P6430" s="9">
        <v>259</v>
      </c>
      <c r="V6430" s="39"/>
      <c r="Z6430" s="38"/>
      <c r="AA6430" s="38">
        <v>15</v>
      </c>
      <c r="AB6430" s="30"/>
      <c r="AC6430" s="31"/>
      <c r="AD6430" s="32"/>
      <c r="AE6430" s="32"/>
      <c r="AF6430" s="33"/>
      <c r="AJ6430" s="350"/>
      <c r="AK6430" s="3"/>
      <c r="AL6430" s="3"/>
    </row>
    <row r="6431" spans="1:38" ht="12" customHeight="1" x14ac:dyDescent="0.25">
      <c r="A6431" s="76">
        <v>6201056</v>
      </c>
      <c r="B6431" s="98" t="s">
        <v>6753</v>
      </c>
      <c r="C6431" s="74"/>
      <c r="D6431" s="115">
        <v>480.7</v>
      </c>
      <c r="E6431" s="75" t="s">
        <v>1</v>
      </c>
      <c r="F6431" s="112">
        <f t="shared" si="301"/>
        <v>576.83999999999992</v>
      </c>
      <c r="G6431" s="79" t="s">
        <v>3681</v>
      </c>
      <c r="H6431" s="358"/>
      <c r="J6431" s="341"/>
      <c r="L6431"/>
      <c r="M6431"/>
      <c r="P6431" s="9">
        <v>259</v>
      </c>
      <c r="V6431" s="39"/>
      <c r="Z6431" s="38"/>
      <c r="AA6431" s="38">
        <v>15</v>
      </c>
      <c r="AB6431" s="30"/>
      <c r="AC6431" s="31"/>
      <c r="AD6431" s="32"/>
      <c r="AE6431" s="32"/>
      <c r="AF6431" s="33"/>
      <c r="AJ6431" s="350"/>
      <c r="AK6431" s="3"/>
      <c r="AL6431" s="3"/>
    </row>
    <row r="6432" spans="1:38" ht="12" customHeight="1" x14ac:dyDescent="0.25">
      <c r="A6432" s="277">
        <v>6201057</v>
      </c>
      <c r="B6432" s="100" t="s">
        <v>6754</v>
      </c>
      <c r="C6432" s="85"/>
      <c r="D6432" s="115">
        <v>895.17</v>
      </c>
      <c r="E6432" s="86" t="s">
        <v>1</v>
      </c>
      <c r="F6432" s="292">
        <f t="shared" ref="F6432" si="302">D6432*1.2</f>
        <v>1074.204</v>
      </c>
      <c r="G6432" s="79" t="s">
        <v>3681</v>
      </c>
      <c r="H6432" s="358"/>
      <c r="I6432" s="326"/>
      <c r="J6432" s="341"/>
      <c r="L6432"/>
      <c r="M6432"/>
      <c r="P6432" s="9">
        <v>259</v>
      </c>
      <c r="V6432" s="39"/>
      <c r="Z6432" s="38"/>
      <c r="AA6432" s="38">
        <v>15</v>
      </c>
      <c r="AB6432" s="30"/>
      <c r="AC6432" s="31"/>
      <c r="AD6432" s="32"/>
      <c r="AE6432" s="32"/>
      <c r="AF6432" s="33"/>
      <c r="AJ6432" s="350"/>
      <c r="AK6432" s="3"/>
      <c r="AL6432" s="3"/>
    </row>
    <row r="6433" spans="1:38" ht="75" customHeight="1" x14ac:dyDescent="0.25">
      <c r="A6433" s="269">
        <v>227</v>
      </c>
      <c r="B6433" s="284" t="s">
        <v>8135</v>
      </c>
      <c r="C6433" s="267"/>
      <c r="D6433" s="115"/>
      <c r="E6433" s="267"/>
      <c r="F6433" s="298"/>
      <c r="G6433" s="189"/>
      <c r="H6433" s="358"/>
      <c r="I6433" s="331"/>
      <c r="J6433" s="72"/>
      <c r="K6433" s="72"/>
      <c r="L6433"/>
      <c r="M6433"/>
      <c r="P6433" s="9">
        <v>260</v>
      </c>
      <c r="R6433" s="36"/>
      <c r="V6433" s="37"/>
      <c r="Z6433" s="38"/>
      <c r="AA6433" s="38"/>
      <c r="AB6433" s="30"/>
      <c r="AC6433" s="31"/>
      <c r="AD6433" s="32"/>
      <c r="AE6433" s="32"/>
      <c r="AF6433" s="33"/>
      <c r="AJ6433" s="350"/>
      <c r="AK6433" s="3"/>
      <c r="AL6433" s="3"/>
    </row>
    <row r="6434" spans="1:38" ht="12" customHeight="1" x14ac:dyDescent="0.25">
      <c r="A6434" s="76">
        <v>6201058</v>
      </c>
      <c r="B6434" s="270" t="s">
        <v>6756</v>
      </c>
      <c r="C6434" s="77"/>
      <c r="D6434" s="115">
        <v>25.64</v>
      </c>
      <c r="E6434" s="78"/>
      <c r="F6434" s="112">
        <f t="shared" ref="F6434:F6489" si="303">D6434*1.2</f>
        <v>30.768000000000001</v>
      </c>
      <c r="G6434" s="79" t="s">
        <v>7204</v>
      </c>
      <c r="H6434" s="358"/>
      <c r="I6434" s="326"/>
      <c r="J6434" s="341"/>
      <c r="L6434"/>
      <c r="M6434"/>
      <c r="P6434" s="9">
        <v>260</v>
      </c>
      <c r="V6434" s="39"/>
      <c r="Z6434" s="38"/>
      <c r="AA6434" s="38">
        <v>15</v>
      </c>
      <c r="AB6434" s="30"/>
      <c r="AC6434" s="31"/>
      <c r="AD6434" s="32"/>
      <c r="AE6434" s="32"/>
      <c r="AF6434" s="33"/>
      <c r="AJ6434" s="350"/>
      <c r="AK6434" s="3"/>
      <c r="AL6434" s="3"/>
    </row>
    <row r="6435" spans="1:38" ht="12" customHeight="1" x14ac:dyDescent="0.25">
      <c r="A6435" s="76">
        <v>6201059</v>
      </c>
      <c r="B6435" s="98" t="s">
        <v>6757</v>
      </c>
      <c r="C6435" s="74"/>
      <c r="D6435" s="115">
        <v>25.64</v>
      </c>
      <c r="E6435" s="75" t="s">
        <v>6463</v>
      </c>
      <c r="F6435" s="112">
        <f t="shared" si="303"/>
        <v>30.768000000000001</v>
      </c>
      <c r="G6435" s="79" t="s">
        <v>7204</v>
      </c>
      <c r="H6435" s="358"/>
      <c r="J6435" s="341"/>
      <c r="L6435"/>
      <c r="M6435"/>
      <c r="P6435" s="9">
        <v>260</v>
      </c>
      <c r="V6435" s="39"/>
      <c r="Z6435" s="38"/>
      <c r="AA6435" s="38">
        <v>15</v>
      </c>
      <c r="AB6435" s="30"/>
      <c r="AC6435" s="31"/>
      <c r="AD6435" s="32"/>
      <c r="AE6435" s="32"/>
      <c r="AF6435" s="33"/>
      <c r="AJ6435" s="350"/>
      <c r="AK6435" s="3"/>
      <c r="AL6435" s="3"/>
    </row>
    <row r="6436" spans="1:38" ht="12" customHeight="1" x14ac:dyDescent="0.25">
      <c r="A6436" s="76">
        <v>6201060</v>
      </c>
      <c r="B6436" s="98" t="s">
        <v>6758</v>
      </c>
      <c r="C6436" s="74"/>
      <c r="D6436" s="115">
        <v>23.5</v>
      </c>
      <c r="E6436" s="75" t="s">
        <v>6463</v>
      </c>
      <c r="F6436" s="112">
        <f t="shared" si="303"/>
        <v>28.2</v>
      </c>
      <c r="G6436" s="79" t="s">
        <v>7204</v>
      </c>
      <c r="H6436" s="358"/>
      <c r="J6436" s="341"/>
      <c r="L6436"/>
      <c r="M6436"/>
      <c r="P6436" s="9">
        <v>260</v>
      </c>
      <c r="V6436" s="39"/>
      <c r="Z6436" s="38"/>
      <c r="AA6436" s="38">
        <v>15</v>
      </c>
      <c r="AB6436" s="30"/>
      <c r="AC6436" s="31"/>
      <c r="AD6436" s="32"/>
      <c r="AE6436" s="32"/>
      <c r="AF6436" s="33"/>
      <c r="AJ6436" s="350"/>
      <c r="AK6436" s="3"/>
      <c r="AL6436" s="3"/>
    </row>
    <row r="6437" spans="1:38" ht="12" customHeight="1" x14ac:dyDescent="0.25">
      <c r="A6437" s="76">
        <v>6201061</v>
      </c>
      <c r="B6437" s="98" t="s">
        <v>6759</v>
      </c>
      <c r="C6437" s="74"/>
      <c r="D6437" s="115">
        <v>23.5</v>
      </c>
      <c r="E6437" s="75" t="s">
        <v>6463</v>
      </c>
      <c r="F6437" s="112">
        <f t="shared" si="303"/>
        <v>28.2</v>
      </c>
      <c r="G6437" s="79" t="s">
        <v>7204</v>
      </c>
      <c r="H6437" s="358"/>
      <c r="J6437" s="341"/>
      <c r="L6437"/>
      <c r="M6437"/>
      <c r="P6437" s="9">
        <v>260</v>
      </c>
      <c r="V6437" s="39"/>
      <c r="Z6437" s="38"/>
      <c r="AA6437" s="38">
        <v>15</v>
      </c>
      <c r="AB6437" s="30"/>
      <c r="AC6437" s="31"/>
      <c r="AD6437" s="32"/>
      <c r="AE6437" s="32"/>
      <c r="AF6437" s="33"/>
      <c r="AJ6437" s="350"/>
      <c r="AK6437" s="3"/>
      <c r="AL6437" s="3"/>
    </row>
    <row r="6438" spans="1:38" ht="12" customHeight="1" x14ac:dyDescent="0.25">
      <c r="A6438" s="76">
        <v>6201062</v>
      </c>
      <c r="B6438" s="98" t="s">
        <v>6760</v>
      </c>
      <c r="C6438" s="74"/>
      <c r="D6438" s="115">
        <v>29.91</v>
      </c>
      <c r="E6438" s="75" t="s">
        <v>6463</v>
      </c>
      <c r="F6438" s="112">
        <f t="shared" si="303"/>
        <v>35.891999999999996</v>
      </c>
      <c r="G6438" s="79" t="s">
        <v>7204</v>
      </c>
      <c r="H6438" s="358"/>
      <c r="J6438" s="341"/>
      <c r="L6438"/>
      <c r="M6438"/>
      <c r="P6438" s="9">
        <v>260</v>
      </c>
      <c r="V6438" s="39"/>
      <c r="Z6438" s="38"/>
      <c r="AA6438" s="38">
        <v>15</v>
      </c>
      <c r="AB6438" s="30"/>
      <c r="AC6438" s="31"/>
      <c r="AD6438" s="32"/>
      <c r="AE6438" s="32"/>
      <c r="AF6438" s="33"/>
      <c r="AJ6438" s="350"/>
      <c r="AK6438" s="3"/>
      <c r="AL6438" s="3"/>
    </row>
    <row r="6439" spans="1:38" ht="12" customHeight="1" x14ac:dyDescent="0.25">
      <c r="A6439" s="76">
        <v>6201063</v>
      </c>
      <c r="B6439" s="98" t="s">
        <v>6761</v>
      </c>
      <c r="C6439" s="74"/>
      <c r="D6439" s="115">
        <v>23.5</v>
      </c>
      <c r="E6439" s="75" t="s">
        <v>6463</v>
      </c>
      <c r="F6439" s="112">
        <f t="shared" si="303"/>
        <v>28.2</v>
      </c>
      <c r="G6439" s="79" t="s">
        <v>7204</v>
      </c>
      <c r="H6439" s="358"/>
      <c r="J6439" s="341"/>
      <c r="L6439"/>
      <c r="M6439"/>
      <c r="P6439" s="9">
        <v>260</v>
      </c>
      <c r="V6439" s="39"/>
      <c r="Z6439" s="38"/>
      <c r="AA6439" s="38">
        <v>15</v>
      </c>
      <c r="AB6439" s="30"/>
      <c r="AC6439" s="31"/>
      <c r="AD6439" s="32"/>
      <c r="AE6439" s="32"/>
      <c r="AF6439" s="33"/>
      <c r="AJ6439" s="350"/>
      <c r="AK6439" s="3"/>
      <c r="AL6439" s="3"/>
    </row>
    <row r="6440" spans="1:38" ht="12" customHeight="1" x14ac:dyDescent="0.25">
      <c r="A6440" s="76">
        <v>6201064</v>
      </c>
      <c r="B6440" s="98" t="s">
        <v>6762</v>
      </c>
      <c r="C6440" s="74"/>
      <c r="D6440" s="115">
        <v>23.5</v>
      </c>
      <c r="E6440" s="75" t="s">
        <v>6463</v>
      </c>
      <c r="F6440" s="112">
        <f t="shared" si="303"/>
        <v>28.2</v>
      </c>
      <c r="G6440" s="79" t="s">
        <v>7204</v>
      </c>
      <c r="H6440" s="358"/>
      <c r="J6440" s="341"/>
      <c r="L6440"/>
      <c r="M6440"/>
      <c r="P6440" s="9">
        <v>260</v>
      </c>
      <c r="V6440" s="39"/>
      <c r="Z6440" s="38"/>
      <c r="AA6440" s="38">
        <v>15</v>
      </c>
      <c r="AB6440" s="30"/>
      <c r="AC6440" s="31"/>
      <c r="AD6440" s="32"/>
      <c r="AE6440" s="32"/>
      <c r="AF6440" s="33"/>
      <c r="AJ6440" s="350"/>
      <c r="AK6440" s="3"/>
      <c r="AL6440" s="3"/>
    </row>
    <row r="6441" spans="1:38" ht="12" customHeight="1" x14ac:dyDescent="0.25">
      <c r="A6441" s="76">
        <v>6201065</v>
      </c>
      <c r="B6441" s="98" t="s">
        <v>6763</v>
      </c>
      <c r="C6441" s="74"/>
      <c r="D6441" s="115">
        <v>29.91</v>
      </c>
      <c r="E6441" s="75" t="s">
        <v>6463</v>
      </c>
      <c r="F6441" s="112">
        <f t="shared" si="303"/>
        <v>35.891999999999996</v>
      </c>
      <c r="G6441" s="79" t="s">
        <v>7204</v>
      </c>
      <c r="H6441" s="358"/>
      <c r="I6441" s="326"/>
      <c r="J6441" s="341"/>
      <c r="L6441"/>
      <c r="M6441"/>
      <c r="P6441" s="9">
        <v>260</v>
      </c>
      <c r="V6441" s="39"/>
      <c r="Z6441" s="38"/>
      <c r="AA6441" s="38">
        <v>15</v>
      </c>
      <c r="AB6441" s="30"/>
      <c r="AC6441" s="31"/>
      <c r="AD6441" s="32"/>
      <c r="AE6441" s="32"/>
      <c r="AF6441" s="33"/>
      <c r="AJ6441" s="350"/>
      <c r="AK6441" s="3"/>
      <c r="AL6441" s="3"/>
    </row>
    <row r="6442" spans="1:38" ht="12" customHeight="1" x14ac:dyDescent="0.25">
      <c r="A6442" s="76">
        <v>6201066</v>
      </c>
      <c r="B6442" s="98" t="s">
        <v>6764</v>
      </c>
      <c r="C6442" s="74"/>
      <c r="D6442" s="115">
        <v>36.5</v>
      </c>
      <c r="E6442" s="75" t="s">
        <v>6463</v>
      </c>
      <c r="F6442" s="112">
        <f t="shared" si="303"/>
        <v>43.8</v>
      </c>
      <c r="G6442" s="79" t="s">
        <v>7204</v>
      </c>
      <c r="H6442" s="358"/>
      <c r="J6442" s="341"/>
      <c r="L6442"/>
      <c r="M6442"/>
      <c r="P6442" s="9">
        <v>260</v>
      </c>
      <c r="V6442" s="39"/>
      <c r="Z6442" s="38"/>
      <c r="AA6442" s="38">
        <v>15</v>
      </c>
      <c r="AB6442" s="30"/>
      <c r="AC6442" s="31"/>
      <c r="AD6442" s="32"/>
      <c r="AE6442" s="32"/>
      <c r="AF6442" s="33"/>
      <c r="AJ6442" s="350"/>
      <c r="AK6442" s="3"/>
      <c r="AL6442" s="3"/>
    </row>
    <row r="6443" spans="1:38" ht="12" customHeight="1" x14ac:dyDescent="0.25">
      <c r="A6443" s="76">
        <v>6201067</v>
      </c>
      <c r="B6443" s="98" t="s">
        <v>6765</v>
      </c>
      <c r="C6443" s="74"/>
      <c r="D6443" s="115">
        <v>27.77</v>
      </c>
      <c r="E6443" s="75" t="s">
        <v>6463</v>
      </c>
      <c r="F6443" s="112">
        <f t="shared" si="303"/>
        <v>33.323999999999998</v>
      </c>
      <c r="G6443" s="79" t="s">
        <v>7204</v>
      </c>
      <c r="H6443" s="358"/>
      <c r="J6443" s="341"/>
      <c r="L6443"/>
      <c r="M6443"/>
      <c r="P6443" s="9">
        <v>260</v>
      </c>
      <c r="V6443" s="39"/>
      <c r="Z6443" s="38"/>
      <c r="AA6443" s="38">
        <v>15</v>
      </c>
      <c r="AB6443" s="30"/>
      <c r="AC6443" s="31"/>
      <c r="AD6443" s="32"/>
      <c r="AE6443" s="32"/>
      <c r="AF6443" s="33"/>
      <c r="AJ6443" s="350"/>
      <c r="AK6443" s="3"/>
      <c r="AL6443" s="3"/>
    </row>
    <row r="6444" spans="1:38" ht="12" customHeight="1" x14ac:dyDescent="0.25">
      <c r="A6444" s="76">
        <v>6201068</v>
      </c>
      <c r="B6444" s="98" t="s">
        <v>6766</v>
      </c>
      <c r="C6444" s="74"/>
      <c r="D6444" s="115">
        <v>32.049999999999997</v>
      </c>
      <c r="E6444" s="75" t="s">
        <v>6463</v>
      </c>
      <c r="F6444" s="112">
        <f t="shared" si="303"/>
        <v>38.459999999999994</v>
      </c>
      <c r="G6444" s="79" t="s">
        <v>7204</v>
      </c>
      <c r="H6444" s="358"/>
      <c r="J6444" s="341"/>
      <c r="L6444"/>
      <c r="M6444"/>
      <c r="P6444" s="9">
        <v>260</v>
      </c>
      <c r="V6444" s="39"/>
      <c r="Z6444" s="38"/>
      <c r="AA6444" s="38">
        <v>15</v>
      </c>
      <c r="AB6444" s="30"/>
      <c r="AC6444" s="31"/>
      <c r="AD6444" s="32"/>
      <c r="AE6444" s="32"/>
      <c r="AF6444" s="33"/>
      <c r="AJ6444" s="350"/>
      <c r="AK6444" s="3"/>
      <c r="AL6444" s="3"/>
    </row>
    <row r="6445" spans="1:38" ht="12" customHeight="1" x14ac:dyDescent="0.25">
      <c r="A6445" s="76">
        <v>6201069</v>
      </c>
      <c r="B6445" s="98" t="s">
        <v>6767</v>
      </c>
      <c r="C6445" s="74"/>
      <c r="D6445" s="115">
        <v>34.19</v>
      </c>
      <c r="E6445" s="75" t="s">
        <v>6463</v>
      </c>
      <c r="F6445" s="112">
        <f t="shared" si="303"/>
        <v>41.027999999999999</v>
      </c>
      <c r="G6445" s="79" t="s">
        <v>7204</v>
      </c>
      <c r="H6445" s="358"/>
      <c r="J6445" s="341"/>
      <c r="L6445"/>
      <c r="M6445"/>
      <c r="P6445" s="9">
        <v>260</v>
      </c>
      <c r="V6445" s="39"/>
      <c r="Z6445" s="38"/>
      <c r="AA6445" s="38">
        <v>15</v>
      </c>
      <c r="AB6445" s="30"/>
      <c r="AC6445" s="31"/>
      <c r="AD6445" s="32"/>
      <c r="AE6445" s="32"/>
      <c r="AF6445" s="33"/>
      <c r="AJ6445" s="350"/>
      <c r="AK6445" s="3"/>
      <c r="AL6445" s="3"/>
    </row>
    <row r="6446" spans="1:38" ht="12" customHeight="1" x14ac:dyDescent="0.25">
      <c r="A6446" s="76">
        <v>6201070</v>
      </c>
      <c r="B6446" s="98" t="s">
        <v>6768</v>
      </c>
      <c r="C6446" s="74"/>
      <c r="D6446" s="115">
        <v>40.590000000000003</v>
      </c>
      <c r="E6446" s="75" t="s">
        <v>6463</v>
      </c>
      <c r="F6446" s="112">
        <f t="shared" si="303"/>
        <v>48.708000000000006</v>
      </c>
      <c r="G6446" s="79" t="s">
        <v>7204</v>
      </c>
      <c r="H6446" s="358"/>
      <c r="J6446" s="341"/>
      <c r="L6446"/>
      <c r="M6446"/>
      <c r="P6446" s="9">
        <v>260</v>
      </c>
      <c r="V6446" s="39"/>
      <c r="Z6446" s="38"/>
      <c r="AA6446" s="38">
        <v>15</v>
      </c>
      <c r="AB6446" s="30"/>
      <c r="AC6446" s="31"/>
      <c r="AD6446" s="32"/>
      <c r="AE6446" s="32"/>
      <c r="AF6446" s="33"/>
      <c r="AJ6446" s="350"/>
      <c r="AK6446" s="3"/>
      <c r="AL6446" s="3"/>
    </row>
    <row r="6447" spans="1:38" ht="12" customHeight="1" x14ac:dyDescent="0.25">
      <c r="A6447" s="76">
        <v>6201071</v>
      </c>
      <c r="B6447" s="98" t="s">
        <v>6769</v>
      </c>
      <c r="C6447" s="74"/>
      <c r="D6447" s="115">
        <v>57.69</v>
      </c>
      <c r="E6447" s="75" t="s">
        <v>6463</v>
      </c>
      <c r="F6447" s="112">
        <f t="shared" si="303"/>
        <v>69.227999999999994</v>
      </c>
      <c r="G6447" s="79" t="s">
        <v>7204</v>
      </c>
      <c r="H6447" s="358"/>
      <c r="J6447" s="341"/>
      <c r="L6447"/>
      <c r="M6447"/>
      <c r="P6447" s="9">
        <v>260</v>
      </c>
      <c r="V6447" s="39"/>
      <c r="Z6447" s="38"/>
      <c r="AA6447" s="38">
        <v>15</v>
      </c>
      <c r="AB6447" s="30"/>
      <c r="AC6447" s="31"/>
      <c r="AD6447" s="32"/>
      <c r="AE6447" s="32"/>
      <c r="AF6447" s="33"/>
      <c r="AJ6447" s="350"/>
      <c r="AK6447" s="3"/>
      <c r="AL6447" s="3"/>
    </row>
    <row r="6448" spans="1:38" ht="12" customHeight="1" x14ac:dyDescent="0.25">
      <c r="A6448" s="76">
        <v>6201072</v>
      </c>
      <c r="B6448" s="98" t="s">
        <v>6770</v>
      </c>
      <c r="C6448" s="74"/>
      <c r="D6448" s="115">
        <v>70.510000000000005</v>
      </c>
      <c r="E6448" s="75" t="s">
        <v>6463</v>
      </c>
      <c r="F6448" s="112">
        <f t="shared" si="303"/>
        <v>84.612000000000009</v>
      </c>
      <c r="G6448" s="79" t="s">
        <v>7204</v>
      </c>
      <c r="H6448" s="358"/>
      <c r="I6448" s="326"/>
      <c r="J6448" s="341"/>
      <c r="L6448"/>
      <c r="M6448"/>
      <c r="P6448" s="9">
        <v>260</v>
      </c>
      <c r="V6448" s="39"/>
      <c r="Z6448" s="38"/>
      <c r="AA6448" s="38">
        <v>15</v>
      </c>
      <c r="AB6448" s="30"/>
      <c r="AC6448" s="31"/>
      <c r="AD6448" s="32"/>
      <c r="AE6448" s="32"/>
      <c r="AF6448" s="33"/>
      <c r="AJ6448" s="350"/>
      <c r="AK6448" s="3"/>
      <c r="AL6448" s="3"/>
    </row>
    <row r="6449" spans="1:38" ht="12" customHeight="1" x14ac:dyDescent="0.25">
      <c r="A6449" s="76">
        <v>6201073</v>
      </c>
      <c r="B6449" s="98" t="s">
        <v>6771</v>
      </c>
      <c r="C6449" s="74"/>
      <c r="D6449" s="115">
        <v>87.59</v>
      </c>
      <c r="E6449" s="75" t="s">
        <v>6463</v>
      </c>
      <c r="F6449" s="112">
        <f t="shared" si="303"/>
        <v>105.108</v>
      </c>
      <c r="G6449" s="79" t="s">
        <v>7204</v>
      </c>
      <c r="H6449" s="358"/>
      <c r="J6449" s="341"/>
      <c r="L6449"/>
      <c r="M6449"/>
      <c r="P6449" s="9">
        <v>260</v>
      </c>
      <c r="V6449" s="39"/>
      <c r="Z6449" s="38"/>
      <c r="AA6449" s="38">
        <v>15</v>
      </c>
      <c r="AB6449" s="30"/>
      <c r="AC6449" s="31"/>
      <c r="AD6449" s="32"/>
      <c r="AE6449" s="32"/>
      <c r="AF6449" s="33"/>
      <c r="AJ6449" s="350"/>
      <c r="AK6449" s="3"/>
      <c r="AL6449" s="3"/>
    </row>
    <row r="6450" spans="1:38" ht="12" customHeight="1" x14ac:dyDescent="0.25">
      <c r="A6450" s="76">
        <v>6201074</v>
      </c>
      <c r="B6450" s="98" t="s">
        <v>6772</v>
      </c>
      <c r="C6450" s="74"/>
      <c r="D6450" s="115">
        <v>104.69</v>
      </c>
      <c r="E6450" s="75" t="s">
        <v>6463</v>
      </c>
      <c r="F6450" s="112">
        <f t="shared" si="303"/>
        <v>125.62799999999999</v>
      </c>
      <c r="G6450" s="79" t="s">
        <v>3681</v>
      </c>
      <c r="H6450" s="358"/>
      <c r="J6450" s="341"/>
      <c r="L6450"/>
      <c r="M6450"/>
      <c r="P6450" s="9">
        <v>260</v>
      </c>
      <c r="V6450" s="39"/>
      <c r="Z6450" s="38"/>
      <c r="AA6450" s="38">
        <v>15</v>
      </c>
      <c r="AB6450" s="30"/>
      <c r="AC6450" s="31"/>
      <c r="AD6450" s="32"/>
      <c r="AE6450" s="32"/>
      <c r="AF6450" s="33"/>
      <c r="AJ6450" s="350"/>
      <c r="AK6450" s="3"/>
      <c r="AL6450" s="3"/>
    </row>
    <row r="6451" spans="1:38" ht="12" customHeight="1" x14ac:dyDescent="0.25">
      <c r="A6451" s="76">
        <v>6201075</v>
      </c>
      <c r="B6451" s="98" t="s">
        <v>6773</v>
      </c>
      <c r="C6451" s="74"/>
      <c r="D6451" s="115">
        <v>123.91</v>
      </c>
      <c r="E6451" s="75" t="s">
        <v>6463</v>
      </c>
      <c r="F6451" s="112">
        <f t="shared" si="303"/>
        <v>148.69199999999998</v>
      </c>
      <c r="G6451" s="79" t="s">
        <v>3681</v>
      </c>
      <c r="H6451" s="358"/>
      <c r="J6451" s="341"/>
      <c r="L6451"/>
      <c r="M6451"/>
      <c r="P6451" s="9">
        <v>260</v>
      </c>
      <c r="V6451" s="39"/>
      <c r="Z6451" s="38"/>
      <c r="AA6451" s="38">
        <v>15</v>
      </c>
      <c r="AB6451" s="30"/>
      <c r="AC6451" s="31"/>
      <c r="AD6451" s="32"/>
      <c r="AE6451" s="32"/>
      <c r="AF6451" s="33"/>
      <c r="AJ6451" s="350"/>
      <c r="AK6451" s="3"/>
      <c r="AL6451" s="3"/>
    </row>
    <row r="6452" spans="1:38" ht="12" customHeight="1" x14ac:dyDescent="0.25">
      <c r="A6452" s="76">
        <v>6201076</v>
      </c>
      <c r="B6452" s="98" t="s">
        <v>6774</v>
      </c>
      <c r="C6452" s="74"/>
      <c r="D6452" s="115">
        <v>166.65</v>
      </c>
      <c r="E6452" s="75" t="s">
        <v>6463</v>
      </c>
      <c r="F6452" s="112">
        <f t="shared" si="303"/>
        <v>199.98</v>
      </c>
      <c r="G6452" s="79" t="s">
        <v>3681</v>
      </c>
      <c r="H6452" s="358"/>
      <c r="J6452" s="341"/>
      <c r="L6452"/>
      <c r="M6452"/>
      <c r="P6452" s="9">
        <v>260</v>
      </c>
      <c r="V6452" s="39"/>
      <c r="Z6452" s="38"/>
      <c r="AA6452" s="38">
        <v>15</v>
      </c>
      <c r="AB6452" s="30"/>
      <c r="AC6452" s="31"/>
      <c r="AD6452" s="32"/>
      <c r="AE6452" s="32"/>
      <c r="AF6452" s="33"/>
      <c r="AJ6452" s="350"/>
      <c r="AK6452" s="3"/>
      <c r="AL6452" s="3"/>
    </row>
    <row r="6453" spans="1:38" ht="12" customHeight="1" x14ac:dyDescent="0.25">
      <c r="A6453" s="76">
        <v>6201077</v>
      </c>
      <c r="B6453" s="98" t="s">
        <v>6775</v>
      </c>
      <c r="C6453" s="74"/>
      <c r="D6453" s="115">
        <v>207.24</v>
      </c>
      <c r="E6453" s="75" t="s">
        <v>6463</v>
      </c>
      <c r="F6453" s="112">
        <f t="shared" si="303"/>
        <v>248.68799999999999</v>
      </c>
      <c r="G6453" s="79" t="s">
        <v>3681</v>
      </c>
      <c r="H6453" s="358"/>
      <c r="J6453" s="341"/>
      <c r="L6453"/>
      <c r="M6453"/>
      <c r="P6453" s="9">
        <v>260</v>
      </c>
      <c r="V6453" s="39"/>
      <c r="Z6453" s="38"/>
      <c r="AA6453" s="38">
        <v>15</v>
      </c>
      <c r="AB6453" s="30"/>
      <c r="AC6453" s="31"/>
      <c r="AD6453" s="32"/>
      <c r="AE6453" s="32"/>
      <c r="AF6453" s="33"/>
      <c r="AJ6453" s="350"/>
      <c r="AK6453" s="3"/>
      <c r="AL6453" s="3"/>
    </row>
    <row r="6454" spans="1:38" ht="12" customHeight="1" x14ac:dyDescent="0.25">
      <c r="A6454" s="76">
        <v>6201078</v>
      </c>
      <c r="B6454" s="98" t="s">
        <v>6776</v>
      </c>
      <c r="C6454" s="74"/>
      <c r="D6454" s="115">
        <v>249.96</v>
      </c>
      <c r="E6454" s="75" t="s">
        <v>6463</v>
      </c>
      <c r="F6454" s="112">
        <f t="shared" si="303"/>
        <v>299.952</v>
      </c>
      <c r="G6454" s="79" t="s">
        <v>3681</v>
      </c>
      <c r="H6454" s="358"/>
      <c r="J6454" s="341"/>
      <c r="L6454"/>
      <c r="M6454"/>
      <c r="P6454" s="9">
        <v>260</v>
      </c>
      <c r="V6454" s="39"/>
      <c r="Z6454" s="38"/>
      <c r="AA6454" s="38">
        <v>15</v>
      </c>
      <c r="AB6454" s="30"/>
      <c r="AC6454" s="31"/>
      <c r="AD6454" s="32"/>
      <c r="AE6454" s="32"/>
      <c r="AF6454" s="33"/>
      <c r="AJ6454" s="350"/>
      <c r="AK6454" s="3"/>
      <c r="AL6454" s="3"/>
    </row>
    <row r="6455" spans="1:38" ht="12" customHeight="1" x14ac:dyDescent="0.25">
      <c r="A6455" s="76">
        <v>6201079</v>
      </c>
      <c r="B6455" s="98" t="s">
        <v>6777</v>
      </c>
      <c r="C6455" s="74"/>
      <c r="D6455" s="115">
        <v>311.92</v>
      </c>
      <c r="E6455" s="75" t="s">
        <v>6463</v>
      </c>
      <c r="F6455" s="112">
        <f t="shared" si="303"/>
        <v>374.30400000000003</v>
      </c>
      <c r="G6455" s="79" t="s">
        <v>3681</v>
      </c>
      <c r="H6455" s="358"/>
      <c r="I6455" s="326"/>
      <c r="J6455" s="341"/>
      <c r="L6455"/>
      <c r="M6455"/>
      <c r="P6455" s="9">
        <v>260</v>
      </c>
      <c r="V6455" s="39"/>
      <c r="Z6455" s="38"/>
      <c r="AA6455" s="38">
        <v>15</v>
      </c>
      <c r="AB6455" s="30"/>
      <c r="AC6455" s="31"/>
      <c r="AD6455" s="32"/>
      <c r="AE6455" s="32"/>
      <c r="AF6455" s="33"/>
      <c r="AJ6455" s="350"/>
      <c r="AK6455" s="3"/>
      <c r="AL6455" s="3"/>
    </row>
    <row r="6456" spans="1:38" ht="12" customHeight="1" x14ac:dyDescent="0.25">
      <c r="A6456" s="76">
        <v>6201080</v>
      </c>
      <c r="B6456" s="98" t="s">
        <v>6778</v>
      </c>
      <c r="C6456" s="74"/>
      <c r="D6456" s="115">
        <v>352.52</v>
      </c>
      <c r="E6456" s="75" t="s">
        <v>6463</v>
      </c>
      <c r="F6456" s="112">
        <f t="shared" si="303"/>
        <v>423.02399999999994</v>
      </c>
      <c r="G6456" s="79" t="s">
        <v>3681</v>
      </c>
      <c r="H6456" s="358"/>
      <c r="J6456" s="341"/>
      <c r="L6456"/>
      <c r="M6456"/>
      <c r="P6456" s="9">
        <v>260</v>
      </c>
      <c r="V6456" s="39"/>
      <c r="Z6456" s="38"/>
      <c r="AA6456" s="38">
        <v>15</v>
      </c>
      <c r="AB6456" s="30"/>
      <c r="AC6456" s="31"/>
      <c r="AD6456" s="32"/>
      <c r="AE6456" s="32"/>
      <c r="AF6456" s="33"/>
      <c r="AJ6456" s="350"/>
      <c r="AK6456" s="3"/>
      <c r="AL6456" s="3"/>
    </row>
    <row r="6457" spans="1:38" ht="12" customHeight="1" x14ac:dyDescent="0.25">
      <c r="A6457" s="76">
        <v>6201081</v>
      </c>
      <c r="B6457" s="98" t="s">
        <v>6779</v>
      </c>
      <c r="C6457" s="74"/>
      <c r="D6457" s="115">
        <v>521.29</v>
      </c>
      <c r="E6457" s="75" t="s">
        <v>6463</v>
      </c>
      <c r="F6457" s="112">
        <f t="shared" si="303"/>
        <v>625.54799999999989</v>
      </c>
      <c r="G6457" s="79" t="s">
        <v>3681</v>
      </c>
      <c r="H6457" s="358"/>
      <c r="J6457" s="341"/>
      <c r="L6457"/>
      <c r="M6457"/>
      <c r="P6457" s="9">
        <v>260</v>
      </c>
      <c r="V6457" s="39"/>
      <c r="Z6457" s="38"/>
      <c r="AA6457" s="38">
        <v>15</v>
      </c>
      <c r="AB6457" s="30"/>
      <c r="AC6457" s="31"/>
      <c r="AD6457" s="32"/>
      <c r="AE6457" s="32"/>
      <c r="AF6457" s="33"/>
      <c r="AJ6457" s="350"/>
      <c r="AK6457" s="3"/>
      <c r="AL6457" s="3"/>
    </row>
    <row r="6458" spans="1:38" ht="12" customHeight="1" x14ac:dyDescent="0.25">
      <c r="A6458" s="76">
        <v>6201082</v>
      </c>
      <c r="B6458" s="98" t="s">
        <v>6780</v>
      </c>
      <c r="C6458" s="74"/>
      <c r="D6458" s="115">
        <v>604.61</v>
      </c>
      <c r="E6458" s="75" t="s">
        <v>6463</v>
      </c>
      <c r="F6458" s="112">
        <f t="shared" si="303"/>
        <v>725.53200000000004</v>
      </c>
      <c r="G6458" s="79" t="s">
        <v>3681</v>
      </c>
      <c r="H6458" s="358"/>
      <c r="J6458" s="341"/>
      <c r="L6458"/>
      <c r="M6458"/>
      <c r="P6458" s="9">
        <v>260</v>
      </c>
      <c r="V6458" s="39"/>
      <c r="Z6458" s="38"/>
      <c r="AA6458" s="38">
        <v>15</v>
      </c>
      <c r="AB6458" s="30"/>
      <c r="AC6458" s="31"/>
      <c r="AD6458" s="32"/>
      <c r="AE6458" s="32"/>
      <c r="AF6458" s="33"/>
      <c r="AJ6458" s="350"/>
      <c r="AK6458" s="3"/>
      <c r="AL6458" s="3"/>
    </row>
    <row r="6459" spans="1:38" ht="12" customHeight="1" x14ac:dyDescent="0.25">
      <c r="A6459" s="76">
        <v>6201083</v>
      </c>
      <c r="B6459" s="98" t="s">
        <v>7174</v>
      </c>
      <c r="C6459" s="74"/>
      <c r="D6459" s="115">
        <v>666.57</v>
      </c>
      <c r="E6459" s="75" t="s">
        <v>6463</v>
      </c>
      <c r="F6459" s="112">
        <f t="shared" si="303"/>
        <v>799.88400000000001</v>
      </c>
      <c r="G6459" s="79" t="s">
        <v>3681</v>
      </c>
      <c r="H6459" s="358"/>
      <c r="J6459" s="341"/>
      <c r="L6459"/>
      <c r="M6459"/>
      <c r="P6459" s="9">
        <v>260</v>
      </c>
      <c r="V6459" s="39"/>
      <c r="Z6459" s="38"/>
      <c r="AA6459" s="38">
        <v>15</v>
      </c>
      <c r="AB6459" s="30"/>
      <c r="AC6459" s="31"/>
      <c r="AD6459" s="32"/>
      <c r="AE6459" s="32"/>
      <c r="AF6459" s="33"/>
      <c r="AJ6459" s="350"/>
      <c r="AK6459" s="3"/>
      <c r="AL6459" s="3"/>
    </row>
    <row r="6460" spans="1:38" ht="12" customHeight="1" x14ac:dyDescent="0.25">
      <c r="A6460" s="76">
        <v>6201084</v>
      </c>
      <c r="B6460" s="98" t="s">
        <v>6781</v>
      </c>
      <c r="C6460" s="74"/>
      <c r="D6460" s="115">
        <v>771.26</v>
      </c>
      <c r="E6460" s="75" t="s">
        <v>6463</v>
      </c>
      <c r="F6460" s="112">
        <f t="shared" si="303"/>
        <v>925.51199999999994</v>
      </c>
      <c r="G6460" s="79" t="s">
        <v>3681</v>
      </c>
      <c r="H6460" s="358"/>
      <c r="J6460" s="341"/>
      <c r="L6460"/>
      <c r="M6460"/>
      <c r="P6460" s="9">
        <v>260</v>
      </c>
      <c r="V6460" s="39"/>
      <c r="Z6460" s="38"/>
      <c r="AA6460" s="38">
        <v>15</v>
      </c>
      <c r="AB6460" s="30"/>
      <c r="AC6460" s="31"/>
      <c r="AD6460" s="32"/>
      <c r="AE6460" s="32"/>
      <c r="AF6460" s="33"/>
      <c r="AJ6460" s="350"/>
      <c r="AK6460" s="3"/>
      <c r="AL6460" s="3"/>
    </row>
    <row r="6461" spans="1:38" ht="12" customHeight="1" x14ac:dyDescent="0.25">
      <c r="A6461" s="76">
        <v>6201085</v>
      </c>
      <c r="B6461" s="98" t="s">
        <v>6782</v>
      </c>
      <c r="C6461" s="74"/>
      <c r="D6461" s="115">
        <v>916.53</v>
      </c>
      <c r="E6461" s="75" t="s">
        <v>6463</v>
      </c>
      <c r="F6461" s="112">
        <f t="shared" si="303"/>
        <v>1099.836</v>
      </c>
      <c r="G6461" s="79" t="s">
        <v>3681</v>
      </c>
      <c r="H6461" s="358"/>
      <c r="J6461" s="341"/>
      <c r="L6461"/>
      <c r="M6461"/>
      <c r="P6461" s="9">
        <v>260</v>
      </c>
      <c r="V6461" s="39"/>
      <c r="Z6461" s="38"/>
      <c r="AA6461" s="38">
        <v>15</v>
      </c>
      <c r="AB6461" s="30"/>
      <c r="AC6461" s="31"/>
      <c r="AD6461" s="32"/>
      <c r="AE6461" s="32"/>
      <c r="AF6461" s="33"/>
      <c r="AJ6461" s="350"/>
      <c r="AK6461" s="3"/>
      <c r="AL6461" s="3"/>
    </row>
    <row r="6462" spans="1:38" ht="12" customHeight="1" x14ac:dyDescent="0.25">
      <c r="A6462" s="76">
        <v>6201086</v>
      </c>
      <c r="B6462" s="98" t="s">
        <v>6783</v>
      </c>
      <c r="C6462" s="74"/>
      <c r="D6462" s="115">
        <v>36.32</v>
      </c>
      <c r="E6462" s="75" t="s">
        <v>6463</v>
      </c>
      <c r="F6462" s="112">
        <f t="shared" si="303"/>
        <v>43.583999999999996</v>
      </c>
      <c r="G6462" s="79" t="s">
        <v>7204</v>
      </c>
      <c r="H6462" s="358"/>
      <c r="I6462" s="326"/>
      <c r="J6462" s="341"/>
      <c r="L6462"/>
      <c r="M6462"/>
      <c r="P6462" s="9">
        <v>260</v>
      </c>
      <c r="V6462" s="39"/>
      <c r="Z6462" s="38"/>
      <c r="AA6462" s="38">
        <v>15</v>
      </c>
      <c r="AB6462" s="30"/>
      <c r="AC6462" s="31"/>
      <c r="AD6462" s="32"/>
      <c r="AE6462" s="32"/>
      <c r="AF6462" s="33"/>
      <c r="AJ6462" s="350"/>
      <c r="AK6462" s="3"/>
      <c r="AL6462" s="3"/>
    </row>
    <row r="6463" spans="1:38" ht="12" customHeight="1" x14ac:dyDescent="0.25">
      <c r="A6463" s="76">
        <v>6201087</v>
      </c>
      <c r="B6463" s="98" t="s">
        <v>6784</v>
      </c>
      <c r="C6463" s="74"/>
      <c r="D6463" s="115">
        <v>38.450000000000003</v>
      </c>
      <c r="E6463" s="75" t="s">
        <v>6463</v>
      </c>
      <c r="F6463" s="112">
        <f t="shared" si="303"/>
        <v>46.14</v>
      </c>
      <c r="G6463" s="79" t="s">
        <v>7204</v>
      </c>
      <c r="H6463" s="358"/>
      <c r="J6463" s="341"/>
      <c r="L6463"/>
      <c r="M6463"/>
      <c r="P6463" s="9">
        <v>260</v>
      </c>
      <c r="V6463" s="39"/>
      <c r="Z6463" s="38"/>
      <c r="AA6463" s="38">
        <v>15</v>
      </c>
      <c r="AB6463" s="30"/>
      <c r="AC6463" s="31"/>
      <c r="AD6463" s="32"/>
      <c r="AE6463" s="32"/>
      <c r="AF6463" s="33"/>
      <c r="AJ6463" s="350"/>
      <c r="AK6463" s="3"/>
      <c r="AL6463" s="3"/>
    </row>
    <row r="6464" spans="1:38" ht="12" customHeight="1" x14ac:dyDescent="0.25">
      <c r="A6464" s="76">
        <v>6201088</v>
      </c>
      <c r="B6464" s="98" t="s">
        <v>6785</v>
      </c>
      <c r="C6464" s="74"/>
      <c r="D6464" s="115">
        <v>40.590000000000003</v>
      </c>
      <c r="E6464" s="75" t="s">
        <v>6463</v>
      </c>
      <c r="F6464" s="112">
        <f t="shared" si="303"/>
        <v>48.708000000000006</v>
      </c>
      <c r="G6464" s="79" t="s">
        <v>7204</v>
      </c>
      <c r="H6464" s="358"/>
      <c r="J6464" s="341"/>
      <c r="L6464"/>
      <c r="M6464"/>
      <c r="P6464" s="9">
        <v>260</v>
      </c>
      <c r="V6464" s="39"/>
      <c r="Z6464" s="38"/>
      <c r="AA6464" s="38">
        <v>15</v>
      </c>
      <c r="AB6464" s="30"/>
      <c r="AC6464" s="31"/>
      <c r="AD6464" s="32"/>
      <c r="AE6464" s="32"/>
      <c r="AF6464" s="33"/>
      <c r="AJ6464" s="350"/>
      <c r="AK6464" s="3"/>
      <c r="AL6464" s="3"/>
    </row>
    <row r="6465" spans="1:38" ht="12" customHeight="1" x14ac:dyDescent="0.25">
      <c r="A6465" s="76">
        <v>6201089</v>
      </c>
      <c r="B6465" s="98" t="s">
        <v>6786</v>
      </c>
      <c r="C6465" s="74"/>
      <c r="D6465" s="115">
        <v>53.41</v>
      </c>
      <c r="E6465" s="75" t="s">
        <v>6463</v>
      </c>
      <c r="F6465" s="112">
        <f t="shared" si="303"/>
        <v>64.091999999999999</v>
      </c>
      <c r="G6465" s="79" t="s">
        <v>7204</v>
      </c>
      <c r="H6465" s="358"/>
      <c r="J6465" s="341"/>
      <c r="L6465"/>
      <c r="M6465"/>
      <c r="P6465" s="9">
        <v>260</v>
      </c>
      <c r="V6465" s="39"/>
      <c r="Z6465" s="38"/>
      <c r="AA6465" s="38">
        <v>15</v>
      </c>
      <c r="AB6465" s="30"/>
      <c r="AC6465" s="31"/>
      <c r="AD6465" s="32"/>
      <c r="AE6465" s="32"/>
      <c r="AF6465" s="33"/>
      <c r="AJ6465" s="350"/>
      <c r="AK6465" s="3"/>
      <c r="AL6465" s="3"/>
    </row>
    <row r="6466" spans="1:38" ht="12" customHeight="1" x14ac:dyDescent="0.25">
      <c r="A6466" s="76">
        <v>6201090</v>
      </c>
      <c r="B6466" s="98" t="s">
        <v>6787</v>
      </c>
      <c r="C6466" s="74"/>
      <c r="D6466" s="115">
        <v>70.510000000000005</v>
      </c>
      <c r="E6466" s="75" t="s">
        <v>6463</v>
      </c>
      <c r="F6466" s="112">
        <f t="shared" si="303"/>
        <v>84.612000000000009</v>
      </c>
      <c r="G6466" s="79" t="s">
        <v>7204</v>
      </c>
      <c r="H6466" s="358"/>
      <c r="J6466" s="341"/>
      <c r="L6466"/>
      <c r="M6466"/>
      <c r="P6466" s="9">
        <v>260</v>
      </c>
      <c r="V6466" s="39"/>
      <c r="Z6466" s="38"/>
      <c r="AA6466" s="38">
        <v>15</v>
      </c>
      <c r="AB6466" s="30"/>
      <c r="AC6466" s="31"/>
      <c r="AD6466" s="32"/>
      <c r="AE6466" s="32"/>
      <c r="AF6466" s="33"/>
      <c r="AJ6466" s="350"/>
      <c r="AK6466" s="3"/>
      <c r="AL6466" s="3"/>
    </row>
    <row r="6467" spans="1:38" ht="12" customHeight="1" x14ac:dyDescent="0.25">
      <c r="A6467" s="76">
        <v>6201091</v>
      </c>
      <c r="B6467" s="98" t="s">
        <v>6755</v>
      </c>
      <c r="C6467" s="74"/>
      <c r="D6467" s="115">
        <v>74.77</v>
      </c>
      <c r="E6467" s="75" t="s">
        <v>6463</v>
      </c>
      <c r="F6467" s="112">
        <f t="shared" si="303"/>
        <v>89.72399999999999</v>
      </c>
      <c r="G6467" s="79" t="s">
        <v>7204</v>
      </c>
      <c r="H6467" s="358"/>
      <c r="J6467" s="341"/>
      <c r="L6467"/>
      <c r="M6467"/>
      <c r="P6467" s="9">
        <v>260</v>
      </c>
      <c r="V6467" s="39"/>
      <c r="Z6467" s="38"/>
      <c r="AA6467" s="38">
        <v>15</v>
      </c>
      <c r="AB6467" s="30"/>
      <c r="AC6467" s="31"/>
      <c r="AD6467" s="32"/>
      <c r="AE6467" s="32"/>
      <c r="AF6467" s="33"/>
      <c r="AJ6467" s="350"/>
      <c r="AK6467" s="3"/>
      <c r="AL6467" s="3"/>
    </row>
    <row r="6468" spans="1:38" ht="12" customHeight="1" x14ac:dyDescent="0.25">
      <c r="A6468" s="76">
        <v>6201092</v>
      </c>
      <c r="B6468" s="98" t="s">
        <v>6788</v>
      </c>
      <c r="C6468" s="74"/>
      <c r="D6468" s="115">
        <v>113.23</v>
      </c>
      <c r="E6468" s="75" t="s">
        <v>6463</v>
      </c>
      <c r="F6468" s="112">
        <f t="shared" si="303"/>
        <v>135.876</v>
      </c>
      <c r="G6468" s="79" t="s">
        <v>7204</v>
      </c>
      <c r="H6468" s="358"/>
      <c r="J6468" s="341"/>
      <c r="L6468"/>
      <c r="M6468"/>
      <c r="P6468" s="9">
        <v>260</v>
      </c>
      <c r="V6468" s="39"/>
      <c r="Z6468" s="38"/>
      <c r="AA6468" s="38">
        <v>15</v>
      </c>
      <c r="AB6468" s="30"/>
      <c r="AC6468" s="31"/>
      <c r="AD6468" s="32"/>
      <c r="AE6468" s="32"/>
      <c r="AF6468" s="33"/>
      <c r="AJ6468" s="350"/>
      <c r="AK6468" s="3"/>
      <c r="AL6468" s="3"/>
    </row>
    <row r="6469" spans="1:38" ht="12" customHeight="1" x14ac:dyDescent="0.25">
      <c r="A6469" s="76">
        <v>6201093</v>
      </c>
      <c r="B6469" s="98" t="s">
        <v>6789</v>
      </c>
      <c r="C6469" s="74"/>
      <c r="D6469" s="115">
        <v>185.87</v>
      </c>
      <c r="E6469" s="75" t="s">
        <v>6463</v>
      </c>
      <c r="F6469" s="112">
        <f t="shared" si="303"/>
        <v>223.04400000000001</v>
      </c>
      <c r="G6469" s="79" t="s">
        <v>3681</v>
      </c>
      <c r="H6469" s="358"/>
      <c r="I6469" s="326"/>
      <c r="J6469" s="341"/>
      <c r="L6469"/>
      <c r="M6469"/>
      <c r="P6469" s="9">
        <v>260</v>
      </c>
      <c r="V6469" s="39"/>
      <c r="Z6469" s="38"/>
      <c r="AA6469" s="38">
        <v>15</v>
      </c>
      <c r="AB6469" s="30"/>
      <c r="AC6469" s="31"/>
      <c r="AD6469" s="32"/>
      <c r="AE6469" s="32"/>
      <c r="AF6469" s="33"/>
      <c r="AJ6469" s="350"/>
      <c r="AK6469" s="3"/>
      <c r="AL6469" s="3"/>
    </row>
    <row r="6470" spans="1:38" ht="12" customHeight="1" x14ac:dyDescent="0.25">
      <c r="A6470" s="76">
        <v>6201094</v>
      </c>
      <c r="B6470" s="98" t="s">
        <v>6790</v>
      </c>
      <c r="C6470" s="74"/>
      <c r="D6470" s="115">
        <v>222.19</v>
      </c>
      <c r="E6470" s="75" t="s">
        <v>6463</v>
      </c>
      <c r="F6470" s="112">
        <f t="shared" si="303"/>
        <v>266.62799999999999</v>
      </c>
      <c r="G6470" s="79" t="s">
        <v>3335</v>
      </c>
      <c r="H6470" s="358"/>
      <c r="J6470" s="341"/>
      <c r="L6470"/>
      <c r="M6470"/>
      <c r="P6470" s="9">
        <v>260</v>
      </c>
      <c r="V6470" s="39"/>
      <c r="Z6470" s="38"/>
      <c r="AA6470" s="38">
        <v>15</v>
      </c>
      <c r="AB6470" s="30"/>
      <c r="AC6470" s="31"/>
      <c r="AD6470" s="32"/>
      <c r="AE6470" s="32"/>
      <c r="AF6470" s="33"/>
      <c r="AJ6470" s="350"/>
      <c r="AK6470" s="3"/>
      <c r="AL6470" s="3"/>
    </row>
    <row r="6471" spans="1:38" ht="12" customHeight="1" x14ac:dyDescent="0.25">
      <c r="A6471" s="76">
        <v>6201095</v>
      </c>
      <c r="B6471" s="98" t="s">
        <v>6791</v>
      </c>
      <c r="C6471" s="74"/>
      <c r="D6471" s="115">
        <v>258.51</v>
      </c>
      <c r="E6471" s="75" t="s">
        <v>6463</v>
      </c>
      <c r="F6471" s="112">
        <f t="shared" si="303"/>
        <v>310.21199999999999</v>
      </c>
      <c r="G6471" s="79" t="s">
        <v>7204</v>
      </c>
      <c r="H6471" s="358"/>
      <c r="J6471" s="341"/>
      <c r="L6471"/>
      <c r="M6471"/>
      <c r="P6471" s="9">
        <v>260</v>
      </c>
      <c r="V6471" s="39"/>
      <c r="Z6471" s="38"/>
      <c r="AA6471" s="38">
        <v>15</v>
      </c>
      <c r="AB6471" s="30"/>
      <c r="AC6471" s="31"/>
      <c r="AD6471" s="32"/>
      <c r="AE6471" s="32"/>
      <c r="AF6471" s="33"/>
      <c r="AJ6471" s="350"/>
      <c r="AK6471" s="3"/>
      <c r="AL6471" s="3"/>
    </row>
    <row r="6472" spans="1:38" ht="12" customHeight="1" x14ac:dyDescent="0.25">
      <c r="A6472" s="76">
        <v>6201096</v>
      </c>
      <c r="B6472" s="98" t="s">
        <v>6792</v>
      </c>
      <c r="C6472" s="74"/>
      <c r="D6472" s="115">
        <v>279.88</v>
      </c>
      <c r="E6472" s="75" t="s">
        <v>6463</v>
      </c>
      <c r="F6472" s="112">
        <f t="shared" si="303"/>
        <v>335.85599999999999</v>
      </c>
      <c r="G6472" s="79" t="s">
        <v>3335</v>
      </c>
      <c r="H6472" s="358"/>
      <c r="J6472" s="341"/>
      <c r="L6472"/>
      <c r="M6472"/>
      <c r="P6472" s="9">
        <v>260</v>
      </c>
      <c r="V6472" s="39"/>
      <c r="Z6472" s="38"/>
      <c r="AA6472" s="38">
        <v>15</v>
      </c>
      <c r="AB6472" s="30"/>
      <c r="AC6472" s="31"/>
      <c r="AD6472" s="32"/>
      <c r="AE6472" s="32"/>
      <c r="AF6472" s="33"/>
      <c r="AJ6472" s="350"/>
      <c r="AK6472" s="3"/>
      <c r="AL6472" s="3"/>
    </row>
    <row r="6473" spans="1:38" ht="12" customHeight="1" x14ac:dyDescent="0.25">
      <c r="A6473" s="76">
        <v>6201097</v>
      </c>
      <c r="B6473" s="98" t="s">
        <v>7173</v>
      </c>
      <c r="C6473" s="74"/>
      <c r="D6473" s="115">
        <v>367.47</v>
      </c>
      <c r="E6473" s="75" t="s">
        <v>6463</v>
      </c>
      <c r="F6473" s="112">
        <f t="shared" si="303"/>
        <v>440.964</v>
      </c>
      <c r="G6473" s="79" t="s">
        <v>3681</v>
      </c>
      <c r="H6473" s="358"/>
      <c r="J6473" s="341"/>
      <c r="L6473"/>
      <c r="M6473"/>
      <c r="P6473" s="9">
        <v>260</v>
      </c>
      <c r="V6473" s="39"/>
      <c r="Z6473" s="38"/>
      <c r="AA6473" s="38">
        <v>15</v>
      </c>
      <c r="AB6473" s="30"/>
      <c r="AC6473" s="31"/>
      <c r="AD6473" s="32"/>
      <c r="AE6473" s="32"/>
      <c r="AF6473" s="33"/>
      <c r="AJ6473" s="350"/>
      <c r="AK6473" s="3"/>
      <c r="AL6473" s="3"/>
    </row>
    <row r="6474" spans="1:38" ht="12" customHeight="1" x14ac:dyDescent="0.25">
      <c r="A6474" s="76">
        <v>6201098</v>
      </c>
      <c r="B6474" s="98" t="s">
        <v>6793</v>
      </c>
      <c r="C6474" s="74"/>
      <c r="D6474" s="115">
        <v>457.2</v>
      </c>
      <c r="E6474" s="75" t="s">
        <v>6463</v>
      </c>
      <c r="F6474" s="112">
        <f t="shared" si="303"/>
        <v>548.64</v>
      </c>
      <c r="G6474" s="79" t="s">
        <v>3681</v>
      </c>
      <c r="H6474" s="358"/>
      <c r="J6474" s="341"/>
      <c r="L6474"/>
      <c r="M6474"/>
      <c r="P6474" s="9">
        <v>260</v>
      </c>
      <c r="V6474" s="39"/>
      <c r="Z6474" s="38"/>
      <c r="AA6474" s="38">
        <v>15</v>
      </c>
      <c r="AB6474" s="30"/>
      <c r="AC6474" s="31"/>
      <c r="AD6474" s="32"/>
      <c r="AE6474" s="32"/>
      <c r="AF6474" s="33"/>
      <c r="AJ6474" s="350"/>
      <c r="AK6474" s="3"/>
      <c r="AL6474" s="3"/>
    </row>
    <row r="6475" spans="1:38" ht="12" customHeight="1" x14ac:dyDescent="0.25">
      <c r="A6475" s="76">
        <v>6201099</v>
      </c>
      <c r="B6475" s="98" t="s">
        <v>6794</v>
      </c>
      <c r="C6475" s="74"/>
      <c r="D6475" s="115">
        <v>564.02</v>
      </c>
      <c r="E6475" s="75" t="s">
        <v>6463</v>
      </c>
      <c r="F6475" s="112">
        <f t="shared" si="303"/>
        <v>676.82399999999996</v>
      </c>
      <c r="G6475" s="79" t="s">
        <v>3681</v>
      </c>
      <c r="H6475" s="358"/>
      <c r="J6475" s="341"/>
      <c r="L6475"/>
      <c r="M6475"/>
      <c r="P6475" s="9">
        <v>260</v>
      </c>
      <c r="V6475" s="39"/>
      <c r="Z6475" s="38"/>
      <c r="AA6475" s="38">
        <v>15</v>
      </c>
      <c r="AB6475" s="30"/>
      <c r="AC6475" s="31"/>
      <c r="AD6475" s="32"/>
      <c r="AE6475" s="32"/>
      <c r="AF6475" s="33"/>
      <c r="AJ6475" s="350"/>
      <c r="AK6475" s="3"/>
      <c r="AL6475" s="3"/>
    </row>
    <row r="6476" spans="1:38" ht="12" customHeight="1" x14ac:dyDescent="0.25">
      <c r="A6476" s="76">
        <v>6201100</v>
      </c>
      <c r="B6476" s="98" t="s">
        <v>6795</v>
      </c>
      <c r="C6476" s="74"/>
      <c r="D6476" s="115">
        <v>604.61</v>
      </c>
      <c r="E6476" s="75" t="s">
        <v>6463</v>
      </c>
      <c r="F6476" s="112">
        <f t="shared" si="303"/>
        <v>725.53200000000004</v>
      </c>
      <c r="G6476" s="79" t="s">
        <v>3681</v>
      </c>
      <c r="H6476" s="358"/>
      <c r="I6476" s="326"/>
      <c r="J6476" s="341"/>
      <c r="L6476"/>
      <c r="M6476"/>
      <c r="P6476" s="9">
        <v>260</v>
      </c>
      <c r="V6476" s="39"/>
      <c r="Z6476" s="38"/>
      <c r="AA6476" s="38">
        <v>15</v>
      </c>
      <c r="AB6476" s="30"/>
      <c r="AC6476" s="31"/>
      <c r="AD6476" s="32"/>
      <c r="AE6476" s="32"/>
      <c r="AF6476" s="33"/>
      <c r="AJ6476" s="350"/>
      <c r="AK6476" s="3"/>
      <c r="AL6476" s="3"/>
    </row>
    <row r="6477" spans="1:38" ht="12" customHeight="1" x14ac:dyDescent="0.25">
      <c r="A6477" s="76">
        <v>6201101</v>
      </c>
      <c r="B6477" s="98" t="s">
        <v>7175</v>
      </c>
      <c r="C6477" s="74"/>
      <c r="D6477" s="115">
        <v>666.57</v>
      </c>
      <c r="E6477" s="75" t="s">
        <v>6463</v>
      </c>
      <c r="F6477" s="112">
        <f t="shared" si="303"/>
        <v>799.88400000000001</v>
      </c>
      <c r="G6477" s="79" t="s">
        <v>3681</v>
      </c>
      <c r="H6477" s="358"/>
      <c r="J6477" s="341"/>
      <c r="L6477"/>
      <c r="M6477"/>
      <c r="P6477" s="9">
        <v>260</v>
      </c>
      <c r="V6477" s="39"/>
      <c r="Z6477" s="38"/>
      <c r="AA6477" s="38">
        <v>15</v>
      </c>
      <c r="AB6477" s="30"/>
      <c r="AC6477" s="31"/>
      <c r="AD6477" s="32"/>
      <c r="AE6477" s="32"/>
      <c r="AF6477" s="33"/>
      <c r="AJ6477" s="350"/>
      <c r="AK6477" s="3"/>
      <c r="AL6477" s="3"/>
    </row>
    <row r="6478" spans="1:38" ht="12" customHeight="1" x14ac:dyDescent="0.25">
      <c r="A6478" s="76">
        <v>6201102</v>
      </c>
      <c r="B6478" s="98" t="s">
        <v>6796</v>
      </c>
      <c r="C6478" s="74"/>
      <c r="D6478" s="115">
        <v>771.26</v>
      </c>
      <c r="E6478" s="75" t="s">
        <v>6463</v>
      </c>
      <c r="F6478" s="112">
        <f t="shared" si="303"/>
        <v>925.51199999999994</v>
      </c>
      <c r="G6478" s="79" t="s">
        <v>3681</v>
      </c>
      <c r="H6478" s="358"/>
      <c r="J6478" s="341"/>
      <c r="L6478"/>
      <c r="M6478"/>
      <c r="P6478" s="9">
        <v>260</v>
      </c>
      <c r="V6478" s="39"/>
      <c r="Z6478" s="38"/>
      <c r="AA6478" s="38">
        <v>15</v>
      </c>
      <c r="AB6478" s="30"/>
      <c r="AC6478" s="31"/>
      <c r="AD6478" s="32"/>
      <c r="AE6478" s="32"/>
      <c r="AF6478" s="33"/>
      <c r="AJ6478" s="350"/>
      <c r="AK6478" s="3"/>
      <c r="AL6478" s="3"/>
    </row>
    <row r="6479" spans="1:38" ht="12" customHeight="1" x14ac:dyDescent="0.25">
      <c r="A6479" s="76">
        <v>6201103</v>
      </c>
      <c r="B6479" s="98" t="s">
        <v>6797</v>
      </c>
      <c r="C6479" s="74"/>
      <c r="D6479" s="115">
        <v>935.76</v>
      </c>
      <c r="E6479" s="75" t="s">
        <v>6463</v>
      </c>
      <c r="F6479" s="112">
        <f t="shared" si="303"/>
        <v>1122.912</v>
      </c>
      <c r="G6479" s="79" t="s">
        <v>3681</v>
      </c>
      <c r="H6479" s="358"/>
      <c r="J6479" s="341"/>
      <c r="L6479"/>
      <c r="M6479"/>
      <c r="P6479" s="9">
        <v>260</v>
      </c>
      <c r="V6479" s="39"/>
      <c r="Z6479" s="38"/>
      <c r="AA6479" s="38">
        <v>15</v>
      </c>
      <c r="AB6479" s="30"/>
      <c r="AC6479" s="31"/>
      <c r="AD6479" s="32"/>
      <c r="AE6479" s="32"/>
      <c r="AF6479" s="33"/>
      <c r="AJ6479" s="350"/>
      <c r="AK6479" s="3"/>
      <c r="AL6479" s="3"/>
    </row>
    <row r="6480" spans="1:38" ht="12" customHeight="1" x14ac:dyDescent="0.25">
      <c r="A6480" s="76">
        <v>6201104</v>
      </c>
      <c r="B6480" s="98" t="s">
        <v>6798</v>
      </c>
      <c r="C6480" s="74"/>
      <c r="D6480" s="115">
        <v>1123.77</v>
      </c>
      <c r="E6480" s="75" t="s">
        <v>1</v>
      </c>
      <c r="F6480" s="112">
        <f t="shared" si="303"/>
        <v>1348.5239999999999</v>
      </c>
      <c r="G6480" s="79" t="s">
        <v>3681</v>
      </c>
      <c r="H6480" s="358"/>
      <c r="J6480" s="341"/>
      <c r="L6480"/>
      <c r="M6480"/>
      <c r="P6480" s="9">
        <v>260</v>
      </c>
      <c r="V6480" s="39"/>
      <c r="Z6480" s="38"/>
      <c r="AA6480" s="38">
        <v>15</v>
      </c>
      <c r="AB6480" s="30"/>
      <c r="AC6480" s="31"/>
      <c r="AD6480" s="32"/>
      <c r="AE6480" s="32"/>
      <c r="AF6480" s="33"/>
      <c r="AJ6480" s="350"/>
      <c r="AK6480" s="3"/>
      <c r="AL6480" s="3"/>
    </row>
    <row r="6481" spans="1:38" ht="12" customHeight="1" x14ac:dyDescent="0.25">
      <c r="A6481" s="76">
        <v>6201105</v>
      </c>
      <c r="B6481" s="98" t="s">
        <v>6799</v>
      </c>
      <c r="C6481" s="74"/>
      <c r="D6481" s="115">
        <v>1373.74</v>
      </c>
      <c r="E6481" s="75" t="s">
        <v>1</v>
      </c>
      <c r="F6481" s="112">
        <f t="shared" si="303"/>
        <v>1648.4880000000001</v>
      </c>
      <c r="G6481" s="79" t="s">
        <v>3681</v>
      </c>
      <c r="H6481" s="358"/>
      <c r="J6481" s="341"/>
      <c r="L6481"/>
      <c r="M6481"/>
      <c r="P6481" s="9">
        <v>260</v>
      </c>
      <c r="V6481" s="39"/>
      <c r="Z6481" s="38"/>
      <c r="AA6481" s="38">
        <v>15</v>
      </c>
      <c r="AB6481" s="30"/>
      <c r="AC6481" s="31"/>
      <c r="AD6481" s="32"/>
      <c r="AE6481" s="32"/>
      <c r="AF6481" s="33"/>
      <c r="AJ6481" s="350"/>
      <c r="AK6481" s="3"/>
      <c r="AL6481" s="3"/>
    </row>
    <row r="6482" spans="1:38" ht="12" customHeight="1" x14ac:dyDescent="0.25">
      <c r="A6482" s="76">
        <v>6201106</v>
      </c>
      <c r="B6482" s="98" t="s">
        <v>6800</v>
      </c>
      <c r="C6482" s="74"/>
      <c r="D6482" s="115">
        <v>1583.11</v>
      </c>
      <c r="E6482" s="75" t="s">
        <v>1</v>
      </c>
      <c r="F6482" s="112">
        <f t="shared" si="303"/>
        <v>1899.7319999999997</v>
      </c>
      <c r="G6482" s="79" t="s">
        <v>3681</v>
      </c>
      <c r="H6482" s="358"/>
      <c r="J6482" s="341"/>
      <c r="L6482"/>
      <c r="M6482"/>
      <c r="P6482" s="9">
        <v>260</v>
      </c>
      <c r="V6482" s="39"/>
      <c r="Z6482" s="38"/>
      <c r="AA6482" s="38">
        <v>15</v>
      </c>
      <c r="AB6482" s="30"/>
      <c r="AC6482" s="31"/>
      <c r="AD6482" s="32"/>
      <c r="AE6482" s="32"/>
      <c r="AF6482" s="33"/>
      <c r="AJ6482" s="350"/>
      <c r="AK6482" s="3"/>
      <c r="AL6482" s="3"/>
    </row>
    <row r="6483" spans="1:38" ht="12" customHeight="1" x14ac:dyDescent="0.25">
      <c r="A6483" s="76">
        <v>6201107</v>
      </c>
      <c r="B6483" s="98" t="s">
        <v>6801</v>
      </c>
      <c r="C6483" s="74"/>
      <c r="D6483" s="115">
        <v>47</v>
      </c>
      <c r="E6483" s="75" t="s">
        <v>6463</v>
      </c>
      <c r="F6483" s="112">
        <f t="shared" si="303"/>
        <v>56.4</v>
      </c>
      <c r="G6483" s="79" t="s">
        <v>3335</v>
      </c>
      <c r="H6483" s="358"/>
      <c r="I6483" s="326"/>
      <c r="J6483" s="341"/>
      <c r="L6483"/>
      <c r="M6483"/>
      <c r="P6483" s="9">
        <v>260</v>
      </c>
      <c r="V6483" s="39"/>
      <c r="Z6483" s="38"/>
      <c r="AA6483" s="38">
        <v>15</v>
      </c>
      <c r="AB6483" s="30"/>
      <c r="AC6483" s="31"/>
      <c r="AD6483" s="32"/>
      <c r="AE6483" s="32"/>
      <c r="AF6483" s="33"/>
      <c r="AJ6483" s="350"/>
      <c r="AK6483" s="3"/>
      <c r="AL6483" s="3"/>
    </row>
    <row r="6484" spans="1:38" ht="12" customHeight="1" x14ac:dyDescent="0.25">
      <c r="A6484" s="76">
        <v>6201108</v>
      </c>
      <c r="B6484" s="98" t="s">
        <v>6802</v>
      </c>
      <c r="C6484" s="74"/>
      <c r="D6484" s="115">
        <v>51.27</v>
      </c>
      <c r="E6484" s="75" t="s">
        <v>6463</v>
      </c>
      <c r="F6484" s="112">
        <f t="shared" si="303"/>
        <v>61.524000000000001</v>
      </c>
      <c r="G6484" s="79" t="s">
        <v>7204</v>
      </c>
      <c r="H6484" s="358"/>
      <c r="J6484" s="341"/>
      <c r="L6484"/>
      <c r="M6484"/>
      <c r="P6484" s="9">
        <v>260</v>
      </c>
      <c r="V6484" s="39"/>
      <c r="Z6484" s="38"/>
      <c r="AA6484" s="38">
        <v>15</v>
      </c>
      <c r="AB6484" s="30"/>
      <c r="AC6484" s="31"/>
      <c r="AD6484" s="32"/>
      <c r="AE6484" s="32"/>
      <c r="AF6484" s="33"/>
      <c r="AJ6484" s="350"/>
      <c r="AK6484" s="3"/>
      <c r="AL6484" s="3"/>
    </row>
    <row r="6485" spans="1:38" ht="12" customHeight="1" x14ac:dyDescent="0.25">
      <c r="A6485" s="76">
        <v>6201109</v>
      </c>
      <c r="B6485" s="98" t="s">
        <v>6803</v>
      </c>
      <c r="C6485" s="74"/>
      <c r="D6485" s="115">
        <v>57.69</v>
      </c>
      <c r="E6485" s="75" t="s">
        <v>6463</v>
      </c>
      <c r="F6485" s="112">
        <f t="shared" si="303"/>
        <v>69.227999999999994</v>
      </c>
      <c r="G6485" s="79" t="s">
        <v>7204</v>
      </c>
      <c r="H6485" s="358"/>
      <c r="J6485" s="341"/>
      <c r="L6485"/>
      <c r="M6485"/>
      <c r="P6485" s="9">
        <v>260</v>
      </c>
      <c r="V6485" s="39"/>
      <c r="Z6485" s="38"/>
      <c r="AA6485" s="38">
        <v>15</v>
      </c>
      <c r="AB6485" s="30"/>
      <c r="AC6485" s="31"/>
      <c r="AD6485" s="32"/>
      <c r="AE6485" s="32"/>
      <c r="AF6485" s="33"/>
      <c r="AJ6485" s="350"/>
      <c r="AK6485" s="3"/>
      <c r="AL6485" s="3"/>
    </row>
    <row r="6486" spans="1:38" ht="12" customHeight="1" x14ac:dyDescent="0.25">
      <c r="A6486" s="76">
        <v>6201110</v>
      </c>
      <c r="B6486" s="98" t="s">
        <v>6804</v>
      </c>
      <c r="C6486" s="74"/>
      <c r="D6486" s="115">
        <v>89.73</v>
      </c>
      <c r="E6486" s="75" t="s">
        <v>6463</v>
      </c>
      <c r="F6486" s="112">
        <f t="shared" si="303"/>
        <v>107.676</v>
      </c>
      <c r="G6486" s="79" t="s">
        <v>3335</v>
      </c>
      <c r="H6486" s="358"/>
      <c r="J6486" s="341"/>
      <c r="L6486"/>
      <c r="M6486"/>
      <c r="P6486" s="9">
        <v>260</v>
      </c>
      <c r="V6486" s="39"/>
      <c r="Z6486" s="38"/>
      <c r="AA6486" s="38">
        <v>15</v>
      </c>
      <c r="AB6486" s="30"/>
      <c r="AC6486" s="31"/>
      <c r="AD6486" s="32"/>
      <c r="AE6486" s="32"/>
      <c r="AF6486" s="33"/>
      <c r="AJ6486" s="350"/>
      <c r="AK6486" s="3"/>
      <c r="AL6486" s="3"/>
    </row>
    <row r="6487" spans="1:38" ht="12" customHeight="1" x14ac:dyDescent="0.25">
      <c r="A6487" s="76">
        <v>6201111</v>
      </c>
      <c r="B6487" s="98" t="s">
        <v>6805</v>
      </c>
      <c r="C6487" s="74"/>
      <c r="D6487" s="115">
        <v>91.86</v>
      </c>
      <c r="E6487" s="75" t="s">
        <v>6463</v>
      </c>
      <c r="F6487" s="112">
        <f t="shared" si="303"/>
        <v>110.232</v>
      </c>
      <c r="G6487" s="79" t="s">
        <v>7204</v>
      </c>
      <c r="H6487" s="358"/>
      <c r="J6487" s="341"/>
      <c r="L6487"/>
      <c r="M6487"/>
      <c r="P6487" s="9">
        <v>260</v>
      </c>
      <c r="V6487" s="39"/>
      <c r="Z6487" s="38"/>
      <c r="AA6487" s="38">
        <v>15</v>
      </c>
      <c r="AB6487" s="30"/>
      <c r="AC6487" s="31"/>
      <c r="AD6487" s="32"/>
      <c r="AE6487" s="32"/>
      <c r="AF6487" s="33"/>
      <c r="AJ6487" s="350"/>
      <c r="AK6487" s="3"/>
      <c r="AL6487" s="3"/>
    </row>
    <row r="6488" spans="1:38" ht="12" customHeight="1" x14ac:dyDescent="0.25">
      <c r="A6488" s="76">
        <v>6201112</v>
      </c>
      <c r="B6488" s="98" t="s">
        <v>6806</v>
      </c>
      <c r="C6488" s="74"/>
      <c r="D6488" s="115">
        <v>123.91</v>
      </c>
      <c r="E6488" s="75" t="s">
        <v>6463</v>
      </c>
      <c r="F6488" s="112">
        <f t="shared" si="303"/>
        <v>148.69199999999998</v>
      </c>
      <c r="G6488" s="79" t="s">
        <v>3335</v>
      </c>
      <c r="H6488" s="358"/>
      <c r="J6488" s="341"/>
      <c r="L6488"/>
      <c r="M6488"/>
      <c r="P6488" s="9">
        <v>260</v>
      </c>
      <c r="V6488" s="39"/>
      <c r="Z6488" s="38"/>
      <c r="AA6488" s="38">
        <v>15</v>
      </c>
      <c r="AB6488" s="30"/>
      <c r="AC6488" s="31"/>
      <c r="AD6488" s="32"/>
      <c r="AE6488" s="32"/>
      <c r="AF6488" s="33"/>
      <c r="AJ6488" s="350"/>
      <c r="AK6488" s="3"/>
      <c r="AL6488" s="3"/>
    </row>
    <row r="6489" spans="1:38" ht="12" customHeight="1" x14ac:dyDescent="0.25">
      <c r="A6489" s="76">
        <v>6201113</v>
      </c>
      <c r="B6489" s="98" t="s">
        <v>6807</v>
      </c>
      <c r="C6489" s="74"/>
      <c r="D6489" s="115">
        <v>200.82</v>
      </c>
      <c r="E6489" s="75" t="s">
        <v>1</v>
      </c>
      <c r="F6489" s="112">
        <f t="shared" si="303"/>
        <v>240.98399999999998</v>
      </c>
      <c r="G6489" s="79" t="s">
        <v>7204</v>
      </c>
      <c r="H6489" s="358"/>
      <c r="J6489" s="341"/>
      <c r="L6489"/>
      <c r="M6489"/>
      <c r="P6489" s="9">
        <v>260</v>
      </c>
      <c r="V6489" s="39"/>
      <c r="Z6489" s="38"/>
      <c r="AA6489" s="38">
        <v>15</v>
      </c>
      <c r="AB6489" s="30"/>
      <c r="AC6489" s="31"/>
      <c r="AD6489" s="32"/>
      <c r="AE6489" s="32"/>
      <c r="AF6489" s="33"/>
      <c r="AJ6489" s="350"/>
      <c r="AK6489" s="3"/>
      <c r="AL6489" s="3"/>
    </row>
    <row r="6490" spans="1:38" ht="12" customHeight="1" x14ac:dyDescent="0.25">
      <c r="A6490" s="76">
        <v>6201114</v>
      </c>
      <c r="B6490" s="98" t="s">
        <v>6808</v>
      </c>
      <c r="C6490" s="74"/>
      <c r="D6490" s="115">
        <v>264.92</v>
      </c>
      <c r="E6490" s="75" t="s">
        <v>6463</v>
      </c>
      <c r="F6490" s="112">
        <f t="shared" ref="F6490:F6512" si="304">D6490*1.2</f>
        <v>317.904</v>
      </c>
      <c r="G6490" s="79" t="s">
        <v>3335</v>
      </c>
      <c r="H6490" s="358"/>
      <c r="I6490" s="326"/>
      <c r="J6490" s="341"/>
      <c r="L6490"/>
      <c r="M6490"/>
      <c r="P6490" s="9">
        <v>260</v>
      </c>
      <c r="V6490" s="39"/>
      <c r="Z6490" s="38"/>
      <c r="AA6490" s="38">
        <v>15</v>
      </c>
      <c r="AB6490" s="30"/>
      <c r="AC6490" s="31"/>
      <c r="AD6490" s="32"/>
      <c r="AE6490" s="32"/>
      <c r="AF6490" s="33"/>
      <c r="AJ6490" s="350"/>
      <c r="AK6490" s="3"/>
      <c r="AL6490" s="3"/>
    </row>
    <row r="6491" spans="1:38" ht="12" customHeight="1" x14ac:dyDescent="0.25">
      <c r="A6491" s="76">
        <v>6201115</v>
      </c>
      <c r="B6491" s="98" t="s">
        <v>6809</v>
      </c>
      <c r="C6491" s="74"/>
      <c r="D6491" s="115">
        <v>356.79</v>
      </c>
      <c r="E6491" s="75" t="s">
        <v>6463</v>
      </c>
      <c r="F6491" s="112">
        <f t="shared" si="304"/>
        <v>428.14800000000002</v>
      </c>
      <c r="G6491" s="79" t="s">
        <v>3681</v>
      </c>
      <c r="H6491" s="358"/>
      <c r="J6491" s="341"/>
      <c r="L6491"/>
      <c r="M6491"/>
      <c r="P6491" s="9">
        <v>260</v>
      </c>
      <c r="V6491" s="39"/>
      <c r="Z6491" s="38"/>
      <c r="AA6491" s="38">
        <v>15</v>
      </c>
      <c r="AB6491" s="30"/>
      <c r="AC6491" s="31"/>
      <c r="AD6491" s="32"/>
      <c r="AE6491" s="32"/>
      <c r="AF6491" s="33"/>
      <c r="AJ6491" s="350"/>
      <c r="AK6491" s="3"/>
      <c r="AL6491" s="3"/>
    </row>
    <row r="6492" spans="1:38" ht="12" customHeight="1" x14ac:dyDescent="0.25">
      <c r="A6492" s="76">
        <v>6201116</v>
      </c>
      <c r="B6492" s="98" t="s">
        <v>6810</v>
      </c>
      <c r="C6492" s="74"/>
      <c r="D6492" s="115">
        <v>480.7</v>
      </c>
      <c r="E6492" s="75" t="s">
        <v>6463</v>
      </c>
      <c r="F6492" s="112">
        <f t="shared" si="304"/>
        <v>576.83999999999992</v>
      </c>
      <c r="G6492" s="79" t="s">
        <v>3335</v>
      </c>
      <c r="H6492" s="358"/>
      <c r="J6492" s="341"/>
      <c r="L6492"/>
      <c r="M6492"/>
      <c r="P6492" s="9">
        <v>260</v>
      </c>
      <c r="V6492" s="39"/>
      <c r="Z6492" s="38"/>
      <c r="AA6492" s="38">
        <v>15</v>
      </c>
      <c r="AB6492" s="30"/>
      <c r="AC6492" s="31"/>
      <c r="AD6492" s="32"/>
      <c r="AE6492" s="32"/>
      <c r="AF6492" s="33"/>
      <c r="AJ6492" s="350"/>
      <c r="AK6492" s="3"/>
      <c r="AL6492" s="3"/>
    </row>
    <row r="6493" spans="1:38" ht="12" customHeight="1" x14ac:dyDescent="0.25">
      <c r="A6493" s="76">
        <v>6201117</v>
      </c>
      <c r="B6493" s="98" t="s">
        <v>6811</v>
      </c>
      <c r="C6493" s="74"/>
      <c r="D6493" s="115">
        <v>542.66</v>
      </c>
      <c r="E6493" s="75" t="s">
        <v>6463</v>
      </c>
      <c r="F6493" s="112">
        <f t="shared" si="304"/>
        <v>651.19199999999989</v>
      </c>
      <c r="G6493" s="79" t="s">
        <v>3681</v>
      </c>
      <c r="H6493" s="358"/>
      <c r="J6493" s="341"/>
      <c r="L6493"/>
      <c r="M6493"/>
      <c r="P6493" s="9">
        <v>260</v>
      </c>
      <c r="V6493" s="39"/>
      <c r="Z6493" s="38"/>
      <c r="AA6493" s="38">
        <v>15</v>
      </c>
      <c r="AB6493" s="30"/>
      <c r="AC6493" s="31"/>
      <c r="AD6493" s="32"/>
      <c r="AE6493" s="32"/>
      <c r="AF6493" s="33"/>
      <c r="AJ6493" s="350"/>
      <c r="AK6493" s="3"/>
      <c r="AL6493" s="3"/>
    </row>
    <row r="6494" spans="1:38" ht="12" customHeight="1" x14ac:dyDescent="0.25">
      <c r="A6494" s="76">
        <v>6201118</v>
      </c>
      <c r="B6494" s="98" t="s">
        <v>6812</v>
      </c>
      <c r="C6494" s="74"/>
      <c r="D6494" s="115">
        <v>709.3</v>
      </c>
      <c r="E6494" s="75" t="s">
        <v>6464</v>
      </c>
      <c r="F6494" s="112">
        <f t="shared" si="304"/>
        <v>851.16</v>
      </c>
      <c r="G6494" s="79" t="s">
        <v>3681</v>
      </c>
      <c r="H6494" s="358"/>
      <c r="J6494" s="341"/>
      <c r="L6494"/>
      <c r="M6494"/>
      <c r="P6494" s="9">
        <v>260</v>
      </c>
      <c r="V6494" s="39"/>
      <c r="Z6494" s="38"/>
      <c r="AA6494" s="38">
        <v>15</v>
      </c>
      <c r="AB6494" s="30"/>
      <c r="AC6494" s="31"/>
      <c r="AD6494" s="32"/>
      <c r="AE6494" s="32"/>
      <c r="AF6494" s="33"/>
      <c r="AJ6494" s="350"/>
      <c r="AK6494" s="3"/>
      <c r="AL6494" s="3"/>
    </row>
    <row r="6495" spans="1:38" ht="12" customHeight="1" x14ac:dyDescent="0.25">
      <c r="A6495" s="76">
        <v>6201119</v>
      </c>
      <c r="B6495" s="98" t="s">
        <v>6813</v>
      </c>
      <c r="C6495" s="74"/>
      <c r="D6495" s="115">
        <v>854.57</v>
      </c>
      <c r="E6495" s="75" t="s">
        <v>1</v>
      </c>
      <c r="F6495" s="112">
        <f t="shared" si="304"/>
        <v>1025.4839999999999</v>
      </c>
      <c r="G6495" s="79" t="s">
        <v>3681</v>
      </c>
      <c r="H6495" s="358"/>
      <c r="J6495" s="341"/>
      <c r="L6495"/>
      <c r="M6495"/>
      <c r="P6495" s="9">
        <v>260</v>
      </c>
      <c r="V6495" s="39"/>
      <c r="Z6495" s="38"/>
      <c r="AA6495" s="38">
        <v>15</v>
      </c>
      <c r="AB6495" s="30"/>
      <c r="AC6495" s="31"/>
      <c r="AD6495" s="32"/>
      <c r="AE6495" s="32"/>
      <c r="AF6495" s="33"/>
      <c r="AJ6495" s="350"/>
      <c r="AK6495" s="3"/>
      <c r="AL6495" s="3"/>
    </row>
    <row r="6496" spans="1:38" ht="12" customHeight="1" x14ac:dyDescent="0.25">
      <c r="A6496" s="76">
        <v>6201120</v>
      </c>
      <c r="B6496" s="98" t="s">
        <v>6814</v>
      </c>
      <c r="C6496" s="74"/>
      <c r="D6496" s="115">
        <v>1040.45</v>
      </c>
      <c r="E6496" s="75"/>
      <c r="F6496" s="112">
        <f t="shared" si="304"/>
        <v>1248.54</v>
      </c>
      <c r="G6496" s="79" t="s">
        <v>3681</v>
      </c>
      <c r="H6496" s="358"/>
      <c r="J6496" s="341"/>
      <c r="L6496"/>
      <c r="M6496"/>
      <c r="P6496" s="9">
        <v>260</v>
      </c>
      <c r="V6496" s="39"/>
      <c r="Z6496" s="38"/>
      <c r="AA6496" s="38">
        <v>15</v>
      </c>
      <c r="AB6496" s="30"/>
      <c r="AC6496" s="31"/>
      <c r="AD6496" s="32"/>
      <c r="AE6496" s="32"/>
      <c r="AF6496" s="33"/>
      <c r="AJ6496" s="350"/>
      <c r="AK6496" s="3"/>
      <c r="AL6496" s="3"/>
    </row>
    <row r="6497" spans="1:38" ht="12" customHeight="1" x14ac:dyDescent="0.25">
      <c r="A6497" s="76">
        <v>6201121</v>
      </c>
      <c r="B6497" s="98" t="s">
        <v>6815</v>
      </c>
      <c r="C6497" s="74"/>
      <c r="D6497" s="115">
        <v>1164.3699999999999</v>
      </c>
      <c r="E6497" s="75" t="s">
        <v>6464</v>
      </c>
      <c r="F6497" s="112">
        <f t="shared" si="304"/>
        <v>1397.2439999999999</v>
      </c>
      <c r="G6497" s="79" t="s">
        <v>3681</v>
      </c>
      <c r="H6497" s="358"/>
      <c r="I6497" s="326"/>
      <c r="J6497" s="341"/>
      <c r="L6497"/>
      <c r="M6497"/>
      <c r="P6497" s="9">
        <v>260</v>
      </c>
      <c r="V6497" s="39"/>
      <c r="Z6497" s="38"/>
      <c r="AA6497" s="38">
        <v>15</v>
      </c>
      <c r="AB6497" s="30"/>
      <c r="AC6497" s="31"/>
      <c r="AD6497" s="32"/>
      <c r="AE6497" s="32"/>
      <c r="AF6497" s="33"/>
      <c r="AJ6497" s="350"/>
      <c r="AK6497" s="3"/>
      <c r="AL6497" s="3"/>
    </row>
    <row r="6498" spans="1:38" ht="12" customHeight="1" x14ac:dyDescent="0.25">
      <c r="A6498" s="76">
        <v>6201122</v>
      </c>
      <c r="B6498" s="98" t="s">
        <v>6816</v>
      </c>
      <c r="C6498" s="74"/>
      <c r="D6498" s="115">
        <v>1499.79</v>
      </c>
      <c r="E6498" s="75" t="s">
        <v>6464</v>
      </c>
      <c r="F6498" s="112">
        <f t="shared" si="304"/>
        <v>1799.7479999999998</v>
      </c>
      <c r="G6498" s="79" t="s">
        <v>3681</v>
      </c>
      <c r="H6498" s="358"/>
      <c r="J6498" s="341"/>
      <c r="L6498"/>
      <c r="M6498"/>
      <c r="P6498" s="9">
        <v>260</v>
      </c>
      <c r="V6498" s="39"/>
      <c r="Z6498" s="38"/>
      <c r="AA6498" s="38">
        <v>15</v>
      </c>
      <c r="AB6498" s="30"/>
      <c r="AC6498" s="31"/>
      <c r="AD6498" s="32"/>
      <c r="AE6498" s="32"/>
      <c r="AF6498" s="33"/>
      <c r="AJ6498" s="350"/>
      <c r="AK6498" s="3"/>
      <c r="AL6498" s="3"/>
    </row>
    <row r="6499" spans="1:38" ht="12" customHeight="1" x14ac:dyDescent="0.25">
      <c r="A6499" s="76">
        <v>6201123</v>
      </c>
      <c r="B6499" s="98" t="s">
        <v>6817</v>
      </c>
      <c r="C6499" s="74"/>
      <c r="D6499" s="115">
        <v>1666.43</v>
      </c>
      <c r="E6499" s="75" t="s">
        <v>6463</v>
      </c>
      <c r="F6499" s="112">
        <f t="shared" si="304"/>
        <v>1999.7159999999999</v>
      </c>
      <c r="G6499" s="79" t="s">
        <v>3681</v>
      </c>
      <c r="H6499" s="358"/>
      <c r="J6499" s="341"/>
      <c r="L6499"/>
      <c r="M6499"/>
      <c r="P6499" s="9">
        <v>260</v>
      </c>
      <c r="V6499" s="39"/>
      <c r="Z6499" s="38"/>
      <c r="AA6499" s="38">
        <v>15</v>
      </c>
      <c r="AB6499" s="30"/>
      <c r="AC6499" s="31"/>
      <c r="AD6499" s="32"/>
      <c r="AE6499" s="32"/>
      <c r="AF6499" s="33"/>
      <c r="AJ6499" s="350"/>
      <c r="AK6499" s="3"/>
      <c r="AL6499" s="3"/>
    </row>
    <row r="6500" spans="1:38" ht="12" customHeight="1" x14ac:dyDescent="0.25">
      <c r="A6500" s="76">
        <v>6201124</v>
      </c>
      <c r="B6500" s="98" t="s">
        <v>6818</v>
      </c>
      <c r="C6500" s="74"/>
      <c r="D6500" s="115">
        <v>1997.58</v>
      </c>
      <c r="E6500" s="75" t="s">
        <v>6464</v>
      </c>
      <c r="F6500" s="112">
        <f t="shared" si="304"/>
        <v>2397.096</v>
      </c>
      <c r="G6500" s="79" t="s">
        <v>3681</v>
      </c>
      <c r="H6500" s="358"/>
      <c r="J6500" s="341"/>
      <c r="L6500"/>
      <c r="M6500"/>
      <c r="P6500" s="9">
        <v>260</v>
      </c>
      <c r="V6500" s="39"/>
      <c r="Z6500" s="38"/>
      <c r="AA6500" s="38">
        <v>15</v>
      </c>
      <c r="AB6500" s="30"/>
      <c r="AC6500" s="31"/>
      <c r="AD6500" s="32"/>
      <c r="AE6500" s="32"/>
      <c r="AF6500" s="33"/>
      <c r="AJ6500" s="350"/>
      <c r="AK6500" s="3"/>
      <c r="AL6500" s="3"/>
    </row>
    <row r="6501" spans="1:38" ht="12" customHeight="1" x14ac:dyDescent="0.25">
      <c r="A6501" s="76">
        <v>6201125</v>
      </c>
      <c r="B6501" s="98" t="s">
        <v>6819</v>
      </c>
      <c r="C6501" s="74"/>
      <c r="D6501" s="115">
        <v>2830.79</v>
      </c>
      <c r="E6501" s="75" t="s">
        <v>6464</v>
      </c>
      <c r="F6501" s="112">
        <f t="shared" si="304"/>
        <v>3396.9479999999999</v>
      </c>
      <c r="G6501" s="79" t="s">
        <v>3681</v>
      </c>
      <c r="H6501" s="358"/>
      <c r="J6501" s="341"/>
      <c r="L6501"/>
      <c r="M6501"/>
      <c r="P6501" s="9">
        <v>260</v>
      </c>
      <c r="V6501" s="39"/>
      <c r="Z6501" s="38"/>
      <c r="AA6501" s="38">
        <v>15</v>
      </c>
      <c r="AB6501" s="30"/>
      <c r="AC6501" s="31"/>
      <c r="AD6501" s="32"/>
      <c r="AE6501" s="32"/>
      <c r="AF6501" s="33"/>
      <c r="AJ6501" s="350"/>
      <c r="AK6501" s="3"/>
      <c r="AL6501" s="3"/>
    </row>
    <row r="6502" spans="1:38" ht="12" customHeight="1" x14ac:dyDescent="0.25">
      <c r="A6502" s="76">
        <v>6201126</v>
      </c>
      <c r="B6502" s="98" t="s">
        <v>6820</v>
      </c>
      <c r="C6502" s="74"/>
      <c r="D6502" s="115">
        <v>3540.1</v>
      </c>
      <c r="E6502" s="75" t="s">
        <v>6464</v>
      </c>
      <c r="F6502" s="112">
        <f t="shared" si="304"/>
        <v>4248.12</v>
      </c>
      <c r="G6502" s="79" t="s">
        <v>3681</v>
      </c>
      <c r="H6502" s="358"/>
      <c r="J6502" s="341"/>
      <c r="L6502"/>
      <c r="M6502"/>
      <c r="P6502" s="9">
        <v>260</v>
      </c>
      <c r="V6502" s="39"/>
      <c r="Z6502" s="38"/>
      <c r="AA6502" s="38">
        <v>15</v>
      </c>
      <c r="AB6502" s="30"/>
      <c r="AC6502" s="31"/>
      <c r="AD6502" s="32"/>
      <c r="AE6502" s="32"/>
      <c r="AF6502" s="33"/>
      <c r="AJ6502" s="350"/>
      <c r="AK6502" s="3"/>
      <c r="AL6502" s="3"/>
    </row>
    <row r="6503" spans="1:38" ht="12" customHeight="1" x14ac:dyDescent="0.25">
      <c r="A6503" s="76">
        <v>6201127</v>
      </c>
      <c r="B6503" s="98" t="s">
        <v>6821</v>
      </c>
      <c r="C6503" s="74"/>
      <c r="D6503" s="115">
        <v>70.510000000000005</v>
      </c>
      <c r="E6503" s="75" t="s">
        <v>6463</v>
      </c>
      <c r="F6503" s="112">
        <f t="shared" si="304"/>
        <v>84.612000000000009</v>
      </c>
      <c r="G6503" s="79" t="s">
        <v>3681</v>
      </c>
      <c r="H6503" s="358"/>
      <c r="J6503" s="341"/>
      <c r="L6503"/>
      <c r="M6503"/>
      <c r="P6503" s="9">
        <v>260</v>
      </c>
      <c r="V6503" s="39"/>
      <c r="Z6503" s="38"/>
      <c r="AA6503" s="38">
        <v>15</v>
      </c>
      <c r="AB6503" s="30"/>
      <c r="AC6503" s="31"/>
      <c r="AD6503" s="32"/>
      <c r="AE6503" s="32"/>
      <c r="AF6503" s="33"/>
      <c r="AJ6503" s="350"/>
      <c r="AK6503" s="3"/>
      <c r="AL6503" s="3"/>
    </row>
    <row r="6504" spans="1:38" ht="12" customHeight="1" x14ac:dyDescent="0.25">
      <c r="A6504" s="76">
        <v>6201128</v>
      </c>
      <c r="B6504" s="98" t="s">
        <v>6822</v>
      </c>
      <c r="C6504" s="74"/>
      <c r="D6504" s="115">
        <v>70.510000000000005</v>
      </c>
      <c r="E6504" s="75" t="s">
        <v>6463</v>
      </c>
      <c r="F6504" s="112">
        <f t="shared" si="304"/>
        <v>84.612000000000009</v>
      </c>
      <c r="G6504" s="79" t="s">
        <v>3335</v>
      </c>
      <c r="H6504" s="358"/>
      <c r="I6504" s="326"/>
      <c r="J6504" s="341"/>
      <c r="L6504"/>
      <c r="M6504"/>
      <c r="P6504" s="9">
        <v>260</v>
      </c>
      <c r="V6504" s="39"/>
      <c r="Z6504" s="38"/>
      <c r="AA6504" s="38">
        <v>15</v>
      </c>
      <c r="AB6504" s="30"/>
      <c r="AC6504" s="31"/>
      <c r="AD6504" s="32"/>
      <c r="AE6504" s="32"/>
      <c r="AF6504" s="33"/>
      <c r="AJ6504" s="350"/>
      <c r="AK6504" s="3"/>
      <c r="AL6504" s="3"/>
    </row>
    <row r="6505" spans="1:38" ht="12" customHeight="1" x14ac:dyDescent="0.25">
      <c r="A6505" s="76">
        <v>6201129</v>
      </c>
      <c r="B6505" s="98" t="s">
        <v>6823</v>
      </c>
      <c r="C6505" s="74"/>
      <c r="D6505" s="115">
        <v>70.510000000000005</v>
      </c>
      <c r="E6505" s="75" t="s">
        <v>6463</v>
      </c>
      <c r="F6505" s="112">
        <f t="shared" si="304"/>
        <v>84.612000000000009</v>
      </c>
      <c r="G6505" s="79" t="s">
        <v>3681</v>
      </c>
      <c r="H6505" s="358"/>
      <c r="J6505" s="341"/>
      <c r="L6505"/>
      <c r="M6505"/>
      <c r="P6505" s="9">
        <v>260</v>
      </c>
      <c r="V6505" s="39"/>
      <c r="Z6505" s="38"/>
      <c r="AA6505" s="38">
        <v>15</v>
      </c>
      <c r="AB6505" s="30"/>
      <c r="AC6505" s="31"/>
      <c r="AD6505" s="32"/>
      <c r="AE6505" s="32"/>
      <c r="AF6505" s="33"/>
      <c r="AJ6505" s="350"/>
      <c r="AK6505" s="3"/>
      <c r="AL6505" s="3"/>
    </row>
    <row r="6506" spans="1:38" ht="12" customHeight="1" x14ac:dyDescent="0.25">
      <c r="A6506" s="76">
        <v>6201130</v>
      </c>
      <c r="B6506" s="98" t="s">
        <v>6824</v>
      </c>
      <c r="C6506" s="74"/>
      <c r="D6506" s="115">
        <v>123.91</v>
      </c>
      <c r="E6506" s="75" t="s">
        <v>6463</v>
      </c>
      <c r="F6506" s="112">
        <f t="shared" si="304"/>
        <v>148.69199999999998</v>
      </c>
      <c r="G6506" s="79" t="s">
        <v>3681</v>
      </c>
      <c r="H6506" s="358"/>
      <c r="J6506" s="341"/>
      <c r="L6506"/>
      <c r="M6506"/>
      <c r="P6506" s="9">
        <v>260</v>
      </c>
      <c r="V6506" s="39"/>
      <c r="Z6506" s="38"/>
      <c r="AA6506" s="38">
        <v>15</v>
      </c>
      <c r="AB6506" s="30"/>
      <c r="AC6506" s="31"/>
      <c r="AD6506" s="32"/>
      <c r="AE6506" s="32"/>
      <c r="AF6506" s="33"/>
      <c r="AJ6506" s="350"/>
      <c r="AK6506" s="3"/>
      <c r="AL6506" s="3"/>
    </row>
    <row r="6507" spans="1:38" ht="12" customHeight="1" x14ac:dyDescent="0.25">
      <c r="A6507" s="76">
        <v>6201131</v>
      </c>
      <c r="B6507" s="98" t="s">
        <v>6825</v>
      </c>
      <c r="C6507" s="74"/>
      <c r="D6507" s="115">
        <v>269.19</v>
      </c>
      <c r="E6507" s="75" t="s">
        <v>6463</v>
      </c>
      <c r="F6507" s="112">
        <f t="shared" si="304"/>
        <v>323.02799999999996</v>
      </c>
      <c r="G6507" s="79" t="s">
        <v>3681</v>
      </c>
      <c r="H6507" s="358"/>
      <c r="J6507" s="341"/>
      <c r="L6507"/>
      <c r="M6507"/>
      <c r="P6507" s="9">
        <v>260</v>
      </c>
      <c r="V6507" s="39"/>
      <c r="Z6507" s="38"/>
      <c r="AA6507" s="38">
        <v>15</v>
      </c>
      <c r="AB6507" s="30"/>
      <c r="AC6507" s="31"/>
      <c r="AD6507" s="32"/>
      <c r="AE6507" s="32"/>
      <c r="AF6507" s="33"/>
      <c r="AJ6507" s="350"/>
      <c r="AK6507" s="3"/>
      <c r="AL6507" s="3"/>
    </row>
    <row r="6508" spans="1:38" ht="12" customHeight="1" x14ac:dyDescent="0.25">
      <c r="A6508" s="76">
        <v>6201132</v>
      </c>
      <c r="B6508" s="98" t="s">
        <v>6826</v>
      </c>
      <c r="C6508" s="74"/>
      <c r="D6508" s="115">
        <v>145.28</v>
      </c>
      <c r="E6508" s="75" t="s">
        <v>6464</v>
      </c>
      <c r="F6508" s="112">
        <f t="shared" si="304"/>
        <v>174.33599999999998</v>
      </c>
      <c r="G6508" s="79" t="s">
        <v>3681</v>
      </c>
      <c r="H6508" s="358"/>
      <c r="J6508" s="341"/>
      <c r="L6508"/>
      <c r="M6508"/>
      <c r="P6508" s="9">
        <v>260</v>
      </c>
      <c r="V6508" s="39"/>
      <c r="Z6508" s="38"/>
      <c r="AA6508" s="38">
        <v>15</v>
      </c>
      <c r="AB6508" s="30"/>
      <c r="AC6508" s="31"/>
      <c r="AD6508" s="32"/>
      <c r="AE6508" s="32"/>
      <c r="AF6508" s="33"/>
      <c r="AJ6508" s="350"/>
      <c r="AK6508" s="3"/>
      <c r="AL6508" s="3"/>
    </row>
    <row r="6509" spans="1:38" ht="12" customHeight="1" x14ac:dyDescent="0.25">
      <c r="A6509" s="76">
        <v>6201133</v>
      </c>
      <c r="B6509" s="98" t="s">
        <v>6827</v>
      </c>
      <c r="C6509" s="74"/>
      <c r="D6509" s="115">
        <v>269.19</v>
      </c>
      <c r="E6509" s="75" t="s">
        <v>6464</v>
      </c>
      <c r="F6509" s="112">
        <f t="shared" si="304"/>
        <v>323.02799999999996</v>
      </c>
      <c r="G6509" s="79" t="s">
        <v>3681</v>
      </c>
      <c r="H6509" s="358"/>
      <c r="J6509" s="341"/>
      <c r="L6509"/>
      <c r="M6509"/>
      <c r="P6509" s="9">
        <v>260</v>
      </c>
      <c r="V6509" s="39"/>
      <c r="Z6509" s="38"/>
      <c r="AA6509" s="38">
        <v>15</v>
      </c>
      <c r="AB6509" s="30"/>
      <c r="AC6509" s="31"/>
      <c r="AD6509" s="32"/>
      <c r="AE6509" s="32"/>
      <c r="AF6509" s="33"/>
      <c r="AJ6509" s="350"/>
      <c r="AK6509" s="3"/>
      <c r="AL6509" s="3"/>
    </row>
    <row r="6510" spans="1:38" ht="12" customHeight="1" x14ac:dyDescent="0.25">
      <c r="A6510" s="76">
        <v>6201134</v>
      </c>
      <c r="B6510" s="98" t="s">
        <v>6828</v>
      </c>
      <c r="C6510" s="74"/>
      <c r="D6510" s="115">
        <v>356.79</v>
      </c>
      <c r="E6510" s="75" t="s">
        <v>6463</v>
      </c>
      <c r="F6510" s="112">
        <f t="shared" si="304"/>
        <v>428.14800000000002</v>
      </c>
      <c r="G6510" s="79" t="s">
        <v>3681</v>
      </c>
      <c r="H6510" s="358"/>
      <c r="J6510" s="341"/>
      <c r="L6510"/>
      <c r="M6510"/>
      <c r="P6510" s="9">
        <v>260</v>
      </c>
      <c r="V6510" s="39"/>
      <c r="Z6510" s="38"/>
      <c r="AA6510" s="38">
        <v>15</v>
      </c>
      <c r="AB6510" s="30"/>
      <c r="AC6510" s="31"/>
      <c r="AD6510" s="32"/>
      <c r="AE6510" s="32"/>
      <c r="AF6510" s="33"/>
      <c r="AJ6510" s="350"/>
      <c r="AK6510" s="3"/>
      <c r="AL6510" s="3"/>
    </row>
    <row r="6511" spans="1:38" ht="12" customHeight="1" x14ac:dyDescent="0.25">
      <c r="A6511" s="76">
        <v>6201135</v>
      </c>
      <c r="B6511" s="98" t="s">
        <v>6829</v>
      </c>
      <c r="C6511" s="74"/>
      <c r="D6511" s="115">
        <v>521.29</v>
      </c>
      <c r="E6511" s="75" t="s">
        <v>6463</v>
      </c>
      <c r="F6511" s="112">
        <f t="shared" si="304"/>
        <v>625.54799999999989</v>
      </c>
      <c r="G6511" s="79" t="s">
        <v>3681</v>
      </c>
      <c r="H6511" s="358"/>
      <c r="I6511" s="326"/>
      <c r="J6511" s="341"/>
      <c r="L6511"/>
      <c r="M6511"/>
      <c r="P6511" s="9">
        <v>260</v>
      </c>
      <c r="V6511" s="39"/>
      <c r="Z6511" s="38"/>
      <c r="AA6511" s="38">
        <v>15</v>
      </c>
      <c r="AB6511" s="30"/>
      <c r="AC6511" s="31"/>
      <c r="AD6511" s="32"/>
      <c r="AE6511" s="32"/>
      <c r="AF6511" s="33"/>
      <c r="AJ6511" s="350"/>
      <c r="AK6511" s="3"/>
      <c r="AL6511" s="3"/>
    </row>
    <row r="6512" spans="1:38" ht="12" customHeight="1" x14ac:dyDescent="0.25">
      <c r="A6512" s="277">
        <v>6201136</v>
      </c>
      <c r="B6512" s="100" t="s">
        <v>6830</v>
      </c>
      <c r="C6512" s="85"/>
      <c r="D6512" s="115">
        <v>666.57</v>
      </c>
      <c r="E6512" s="86" t="s">
        <v>6463</v>
      </c>
      <c r="F6512" s="292">
        <f t="shared" si="304"/>
        <v>799.88400000000001</v>
      </c>
      <c r="G6512" s="79" t="s">
        <v>3681</v>
      </c>
      <c r="H6512" s="358"/>
      <c r="J6512" s="341"/>
      <c r="L6512"/>
      <c r="M6512"/>
      <c r="P6512" s="9">
        <v>260</v>
      </c>
      <c r="V6512" s="39"/>
      <c r="Z6512" s="38"/>
      <c r="AA6512" s="38">
        <v>15</v>
      </c>
      <c r="AB6512" s="30"/>
      <c r="AC6512" s="31"/>
      <c r="AD6512" s="32"/>
      <c r="AE6512" s="32"/>
      <c r="AF6512" s="33"/>
      <c r="AJ6512" s="350"/>
      <c r="AK6512" s="3"/>
      <c r="AL6512" s="3"/>
    </row>
    <row r="6513" spans="1:38" ht="75" customHeight="1" x14ac:dyDescent="0.25">
      <c r="A6513" s="269">
        <v>227</v>
      </c>
      <c r="B6513" s="284" t="s">
        <v>8136</v>
      </c>
      <c r="C6513" s="267"/>
      <c r="D6513" s="115"/>
      <c r="E6513" s="267"/>
      <c r="F6513" s="298"/>
      <c r="G6513" s="189"/>
      <c r="H6513" s="358"/>
      <c r="I6513" s="331"/>
      <c r="J6513" s="72"/>
      <c r="K6513" s="72"/>
      <c r="L6513"/>
      <c r="M6513"/>
      <c r="P6513" s="9">
        <v>261</v>
      </c>
      <c r="R6513" s="36"/>
      <c r="V6513" s="37"/>
      <c r="Z6513" s="38"/>
      <c r="AA6513" s="38"/>
      <c r="AB6513" s="30"/>
      <c r="AC6513" s="31"/>
      <c r="AD6513" s="32"/>
      <c r="AE6513" s="32"/>
      <c r="AF6513" s="33"/>
      <c r="AJ6513" s="350"/>
      <c r="AK6513" s="3"/>
      <c r="AL6513" s="3"/>
    </row>
    <row r="6514" spans="1:38" ht="12" customHeight="1" x14ac:dyDescent="0.25">
      <c r="A6514" s="76">
        <v>6201137</v>
      </c>
      <c r="B6514" s="270" t="s">
        <v>6831</v>
      </c>
      <c r="C6514" s="77"/>
      <c r="D6514" s="115">
        <v>117.51</v>
      </c>
      <c r="E6514" s="78" t="s">
        <v>6463</v>
      </c>
      <c r="F6514" s="112">
        <f t="shared" ref="F6514:F6520" si="305">D6514*1.2</f>
        <v>141.012</v>
      </c>
      <c r="G6514" s="79" t="s">
        <v>3681</v>
      </c>
      <c r="H6514" s="358"/>
      <c r="I6514" s="326"/>
      <c r="J6514" s="341"/>
      <c r="L6514"/>
      <c r="M6514"/>
      <c r="P6514" s="9">
        <v>261</v>
      </c>
      <c r="V6514" s="39"/>
      <c r="Z6514" s="38"/>
      <c r="AA6514" s="38">
        <v>15</v>
      </c>
      <c r="AB6514" s="30"/>
      <c r="AC6514" s="31"/>
      <c r="AD6514" s="32"/>
      <c r="AE6514" s="32"/>
      <c r="AF6514" s="33"/>
      <c r="AJ6514" s="350"/>
      <c r="AK6514" s="3"/>
      <c r="AL6514" s="3"/>
    </row>
    <row r="6515" spans="1:38" ht="12" customHeight="1" x14ac:dyDescent="0.25">
      <c r="A6515" s="76">
        <v>6201138</v>
      </c>
      <c r="B6515" s="98" t="s">
        <v>6832</v>
      </c>
      <c r="C6515" s="74"/>
      <c r="D6515" s="115">
        <v>134.6</v>
      </c>
      <c r="E6515" s="75" t="s">
        <v>6463</v>
      </c>
      <c r="F6515" s="112">
        <f t="shared" si="305"/>
        <v>161.51999999999998</v>
      </c>
      <c r="G6515" s="79" t="s">
        <v>3681</v>
      </c>
      <c r="H6515" s="358"/>
      <c r="J6515" s="341"/>
      <c r="L6515"/>
      <c r="M6515"/>
      <c r="P6515" s="9">
        <v>261</v>
      </c>
      <c r="V6515" s="39"/>
      <c r="Z6515" s="38"/>
      <c r="AA6515" s="38">
        <v>15</v>
      </c>
      <c r="AB6515" s="30"/>
      <c r="AC6515" s="31"/>
      <c r="AD6515" s="32"/>
      <c r="AE6515" s="32"/>
      <c r="AF6515" s="33"/>
      <c r="AJ6515" s="350"/>
      <c r="AK6515" s="3"/>
      <c r="AL6515" s="3"/>
    </row>
    <row r="6516" spans="1:38" ht="12" customHeight="1" x14ac:dyDescent="0.25">
      <c r="A6516" s="76">
        <v>6201139</v>
      </c>
      <c r="B6516" s="98" t="s">
        <v>6833</v>
      </c>
      <c r="C6516" s="74"/>
      <c r="D6516" s="115">
        <v>241.42</v>
      </c>
      <c r="E6516" s="75" t="s">
        <v>6463</v>
      </c>
      <c r="F6516" s="112">
        <f t="shared" si="305"/>
        <v>289.70399999999995</v>
      </c>
      <c r="G6516" s="79" t="s">
        <v>3681</v>
      </c>
      <c r="H6516" s="358"/>
      <c r="J6516" s="341"/>
      <c r="L6516"/>
      <c r="M6516"/>
      <c r="P6516" s="9">
        <v>261</v>
      </c>
      <c r="V6516" s="39"/>
      <c r="Z6516" s="38"/>
      <c r="AA6516" s="38">
        <v>15</v>
      </c>
      <c r="AB6516" s="30"/>
      <c r="AC6516" s="31"/>
      <c r="AD6516" s="32"/>
      <c r="AE6516" s="32"/>
      <c r="AF6516" s="33"/>
      <c r="AJ6516" s="350"/>
      <c r="AK6516" s="3"/>
      <c r="AL6516" s="3"/>
    </row>
    <row r="6517" spans="1:38" ht="12" customHeight="1" x14ac:dyDescent="0.25">
      <c r="A6517" s="76">
        <v>6201140</v>
      </c>
      <c r="B6517" s="98" t="s">
        <v>6834</v>
      </c>
      <c r="C6517" s="74"/>
      <c r="D6517" s="115">
        <v>352.52</v>
      </c>
      <c r="E6517" s="75" t="s">
        <v>6463</v>
      </c>
      <c r="F6517" s="112">
        <f t="shared" si="305"/>
        <v>423.02399999999994</v>
      </c>
      <c r="G6517" s="79" t="s">
        <v>3681</v>
      </c>
      <c r="H6517" s="358"/>
      <c r="J6517" s="341"/>
      <c r="L6517"/>
      <c r="M6517"/>
      <c r="P6517" s="9">
        <v>261</v>
      </c>
      <c r="V6517" s="39"/>
      <c r="Z6517" s="38"/>
      <c r="AA6517" s="38">
        <v>15</v>
      </c>
      <c r="AB6517" s="30"/>
      <c r="AC6517" s="31"/>
      <c r="AD6517" s="32"/>
      <c r="AE6517" s="32"/>
      <c r="AF6517" s="33"/>
      <c r="AJ6517" s="350"/>
      <c r="AK6517" s="3"/>
      <c r="AL6517" s="3"/>
    </row>
    <row r="6518" spans="1:38" ht="12" customHeight="1" x14ac:dyDescent="0.25">
      <c r="A6518" s="76">
        <v>6201141</v>
      </c>
      <c r="B6518" s="98" t="s">
        <v>6835</v>
      </c>
      <c r="C6518" s="74"/>
      <c r="D6518" s="115">
        <v>367.47</v>
      </c>
      <c r="E6518" s="75" t="s">
        <v>6463</v>
      </c>
      <c r="F6518" s="112">
        <f t="shared" si="305"/>
        <v>440.964</v>
      </c>
      <c r="G6518" s="79" t="s">
        <v>3681</v>
      </c>
      <c r="H6518" s="358"/>
      <c r="J6518" s="341"/>
      <c r="L6518"/>
      <c r="M6518"/>
      <c r="P6518" s="9">
        <v>261</v>
      </c>
      <c r="V6518" s="39"/>
      <c r="Z6518" s="38"/>
      <c r="AA6518" s="38">
        <v>15</v>
      </c>
      <c r="AB6518" s="30"/>
      <c r="AC6518" s="31"/>
      <c r="AD6518" s="32"/>
      <c r="AE6518" s="32"/>
      <c r="AF6518" s="33"/>
      <c r="AJ6518" s="350"/>
      <c r="AK6518" s="3"/>
      <c r="AL6518" s="3"/>
    </row>
    <row r="6519" spans="1:38" ht="12" customHeight="1" x14ac:dyDescent="0.25">
      <c r="A6519" s="76">
        <v>6201142</v>
      </c>
      <c r="B6519" s="98" t="s">
        <v>6836</v>
      </c>
      <c r="C6519" s="74"/>
      <c r="D6519" s="115">
        <v>521.29</v>
      </c>
      <c r="E6519" s="75" t="s">
        <v>6463</v>
      </c>
      <c r="F6519" s="112">
        <f t="shared" si="305"/>
        <v>625.54799999999989</v>
      </c>
      <c r="G6519" s="79" t="s">
        <v>3681</v>
      </c>
      <c r="H6519" s="358"/>
      <c r="J6519" s="341"/>
      <c r="L6519"/>
      <c r="M6519"/>
      <c r="P6519" s="9">
        <v>261</v>
      </c>
      <c r="V6519" s="39"/>
      <c r="Z6519" s="38"/>
      <c r="AA6519" s="38">
        <v>15</v>
      </c>
      <c r="AB6519" s="30"/>
      <c r="AC6519" s="31"/>
      <c r="AD6519" s="32"/>
      <c r="AE6519" s="32"/>
      <c r="AF6519" s="33"/>
      <c r="AJ6519" s="350"/>
      <c r="AK6519" s="3"/>
      <c r="AL6519" s="3"/>
    </row>
    <row r="6520" spans="1:38" ht="12" customHeight="1" x14ac:dyDescent="0.25">
      <c r="A6520" s="76">
        <v>6201143</v>
      </c>
      <c r="B6520" s="98" t="s">
        <v>6837</v>
      </c>
      <c r="C6520" s="74"/>
      <c r="D6520" s="115">
        <v>728.53</v>
      </c>
      <c r="E6520" s="75" t="s">
        <v>6463</v>
      </c>
      <c r="F6520" s="112">
        <f t="shared" si="305"/>
        <v>874.23599999999999</v>
      </c>
      <c r="G6520" s="79" t="s">
        <v>3681</v>
      </c>
      <c r="H6520" s="358"/>
      <c r="J6520" s="341"/>
      <c r="L6520"/>
      <c r="M6520"/>
      <c r="P6520" s="9">
        <v>261</v>
      </c>
      <c r="V6520" s="39"/>
      <c r="Z6520" s="38"/>
      <c r="AA6520" s="38">
        <v>15</v>
      </c>
      <c r="AB6520" s="30"/>
      <c r="AC6520" s="31"/>
      <c r="AD6520" s="32"/>
      <c r="AE6520" s="32"/>
      <c r="AF6520" s="33"/>
      <c r="AJ6520" s="350"/>
      <c r="AK6520" s="3"/>
      <c r="AL6520" s="3"/>
    </row>
    <row r="6521" spans="1:38" ht="12" customHeight="1" x14ac:dyDescent="0.25">
      <c r="A6521" s="76">
        <v>6201144</v>
      </c>
      <c r="B6521" s="98" t="s">
        <v>6838</v>
      </c>
      <c r="C6521" s="74"/>
      <c r="D6521" s="115">
        <v>1331.01</v>
      </c>
      <c r="E6521" s="75" t="s">
        <v>6463</v>
      </c>
      <c r="F6521" s="112">
        <f t="shared" ref="F6521:F6533" si="306">D6521*1.2</f>
        <v>1597.212</v>
      </c>
      <c r="G6521" s="79" t="s">
        <v>3681</v>
      </c>
      <c r="H6521" s="358"/>
      <c r="I6521" s="326"/>
      <c r="J6521" s="341"/>
      <c r="L6521"/>
      <c r="M6521"/>
      <c r="P6521" s="9">
        <v>261</v>
      </c>
      <c r="V6521" s="39"/>
      <c r="Z6521" s="38"/>
      <c r="AA6521" s="38">
        <v>15</v>
      </c>
      <c r="AB6521" s="30"/>
      <c r="AC6521" s="31"/>
      <c r="AD6521" s="32"/>
      <c r="AE6521" s="32"/>
      <c r="AF6521" s="33"/>
      <c r="AJ6521" s="350"/>
      <c r="AK6521" s="3"/>
      <c r="AL6521" s="3"/>
    </row>
    <row r="6522" spans="1:38" ht="12" customHeight="1" x14ac:dyDescent="0.25">
      <c r="A6522" s="76">
        <v>6201145</v>
      </c>
      <c r="B6522" s="98" t="s">
        <v>6839</v>
      </c>
      <c r="C6522" s="74"/>
      <c r="D6522" s="115">
        <v>196.55</v>
      </c>
      <c r="E6522" s="75" t="s">
        <v>6463</v>
      </c>
      <c r="F6522" s="112">
        <f t="shared" si="306"/>
        <v>235.86</v>
      </c>
      <c r="G6522" s="79" t="s">
        <v>3681</v>
      </c>
      <c r="H6522" s="358"/>
      <c r="J6522" s="341"/>
      <c r="L6522"/>
      <c r="M6522"/>
      <c r="P6522" s="9">
        <v>261</v>
      </c>
      <c r="V6522" s="39"/>
      <c r="Z6522" s="38"/>
      <c r="AA6522" s="38">
        <v>15</v>
      </c>
      <c r="AB6522" s="30"/>
      <c r="AC6522" s="31"/>
      <c r="AD6522" s="32"/>
      <c r="AE6522" s="32"/>
      <c r="AF6522" s="33"/>
      <c r="AJ6522" s="350"/>
      <c r="AK6522" s="3"/>
      <c r="AL6522" s="3"/>
    </row>
    <row r="6523" spans="1:38" ht="12" customHeight="1" x14ac:dyDescent="0.25">
      <c r="A6523" s="76">
        <v>6201146</v>
      </c>
      <c r="B6523" s="98" t="s">
        <v>6840</v>
      </c>
      <c r="C6523" s="74"/>
      <c r="D6523" s="115">
        <v>435.83</v>
      </c>
      <c r="E6523" s="75" t="s">
        <v>6463</v>
      </c>
      <c r="F6523" s="112">
        <f t="shared" ref="F6523" si="307">D6523*1.2</f>
        <v>522.99599999999998</v>
      </c>
      <c r="G6523" s="79" t="s">
        <v>3681</v>
      </c>
      <c r="H6523" s="358"/>
      <c r="J6523" s="341"/>
      <c r="L6523"/>
      <c r="M6523"/>
      <c r="P6523" s="9">
        <v>261</v>
      </c>
      <c r="V6523" s="39"/>
      <c r="Z6523" s="38"/>
      <c r="AA6523" s="38">
        <v>15</v>
      </c>
      <c r="AB6523" s="30"/>
      <c r="AC6523" s="31"/>
      <c r="AD6523" s="32"/>
      <c r="AE6523" s="32"/>
      <c r="AF6523" s="33"/>
      <c r="AJ6523" s="350"/>
      <c r="AK6523" s="3"/>
      <c r="AL6523" s="3"/>
    </row>
    <row r="6524" spans="1:38" ht="12" customHeight="1" x14ac:dyDescent="0.25">
      <c r="A6524" s="76">
        <v>6201147</v>
      </c>
      <c r="B6524" s="98" t="s">
        <v>6841</v>
      </c>
      <c r="C6524" s="74"/>
      <c r="D6524" s="115">
        <v>658.02</v>
      </c>
      <c r="E6524" s="75" t="s">
        <v>6463</v>
      </c>
      <c r="F6524" s="112">
        <f t="shared" si="306"/>
        <v>789.62399999999991</v>
      </c>
      <c r="G6524" s="79" t="s">
        <v>3681</v>
      </c>
      <c r="H6524" s="358"/>
      <c r="J6524" s="341"/>
      <c r="L6524"/>
      <c r="M6524"/>
      <c r="P6524" s="9">
        <v>261</v>
      </c>
      <c r="V6524" s="39"/>
      <c r="Z6524" s="38"/>
      <c r="AA6524" s="38">
        <v>15</v>
      </c>
      <c r="AB6524" s="30"/>
      <c r="AC6524" s="31"/>
      <c r="AD6524" s="32"/>
      <c r="AE6524" s="32"/>
      <c r="AF6524" s="33"/>
      <c r="AJ6524" s="350"/>
      <c r="AK6524" s="3"/>
      <c r="AL6524" s="3"/>
    </row>
    <row r="6525" spans="1:38" ht="12" customHeight="1" x14ac:dyDescent="0.25">
      <c r="A6525" s="76">
        <v>6201148</v>
      </c>
      <c r="B6525" s="98" t="s">
        <v>6842</v>
      </c>
      <c r="C6525" s="74"/>
      <c r="D6525" s="115">
        <v>228.6</v>
      </c>
      <c r="E6525" s="75" t="s">
        <v>6463</v>
      </c>
      <c r="F6525" s="112">
        <f t="shared" si="306"/>
        <v>274.32</v>
      </c>
      <c r="G6525" s="79" t="s">
        <v>3681</v>
      </c>
      <c r="H6525" s="358"/>
      <c r="J6525" s="341"/>
      <c r="L6525"/>
      <c r="M6525"/>
      <c r="P6525" s="9">
        <v>261</v>
      </c>
      <c r="V6525" s="39"/>
      <c r="Z6525" s="38"/>
      <c r="AA6525" s="38">
        <v>15</v>
      </c>
      <c r="AB6525" s="30"/>
      <c r="AC6525" s="31"/>
      <c r="AD6525" s="32"/>
      <c r="AE6525" s="32"/>
      <c r="AF6525" s="33"/>
      <c r="AJ6525" s="350"/>
      <c r="AK6525" s="3"/>
      <c r="AL6525" s="3"/>
    </row>
    <row r="6526" spans="1:38" ht="12" customHeight="1" x14ac:dyDescent="0.25">
      <c r="A6526" s="76">
        <v>6201149</v>
      </c>
      <c r="B6526" s="98" t="s">
        <v>6843</v>
      </c>
      <c r="C6526" s="74"/>
      <c r="D6526" s="115">
        <v>249.96</v>
      </c>
      <c r="E6526" s="75" t="s">
        <v>6463</v>
      </c>
      <c r="F6526" s="112">
        <f t="shared" si="306"/>
        <v>299.952</v>
      </c>
      <c r="G6526" s="79" t="s">
        <v>3681</v>
      </c>
      <c r="H6526" s="358"/>
      <c r="J6526" s="341"/>
      <c r="L6526"/>
      <c r="M6526"/>
      <c r="P6526" s="9">
        <v>261</v>
      </c>
      <c r="V6526" s="39"/>
      <c r="Z6526" s="38"/>
      <c r="AA6526" s="38">
        <v>15</v>
      </c>
      <c r="AB6526" s="30"/>
      <c r="AC6526" s="31"/>
      <c r="AD6526" s="32"/>
      <c r="AE6526" s="32"/>
      <c r="AF6526" s="33"/>
      <c r="AJ6526" s="350"/>
      <c r="AK6526" s="3"/>
      <c r="AL6526" s="3"/>
    </row>
    <row r="6527" spans="1:38" ht="12" customHeight="1" x14ac:dyDescent="0.25">
      <c r="A6527" s="76">
        <v>6201150</v>
      </c>
      <c r="B6527" s="98" t="s">
        <v>6844</v>
      </c>
      <c r="C6527" s="74"/>
      <c r="D6527" s="115">
        <v>333.29</v>
      </c>
      <c r="E6527" s="75" t="s">
        <v>6463</v>
      </c>
      <c r="F6527" s="112">
        <f t="shared" si="306"/>
        <v>399.94800000000004</v>
      </c>
      <c r="G6527" s="79" t="s">
        <v>3681</v>
      </c>
      <c r="H6527" s="358"/>
      <c r="J6527" s="341"/>
      <c r="L6527"/>
      <c r="M6527"/>
      <c r="P6527" s="9">
        <v>261</v>
      </c>
      <c r="V6527" s="39"/>
      <c r="Z6527" s="38"/>
      <c r="AA6527" s="38">
        <v>15</v>
      </c>
      <c r="AB6527" s="30"/>
      <c r="AC6527" s="31"/>
      <c r="AD6527" s="32"/>
      <c r="AE6527" s="32"/>
      <c r="AF6527" s="33"/>
      <c r="AJ6527" s="350"/>
      <c r="AK6527" s="3"/>
      <c r="AL6527" s="3"/>
    </row>
    <row r="6528" spans="1:38" ht="12" customHeight="1" x14ac:dyDescent="0.25">
      <c r="A6528" s="76">
        <v>6201151</v>
      </c>
      <c r="B6528" s="98" t="s">
        <v>6845</v>
      </c>
      <c r="C6528" s="74"/>
      <c r="D6528" s="115">
        <v>521.29</v>
      </c>
      <c r="E6528" s="75" t="s">
        <v>6463</v>
      </c>
      <c r="F6528" s="112">
        <f t="shared" si="306"/>
        <v>625.54799999999989</v>
      </c>
      <c r="G6528" s="79" t="s">
        <v>3681</v>
      </c>
      <c r="H6528" s="358"/>
      <c r="J6528" s="341"/>
      <c r="L6528"/>
      <c r="M6528"/>
      <c r="P6528" s="9">
        <v>261</v>
      </c>
      <c r="V6528" s="39"/>
      <c r="Z6528" s="38"/>
      <c r="AA6528" s="38">
        <v>15</v>
      </c>
      <c r="AB6528" s="30"/>
      <c r="AC6528" s="31"/>
      <c r="AD6528" s="32"/>
      <c r="AE6528" s="32"/>
      <c r="AF6528" s="33"/>
      <c r="AJ6528" s="350"/>
      <c r="AK6528" s="3"/>
      <c r="AL6528" s="3"/>
    </row>
    <row r="6529" spans="1:38" ht="12" customHeight="1" x14ac:dyDescent="0.25">
      <c r="A6529" s="76">
        <v>6201152</v>
      </c>
      <c r="B6529" s="98" t="s">
        <v>6846</v>
      </c>
      <c r="C6529" s="74"/>
      <c r="D6529" s="115">
        <v>625.98</v>
      </c>
      <c r="E6529" s="75" t="s">
        <v>6464</v>
      </c>
      <c r="F6529" s="112">
        <f t="shared" si="306"/>
        <v>751.17600000000004</v>
      </c>
      <c r="G6529" s="79" t="s">
        <v>3681</v>
      </c>
      <c r="H6529" s="358"/>
      <c r="I6529" s="326"/>
      <c r="J6529" s="341"/>
      <c r="L6529"/>
      <c r="M6529"/>
      <c r="P6529" s="9">
        <v>261</v>
      </c>
      <c r="V6529" s="39"/>
      <c r="Z6529" s="38"/>
      <c r="AA6529" s="38">
        <v>15</v>
      </c>
      <c r="AB6529" s="30"/>
      <c r="AC6529" s="31"/>
      <c r="AD6529" s="32"/>
      <c r="AE6529" s="32"/>
      <c r="AF6529" s="33"/>
      <c r="AJ6529" s="350"/>
      <c r="AK6529" s="3"/>
      <c r="AL6529" s="3"/>
    </row>
    <row r="6530" spans="1:38" ht="12" customHeight="1" x14ac:dyDescent="0.25">
      <c r="A6530" s="76">
        <v>6201153</v>
      </c>
      <c r="B6530" s="98" t="s">
        <v>7176</v>
      </c>
      <c r="C6530" s="74"/>
      <c r="D6530" s="115">
        <v>833.22</v>
      </c>
      <c r="E6530" s="75" t="s">
        <v>1</v>
      </c>
      <c r="F6530" s="112">
        <f t="shared" si="306"/>
        <v>999.86400000000003</v>
      </c>
      <c r="G6530" s="79" t="s">
        <v>3681</v>
      </c>
      <c r="H6530" s="358"/>
      <c r="J6530" s="341"/>
      <c r="L6530"/>
      <c r="M6530"/>
      <c r="P6530" s="9">
        <v>261</v>
      </c>
      <c r="V6530" s="39"/>
      <c r="Z6530" s="38"/>
      <c r="AA6530" s="38">
        <v>15</v>
      </c>
      <c r="AB6530" s="30"/>
      <c r="AC6530" s="31"/>
      <c r="AD6530" s="32"/>
      <c r="AE6530" s="32"/>
      <c r="AF6530" s="33"/>
      <c r="AJ6530" s="350"/>
      <c r="AK6530" s="3"/>
      <c r="AL6530" s="3"/>
    </row>
    <row r="6531" spans="1:38" ht="12" customHeight="1" x14ac:dyDescent="0.25">
      <c r="A6531" s="76">
        <v>6201154</v>
      </c>
      <c r="B6531" s="98" t="s">
        <v>6847</v>
      </c>
      <c r="C6531" s="74"/>
      <c r="D6531" s="115">
        <v>749.89</v>
      </c>
      <c r="E6531" s="75" t="s">
        <v>1</v>
      </c>
      <c r="F6531" s="112">
        <f t="shared" si="306"/>
        <v>899.86799999999994</v>
      </c>
      <c r="G6531" s="79" t="s">
        <v>3681</v>
      </c>
      <c r="H6531" s="358"/>
      <c r="J6531" s="341"/>
      <c r="L6531"/>
      <c r="M6531"/>
      <c r="P6531" s="9">
        <v>261</v>
      </c>
      <c r="V6531" s="39"/>
      <c r="Z6531" s="38"/>
      <c r="AA6531" s="38">
        <v>15</v>
      </c>
      <c r="AB6531" s="30"/>
      <c r="AC6531" s="31"/>
      <c r="AD6531" s="32"/>
      <c r="AE6531" s="32"/>
      <c r="AF6531" s="33"/>
      <c r="AJ6531" s="350"/>
      <c r="AK6531" s="3"/>
      <c r="AL6531" s="3"/>
    </row>
    <row r="6532" spans="1:38" ht="12" customHeight="1" x14ac:dyDescent="0.25">
      <c r="A6532" s="76">
        <v>6201155</v>
      </c>
      <c r="B6532" s="98" t="s">
        <v>6900</v>
      </c>
      <c r="C6532" s="74"/>
      <c r="D6532" s="115">
        <v>999.86</v>
      </c>
      <c r="E6532" s="75" t="s">
        <v>6464</v>
      </c>
      <c r="F6532" s="112">
        <f t="shared" si="306"/>
        <v>1199.8319999999999</v>
      </c>
      <c r="G6532" s="79" t="s">
        <v>3681</v>
      </c>
      <c r="H6532" s="358"/>
      <c r="J6532" s="341"/>
      <c r="L6532"/>
      <c r="M6532"/>
      <c r="P6532" s="9">
        <v>261</v>
      </c>
      <c r="V6532" s="39"/>
      <c r="Z6532" s="38"/>
      <c r="AA6532" s="38">
        <v>15</v>
      </c>
      <c r="AB6532" s="30"/>
      <c r="AC6532" s="31"/>
      <c r="AD6532" s="32"/>
      <c r="AE6532" s="32"/>
      <c r="AF6532" s="33"/>
      <c r="AJ6532" s="350"/>
      <c r="AK6532" s="3"/>
      <c r="AL6532" s="3"/>
    </row>
    <row r="6533" spans="1:38" ht="12" customHeight="1" x14ac:dyDescent="0.25">
      <c r="A6533" s="277">
        <v>6201156</v>
      </c>
      <c r="B6533" s="100" t="s">
        <v>6848</v>
      </c>
      <c r="C6533" s="85"/>
      <c r="D6533" s="115">
        <v>1164.3699999999999</v>
      </c>
      <c r="E6533" s="86" t="s">
        <v>6464</v>
      </c>
      <c r="F6533" s="292">
        <f t="shared" si="306"/>
        <v>1397.2439999999999</v>
      </c>
      <c r="G6533" s="79" t="s">
        <v>3681</v>
      </c>
      <c r="H6533" s="358"/>
      <c r="J6533" s="341"/>
      <c r="L6533"/>
      <c r="M6533"/>
      <c r="P6533" s="9">
        <v>261</v>
      </c>
      <c r="V6533" s="39"/>
      <c r="Z6533" s="38"/>
      <c r="AA6533" s="38">
        <v>15</v>
      </c>
      <c r="AB6533" s="30"/>
      <c r="AC6533" s="31"/>
      <c r="AD6533" s="32"/>
      <c r="AE6533" s="32"/>
      <c r="AF6533" s="33"/>
      <c r="AJ6533" s="350"/>
      <c r="AK6533" s="3"/>
      <c r="AL6533" s="3"/>
    </row>
    <row r="6534" spans="1:38" ht="75" customHeight="1" x14ac:dyDescent="0.25">
      <c r="A6534" s="269">
        <v>227</v>
      </c>
      <c r="B6534" s="284" t="s">
        <v>8137</v>
      </c>
      <c r="C6534" s="267"/>
      <c r="D6534" s="115"/>
      <c r="E6534" s="267"/>
      <c r="F6534" s="298"/>
      <c r="G6534" s="189"/>
      <c r="H6534" s="358"/>
      <c r="I6534" s="331"/>
      <c r="J6534" s="72"/>
      <c r="K6534" s="72"/>
      <c r="L6534"/>
      <c r="M6534"/>
      <c r="P6534" s="9">
        <v>262</v>
      </c>
      <c r="R6534" s="36"/>
      <c r="V6534" s="37"/>
      <c r="Z6534" s="38"/>
      <c r="AA6534" s="38"/>
      <c r="AB6534" s="30"/>
      <c r="AC6534" s="31"/>
      <c r="AD6534" s="32"/>
      <c r="AE6534" s="32"/>
      <c r="AF6534" s="33"/>
      <c r="AJ6534" s="350"/>
      <c r="AK6534" s="3"/>
      <c r="AL6534" s="3"/>
    </row>
    <row r="6535" spans="1:38" ht="12" customHeight="1" x14ac:dyDescent="0.25">
      <c r="A6535" s="76">
        <v>6201157</v>
      </c>
      <c r="B6535" s="270" t="s">
        <v>6849</v>
      </c>
      <c r="C6535" s="77"/>
      <c r="D6535" s="115">
        <v>25.64</v>
      </c>
      <c r="E6535" s="78" t="s">
        <v>6463</v>
      </c>
      <c r="F6535" s="112">
        <f t="shared" ref="F6535:F6555" si="308">D6535*1.2</f>
        <v>30.768000000000001</v>
      </c>
      <c r="G6535" s="79" t="s">
        <v>7204</v>
      </c>
      <c r="H6535" s="358"/>
      <c r="I6535" s="326"/>
      <c r="J6535" s="341"/>
      <c r="L6535"/>
      <c r="M6535"/>
      <c r="P6535" s="9">
        <v>262</v>
      </c>
      <c r="V6535" s="39"/>
      <c r="Z6535" s="38"/>
      <c r="AA6535" s="38">
        <v>15</v>
      </c>
      <c r="AB6535" s="30"/>
      <c r="AC6535" s="31"/>
      <c r="AD6535" s="32"/>
      <c r="AE6535" s="32"/>
      <c r="AF6535" s="33"/>
      <c r="AJ6535" s="350"/>
      <c r="AK6535" s="3"/>
      <c r="AL6535" s="3"/>
    </row>
    <row r="6536" spans="1:38" ht="12" customHeight="1" x14ac:dyDescent="0.25">
      <c r="A6536" s="76">
        <v>6201158</v>
      </c>
      <c r="B6536" s="98" t="s">
        <v>6850</v>
      </c>
      <c r="C6536" s="74"/>
      <c r="D6536" s="115">
        <v>23.5</v>
      </c>
      <c r="E6536" s="75" t="s">
        <v>6463</v>
      </c>
      <c r="F6536" s="112">
        <f t="shared" si="308"/>
        <v>28.2</v>
      </c>
      <c r="G6536" s="79" t="s">
        <v>7204</v>
      </c>
      <c r="H6536" s="358"/>
      <c r="J6536" s="341"/>
      <c r="L6536"/>
      <c r="M6536"/>
      <c r="P6536" s="9">
        <v>262</v>
      </c>
      <c r="V6536" s="39"/>
      <c r="Z6536" s="38"/>
      <c r="AA6536" s="38">
        <v>15</v>
      </c>
      <c r="AB6536" s="30"/>
      <c r="AC6536" s="31"/>
      <c r="AD6536" s="32"/>
      <c r="AE6536" s="32"/>
      <c r="AF6536" s="33"/>
      <c r="AJ6536" s="350"/>
      <c r="AK6536" s="3"/>
      <c r="AL6536" s="3"/>
    </row>
    <row r="6537" spans="1:38" ht="12" customHeight="1" x14ac:dyDescent="0.25">
      <c r="A6537" s="76">
        <v>6201159</v>
      </c>
      <c r="B6537" s="98" t="s">
        <v>6851</v>
      </c>
      <c r="C6537" s="74"/>
      <c r="D6537" s="115">
        <v>25.64</v>
      </c>
      <c r="E6537" s="75"/>
      <c r="F6537" s="112">
        <f t="shared" si="308"/>
        <v>30.768000000000001</v>
      </c>
      <c r="G6537" s="79" t="s">
        <v>7204</v>
      </c>
      <c r="H6537" s="358"/>
      <c r="J6537" s="341"/>
      <c r="L6537"/>
      <c r="M6537"/>
      <c r="P6537" s="9">
        <v>262</v>
      </c>
      <c r="V6537" s="39"/>
      <c r="Z6537" s="38"/>
      <c r="AA6537" s="38">
        <v>15</v>
      </c>
      <c r="AB6537" s="30"/>
      <c r="AC6537" s="31"/>
      <c r="AD6537" s="32"/>
      <c r="AE6537" s="32"/>
      <c r="AF6537" s="33"/>
      <c r="AJ6537" s="350"/>
      <c r="AK6537" s="3"/>
      <c r="AL6537" s="3"/>
    </row>
    <row r="6538" spans="1:38" ht="12" customHeight="1" x14ac:dyDescent="0.25">
      <c r="A6538" s="76">
        <v>6201160</v>
      </c>
      <c r="B6538" s="98" t="s">
        <v>6852</v>
      </c>
      <c r="C6538" s="74"/>
      <c r="D6538" s="115">
        <v>25.64</v>
      </c>
      <c r="E6538" s="75" t="s">
        <v>6463</v>
      </c>
      <c r="F6538" s="112">
        <f t="shared" si="308"/>
        <v>30.768000000000001</v>
      </c>
      <c r="G6538" s="79" t="s">
        <v>7204</v>
      </c>
      <c r="H6538" s="358"/>
      <c r="J6538" s="341"/>
      <c r="L6538"/>
      <c r="M6538"/>
      <c r="P6538" s="9">
        <v>262</v>
      </c>
      <c r="V6538" s="39"/>
      <c r="Z6538" s="38"/>
      <c r="AA6538" s="38">
        <v>15</v>
      </c>
      <c r="AB6538" s="30"/>
      <c r="AC6538" s="31"/>
      <c r="AD6538" s="32"/>
      <c r="AE6538" s="32"/>
      <c r="AF6538" s="33"/>
      <c r="AJ6538" s="350"/>
      <c r="AK6538" s="3"/>
      <c r="AL6538" s="3"/>
    </row>
    <row r="6539" spans="1:38" ht="12" customHeight="1" x14ac:dyDescent="0.25">
      <c r="A6539" s="76">
        <v>6201161</v>
      </c>
      <c r="B6539" s="98" t="s">
        <v>6853</v>
      </c>
      <c r="C6539" s="74"/>
      <c r="D6539" s="115">
        <v>29.91</v>
      </c>
      <c r="E6539" s="75" t="s">
        <v>6463</v>
      </c>
      <c r="F6539" s="112">
        <f t="shared" si="308"/>
        <v>35.891999999999996</v>
      </c>
      <c r="G6539" s="79" t="s">
        <v>3335</v>
      </c>
      <c r="H6539" s="358"/>
      <c r="J6539" s="341"/>
      <c r="L6539"/>
      <c r="M6539"/>
      <c r="P6539" s="9">
        <v>262</v>
      </c>
      <c r="V6539" s="39"/>
      <c r="Z6539" s="38"/>
      <c r="AA6539" s="38">
        <v>15</v>
      </c>
      <c r="AB6539" s="30"/>
      <c r="AC6539" s="31"/>
      <c r="AD6539" s="32"/>
      <c r="AE6539" s="32"/>
      <c r="AF6539" s="33"/>
      <c r="AJ6539" s="350"/>
      <c r="AK6539" s="3"/>
      <c r="AL6539" s="3"/>
    </row>
    <row r="6540" spans="1:38" ht="12" customHeight="1" x14ac:dyDescent="0.25">
      <c r="A6540" s="76">
        <v>6201162</v>
      </c>
      <c r="B6540" s="98" t="s">
        <v>6854</v>
      </c>
      <c r="C6540" s="74"/>
      <c r="D6540" s="115">
        <v>32.049999999999997</v>
      </c>
      <c r="E6540" s="75" t="s">
        <v>6463</v>
      </c>
      <c r="F6540" s="112">
        <f t="shared" si="308"/>
        <v>38.459999999999994</v>
      </c>
      <c r="G6540" s="79" t="s">
        <v>7204</v>
      </c>
      <c r="H6540" s="358"/>
      <c r="J6540" s="341"/>
      <c r="L6540"/>
      <c r="M6540"/>
      <c r="P6540" s="9">
        <v>262</v>
      </c>
      <c r="V6540" s="39"/>
      <c r="Z6540" s="38"/>
      <c r="AA6540" s="38">
        <v>15</v>
      </c>
      <c r="AB6540" s="30"/>
      <c r="AC6540" s="31"/>
      <c r="AD6540" s="32"/>
      <c r="AE6540" s="32"/>
      <c r="AF6540" s="33"/>
      <c r="AJ6540" s="350"/>
      <c r="AK6540" s="3"/>
      <c r="AL6540" s="3"/>
    </row>
    <row r="6541" spans="1:38" ht="12" customHeight="1" x14ac:dyDescent="0.25">
      <c r="A6541" s="76">
        <v>6201163</v>
      </c>
      <c r="B6541" s="98" t="s">
        <v>6899</v>
      </c>
      <c r="C6541" s="74"/>
      <c r="D6541" s="115">
        <v>27.77</v>
      </c>
      <c r="E6541" s="75" t="s">
        <v>6463</v>
      </c>
      <c r="F6541" s="112">
        <f t="shared" si="308"/>
        <v>33.323999999999998</v>
      </c>
      <c r="G6541" s="79" t="s">
        <v>7204</v>
      </c>
      <c r="H6541" s="358"/>
      <c r="J6541" s="341"/>
      <c r="L6541"/>
      <c r="M6541"/>
      <c r="P6541" s="9">
        <v>262</v>
      </c>
      <c r="V6541" s="39"/>
      <c r="Z6541" s="38"/>
      <c r="AA6541" s="38">
        <v>15</v>
      </c>
      <c r="AB6541" s="30"/>
      <c r="AC6541" s="31"/>
      <c r="AD6541" s="32"/>
      <c r="AE6541" s="32"/>
      <c r="AF6541" s="33"/>
      <c r="AJ6541" s="350"/>
      <c r="AK6541" s="3"/>
      <c r="AL6541" s="3"/>
    </row>
    <row r="6542" spans="1:38" ht="12" customHeight="1" x14ac:dyDescent="0.25">
      <c r="A6542" s="76">
        <v>6201164</v>
      </c>
      <c r="B6542" s="98" t="s">
        <v>6855</v>
      </c>
      <c r="C6542" s="74"/>
      <c r="D6542" s="115">
        <v>31.44</v>
      </c>
      <c r="E6542" s="75" t="s">
        <v>6463</v>
      </c>
      <c r="F6542" s="112">
        <f t="shared" si="308"/>
        <v>37.728000000000002</v>
      </c>
      <c r="G6542" s="79" t="s">
        <v>7204</v>
      </c>
      <c r="H6542" s="358"/>
      <c r="I6542" s="326"/>
      <c r="J6542" s="341"/>
      <c r="L6542"/>
      <c r="M6542"/>
      <c r="P6542" s="9">
        <v>262</v>
      </c>
      <c r="V6542" s="39"/>
      <c r="Z6542" s="38"/>
      <c r="AA6542" s="38">
        <v>15</v>
      </c>
      <c r="AB6542" s="30"/>
      <c r="AC6542" s="31"/>
      <c r="AD6542" s="32"/>
      <c r="AE6542" s="32"/>
      <c r="AF6542" s="33"/>
      <c r="AJ6542" s="350"/>
      <c r="AK6542" s="3"/>
      <c r="AL6542" s="3"/>
    </row>
    <row r="6543" spans="1:38" ht="12" customHeight="1" x14ac:dyDescent="0.25">
      <c r="A6543" s="76">
        <v>6201165</v>
      </c>
      <c r="B6543" s="98" t="s">
        <v>6856</v>
      </c>
      <c r="C6543" s="74"/>
      <c r="D6543" s="115">
        <v>34.19</v>
      </c>
      <c r="E6543" s="75" t="s">
        <v>6463</v>
      </c>
      <c r="F6543" s="112">
        <f t="shared" si="308"/>
        <v>41.027999999999999</v>
      </c>
      <c r="G6543" s="79" t="s">
        <v>7204</v>
      </c>
      <c r="H6543" s="358"/>
      <c r="J6543" s="341"/>
      <c r="L6543"/>
      <c r="M6543"/>
      <c r="P6543" s="9">
        <v>262</v>
      </c>
      <c r="V6543" s="39"/>
      <c r="Z6543" s="38"/>
      <c r="AA6543" s="38">
        <v>15</v>
      </c>
      <c r="AB6543" s="30"/>
      <c r="AC6543" s="31"/>
      <c r="AD6543" s="32"/>
      <c r="AE6543" s="32"/>
      <c r="AF6543" s="33"/>
      <c r="AJ6543" s="350"/>
      <c r="AK6543" s="3"/>
      <c r="AL6543" s="3"/>
    </row>
    <row r="6544" spans="1:38" ht="12" customHeight="1" x14ac:dyDescent="0.25">
      <c r="A6544" s="76">
        <v>6201166</v>
      </c>
      <c r="B6544" s="98" t="s">
        <v>6857</v>
      </c>
      <c r="C6544" s="74"/>
      <c r="D6544" s="115">
        <v>40.590000000000003</v>
      </c>
      <c r="E6544" s="75" t="s">
        <v>6463</v>
      </c>
      <c r="F6544" s="112">
        <f t="shared" si="308"/>
        <v>48.708000000000006</v>
      </c>
      <c r="G6544" s="79" t="s">
        <v>3335</v>
      </c>
      <c r="H6544" s="358"/>
      <c r="J6544" s="341"/>
      <c r="L6544"/>
      <c r="M6544"/>
      <c r="P6544" s="9">
        <v>262</v>
      </c>
      <c r="V6544" s="39"/>
      <c r="Z6544" s="38"/>
      <c r="AA6544" s="38">
        <v>15</v>
      </c>
      <c r="AB6544" s="30"/>
      <c r="AC6544" s="31"/>
      <c r="AD6544" s="32"/>
      <c r="AE6544" s="32"/>
      <c r="AF6544" s="33"/>
      <c r="AJ6544" s="350"/>
      <c r="AK6544" s="3"/>
      <c r="AL6544" s="3"/>
    </row>
    <row r="6545" spans="1:38" ht="12" customHeight="1" x14ac:dyDescent="0.25">
      <c r="A6545" s="76">
        <v>6201167</v>
      </c>
      <c r="B6545" s="98" t="s">
        <v>6858</v>
      </c>
      <c r="C6545" s="74"/>
      <c r="D6545" s="115">
        <v>57.69</v>
      </c>
      <c r="E6545" s="75" t="s">
        <v>6463</v>
      </c>
      <c r="F6545" s="112">
        <f t="shared" si="308"/>
        <v>69.227999999999994</v>
      </c>
      <c r="G6545" s="79" t="s">
        <v>3335</v>
      </c>
      <c r="H6545" s="358"/>
      <c r="J6545" s="341"/>
      <c r="L6545"/>
      <c r="M6545"/>
      <c r="P6545" s="9">
        <v>262</v>
      </c>
      <c r="V6545" s="39"/>
      <c r="Z6545" s="38"/>
      <c r="AA6545" s="38">
        <v>15</v>
      </c>
      <c r="AB6545" s="30"/>
      <c r="AC6545" s="31"/>
      <c r="AD6545" s="32"/>
      <c r="AE6545" s="32"/>
      <c r="AF6545" s="33"/>
      <c r="AJ6545" s="350"/>
      <c r="AK6545" s="3"/>
      <c r="AL6545" s="3"/>
    </row>
    <row r="6546" spans="1:38" ht="12" customHeight="1" x14ac:dyDescent="0.25">
      <c r="A6546" s="76">
        <v>6201168</v>
      </c>
      <c r="B6546" s="98" t="s">
        <v>6859</v>
      </c>
      <c r="C6546" s="74"/>
      <c r="D6546" s="115">
        <v>74.77</v>
      </c>
      <c r="E6546" s="75" t="s">
        <v>6463</v>
      </c>
      <c r="F6546" s="112">
        <f t="shared" si="308"/>
        <v>89.72399999999999</v>
      </c>
      <c r="G6546" s="79" t="s">
        <v>3681</v>
      </c>
      <c r="H6546" s="358"/>
      <c r="J6546" s="341"/>
      <c r="L6546"/>
      <c r="M6546"/>
      <c r="P6546" s="9">
        <v>262</v>
      </c>
      <c r="V6546" s="39"/>
      <c r="Z6546" s="38"/>
      <c r="AA6546" s="38">
        <v>15</v>
      </c>
      <c r="AB6546" s="30"/>
      <c r="AC6546" s="31"/>
      <c r="AD6546" s="32"/>
      <c r="AE6546" s="32"/>
      <c r="AF6546" s="33"/>
      <c r="AJ6546" s="350"/>
      <c r="AK6546" s="3"/>
      <c r="AL6546" s="3"/>
    </row>
    <row r="6547" spans="1:38" ht="12" customHeight="1" x14ac:dyDescent="0.25">
      <c r="A6547" s="76">
        <v>6201169</v>
      </c>
      <c r="B6547" s="98" t="s">
        <v>6860</v>
      </c>
      <c r="C6547" s="74"/>
      <c r="D6547" s="115">
        <v>87.59</v>
      </c>
      <c r="E6547" s="75" t="s">
        <v>6463</v>
      </c>
      <c r="F6547" s="112">
        <f t="shared" si="308"/>
        <v>105.108</v>
      </c>
      <c r="G6547" s="79" t="s">
        <v>3681</v>
      </c>
      <c r="H6547" s="358"/>
      <c r="J6547" s="341"/>
      <c r="L6547"/>
      <c r="M6547"/>
      <c r="P6547" s="9">
        <v>262</v>
      </c>
      <c r="V6547" s="39"/>
      <c r="Z6547" s="38"/>
      <c r="AA6547" s="38">
        <v>15</v>
      </c>
      <c r="AB6547" s="30"/>
      <c r="AC6547" s="31"/>
      <c r="AD6547" s="32"/>
      <c r="AE6547" s="32"/>
      <c r="AF6547" s="33"/>
      <c r="AJ6547" s="350"/>
      <c r="AK6547" s="3"/>
      <c r="AL6547" s="3"/>
    </row>
    <row r="6548" spans="1:38" ht="12" customHeight="1" x14ac:dyDescent="0.25">
      <c r="A6548" s="76">
        <v>6201170</v>
      </c>
      <c r="B6548" s="98" t="s">
        <v>6861</v>
      </c>
      <c r="C6548" s="74"/>
      <c r="D6548" s="115">
        <v>104.69</v>
      </c>
      <c r="E6548" s="75" t="s">
        <v>6463</v>
      </c>
      <c r="F6548" s="112">
        <f t="shared" si="308"/>
        <v>125.62799999999999</v>
      </c>
      <c r="G6548" s="79" t="s">
        <v>3681</v>
      </c>
      <c r="H6548" s="358"/>
      <c r="J6548" s="341"/>
      <c r="L6548"/>
      <c r="M6548"/>
      <c r="P6548" s="9">
        <v>262</v>
      </c>
      <c r="V6548" s="39"/>
      <c r="Z6548" s="38"/>
      <c r="AA6548" s="38">
        <v>15</v>
      </c>
      <c r="AB6548" s="30"/>
      <c r="AC6548" s="31"/>
      <c r="AD6548" s="32"/>
      <c r="AE6548" s="32"/>
      <c r="AF6548" s="33"/>
      <c r="AJ6548" s="350"/>
      <c r="AK6548" s="3"/>
      <c r="AL6548" s="3"/>
    </row>
    <row r="6549" spans="1:38" ht="12" customHeight="1" x14ac:dyDescent="0.25">
      <c r="A6549" s="76">
        <v>6201171</v>
      </c>
      <c r="B6549" s="98" t="s">
        <v>6862</v>
      </c>
      <c r="C6549" s="74"/>
      <c r="D6549" s="115">
        <v>128.18</v>
      </c>
      <c r="E6549" s="75" t="s">
        <v>6463</v>
      </c>
      <c r="F6549" s="112">
        <f t="shared" si="308"/>
        <v>153.816</v>
      </c>
      <c r="G6549" s="79" t="s">
        <v>3681</v>
      </c>
      <c r="H6549" s="358"/>
      <c r="I6549" s="326"/>
      <c r="J6549" s="341"/>
      <c r="L6549"/>
      <c r="M6549"/>
      <c r="P6549" s="9">
        <v>262</v>
      </c>
      <c r="V6549" s="39"/>
      <c r="Z6549" s="38"/>
      <c r="AA6549" s="38">
        <v>15</v>
      </c>
      <c r="AB6549" s="30"/>
      <c r="AC6549" s="31"/>
      <c r="AD6549" s="32"/>
      <c r="AE6549" s="32"/>
      <c r="AF6549" s="33"/>
      <c r="AJ6549" s="350"/>
      <c r="AK6549" s="3"/>
      <c r="AL6549" s="3"/>
    </row>
    <row r="6550" spans="1:38" ht="12" customHeight="1" x14ac:dyDescent="0.25">
      <c r="A6550" s="76">
        <v>6201172</v>
      </c>
      <c r="B6550" s="98" t="s">
        <v>6863</v>
      </c>
      <c r="C6550" s="74"/>
      <c r="D6550" s="115">
        <v>185.87</v>
      </c>
      <c r="E6550" s="75" t="s">
        <v>6463</v>
      </c>
      <c r="F6550" s="112">
        <f t="shared" si="308"/>
        <v>223.04400000000001</v>
      </c>
      <c r="G6550" s="79" t="s">
        <v>3681</v>
      </c>
      <c r="H6550" s="358"/>
      <c r="J6550" s="341"/>
      <c r="L6550"/>
      <c r="M6550"/>
      <c r="P6550" s="9">
        <v>262</v>
      </c>
      <c r="V6550" s="39"/>
      <c r="Z6550" s="38"/>
      <c r="AA6550" s="38">
        <v>15</v>
      </c>
      <c r="AB6550" s="30"/>
      <c r="AC6550" s="31"/>
      <c r="AD6550" s="32"/>
      <c r="AE6550" s="32"/>
      <c r="AF6550" s="33"/>
      <c r="AJ6550" s="350"/>
      <c r="AK6550" s="3"/>
      <c r="AL6550" s="3"/>
    </row>
    <row r="6551" spans="1:38" ht="12" customHeight="1" x14ac:dyDescent="0.25">
      <c r="A6551" s="76">
        <v>6201173</v>
      </c>
      <c r="B6551" s="98" t="s">
        <v>6864</v>
      </c>
      <c r="C6551" s="74"/>
      <c r="D6551" s="115">
        <v>228.6</v>
      </c>
      <c r="E6551" s="75" t="s">
        <v>6463</v>
      </c>
      <c r="F6551" s="112">
        <f t="shared" si="308"/>
        <v>274.32</v>
      </c>
      <c r="G6551" s="79" t="s">
        <v>3681</v>
      </c>
      <c r="H6551" s="358"/>
      <c r="J6551" s="341"/>
      <c r="L6551"/>
      <c r="M6551"/>
      <c r="P6551" s="9">
        <v>262</v>
      </c>
      <c r="V6551" s="39"/>
      <c r="Z6551" s="38"/>
      <c r="AA6551" s="38">
        <v>15</v>
      </c>
      <c r="AB6551" s="30"/>
      <c r="AC6551" s="31"/>
      <c r="AD6551" s="32"/>
      <c r="AE6551" s="32"/>
      <c r="AF6551" s="33"/>
      <c r="AJ6551" s="350"/>
      <c r="AK6551" s="3"/>
      <c r="AL6551" s="3"/>
    </row>
    <row r="6552" spans="1:38" ht="12" customHeight="1" x14ac:dyDescent="0.25">
      <c r="A6552" s="76">
        <v>6201174</v>
      </c>
      <c r="B6552" s="98" t="s">
        <v>6865</v>
      </c>
      <c r="C6552" s="74"/>
      <c r="D6552" s="115">
        <v>36.32</v>
      </c>
      <c r="E6552" s="75" t="s">
        <v>6463</v>
      </c>
      <c r="F6552" s="112">
        <f t="shared" si="308"/>
        <v>43.583999999999996</v>
      </c>
      <c r="G6552" s="79" t="s">
        <v>7204</v>
      </c>
      <c r="H6552" s="358"/>
      <c r="J6552" s="341"/>
      <c r="L6552"/>
      <c r="M6552"/>
      <c r="P6552" s="9">
        <v>262</v>
      </c>
      <c r="V6552" s="39"/>
      <c r="Z6552" s="38"/>
      <c r="AA6552" s="38">
        <v>15</v>
      </c>
      <c r="AB6552" s="30"/>
      <c r="AC6552" s="31"/>
      <c r="AD6552" s="32"/>
      <c r="AE6552" s="32"/>
      <c r="AF6552" s="33"/>
      <c r="AJ6552" s="350"/>
      <c r="AK6552" s="3"/>
      <c r="AL6552" s="3"/>
    </row>
    <row r="6553" spans="1:38" ht="12" customHeight="1" x14ac:dyDescent="0.25">
      <c r="A6553" s="76">
        <v>6201175</v>
      </c>
      <c r="B6553" s="98" t="s">
        <v>6866</v>
      </c>
      <c r="C6553" s="74"/>
      <c r="D6553" s="115">
        <v>40.590000000000003</v>
      </c>
      <c r="E6553" s="75" t="s">
        <v>6463</v>
      </c>
      <c r="F6553" s="112">
        <f t="shared" si="308"/>
        <v>48.708000000000006</v>
      </c>
      <c r="G6553" s="79" t="s">
        <v>7204</v>
      </c>
      <c r="H6553" s="358"/>
      <c r="J6553" s="341"/>
      <c r="L6553"/>
      <c r="M6553"/>
      <c r="P6553" s="9">
        <v>262</v>
      </c>
      <c r="V6553" s="39"/>
      <c r="Z6553" s="38"/>
      <c r="AA6553" s="38">
        <v>15</v>
      </c>
      <c r="AB6553" s="30"/>
      <c r="AC6553" s="31"/>
      <c r="AD6553" s="32"/>
      <c r="AE6553" s="32"/>
      <c r="AF6553" s="33"/>
      <c r="AJ6553" s="350"/>
      <c r="AK6553" s="3"/>
      <c r="AL6553" s="3"/>
    </row>
    <row r="6554" spans="1:38" ht="12" customHeight="1" x14ac:dyDescent="0.25">
      <c r="A6554" s="76">
        <v>6201176</v>
      </c>
      <c r="B6554" s="98" t="s">
        <v>6867</v>
      </c>
      <c r="C6554" s="74"/>
      <c r="D6554" s="115">
        <v>53.41</v>
      </c>
      <c r="E6554" s="75" t="s">
        <v>6463</v>
      </c>
      <c r="F6554" s="112">
        <f t="shared" si="308"/>
        <v>64.091999999999999</v>
      </c>
      <c r="G6554" s="79" t="s">
        <v>3335</v>
      </c>
      <c r="H6554" s="358"/>
      <c r="J6554" s="341"/>
      <c r="L6554"/>
      <c r="M6554"/>
      <c r="P6554" s="9">
        <v>262</v>
      </c>
      <c r="V6554" s="39"/>
      <c r="Z6554" s="38"/>
      <c r="AA6554" s="38">
        <v>15</v>
      </c>
      <c r="AB6554" s="30"/>
      <c r="AC6554" s="31"/>
      <c r="AD6554" s="32"/>
      <c r="AE6554" s="32"/>
      <c r="AF6554" s="33"/>
      <c r="AJ6554" s="350"/>
      <c r="AK6554" s="3"/>
      <c r="AL6554" s="3"/>
    </row>
    <row r="6555" spans="1:38" ht="12" customHeight="1" x14ac:dyDescent="0.25">
      <c r="A6555" s="76">
        <v>6201177</v>
      </c>
      <c r="B6555" s="98" t="s">
        <v>6868</v>
      </c>
      <c r="C6555" s="74"/>
      <c r="D6555" s="115">
        <v>66.23</v>
      </c>
      <c r="E6555" s="75" t="s">
        <v>6463</v>
      </c>
      <c r="F6555" s="112">
        <f t="shared" si="308"/>
        <v>79.475999999999999</v>
      </c>
      <c r="G6555" s="79" t="s">
        <v>7204</v>
      </c>
      <c r="H6555" s="358"/>
      <c r="J6555" s="341"/>
      <c r="L6555"/>
      <c r="M6555"/>
      <c r="P6555" s="9">
        <v>262</v>
      </c>
      <c r="V6555" s="39"/>
      <c r="Z6555" s="38"/>
      <c r="AA6555" s="38">
        <v>15</v>
      </c>
      <c r="AB6555" s="30"/>
      <c r="AC6555" s="31"/>
      <c r="AD6555" s="32"/>
      <c r="AE6555" s="32"/>
      <c r="AF6555" s="33"/>
      <c r="AJ6555" s="350"/>
      <c r="AK6555" s="3"/>
      <c r="AL6555" s="3"/>
    </row>
    <row r="6556" spans="1:38" ht="12" customHeight="1" x14ac:dyDescent="0.25">
      <c r="A6556" s="76">
        <v>6201178</v>
      </c>
      <c r="B6556" s="98" t="s">
        <v>6869</v>
      </c>
      <c r="C6556" s="74"/>
      <c r="D6556" s="115">
        <v>74.77</v>
      </c>
      <c r="E6556" s="75" t="s">
        <v>6463</v>
      </c>
      <c r="F6556" s="112">
        <f t="shared" ref="F6556:F6562" si="309">D6556*1.2</f>
        <v>89.72399999999999</v>
      </c>
      <c r="G6556" s="79" t="s">
        <v>3335</v>
      </c>
      <c r="H6556" s="358"/>
      <c r="I6556" s="326"/>
      <c r="J6556" s="341"/>
      <c r="L6556"/>
      <c r="M6556"/>
      <c r="P6556" s="9">
        <v>262</v>
      </c>
      <c r="V6556" s="39"/>
      <c r="Z6556" s="38"/>
      <c r="AA6556" s="38">
        <v>15</v>
      </c>
      <c r="AB6556" s="30"/>
      <c r="AC6556" s="31"/>
      <c r="AD6556" s="32"/>
      <c r="AE6556" s="32"/>
      <c r="AF6556" s="33"/>
      <c r="AJ6556" s="350"/>
      <c r="AK6556" s="3"/>
      <c r="AL6556" s="3"/>
    </row>
    <row r="6557" spans="1:38" ht="12" customHeight="1" x14ac:dyDescent="0.25">
      <c r="A6557" s="76">
        <v>6201179</v>
      </c>
      <c r="B6557" s="98" t="s">
        <v>6870</v>
      </c>
      <c r="C6557" s="74"/>
      <c r="D6557" s="115">
        <v>113.23</v>
      </c>
      <c r="E6557" s="75" t="s">
        <v>1</v>
      </c>
      <c r="F6557" s="112">
        <f t="shared" si="309"/>
        <v>135.876</v>
      </c>
      <c r="G6557" s="79" t="s">
        <v>3335</v>
      </c>
      <c r="H6557" s="358"/>
      <c r="J6557" s="341"/>
      <c r="L6557"/>
      <c r="M6557"/>
      <c r="P6557" s="9">
        <v>262</v>
      </c>
      <c r="V6557" s="39"/>
      <c r="Z6557" s="38"/>
      <c r="AA6557" s="38">
        <v>15</v>
      </c>
      <c r="AB6557" s="30"/>
      <c r="AC6557" s="31"/>
      <c r="AD6557" s="32"/>
      <c r="AE6557" s="32"/>
      <c r="AF6557" s="33"/>
      <c r="AJ6557" s="350"/>
      <c r="AK6557" s="3"/>
      <c r="AL6557" s="3"/>
    </row>
    <row r="6558" spans="1:38" ht="12" customHeight="1" x14ac:dyDescent="0.25">
      <c r="A6558" s="76">
        <v>6201180</v>
      </c>
      <c r="B6558" s="98" t="s">
        <v>6871</v>
      </c>
      <c r="C6558" s="74"/>
      <c r="D6558" s="115">
        <v>185.87</v>
      </c>
      <c r="E6558" s="75" t="s">
        <v>6463</v>
      </c>
      <c r="F6558" s="112">
        <f t="shared" si="309"/>
        <v>223.04400000000001</v>
      </c>
      <c r="G6558" s="79" t="s">
        <v>3681</v>
      </c>
      <c r="H6558" s="358"/>
      <c r="J6558" s="341"/>
      <c r="L6558"/>
      <c r="M6558"/>
      <c r="P6558" s="9">
        <v>262</v>
      </c>
      <c r="V6558" s="39"/>
      <c r="Z6558" s="38"/>
      <c r="AA6558" s="38">
        <v>15</v>
      </c>
      <c r="AB6558" s="30"/>
      <c r="AC6558" s="31"/>
      <c r="AD6558" s="32"/>
      <c r="AE6558" s="32"/>
      <c r="AF6558" s="33"/>
      <c r="AJ6558" s="350"/>
      <c r="AK6558" s="3"/>
      <c r="AL6558" s="3"/>
    </row>
    <row r="6559" spans="1:38" ht="12" customHeight="1" x14ac:dyDescent="0.25">
      <c r="A6559" s="76">
        <v>6201181</v>
      </c>
      <c r="B6559" s="98" t="s">
        <v>6872</v>
      </c>
      <c r="C6559" s="74"/>
      <c r="D6559" s="115">
        <v>228.6</v>
      </c>
      <c r="E6559" s="75" t="s">
        <v>6463</v>
      </c>
      <c r="F6559" s="112">
        <f t="shared" si="309"/>
        <v>274.32</v>
      </c>
      <c r="G6559" s="79" t="s">
        <v>3681</v>
      </c>
      <c r="H6559" s="358"/>
      <c r="J6559" s="341"/>
      <c r="L6559"/>
      <c r="M6559"/>
      <c r="P6559" s="9">
        <v>262</v>
      </c>
      <c r="V6559" s="39"/>
      <c r="Z6559" s="38"/>
      <c r="AA6559" s="38">
        <v>15</v>
      </c>
      <c r="AB6559" s="30"/>
      <c r="AC6559" s="31"/>
      <c r="AD6559" s="32"/>
      <c r="AE6559" s="32"/>
      <c r="AF6559" s="33"/>
      <c r="AJ6559" s="350"/>
      <c r="AK6559" s="3"/>
      <c r="AL6559" s="3"/>
    </row>
    <row r="6560" spans="1:38" ht="12" customHeight="1" x14ac:dyDescent="0.25">
      <c r="A6560" s="76">
        <v>6201182</v>
      </c>
      <c r="B6560" s="98" t="s">
        <v>6873</v>
      </c>
      <c r="C6560" s="74"/>
      <c r="D6560" s="115">
        <v>269.19</v>
      </c>
      <c r="E6560" s="75" t="s">
        <v>6463</v>
      </c>
      <c r="F6560" s="112">
        <f t="shared" si="309"/>
        <v>323.02799999999996</v>
      </c>
      <c r="G6560" s="79" t="s">
        <v>3681</v>
      </c>
      <c r="H6560" s="358"/>
      <c r="J6560" s="341"/>
      <c r="L6560"/>
      <c r="M6560"/>
      <c r="P6560" s="9">
        <v>262</v>
      </c>
      <c r="V6560" s="39"/>
      <c r="Z6560" s="38"/>
      <c r="AA6560" s="38">
        <v>15</v>
      </c>
      <c r="AB6560" s="30"/>
      <c r="AC6560" s="31"/>
      <c r="AD6560" s="32"/>
      <c r="AE6560" s="32"/>
      <c r="AF6560" s="33"/>
      <c r="AJ6560" s="350"/>
      <c r="AK6560" s="3"/>
      <c r="AL6560" s="3"/>
    </row>
    <row r="6561" spans="1:38" ht="12" customHeight="1" x14ac:dyDescent="0.25">
      <c r="A6561" s="76">
        <v>6201183</v>
      </c>
      <c r="B6561" s="98" t="s">
        <v>6874</v>
      </c>
      <c r="C6561" s="74"/>
      <c r="D6561" s="115">
        <v>284.14999999999998</v>
      </c>
      <c r="E6561" s="75" t="s">
        <v>6463</v>
      </c>
      <c r="F6561" s="112">
        <f t="shared" si="309"/>
        <v>340.97999999999996</v>
      </c>
      <c r="G6561" s="79" t="s">
        <v>3681</v>
      </c>
      <c r="H6561" s="358"/>
      <c r="J6561" s="341"/>
      <c r="L6561"/>
      <c r="M6561"/>
      <c r="P6561" s="9">
        <v>262</v>
      </c>
      <c r="V6561" s="39"/>
      <c r="Z6561" s="38"/>
      <c r="AA6561" s="38">
        <v>15</v>
      </c>
      <c r="AB6561" s="30"/>
      <c r="AC6561" s="31"/>
      <c r="AD6561" s="32"/>
      <c r="AE6561" s="32"/>
      <c r="AF6561" s="33"/>
      <c r="AJ6561" s="350"/>
      <c r="AK6561" s="3"/>
      <c r="AL6561" s="3"/>
    </row>
    <row r="6562" spans="1:38" ht="12" customHeight="1" x14ac:dyDescent="0.25">
      <c r="A6562" s="76">
        <v>6201184</v>
      </c>
      <c r="B6562" s="98" t="s">
        <v>6875</v>
      </c>
      <c r="C6562" s="74"/>
      <c r="D6562" s="115">
        <v>363.2</v>
      </c>
      <c r="E6562" s="75" t="s">
        <v>6463</v>
      </c>
      <c r="F6562" s="112">
        <f t="shared" si="309"/>
        <v>435.84</v>
      </c>
      <c r="G6562" s="79" t="s">
        <v>3681</v>
      </c>
      <c r="H6562" s="358"/>
      <c r="J6562" s="341"/>
      <c r="L6562"/>
      <c r="M6562"/>
      <c r="P6562" s="9">
        <v>262</v>
      </c>
      <c r="V6562" s="39"/>
      <c r="Z6562" s="38"/>
      <c r="AA6562" s="38">
        <v>15</v>
      </c>
      <c r="AB6562" s="30"/>
      <c r="AC6562" s="31"/>
      <c r="AD6562" s="32"/>
      <c r="AE6562" s="32"/>
      <c r="AF6562" s="33"/>
      <c r="AJ6562" s="350"/>
      <c r="AK6562" s="3"/>
      <c r="AL6562" s="3"/>
    </row>
    <row r="6563" spans="1:38" ht="12" customHeight="1" x14ac:dyDescent="0.25">
      <c r="A6563" s="76">
        <v>6201185</v>
      </c>
      <c r="B6563" s="98" t="s">
        <v>6876</v>
      </c>
      <c r="C6563" s="74"/>
      <c r="D6563" s="115">
        <v>457.2</v>
      </c>
      <c r="E6563" s="75" t="s">
        <v>6463</v>
      </c>
      <c r="F6563" s="112">
        <f t="shared" ref="F6563:F6569" si="310">D6563*1.2</f>
        <v>548.64</v>
      </c>
      <c r="G6563" s="79" t="s">
        <v>3335</v>
      </c>
      <c r="H6563" s="358"/>
      <c r="I6563" s="326"/>
      <c r="J6563" s="341"/>
      <c r="L6563"/>
      <c r="M6563"/>
      <c r="P6563" s="9">
        <v>262</v>
      </c>
      <c r="V6563" s="39"/>
      <c r="Z6563" s="38"/>
      <c r="AA6563" s="38">
        <v>15</v>
      </c>
      <c r="AB6563" s="30"/>
      <c r="AC6563" s="31"/>
      <c r="AD6563" s="32"/>
      <c r="AE6563" s="32"/>
      <c r="AF6563" s="33"/>
      <c r="AJ6563" s="350"/>
      <c r="AK6563" s="3"/>
      <c r="AL6563" s="3"/>
    </row>
    <row r="6564" spans="1:38" ht="12" customHeight="1" x14ac:dyDescent="0.25">
      <c r="A6564" s="76">
        <v>6201186</v>
      </c>
      <c r="B6564" s="98" t="s">
        <v>6877</v>
      </c>
      <c r="C6564" s="74"/>
      <c r="D6564" s="115">
        <v>583.25</v>
      </c>
      <c r="E6564" s="75" t="s">
        <v>6463</v>
      </c>
      <c r="F6564" s="112">
        <f t="shared" si="310"/>
        <v>699.9</v>
      </c>
      <c r="G6564" s="79" t="s">
        <v>3681</v>
      </c>
      <c r="H6564" s="358"/>
      <c r="J6564" s="341"/>
      <c r="L6564"/>
      <c r="M6564"/>
      <c r="P6564" s="9">
        <v>262</v>
      </c>
      <c r="V6564" s="39"/>
      <c r="Z6564" s="38"/>
      <c r="AA6564" s="38">
        <v>15</v>
      </c>
      <c r="AB6564" s="30"/>
      <c r="AC6564" s="31"/>
      <c r="AD6564" s="32"/>
      <c r="AE6564" s="32"/>
      <c r="AF6564" s="33"/>
      <c r="AJ6564" s="350"/>
      <c r="AK6564" s="3"/>
      <c r="AL6564" s="3"/>
    </row>
    <row r="6565" spans="1:38" ht="12" customHeight="1" x14ac:dyDescent="0.25">
      <c r="A6565" s="76">
        <v>6201187</v>
      </c>
      <c r="B6565" s="98" t="s">
        <v>6878</v>
      </c>
      <c r="C6565" s="74"/>
      <c r="D6565" s="115">
        <v>604.61</v>
      </c>
      <c r="E6565" s="75" t="s">
        <v>6463</v>
      </c>
      <c r="F6565" s="112">
        <f t="shared" si="310"/>
        <v>725.53200000000004</v>
      </c>
      <c r="G6565" s="79" t="s">
        <v>3681</v>
      </c>
      <c r="H6565" s="358"/>
      <c r="J6565" s="341"/>
      <c r="L6565"/>
      <c r="M6565"/>
      <c r="P6565" s="9">
        <v>262</v>
      </c>
      <c r="V6565" s="39"/>
      <c r="Z6565" s="38"/>
      <c r="AA6565" s="38">
        <v>15</v>
      </c>
      <c r="AB6565" s="30"/>
      <c r="AC6565" s="31"/>
      <c r="AD6565" s="32"/>
      <c r="AE6565" s="32"/>
      <c r="AF6565" s="33"/>
      <c r="AJ6565" s="350"/>
      <c r="AK6565" s="3"/>
      <c r="AL6565" s="3"/>
    </row>
    <row r="6566" spans="1:38" ht="12" customHeight="1" x14ac:dyDescent="0.25">
      <c r="A6566" s="76">
        <v>6201188</v>
      </c>
      <c r="B6566" s="98" t="s">
        <v>6879</v>
      </c>
      <c r="C6566" s="74"/>
      <c r="D6566" s="115">
        <v>50.8</v>
      </c>
      <c r="E6566" s="75" t="s">
        <v>6463</v>
      </c>
      <c r="F6566" s="112">
        <f t="shared" si="310"/>
        <v>60.959999999999994</v>
      </c>
      <c r="G6566" s="79" t="s">
        <v>7204</v>
      </c>
      <c r="H6566" s="358"/>
      <c r="J6566" s="341"/>
      <c r="L6566"/>
      <c r="M6566"/>
      <c r="P6566" s="9">
        <v>262</v>
      </c>
      <c r="V6566" s="39"/>
      <c r="Z6566" s="38"/>
      <c r="AA6566" s="38">
        <v>15</v>
      </c>
      <c r="AB6566" s="30"/>
      <c r="AC6566" s="31"/>
      <c r="AD6566" s="32"/>
      <c r="AE6566" s="32"/>
      <c r="AF6566" s="33"/>
      <c r="AJ6566" s="350"/>
      <c r="AK6566" s="3"/>
      <c r="AL6566" s="3"/>
    </row>
    <row r="6567" spans="1:38" ht="12" customHeight="1" x14ac:dyDescent="0.25">
      <c r="A6567" s="76">
        <v>6201189</v>
      </c>
      <c r="B6567" s="98" t="s">
        <v>6880</v>
      </c>
      <c r="C6567" s="74"/>
      <c r="D6567" s="115">
        <v>51.27</v>
      </c>
      <c r="E6567" s="75" t="s">
        <v>6463</v>
      </c>
      <c r="F6567" s="112">
        <f t="shared" si="310"/>
        <v>61.524000000000001</v>
      </c>
      <c r="G6567" s="79" t="s">
        <v>3681</v>
      </c>
      <c r="H6567" s="358"/>
      <c r="J6567" s="341"/>
      <c r="L6567"/>
      <c r="M6567"/>
      <c r="P6567" s="9">
        <v>262</v>
      </c>
      <c r="V6567" s="39"/>
      <c r="Z6567" s="38"/>
      <c r="AA6567" s="38">
        <v>15</v>
      </c>
      <c r="AB6567" s="30"/>
      <c r="AC6567" s="31"/>
      <c r="AD6567" s="32"/>
      <c r="AE6567" s="32"/>
      <c r="AF6567" s="33"/>
      <c r="AJ6567" s="350"/>
      <c r="AK6567" s="3"/>
      <c r="AL6567" s="3"/>
    </row>
    <row r="6568" spans="1:38" ht="12" customHeight="1" x14ac:dyDescent="0.25">
      <c r="A6568" s="76">
        <v>6201190</v>
      </c>
      <c r="B6568" s="98" t="s">
        <v>6881</v>
      </c>
      <c r="C6568" s="74"/>
      <c r="D6568" s="115">
        <v>59.82</v>
      </c>
      <c r="E6568" s="75" t="s">
        <v>6463</v>
      </c>
      <c r="F6568" s="112">
        <f t="shared" si="310"/>
        <v>71.783999999999992</v>
      </c>
      <c r="G6568" s="79" t="s">
        <v>3681</v>
      </c>
      <c r="H6568" s="358"/>
      <c r="J6568" s="341"/>
      <c r="L6568"/>
      <c r="M6568"/>
      <c r="P6568" s="9">
        <v>262</v>
      </c>
      <c r="V6568" s="39"/>
      <c r="Z6568" s="38"/>
      <c r="AA6568" s="38">
        <v>15</v>
      </c>
      <c r="AB6568" s="30"/>
      <c r="AC6568" s="31"/>
      <c r="AD6568" s="32"/>
      <c r="AE6568" s="32"/>
      <c r="AF6568" s="33"/>
      <c r="AJ6568" s="350"/>
      <c r="AK6568" s="3"/>
      <c r="AL6568" s="3"/>
    </row>
    <row r="6569" spans="1:38" ht="12" customHeight="1" x14ac:dyDescent="0.25">
      <c r="A6569" s="76">
        <v>6201191</v>
      </c>
      <c r="B6569" s="98" t="s">
        <v>6882</v>
      </c>
      <c r="C6569" s="74"/>
      <c r="D6569" s="115">
        <v>57.69</v>
      </c>
      <c r="E6569" s="75" t="s">
        <v>6464</v>
      </c>
      <c r="F6569" s="112">
        <f t="shared" si="310"/>
        <v>69.227999999999994</v>
      </c>
      <c r="G6569" s="79" t="s">
        <v>3335</v>
      </c>
      <c r="H6569" s="358"/>
      <c r="J6569" s="341"/>
      <c r="L6569"/>
      <c r="M6569"/>
      <c r="P6569" s="9">
        <v>262</v>
      </c>
      <c r="V6569" s="39"/>
      <c r="Z6569" s="38"/>
      <c r="AA6569" s="38">
        <v>15</v>
      </c>
      <c r="AB6569" s="30"/>
      <c r="AC6569" s="31"/>
      <c r="AD6569" s="32"/>
      <c r="AE6569" s="32"/>
      <c r="AF6569" s="33"/>
      <c r="AJ6569" s="350"/>
      <c r="AK6569" s="3"/>
      <c r="AL6569" s="3"/>
    </row>
    <row r="6570" spans="1:38" ht="12" customHeight="1" x14ac:dyDescent="0.25">
      <c r="A6570" s="76">
        <v>6201192</v>
      </c>
      <c r="B6570" s="98" t="s">
        <v>6883</v>
      </c>
      <c r="C6570" s="74"/>
      <c r="D6570" s="115">
        <v>91.86</v>
      </c>
      <c r="E6570" s="75" t="s">
        <v>6463</v>
      </c>
      <c r="F6570" s="112">
        <f t="shared" ref="F6570:F6576" si="311">D6570*1.2</f>
        <v>110.232</v>
      </c>
      <c r="G6570" s="79" t="s">
        <v>7204</v>
      </c>
      <c r="H6570" s="358"/>
      <c r="I6570" s="326"/>
      <c r="J6570" s="341"/>
      <c r="L6570"/>
      <c r="M6570"/>
      <c r="P6570" s="9">
        <v>262</v>
      </c>
      <c r="V6570" s="39"/>
      <c r="Z6570" s="38"/>
      <c r="AA6570" s="38">
        <v>15</v>
      </c>
      <c r="AB6570" s="30"/>
      <c r="AC6570" s="31"/>
      <c r="AD6570" s="32"/>
      <c r="AE6570" s="32"/>
      <c r="AF6570" s="33"/>
      <c r="AJ6570" s="350"/>
      <c r="AK6570" s="3"/>
      <c r="AL6570" s="3"/>
    </row>
    <row r="6571" spans="1:38" ht="12" customHeight="1" x14ac:dyDescent="0.25">
      <c r="A6571" s="76">
        <v>6201193</v>
      </c>
      <c r="B6571" s="98" t="s">
        <v>6884</v>
      </c>
      <c r="C6571" s="74"/>
      <c r="D6571" s="115">
        <v>145.28</v>
      </c>
      <c r="E6571" s="75" t="s">
        <v>6463</v>
      </c>
      <c r="F6571" s="112">
        <f t="shared" si="311"/>
        <v>174.33599999999998</v>
      </c>
      <c r="G6571" s="79" t="s">
        <v>3681</v>
      </c>
      <c r="H6571" s="358"/>
      <c r="J6571" s="341"/>
      <c r="L6571"/>
      <c r="M6571"/>
      <c r="P6571" s="9">
        <v>262</v>
      </c>
      <c r="V6571" s="39"/>
      <c r="Z6571" s="38"/>
      <c r="AA6571" s="38">
        <v>15</v>
      </c>
      <c r="AB6571" s="30"/>
      <c r="AC6571" s="31"/>
      <c r="AD6571" s="32"/>
      <c r="AE6571" s="32"/>
      <c r="AF6571" s="33"/>
      <c r="AJ6571" s="350"/>
      <c r="AK6571" s="3"/>
      <c r="AL6571" s="3"/>
    </row>
    <row r="6572" spans="1:38" ht="12" customHeight="1" x14ac:dyDescent="0.25">
      <c r="A6572" s="76">
        <v>6201194</v>
      </c>
      <c r="B6572" s="98" t="s">
        <v>6885</v>
      </c>
      <c r="C6572" s="74"/>
      <c r="D6572" s="115">
        <v>207.24</v>
      </c>
      <c r="E6572" s="75" t="s">
        <v>6463</v>
      </c>
      <c r="F6572" s="112">
        <f t="shared" si="311"/>
        <v>248.68799999999999</v>
      </c>
      <c r="G6572" s="79" t="s">
        <v>3681</v>
      </c>
      <c r="H6572" s="358"/>
      <c r="J6572" s="341"/>
      <c r="L6572"/>
      <c r="M6572"/>
      <c r="P6572" s="9">
        <v>262</v>
      </c>
      <c r="V6572" s="39"/>
      <c r="Z6572" s="38"/>
      <c r="AA6572" s="38">
        <v>15</v>
      </c>
      <c r="AB6572" s="30"/>
      <c r="AC6572" s="31"/>
      <c r="AD6572" s="32"/>
      <c r="AE6572" s="32"/>
      <c r="AF6572" s="33"/>
      <c r="AJ6572" s="350"/>
      <c r="AK6572" s="3"/>
      <c r="AL6572" s="3"/>
    </row>
    <row r="6573" spans="1:38" ht="12" customHeight="1" x14ac:dyDescent="0.25">
      <c r="A6573" s="76">
        <v>6201195</v>
      </c>
      <c r="B6573" s="98" t="s">
        <v>6886</v>
      </c>
      <c r="C6573" s="74"/>
      <c r="D6573" s="115">
        <v>264.92</v>
      </c>
      <c r="E6573" s="75" t="s">
        <v>6464</v>
      </c>
      <c r="F6573" s="112">
        <f t="shared" si="311"/>
        <v>317.904</v>
      </c>
      <c r="G6573" s="79" t="s">
        <v>3681</v>
      </c>
      <c r="H6573" s="358"/>
      <c r="J6573" s="341"/>
      <c r="L6573"/>
      <c r="M6573"/>
      <c r="P6573" s="9">
        <v>262</v>
      </c>
      <c r="V6573" s="39"/>
      <c r="Z6573" s="38"/>
      <c r="AA6573" s="38">
        <v>15</v>
      </c>
      <c r="AB6573" s="30"/>
      <c r="AC6573" s="31"/>
      <c r="AD6573" s="32"/>
      <c r="AE6573" s="32"/>
      <c r="AF6573" s="33"/>
      <c r="AJ6573" s="350"/>
      <c r="AK6573" s="3"/>
      <c r="AL6573" s="3"/>
    </row>
    <row r="6574" spans="1:38" ht="12" customHeight="1" x14ac:dyDescent="0.25">
      <c r="A6574" s="76">
        <v>6201196</v>
      </c>
      <c r="B6574" s="98" t="s">
        <v>6887</v>
      </c>
      <c r="C6574" s="74"/>
      <c r="D6574" s="115">
        <v>356.79</v>
      </c>
      <c r="E6574" s="75" t="s">
        <v>6464</v>
      </c>
      <c r="F6574" s="112">
        <f t="shared" si="311"/>
        <v>428.14800000000002</v>
      </c>
      <c r="G6574" s="79" t="s">
        <v>3681</v>
      </c>
      <c r="H6574" s="358"/>
      <c r="J6574" s="341"/>
      <c r="L6574"/>
      <c r="M6574"/>
      <c r="P6574" s="9">
        <v>262</v>
      </c>
      <c r="V6574" s="39"/>
      <c r="Z6574" s="38"/>
      <c r="AA6574" s="38">
        <v>15</v>
      </c>
      <c r="AB6574" s="30"/>
      <c r="AC6574" s="31"/>
      <c r="AD6574" s="32"/>
      <c r="AE6574" s="32"/>
      <c r="AF6574" s="33"/>
      <c r="AJ6574" s="350"/>
      <c r="AK6574" s="3"/>
      <c r="AL6574" s="3"/>
    </row>
    <row r="6575" spans="1:38" ht="12" customHeight="1" x14ac:dyDescent="0.25">
      <c r="A6575" s="76">
        <v>6201197</v>
      </c>
      <c r="B6575" s="98" t="s">
        <v>6888</v>
      </c>
      <c r="C6575" s="74"/>
      <c r="D6575" s="115">
        <v>480.7</v>
      </c>
      <c r="E6575" s="75" t="s">
        <v>6464</v>
      </c>
      <c r="F6575" s="112">
        <f t="shared" si="311"/>
        <v>576.83999999999992</v>
      </c>
      <c r="G6575" s="79" t="s">
        <v>3681</v>
      </c>
      <c r="H6575" s="358"/>
      <c r="J6575" s="341"/>
      <c r="L6575"/>
      <c r="M6575"/>
      <c r="P6575" s="9">
        <v>262</v>
      </c>
      <c r="V6575" s="39"/>
      <c r="Z6575" s="38"/>
      <c r="AA6575" s="38">
        <v>15</v>
      </c>
      <c r="AB6575" s="30"/>
      <c r="AC6575" s="31"/>
      <c r="AD6575" s="32"/>
      <c r="AE6575" s="32"/>
      <c r="AF6575" s="33"/>
      <c r="AJ6575" s="350"/>
      <c r="AK6575" s="3"/>
      <c r="AL6575" s="3"/>
    </row>
    <row r="6576" spans="1:38" ht="12" customHeight="1" x14ac:dyDescent="0.25">
      <c r="A6576" s="277">
        <v>6201198</v>
      </c>
      <c r="B6576" s="100" t="s">
        <v>6889</v>
      </c>
      <c r="C6576" s="85"/>
      <c r="D6576" s="115">
        <v>728.53</v>
      </c>
      <c r="E6576" s="86" t="s">
        <v>6464</v>
      </c>
      <c r="F6576" s="292">
        <f t="shared" si="311"/>
        <v>874.23599999999999</v>
      </c>
      <c r="G6576" s="79" t="s">
        <v>3681</v>
      </c>
      <c r="H6576" s="358"/>
      <c r="J6576" s="341"/>
      <c r="L6576"/>
      <c r="M6576"/>
      <c r="P6576" s="9">
        <v>262</v>
      </c>
      <c r="V6576" s="39"/>
      <c r="Z6576" s="38"/>
      <c r="AA6576" s="38">
        <v>15</v>
      </c>
      <c r="AB6576" s="30"/>
      <c r="AC6576" s="31"/>
      <c r="AD6576" s="32"/>
      <c r="AE6576" s="32"/>
      <c r="AF6576" s="33"/>
      <c r="AJ6576" s="350"/>
      <c r="AK6576" s="3"/>
      <c r="AL6576" s="3"/>
    </row>
    <row r="6577" spans="1:38" ht="75" customHeight="1" x14ac:dyDescent="0.25">
      <c r="A6577" s="269">
        <v>227</v>
      </c>
      <c r="B6577" s="284" t="s">
        <v>8138</v>
      </c>
      <c r="C6577" s="267"/>
      <c r="D6577" s="115"/>
      <c r="E6577" s="267"/>
      <c r="F6577" s="298"/>
      <c r="G6577" s="189"/>
      <c r="H6577" s="358"/>
      <c r="I6577" s="331"/>
      <c r="J6577" s="72"/>
      <c r="K6577" s="72"/>
      <c r="L6577"/>
      <c r="M6577"/>
      <c r="P6577" s="9">
        <v>263</v>
      </c>
      <c r="R6577" s="36"/>
      <c r="V6577" s="37"/>
      <c r="Z6577" s="38"/>
      <c r="AA6577" s="38"/>
      <c r="AB6577" s="30"/>
      <c r="AC6577" s="31"/>
      <c r="AD6577" s="32"/>
      <c r="AE6577" s="32"/>
      <c r="AF6577" s="33"/>
      <c r="AJ6577" s="350"/>
      <c r="AK6577" s="3"/>
      <c r="AL6577" s="3"/>
    </row>
    <row r="6578" spans="1:38" ht="12" customHeight="1" x14ac:dyDescent="0.25">
      <c r="A6578" s="76">
        <v>6201199</v>
      </c>
      <c r="B6578" s="270" t="s">
        <v>6890</v>
      </c>
      <c r="C6578" s="77"/>
      <c r="D6578" s="115">
        <v>145.28</v>
      </c>
      <c r="E6578" s="78" t="s">
        <v>6464</v>
      </c>
      <c r="F6578" s="112">
        <f t="shared" ref="F6578:F6584" si="312">D6578*1.2</f>
        <v>174.33599999999998</v>
      </c>
      <c r="G6578" s="79" t="s">
        <v>3681</v>
      </c>
      <c r="H6578" s="358"/>
      <c r="I6578" s="326"/>
      <c r="J6578" s="341"/>
      <c r="L6578"/>
      <c r="M6578"/>
      <c r="P6578" s="9">
        <v>263</v>
      </c>
      <c r="V6578" s="39"/>
      <c r="Z6578" s="38"/>
      <c r="AA6578" s="38">
        <v>15</v>
      </c>
      <c r="AB6578" s="30"/>
      <c r="AC6578" s="31"/>
      <c r="AD6578" s="32"/>
      <c r="AE6578" s="32"/>
      <c r="AF6578" s="33"/>
      <c r="AJ6578" s="350"/>
      <c r="AK6578" s="3"/>
      <c r="AL6578" s="3"/>
    </row>
    <row r="6579" spans="1:38" ht="12" customHeight="1" x14ac:dyDescent="0.25">
      <c r="A6579" s="76">
        <v>6201200</v>
      </c>
      <c r="B6579" s="98" t="s">
        <v>6891</v>
      </c>
      <c r="C6579" s="74"/>
      <c r="D6579" s="115">
        <v>166.65</v>
      </c>
      <c r="E6579" s="75" t="s">
        <v>6464</v>
      </c>
      <c r="F6579" s="112">
        <f t="shared" si="312"/>
        <v>199.98</v>
      </c>
      <c r="G6579" s="79" t="s">
        <v>3681</v>
      </c>
      <c r="H6579" s="358"/>
      <c r="J6579" s="341"/>
      <c r="L6579"/>
      <c r="M6579"/>
      <c r="P6579" s="9">
        <v>263</v>
      </c>
      <c r="V6579" s="39"/>
      <c r="Z6579" s="38"/>
      <c r="AA6579" s="38">
        <v>15</v>
      </c>
      <c r="AB6579" s="30"/>
      <c r="AC6579" s="31"/>
      <c r="AD6579" s="32"/>
      <c r="AE6579" s="32"/>
      <c r="AF6579" s="33"/>
      <c r="AJ6579" s="350"/>
      <c r="AK6579" s="3"/>
      <c r="AL6579" s="3"/>
    </row>
    <row r="6580" spans="1:38" ht="12" customHeight="1" x14ac:dyDescent="0.25">
      <c r="A6580" s="76">
        <v>6201201</v>
      </c>
      <c r="B6580" s="98" t="s">
        <v>6892</v>
      </c>
      <c r="C6580" s="74"/>
      <c r="D6580" s="115">
        <v>207.24</v>
      </c>
      <c r="E6580" s="75" t="s">
        <v>6464</v>
      </c>
      <c r="F6580" s="112">
        <f t="shared" si="312"/>
        <v>248.68799999999999</v>
      </c>
      <c r="G6580" s="79" t="s">
        <v>3681</v>
      </c>
      <c r="H6580" s="358"/>
      <c r="J6580" s="341"/>
      <c r="L6580"/>
      <c r="M6580"/>
      <c r="P6580" s="9">
        <v>263</v>
      </c>
      <c r="V6580" s="39"/>
      <c r="Z6580" s="38"/>
      <c r="AA6580" s="38">
        <v>15</v>
      </c>
      <c r="AB6580" s="30"/>
      <c r="AC6580" s="31"/>
      <c r="AD6580" s="32"/>
      <c r="AE6580" s="32"/>
      <c r="AF6580" s="33"/>
      <c r="AJ6580" s="350"/>
      <c r="AK6580" s="3"/>
      <c r="AL6580" s="3"/>
    </row>
    <row r="6581" spans="1:38" ht="12" customHeight="1" x14ac:dyDescent="0.25">
      <c r="A6581" s="76">
        <v>6201202</v>
      </c>
      <c r="B6581" s="98" t="s">
        <v>6893</v>
      </c>
      <c r="C6581" s="74"/>
      <c r="D6581" s="115">
        <v>228.6</v>
      </c>
      <c r="E6581" s="75" t="s">
        <v>1</v>
      </c>
      <c r="F6581" s="112">
        <f t="shared" si="312"/>
        <v>274.32</v>
      </c>
      <c r="G6581" s="79" t="s">
        <v>3681</v>
      </c>
      <c r="H6581" s="358"/>
      <c r="J6581" s="341"/>
      <c r="L6581"/>
      <c r="M6581"/>
      <c r="P6581" s="9">
        <v>263</v>
      </c>
      <c r="V6581" s="39"/>
      <c r="Z6581" s="38"/>
      <c r="AA6581" s="38">
        <v>15</v>
      </c>
      <c r="AB6581" s="30"/>
      <c r="AC6581" s="31"/>
      <c r="AD6581" s="32"/>
      <c r="AE6581" s="32"/>
      <c r="AF6581" s="33"/>
      <c r="AJ6581" s="350"/>
      <c r="AK6581" s="3"/>
      <c r="AL6581" s="3"/>
    </row>
    <row r="6582" spans="1:38" ht="12" customHeight="1" x14ac:dyDescent="0.25">
      <c r="A6582" s="76">
        <v>6201203</v>
      </c>
      <c r="B6582" s="98" t="s">
        <v>6894</v>
      </c>
      <c r="C6582" s="74"/>
      <c r="D6582" s="115">
        <v>290.56</v>
      </c>
      <c r="E6582" s="75" t="s">
        <v>1</v>
      </c>
      <c r="F6582" s="112">
        <f t="shared" si="312"/>
        <v>348.67199999999997</v>
      </c>
      <c r="G6582" s="79" t="s">
        <v>3681</v>
      </c>
      <c r="H6582" s="358"/>
      <c r="J6582" s="341"/>
      <c r="L6582"/>
      <c r="M6582"/>
      <c r="P6582" s="9">
        <v>263</v>
      </c>
      <c r="V6582" s="39"/>
      <c r="Z6582" s="38"/>
      <c r="AA6582" s="38">
        <v>15</v>
      </c>
      <c r="AB6582" s="30"/>
      <c r="AC6582" s="31"/>
      <c r="AD6582" s="32"/>
      <c r="AE6582" s="32"/>
      <c r="AF6582" s="33"/>
      <c r="AJ6582" s="350"/>
      <c r="AK6582" s="3"/>
      <c r="AL6582" s="3"/>
    </row>
    <row r="6583" spans="1:38" ht="12" customHeight="1" x14ac:dyDescent="0.25">
      <c r="A6583" s="76">
        <v>6201204</v>
      </c>
      <c r="B6583" s="98" t="s">
        <v>6895</v>
      </c>
      <c r="C6583" s="74"/>
      <c r="D6583" s="115">
        <v>311.92</v>
      </c>
      <c r="E6583" s="75" t="s">
        <v>1</v>
      </c>
      <c r="F6583" s="112">
        <f t="shared" si="312"/>
        <v>374.30400000000003</v>
      </c>
      <c r="G6583" s="79" t="s">
        <v>3681</v>
      </c>
      <c r="H6583" s="358"/>
      <c r="J6583" s="341"/>
      <c r="L6583"/>
      <c r="M6583"/>
      <c r="P6583" s="9">
        <v>263</v>
      </c>
      <c r="V6583" s="39"/>
      <c r="Z6583" s="38"/>
      <c r="AA6583" s="38">
        <v>15</v>
      </c>
      <c r="AB6583" s="30"/>
      <c r="AC6583" s="31"/>
      <c r="AD6583" s="32"/>
      <c r="AE6583" s="32"/>
      <c r="AF6583" s="33"/>
      <c r="AJ6583" s="350"/>
      <c r="AK6583" s="3"/>
      <c r="AL6583" s="3"/>
    </row>
    <row r="6584" spans="1:38" ht="12" customHeight="1" x14ac:dyDescent="0.25">
      <c r="A6584" s="76">
        <v>6201205</v>
      </c>
      <c r="B6584" s="98" t="s">
        <v>6896</v>
      </c>
      <c r="C6584" s="74"/>
      <c r="D6584" s="115">
        <v>414.47</v>
      </c>
      <c r="E6584" s="75" t="s">
        <v>6463</v>
      </c>
      <c r="F6584" s="112">
        <f t="shared" si="312"/>
        <v>497.36400000000003</v>
      </c>
      <c r="G6584" s="79" t="s">
        <v>3681</v>
      </c>
      <c r="H6584" s="358"/>
      <c r="J6584" s="341"/>
      <c r="L6584"/>
      <c r="M6584"/>
      <c r="P6584" s="9">
        <v>263</v>
      </c>
      <c r="V6584" s="39"/>
      <c r="Z6584" s="38"/>
      <c r="AA6584" s="38">
        <v>15</v>
      </c>
      <c r="AB6584" s="30"/>
      <c r="AC6584" s="31"/>
      <c r="AD6584" s="32"/>
      <c r="AE6584" s="32"/>
      <c r="AF6584" s="33"/>
      <c r="AJ6584" s="350"/>
      <c r="AK6584" s="3"/>
      <c r="AL6584" s="3"/>
    </row>
    <row r="6585" spans="1:38" ht="12" customHeight="1" x14ac:dyDescent="0.25">
      <c r="A6585" s="76">
        <v>6201206</v>
      </c>
      <c r="B6585" s="98" t="s">
        <v>6897</v>
      </c>
      <c r="C6585" s="74"/>
      <c r="D6585" s="115">
        <v>625.98</v>
      </c>
      <c r="E6585" s="75" t="s">
        <v>6464</v>
      </c>
      <c r="F6585" s="112">
        <f t="shared" ref="F6585:F6586" si="313">D6585*1.2</f>
        <v>751.17600000000004</v>
      </c>
      <c r="G6585" s="79" t="s">
        <v>3681</v>
      </c>
      <c r="H6585" s="358"/>
      <c r="J6585" s="341"/>
      <c r="L6585"/>
      <c r="M6585"/>
      <c r="P6585" s="9">
        <v>263</v>
      </c>
      <c r="V6585" s="39"/>
      <c r="Z6585" s="38"/>
      <c r="AA6585" s="38">
        <v>15</v>
      </c>
      <c r="AB6585" s="30"/>
      <c r="AC6585" s="31"/>
      <c r="AD6585" s="32"/>
      <c r="AE6585" s="32"/>
      <c r="AF6585" s="33"/>
      <c r="AJ6585" s="350"/>
      <c r="AK6585" s="3"/>
      <c r="AL6585" s="3"/>
    </row>
    <row r="6586" spans="1:38" ht="12" customHeight="1" x14ac:dyDescent="0.25">
      <c r="A6586" s="277">
        <v>6201207</v>
      </c>
      <c r="B6586" s="100" t="s">
        <v>6898</v>
      </c>
      <c r="C6586" s="85"/>
      <c r="D6586" s="115">
        <v>200.82</v>
      </c>
      <c r="E6586" s="86" t="s">
        <v>1</v>
      </c>
      <c r="F6586" s="292">
        <f t="shared" si="313"/>
        <v>240.98399999999998</v>
      </c>
      <c r="G6586" s="79" t="s">
        <v>3681</v>
      </c>
      <c r="H6586" s="358"/>
      <c r="J6586" s="341"/>
      <c r="L6586"/>
      <c r="M6586"/>
      <c r="P6586" s="9">
        <v>263</v>
      </c>
      <c r="V6586" s="39"/>
      <c r="Z6586" s="38"/>
      <c r="AA6586" s="38">
        <v>15</v>
      </c>
      <c r="AB6586" s="30"/>
      <c r="AC6586" s="31"/>
      <c r="AD6586" s="32"/>
      <c r="AE6586" s="32"/>
      <c r="AF6586" s="33"/>
      <c r="AJ6586" s="350"/>
      <c r="AK6586" s="3"/>
      <c r="AL6586" s="3"/>
    </row>
    <row r="6587" spans="1:38" ht="75" customHeight="1" x14ac:dyDescent="0.25">
      <c r="A6587" s="269">
        <v>228</v>
      </c>
      <c r="B6587" s="284" t="s">
        <v>8139</v>
      </c>
      <c r="C6587" s="267"/>
      <c r="D6587" s="115"/>
      <c r="E6587" s="267"/>
      <c r="F6587" s="298"/>
      <c r="G6587" s="189"/>
      <c r="H6587" s="358"/>
      <c r="I6587" s="331"/>
      <c r="J6587" s="72"/>
      <c r="K6587" s="72"/>
      <c r="L6587"/>
      <c r="M6587"/>
      <c r="P6587" s="9">
        <v>27</v>
      </c>
      <c r="R6587" s="36"/>
      <c r="V6587" s="37"/>
      <c r="Z6587" s="38"/>
      <c r="AA6587" s="38"/>
      <c r="AB6587" s="30"/>
      <c r="AC6587" s="31"/>
      <c r="AD6587" s="32"/>
      <c r="AE6587" s="32"/>
      <c r="AF6587" s="33"/>
      <c r="AJ6587" s="350"/>
      <c r="AK6587" s="3"/>
      <c r="AL6587" s="3"/>
    </row>
    <row r="6588" spans="1:38" ht="12" customHeight="1" x14ac:dyDescent="0.25">
      <c r="A6588" s="277">
        <v>6202005</v>
      </c>
      <c r="B6588" s="100" t="s">
        <v>7820</v>
      </c>
      <c r="C6588" s="77"/>
      <c r="D6588" s="115">
        <v>12.72</v>
      </c>
      <c r="E6588" s="78" t="s">
        <v>6463</v>
      </c>
      <c r="F6588" s="75">
        <f t="shared" ref="F6588:F6593" si="314">D6588*1.2</f>
        <v>15.263999999999999</v>
      </c>
      <c r="G6588" s="79"/>
      <c r="H6588" s="358"/>
      <c r="I6588" s="326" t="s">
        <v>4950</v>
      </c>
      <c r="J6588" s="341"/>
      <c r="L6588"/>
      <c r="M6588"/>
      <c r="P6588" s="9">
        <v>27</v>
      </c>
      <c r="V6588" s="39"/>
      <c r="Z6588" s="38"/>
      <c r="AA6588" s="38">
        <v>5.0121261115602209</v>
      </c>
      <c r="AB6588" s="30"/>
      <c r="AC6588" s="31"/>
      <c r="AD6588" s="32"/>
      <c r="AE6588" s="32"/>
      <c r="AF6588" s="33"/>
      <c r="AJ6588" s="350"/>
      <c r="AK6588" s="3"/>
      <c r="AL6588" s="3"/>
    </row>
    <row r="6589" spans="1:38" ht="12" customHeight="1" x14ac:dyDescent="0.25">
      <c r="A6589" s="277">
        <v>6202006</v>
      </c>
      <c r="B6589" s="100" t="s">
        <v>7821</v>
      </c>
      <c r="C6589" s="74"/>
      <c r="D6589" s="115">
        <v>13.55</v>
      </c>
      <c r="E6589" s="75" t="s">
        <v>6463</v>
      </c>
      <c r="F6589" s="75">
        <f t="shared" si="314"/>
        <v>16.260000000000002</v>
      </c>
      <c r="G6589" s="80"/>
      <c r="H6589" s="358"/>
      <c r="I6589" s="360" t="s">
        <v>8360</v>
      </c>
      <c r="J6589" s="341"/>
      <c r="L6589"/>
      <c r="M6589"/>
      <c r="P6589" s="9">
        <v>27</v>
      </c>
      <c r="V6589" s="39"/>
      <c r="Z6589" s="38"/>
      <c r="AA6589" s="38">
        <v>4.9689440993788878</v>
      </c>
      <c r="AB6589" s="30"/>
      <c r="AC6589" s="31"/>
      <c r="AD6589" s="32"/>
      <c r="AE6589" s="32"/>
      <c r="AF6589" s="33"/>
      <c r="AJ6589" s="350"/>
      <c r="AK6589" s="3"/>
      <c r="AL6589" s="3"/>
    </row>
    <row r="6590" spans="1:38" ht="12" customHeight="1" x14ac:dyDescent="0.25">
      <c r="A6590" s="277">
        <v>6202007</v>
      </c>
      <c r="B6590" s="100" t="s">
        <v>7822</v>
      </c>
      <c r="C6590" s="74"/>
      <c r="D6590" s="115">
        <v>14.28</v>
      </c>
      <c r="E6590" s="75" t="s">
        <v>6463</v>
      </c>
      <c r="F6590" s="75">
        <f t="shared" si="314"/>
        <v>17.135999999999999</v>
      </c>
      <c r="G6590" s="80"/>
      <c r="H6590" s="358"/>
      <c r="I6590" s="361"/>
      <c r="J6590" s="341"/>
      <c r="L6590"/>
      <c r="M6590"/>
      <c r="P6590" s="9">
        <v>27</v>
      </c>
      <c r="V6590" s="39"/>
      <c r="Z6590" s="38"/>
      <c r="AA6590" s="38">
        <v>4.9961568024596517</v>
      </c>
      <c r="AB6590" s="30"/>
      <c r="AC6590" s="31"/>
      <c r="AD6590" s="32"/>
      <c r="AE6590" s="32"/>
      <c r="AF6590" s="33"/>
      <c r="AJ6590" s="350"/>
      <c r="AK6590" s="3"/>
      <c r="AL6590" s="3"/>
    </row>
    <row r="6591" spans="1:38" ht="12" customHeight="1" x14ac:dyDescent="0.25">
      <c r="A6591" s="277">
        <v>6202008</v>
      </c>
      <c r="B6591" s="100" t="s">
        <v>7823</v>
      </c>
      <c r="C6591" s="74"/>
      <c r="D6591" s="115">
        <v>18.98</v>
      </c>
      <c r="E6591" s="75" t="s">
        <v>6463</v>
      </c>
      <c r="F6591" s="75">
        <f t="shared" si="314"/>
        <v>22.776</v>
      </c>
      <c r="G6591" s="80"/>
      <c r="H6591" s="358"/>
      <c r="J6591" s="341"/>
      <c r="L6591"/>
      <c r="M6591"/>
      <c r="P6591" s="9">
        <v>27</v>
      </c>
      <c r="V6591" s="39"/>
      <c r="Z6591" s="38"/>
      <c r="AA6591" s="38">
        <v>5.010893246187365</v>
      </c>
      <c r="AB6591" s="30"/>
      <c r="AC6591" s="31"/>
      <c r="AD6591" s="32"/>
      <c r="AE6591" s="32"/>
      <c r="AF6591" s="33"/>
      <c r="AJ6591" s="350"/>
      <c r="AK6591" s="3"/>
      <c r="AL6591" s="3"/>
    </row>
    <row r="6592" spans="1:38" ht="12" customHeight="1" x14ac:dyDescent="0.25">
      <c r="A6592" s="277">
        <v>6202009</v>
      </c>
      <c r="B6592" s="100" t="s">
        <v>7824</v>
      </c>
      <c r="C6592" s="74"/>
      <c r="D6592" s="115">
        <v>16.05</v>
      </c>
      <c r="E6592" s="75"/>
      <c r="F6592" s="75">
        <f t="shared" si="314"/>
        <v>19.260000000000002</v>
      </c>
      <c r="G6592" s="80"/>
      <c r="H6592" s="358"/>
      <c r="I6592" s="360" t="s">
        <v>8361</v>
      </c>
      <c r="J6592" s="341"/>
      <c r="L6592"/>
      <c r="M6592"/>
      <c r="P6592" s="9">
        <v>27</v>
      </c>
      <c r="V6592" s="39"/>
      <c r="Z6592" s="38"/>
      <c r="AA6592" s="38">
        <v>4.968062455642297</v>
      </c>
      <c r="AB6592" s="30"/>
      <c r="AC6592" s="31"/>
      <c r="AD6592" s="32"/>
      <c r="AE6592" s="32"/>
      <c r="AF6592" s="33"/>
      <c r="AJ6592" s="350"/>
      <c r="AK6592" s="3"/>
      <c r="AL6592" s="3"/>
    </row>
    <row r="6593" spans="1:38" ht="12" customHeight="1" x14ac:dyDescent="0.25">
      <c r="A6593" s="277">
        <v>6202010</v>
      </c>
      <c r="B6593" s="100" t="s">
        <v>7825</v>
      </c>
      <c r="C6593" s="74"/>
      <c r="D6593" s="115">
        <v>16.920000000000002</v>
      </c>
      <c r="E6593" s="75"/>
      <c r="F6593" s="75">
        <f t="shared" si="314"/>
        <v>20.304000000000002</v>
      </c>
      <c r="G6593" s="80"/>
      <c r="H6593" s="358"/>
      <c r="I6593" s="361"/>
      <c r="J6593" s="341"/>
      <c r="L6593"/>
      <c r="M6593"/>
      <c r="P6593" s="9">
        <v>27</v>
      </c>
      <c r="V6593" s="39"/>
      <c r="Z6593" s="38"/>
      <c r="AA6593" s="38">
        <v>4.9868766404199505</v>
      </c>
      <c r="AB6593" s="30"/>
      <c r="AC6593" s="31"/>
      <c r="AD6593" s="32"/>
      <c r="AE6593" s="32"/>
      <c r="AF6593" s="33"/>
      <c r="AJ6593" s="350"/>
      <c r="AK6593" s="3"/>
      <c r="AL6593" s="3"/>
    </row>
    <row r="6594" spans="1:38" ht="12" customHeight="1" x14ac:dyDescent="0.25">
      <c r="A6594" s="277">
        <v>6202011</v>
      </c>
      <c r="B6594" s="100" t="s">
        <v>7826</v>
      </c>
      <c r="C6594" s="77"/>
      <c r="D6594" s="115">
        <v>17.63</v>
      </c>
      <c r="E6594" s="78" t="s">
        <v>6463</v>
      </c>
      <c r="F6594" s="75">
        <f t="shared" ref="F6594:F6600" si="315">D6594*1.2</f>
        <v>21.155999999999999</v>
      </c>
      <c r="G6594" s="79"/>
      <c r="H6594" s="358"/>
      <c r="I6594" s="326" t="s">
        <v>4950</v>
      </c>
      <c r="J6594" s="341"/>
      <c r="L6594"/>
      <c r="M6594"/>
      <c r="P6594" s="9">
        <v>27</v>
      </c>
      <c r="V6594" s="39"/>
      <c r="Z6594" s="38"/>
      <c r="AA6594" s="38">
        <v>5.0121261115602209</v>
      </c>
      <c r="AB6594" s="30"/>
      <c r="AC6594" s="31"/>
      <c r="AD6594" s="32"/>
      <c r="AE6594" s="32"/>
      <c r="AF6594" s="33"/>
      <c r="AJ6594" s="350"/>
      <c r="AK6594" s="3"/>
      <c r="AL6594" s="3"/>
    </row>
    <row r="6595" spans="1:38" ht="12" customHeight="1" x14ac:dyDescent="0.25">
      <c r="A6595" s="277">
        <v>6202012</v>
      </c>
      <c r="B6595" s="100" t="s">
        <v>7827</v>
      </c>
      <c r="C6595" s="74"/>
      <c r="D6595" s="115">
        <v>22.74</v>
      </c>
      <c r="E6595" s="75" t="s">
        <v>6463</v>
      </c>
      <c r="F6595" s="75">
        <f t="shared" si="315"/>
        <v>27.287999999999997</v>
      </c>
      <c r="G6595" s="80"/>
      <c r="H6595" s="358"/>
      <c r="I6595" s="360" t="s">
        <v>8360</v>
      </c>
      <c r="J6595" s="341"/>
      <c r="L6595"/>
      <c r="M6595"/>
      <c r="P6595" s="9">
        <v>27</v>
      </c>
      <c r="V6595" s="39"/>
      <c r="Z6595" s="38"/>
      <c r="AA6595" s="38">
        <v>4.9689440993788878</v>
      </c>
      <c r="AB6595" s="30"/>
      <c r="AC6595" s="31"/>
      <c r="AD6595" s="32"/>
      <c r="AE6595" s="32"/>
      <c r="AF6595" s="33"/>
      <c r="AJ6595" s="350"/>
      <c r="AK6595" s="3"/>
      <c r="AL6595" s="3"/>
    </row>
    <row r="6596" spans="1:38" ht="12" customHeight="1" x14ac:dyDescent="0.25">
      <c r="A6596" s="277">
        <v>6202013</v>
      </c>
      <c r="B6596" s="100" t="s">
        <v>7828</v>
      </c>
      <c r="C6596" s="74"/>
      <c r="D6596" s="115">
        <v>26.14</v>
      </c>
      <c r="E6596" s="75" t="s">
        <v>6463</v>
      </c>
      <c r="F6596" s="75">
        <f t="shared" si="315"/>
        <v>31.367999999999999</v>
      </c>
      <c r="G6596" s="80"/>
      <c r="H6596" s="358"/>
      <c r="I6596" s="361"/>
      <c r="J6596" s="341"/>
      <c r="L6596"/>
      <c r="M6596"/>
      <c r="P6596" s="9">
        <v>27</v>
      </c>
      <c r="V6596" s="39"/>
      <c r="Z6596" s="38"/>
      <c r="AA6596" s="38">
        <v>4.9961568024596517</v>
      </c>
      <c r="AB6596" s="30"/>
      <c r="AC6596" s="31"/>
      <c r="AD6596" s="32"/>
      <c r="AE6596" s="32"/>
      <c r="AF6596" s="33"/>
      <c r="AJ6596" s="350"/>
      <c r="AK6596" s="3"/>
      <c r="AL6596" s="3"/>
    </row>
    <row r="6597" spans="1:38" ht="12" customHeight="1" x14ac:dyDescent="0.25">
      <c r="A6597" s="277">
        <v>6202014</v>
      </c>
      <c r="B6597" s="100" t="s">
        <v>7829</v>
      </c>
      <c r="C6597" s="74"/>
      <c r="D6597" s="115">
        <v>36.520000000000003</v>
      </c>
      <c r="E6597" s="75" t="s">
        <v>6463</v>
      </c>
      <c r="F6597" s="75">
        <f t="shared" si="315"/>
        <v>43.824000000000005</v>
      </c>
      <c r="G6597" s="80"/>
      <c r="H6597" s="358"/>
      <c r="J6597" s="341"/>
      <c r="L6597"/>
      <c r="M6597"/>
      <c r="P6597" s="9">
        <v>27</v>
      </c>
      <c r="V6597" s="39"/>
      <c r="Z6597" s="38"/>
      <c r="AA6597" s="38">
        <v>5.010893246187365</v>
      </c>
      <c r="AB6597" s="30"/>
      <c r="AC6597" s="31"/>
      <c r="AD6597" s="32"/>
      <c r="AE6597" s="32"/>
      <c r="AF6597" s="33"/>
      <c r="AJ6597" s="350"/>
      <c r="AK6597" s="3"/>
      <c r="AL6597" s="3"/>
    </row>
    <row r="6598" spans="1:38" ht="12" customHeight="1" x14ac:dyDescent="0.25">
      <c r="A6598" s="277">
        <v>6202015</v>
      </c>
      <c r="B6598" s="100" t="s">
        <v>7830</v>
      </c>
      <c r="C6598" s="74"/>
      <c r="D6598" s="115">
        <v>47.82</v>
      </c>
      <c r="E6598" s="75"/>
      <c r="F6598" s="75">
        <f t="shared" si="315"/>
        <v>57.384</v>
      </c>
      <c r="G6598" s="80"/>
      <c r="H6598" s="358"/>
      <c r="I6598" s="360" t="s">
        <v>8361</v>
      </c>
      <c r="J6598" s="341"/>
      <c r="L6598"/>
      <c r="M6598"/>
      <c r="P6598" s="9">
        <v>27</v>
      </c>
      <c r="V6598" s="39"/>
      <c r="Z6598" s="38"/>
      <c r="AA6598" s="38">
        <v>4.968062455642297</v>
      </c>
      <c r="AB6598" s="30"/>
      <c r="AC6598" s="31"/>
      <c r="AD6598" s="32"/>
      <c r="AE6598" s="32"/>
      <c r="AF6598" s="33"/>
      <c r="AJ6598" s="350"/>
      <c r="AK6598" s="3"/>
      <c r="AL6598" s="3"/>
    </row>
    <row r="6599" spans="1:38" ht="12" customHeight="1" x14ac:dyDescent="0.25">
      <c r="A6599" s="277">
        <v>6202016</v>
      </c>
      <c r="B6599" s="100" t="s">
        <v>7831</v>
      </c>
      <c r="C6599" s="74"/>
      <c r="D6599" s="115">
        <v>52.76</v>
      </c>
      <c r="E6599" s="75" t="s">
        <v>6464</v>
      </c>
      <c r="F6599" s="75">
        <f t="shared" si="315"/>
        <v>63.311999999999998</v>
      </c>
      <c r="G6599" s="80"/>
      <c r="H6599" s="358"/>
      <c r="I6599" s="361"/>
      <c r="J6599" s="341"/>
      <c r="L6599"/>
      <c r="M6599"/>
      <c r="P6599" s="9">
        <v>27</v>
      </c>
      <c r="V6599" s="39"/>
      <c r="Z6599" s="38"/>
      <c r="AA6599" s="38">
        <v>4.9868766404199505</v>
      </c>
      <c r="AB6599" s="30"/>
      <c r="AC6599" s="31"/>
      <c r="AD6599" s="32"/>
      <c r="AE6599" s="32"/>
      <c r="AF6599" s="33"/>
      <c r="AJ6599" s="350"/>
      <c r="AK6599" s="3"/>
      <c r="AL6599" s="3"/>
    </row>
    <row r="6600" spans="1:38" ht="12" customHeight="1" x14ac:dyDescent="0.25">
      <c r="A6600" s="277">
        <v>6202017</v>
      </c>
      <c r="B6600" s="100" t="s">
        <v>7832</v>
      </c>
      <c r="C6600" s="74"/>
      <c r="D6600" s="115">
        <v>56.53</v>
      </c>
      <c r="E6600" s="75" t="s">
        <v>6463</v>
      </c>
      <c r="F6600" s="75">
        <f t="shared" si="315"/>
        <v>67.835999999999999</v>
      </c>
      <c r="G6600" s="80"/>
      <c r="H6600" s="358"/>
      <c r="J6600" s="341"/>
      <c r="L6600"/>
      <c r="M6600"/>
      <c r="P6600" s="9">
        <v>27</v>
      </c>
      <c r="V6600" s="39"/>
      <c r="Z6600" s="38"/>
      <c r="AA6600" s="38">
        <v>4.987102321582114</v>
      </c>
      <c r="AB6600" s="30"/>
      <c r="AC6600" s="31"/>
      <c r="AD6600" s="32"/>
      <c r="AE6600" s="32"/>
      <c r="AF6600" s="33"/>
      <c r="AJ6600" s="350"/>
      <c r="AK6600" s="3"/>
      <c r="AL6600" s="3"/>
    </row>
    <row r="6601" spans="1:38" ht="12" customHeight="1" x14ac:dyDescent="0.25">
      <c r="A6601" s="76">
        <v>4601006</v>
      </c>
      <c r="B6601" s="98" t="s">
        <v>7815</v>
      </c>
      <c r="C6601" s="77"/>
      <c r="D6601" s="115">
        <v>12.72</v>
      </c>
      <c r="E6601" s="78"/>
      <c r="F6601" s="309">
        <f>D6601*1.2</f>
        <v>15.263999999999999</v>
      </c>
      <c r="G6601" s="79"/>
      <c r="H6601" s="358"/>
      <c r="J6601" s="341"/>
      <c r="L6601"/>
      <c r="M6601"/>
      <c r="P6601" s="9">
        <v>27</v>
      </c>
      <c r="V6601" s="39"/>
      <c r="Z6601" s="38"/>
      <c r="AA6601" s="38">
        <v>5.0121261115602209</v>
      </c>
      <c r="AB6601" s="30"/>
      <c r="AC6601" s="31"/>
      <c r="AD6601" s="32"/>
      <c r="AE6601" s="32"/>
      <c r="AF6601" s="33"/>
      <c r="AJ6601" s="350"/>
      <c r="AK6601" s="3"/>
      <c r="AL6601" s="3"/>
    </row>
    <row r="6602" spans="1:38" ht="12" customHeight="1" x14ac:dyDescent="0.25">
      <c r="A6602" s="73">
        <v>4601008</v>
      </c>
      <c r="B6602" s="98" t="s">
        <v>7816</v>
      </c>
      <c r="C6602" s="74"/>
      <c r="D6602" s="115">
        <v>14.28</v>
      </c>
      <c r="E6602" s="75" t="s">
        <v>1</v>
      </c>
      <c r="F6602" s="309">
        <f>D6602*1.2</f>
        <v>17.135999999999999</v>
      </c>
      <c r="G6602" s="80"/>
      <c r="H6602" s="358"/>
      <c r="J6602" s="341"/>
      <c r="L6602"/>
      <c r="M6602"/>
      <c r="P6602" s="9">
        <v>27</v>
      </c>
      <c r="V6602" s="39"/>
      <c r="Z6602" s="38"/>
      <c r="AA6602" s="38">
        <v>4.9961568024596517</v>
      </c>
      <c r="AB6602" s="30"/>
      <c r="AC6602" s="31"/>
      <c r="AD6602" s="32"/>
      <c r="AE6602" s="32"/>
      <c r="AF6602" s="33"/>
      <c r="AJ6602" s="350"/>
      <c r="AK6602" s="3"/>
      <c r="AL6602" s="3"/>
    </row>
    <row r="6603" spans="1:38" ht="12" customHeight="1" x14ac:dyDescent="0.25">
      <c r="A6603" s="73">
        <v>4601011</v>
      </c>
      <c r="B6603" s="98" t="s">
        <v>7817</v>
      </c>
      <c r="C6603" s="74"/>
      <c r="D6603" s="115">
        <v>16.05</v>
      </c>
      <c r="E6603" s="75" t="s">
        <v>6464</v>
      </c>
      <c r="F6603" s="309">
        <f>D6603*1.2</f>
        <v>19.260000000000002</v>
      </c>
      <c r="G6603" s="80"/>
      <c r="H6603" s="358"/>
      <c r="J6603" s="341"/>
      <c r="L6603"/>
      <c r="M6603"/>
      <c r="P6603" s="9">
        <v>27</v>
      </c>
      <c r="V6603" s="39"/>
      <c r="Z6603" s="38"/>
      <c r="AA6603" s="38">
        <v>5.010893246187365</v>
      </c>
      <c r="AB6603" s="30"/>
      <c r="AC6603" s="31"/>
      <c r="AD6603" s="32"/>
      <c r="AE6603" s="32"/>
      <c r="AF6603" s="33"/>
      <c r="AJ6603" s="350"/>
      <c r="AK6603" s="3"/>
      <c r="AL6603" s="3"/>
    </row>
    <row r="6604" spans="1:38" ht="12" customHeight="1" x14ac:dyDescent="0.25">
      <c r="A6604" s="73">
        <v>4601013</v>
      </c>
      <c r="B6604" s="98" t="s">
        <v>7818</v>
      </c>
      <c r="C6604" s="74"/>
      <c r="D6604" s="115">
        <v>17.63</v>
      </c>
      <c r="E6604" s="75"/>
      <c r="F6604" s="309">
        <f>D6604*1.2</f>
        <v>21.155999999999999</v>
      </c>
      <c r="G6604" s="80"/>
      <c r="H6604" s="358"/>
      <c r="J6604" s="341"/>
      <c r="L6604"/>
      <c r="M6604"/>
      <c r="P6604" s="9">
        <v>27</v>
      </c>
      <c r="V6604" s="39"/>
      <c r="Z6604" s="38"/>
      <c r="AA6604" s="38">
        <v>4.9868766404199505</v>
      </c>
      <c r="AB6604" s="30"/>
      <c r="AC6604" s="31"/>
      <c r="AD6604" s="32"/>
      <c r="AE6604" s="32"/>
      <c r="AF6604" s="33"/>
      <c r="AJ6604" s="350"/>
      <c r="AK6604" s="3"/>
      <c r="AL6604" s="3"/>
    </row>
    <row r="6605" spans="1:38" ht="12" customHeight="1" x14ac:dyDescent="0.25">
      <c r="A6605" s="271">
        <v>4601019</v>
      </c>
      <c r="B6605" s="100" t="s">
        <v>7819</v>
      </c>
      <c r="C6605" s="85"/>
      <c r="D6605" s="115">
        <v>47.82</v>
      </c>
      <c r="E6605" s="86"/>
      <c r="F6605" s="310">
        <f>D6605*1.2</f>
        <v>57.384</v>
      </c>
      <c r="G6605" s="87"/>
      <c r="H6605" s="358"/>
      <c r="J6605" s="341"/>
      <c r="L6605"/>
      <c r="M6605"/>
      <c r="P6605" s="9">
        <v>27</v>
      </c>
      <c r="V6605" s="39"/>
      <c r="Z6605" s="38"/>
      <c r="AA6605" s="38">
        <v>4.987102321582114</v>
      </c>
      <c r="AB6605" s="30"/>
      <c r="AC6605" s="31"/>
      <c r="AD6605" s="32"/>
      <c r="AE6605" s="32"/>
      <c r="AF6605" s="33"/>
      <c r="AJ6605" s="350"/>
      <c r="AK6605" s="3"/>
      <c r="AL6605" s="3"/>
    </row>
    <row r="6606" spans="1:38" ht="75" customHeight="1" x14ac:dyDescent="0.25">
      <c r="A6606" s="269">
        <v>230</v>
      </c>
      <c r="B6606" s="284" t="s">
        <v>8140</v>
      </c>
      <c r="C6606" s="267"/>
      <c r="D6606" s="115"/>
      <c r="E6606" s="267"/>
      <c r="F6606" s="298"/>
      <c r="G6606" s="189"/>
      <c r="H6606" s="358"/>
      <c r="I6606" s="331"/>
      <c r="J6606" s="72"/>
      <c r="K6606" s="72"/>
      <c r="L6606"/>
      <c r="M6606"/>
      <c r="P6606" s="9">
        <v>182</v>
      </c>
      <c r="R6606" s="36"/>
      <c r="V6606" s="37"/>
      <c r="Z6606" s="38"/>
      <c r="AA6606" s="38"/>
      <c r="AB6606" s="30"/>
      <c r="AC6606" s="31"/>
      <c r="AD6606" s="32"/>
      <c r="AE6606" s="32"/>
      <c r="AF6606" s="33"/>
      <c r="AJ6606" s="350"/>
      <c r="AK6606" s="3"/>
      <c r="AL6606" s="3"/>
    </row>
    <row r="6607" spans="1:38" ht="12" customHeight="1" x14ac:dyDescent="0.25">
      <c r="A6607" s="76">
        <v>6202001</v>
      </c>
      <c r="B6607" s="270" t="s">
        <v>7806</v>
      </c>
      <c r="C6607" s="77"/>
      <c r="D6607" s="115">
        <v>39.83</v>
      </c>
      <c r="E6607" s="78" t="s">
        <v>6463</v>
      </c>
      <c r="F6607" s="75">
        <f t="shared" ref="F6607:F6610" si="316">D6607*1.2</f>
        <v>47.795999999999999</v>
      </c>
      <c r="G6607" s="79"/>
      <c r="H6607" s="358"/>
      <c r="I6607" s="326" t="s">
        <v>4950</v>
      </c>
      <c r="J6607" s="341"/>
      <c r="L6607"/>
      <c r="M6607"/>
      <c r="P6607" s="9">
        <v>182</v>
      </c>
      <c r="V6607" s="39"/>
      <c r="Z6607" s="38"/>
      <c r="AA6607" s="38">
        <v>4.9999999999999858</v>
      </c>
      <c r="AB6607" s="30"/>
      <c r="AC6607" s="31"/>
      <c r="AD6607" s="32"/>
      <c r="AE6607" s="32"/>
      <c r="AF6607" s="33"/>
      <c r="AJ6607" s="350"/>
      <c r="AK6607" s="3"/>
      <c r="AL6607" s="3"/>
    </row>
    <row r="6608" spans="1:38" ht="12" customHeight="1" x14ac:dyDescent="0.25">
      <c r="A6608" s="76">
        <v>6202002</v>
      </c>
      <c r="B6608" s="270" t="s">
        <v>7807</v>
      </c>
      <c r="C6608" s="74"/>
      <c r="D6608" s="115">
        <v>44.97</v>
      </c>
      <c r="E6608" s="75" t="s">
        <v>6463</v>
      </c>
      <c r="F6608" s="75">
        <f t="shared" si="316"/>
        <v>53.963999999999999</v>
      </c>
      <c r="G6608" s="80"/>
      <c r="H6608" s="358"/>
      <c r="I6608" s="360" t="s">
        <v>8360</v>
      </c>
      <c r="J6608" s="341"/>
      <c r="L6608"/>
      <c r="M6608"/>
      <c r="P6608" s="9">
        <v>182</v>
      </c>
      <c r="V6608" s="39"/>
      <c r="Z6608" s="38"/>
      <c r="AA6608" s="38">
        <v>5.004013914905002</v>
      </c>
      <c r="AB6608" s="30"/>
      <c r="AC6608" s="31"/>
      <c r="AD6608" s="32"/>
      <c r="AE6608" s="32"/>
      <c r="AF6608" s="33"/>
      <c r="AJ6608" s="350"/>
      <c r="AK6608" s="3"/>
      <c r="AL6608" s="3"/>
    </row>
    <row r="6609" spans="1:38" ht="12" customHeight="1" x14ac:dyDescent="0.25">
      <c r="A6609" s="76">
        <v>6202003</v>
      </c>
      <c r="B6609" s="270" t="s">
        <v>7808</v>
      </c>
      <c r="C6609" s="74"/>
      <c r="D6609" s="115">
        <v>56.53</v>
      </c>
      <c r="E6609" s="75" t="s">
        <v>6463</v>
      </c>
      <c r="F6609" s="75">
        <f t="shared" si="316"/>
        <v>67.835999999999999</v>
      </c>
      <c r="G6609" s="80"/>
      <c r="H6609" s="358"/>
      <c r="I6609" s="361"/>
      <c r="J6609" s="341"/>
      <c r="L6609"/>
      <c r="M6609"/>
      <c r="P6609" s="9">
        <v>182</v>
      </c>
      <c r="V6609" s="39"/>
      <c r="Z6609" s="38"/>
      <c r="AA6609" s="38">
        <v>5.0052356020942455</v>
      </c>
      <c r="AB6609" s="30"/>
      <c r="AC6609" s="31"/>
      <c r="AD6609" s="32"/>
      <c r="AE6609" s="32"/>
      <c r="AF6609" s="33"/>
      <c r="AJ6609" s="350"/>
      <c r="AK6609" s="3"/>
      <c r="AL6609" s="3"/>
    </row>
    <row r="6610" spans="1:38" ht="12" customHeight="1" x14ac:dyDescent="0.25">
      <c r="A6610" s="76">
        <v>6202004</v>
      </c>
      <c r="B6610" s="270" t="s">
        <v>7809</v>
      </c>
      <c r="C6610" s="74"/>
      <c r="D6610" s="115">
        <v>109.57</v>
      </c>
      <c r="E6610" s="75" t="s">
        <v>6463</v>
      </c>
      <c r="F6610" s="75">
        <f t="shared" si="316"/>
        <v>131.48399999999998</v>
      </c>
      <c r="G6610" s="80"/>
      <c r="H6610" s="358"/>
      <c r="J6610" s="341"/>
      <c r="L6610"/>
      <c r="M6610"/>
      <c r="P6610" s="9">
        <v>182</v>
      </c>
      <c r="V6610" s="39"/>
      <c r="Z6610" s="38"/>
      <c r="AA6610" s="38">
        <v>5.0017012589316181</v>
      </c>
      <c r="AB6610" s="30"/>
      <c r="AC6610" s="31"/>
      <c r="AD6610" s="32"/>
      <c r="AE6610" s="32"/>
      <c r="AF6610" s="33"/>
      <c r="AJ6610" s="350"/>
      <c r="AK6610" s="3"/>
      <c r="AL6610" s="3"/>
    </row>
    <row r="6611" spans="1:38" ht="12" customHeight="1" x14ac:dyDescent="0.25">
      <c r="A6611" s="76">
        <v>4601001</v>
      </c>
      <c r="B6611" s="270" t="s">
        <v>7810</v>
      </c>
      <c r="C6611" s="77"/>
      <c r="D6611" s="115">
        <v>48</v>
      </c>
      <c r="E6611" s="78" t="s">
        <v>1</v>
      </c>
      <c r="F6611" s="309">
        <f>D6611*1.2</f>
        <v>57.599999999999994</v>
      </c>
      <c r="G6611" s="79"/>
      <c r="H6611" s="358"/>
      <c r="I6611" s="326" t="s">
        <v>4950</v>
      </c>
      <c r="J6611" s="341"/>
      <c r="L6611"/>
      <c r="M6611"/>
      <c r="P6611" s="9">
        <v>182</v>
      </c>
      <c r="V6611" s="39"/>
      <c r="Z6611" s="38"/>
      <c r="AA6611" s="38">
        <v>4.9999999999999858</v>
      </c>
      <c r="AB6611" s="30"/>
      <c r="AC6611" s="31"/>
      <c r="AD6611" s="32"/>
      <c r="AE6611" s="32"/>
      <c r="AF6611" s="33"/>
      <c r="AJ6611" s="350"/>
      <c r="AK6611" s="3"/>
      <c r="AL6611" s="3"/>
    </row>
    <row r="6612" spans="1:38" ht="12" customHeight="1" x14ac:dyDescent="0.25">
      <c r="A6612" s="73">
        <v>4601002</v>
      </c>
      <c r="B6612" s="98" t="s">
        <v>7811</v>
      </c>
      <c r="C6612" s="74"/>
      <c r="D6612" s="115">
        <v>44.97</v>
      </c>
      <c r="E6612" s="75"/>
      <c r="F6612" s="309">
        <f>D6612*1.2</f>
        <v>53.963999999999999</v>
      </c>
      <c r="G6612" s="80"/>
      <c r="H6612" s="358"/>
      <c r="I6612" s="360" t="s">
        <v>8360</v>
      </c>
      <c r="J6612" s="341"/>
      <c r="L6612"/>
      <c r="M6612"/>
      <c r="P6612" s="9">
        <v>182</v>
      </c>
      <c r="V6612" s="39"/>
      <c r="Z6612" s="38"/>
      <c r="AA6612" s="38">
        <v>5.004013914905002</v>
      </c>
      <c r="AB6612" s="30"/>
      <c r="AC6612" s="31"/>
      <c r="AD6612" s="32"/>
      <c r="AE6612" s="32"/>
      <c r="AF6612" s="33"/>
      <c r="AJ6612" s="350"/>
      <c r="AK6612" s="3"/>
      <c r="AL6612" s="3"/>
    </row>
    <row r="6613" spans="1:38" ht="12" customHeight="1" x14ac:dyDescent="0.25">
      <c r="A6613" s="73">
        <v>4601003</v>
      </c>
      <c r="B6613" s="98" t="s">
        <v>7812</v>
      </c>
      <c r="C6613" s="74"/>
      <c r="D6613" s="115">
        <v>56.53</v>
      </c>
      <c r="E6613" s="75" t="s">
        <v>6464</v>
      </c>
      <c r="F6613" s="309">
        <f>D6613*1.2</f>
        <v>67.835999999999999</v>
      </c>
      <c r="G6613" s="80"/>
      <c r="H6613" s="358"/>
      <c r="I6613" s="361"/>
      <c r="J6613" s="341"/>
      <c r="L6613"/>
      <c r="M6613"/>
      <c r="P6613" s="9">
        <v>182</v>
      </c>
      <c r="V6613" s="39"/>
      <c r="Z6613" s="38"/>
      <c r="AA6613" s="38">
        <v>5.0052356020942455</v>
      </c>
      <c r="AB6613" s="30"/>
      <c r="AC6613" s="31"/>
      <c r="AD6613" s="32"/>
      <c r="AE6613" s="32"/>
      <c r="AF6613" s="33"/>
      <c r="AJ6613" s="350"/>
      <c r="AK6613" s="3"/>
      <c r="AL6613" s="3"/>
    </row>
    <row r="6614" spans="1:38" ht="12" customHeight="1" x14ac:dyDescent="0.25">
      <c r="A6614" s="73">
        <v>4601004</v>
      </c>
      <c r="B6614" s="98" t="s">
        <v>7813</v>
      </c>
      <c r="C6614" s="74"/>
      <c r="D6614" s="115">
        <v>71.150000000000006</v>
      </c>
      <c r="E6614" s="75" t="s">
        <v>6464</v>
      </c>
      <c r="F6614" s="309">
        <f>D6614*1.2</f>
        <v>85.38000000000001</v>
      </c>
      <c r="G6614" s="80"/>
      <c r="H6614" s="358"/>
      <c r="J6614" s="341"/>
      <c r="L6614"/>
      <c r="M6614"/>
      <c r="P6614" s="9">
        <v>182</v>
      </c>
      <c r="V6614" s="39"/>
      <c r="Z6614" s="38"/>
      <c r="AA6614" s="38">
        <v>5.0017012589316181</v>
      </c>
      <c r="AB6614" s="30"/>
      <c r="AC6614" s="31"/>
      <c r="AD6614" s="32"/>
      <c r="AE6614" s="32"/>
      <c r="AF6614" s="33"/>
      <c r="AJ6614" s="350"/>
      <c r="AK6614" s="3"/>
      <c r="AL6614" s="3"/>
    </row>
    <row r="6615" spans="1:38" ht="12" customHeight="1" x14ac:dyDescent="0.25">
      <c r="A6615" s="271">
        <v>4601005</v>
      </c>
      <c r="B6615" s="100" t="s">
        <v>7814</v>
      </c>
      <c r="C6615" s="85"/>
      <c r="D6615" s="115">
        <v>117.65</v>
      </c>
      <c r="E6615" s="86" t="s">
        <v>6464</v>
      </c>
      <c r="F6615" s="310">
        <f>D6615*1.2</f>
        <v>141.18</v>
      </c>
      <c r="G6615" s="87"/>
      <c r="H6615" s="358"/>
      <c r="J6615" s="341"/>
      <c r="L6615"/>
      <c r="M6615"/>
      <c r="P6615" s="9">
        <v>182</v>
      </c>
      <c r="V6615" s="39"/>
      <c r="Z6615" s="38"/>
      <c r="AA6615" s="38">
        <v>5.0054145108891817</v>
      </c>
      <c r="AB6615" s="30"/>
      <c r="AC6615" s="31"/>
      <c r="AD6615" s="32"/>
      <c r="AE6615" s="32"/>
      <c r="AF6615" s="33"/>
      <c r="AJ6615" s="350"/>
      <c r="AK6615" s="3"/>
      <c r="AL6615" s="3"/>
    </row>
    <row r="6616" spans="1:38" ht="75" customHeight="1" x14ac:dyDescent="0.25">
      <c r="A6616" s="269">
        <v>227</v>
      </c>
      <c r="B6616" s="284" t="s">
        <v>8141</v>
      </c>
      <c r="C6616" s="267"/>
      <c r="D6616" s="115"/>
      <c r="E6616" s="267"/>
      <c r="F6616" s="298"/>
      <c r="G6616" s="189"/>
      <c r="H6616" s="358"/>
      <c r="I6616" s="331"/>
      <c r="J6616" s="72"/>
      <c r="K6616" s="72"/>
      <c r="L6616"/>
      <c r="M6616"/>
      <c r="P6616" s="9">
        <v>26</v>
      </c>
      <c r="R6616" s="36"/>
      <c r="V6616" s="37"/>
      <c r="Z6616" s="38"/>
      <c r="AA6616" s="38"/>
      <c r="AB6616" s="30"/>
      <c r="AC6616" s="31"/>
      <c r="AD6616" s="32"/>
      <c r="AE6616" s="32"/>
      <c r="AF6616" s="33"/>
      <c r="AJ6616" s="350"/>
      <c r="AK6616" s="3"/>
      <c r="AL6616" s="3"/>
    </row>
    <row r="6617" spans="1:38" ht="12" customHeight="1" x14ac:dyDescent="0.25">
      <c r="A6617" s="76">
        <v>4601009</v>
      </c>
      <c r="B6617" s="270" t="s">
        <v>2727</v>
      </c>
      <c r="C6617" s="77"/>
      <c r="D6617" s="115">
        <v>23.2</v>
      </c>
      <c r="E6617" s="78" t="s">
        <v>6463</v>
      </c>
      <c r="F6617" s="309">
        <f t="shared" si="296"/>
        <v>27.84</v>
      </c>
      <c r="G6617" s="79"/>
      <c r="H6617" s="358"/>
      <c r="I6617" s="326" t="s">
        <v>4950</v>
      </c>
      <c r="J6617" s="341"/>
      <c r="L6617"/>
      <c r="M6617"/>
      <c r="P6617" s="9">
        <v>26</v>
      </c>
      <c r="V6617" s="39"/>
      <c r="Z6617" s="38"/>
      <c r="AA6617" s="38">
        <v>4.9645390070921991</v>
      </c>
      <c r="AB6617" s="30"/>
      <c r="AC6617" s="31"/>
      <c r="AD6617" s="32"/>
      <c r="AE6617" s="32"/>
      <c r="AF6617" s="33"/>
      <c r="AJ6617" s="350"/>
      <c r="AK6617" s="3"/>
      <c r="AL6617" s="3"/>
    </row>
    <row r="6618" spans="1:38" ht="12" customHeight="1" x14ac:dyDescent="0.25">
      <c r="A6618" s="73">
        <v>4601014</v>
      </c>
      <c r="B6618" s="98" t="s">
        <v>2728</v>
      </c>
      <c r="C6618" s="74"/>
      <c r="D6618" s="115">
        <v>22.74</v>
      </c>
      <c r="E6618" s="75"/>
      <c r="F6618" s="309">
        <f t="shared" si="296"/>
        <v>27.287999999999997</v>
      </c>
      <c r="G6618" s="80"/>
      <c r="H6618" s="358"/>
      <c r="I6618" s="360" t="s">
        <v>8362</v>
      </c>
      <c r="J6618" s="341"/>
      <c r="L6618"/>
      <c r="M6618"/>
      <c r="P6618" s="9">
        <v>26</v>
      </c>
      <c r="V6618" s="39"/>
      <c r="Z6618" s="38"/>
      <c r="AA6618" s="38">
        <v>5.0251256281406853</v>
      </c>
      <c r="AB6618" s="30"/>
      <c r="AC6618" s="31"/>
      <c r="AD6618" s="32"/>
      <c r="AE6618" s="32"/>
      <c r="AF6618" s="33"/>
      <c r="AJ6618" s="350"/>
      <c r="AK6618" s="3"/>
      <c r="AL6618" s="3"/>
    </row>
    <row r="6619" spans="1:38" ht="12" customHeight="1" x14ac:dyDescent="0.25">
      <c r="A6619" s="73">
        <v>4601016</v>
      </c>
      <c r="B6619" s="98" t="s">
        <v>2729</v>
      </c>
      <c r="C6619" s="74"/>
      <c r="D6619" s="115">
        <v>26.14</v>
      </c>
      <c r="E6619" s="75" t="s">
        <v>1</v>
      </c>
      <c r="F6619" s="309">
        <f t="shared" si="296"/>
        <v>31.367999999999999</v>
      </c>
      <c r="G6619" s="80"/>
      <c r="H6619" s="358"/>
      <c r="I6619" s="361"/>
      <c r="J6619" s="341"/>
      <c r="L6619"/>
      <c r="M6619"/>
      <c r="P6619" s="9">
        <v>26</v>
      </c>
      <c r="V6619" s="39"/>
      <c r="Z6619" s="38"/>
      <c r="AA6619" s="38">
        <v>4.988662131519277</v>
      </c>
      <c r="AB6619" s="30"/>
      <c r="AC6619" s="31"/>
      <c r="AD6619" s="32"/>
      <c r="AE6619" s="32"/>
      <c r="AF6619" s="33"/>
      <c r="AJ6619" s="350"/>
      <c r="AK6619" s="3"/>
      <c r="AL6619" s="3"/>
    </row>
    <row r="6620" spans="1:38" ht="12" customHeight="1" x14ac:dyDescent="0.25">
      <c r="A6620" s="73">
        <v>4601017</v>
      </c>
      <c r="B6620" s="98" t="s">
        <v>2730</v>
      </c>
      <c r="C6620" s="74"/>
      <c r="D6620" s="115">
        <v>33.200000000000003</v>
      </c>
      <c r="E6620" s="75" t="s">
        <v>1</v>
      </c>
      <c r="F6620" s="309">
        <f t="shared" si="296"/>
        <v>39.840000000000003</v>
      </c>
      <c r="G6620" s="80"/>
      <c r="H6620" s="358"/>
      <c r="J6620" s="341"/>
      <c r="L6620"/>
      <c r="M6620"/>
      <c r="P6620" s="9">
        <v>26</v>
      </c>
      <c r="V6620" s="39"/>
      <c r="Z6620" s="38"/>
      <c r="AA6620" s="38">
        <v>4.9840933191940593</v>
      </c>
      <c r="AB6620" s="30"/>
      <c r="AC6620" s="31"/>
      <c r="AD6620" s="32"/>
      <c r="AE6620" s="32"/>
      <c r="AF6620" s="33"/>
      <c r="AJ6620" s="350"/>
      <c r="AK6620" s="3"/>
      <c r="AL6620" s="3"/>
    </row>
    <row r="6621" spans="1:38" ht="12" customHeight="1" x14ac:dyDescent="0.25">
      <c r="A6621" s="73">
        <v>4601020</v>
      </c>
      <c r="B6621" s="98" t="s">
        <v>2731</v>
      </c>
      <c r="C6621" s="74"/>
      <c r="D6621" s="115">
        <v>52.76</v>
      </c>
      <c r="E6621" s="75" t="s">
        <v>1</v>
      </c>
      <c r="F6621" s="309">
        <f t="shared" si="296"/>
        <v>63.311999999999998</v>
      </c>
      <c r="G6621" s="80"/>
      <c r="H6621" s="358"/>
      <c r="I6621" s="360" t="s">
        <v>8361</v>
      </c>
      <c r="J6621" s="341"/>
      <c r="L6621"/>
      <c r="M6621"/>
      <c r="P6621" s="9">
        <v>26</v>
      </c>
      <c r="V6621" s="39"/>
      <c r="Z6621" s="38"/>
      <c r="AA6621" s="38">
        <v>5.005159958720327</v>
      </c>
      <c r="AB6621" s="30"/>
      <c r="AC6621" s="31"/>
      <c r="AD6621" s="32"/>
      <c r="AE6621" s="32"/>
      <c r="AF6621" s="33"/>
      <c r="AJ6621" s="350"/>
      <c r="AK6621" s="3"/>
      <c r="AL6621" s="3"/>
    </row>
    <row r="6622" spans="1:38" ht="12" customHeight="1" x14ac:dyDescent="0.25">
      <c r="A6622" s="73">
        <v>4601021</v>
      </c>
      <c r="B6622" s="98" t="s">
        <v>2732</v>
      </c>
      <c r="C6622" s="74"/>
      <c r="D6622" s="115">
        <v>56.53</v>
      </c>
      <c r="E6622" s="75" t="s">
        <v>6464</v>
      </c>
      <c r="F6622" s="309">
        <f t="shared" si="296"/>
        <v>67.835999999999999</v>
      </c>
      <c r="G6622" s="80"/>
      <c r="H6622" s="358"/>
      <c r="I6622" s="361"/>
      <c r="J6622" s="341"/>
      <c r="L6622"/>
      <c r="M6622"/>
      <c r="P6622" s="9">
        <v>26</v>
      </c>
      <c r="V6622" s="39"/>
      <c r="Z6622" s="38"/>
      <c r="AA6622" s="38">
        <v>5.0113250283125836</v>
      </c>
      <c r="AB6622" s="30"/>
      <c r="AC6622" s="31"/>
      <c r="AD6622" s="32"/>
      <c r="AE6622" s="32"/>
      <c r="AF6622" s="33"/>
      <c r="AJ6622" s="350"/>
      <c r="AK6622" s="3"/>
      <c r="AL6622" s="3"/>
    </row>
    <row r="6623" spans="1:38" ht="12" customHeight="1" x14ac:dyDescent="0.25">
      <c r="A6623" s="271">
        <v>4601023</v>
      </c>
      <c r="B6623" s="100" t="s">
        <v>2733</v>
      </c>
      <c r="C6623" s="85"/>
      <c r="D6623" s="115">
        <v>51.4</v>
      </c>
      <c r="E6623" s="86" t="s">
        <v>6463</v>
      </c>
      <c r="F6623" s="310">
        <f t="shared" si="296"/>
        <v>61.679999999999993</v>
      </c>
      <c r="G6623" s="87"/>
      <c r="H6623" s="358"/>
      <c r="J6623" s="341"/>
      <c r="L6623"/>
      <c r="M6623"/>
      <c r="P6623" s="9">
        <v>26</v>
      </c>
      <c r="V6623" s="39"/>
      <c r="Z6623" s="38"/>
      <c r="AA6623" s="38">
        <v>5.0024642681123765</v>
      </c>
      <c r="AB6623" s="30"/>
      <c r="AC6623" s="31"/>
      <c r="AD6623" s="32"/>
      <c r="AE6623" s="32"/>
      <c r="AF6623" s="33"/>
      <c r="AJ6623" s="350"/>
      <c r="AK6623" s="3"/>
      <c r="AL6623" s="3"/>
    </row>
    <row r="6624" spans="1:38" ht="60" customHeight="1" x14ac:dyDescent="0.25">
      <c r="A6624" s="269">
        <v>231</v>
      </c>
      <c r="B6624" s="285" t="s">
        <v>8142</v>
      </c>
      <c r="C6624" s="267"/>
      <c r="D6624" s="115"/>
      <c r="E6624" s="267"/>
      <c r="F6624" s="298"/>
      <c r="G6624" s="189"/>
      <c r="H6624" s="358"/>
      <c r="I6624" s="331"/>
      <c r="J6624" s="72"/>
      <c r="K6624" s="72"/>
      <c r="L6624"/>
      <c r="M6624"/>
      <c r="P6624" s="9">
        <v>175</v>
      </c>
      <c r="R6624" s="36"/>
      <c r="V6624" s="37"/>
      <c r="Z6624" s="38"/>
      <c r="AA6624" s="38"/>
      <c r="AB6624" s="30"/>
      <c r="AC6624" s="31"/>
      <c r="AD6624" s="33"/>
      <c r="AE6624" s="32"/>
      <c r="AF6624" s="32"/>
      <c r="AJ6624" s="350"/>
      <c r="AK6624" s="3"/>
      <c r="AL6624" s="3"/>
    </row>
    <row r="6625" spans="1:42" ht="12" customHeight="1" x14ac:dyDescent="0.25">
      <c r="A6625" s="76">
        <v>2501001</v>
      </c>
      <c r="B6625" s="270" t="s">
        <v>2833</v>
      </c>
      <c r="C6625" s="77"/>
      <c r="D6625" s="115">
        <v>79</v>
      </c>
      <c r="E6625" s="78" t="s">
        <v>6463</v>
      </c>
      <c r="F6625" s="112">
        <f t="shared" ref="F6625:F6684" si="317">D6625*1.2</f>
        <v>94.8</v>
      </c>
      <c r="G6625" s="79" t="s">
        <v>3334</v>
      </c>
      <c r="H6625" s="358"/>
      <c r="I6625" s="326" t="s">
        <v>4968</v>
      </c>
      <c r="L6625"/>
      <c r="M6625"/>
      <c r="P6625" s="9">
        <v>175</v>
      </c>
      <c r="V6625" s="39"/>
      <c r="Z6625" s="38"/>
      <c r="AA6625" s="38">
        <v>0</v>
      </c>
      <c r="AB6625" s="30"/>
      <c r="AC6625" s="31"/>
      <c r="AD6625" s="33"/>
      <c r="AE6625" s="32"/>
      <c r="AF6625" s="32"/>
      <c r="AJ6625" s="350"/>
      <c r="AK6625" s="3"/>
      <c r="AL6625" s="3"/>
      <c r="AP6625" s="107">
        <v>0.127</v>
      </c>
    </row>
    <row r="6626" spans="1:42" ht="12" customHeight="1" x14ac:dyDescent="0.25">
      <c r="A6626" s="73">
        <v>2501002</v>
      </c>
      <c r="B6626" s="98" t="s">
        <v>2834</v>
      </c>
      <c r="C6626" s="74"/>
      <c r="D6626" s="115">
        <v>79</v>
      </c>
      <c r="E6626" s="75" t="s">
        <v>6463</v>
      </c>
      <c r="F6626" s="112">
        <f t="shared" si="317"/>
        <v>94.8</v>
      </c>
      <c r="G6626" s="80" t="s">
        <v>3334</v>
      </c>
      <c r="H6626" s="358"/>
      <c r="I6626" s="360" t="s">
        <v>8354</v>
      </c>
      <c r="L6626"/>
      <c r="M6626"/>
      <c r="P6626" s="9">
        <v>175</v>
      </c>
      <c r="V6626" s="39"/>
      <c r="Z6626" s="38"/>
      <c r="AA6626" s="38">
        <v>0</v>
      </c>
      <c r="AB6626" s="30"/>
      <c r="AC6626" s="31"/>
      <c r="AD6626" s="33"/>
      <c r="AE6626" s="32"/>
      <c r="AF6626" s="32"/>
      <c r="AJ6626" s="350"/>
      <c r="AK6626" s="3"/>
      <c r="AL6626" s="3"/>
      <c r="AP6626" s="107">
        <v>0.127</v>
      </c>
    </row>
    <row r="6627" spans="1:42" ht="12" customHeight="1" x14ac:dyDescent="0.25">
      <c r="A6627" s="73">
        <v>2501003</v>
      </c>
      <c r="B6627" s="98" t="s">
        <v>2835</v>
      </c>
      <c r="C6627" s="74"/>
      <c r="D6627" s="115">
        <v>79</v>
      </c>
      <c r="E6627" s="75" t="s">
        <v>6463</v>
      </c>
      <c r="F6627" s="112">
        <f t="shared" si="317"/>
        <v>94.8</v>
      </c>
      <c r="G6627" s="80" t="s">
        <v>3334</v>
      </c>
      <c r="H6627" s="358"/>
      <c r="I6627" s="361"/>
      <c r="L6627"/>
      <c r="M6627"/>
      <c r="P6627" s="9">
        <v>175</v>
      </c>
      <c r="V6627" s="39"/>
      <c r="Z6627" s="38"/>
      <c r="AA6627" s="38">
        <v>0</v>
      </c>
      <c r="AB6627" s="30"/>
      <c r="AC6627" s="31"/>
      <c r="AD6627" s="33"/>
      <c r="AE6627" s="32"/>
      <c r="AF6627" s="32"/>
      <c r="AJ6627" s="350"/>
      <c r="AK6627" s="3"/>
      <c r="AL6627" s="3"/>
      <c r="AP6627" s="107">
        <v>0.127</v>
      </c>
    </row>
    <row r="6628" spans="1:42" ht="12" customHeight="1" x14ac:dyDescent="0.25">
      <c r="A6628" s="73">
        <v>2501004</v>
      </c>
      <c r="B6628" s="98" t="s">
        <v>2836</v>
      </c>
      <c r="C6628" s="74"/>
      <c r="D6628" s="115">
        <v>103.2</v>
      </c>
      <c r="E6628" s="75" t="s">
        <v>6463</v>
      </c>
      <c r="F6628" s="112">
        <f t="shared" si="317"/>
        <v>123.84</v>
      </c>
      <c r="G6628" s="80" t="s">
        <v>3334</v>
      </c>
      <c r="H6628" s="358"/>
      <c r="L6628"/>
      <c r="M6628"/>
      <c r="P6628" s="9">
        <v>175</v>
      </c>
      <c r="V6628" s="39"/>
      <c r="Z6628" s="38"/>
      <c r="AA6628" s="38">
        <v>0</v>
      </c>
      <c r="AB6628" s="30"/>
      <c r="AC6628" s="31"/>
      <c r="AD6628" s="33"/>
      <c r="AE6628" s="32"/>
      <c r="AF6628" s="32"/>
      <c r="AJ6628" s="350"/>
      <c r="AK6628" s="3"/>
      <c r="AL6628" s="3"/>
      <c r="AP6628" s="107">
        <v>0.20399999999999999</v>
      </c>
    </row>
    <row r="6629" spans="1:42" ht="12" customHeight="1" x14ac:dyDescent="0.25">
      <c r="A6629" s="73">
        <v>2501005</v>
      </c>
      <c r="B6629" s="98" t="s">
        <v>2837</v>
      </c>
      <c r="C6629" s="74"/>
      <c r="D6629" s="115">
        <v>103.2</v>
      </c>
      <c r="E6629" s="75" t="s">
        <v>6463</v>
      </c>
      <c r="F6629" s="112">
        <f t="shared" si="317"/>
        <v>123.84</v>
      </c>
      <c r="G6629" s="80" t="s">
        <v>3334</v>
      </c>
      <c r="H6629" s="358"/>
      <c r="I6629" s="360" t="s">
        <v>8355</v>
      </c>
      <c r="L6629"/>
      <c r="M6629"/>
      <c r="P6629" s="9">
        <v>175</v>
      </c>
      <c r="V6629" s="39"/>
      <c r="Z6629" s="38"/>
      <c r="AA6629" s="38">
        <v>0</v>
      </c>
      <c r="AB6629" s="30"/>
      <c r="AC6629" s="31"/>
      <c r="AD6629" s="33"/>
      <c r="AE6629" s="32"/>
      <c r="AF6629" s="32"/>
      <c r="AJ6629" s="350"/>
      <c r="AK6629" s="3"/>
      <c r="AL6629" s="3"/>
      <c r="AP6629" s="107">
        <v>0.20399999999999999</v>
      </c>
    </row>
    <row r="6630" spans="1:42" ht="12" customHeight="1" x14ac:dyDescent="0.25">
      <c r="A6630" s="73">
        <v>2501006</v>
      </c>
      <c r="B6630" s="98" t="s">
        <v>2838</v>
      </c>
      <c r="C6630" s="74"/>
      <c r="D6630" s="115">
        <v>103.2</v>
      </c>
      <c r="E6630" s="75" t="s">
        <v>6463</v>
      </c>
      <c r="F6630" s="112">
        <f t="shared" si="317"/>
        <v>123.84</v>
      </c>
      <c r="G6630" s="80" t="s">
        <v>3334</v>
      </c>
      <c r="H6630" s="358"/>
      <c r="I6630" s="361"/>
      <c r="L6630"/>
      <c r="M6630"/>
      <c r="P6630" s="9">
        <v>175</v>
      </c>
      <c r="V6630" s="39"/>
      <c r="Z6630" s="38"/>
      <c r="AA6630" s="38">
        <v>0</v>
      </c>
      <c r="AB6630" s="30"/>
      <c r="AC6630" s="31"/>
      <c r="AD6630" s="33"/>
      <c r="AE6630" s="32"/>
      <c r="AF6630" s="32"/>
      <c r="AJ6630" s="350"/>
      <c r="AK6630" s="3"/>
      <c r="AL6630" s="3"/>
      <c r="AP6630" s="107">
        <v>0.20399999999999999</v>
      </c>
    </row>
    <row r="6631" spans="1:42" ht="12" customHeight="1" x14ac:dyDescent="0.25">
      <c r="A6631" s="73">
        <v>2501007</v>
      </c>
      <c r="B6631" s="98" t="s">
        <v>2839</v>
      </c>
      <c r="C6631" s="74"/>
      <c r="D6631" s="115">
        <v>113.8</v>
      </c>
      <c r="E6631" s="75" t="s">
        <v>6463</v>
      </c>
      <c r="F6631" s="112">
        <f t="shared" si="317"/>
        <v>136.56</v>
      </c>
      <c r="G6631" s="80" t="s">
        <v>3333</v>
      </c>
      <c r="H6631" s="358"/>
      <c r="J6631" s="15"/>
      <c r="L6631"/>
      <c r="M6631"/>
      <c r="P6631" s="9">
        <v>175</v>
      </c>
      <c r="V6631" s="39"/>
      <c r="Z6631" s="38"/>
      <c r="AA6631" s="38">
        <v>0</v>
      </c>
      <c r="AB6631" s="30"/>
      <c r="AC6631" s="31"/>
      <c r="AD6631" s="33"/>
      <c r="AE6631" s="32"/>
      <c r="AF6631" s="32"/>
      <c r="AJ6631" s="350"/>
      <c r="AK6631" s="3"/>
      <c r="AL6631" s="3"/>
      <c r="AP6631" s="107">
        <v>0.38200000000000001</v>
      </c>
    </row>
    <row r="6632" spans="1:42" ht="12" customHeight="1" x14ac:dyDescent="0.25">
      <c r="A6632" s="73">
        <v>2501008</v>
      </c>
      <c r="B6632" s="98" t="s">
        <v>2840</v>
      </c>
      <c r="C6632" s="74"/>
      <c r="D6632" s="115">
        <v>113.8</v>
      </c>
      <c r="E6632" s="75" t="s">
        <v>6463</v>
      </c>
      <c r="F6632" s="112">
        <f t="shared" si="317"/>
        <v>136.56</v>
      </c>
      <c r="G6632" s="80" t="s">
        <v>3333</v>
      </c>
      <c r="H6632" s="358"/>
      <c r="I6632" s="360" t="s">
        <v>8356</v>
      </c>
      <c r="J6632" s="15"/>
      <c r="L6632"/>
      <c r="M6632"/>
      <c r="P6632" s="9">
        <v>175</v>
      </c>
      <c r="V6632" s="39"/>
      <c r="Z6632" s="38"/>
      <c r="AA6632" s="38">
        <v>0</v>
      </c>
      <c r="AB6632" s="30"/>
      <c r="AC6632" s="31"/>
      <c r="AD6632" s="33"/>
      <c r="AE6632" s="32"/>
      <c r="AF6632" s="32"/>
      <c r="AJ6632" s="350"/>
      <c r="AK6632" s="3"/>
      <c r="AL6632" s="3"/>
      <c r="AP6632" s="107">
        <v>0.38200000000000001</v>
      </c>
    </row>
    <row r="6633" spans="1:42" ht="12" customHeight="1" x14ac:dyDescent="0.25">
      <c r="A6633" s="73">
        <v>2501009</v>
      </c>
      <c r="B6633" s="98" t="s">
        <v>2841</v>
      </c>
      <c r="C6633" s="74"/>
      <c r="D6633" s="115">
        <v>113.8</v>
      </c>
      <c r="E6633" s="75" t="s">
        <v>6463</v>
      </c>
      <c r="F6633" s="112">
        <f t="shared" si="317"/>
        <v>136.56</v>
      </c>
      <c r="G6633" s="80" t="s">
        <v>3333</v>
      </c>
      <c r="H6633" s="358"/>
      <c r="I6633" s="361"/>
      <c r="J6633" s="15"/>
      <c r="L6633"/>
      <c r="M6633"/>
      <c r="P6633" s="9">
        <v>175</v>
      </c>
      <c r="V6633" s="39"/>
      <c r="Z6633" s="38"/>
      <c r="AA6633" s="38">
        <v>0</v>
      </c>
      <c r="AB6633" s="30"/>
      <c r="AC6633" s="31"/>
      <c r="AD6633" s="33"/>
      <c r="AE6633" s="32"/>
      <c r="AF6633" s="32"/>
      <c r="AJ6633" s="350"/>
      <c r="AK6633" s="3"/>
      <c r="AL6633" s="3"/>
      <c r="AP6633" s="107">
        <v>0.38200000000000001</v>
      </c>
    </row>
    <row r="6634" spans="1:42" ht="12" customHeight="1" x14ac:dyDescent="0.25">
      <c r="A6634" s="73">
        <v>2503001</v>
      </c>
      <c r="B6634" s="98" t="s">
        <v>2842</v>
      </c>
      <c r="C6634" s="74"/>
      <c r="D6634" s="115">
        <v>131.6</v>
      </c>
      <c r="E6634" s="75" t="s">
        <v>6463</v>
      </c>
      <c r="F6634" s="112">
        <f t="shared" si="317"/>
        <v>157.91999999999999</v>
      </c>
      <c r="G6634" s="80" t="s">
        <v>3334</v>
      </c>
      <c r="H6634" s="358"/>
      <c r="L6634"/>
      <c r="M6634"/>
      <c r="P6634" s="9">
        <v>175</v>
      </c>
      <c r="V6634" s="39"/>
      <c r="Z6634" s="38"/>
      <c r="AA6634" s="38">
        <v>0</v>
      </c>
      <c r="AB6634" s="30"/>
      <c r="AC6634" s="31"/>
      <c r="AD6634" s="33"/>
      <c r="AE6634" s="32"/>
      <c r="AF6634" s="32"/>
      <c r="AJ6634" s="350"/>
      <c r="AK6634" s="3"/>
      <c r="AL6634" s="3"/>
      <c r="AP6634" s="107">
        <v>0.38200000000000001</v>
      </c>
    </row>
    <row r="6635" spans="1:42" ht="12" customHeight="1" x14ac:dyDescent="0.25">
      <c r="A6635" s="73">
        <v>2503002</v>
      </c>
      <c r="B6635" s="98" t="s">
        <v>2843</v>
      </c>
      <c r="C6635" s="74"/>
      <c r="D6635" s="115">
        <v>131.6</v>
      </c>
      <c r="E6635" s="75" t="s">
        <v>6463</v>
      </c>
      <c r="F6635" s="112">
        <f t="shared" si="317"/>
        <v>157.91999999999999</v>
      </c>
      <c r="G6635" s="80" t="s">
        <v>3334</v>
      </c>
      <c r="H6635" s="358"/>
      <c r="I6635" s="360" t="s">
        <v>8357</v>
      </c>
      <c r="L6635"/>
      <c r="M6635"/>
      <c r="P6635" s="9">
        <v>175</v>
      </c>
      <c r="V6635" s="39"/>
      <c r="Z6635" s="38"/>
      <c r="AA6635" s="38">
        <v>0</v>
      </c>
      <c r="AB6635" s="30"/>
      <c r="AC6635" s="31"/>
      <c r="AD6635" s="33"/>
      <c r="AE6635" s="32"/>
      <c r="AF6635" s="32"/>
      <c r="AJ6635" s="350"/>
      <c r="AK6635" s="3"/>
      <c r="AL6635" s="3"/>
      <c r="AP6635" s="107">
        <v>0.38200000000000001</v>
      </c>
    </row>
    <row r="6636" spans="1:42" ht="12" customHeight="1" x14ac:dyDescent="0.25">
      <c r="A6636" s="73">
        <v>2503003</v>
      </c>
      <c r="B6636" s="98" t="s">
        <v>2844</v>
      </c>
      <c r="C6636" s="74"/>
      <c r="D6636" s="115">
        <v>131.6</v>
      </c>
      <c r="E6636" s="75" t="s">
        <v>6463</v>
      </c>
      <c r="F6636" s="112">
        <f t="shared" si="317"/>
        <v>157.91999999999999</v>
      </c>
      <c r="G6636" s="80" t="s">
        <v>3334</v>
      </c>
      <c r="H6636" s="358"/>
      <c r="I6636" s="361"/>
      <c r="L6636"/>
      <c r="M6636"/>
      <c r="P6636" s="9">
        <v>175</v>
      </c>
      <c r="V6636" s="39"/>
      <c r="Z6636" s="38"/>
      <c r="AA6636" s="38">
        <v>0</v>
      </c>
      <c r="AB6636" s="30"/>
      <c r="AC6636" s="31"/>
      <c r="AD6636" s="33"/>
      <c r="AE6636" s="32"/>
      <c r="AF6636" s="32"/>
      <c r="AJ6636" s="350"/>
      <c r="AK6636" s="3"/>
      <c r="AL6636" s="3"/>
      <c r="AP6636" s="107">
        <v>0.38200000000000001</v>
      </c>
    </row>
    <row r="6637" spans="1:42" ht="12" customHeight="1" x14ac:dyDescent="0.25">
      <c r="A6637" s="73">
        <v>2501013</v>
      </c>
      <c r="B6637" s="98" t="s">
        <v>2845</v>
      </c>
      <c r="C6637" s="74"/>
      <c r="D6637" s="115">
        <v>188.5</v>
      </c>
      <c r="E6637" s="75" t="s">
        <v>6463</v>
      </c>
      <c r="F6637" s="112">
        <f t="shared" si="317"/>
        <v>226.2</v>
      </c>
      <c r="G6637" s="80" t="s">
        <v>3334</v>
      </c>
      <c r="H6637" s="358"/>
      <c r="L6637"/>
      <c r="M6637"/>
      <c r="P6637" s="9">
        <v>175</v>
      </c>
      <c r="V6637" s="39"/>
      <c r="Z6637" s="38"/>
      <c r="AA6637" s="38">
        <v>0</v>
      </c>
      <c r="AB6637" s="30"/>
      <c r="AC6637" s="31"/>
      <c r="AD6637" s="33"/>
      <c r="AE6637" s="32"/>
      <c r="AF6637" s="32"/>
      <c r="AJ6637" s="350"/>
      <c r="AK6637" s="3"/>
      <c r="AL6637" s="3"/>
      <c r="AP6637" s="107">
        <v>0.73799999999999999</v>
      </c>
    </row>
    <row r="6638" spans="1:42" ht="12" customHeight="1" x14ac:dyDescent="0.25">
      <c r="A6638" s="73">
        <v>2501014</v>
      </c>
      <c r="B6638" s="98" t="s">
        <v>2846</v>
      </c>
      <c r="C6638" s="74"/>
      <c r="D6638" s="115">
        <v>188.5</v>
      </c>
      <c r="E6638" s="75" t="s">
        <v>6463</v>
      </c>
      <c r="F6638" s="112">
        <f t="shared" si="317"/>
        <v>226.2</v>
      </c>
      <c r="G6638" s="80" t="s">
        <v>3334</v>
      </c>
      <c r="H6638" s="358"/>
      <c r="I6638" s="360" t="s">
        <v>8363</v>
      </c>
      <c r="L6638"/>
      <c r="M6638"/>
      <c r="P6638" s="9">
        <v>175</v>
      </c>
      <c r="V6638" s="39"/>
      <c r="Z6638" s="38"/>
      <c r="AA6638" s="38">
        <v>0</v>
      </c>
      <c r="AB6638" s="30"/>
      <c r="AC6638" s="31"/>
      <c r="AD6638" s="33"/>
      <c r="AE6638" s="32"/>
      <c r="AF6638" s="32"/>
      <c r="AJ6638" s="350"/>
      <c r="AK6638" s="3"/>
      <c r="AL6638" s="3"/>
      <c r="AP6638" s="107">
        <v>0.73799999999999999</v>
      </c>
    </row>
    <row r="6639" spans="1:42" ht="12" customHeight="1" x14ac:dyDescent="0.25">
      <c r="A6639" s="73">
        <v>2501015</v>
      </c>
      <c r="B6639" s="98" t="s">
        <v>2847</v>
      </c>
      <c r="C6639" s="74"/>
      <c r="D6639" s="115">
        <v>188.5</v>
      </c>
      <c r="E6639" s="75" t="s">
        <v>6463</v>
      </c>
      <c r="F6639" s="112">
        <f t="shared" si="317"/>
        <v>226.2</v>
      </c>
      <c r="G6639" s="80" t="s">
        <v>3334</v>
      </c>
      <c r="H6639" s="358"/>
      <c r="I6639" s="361"/>
      <c r="L6639"/>
      <c r="M6639"/>
      <c r="P6639" s="9">
        <v>175</v>
      </c>
      <c r="V6639" s="39"/>
      <c r="Z6639" s="38"/>
      <c r="AA6639" s="38">
        <v>0</v>
      </c>
      <c r="AB6639" s="30"/>
      <c r="AC6639" s="31"/>
      <c r="AD6639" s="33"/>
      <c r="AE6639" s="32"/>
      <c r="AF6639" s="32"/>
      <c r="AJ6639" s="350"/>
      <c r="AK6639" s="3"/>
      <c r="AL6639" s="3"/>
      <c r="AP6639" s="107">
        <v>0.73799999999999999</v>
      </c>
    </row>
    <row r="6640" spans="1:42" ht="12" customHeight="1" x14ac:dyDescent="0.25">
      <c r="A6640" s="73">
        <v>2501016</v>
      </c>
      <c r="B6640" s="98" t="s">
        <v>2848</v>
      </c>
      <c r="C6640" s="74"/>
      <c r="D6640" s="115">
        <v>378</v>
      </c>
      <c r="E6640" s="75" t="s">
        <v>1</v>
      </c>
      <c r="F6640" s="112">
        <f t="shared" si="317"/>
        <v>453.59999999999997</v>
      </c>
      <c r="G6640" s="80" t="s">
        <v>3334</v>
      </c>
      <c r="H6640" s="358"/>
      <c r="L6640"/>
      <c r="M6640"/>
      <c r="P6640" s="9">
        <v>175</v>
      </c>
      <c r="V6640" s="39"/>
      <c r="Z6640" s="38"/>
      <c r="AA6640" s="38">
        <v>0</v>
      </c>
      <c r="AB6640" s="30"/>
      <c r="AC6640" s="31"/>
      <c r="AD6640" s="33"/>
      <c r="AE6640" s="32"/>
      <c r="AF6640" s="32"/>
      <c r="AJ6640" s="350"/>
      <c r="AK6640" s="3"/>
      <c r="AL6640" s="3"/>
      <c r="AP6640" s="107">
        <v>1.353</v>
      </c>
    </row>
    <row r="6641" spans="1:42" ht="12" customHeight="1" x14ac:dyDescent="0.25">
      <c r="A6641" s="73">
        <v>2501017</v>
      </c>
      <c r="B6641" s="98" t="s">
        <v>2849</v>
      </c>
      <c r="C6641" s="74"/>
      <c r="D6641" s="115">
        <v>378</v>
      </c>
      <c r="E6641" s="75" t="s">
        <v>1</v>
      </c>
      <c r="F6641" s="112">
        <f t="shared" si="317"/>
        <v>453.59999999999997</v>
      </c>
      <c r="G6641" s="80" t="s">
        <v>3334</v>
      </c>
      <c r="H6641" s="358"/>
      <c r="I6641" s="360" t="s">
        <v>8364</v>
      </c>
      <c r="L6641"/>
      <c r="M6641"/>
      <c r="P6641" s="9">
        <v>175</v>
      </c>
      <c r="V6641" s="39"/>
      <c r="Z6641" s="38"/>
      <c r="AA6641" s="38">
        <v>0</v>
      </c>
      <c r="AB6641" s="30"/>
      <c r="AC6641" s="31"/>
      <c r="AD6641" s="33"/>
      <c r="AE6641" s="32"/>
      <c r="AF6641" s="32"/>
      <c r="AJ6641" s="350"/>
      <c r="AK6641" s="3"/>
      <c r="AL6641" s="3"/>
      <c r="AP6641" s="107">
        <v>1.353</v>
      </c>
    </row>
    <row r="6642" spans="1:42" ht="12" customHeight="1" x14ac:dyDescent="0.25">
      <c r="A6642" s="271">
        <v>2501018</v>
      </c>
      <c r="B6642" s="100" t="s">
        <v>2850</v>
      </c>
      <c r="C6642" s="85"/>
      <c r="D6642" s="115">
        <v>378</v>
      </c>
      <c r="E6642" s="86" t="s">
        <v>1</v>
      </c>
      <c r="F6642" s="292">
        <f t="shared" si="317"/>
        <v>453.59999999999997</v>
      </c>
      <c r="G6642" s="87" t="s">
        <v>3334</v>
      </c>
      <c r="H6642" s="358"/>
      <c r="I6642" s="367"/>
      <c r="L6642"/>
      <c r="M6642"/>
      <c r="P6642" s="9">
        <v>175</v>
      </c>
      <c r="V6642" s="39"/>
      <c r="Z6642" s="38"/>
      <c r="AA6642" s="38">
        <v>0</v>
      </c>
      <c r="AB6642" s="30"/>
      <c r="AC6642" s="31"/>
      <c r="AD6642" s="33"/>
      <c r="AE6642" s="32"/>
      <c r="AF6642" s="32"/>
      <c r="AJ6642" s="350"/>
      <c r="AK6642" s="3"/>
      <c r="AL6642" s="3"/>
      <c r="AP6642" s="107">
        <v>1.353</v>
      </c>
    </row>
    <row r="6643" spans="1:42" ht="60" customHeight="1" x14ac:dyDescent="0.25">
      <c r="A6643" s="269">
        <v>232</v>
      </c>
      <c r="B6643" s="284" t="s">
        <v>8143</v>
      </c>
      <c r="C6643" s="267"/>
      <c r="D6643" s="115"/>
      <c r="E6643" s="267"/>
      <c r="F6643" s="298"/>
      <c r="G6643" s="189"/>
      <c r="H6643" s="358"/>
      <c r="I6643" s="331"/>
      <c r="J6643" s="72"/>
      <c r="K6643" s="72"/>
      <c r="L6643"/>
      <c r="M6643"/>
      <c r="P6643" s="9">
        <v>153</v>
      </c>
      <c r="R6643" s="36"/>
      <c r="V6643" s="37"/>
      <c r="Z6643" s="38"/>
      <c r="AA6643" s="38"/>
      <c r="AB6643" s="30"/>
      <c r="AC6643" s="31"/>
      <c r="AD6643" s="33"/>
      <c r="AE6643" s="32"/>
      <c r="AF6643" s="32"/>
      <c r="AJ6643" s="350"/>
      <c r="AK6643" s="3"/>
      <c r="AL6643" s="3"/>
      <c r="AP6643" s="107"/>
    </row>
    <row r="6644" spans="1:42" ht="12" customHeight="1" x14ac:dyDescent="0.25">
      <c r="A6644" s="76">
        <v>2501096</v>
      </c>
      <c r="B6644" s="270" t="s">
        <v>2734</v>
      </c>
      <c r="C6644" s="77"/>
      <c r="D6644" s="115">
        <v>162.12</v>
      </c>
      <c r="E6644" s="78" t="s">
        <v>6463</v>
      </c>
      <c r="F6644" s="112">
        <f t="shared" si="317"/>
        <v>194.54400000000001</v>
      </c>
      <c r="G6644" s="79" t="s">
        <v>3334</v>
      </c>
      <c r="H6644" s="358"/>
      <c r="I6644" s="326" t="s">
        <v>4968</v>
      </c>
      <c r="L6644"/>
      <c r="M6644"/>
      <c r="P6644" s="9">
        <v>153</v>
      </c>
      <c r="V6644" s="39"/>
      <c r="Z6644" s="38"/>
      <c r="AA6644" s="38">
        <v>0</v>
      </c>
      <c r="AB6644" s="30"/>
      <c r="AC6644" s="31"/>
      <c r="AD6644" s="33"/>
      <c r="AE6644" s="32"/>
      <c r="AF6644" s="32"/>
      <c r="AJ6644" s="350"/>
      <c r="AK6644" s="3"/>
      <c r="AL6644" s="3"/>
      <c r="AP6644" s="107">
        <v>0.29499999999999998</v>
      </c>
    </row>
    <row r="6645" spans="1:42" ht="12" customHeight="1" x14ac:dyDescent="0.25">
      <c r="A6645" s="73">
        <v>2501097</v>
      </c>
      <c r="B6645" s="98" t="s">
        <v>2735</v>
      </c>
      <c r="C6645" s="74"/>
      <c r="D6645" s="115">
        <v>162.12</v>
      </c>
      <c r="E6645" s="75" t="s">
        <v>6463</v>
      </c>
      <c r="F6645" s="112">
        <f t="shared" si="317"/>
        <v>194.54400000000001</v>
      </c>
      <c r="G6645" s="80" t="s">
        <v>3334</v>
      </c>
      <c r="H6645" s="358"/>
      <c r="I6645" s="360" t="s">
        <v>8354</v>
      </c>
      <c r="L6645"/>
      <c r="M6645"/>
      <c r="P6645" s="9">
        <v>153</v>
      </c>
      <c r="V6645" s="39"/>
      <c r="Z6645" s="38"/>
      <c r="AA6645" s="38">
        <v>0</v>
      </c>
      <c r="AB6645" s="30"/>
      <c r="AC6645" s="31"/>
      <c r="AD6645" s="33"/>
      <c r="AE6645" s="32"/>
      <c r="AF6645" s="32"/>
      <c r="AJ6645" s="350"/>
      <c r="AK6645" s="3"/>
      <c r="AL6645" s="3"/>
      <c r="AP6645" s="107">
        <v>0.29499999999999998</v>
      </c>
    </row>
    <row r="6646" spans="1:42" ht="12" customHeight="1" x14ac:dyDescent="0.25">
      <c r="A6646" s="73">
        <v>2501098</v>
      </c>
      <c r="B6646" s="98" t="s">
        <v>2736</v>
      </c>
      <c r="C6646" s="74"/>
      <c r="D6646" s="115">
        <v>162.12</v>
      </c>
      <c r="E6646" s="75" t="s">
        <v>6463</v>
      </c>
      <c r="F6646" s="112">
        <f t="shared" si="317"/>
        <v>194.54400000000001</v>
      </c>
      <c r="G6646" s="80" t="s">
        <v>3334</v>
      </c>
      <c r="H6646" s="358"/>
      <c r="I6646" s="361"/>
      <c r="L6646"/>
      <c r="M6646"/>
      <c r="P6646" s="9">
        <v>153</v>
      </c>
      <c r="V6646" s="39"/>
      <c r="Z6646" s="38"/>
      <c r="AA6646" s="38">
        <v>0</v>
      </c>
      <c r="AB6646" s="30"/>
      <c r="AC6646" s="31"/>
      <c r="AD6646" s="33"/>
      <c r="AE6646" s="32"/>
      <c r="AF6646" s="32"/>
      <c r="AJ6646" s="350"/>
      <c r="AK6646" s="3"/>
      <c r="AL6646" s="3"/>
      <c r="AP6646" s="107">
        <v>0.29499999999999998</v>
      </c>
    </row>
    <row r="6647" spans="1:42" ht="12" customHeight="1" x14ac:dyDescent="0.25">
      <c r="A6647" s="73">
        <v>2501099</v>
      </c>
      <c r="B6647" s="98" t="s">
        <v>2737</v>
      </c>
      <c r="C6647" s="74"/>
      <c r="D6647" s="115">
        <v>253.8</v>
      </c>
      <c r="E6647" s="75" t="s">
        <v>6463</v>
      </c>
      <c r="F6647" s="112">
        <f t="shared" si="317"/>
        <v>304.56</v>
      </c>
      <c r="G6647" s="80" t="s">
        <v>3334</v>
      </c>
      <c r="H6647" s="358"/>
      <c r="L6647"/>
      <c r="M6647"/>
      <c r="P6647" s="9">
        <v>153</v>
      </c>
      <c r="V6647" s="39"/>
      <c r="Z6647" s="38"/>
      <c r="AA6647" s="38">
        <v>0</v>
      </c>
      <c r="AB6647" s="30"/>
      <c r="AC6647" s="31"/>
      <c r="AD6647" s="33"/>
      <c r="AE6647" s="32"/>
      <c r="AF6647" s="32"/>
      <c r="AJ6647" s="350"/>
      <c r="AK6647" s="3"/>
      <c r="AL6647" s="3"/>
      <c r="AP6647" s="107">
        <v>0.56000000000000005</v>
      </c>
    </row>
    <row r="6648" spans="1:42" ht="12" customHeight="1" x14ac:dyDescent="0.25">
      <c r="A6648" s="73">
        <v>2501100</v>
      </c>
      <c r="B6648" s="98" t="s">
        <v>2738</v>
      </c>
      <c r="C6648" s="74"/>
      <c r="D6648" s="115">
        <v>253.8</v>
      </c>
      <c r="E6648" s="75" t="s">
        <v>1</v>
      </c>
      <c r="F6648" s="112">
        <f t="shared" si="317"/>
        <v>304.56</v>
      </c>
      <c r="G6648" s="80" t="s">
        <v>3334</v>
      </c>
      <c r="H6648" s="358"/>
      <c r="I6648" s="360" t="s">
        <v>8355</v>
      </c>
      <c r="L6648"/>
      <c r="M6648"/>
      <c r="P6648" s="9">
        <v>153</v>
      </c>
      <c r="V6648" s="39"/>
      <c r="Z6648" s="38"/>
      <c r="AA6648" s="38">
        <v>0</v>
      </c>
      <c r="AB6648" s="30"/>
      <c r="AC6648" s="31"/>
      <c r="AD6648" s="33"/>
      <c r="AE6648" s="32"/>
      <c r="AF6648" s="32"/>
      <c r="AJ6648" s="350"/>
      <c r="AK6648" s="3"/>
      <c r="AL6648" s="3"/>
      <c r="AP6648" s="107">
        <v>0.56000000000000005</v>
      </c>
    </row>
    <row r="6649" spans="1:42" ht="12" customHeight="1" x14ac:dyDescent="0.25">
      <c r="A6649" s="73">
        <v>2501101</v>
      </c>
      <c r="B6649" s="98" t="s">
        <v>2739</v>
      </c>
      <c r="C6649" s="74"/>
      <c r="D6649" s="115">
        <v>253.8</v>
      </c>
      <c r="E6649" s="75" t="s">
        <v>6463</v>
      </c>
      <c r="F6649" s="112">
        <f t="shared" si="317"/>
        <v>304.56</v>
      </c>
      <c r="G6649" s="80" t="s">
        <v>3334</v>
      </c>
      <c r="H6649" s="358"/>
      <c r="I6649" s="361"/>
      <c r="L6649"/>
      <c r="M6649"/>
      <c r="P6649" s="9">
        <v>153</v>
      </c>
      <c r="V6649" s="39"/>
      <c r="Z6649" s="38"/>
      <c r="AA6649" s="38">
        <v>0</v>
      </c>
      <c r="AB6649" s="30"/>
      <c r="AC6649" s="31"/>
      <c r="AD6649" s="33"/>
      <c r="AE6649" s="32"/>
      <c r="AF6649" s="32"/>
      <c r="AJ6649" s="350"/>
      <c r="AK6649" s="3"/>
      <c r="AL6649" s="3"/>
      <c r="AP6649" s="107">
        <v>0.56000000000000005</v>
      </c>
    </row>
    <row r="6650" spans="1:42" ht="12" customHeight="1" x14ac:dyDescent="0.25">
      <c r="A6650" s="73">
        <v>2501102</v>
      </c>
      <c r="B6650" s="98" t="s">
        <v>2740</v>
      </c>
      <c r="C6650" s="74"/>
      <c r="D6650" s="115">
        <v>346.4</v>
      </c>
      <c r="E6650" s="75" t="s">
        <v>1</v>
      </c>
      <c r="F6650" s="112">
        <f t="shared" si="317"/>
        <v>415.67999999999995</v>
      </c>
      <c r="G6650" s="80" t="s">
        <v>3333</v>
      </c>
      <c r="H6650" s="358"/>
      <c r="J6650" s="15"/>
      <c r="L6650"/>
      <c r="M6650"/>
      <c r="P6650" s="9">
        <v>153</v>
      </c>
      <c r="V6650" s="39"/>
      <c r="Z6650" s="38"/>
      <c r="AA6650" s="38">
        <v>0</v>
      </c>
      <c r="AB6650" s="30"/>
      <c r="AC6650" s="31"/>
      <c r="AD6650" s="33"/>
      <c r="AE6650" s="32"/>
      <c r="AF6650" s="32"/>
      <c r="AJ6650" s="350"/>
      <c r="AK6650" s="3"/>
      <c r="AL6650" s="3"/>
      <c r="AP6650" s="107">
        <v>1.115</v>
      </c>
    </row>
    <row r="6651" spans="1:42" ht="12" customHeight="1" x14ac:dyDescent="0.25">
      <c r="A6651" s="73">
        <v>2501103</v>
      </c>
      <c r="B6651" s="98" t="s">
        <v>2741</v>
      </c>
      <c r="C6651" s="74"/>
      <c r="D6651" s="115">
        <v>346.4</v>
      </c>
      <c r="E6651" s="75" t="s">
        <v>6463</v>
      </c>
      <c r="F6651" s="112">
        <f t="shared" si="317"/>
        <v>415.67999999999995</v>
      </c>
      <c r="G6651" s="80" t="s">
        <v>3333</v>
      </c>
      <c r="H6651" s="358"/>
      <c r="I6651" s="360" t="s">
        <v>8356</v>
      </c>
      <c r="J6651" s="15"/>
      <c r="L6651"/>
      <c r="M6651"/>
      <c r="P6651" s="9">
        <v>153</v>
      </c>
      <c r="V6651" s="39"/>
      <c r="Z6651" s="38"/>
      <c r="AA6651" s="38">
        <v>0</v>
      </c>
      <c r="AB6651" s="30"/>
      <c r="AC6651" s="31"/>
      <c r="AD6651" s="33"/>
      <c r="AE6651" s="32"/>
      <c r="AF6651" s="32"/>
      <c r="AJ6651" s="350"/>
      <c r="AK6651" s="3"/>
      <c r="AL6651" s="3"/>
      <c r="AP6651" s="107">
        <v>1.115</v>
      </c>
    </row>
    <row r="6652" spans="1:42" ht="12" customHeight="1" x14ac:dyDescent="0.25">
      <c r="A6652" s="73">
        <v>2501104</v>
      </c>
      <c r="B6652" s="98" t="s">
        <v>2742</v>
      </c>
      <c r="C6652" s="74"/>
      <c r="D6652" s="115">
        <v>346.4</v>
      </c>
      <c r="E6652" s="75" t="s">
        <v>6463</v>
      </c>
      <c r="F6652" s="112">
        <f t="shared" si="317"/>
        <v>415.67999999999995</v>
      </c>
      <c r="G6652" s="80" t="s">
        <v>3333</v>
      </c>
      <c r="H6652" s="358"/>
      <c r="I6652" s="361"/>
      <c r="J6652" s="15"/>
      <c r="L6652"/>
      <c r="M6652"/>
      <c r="P6652" s="9">
        <v>153</v>
      </c>
      <c r="V6652" s="39"/>
      <c r="Z6652" s="38"/>
      <c r="AA6652" s="38">
        <v>0</v>
      </c>
      <c r="AB6652" s="30"/>
      <c r="AC6652" s="31"/>
      <c r="AD6652" s="33"/>
      <c r="AE6652" s="32"/>
      <c r="AF6652" s="32"/>
      <c r="AJ6652" s="350"/>
      <c r="AK6652" s="3"/>
      <c r="AL6652" s="3"/>
      <c r="AP6652" s="107">
        <v>1.115</v>
      </c>
    </row>
    <row r="6653" spans="1:42" ht="12" customHeight="1" x14ac:dyDescent="0.25">
      <c r="A6653" s="73">
        <v>2503022</v>
      </c>
      <c r="B6653" s="98" t="s">
        <v>2743</v>
      </c>
      <c r="C6653" s="74"/>
      <c r="D6653" s="115">
        <v>402.2</v>
      </c>
      <c r="E6653" s="75" t="s">
        <v>1</v>
      </c>
      <c r="F6653" s="112">
        <f t="shared" si="317"/>
        <v>482.64</v>
      </c>
      <c r="G6653" s="80" t="s">
        <v>3334</v>
      </c>
      <c r="H6653" s="358"/>
      <c r="L6653"/>
      <c r="M6653"/>
      <c r="P6653" s="9">
        <v>153</v>
      </c>
      <c r="V6653" s="39"/>
      <c r="Z6653" s="38"/>
      <c r="AA6653" s="38">
        <v>0</v>
      </c>
      <c r="AB6653" s="30"/>
      <c r="AC6653" s="31"/>
      <c r="AD6653" s="33"/>
      <c r="AE6653" s="32"/>
      <c r="AF6653" s="32"/>
      <c r="AJ6653" s="350"/>
      <c r="AK6653" s="3"/>
      <c r="AL6653" s="3"/>
      <c r="AP6653" s="107">
        <v>1.115</v>
      </c>
    </row>
    <row r="6654" spans="1:42" ht="12" customHeight="1" x14ac:dyDescent="0.25">
      <c r="A6654" s="73">
        <v>2503023</v>
      </c>
      <c r="B6654" s="98" t="s">
        <v>2744</v>
      </c>
      <c r="C6654" s="74"/>
      <c r="D6654" s="115">
        <v>402.2</v>
      </c>
      <c r="E6654" s="75" t="s">
        <v>6463</v>
      </c>
      <c r="F6654" s="112">
        <f t="shared" si="317"/>
        <v>482.64</v>
      </c>
      <c r="G6654" s="80" t="s">
        <v>3334</v>
      </c>
      <c r="H6654" s="358"/>
      <c r="I6654" s="360" t="s">
        <v>8357</v>
      </c>
      <c r="L6654"/>
      <c r="M6654"/>
      <c r="P6654" s="9">
        <v>153</v>
      </c>
      <c r="V6654" s="39"/>
      <c r="Z6654" s="38"/>
      <c r="AA6654" s="38">
        <v>0</v>
      </c>
      <c r="AB6654" s="30"/>
      <c r="AC6654" s="31"/>
      <c r="AD6654" s="33"/>
      <c r="AE6654" s="32"/>
      <c r="AF6654" s="32"/>
      <c r="AJ6654" s="350"/>
      <c r="AK6654" s="3"/>
      <c r="AL6654" s="3"/>
      <c r="AP6654" s="107">
        <v>1.115</v>
      </c>
    </row>
    <row r="6655" spans="1:42" ht="12" customHeight="1" x14ac:dyDescent="0.25">
      <c r="A6655" s="271">
        <v>2503024</v>
      </c>
      <c r="B6655" s="100" t="s">
        <v>2745</v>
      </c>
      <c r="C6655" s="85"/>
      <c r="D6655" s="115">
        <v>402.2</v>
      </c>
      <c r="E6655" s="86" t="s">
        <v>6463</v>
      </c>
      <c r="F6655" s="292">
        <f t="shared" si="317"/>
        <v>482.64</v>
      </c>
      <c r="G6655" s="87" t="s">
        <v>3334</v>
      </c>
      <c r="H6655" s="358"/>
      <c r="I6655" s="367"/>
      <c r="L6655"/>
      <c r="M6655"/>
      <c r="P6655" s="9">
        <v>153</v>
      </c>
      <c r="V6655" s="39"/>
      <c r="Z6655" s="38"/>
      <c r="AA6655" s="38">
        <v>0</v>
      </c>
      <c r="AB6655" s="30"/>
      <c r="AC6655" s="31"/>
      <c r="AD6655" s="33"/>
      <c r="AE6655" s="32"/>
      <c r="AF6655" s="32"/>
      <c r="AJ6655" s="350"/>
      <c r="AK6655" s="3"/>
      <c r="AL6655" s="3"/>
      <c r="AP6655" s="107">
        <v>1.115</v>
      </c>
    </row>
    <row r="6656" spans="1:42" ht="60" customHeight="1" x14ac:dyDescent="0.25">
      <c r="A6656" s="269">
        <v>233</v>
      </c>
      <c r="B6656" s="284" t="s">
        <v>8144</v>
      </c>
      <c r="C6656" s="267"/>
      <c r="D6656" s="115"/>
      <c r="E6656" s="267"/>
      <c r="F6656" s="298"/>
      <c r="G6656" s="189"/>
      <c r="H6656" s="358"/>
      <c r="I6656" s="331"/>
      <c r="J6656" s="72"/>
      <c r="K6656" s="72"/>
      <c r="L6656"/>
      <c r="M6656"/>
      <c r="P6656" s="9">
        <v>169</v>
      </c>
      <c r="R6656" s="36"/>
      <c r="V6656" s="37"/>
      <c r="Z6656" s="38"/>
      <c r="AA6656" s="38"/>
      <c r="AB6656" s="30"/>
      <c r="AC6656" s="31"/>
      <c r="AD6656" s="33"/>
      <c r="AE6656" s="32"/>
      <c r="AF6656" s="32"/>
      <c r="AJ6656" s="350"/>
      <c r="AK6656" s="3"/>
      <c r="AL6656" s="3"/>
      <c r="AP6656" s="107"/>
    </row>
    <row r="6657" spans="1:42" ht="12" customHeight="1" x14ac:dyDescent="0.25">
      <c r="A6657" s="76">
        <v>2501087</v>
      </c>
      <c r="B6657" s="270" t="s">
        <v>2746</v>
      </c>
      <c r="C6657" s="77"/>
      <c r="D6657" s="115">
        <v>162.12</v>
      </c>
      <c r="E6657" s="78" t="s">
        <v>6463</v>
      </c>
      <c r="F6657" s="112">
        <f t="shared" si="317"/>
        <v>194.54400000000001</v>
      </c>
      <c r="G6657" s="79" t="s">
        <v>3334</v>
      </c>
      <c r="H6657" s="358"/>
      <c r="I6657" s="326" t="s">
        <v>4968</v>
      </c>
      <c r="L6657"/>
      <c r="M6657"/>
      <c r="P6657" s="9">
        <v>169</v>
      </c>
      <c r="V6657" s="39"/>
      <c r="Z6657" s="38"/>
      <c r="AA6657" s="38">
        <v>0</v>
      </c>
      <c r="AB6657" s="30"/>
      <c r="AC6657" s="31"/>
      <c r="AD6657" s="33"/>
      <c r="AE6657" s="32"/>
      <c r="AF6657" s="32"/>
      <c r="AJ6657" s="350"/>
      <c r="AK6657" s="3"/>
      <c r="AL6657" s="3"/>
      <c r="AP6657" s="107">
        <v>0.29499999999999998</v>
      </c>
    </row>
    <row r="6658" spans="1:42" ht="12" customHeight="1" x14ac:dyDescent="0.25">
      <c r="A6658" s="73">
        <v>2501088</v>
      </c>
      <c r="B6658" s="98" t="s">
        <v>2747</v>
      </c>
      <c r="C6658" s="74"/>
      <c r="D6658" s="115">
        <v>162.12</v>
      </c>
      <c r="E6658" s="75" t="s">
        <v>6463</v>
      </c>
      <c r="F6658" s="112">
        <f t="shared" si="317"/>
        <v>194.54400000000001</v>
      </c>
      <c r="G6658" s="80" t="s">
        <v>3334</v>
      </c>
      <c r="H6658" s="358"/>
      <c r="I6658" s="360" t="s">
        <v>8354</v>
      </c>
      <c r="L6658"/>
      <c r="M6658"/>
      <c r="P6658" s="9">
        <v>169</v>
      </c>
      <c r="V6658" s="39"/>
      <c r="Z6658" s="38"/>
      <c r="AA6658" s="38">
        <v>0</v>
      </c>
      <c r="AB6658" s="30"/>
      <c r="AC6658" s="31"/>
      <c r="AD6658" s="33"/>
      <c r="AE6658" s="32"/>
      <c r="AF6658" s="32"/>
      <c r="AJ6658" s="350"/>
      <c r="AK6658" s="3"/>
      <c r="AL6658" s="3"/>
      <c r="AP6658" s="107">
        <v>0.29499999999999998</v>
      </c>
    </row>
    <row r="6659" spans="1:42" ht="12" customHeight="1" x14ac:dyDescent="0.25">
      <c r="A6659" s="73">
        <v>2501089</v>
      </c>
      <c r="B6659" s="98" t="s">
        <v>2748</v>
      </c>
      <c r="C6659" s="74"/>
      <c r="D6659" s="115">
        <v>162.12</v>
      </c>
      <c r="E6659" s="75" t="s">
        <v>6463</v>
      </c>
      <c r="F6659" s="112">
        <f t="shared" si="317"/>
        <v>194.54400000000001</v>
      </c>
      <c r="G6659" s="80" t="s">
        <v>3334</v>
      </c>
      <c r="H6659" s="358"/>
      <c r="I6659" s="361"/>
      <c r="L6659"/>
      <c r="M6659"/>
      <c r="P6659" s="9">
        <v>169</v>
      </c>
      <c r="V6659" s="39"/>
      <c r="Z6659" s="38"/>
      <c r="AA6659" s="38">
        <v>0</v>
      </c>
      <c r="AB6659" s="30"/>
      <c r="AC6659" s="31"/>
      <c r="AD6659" s="33"/>
      <c r="AE6659" s="32"/>
      <c r="AF6659" s="32"/>
      <c r="AJ6659" s="350"/>
      <c r="AK6659" s="3"/>
      <c r="AL6659" s="3"/>
      <c r="AP6659" s="107">
        <v>0.29499999999999998</v>
      </c>
    </row>
    <row r="6660" spans="1:42" ht="12" customHeight="1" x14ac:dyDescent="0.25">
      <c r="A6660" s="73">
        <v>2501090</v>
      </c>
      <c r="B6660" s="98" t="s">
        <v>2749</v>
      </c>
      <c r="C6660" s="74"/>
      <c r="D6660" s="115">
        <v>253.8</v>
      </c>
      <c r="E6660" s="75" t="s">
        <v>6463</v>
      </c>
      <c r="F6660" s="112">
        <f t="shared" si="317"/>
        <v>304.56</v>
      </c>
      <c r="G6660" s="80" t="s">
        <v>3333</v>
      </c>
      <c r="H6660" s="358"/>
      <c r="J6660" s="15"/>
      <c r="L6660"/>
      <c r="M6660"/>
      <c r="P6660" s="9">
        <v>169</v>
      </c>
      <c r="V6660" s="39"/>
      <c r="Z6660" s="38"/>
      <c r="AA6660" s="38">
        <v>0</v>
      </c>
      <c r="AB6660" s="30"/>
      <c r="AC6660" s="31"/>
      <c r="AD6660" s="33"/>
      <c r="AE6660" s="32"/>
      <c r="AF6660" s="32"/>
      <c r="AJ6660" s="350"/>
      <c r="AK6660" s="3"/>
      <c r="AL6660" s="3"/>
      <c r="AP6660" s="107">
        <v>0.56000000000000005</v>
      </c>
    </row>
    <row r="6661" spans="1:42" ht="12" customHeight="1" x14ac:dyDescent="0.25">
      <c r="A6661" s="73">
        <v>2501091</v>
      </c>
      <c r="B6661" s="98" t="s">
        <v>2750</v>
      </c>
      <c r="C6661" s="74"/>
      <c r="D6661" s="115">
        <v>253.8</v>
      </c>
      <c r="E6661" s="75" t="s">
        <v>6463</v>
      </c>
      <c r="F6661" s="112">
        <f t="shared" si="317"/>
        <v>304.56</v>
      </c>
      <c r="G6661" s="80" t="s">
        <v>3333</v>
      </c>
      <c r="H6661" s="358"/>
      <c r="I6661" s="360" t="s">
        <v>8355</v>
      </c>
      <c r="J6661" s="15"/>
      <c r="L6661"/>
      <c r="M6661"/>
      <c r="P6661" s="9">
        <v>169</v>
      </c>
      <c r="V6661" s="39"/>
      <c r="Z6661" s="38"/>
      <c r="AA6661" s="38">
        <v>0</v>
      </c>
      <c r="AB6661" s="30"/>
      <c r="AC6661" s="31"/>
      <c r="AD6661" s="33"/>
      <c r="AE6661" s="32"/>
      <c r="AF6661" s="32"/>
      <c r="AJ6661" s="350"/>
      <c r="AK6661" s="3"/>
      <c r="AL6661" s="3"/>
      <c r="AP6661" s="107">
        <v>0.56000000000000005</v>
      </c>
    </row>
    <row r="6662" spans="1:42" ht="12" customHeight="1" x14ac:dyDescent="0.25">
      <c r="A6662" s="73">
        <v>2501092</v>
      </c>
      <c r="B6662" s="98" t="s">
        <v>2751</v>
      </c>
      <c r="C6662" s="74"/>
      <c r="D6662" s="115">
        <v>253.8</v>
      </c>
      <c r="E6662" s="75" t="s">
        <v>6463</v>
      </c>
      <c r="F6662" s="112">
        <f t="shared" si="317"/>
        <v>304.56</v>
      </c>
      <c r="G6662" s="80" t="s">
        <v>3333</v>
      </c>
      <c r="H6662" s="358"/>
      <c r="I6662" s="361"/>
      <c r="J6662" s="15"/>
      <c r="L6662"/>
      <c r="M6662"/>
      <c r="P6662" s="9">
        <v>169</v>
      </c>
      <c r="V6662" s="39"/>
      <c r="Z6662" s="38"/>
      <c r="AA6662" s="38">
        <v>0</v>
      </c>
      <c r="AB6662" s="30"/>
      <c r="AC6662" s="31"/>
      <c r="AD6662" s="33"/>
      <c r="AE6662" s="32"/>
      <c r="AF6662" s="32"/>
      <c r="AJ6662" s="350"/>
      <c r="AK6662" s="3"/>
      <c r="AL6662" s="3"/>
      <c r="AP6662" s="107">
        <v>0.56000000000000005</v>
      </c>
    </row>
    <row r="6663" spans="1:42" ht="12" customHeight="1" x14ac:dyDescent="0.25">
      <c r="A6663" s="73">
        <v>2501093</v>
      </c>
      <c r="B6663" s="98" t="s">
        <v>2752</v>
      </c>
      <c r="C6663" s="74"/>
      <c r="D6663" s="115">
        <v>346.4</v>
      </c>
      <c r="E6663" s="75" t="s">
        <v>6463</v>
      </c>
      <c r="F6663" s="112">
        <f t="shared" si="317"/>
        <v>415.67999999999995</v>
      </c>
      <c r="G6663" s="80" t="s">
        <v>3334</v>
      </c>
      <c r="H6663" s="358"/>
      <c r="L6663"/>
      <c r="M6663"/>
      <c r="P6663" s="9">
        <v>169</v>
      </c>
      <c r="V6663" s="39"/>
      <c r="Z6663" s="38"/>
      <c r="AA6663" s="38">
        <v>0</v>
      </c>
      <c r="AB6663" s="30"/>
      <c r="AC6663" s="31"/>
      <c r="AD6663" s="33"/>
      <c r="AE6663" s="32"/>
      <c r="AF6663" s="32"/>
      <c r="AJ6663" s="350"/>
      <c r="AK6663" s="3"/>
      <c r="AL6663" s="3"/>
      <c r="AP6663" s="107">
        <v>1.115</v>
      </c>
    </row>
    <row r="6664" spans="1:42" ht="12" customHeight="1" x14ac:dyDescent="0.25">
      <c r="A6664" s="73">
        <v>2501094</v>
      </c>
      <c r="B6664" s="98" t="s">
        <v>2753</v>
      </c>
      <c r="C6664" s="74"/>
      <c r="D6664" s="115">
        <v>346.4</v>
      </c>
      <c r="E6664" s="75" t="s">
        <v>6463</v>
      </c>
      <c r="F6664" s="112">
        <f t="shared" si="317"/>
        <v>415.67999999999995</v>
      </c>
      <c r="G6664" s="80" t="s">
        <v>3334</v>
      </c>
      <c r="H6664" s="358"/>
      <c r="I6664" s="360" t="s">
        <v>8356</v>
      </c>
      <c r="L6664"/>
      <c r="M6664"/>
      <c r="P6664" s="9">
        <v>169</v>
      </c>
      <c r="V6664" s="39"/>
      <c r="Z6664" s="38"/>
      <c r="AA6664" s="38">
        <v>0</v>
      </c>
      <c r="AB6664" s="30"/>
      <c r="AC6664" s="31"/>
      <c r="AD6664" s="33"/>
      <c r="AE6664" s="32"/>
      <c r="AF6664" s="32"/>
      <c r="AJ6664" s="350"/>
      <c r="AK6664" s="3"/>
      <c r="AL6664" s="3"/>
      <c r="AP6664" s="107">
        <v>1.115</v>
      </c>
    </row>
    <row r="6665" spans="1:42" ht="12" customHeight="1" x14ac:dyDescent="0.25">
      <c r="A6665" s="73">
        <v>2501095</v>
      </c>
      <c r="B6665" s="98" t="s">
        <v>2754</v>
      </c>
      <c r="C6665" s="74"/>
      <c r="D6665" s="115">
        <v>346.4</v>
      </c>
      <c r="E6665" s="75" t="s">
        <v>6463</v>
      </c>
      <c r="F6665" s="112">
        <f t="shared" si="317"/>
        <v>415.67999999999995</v>
      </c>
      <c r="G6665" s="80" t="s">
        <v>3334</v>
      </c>
      <c r="H6665" s="358"/>
      <c r="I6665" s="361"/>
      <c r="L6665"/>
      <c r="M6665"/>
      <c r="P6665" s="9">
        <v>169</v>
      </c>
      <c r="V6665" s="39"/>
      <c r="Z6665" s="38"/>
      <c r="AA6665" s="38">
        <v>0</v>
      </c>
      <c r="AB6665" s="30"/>
      <c r="AC6665" s="31"/>
      <c r="AD6665" s="33"/>
      <c r="AE6665" s="32"/>
      <c r="AF6665" s="32"/>
      <c r="AJ6665" s="350"/>
      <c r="AK6665" s="3"/>
      <c r="AL6665" s="3"/>
      <c r="AP6665" s="107">
        <v>1.115</v>
      </c>
    </row>
    <row r="6666" spans="1:42" ht="12" customHeight="1" x14ac:dyDescent="0.25">
      <c r="A6666" s="73">
        <v>2503019</v>
      </c>
      <c r="B6666" s="98" t="s">
        <v>2755</v>
      </c>
      <c r="C6666" s="74"/>
      <c r="D6666" s="115">
        <v>402.2</v>
      </c>
      <c r="E6666" s="75" t="s">
        <v>6464</v>
      </c>
      <c r="F6666" s="112">
        <f t="shared" si="317"/>
        <v>482.64</v>
      </c>
      <c r="G6666" s="80" t="s">
        <v>3334</v>
      </c>
      <c r="H6666" s="358"/>
      <c r="L6666"/>
      <c r="M6666"/>
      <c r="P6666" s="9">
        <v>169</v>
      </c>
      <c r="V6666" s="39"/>
      <c r="Z6666" s="38"/>
      <c r="AA6666" s="38">
        <v>0</v>
      </c>
      <c r="AB6666" s="30"/>
      <c r="AC6666" s="31"/>
      <c r="AD6666" s="33"/>
      <c r="AE6666" s="32"/>
      <c r="AF6666" s="32"/>
      <c r="AJ6666" s="350"/>
      <c r="AK6666" s="3"/>
      <c r="AL6666" s="3"/>
      <c r="AP6666" s="107">
        <v>1.115</v>
      </c>
    </row>
    <row r="6667" spans="1:42" ht="12" customHeight="1" x14ac:dyDescent="0.25">
      <c r="A6667" s="73">
        <v>2503020</v>
      </c>
      <c r="B6667" s="98" t="s">
        <v>2756</v>
      </c>
      <c r="C6667" s="74"/>
      <c r="D6667" s="115">
        <v>402.2</v>
      </c>
      <c r="E6667" s="75" t="s">
        <v>6463</v>
      </c>
      <c r="F6667" s="112">
        <f t="shared" si="317"/>
        <v>482.64</v>
      </c>
      <c r="G6667" s="80" t="s">
        <v>3334</v>
      </c>
      <c r="H6667" s="358"/>
      <c r="I6667" s="360" t="s">
        <v>8357</v>
      </c>
      <c r="L6667"/>
      <c r="M6667"/>
      <c r="P6667" s="9">
        <v>169</v>
      </c>
      <c r="V6667" s="39"/>
      <c r="Z6667" s="38"/>
      <c r="AA6667" s="38">
        <v>0</v>
      </c>
      <c r="AB6667" s="30"/>
      <c r="AC6667" s="31"/>
      <c r="AD6667" s="33"/>
      <c r="AE6667" s="32"/>
      <c r="AF6667" s="32"/>
      <c r="AJ6667" s="350"/>
      <c r="AK6667" s="3"/>
      <c r="AL6667" s="3"/>
      <c r="AP6667" s="107">
        <v>1.115</v>
      </c>
    </row>
    <row r="6668" spans="1:42" ht="12" customHeight="1" x14ac:dyDescent="0.25">
      <c r="A6668" s="271">
        <v>2503021</v>
      </c>
      <c r="B6668" s="100" t="s">
        <v>2757</v>
      </c>
      <c r="C6668" s="85"/>
      <c r="D6668" s="115">
        <v>402.2</v>
      </c>
      <c r="E6668" s="86" t="s">
        <v>6463</v>
      </c>
      <c r="F6668" s="292">
        <f t="shared" si="317"/>
        <v>482.64</v>
      </c>
      <c r="G6668" s="87" t="s">
        <v>3334</v>
      </c>
      <c r="H6668" s="358"/>
      <c r="I6668" s="367"/>
      <c r="L6668"/>
      <c r="M6668"/>
      <c r="P6668" s="9">
        <v>169</v>
      </c>
      <c r="V6668" s="39"/>
      <c r="Z6668" s="38"/>
      <c r="AA6668" s="38">
        <v>0</v>
      </c>
      <c r="AB6668" s="30"/>
      <c r="AC6668" s="31"/>
      <c r="AD6668" s="33"/>
      <c r="AE6668" s="32"/>
      <c r="AF6668" s="32"/>
      <c r="AJ6668" s="350"/>
      <c r="AK6668" s="3"/>
      <c r="AL6668" s="3"/>
      <c r="AP6668" s="107">
        <v>1.115</v>
      </c>
    </row>
    <row r="6669" spans="1:42" ht="60" customHeight="1" x14ac:dyDescent="0.25">
      <c r="A6669" s="269">
        <v>234</v>
      </c>
      <c r="B6669" s="284" t="s">
        <v>8145</v>
      </c>
      <c r="C6669" s="267"/>
      <c r="D6669" s="115"/>
      <c r="E6669" s="267"/>
      <c r="F6669" s="298"/>
      <c r="G6669" s="189"/>
      <c r="H6669" s="358"/>
      <c r="I6669" s="331"/>
      <c r="J6669" s="72"/>
      <c r="K6669" s="72"/>
      <c r="L6669"/>
      <c r="M6669"/>
      <c r="P6669" s="9">
        <v>170</v>
      </c>
      <c r="R6669" s="36"/>
      <c r="V6669" s="37"/>
      <c r="Z6669" s="38"/>
      <c r="AA6669" s="38"/>
      <c r="AB6669" s="30"/>
      <c r="AC6669" s="31"/>
      <c r="AD6669" s="33"/>
      <c r="AE6669" s="32"/>
      <c r="AF6669" s="32"/>
      <c r="AJ6669" s="350"/>
      <c r="AK6669" s="3"/>
      <c r="AL6669" s="3"/>
      <c r="AP6669" s="107"/>
    </row>
    <row r="6670" spans="1:42" ht="12" customHeight="1" x14ac:dyDescent="0.25">
      <c r="A6670" s="76">
        <v>2501046</v>
      </c>
      <c r="B6670" s="270" t="s">
        <v>2758</v>
      </c>
      <c r="C6670" s="77"/>
      <c r="D6670" s="115">
        <v>120</v>
      </c>
      <c r="E6670" s="78"/>
      <c r="F6670" s="112">
        <f t="shared" si="317"/>
        <v>144</v>
      </c>
      <c r="G6670" s="79" t="s">
        <v>3334</v>
      </c>
      <c r="H6670" s="358"/>
      <c r="I6670" s="326" t="s">
        <v>4968</v>
      </c>
      <c r="L6670"/>
      <c r="M6670"/>
      <c r="P6670" s="9">
        <v>170</v>
      </c>
      <c r="V6670" s="39"/>
      <c r="Z6670" s="38"/>
      <c r="AA6670" s="38">
        <v>0</v>
      </c>
      <c r="AB6670" s="30"/>
      <c r="AC6670" s="31"/>
      <c r="AD6670" s="33"/>
      <c r="AE6670" s="32"/>
      <c r="AF6670" s="32"/>
      <c r="AJ6670" s="350"/>
      <c r="AK6670" s="3"/>
      <c r="AL6670" s="3"/>
      <c r="AP6670" s="107">
        <v>0.224</v>
      </c>
    </row>
    <row r="6671" spans="1:42" ht="12" customHeight="1" x14ac:dyDescent="0.25">
      <c r="A6671" s="73">
        <v>2501047</v>
      </c>
      <c r="B6671" s="98" t="s">
        <v>2759</v>
      </c>
      <c r="C6671" s="74"/>
      <c r="D6671" s="115">
        <v>120</v>
      </c>
      <c r="E6671" s="75"/>
      <c r="F6671" s="112">
        <f t="shared" si="317"/>
        <v>144</v>
      </c>
      <c r="G6671" s="80" t="s">
        <v>3334</v>
      </c>
      <c r="H6671" s="358"/>
      <c r="I6671" s="360" t="s">
        <v>8354</v>
      </c>
      <c r="L6671"/>
      <c r="M6671"/>
      <c r="P6671" s="9">
        <v>170</v>
      </c>
      <c r="V6671" s="39"/>
      <c r="Z6671" s="38"/>
      <c r="AA6671" s="38">
        <v>0</v>
      </c>
      <c r="AB6671" s="30"/>
      <c r="AC6671" s="31"/>
      <c r="AD6671" s="33"/>
      <c r="AE6671" s="32"/>
      <c r="AF6671" s="32"/>
      <c r="AJ6671" s="350"/>
      <c r="AK6671" s="3"/>
      <c r="AL6671" s="3"/>
      <c r="AP6671" s="107">
        <v>0.224</v>
      </c>
    </row>
    <row r="6672" spans="1:42" ht="12" customHeight="1" x14ac:dyDescent="0.25">
      <c r="A6672" s="73">
        <v>2501048</v>
      </c>
      <c r="B6672" s="98" t="s">
        <v>2760</v>
      </c>
      <c r="C6672" s="74"/>
      <c r="D6672" s="115">
        <v>120</v>
      </c>
      <c r="E6672" s="75" t="s">
        <v>6464</v>
      </c>
      <c r="F6672" s="112">
        <f t="shared" si="317"/>
        <v>144</v>
      </c>
      <c r="G6672" s="80" t="s">
        <v>3334</v>
      </c>
      <c r="H6672" s="358"/>
      <c r="I6672" s="361"/>
      <c r="L6672"/>
      <c r="M6672"/>
      <c r="P6672" s="9">
        <v>170</v>
      </c>
      <c r="V6672" s="39"/>
      <c r="Z6672" s="38"/>
      <c r="AA6672" s="38">
        <v>0</v>
      </c>
      <c r="AB6672" s="30"/>
      <c r="AC6672" s="31"/>
      <c r="AD6672" s="33"/>
      <c r="AE6672" s="32"/>
      <c r="AF6672" s="32"/>
      <c r="AJ6672" s="350"/>
      <c r="AK6672" s="3"/>
      <c r="AL6672" s="3"/>
      <c r="AP6672" s="107">
        <v>0.224</v>
      </c>
    </row>
    <row r="6673" spans="1:42" ht="12" customHeight="1" x14ac:dyDescent="0.25">
      <c r="A6673" s="73">
        <v>2501049</v>
      </c>
      <c r="B6673" s="98" t="s">
        <v>2761</v>
      </c>
      <c r="C6673" s="74"/>
      <c r="D6673" s="115">
        <v>132.80000000000001</v>
      </c>
      <c r="E6673" s="75" t="s">
        <v>6463</v>
      </c>
      <c r="F6673" s="112">
        <f t="shared" si="317"/>
        <v>159.36000000000001</v>
      </c>
      <c r="G6673" s="80" t="s">
        <v>3333</v>
      </c>
      <c r="H6673" s="358"/>
      <c r="J6673" s="15"/>
      <c r="L6673"/>
      <c r="M6673"/>
      <c r="P6673" s="9">
        <v>170</v>
      </c>
      <c r="V6673" s="39"/>
      <c r="Z6673" s="38"/>
      <c r="AA6673" s="38">
        <v>0</v>
      </c>
      <c r="AB6673" s="30"/>
      <c r="AC6673" s="31"/>
      <c r="AD6673" s="33"/>
      <c r="AE6673" s="32"/>
      <c r="AF6673" s="32"/>
      <c r="AJ6673" s="350"/>
      <c r="AK6673" s="3"/>
      <c r="AL6673" s="3"/>
      <c r="AP6673" s="107">
        <v>0.42399999999999999</v>
      </c>
    </row>
    <row r="6674" spans="1:42" ht="12" customHeight="1" x14ac:dyDescent="0.25">
      <c r="A6674" s="73">
        <v>2501050</v>
      </c>
      <c r="B6674" s="98" t="s">
        <v>2762</v>
      </c>
      <c r="C6674" s="74"/>
      <c r="D6674" s="115">
        <v>132.80000000000001</v>
      </c>
      <c r="E6674" s="75" t="s">
        <v>6463</v>
      </c>
      <c r="F6674" s="112">
        <f t="shared" si="317"/>
        <v>159.36000000000001</v>
      </c>
      <c r="G6674" s="80" t="s">
        <v>3333</v>
      </c>
      <c r="H6674" s="358"/>
      <c r="I6674" s="360" t="s">
        <v>8355</v>
      </c>
      <c r="J6674" s="15"/>
      <c r="L6674"/>
      <c r="M6674"/>
      <c r="P6674" s="9">
        <v>170</v>
      </c>
      <c r="V6674" s="39"/>
      <c r="Z6674" s="38"/>
      <c r="AA6674" s="38">
        <v>0</v>
      </c>
      <c r="AB6674" s="30"/>
      <c r="AC6674" s="31"/>
      <c r="AD6674" s="33"/>
      <c r="AE6674" s="32"/>
      <c r="AF6674" s="32"/>
      <c r="AJ6674" s="350"/>
      <c r="AK6674" s="3"/>
      <c r="AL6674" s="3"/>
      <c r="AP6674" s="107">
        <v>0.42399999999999999</v>
      </c>
    </row>
    <row r="6675" spans="1:42" ht="12" customHeight="1" x14ac:dyDescent="0.25">
      <c r="A6675" s="73">
        <v>2501051</v>
      </c>
      <c r="B6675" s="98" t="s">
        <v>2763</v>
      </c>
      <c r="C6675" s="74"/>
      <c r="D6675" s="115">
        <v>132.80000000000001</v>
      </c>
      <c r="E6675" s="75" t="s">
        <v>6463</v>
      </c>
      <c r="F6675" s="112">
        <f t="shared" si="317"/>
        <v>159.36000000000001</v>
      </c>
      <c r="G6675" s="80" t="s">
        <v>3333</v>
      </c>
      <c r="H6675" s="358"/>
      <c r="I6675" s="361"/>
      <c r="J6675" s="15"/>
      <c r="L6675"/>
      <c r="M6675"/>
      <c r="P6675" s="9">
        <v>170</v>
      </c>
      <c r="V6675" s="39"/>
      <c r="Z6675" s="38"/>
      <c r="AA6675" s="38">
        <v>0</v>
      </c>
      <c r="AB6675" s="30"/>
      <c r="AC6675" s="31"/>
      <c r="AD6675" s="33"/>
      <c r="AE6675" s="32"/>
      <c r="AF6675" s="32"/>
      <c r="AJ6675" s="350"/>
      <c r="AK6675" s="3"/>
      <c r="AL6675" s="3"/>
      <c r="AP6675" s="107">
        <v>0.42399999999999999</v>
      </c>
    </row>
    <row r="6676" spans="1:42" ht="12" customHeight="1" x14ac:dyDescent="0.25">
      <c r="A6676" s="73">
        <v>2503013</v>
      </c>
      <c r="B6676" s="98" t="s">
        <v>2764</v>
      </c>
      <c r="C6676" s="74"/>
      <c r="D6676" s="115">
        <v>150.69999999999999</v>
      </c>
      <c r="E6676" s="75" t="s">
        <v>6463</v>
      </c>
      <c r="F6676" s="112">
        <f t="shared" si="317"/>
        <v>180.83999999999997</v>
      </c>
      <c r="G6676" s="80" t="s">
        <v>3334</v>
      </c>
      <c r="H6676" s="358"/>
      <c r="L6676"/>
      <c r="M6676"/>
      <c r="P6676" s="9">
        <v>170</v>
      </c>
      <c r="V6676" s="39"/>
      <c r="Z6676" s="38"/>
      <c r="AA6676" s="38">
        <v>0</v>
      </c>
      <c r="AB6676" s="30"/>
      <c r="AC6676" s="31"/>
      <c r="AD6676" s="33"/>
      <c r="AE6676" s="32"/>
      <c r="AF6676" s="32"/>
      <c r="AJ6676" s="350"/>
      <c r="AK6676" s="3"/>
      <c r="AL6676" s="3"/>
      <c r="AP6676" s="107">
        <v>0.42399999999999999</v>
      </c>
    </row>
    <row r="6677" spans="1:42" ht="12" customHeight="1" x14ac:dyDescent="0.25">
      <c r="A6677" s="73">
        <v>2503014</v>
      </c>
      <c r="B6677" s="98" t="s">
        <v>2765</v>
      </c>
      <c r="C6677" s="74"/>
      <c r="D6677" s="115">
        <v>150.69999999999999</v>
      </c>
      <c r="E6677" s="75" t="s">
        <v>6463</v>
      </c>
      <c r="F6677" s="112">
        <f t="shared" si="317"/>
        <v>180.83999999999997</v>
      </c>
      <c r="G6677" s="80" t="s">
        <v>3334</v>
      </c>
      <c r="H6677" s="358"/>
      <c r="I6677" s="360" t="s">
        <v>8356</v>
      </c>
      <c r="L6677"/>
      <c r="M6677"/>
      <c r="P6677" s="9">
        <v>170</v>
      </c>
      <c r="V6677" s="39"/>
      <c r="Z6677" s="38"/>
      <c r="AA6677" s="38">
        <v>0</v>
      </c>
      <c r="AB6677" s="30"/>
      <c r="AC6677" s="31"/>
      <c r="AD6677" s="33"/>
      <c r="AE6677" s="32"/>
      <c r="AF6677" s="32"/>
      <c r="AJ6677" s="350"/>
      <c r="AK6677" s="3"/>
      <c r="AL6677" s="3"/>
      <c r="AP6677" s="107">
        <v>0.42399999999999999</v>
      </c>
    </row>
    <row r="6678" spans="1:42" ht="12" customHeight="1" x14ac:dyDescent="0.25">
      <c r="A6678" s="73">
        <v>2503015</v>
      </c>
      <c r="B6678" s="98" t="s">
        <v>2766</v>
      </c>
      <c r="C6678" s="74"/>
      <c r="D6678" s="115">
        <v>150.69999999999999</v>
      </c>
      <c r="E6678" s="75" t="s">
        <v>6463</v>
      </c>
      <c r="F6678" s="112">
        <f t="shared" si="317"/>
        <v>180.83999999999997</v>
      </c>
      <c r="G6678" s="80" t="s">
        <v>3334</v>
      </c>
      <c r="H6678" s="358"/>
      <c r="I6678" s="361"/>
      <c r="L6678"/>
      <c r="M6678"/>
      <c r="P6678" s="9">
        <v>170</v>
      </c>
      <c r="V6678" s="39"/>
      <c r="Z6678" s="38"/>
      <c r="AA6678" s="38">
        <v>0</v>
      </c>
      <c r="AB6678" s="30"/>
      <c r="AC6678" s="31"/>
      <c r="AD6678" s="33"/>
      <c r="AE6678" s="32"/>
      <c r="AF6678" s="32"/>
      <c r="AJ6678" s="350"/>
      <c r="AK6678" s="3"/>
      <c r="AL6678" s="3"/>
      <c r="AP6678" s="107">
        <v>0.42399999999999999</v>
      </c>
    </row>
    <row r="6679" spans="1:42" ht="12" customHeight="1" x14ac:dyDescent="0.25">
      <c r="A6679" s="73">
        <v>2501052</v>
      </c>
      <c r="B6679" s="98" t="s">
        <v>2767</v>
      </c>
      <c r="C6679" s="74"/>
      <c r="D6679" s="115">
        <v>216.95</v>
      </c>
      <c r="E6679" s="75" t="s">
        <v>6463</v>
      </c>
      <c r="F6679" s="112">
        <f t="shared" si="317"/>
        <v>260.33999999999997</v>
      </c>
      <c r="G6679" s="80" t="s">
        <v>3334</v>
      </c>
      <c r="H6679" s="358"/>
      <c r="L6679"/>
      <c r="M6679"/>
      <c r="P6679" s="9">
        <v>170</v>
      </c>
      <c r="V6679" s="39"/>
      <c r="Z6679" s="38"/>
      <c r="AA6679" s="38">
        <v>0</v>
      </c>
      <c r="AB6679" s="30"/>
      <c r="AC6679" s="31"/>
      <c r="AD6679" s="33"/>
      <c r="AE6679" s="32"/>
      <c r="AF6679" s="32"/>
      <c r="AJ6679" s="350"/>
      <c r="AK6679" s="3"/>
      <c r="AL6679" s="3"/>
      <c r="AP6679" s="107">
        <v>0.83699999999999997</v>
      </c>
    </row>
    <row r="6680" spans="1:42" ht="12" customHeight="1" x14ac:dyDescent="0.25">
      <c r="A6680" s="73">
        <v>2501053</v>
      </c>
      <c r="B6680" s="98" t="s">
        <v>2768</v>
      </c>
      <c r="C6680" s="74"/>
      <c r="D6680" s="115">
        <v>216.95</v>
      </c>
      <c r="E6680" s="75" t="s">
        <v>1</v>
      </c>
      <c r="F6680" s="112">
        <f t="shared" si="317"/>
        <v>260.33999999999997</v>
      </c>
      <c r="G6680" s="80" t="s">
        <v>3334</v>
      </c>
      <c r="H6680" s="358"/>
      <c r="I6680" s="360" t="s">
        <v>8357</v>
      </c>
      <c r="L6680"/>
      <c r="M6680"/>
      <c r="P6680" s="9">
        <v>170</v>
      </c>
      <c r="V6680" s="39"/>
      <c r="Z6680" s="38"/>
      <c r="AA6680" s="38">
        <v>0</v>
      </c>
      <c r="AB6680" s="30"/>
      <c r="AC6680" s="31"/>
      <c r="AD6680" s="33"/>
      <c r="AE6680" s="32"/>
      <c r="AF6680" s="32"/>
      <c r="AJ6680" s="350"/>
      <c r="AK6680" s="3"/>
      <c r="AL6680" s="3"/>
      <c r="AP6680" s="107">
        <v>0.83699999999999997</v>
      </c>
    </row>
    <row r="6681" spans="1:42" ht="12" customHeight="1" x14ac:dyDescent="0.25">
      <c r="A6681" s="73">
        <v>2501054</v>
      </c>
      <c r="B6681" s="98" t="s">
        <v>2769</v>
      </c>
      <c r="C6681" s="74"/>
      <c r="D6681" s="115">
        <v>216.95</v>
      </c>
      <c r="E6681" s="75" t="s">
        <v>6463</v>
      </c>
      <c r="F6681" s="112">
        <f t="shared" si="317"/>
        <v>260.33999999999997</v>
      </c>
      <c r="G6681" s="80" t="s">
        <v>3334</v>
      </c>
      <c r="H6681" s="358"/>
      <c r="I6681" s="361"/>
      <c r="L6681"/>
      <c r="M6681"/>
      <c r="P6681" s="9">
        <v>170</v>
      </c>
      <c r="V6681" s="39"/>
      <c r="Z6681" s="38"/>
      <c r="AA6681" s="38">
        <v>0</v>
      </c>
      <c r="AB6681" s="30"/>
      <c r="AC6681" s="31"/>
      <c r="AD6681" s="33"/>
      <c r="AE6681" s="32"/>
      <c r="AF6681" s="32"/>
      <c r="AJ6681" s="350"/>
      <c r="AK6681" s="3"/>
      <c r="AL6681" s="3"/>
      <c r="AP6681" s="107">
        <v>0.83699999999999997</v>
      </c>
    </row>
    <row r="6682" spans="1:42" ht="12" customHeight="1" x14ac:dyDescent="0.25">
      <c r="A6682" s="73">
        <v>2501055</v>
      </c>
      <c r="B6682" s="98" t="s">
        <v>2770</v>
      </c>
      <c r="C6682" s="74"/>
      <c r="D6682" s="115">
        <v>382.2</v>
      </c>
      <c r="E6682" s="75"/>
      <c r="F6682" s="112">
        <f t="shared" si="317"/>
        <v>458.64</v>
      </c>
      <c r="G6682" s="80" t="s">
        <v>3334</v>
      </c>
      <c r="H6682" s="358"/>
      <c r="L6682"/>
      <c r="M6682"/>
      <c r="P6682" s="9">
        <v>170</v>
      </c>
      <c r="V6682" s="39"/>
      <c r="Z6682" s="38"/>
      <c r="AA6682" s="38">
        <v>0</v>
      </c>
      <c r="AB6682" s="30"/>
      <c r="AC6682" s="31"/>
      <c r="AD6682" s="33"/>
      <c r="AE6682" s="32"/>
      <c r="AF6682" s="32"/>
      <c r="AJ6682" s="350"/>
      <c r="AK6682" s="3"/>
      <c r="AL6682" s="3"/>
      <c r="AP6682" s="107">
        <v>1.2</v>
      </c>
    </row>
    <row r="6683" spans="1:42" ht="12" customHeight="1" x14ac:dyDescent="0.25">
      <c r="A6683" s="73">
        <v>2501056</v>
      </c>
      <c r="B6683" s="98" t="s">
        <v>2771</v>
      </c>
      <c r="C6683" s="74"/>
      <c r="D6683" s="115">
        <v>382.2</v>
      </c>
      <c r="E6683" s="75"/>
      <c r="F6683" s="112">
        <f t="shared" si="317"/>
        <v>458.64</v>
      </c>
      <c r="G6683" s="80" t="s">
        <v>3334</v>
      </c>
      <c r="H6683" s="358"/>
      <c r="L6683"/>
      <c r="M6683"/>
      <c r="P6683" s="9">
        <v>170</v>
      </c>
      <c r="V6683" s="39"/>
      <c r="Z6683" s="38"/>
      <c r="AA6683" s="38">
        <v>0</v>
      </c>
      <c r="AB6683" s="30"/>
      <c r="AC6683" s="31"/>
      <c r="AD6683" s="33"/>
      <c r="AE6683" s="32"/>
      <c r="AF6683" s="32"/>
      <c r="AJ6683" s="350"/>
      <c r="AK6683" s="3"/>
      <c r="AL6683" s="3"/>
      <c r="AP6683" s="107">
        <v>1.2</v>
      </c>
    </row>
    <row r="6684" spans="1:42" ht="12" customHeight="1" x14ac:dyDescent="0.25">
      <c r="A6684" s="271">
        <v>2501057</v>
      </c>
      <c r="B6684" s="100" t="s">
        <v>2772</v>
      </c>
      <c r="C6684" s="85"/>
      <c r="D6684" s="115">
        <v>382.2</v>
      </c>
      <c r="E6684" s="86"/>
      <c r="F6684" s="292">
        <f t="shared" si="317"/>
        <v>458.64</v>
      </c>
      <c r="G6684" s="87" t="s">
        <v>3334</v>
      </c>
      <c r="H6684" s="358"/>
      <c r="L6684"/>
      <c r="M6684"/>
      <c r="P6684" s="9">
        <v>170</v>
      </c>
      <c r="V6684" s="39"/>
      <c r="Z6684" s="38"/>
      <c r="AA6684" s="38">
        <v>0</v>
      </c>
      <c r="AB6684" s="30"/>
      <c r="AC6684" s="31"/>
      <c r="AD6684" s="33"/>
      <c r="AE6684" s="32"/>
      <c r="AF6684" s="32"/>
      <c r="AJ6684" s="350"/>
      <c r="AK6684" s="3"/>
      <c r="AL6684" s="3"/>
      <c r="AP6684" s="107">
        <v>1.2</v>
      </c>
    </row>
    <row r="6685" spans="1:42" ht="60" customHeight="1" x14ac:dyDescent="0.25">
      <c r="A6685" s="269">
        <v>235</v>
      </c>
      <c r="B6685" s="284" t="s">
        <v>8146</v>
      </c>
      <c r="C6685" s="267"/>
      <c r="D6685" s="115"/>
      <c r="E6685" s="267"/>
      <c r="F6685" s="298"/>
      <c r="G6685" s="189"/>
      <c r="H6685" s="358"/>
      <c r="I6685" s="331"/>
      <c r="J6685" s="72"/>
      <c r="K6685" s="72"/>
      <c r="L6685"/>
      <c r="M6685"/>
      <c r="P6685" s="9">
        <v>171</v>
      </c>
      <c r="R6685" s="36"/>
      <c r="V6685" s="37"/>
      <c r="Z6685" s="38"/>
      <c r="AA6685" s="38"/>
      <c r="AB6685" s="30"/>
      <c r="AC6685" s="31"/>
      <c r="AD6685" s="33"/>
      <c r="AE6685" s="32"/>
      <c r="AF6685" s="32"/>
      <c r="AJ6685" s="350"/>
      <c r="AK6685" s="3"/>
      <c r="AL6685" s="3"/>
      <c r="AP6685" s="107"/>
    </row>
    <row r="6686" spans="1:42" ht="12" customHeight="1" x14ac:dyDescent="0.25">
      <c r="A6686" s="76">
        <v>2501058</v>
      </c>
      <c r="B6686" s="270" t="s">
        <v>2773</v>
      </c>
      <c r="C6686" s="77"/>
      <c r="D6686" s="115">
        <v>156.9</v>
      </c>
      <c r="E6686" s="78" t="s">
        <v>6463</v>
      </c>
      <c r="F6686" s="112">
        <f t="shared" ref="F6686:F6749" si="318">D6686*1.2</f>
        <v>188.28</v>
      </c>
      <c r="G6686" s="79" t="s">
        <v>3333</v>
      </c>
      <c r="H6686" s="358"/>
      <c r="I6686" s="326" t="s">
        <v>4968</v>
      </c>
      <c r="J6686" s="15"/>
      <c r="L6686"/>
      <c r="M6686"/>
      <c r="P6686" s="9">
        <v>171</v>
      </c>
      <c r="V6686" s="39"/>
      <c r="Z6686" s="38"/>
      <c r="AA6686" s="38">
        <v>0</v>
      </c>
      <c r="AB6686" s="30"/>
      <c r="AC6686" s="31"/>
      <c r="AD6686" s="33"/>
      <c r="AE6686" s="32"/>
      <c r="AF6686" s="32"/>
      <c r="AJ6686" s="350"/>
      <c r="AK6686" s="3"/>
      <c r="AL6686" s="3"/>
      <c r="AP6686" s="107">
        <v>0.39200000000000002</v>
      </c>
    </row>
    <row r="6687" spans="1:42" ht="12" customHeight="1" x14ac:dyDescent="0.25">
      <c r="A6687" s="73">
        <v>2501059</v>
      </c>
      <c r="B6687" s="98" t="s">
        <v>2774</v>
      </c>
      <c r="C6687" s="74"/>
      <c r="D6687" s="115">
        <v>156.9</v>
      </c>
      <c r="E6687" s="75" t="s">
        <v>6463</v>
      </c>
      <c r="F6687" s="112">
        <f t="shared" si="318"/>
        <v>188.28</v>
      </c>
      <c r="G6687" s="80" t="s">
        <v>3333</v>
      </c>
      <c r="H6687" s="358"/>
      <c r="I6687" s="360" t="s">
        <v>8354</v>
      </c>
      <c r="J6687" s="15"/>
      <c r="L6687"/>
      <c r="M6687"/>
      <c r="P6687" s="9">
        <v>171</v>
      </c>
      <c r="V6687" s="39"/>
      <c r="Z6687" s="38"/>
      <c r="AA6687" s="38">
        <v>0</v>
      </c>
      <c r="AB6687" s="30"/>
      <c r="AC6687" s="31"/>
      <c r="AD6687" s="33"/>
      <c r="AE6687" s="32"/>
      <c r="AF6687" s="32"/>
      <c r="AJ6687" s="350"/>
      <c r="AK6687" s="3"/>
      <c r="AL6687" s="3"/>
      <c r="AP6687" s="107">
        <v>0.39200000000000002</v>
      </c>
    </row>
    <row r="6688" spans="1:42" ht="12" customHeight="1" x14ac:dyDescent="0.25">
      <c r="A6688" s="73">
        <v>2501060</v>
      </c>
      <c r="B6688" s="98" t="s">
        <v>2775</v>
      </c>
      <c r="C6688" s="74"/>
      <c r="D6688" s="115">
        <v>156.9</v>
      </c>
      <c r="E6688" s="75" t="s">
        <v>6463</v>
      </c>
      <c r="F6688" s="112">
        <f t="shared" si="318"/>
        <v>188.28</v>
      </c>
      <c r="G6688" s="80" t="s">
        <v>3333</v>
      </c>
      <c r="H6688" s="358"/>
      <c r="I6688" s="361"/>
      <c r="J6688" s="15"/>
      <c r="L6688"/>
      <c r="M6688"/>
      <c r="P6688" s="9">
        <v>171</v>
      </c>
      <c r="V6688" s="39"/>
      <c r="Z6688" s="38"/>
      <c r="AA6688" s="38">
        <v>0</v>
      </c>
      <c r="AB6688" s="30"/>
      <c r="AC6688" s="31"/>
      <c r="AD6688" s="33"/>
      <c r="AE6688" s="32"/>
      <c r="AF6688" s="32"/>
      <c r="AJ6688" s="350"/>
      <c r="AK6688" s="3"/>
      <c r="AL6688" s="3"/>
      <c r="AP6688" s="107">
        <v>0.39200000000000002</v>
      </c>
    </row>
    <row r="6689" spans="1:42" ht="12" customHeight="1" x14ac:dyDescent="0.25">
      <c r="A6689" s="73">
        <v>2503016</v>
      </c>
      <c r="B6689" s="98" t="s">
        <v>2776</v>
      </c>
      <c r="C6689" s="74"/>
      <c r="D6689" s="115">
        <v>185.3</v>
      </c>
      <c r="E6689" s="75" t="s">
        <v>6464</v>
      </c>
      <c r="F6689" s="112">
        <f t="shared" si="318"/>
        <v>222.36</v>
      </c>
      <c r="G6689" s="80" t="s">
        <v>3334</v>
      </c>
      <c r="H6689" s="358"/>
      <c r="L6689"/>
      <c r="M6689"/>
      <c r="P6689" s="9">
        <v>171</v>
      </c>
      <c r="V6689" s="39"/>
      <c r="Z6689" s="38"/>
      <c r="AA6689" s="38">
        <v>0</v>
      </c>
      <c r="AB6689" s="30"/>
      <c r="AC6689" s="31"/>
      <c r="AD6689" s="33"/>
      <c r="AE6689" s="32"/>
      <c r="AF6689" s="32"/>
      <c r="AJ6689" s="350"/>
      <c r="AK6689" s="3"/>
      <c r="AL6689" s="3"/>
      <c r="AP6689" s="107">
        <v>0.39200000000000002</v>
      </c>
    </row>
    <row r="6690" spans="1:42" ht="12" customHeight="1" x14ac:dyDescent="0.25">
      <c r="A6690" s="73">
        <v>2503017</v>
      </c>
      <c r="B6690" s="98" t="s">
        <v>2777</v>
      </c>
      <c r="C6690" s="74"/>
      <c r="D6690" s="115">
        <v>185.3</v>
      </c>
      <c r="E6690" s="75" t="s">
        <v>6463</v>
      </c>
      <c r="F6690" s="112">
        <f t="shared" si="318"/>
        <v>222.36</v>
      </c>
      <c r="G6690" s="80" t="s">
        <v>3334</v>
      </c>
      <c r="H6690" s="358"/>
      <c r="I6690" s="360" t="s">
        <v>8355</v>
      </c>
      <c r="L6690"/>
      <c r="M6690"/>
      <c r="P6690" s="9">
        <v>171</v>
      </c>
      <c r="V6690" s="39"/>
      <c r="Z6690" s="38"/>
      <c r="AA6690" s="38">
        <v>0</v>
      </c>
      <c r="AB6690" s="30"/>
      <c r="AC6690" s="31"/>
      <c r="AD6690" s="33"/>
      <c r="AE6690" s="32"/>
      <c r="AF6690" s="32"/>
      <c r="AJ6690" s="350"/>
      <c r="AK6690" s="3"/>
      <c r="AL6690" s="3"/>
      <c r="AP6690" s="107">
        <v>0.39200000000000002</v>
      </c>
    </row>
    <row r="6691" spans="1:42" ht="12" customHeight="1" x14ac:dyDescent="0.25">
      <c r="A6691" s="73">
        <v>2503018</v>
      </c>
      <c r="B6691" s="98" t="s">
        <v>2778</v>
      </c>
      <c r="C6691" s="74"/>
      <c r="D6691" s="115">
        <v>185.3</v>
      </c>
      <c r="E6691" s="75" t="s">
        <v>6463</v>
      </c>
      <c r="F6691" s="112">
        <f t="shared" si="318"/>
        <v>222.36</v>
      </c>
      <c r="G6691" s="80" t="s">
        <v>3334</v>
      </c>
      <c r="H6691" s="358"/>
      <c r="I6691" s="361"/>
      <c r="L6691"/>
      <c r="M6691"/>
      <c r="P6691" s="9">
        <v>171</v>
      </c>
      <c r="V6691" s="39"/>
      <c r="Z6691" s="38"/>
      <c r="AA6691" s="38">
        <v>0</v>
      </c>
      <c r="AB6691" s="30"/>
      <c r="AC6691" s="31"/>
      <c r="AD6691" s="33"/>
      <c r="AE6691" s="32"/>
      <c r="AF6691" s="32"/>
      <c r="AJ6691" s="350"/>
      <c r="AK6691" s="3"/>
      <c r="AL6691" s="3"/>
      <c r="AP6691" s="107">
        <v>0.39200000000000002</v>
      </c>
    </row>
    <row r="6692" spans="1:42" ht="12" customHeight="1" x14ac:dyDescent="0.25">
      <c r="A6692" s="73">
        <v>2501061</v>
      </c>
      <c r="B6692" s="98" t="s">
        <v>2779</v>
      </c>
      <c r="C6692" s="74"/>
      <c r="D6692" s="115">
        <v>282.2</v>
      </c>
      <c r="E6692" s="75" t="s">
        <v>6464</v>
      </c>
      <c r="F6692" s="112">
        <f t="shared" si="318"/>
        <v>338.64</v>
      </c>
      <c r="G6692" s="80" t="s">
        <v>3334</v>
      </c>
      <c r="H6692" s="358"/>
      <c r="L6692"/>
      <c r="M6692"/>
      <c r="P6692" s="9">
        <v>171</v>
      </c>
      <c r="V6692" s="39"/>
      <c r="Z6692" s="38"/>
      <c r="AA6692" s="38">
        <v>0</v>
      </c>
      <c r="AB6692" s="30"/>
      <c r="AC6692" s="31"/>
      <c r="AD6692" s="33"/>
      <c r="AE6692" s="32"/>
      <c r="AF6692" s="32"/>
      <c r="AJ6692" s="350"/>
      <c r="AK6692" s="3"/>
      <c r="AL6692" s="3"/>
      <c r="AP6692" s="107">
        <v>0.73799999999999999</v>
      </c>
    </row>
    <row r="6693" spans="1:42" ht="12" customHeight="1" x14ac:dyDescent="0.25">
      <c r="A6693" s="73">
        <v>2501062</v>
      </c>
      <c r="B6693" s="98" t="s">
        <v>2780</v>
      </c>
      <c r="C6693" s="74"/>
      <c r="D6693" s="115">
        <v>282.2</v>
      </c>
      <c r="E6693" s="75" t="s">
        <v>6464</v>
      </c>
      <c r="F6693" s="112">
        <f t="shared" si="318"/>
        <v>338.64</v>
      </c>
      <c r="G6693" s="80" t="s">
        <v>3334</v>
      </c>
      <c r="H6693" s="358"/>
      <c r="I6693" s="360" t="s">
        <v>8356</v>
      </c>
      <c r="L6693"/>
      <c r="M6693"/>
      <c r="P6693" s="9">
        <v>171</v>
      </c>
      <c r="V6693" s="39"/>
      <c r="Z6693" s="38"/>
      <c r="AA6693" s="38">
        <v>0</v>
      </c>
      <c r="AB6693" s="30"/>
      <c r="AC6693" s="31"/>
      <c r="AD6693" s="33"/>
      <c r="AE6693" s="32"/>
      <c r="AF6693" s="32"/>
      <c r="AJ6693" s="350"/>
      <c r="AK6693" s="3"/>
      <c r="AL6693" s="3"/>
      <c r="AP6693" s="107">
        <v>0.73799999999999999</v>
      </c>
    </row>
    <row r="6694" spans="1:42" ht="12" customHeight="1" x14ac:dyDescent="0.25">
      <c r="A6694" s="271">
        <v>2501063</v>
      </c>
      <c r="B6694" s="100" t="s">
        <v>2781</v>
      </c>
      <c r="C6694" s="85"/>
      <c r="D6694" s="115">
        <v>282.2</v>
      </c>
      <c r="E6694" s="86" t="s">
        <v>6463</v>
      </c>
      <c r="F6694" s="292">
        <f t="shared" si="318"/>
        <v>338.64</v>
      </c>
      <c r="G6694" s="87" t="s">
        <v>3334</v>
      </c>
      <c r="H6694" s="358"/>
      <c r="I6694" s="367"/>
      <c r="L6694"/>
      <c r="M6694"/>
      <c r="P6694" s="9">
        <v>171</v>
      </c>
      <c r="V6694" s="39"/>
      <c r="Z6694" s="38"/>
      <c r="AA6694" s="38">
        <v>0</v>
      </c>
      <c r="AB6694" s="30"/>
      <c r="AC6694" s="31"/>
      <c r="AD6694" s="33"/>
      <c r="AE6694" s="32"/>
      <c r="AF6694" s="32"/>
      <c r="AJ6694" s="350"/>
      <c r="AK6694" s="3"/>
      <c r="AL6694" s="3"/>
      <c r="AP6694" s="107">
        <v>0.73799999999999999</v>
      </c>
    </row>
    <row r="6695" spans="1:42" ht="60" customHeight="1" x14ac:dyDescent="0.25">
      <c r="A6695" s="269">
        <v>236</v>
      </c>
      <c r="B6695" s="284" t="s">
        <v>8147</v>
      </c>
      <c r="C6695" s="267"/>
      <c r="D6695" s="115"/>
      <c r="E6695" s="267"/>
      <c r="F6695" s="298"/>
      <c r="G6695" s="189"/>
      <c r="H6695" s="358"/>
      <c r="I6695" s="331"/>
      <c r="J6695" s="72"/>
      <c r="K6695" s="72"/>
      <c r="L6695"/>
      <c r="M6695"/>
      <c r="P6695" s="9">
        <v>172</v>
      </c>
      <c r="R6695" s="36"/>
      <c r="V6695" s="37"/>
      <c r="Z6695" s="38"/>
      <c r="AA6695" s="38"/>
      <c r="AB6695" s="30"/>
      <c r="AC6695" s="31"/>
      <c r="AD6695" s="33"/>
      <c r="AE6695" s="32"/>
      <c r="AF6695" s="32"/>
      <c r="AJ6695" s="350"/>
      <c r="AK6695" s="3"/>
      <c r="AL6695" s="3"/>
      <c r="AP6695" s="107"/>
    </row>
    <row r="6696" spans="1:42" ht="12" customHeight="1" x14ac:dyDescent="0.25">
      <c r="A6696" s="76">
        <v>2501034</v>
      </c>
      <c r="B6696" s="270" t="s">
        <v>2782</v>
      </c>
      <c r="C6696" s="77"/>
      <c r="D6696" s="115">
        <v>95</v>
      </c>
      <c r="E6696" s="78" t="s">
        <v>6463</v>
      </c>
      <c r="F6696" s="112">
        <f t="shared" si="318"/>
        <v>114</v>
      </c>
      <c r="G6696" s="79" t="s">
        <v>3334</v>
      </c>
      <c r="H6696" s="358"/>
      <c r="I6696" s="326" t="s">
        <v>4968</v>
      </c>
      <c r="L6696"/>
      <c r="M6696"/>
      <c r="P6696" s="9">
        <v>172</v>
      </c>
      <c r="V6696" s="39"/>
      <c r="Z6696" s="38"/>
      <c r="AA6696" s="38">
        <v>0</v>
      </c>
      <c r="AB6696" s="30"/>
      <c r="AC6696" s="31"/>
      <c r="AD6696" s="33"/>
      <c r="AE6696" s="32"/>
      <c r="AF6696" s="32"/>
      <c r="AJ6696" s="350"/>
      <c r="AK6696" s="3"/>
      <c r="AL6696" s="3"/>
      <c r="AP6696" s="107">
        <v>0.13600000000000001</v>
      </c>
    </row>
    <row r="6697" spans="1:42" ht="12" customHeight="1" x14ac:dyDescent="0.25">
      <c r="A6697" s="73">
        <v>2501133</v>
      </c>
      <c r="B6697" s="98" t="s">
        <v>2783</v>
      </c>
      <c r="C6697" s="74"/>
      <c r="D6697" s="115">
        <v>77.08</v>
      </c>
      <c r="E6697" s="75" t="s">
        <v>6463</v>
      </c>
      <c r="F6697" s="112">
        <f t="shared" si="318"/>
        <v>92.495999999999995</v>
      </c>
      <c r="G6697" s="80" t="s">
        <v>3334</v>
      </c>
      <c r="H6697" s="358"/>
      <c r="I6697" s="360" t="s">
        <v>8354</v>
      </c>
      <c r="L6697"/>
      <c r="M6697"/>
      <c r="P6697" s="9">
        <v>172</v>
      </c>
      <c r="V6697" s="39"/>
      <c r="Z6697" s="38"/>
      <c r="AA6697" s="38">
        <v>0</v>
      </c>
      <c r="AB6697" s="30"/>
      <c r="AC6697" s="31"/>
      <c r="AD6697" s="33"/>
      <c r="AE6697" s="32"/>
      <c r="AF6697" s="32"/>
      <c r="AJ6697" s="350">
        <v>2501035</v>
      </c>
      <c r="AK6697" s="3"/>
      <c r="AL6697" s="3"/>
      <c r="AP6697" s="107">
        <v>0.13600000000000001</v>
      </c>
    </row>
    <row r="6698" spans="1:42" ht="12" customHeight="1" x14ac:dyDescent="0.25">
      <c r="A6698" s="73">
        <v>2501036</v>
      </c>
      <c r="B6698" s="98" t="s">
        <v>2784</v>
      </c>
      <c r="C6698" s="74"/>
      <c r="D6698" s="115">
        <v>95</v>
      </c>
      <c r="E6698" s="75" t="s">
        <v>6463</v>
      </c>
      <c r="F6698" s="112">
        <f t="shared" si="318"/>
        <v>114</v>
      </c>
      <c r="G6698" s="80" t="s">
        <v>3334</v>
      </c>
      <c r="H6698" s="358"/>
      <c r="I6698" s="361"/>
      <c r="L6698"/>
      <c r="M6698"/>
      <c r="P6698" s="9">
        <v>172</v>
      </c>
      <c r="V6698" s="39"/>
      <c r="Z6698" s="38"/>
      <c r="AA6698" s="38">
        <v>0</v>
      </c>
      <c r="AB6698" s="30"/>
      <c r="AC6698" s="31"/>
      <c r="AD6698" s="33"/>
      <c r="AE6698" s="32"/>
      <c r="AF6698" s="32"/>
      <c r="AJ6698" s="350"/>
      <c r="AK6698" s="3"/>
      <c r="AL6698" s="3"/>
      <c r="AP6698" s="107">
        <v>0.13600000000000001</v>
      </c>
    </row>
    <row r="6699" spans="1:42" ht="12" customHeight="1" x14ac:dyDescent="0.25">
      <c r="A6699" s="73">
        <v>2501037</v>
      </c>
      <c r="B6699" s="98" t="s">
        <v>2785</v>
      </c>
      <c r="C6699" s="74"/>
      <c r="D6699" s="115">
        <v>179</v>
      </c>
      <c r="E6699" s="75" t="s">
        <v>6463</v>
      </c>
      <c r="F6699" s="112">
        <f t="shared" si="318"/>
        <v>214.79999999999998</v>
      </c>
      <c r="G6699" s="80" t="s">
        <v>3334</v>
      </c>
      <c r="H6699" s="358"/>
      <c r="L6699"/>
      <c r="M6699"/>
      <c r="P6699" s="9">
        <v>172</v>
      </c>
      <c r="V6699" s="39"/>
      <c r="Z6699" s="38"/>
      <c r="AA6699" s="38">
        <v>0</v>
      </c>
      <c r="AB6699" s="30"/>
      <c r="AC6699" s="31"/>
      <c r="AD6699" s="33"/>
      <c r="AE6699" s="32"/>
      <c r="AF6699" s="32"/>
      <c r="AJ6699" s="350"/>
      <c r="AK6699" s="3"/>
      <c r="AL6699" s="3"/>
      <c r="AP6699" s="107">
        <v>0.28499999999999998</v>
      </c>
    </row>
    <row r="6700" spans="1:42" ht="12" customHeight="1" x14ac:dyDescent="0.25">
      <c r="A6700" s="73">
        <v>2501038</v>
      </c>
      <c r="B6700" s="98" t="s">
        <v>2786</v>
      </c>
      <c r="C6700" s="74"/>
      <c r="D6700" s="115">
        <v>179</v>
      </c>
      <c r="E6700" s="75" t="s">
        <v>6464</v>
      </c>
      <c r="F6700" s="112">
        <f t="shared" si="318"/>
        <v>214.79999999999998</v>
      </c>
      <c r="G6700" s="80" t="s">
        <v>3334</v>
      </c>
      <c r="H6700" s="358"/>
      <c r="I6700" s="360" t="s">
        <v>8355</v>
      </c>
      <c r="L6700"/>
      <c r="M6700"/>
      <c r="P6700" s="9">
        <v>172</v>
      </c>
      <c r="V6700" s="39"/>
      <c r="Z6700" s="38"/>
      <c r="AA6700" s="38">
        <v>0</v>
      </c>
      <c r="AB6700" s="30"/>
      <c r="AC6700" s="31"/>
      <c r="AD6700" s="33"/>
      <c r="AE6700" s="32"/>
      <c r="AF6700" s="32"/>
      <c r="AJ6700" s="350"/>
      <c r="AK6700" s="3"/>
      <c r="AL6700" s="3"/>
      <c r="AP6700" s="107">
        <v>0.28499999999999998</v>
      </c>
    </row>
    <row r="6701" spans="1:42" ht="12" customHeight="1" x14ac:dyDescent="0.25">
      <c r="A6701" s="73">
        <v>2501039</v>
      </c>
      <c r="B6701" s="98" t="s">
        <v>2787</v>
      </c>
      <c r="C6701" s="74"/>
      <c r="D6701" s="115">
        <v>179</v>
      </c>
      <c r="E6701" s="75" t="s">
        <v>6463</v>
      </c>
      <c r="F6701" s="112">
        <f t="shared" si="318"/>
        <v>214.79999999999998</v>
      </c>
      <c r="G6701" s="80" t="s">
        <v>3334</v>
      </c>
      <c r="H6701" s="358"/>
      <c r="I6701" s="361"/>
      <c r="L6701"/>
      <c r="M6701"/>
      <c r="P6701" s="9">
        <v>172</v>
      </c>
      <c r="V6701" s="39"/>
      <c r="Z6701" s="38"/>
      <c r="AA6701" s="38">
        <v>0</v>
      </c>
      <c r="AB6701" s="30"/>
      <c r="AC6701" s="31"/>
      <c r="AD6701" s="33"/>
      <c r="AE6701" s="32"/>
      <c r="AF6701" s="32"/>
      <c r="AJ6701" s="350"/>
      <c r="AK6701" s="3"/>
      <c r="AL6701" s="3"/>
      <c r="AP6701" s="107">
        <v>0.28499999999999998</v>
      </c>
    </row>
    <row r="6702" spans="1:42" ht="12" customHeight="1" x14ac:dyDescent="0.25">
      <c r="A6702" s="73">
        <v>2501040</v>
      </c>
      <c r="B6702" s="98" t="s">
        <v>2788</v>
      </c>
      <c r="C6702" s="74"/>
      <c r="D6702" s="115">
        <v>170.6</v>
      </c>
      <c r="E6702" s="75" t="s">
        <v>6463</v>
      </c>
      <c r="F6702" s="112">
        <f t="shared" si="318"/>
        <v>204.72</v>
      </c>
      <c r="G6702" s="80" t="s">
        <v>3333</v>
      </c>
      <c r="H6702" s="358"/>
      <c r="J6702" s="15"/>
      <c r="L6702"/>
      <c r="M6702"/>
      <c r="P6702" s="9">
        <v>172</v>
      </c>
      <c r="V6702" s="39"/>
      <c r="Z6702" s="38"/>
      <c r="AA6702" s="38">
        <v>0</v>
      </c>
      <c r="AB6702" s="30"/>
      <c r="AC6702" s="31"/>
      <c r="AD6702" s="33"/>
      <c r="AE6702" s="32"/>
      <c r="AF6702" s="32"/>
      <c r="AJ6702" s="350"/>
      <c r="AK6702" s="3"/>
      <c r="AL6702" s="3"/>
      <c r="AP6702" s="107">
        <v>0.42399999999999999</v>
      </c>
    </row>
    <row r="6703" spans="1:42" ht="12" customHeight="1" x14ac:dyDescent="0.25">
      <c r="A6703" s="73">
        <v>2501041</v>
      </c>
      <c r="B6703" s="98" t="s">
        <v>2789</v>
      </c>
      <c r="C6703" s="74"/>
      <c r="D6703" s="115">
        <v>170.6</v>
      </c>
      <c r="E6703" s="75" t="s">
        <v>6463</v>
      </c>
      <c r="F6703" s="112">
        <f t="shared" si="318"/>
        <v>204.72</v>
      </c>
      <c r="G6703" s="80" t="s">
        <v>3333</v>
      </c>
      <c r="H6703" s="358"/>
      <c r="I6703" s="360" t="s">
        <v>8356</v>
      </c>
      <c r="J6703" s="15"/>
      <c r="L6703"/>
      <c r="M6703"/>
      <c r="P6703" s="9">
        <v>172</v>
      </c>
      <c r="V6703" s="39"/>
      <c r="Z6703" s="38"/>
      <c r="AA6703" s="38">
        <v>0</v>
      </c>
      <c r="AB6703" s="30"/>
      <c r="AC6703" s="31"/>
      <c r="AD6703" s="33"/>
      <c r="AE6703" s="32"/>
      <c r="AF6703" s="32"/>
      <c r="AJ6703" s="350"/>
      <c r="AK6703" s="3"/>
      <c r="AL6703" s="3"/>
      <c r="AP6703" s="107">
        <v>0.42399999999999999</v>
      </c>
    </row>
    <row r="6704" spans="1:42" ht="12" customHeight="1" x14ac:dyDescent="0.25">
      <c r="A6704" s="73">
        <v>2501042</v>
      </c>
      <c r="B6704" s="98" t="s">
        <v>2790</v>
      </c>
      <c r="C6704" s="74"/>
      <c r="D6704" s="115">
        <v>170.6</v>
      </c>
      <c r="E6704" s="75" t="s">
        <v>6463</v>
      </c>
      <c r="F6704" s="112">
        <f t="shared" si="318"/>
        <v>204.72</v>
      </c>
      <c r="G6704" s="80" t="s">
        <v>3333</v>
      </c>
      <c r="H6704" s="358"/>
      <c r="I6704" s="361"/>
      <c r="J6704" s="15"/>
      <c r="L6704"/>
      <c r="M6704"/>
      <c r="P6704" s="9">
        <v>172</v>
      </c>
      <c r="V6704" s="39"/>
      <c r="Z6704" s="38"/>
      <c r="AA6704" s="38">
        <v>0</v>
      </c>
      <c r="AB6704" s="30"/>
      <c r="AC6704" s="31"/>
      <c r="AD6704" s="33"/>
      <c r="AE6704" s="32"/>
      <c r="AF6704" s="32"/>
      <c r="AJ6704" s="350"/>
      <c r="AK6704" s="3"/>
      <c r="AL6704" s="3"/>
      <c r="AP6704" s="107">
        <v>0.42399999999999999</v>
      </c>
    </row>
    <row r="6705" spans="1:42" ht="12" customHeight="1" x14ac:dyDescent="0.25">
      <c r="A6705" s="73">
        <v>2503010</v>
      </c>
      <c r="B6705" s="98" t="s">
        <v>2791</v>
      </c>
      <c r="C6705" s="74"/>
      <c r="D6705" s="115">
        <v>198</v>
      </c>
      <c r="E6705" s="75" t="s">
        <v>6463</v>
      </c>
      <c r="F6705" s="112">
        <f t="shared" si="318"/>
        <v>237.6</v>
      </c>
      <c r="G6705" s="80" t="s">
        <v>3334</v>
      </c>
      <c r="H6705" s="358"/>
      <c r="L6705"/>
      <c r="M6705"/>
      <c r="P6705" s="9">
        <v>172</v>
      </c>
      <c r="V6705" s="39"/>
      <c r="Z6705" s="38"/>
      <c r="AA6705" s="38">
        <v>0</v>
      </c>
      <c r="AB6705" s="30"/>
      <c r="AC6705" s="31"/>
      <c r="AD6705" s="33"/>
      <c r="AE6705" s="32"/>
      <c r="AF6705" s="32"/>
      <c r="AJ6705" s="350"/>
      <c r="AK6705" s="3"/>
      <c r="AL6705" s="3"/>
      <c r="AP6705" s="107">
        <v>0.42399999999999999</v>
      </c>
    </row>
    <row r="6706" spans="1:42" ht="12" customHeight="1" x14ac:dyDescent="0.25">
      <c r="A6706" s="73">
        <v>2503011</v>
      </c>
      <c r="B6706" s="98" t="s">
        <v>2792</v>
      </c>
      <c r="C6706" s="74"/>
      <c r="D6706" s="115">
        <v>198</v>
      </c>
      <c r="E6706" s="75"/>
      <c r="F6706" s="112">
        <f t="shared" si="318"/>
        <v>237.6</v>
      </c>
      <c r="G6706" s="80" t="s">
        <v>3334</v>
      </c>
      <c r="H6706" s="358"/>
      <c r="I6706" s="360" t="s">
        <v>8357</v>
      </c>
      <c r="L6706"/>
      <c r="M6706"/>
      <c r="P6706" s="9">
        <v>172</v>
      </c>
      <c r="V6706" s="39"/>
      <c r="Z6706" s="38"/>
      <c r="AA6706" s="38">
        <v>0</v>
      </c>
      <c r="AB6706" s="30"/>
      <c r="AC6706" s="31"/>
      <c r="AD6706" s="33"/>
      <c r="AE6706" s="32"/>
      <c r="AF6706" s="32"/>
      <c r="AJ6706" s="350"/>
      <c r="AK6706" s="3"/>
      <c r="AL6706" s="3"/>
      <c r="AP6706" s="107">
        <v>0.42399999999999999</v>
      </c>
    </row>
    <row r="6707" spans="1:42" ht="12" customHeight="1" x14ac:dyDescent="0.25">
      <c r="A6707" s="73">
        <v>2503012</v>
      </c>
      <c r="B6707" s="98" t="s">
        <v>2793</v>
      </c>
      <c r="C6707" s="74"/>
      <c r="D6707" s="115">
        <v>198</v>
      </c>
      <c r="E6707" s="75" t="s">
        <v>6463</v>
      </c>
      <c r="F6707" s="112">
        <f t="shared" si="318"/>
        <v>237.6</v>
      </c>
      <c r="G6707" s="80" t="s">
        <v>3334</v>
      </c>
      <c r="H6707" s="358"/>
      <c r="I6707" s="361"/>
      <c r="L6707"/>
      <c r="M6707"/>
      <c r="P6707" s="9">
        <v>172</v>
      </c>
      <c r="V6707" s="39"/>
      <c r="Z6707" s="38"/>
      <c r="AA6707" s="38">
        <v>0</v>
      </c>
      <c r="AB6707" s="30"/>
      <c r="AC6707" s="31"/>
      <c r="AD6707" s="33"/>
      <c r="AE6707" s="32"/>
      <c r="AF6707" s="32"/>
      <c r="AJ6707" s="350"/>
      <c r="AK6707" s="3"/>
      <c r="AL6707" s="3"/>
      <c r="AP6707" s="107">
        <v>0.42399999999999999</v>
      </c>
    </row>
    <row r="6708" spans="1:42" ht="12" customHeight="1" x14ac:dyDescent="0.25">
      <c r="A6708" s="73">
        <v>2501043</v>
      </c>
      <c r="B6708" s="98" t="s">
        <v>2794</v>
      </c>
      <c r="C6708" s="74"/>
      <c r="D6708" s="115">
        <v>299</v>
      </c>
      <c r="E6708" s="75" t="s">
        <v>6463</v>
      </c>
      <c r="F6708" s="112">
        <f t="shared" si="318"/>
        <v>358.8</v>
      </c>
      <c r="G6708" s="80" t="s">
        <v>3334</v>
      </c>
      <c r="H6708" s="358"/>
      <c r="L6708"/>
      <c r="M6708"/>
      <c r="P6708" s="9">
        <v>172</v>
      </c>
      <c r="V6708" s="39"/>
      <c r="Z6708" s="38"/>
      <c r="AA6708" s="38">
        <v>0</v>
      </c>
      <c r="AB6708" s="30"/>
      <c r="AC6708" s="31"/>
      <c r="AD6708" s="33"/>
      <c r="AE6708" s="32"/>
      <c r="AF6708" s="32"/>
      <c r="AJ6708" s="350"/>
      <c r="AK6708" s="3"/>
      <c r="AL6708" s="3"/>
      <c r="AP6708" s="107">
        <v>0.83699999999999997</v>
      </c>
    </row>
    <row r="6709" spans="1:42" ht="12" customHeight="1" x14ac:dyDescent="0.25">
      <c r="A6709" s="73">
        <v>2501044</v>
      </c>
      <c r="B6709" s="98" t="s">
        <v>2795</v>
      </c>
      <c r="C6709" s="74"/>
      <c r="D6709" s="115">
        <v>299</v>
      </c>
      <c r="E6709" s="75" t="s">
        <v>6463</v>
      </c>
      <c r="F6709" s="112">
        <f t="shared" si="318"/>
        <v>358.8</v>
      </c>
      <c r="G6709" s="80" t="s">
        <v>3334</v>
      </c>
      <c r="H6709" s="358"/>
      <c r="I6709" s="360" t="s">
        <v>8363</v>
      </c>
      <c r="L6709"/>
      <c r="M6709"/>
      <c r="P6709" s="9">
        <v>172</v>
      </c>
      <c r="V6709" s="39"/>
      <c r="Z6709" s="38"/>
      <c r="AA6709" s="38">
        <v>0</v>
      </c>
      <c r="AB6709" s="30"/>
      <c r="AC6709" s="31"/>
      <c r="AD6709" s="33"/>
      <c r="AE6709" s="32"/>
      <c r="AF6709" s="32"/>
      <c r="AJ6709" s="350"/>
      <c r="AK6709" s="3"/>
      <c r="AL6709" s="3"/>
      <c r="AP6709" s="107">
        <v>0.83699999999999997</v>
      </c>
    </row>
    <row r="6710" spans="1:42" ht="12" customHeight="1" x14ac:dyDescent="0.25">
      <c r="A6710" s="271">
        <v>2501045</v>
      </c>
      <c r="B6710" s="100" t="s">
        <v>2796</v>
      </c>
      <c r="C6710" s="85"/>
      <c r="D6710" s="115">
        <v>299</v>
      </c>
      <c r="E6710" s="86" t="s">
        <v>6463</v>
      </c>
      <c r="F6710" s="292">
        <f t="shared" si="318"/>
        <v>358.8</v>
      </c>
      <c r="G6710" s="87" t="s">
        <v>3334</v>
      </c>
      <c r="H6710" s="358"/>
      <c r="I6710" s="367"/>
      <c r="L6710"/>
      <c r="M6710"/>
      <c r="P6710" s="9">
        <v>172</v>
      </c>
      <c r="V6710" s="39"/>
      <c r="Z6710" s="38"/>
      <c r="AA6710" s="38">
        <v>0</v>
      </c>
      <c r="AB6710" s="30"/>
      <c r="AC6710" s="31"/>
      <c r="AD6710" s="33"/>
      <c r="AE6710" s="32"/>
      <c r="AF6710" s="32"/>
      <c r="AJ6710" s="350"/>
      <c r="AK6710" s="3"/>
      <c r="AL6710" s="3"/>
      <c r="AP6710" s="107">
        <v>0.83699999999999997</v>
      </c>
    </row>
    <row r="6711" spans="1:42" ht="60" customHeight="1" x14ac:dyDescent="0.25">
      <c r="A6711" s="269">
        <v>237</v>
      </c>
      <c r="B6711" s="284" t="s">
        <v>8148</v>
      </c>
      <c r="C6711" s="267"/>
      <c r="D6711" s="115"/>
      <c r="E6711" s="267"/>
      <c r="F6711" s="298"/>
      <c r="G6711" s="189"/>
      <c r="H6711" s="358"/>
      <c r="I6711" s="331"/>
      <c r="J6711" s="72"/>
      <c r="K6711" s="72"/>
      <c r="L6711"/>
      <c r="M6711"/>
      <c r="P6711" s="9">
        <v>173</v>
      </c>
      <c r="R6711" s="36"/>
      <c r="V6711" s="37"/>
      <c r="Z6711" s="38"/>
      <c r="AA6711" s="38"/>
      <c r="AB6711" s="30"/>
      <c r="AC6711" s="31"/>
      <c r="AD6711" s="33"/>
      <c r="AE6711" s="32"/>
      <c r="AF6711" s="32"/>
      <c r="AJ6711" s="350"/>
      <c r="AK6711" s="3"/>
      <c r="AL6711" s="3"/>
      <c r="AP6711" s="107"/>
    </row>
    <row r="6712" spans="1:42" ht="12" customHeight="1" x14ac:dyDescent="0.25">
      <c r="A6712" s="76">
        <v>2501064</v>
      </c>
      <c r="B6712" s="270" t="s">
        <v>2797</v>
      </c>
      <c r="C6712" s="77"/>
      <c r="D6712" s="115">
        <v>95</v>
      </c>
      <c r="E6712" s="78" t="s">
        <v>6463</v>
      </c>
      <c r="F6712" s="112">
        <f t="shared" si="318"/>
        <v>114</v>
      </c>
      <c r="G6712" s="79" t="s">
        <v>3334</v>
      </c>
      <c r="H6712" s="358"/>
      <c r="I6712" s="326" t="s">
        <v>4968</v>
      </c>
      <c r="L6712"/>
      <c r="M6712"/>
      <c r="P6712" s="9">
        <v>173</v>
      </c>
      <c r="V6712" s="39"/>
      <c r="Z6712" s="38"/>
      <c r="AA6712" s="38">
        <v>0</v>
      </c>
      <c r="AB6712" s="30"/>
      <c r="AC6712" s="31"/>
      <c r="AD6712" s="33"/>
      <c r="AE6712" s="32"/>
      <c r="AF6712" s="32"/>
      <c r="AJ6712" s="350"/>
      <c r="AK6712" s="3"/>
      <c r="AL6712" s="3"/>
      <c r="AP6712" s="107">
        <v>0.13600000000000001</v>
      </c>
    </row>
    <row r="6713" spans="1:42" ht="12" customHeight="1" x14ac:dyDescent="0.25">
      <c r="A6713" s="73">
        <v>2501065</v>
      </c>
      <c r="B6713" s="98" t="s">
        <v>2798</v>
      </c>
      <c r="C6713" s="74"/>
      <c r="D6713" s="115">
        <v>95</v>
      </c>
      <c r="E6713" s="75" t="s">
        <v>6463</v>
      </c>
      <c r="F6713" s="112">
        <f t="shared" si="318"/>
        <v>114</v>
      </c>
      <c r="G6713" s="80" t="s">
        <v>3334</v>
      </c>
      <c r="H6713" s="358"/>
      <c r="I6713" s="360" t="s">
        <v>8354</v>
      </c>
      <c r="L6713"/>
      <c r="M6713"/>
      <c r="P6713" s="9">
        <v>173</v>
      </c>
      <c r="V6713" s="39"/>
      <c r="Z6713" s="38"/>
      <c r="AA6713" s="38">
        <v>0</v>
      </c>
      <c r="AB6713" s="30"/>
      <c r="AC6713" s="31"/>
      <c r="AD6713" s="33"/>
      <c r="AE6713" s="32"/>
      <c r="AF6713" s="32"/>
      <c r="AJ6713" s="350"/>
      <c r="AK6713" s="3"/>
      <c r="AL6713" s="3"/>
      <c r="AP6713" s="107">
        <v>0.13600000000000001</v>
      </c>
    </row>
    <row r="6714" spans="1:42" ht="12" customHeight="1" x14ac:dyDescent="0.25">
      <c r="A6714" s="73">
        <v>2501066</v>
      </c>
      <c r="B6714" s="98" t="s">
        <v>2799</v>
      </c>
      <c r="C6714" s="74"/>
      <c r="D6714" s="115">
        <v>95</v>
      </c>
      <c r="E6714" s="75" t="s">
        <v>6463</v>
      </c>
      <c r="F6714" s="112">
        <f t="shared" si="318"/>
        <v>114</v>
      </c>
      <c r="G6714" s="80" t="s">
        <v>3334</v>
      </c>
      <c r="H6714" s="358"/>
      <c r="I6714" s="361"/>
      <c r="L6714"/>
      <c r="M6714"/>
      <c r="P6714" s="9">
        <v>173</v>
      </c>
      <c r="V6714" s="39"/>
      <c r="Z6714" s="38"/>
      <c r="AA6714" s="38">
        <v>0</v>
      </c>
      <c r="AB6714" s="30"/>
      <c r="AC6714" s="31"/>
      <c r="AD6714" s="33"/>
      <c r="AE6714" s="32"/>
      <c r="AF6714" s="32"/>
      <c r="AJ6714" s="350"/>
      <c r="AK6714" s="3"/>
      <c r="AL6714" s="3"/>
      <c r="AP6714" s="107">
        <v>0.13600000000000001</v>
      </c>
    </row>
    <row r="6715" spans="1:42" ht="12" customHeight="1" x14ac:dyDescent="0.25">
      <c r="A6715" s="73">
        <v>2501067</v>
      </c>
      <c r="B6715" s="98" t="s">
        <v>2800</v>
      </c>
      <c r="C6715" s="74"/>
      <c r="D6715" s="115">
        <v>120.1</v>
      </c>
      <c r="E6715" s="75"/>
      <c r="F6715" s="112">
        <f t="shared" si="318"/>
        <v>144.11999999999998</v>
      </c>
      <c r="G6715" s="80" t="s">
        <v>3334</v>
      </c>
      <c r="H6715" s="358"/>
      <c r="L6715"/>
      <c r="M6715"/>
      <c r="P6715" s="9">
        <v>173</v>
      </c>
      <c r="V6715" s="39"/>
      <c r="Z6715" s="38"/>
      <c r="AA6715" s="38">
        <v>0</v>
      </c>
      <c r="AB6715" s="30"/>
      <c r="AC6715" s="31"/>
      <c r="AD6715" s="33"/>
      <c r="AE6715" s="32"/>
      <c r="AF6715" s="32"/>
      <c r="AJ6715" s="350"/>
      <c r="AK6715" s="3"/>
      <c r="AL6715" s="3"/>
      <c r="AP6715" s="107">
        <v>0.14699999999999999</v>
      </c>
    </row>
    <row r="6716" spans="1:42" ht="12" customHeight="1" x14ac:dyDescent="0.25">
      <c r="A6716" s="73">
        <v>2501068</v>
      </c>
      <c r="B6716" s="98" t="s">
        <v>2801</v>
      </c>
      <c r="C6716" s="74"/>
      <c r="D6716" s="115">
        <v>120.1</v>
      </c>
      <c r="E6716" s="75"/>
      <c r="F6716" s="112">
        <f t="shared" si="318"/>
        <v>144.11999999999998</v>
      </c>
      <c r="G6716" s="80" t="s">
        <v>3334</v>
      </c>
      <c r="H6716" s="358"/>
      <c r="I6716" s="360" t="s">
        <v>8355</v>
      </c>
      <c r="L6716"/>
      <c r="M6716"/>
      <c r="P6716" s="9">
        <v>173</v>
      </c>
      <c r="V6716" s="39"/>
      <c r="Z6716" s="38"/>
      <c r="AA6716" s="38">
        <v>0</v>
      </c>
      <c r="AB6716" s="30"/>
      <c r="AC6716" s="31"/>
      <c r="AD6716" s="33"/>
      <c r="AE6716" s="32"/>
      <c r="AF6716" s="32"/>
      <c r="AJ6716" s="350"/>
      <c r="AK6716" s="3"/>
      <c r="AL6716" s="3"/>
      <c r="AP6716" s="107">
        <v>0.14699999999999999</v>
      </c>
    </row>
    <row r="6717" spans="1:42" ht="12" customHeight="1" x14ac:dyDescent="0.25">
      <c r="A6717" s="73">
        <v>2501069</v>
      </c>
      <c r="B6717" s="98" t="s">
        <v>2802</v>
      </c>
      <c r="C6717" s="74"/>
      <c r="D6717" s="115">
        <v>120.1</v>
      </c>
      <c r="E6717" s="75"/>
      <c r="F6717" s="112">
        <f t="shared" si="318"/>
        <v>144.11999999999998</v>
      </c>
      <c r="G6717" s="80" t="s">
        <v>3334</v>
      </c>
      <c r="H6717" s="358"/>
      <c r="I6717" s="361"/>
      <c r="L6717"/>
      <c r="M6717"/>
      <c r="P6717" s="9">
        <v>173</v>
      </c>
      <c r="V6717" s="39"/>
      <c r="Z6717" s="38"/>
      <c r="AA6717" s="38">
        <v>0</v>
      </c>
      <c r="AB6717" s="30"/>
      <c r="AC6717" s="31"/>
      <c r="AD6717" s="33"/>
      <c r="AE6717" s="32"/>
      <c r="AF6717" s="32"/>
      <c r="AJ6717" s="350"/>
      <c r="AK6717" s="3"/>
      <c r="AL6717" s="3"/>
      <c r="AP6717" s="107">
        <v>0.14699999999999999</v>
      </c>
    </row>
    <row r="6718" spans="1:42" ht="12" customHeight="1" x14ac:dyDescent="0.25">
      <c r="A6718" s="73">
        <v>2501070</v>
      </c>
      <c r="B6718" s="98" t="s">
        <v>2803</v>
      </c>
      <c r="C6718" s="74"/>
      <c r="D6718" s="115">
        <v>127.5</v>
      </c>
      <c r="E6718" s="75" t="s">
        <v>6463</v>
      </c>
      <c r="F6718" s="112">
        <f t="shared" si="318"/>
        <v>153</v>
      </c>
      <c r="G6718" s="80" t="s">
        <v>3334</v>
      </c>
      <c r="H6718" s="358"/>
      <c r="L6718"/>
      <c r="M6718"/>
      <c r="P6718" s="9">
        <v>173</v>
      </c>
      <c r="V6718" s="39"/>
      <c r="Z6718" s="38"/>
      <c r="AA6718" s="38">
        <v>0</v>
      </c>
      <c r="AB6718" s="30"/>
      <c r="AC6718" s="31"/>
      <c r="AD6718" s="33"/>
      <c r="AE6718" s="32"/>
      <c r="AF6718" s="32"/>
      <c r="AJ6718" s="350"/>
      <c r="AK6718" s="3"/>
      <c r="AL6718" s="3"/>
      <c r="AP6718" s="107">
        <v>0.22900000000000001</v>
      </c>
    </row>
    <row r="6719" spans="1:42" ht="12" customHeight="1" x14ac:dyDescent="0.25">
      <c r="A6719" s="73">
        <v>2501071</v>
      </c>
      <c r="B6719" s="98" t="s">
        <v>2804</v>
      </c>
      <c r="C6719" s="74"/>
      <c r="D6719" s="115">
        <v>127.5</v>
      </c>
      <c r="E6719" s="75" t="s">
        <v>1</v>
      </c>
      <c r="F6719" s="112">
        <f t="shared" si="318"/>
        <v>153</v>
      </c>
      <c r="G6719" s="80" t="s">
        <v>3334</v>
      </c>
      <c r="H6719" s="358"/>
      <c r="I6719" s="360" t="s">
        <v>8356</v>
      </c>
      <c r="L6719"/>
      <c r="M6719"/>
      <c r="P6719" s="9">
        <v>173</v>
      </c>
      <c r="V6719" s="39"/>
      <c r="Z6719" s="38"/>
      <c r="AA6719" s="38">
        <v>0</v>
      </c>
      <c r="AB6719" s="30"/>
      <c r="AC6719" s="31"/>
      <c r="AD6719" s="33"/>
      <c r="AE6719" s="32"/>
      <c r="AF6719" s="32"/>
      <c r="AJ6719" s="350"/>
      <c r="AK6719" s="3"/>
      <c r="AL6719" s="3"/>
      <c r="AP6719" s="107">
        <v>0.22900000000000001</v>
      </c>
    </row>
    <row r="6720" spans="1:42" ht="12" customHeight="1" x14ac:dyDescent="0.25">
      <c r="A6720" s="73">
        <v>2501072</v>
      </c>
      <c r="B6720" s="98" t="s">
        <v>2805</v>
      </c>
      <c r="C6720" s="74"/>
      <c r="D6720" s="115">
        <v>127.5</v>
      </c>
      <c r="E6720" s="75" t="s">
        <v>6464</v>
      </c>
      <c r="F6720" s="112">
        <f t="shared" si="318"/>
        <v>153</v>
      </c>
      <c r="G6720" s="80" t="s">
        <v>3334</v>
      </c>
      <c r="H6720" s="358"/>
      <c r="I6720" s="361"/>
      <c r="L6720"/>
      <c r="M6720"/>
      <c r="P6720" s="9">
        <v>173</v>
      </c>
      <c r="V6720" s="39"/>
      <c r="Z6720" s="38"/>
      <c r="AA6720" s="38">
        <v>0</v>
      </c>
      <c r="AB6720" s="30"/>
      <c r="AC6720" s="31"/>
      <c r="AD6720" s="33"/>
      <c r="AE6720" s="32"/>
      <c r="AF6720" s="32"/>
      <c r="AJ6720" s="350"/>
      <c r="AK6720" s="3"/>
      <c r="AL6720" s="3"/>
      <c r="AP6720" s="107">
        <v>0.22900000000000001</v>
      </c>
    </row>
    <row r="6721" spans="1:42" ht="12" customHeight="1" x14ac:dyDescent="0.25">
      <c r="A6721" s="73">
        <v>2501073</v>
      </c>
      <c r="B6721" s="98" t="s">
        <v>2806</v>
      </c>
      <c r="C6721" s="74"/>
      <c r="D6721" s="115">
        <v>164.3</v>
      </c>
      <c r="E6721" s="75"/>
      <c r="F6721" s="112">
        <f t="shared" si="318"/>
        <v>197.16</v>
      </c>
      <c r="G6721" s="80" t="s">
        <v>3334</v>
      </c>
      <c r="H6721" s="358"/>
      <c r="L6721"/>
      <c r="M6721"/>
      <c r="P6721" s="9">
        <v>173</v>
      </c>
      <c r="V6721" s="39"/>
      <c r="Z6721" s="38"/>
      <c r="AA6721" s="38">
        <v>0</v>
      </c>
      <c r="AB6721" s="30"/>
      <c r="AC6721" s="31"/>
      <c r="AD6721" s="33"/>
      <c r="AE6721" s="32"/>
      <c r="AF6721" s="32"/>
      <c r="AJ6721" s="350"/>
      <c r="AK6721" s="3"/>
      <c r="AL6721" s="3"/>
      <c r="AP6721" s="107">
        <v>0.29199999999999998</v>
      </c>
    </row>
    <row r="6722" spans="1:42" ht="12" customHeight="1" x14ac:dyDescent="0.25">
      <c r="A6722" s="73">
        <v>2501074</v>
      </c>
      <c r="B6722" s="98" t="s">
        <v>2807</v>
      </c>
      <c r="C6722" s="74"/>
      <c r="D6722" s="115">
        <v>164.3</v>
      </c>
      <c r="E6722" s="75"/>
      <c r="F6722" s="112">
        <f t="shared" si="318"/>
        <v>197.16</v>
      </c>
      <c r="G6722" s="80" t="s">
        <v>3334</v>
      </c>
      <c r="H6722" s="358"/>
      <c r="I6722" s="360" t="s">
        <v>8357</v>
      </c>
      <c r="L6722"/>
      <c r="M6722"/>
      <c r="P6722" s="9">
        <v>173</v>
      </c>
      <c r="V6722" s="39"/>
      <c r="Z6722" s="38"/>
      <c r="AA6722" s="38">
        <v>0</v>
      </c>
      <c r="AB6722" s="30"/>
      <c r="AC6722" s="31"/>
      <c r="AD6722" s="33"/>
      <c r="AE6722" s="32"/>
      <c r="AF6722" s="32"/>
      <c r="AJ6722" s="350"/>
      <c r="AK6722" s="3"/>
      <c r="AL6722" s="3"/>
      <c r="AP6722" s="107">
        <v>0.29199999999999998</v>
      </c>
    </row>
    <row r="6723" spans="1:42" ht="12" customHeight="1" x14ac:dyDescent="0.25">
      <c r="A6723" s="73">
        <v>2501075</v>
      </c>
      <c r="B6723" s="98" t="s">
        <v>2808</v>
      </c>
      <c r="C6723" s="74"/>
      <c r="D6723" s="115">
        <v>164.3</v>
      </c>
      <c r="E6723" s="75"/>
      <c r="F6723" s="112">
        <f t="shared" si="318"/>
        <v>197.16</v>
      </c>
      <c r="G6723" s="80" t="s">
        <v>3334</v>
      </c>
      <c r="H6723" s="358"/>
      <c r="I6723" s="361"/>
      <c r="L6723"/>
      <c r="M6723"/>
      <c r="P6723" s="9">
        <v>173</v>
      </c>
      <c r="V6723" s="39"/>
      <c r="Z6723" s="38"/>
      <c r="AA6723" s="38">
        <v>0</v>
      </c>
      <c r="AB6723" s="30"/>
      <c r="AC6723" s="31"/>
      <c r="AD6723" s="33"/>
      <c r="AE6723" s="32"/>
      <c r="AF6723" s="32"/>
      <c r="AJ6723" s="350"/>
      <c r="AK6723" s="3"/>
      <c r="AL6723" s="3"/>
      <c r="AP6723" s="107">
        <v>0.29199999999999998</v>
      </c>
    </row>
    <row r="6724" spans="1:42" ht="12" customHeight="1" x14ac:dyDescent="0.25">
      <c r="A6724" s="73">
        <v>2501079</v>
      </c>
      <c r="B6724" s="98" t="s">
        <v>2809</v>
      </c>
      <c r="C6724" s="74"/>
      <c r="D6724" s="115">
        <v>156.9</v>
      </c>
      <c r="E6724" s="75" t="s">
        <v>1</v>
      </c>
      <c r="F6724" s="112">
        <f t="shared" si="318"/>
        <v>188.28</v>
      </c>
      <c r="G6724" s="80" t="s">
        <v>3333</v>
      </c>
      <c r="H6724" s="358"/>
      <c r="J6724" s="15"/>
      <c r="L6724"/>
      <c r="M6724"/>
      <c r="P6724" s="9">
        <v>173</v>
      </c>
      <c r="V6724" s="39"/>
      <c r="Z6724" s="38"/>
      <c r="AA6724" s="38">
        <v>0</v>
      </c>
      <c r="AB6724" s="30"/>
      <c r="AC6724" s="31"/>
      <c r="AD6724" s="33"/>
      <c r="AE6724" s="32"/>
      <c r="AF6724" s="32"/>
      <c r="AJ6724" s="350"/>
      <c r="AK6724" s="3"/>
      <c r="AL6724" s="3"/>
      <c r="AP6724" s="107">
        <v>0.436</v>
      </c>
    </row>
    <row r="6725" spans="1:42" ht="12" customHeight="1" x14ac:dyDescent="0.25">
      <c r="A6725" s="73">
        <v>2501080</v>
      </c>
      <c r="B6725" s="98" t="s">
        <v>2810</v>
      </c>
      <c r="C6725" s="74"/>
      <c r="D6725" s="115">
        <v>156.9</v>
      </c>
      <c r="E6725" s="75" t="s">
        <v>6463</v>
      </c>
      <c r="F6725" s="112">
        <f t="shared" si="318"/>
        <v>188.28</v>
      </c>
      <c r="G6725" s="80" t="s">
        <v>3333</v>
      </c>
      <c r="H6725" s="358"/>
      <c r="I6725" s="360" t="s">
        <v>8363</v>
      </c>
      <c r="J6725" s="15"/>
      <c r="L6725"/>
      <c r="M6725"/>
      <c r="P6725" s="9">
        <v>173</v>
      </c>
      <c r="V6725" s="39"/>
      <c r="Z6725" s="38"/>
      <c r="AA6725" s="38">
        <v>0</v>
      </c>
      <c r="AB6725" s="30"/>
      <c r="AC6725" s="31"/>
      <c r="AD6725" s="33"/>
      <c r="AE6725" s="32"/>
      <c r="AF6725" s="32"/>
      <c r="AJ6725" s="350"/>
      <c r="AK6725" s="3"/>
      <c r="AL6725" s="3"/>
      <c r="AP6725" s="107">
        <v>0.436</v>
      </c>
    </row>
    <row r="6726" spans="1:42" ht="12" customHeight="1" x14ac:dyDescent="0.25">
      <c r="A6726" s="73">
        <v>2501081</v>
      </c>
      <c r="B6726" s="98" t="s">
        <v>2811</v>
      </c>
      <c r="C6726" s="74"/>
      <c r="D6726" s="115">
        <v>156.9</v>
      </c>
      <c r="E6726" s="75" t="s">
        <v>6463</v>
      </c>
      <c r="F6726" s="112">
        <f t="shared" si="318"/>
        <v>188.28</v>
      </c>
      <c r="G6726" s="80" t="s">
        <v>3333</v>
      </c>
      <c r="H6726" s="358"/>
      <c r="I6726" s="361"/>
      <c r="J6726" s="15"/>
      <c r="L6726"/>
      <c r="M6726"/>
      <c r="P6726" s="9">
        <v>173</v>
      </c>
      <c r="V6726" s="39"/>
      <c r="Z6726" s="38"/>
      <c r="AA6726" s="38">
        <v>0</v>
      </c>
      <c r="AB6726" s="30"/>
      <c r="AC6726" s="31"/>
      <c r="AD6726" s="33"/>
      <c r="AE6726" s="32"/>
      <c r="AF6726" s="32"/>
      <c r="AJ6726" s="350"/>
      <c r="AK6726" s="3"/>
      <c r="AL6726" s="3"/>
      <c r="AP6726" s="107">
        <v>0.436</v>
      </c>
    </row>
    <row r="6727" spans="1:42" ht="12" customHeight="1" x14ac:dyDescent="0.25">
      <c r="A6727" s="73">
        <v>2503007</v>
      </c>
      <c r="B6727" s="98" t="s">
        <v>2812</v>
      </c>
      <c r="C6727" s="74"/>
      <c r="D6727" s="115">
        <v>182.2</v>
      </c>
      <c r="E6727" s="75" t="s">
        <v>6463</v>
      </c>
      <c r="F6727" s="112">
        <f t="shared" si="318"/>
        <v>218.64</v>
      </c>
      <c r="G6727" s="80" t="s">
        <v>3334</v>
      </c>
      <c r="H6727" s="358"/>
      <c r="L6727"/>
      <c r="M6727"/>
      <c r="P6727" s="9">
        <v>173</v>
      </c>
      <c r="V6727" s="39"/>
      <c r="Z6727" s="38"/>
      <c r="AA6727" s="38">
        <v>0</v>
      </c>
      <c r="AB6727" s="30"/>
      <c r="AC6727" s="31"/>
      <c r="AD6727" s="33"/>
      <c r="AE6727" s="32"/>
      <c r="AF6727" s="32"/>
      <c r="AJ6727" s="350"/>
      <c r="AK6727" s="3"/>
      <c r="AL6727" s="3"/>
      <c r="AP6727" s="107">
        <v>0.436</v>
      </c>
    </row>
    <row r="6728" spans="1:42" ht="12" customHeight="1" x14ac:dyDescent="0.25">
      <c r="A6728" s="73">
        <v>2503008</v>
      </c>
      <c r="B6728" s="98" t="s">
        <v>2813</v>
      </c>
      <c r="C6728" s="74"/>
      <c r="D6728" s="115">
        <v>182.2</v>
      </c>
      <c r="E6728" s="75" t="s">
        <v>6463</v>
      </c>
      <c r="F6728" s="112">
        <f t="shared" si="318"/>
        <v>218.64</v>
      </c>
      <c r="G6728" s="80" t="s">
        <v>3334</v>
      </c>
      <c r="H6728" s="358"/>
      <c r="I6728" s="360" t="s">
        <v>8364</v>
      </c>
      <c r="L6728"/>
      <c r="M6728"/>
      <c r="P6728" s="9">
        <v>173</v>
      </c>
      <c r="V6728" s="39"/>
      <c r="Z6728" s="38"/>
      <c r="AA6728" s="38">
        <v>0</v>
      </c>
      <c r="AB6728" s="30"/>
      <c r="AC6728" s="31"/>
      <c r="AD6728" s="33"/>
      <c r="AE6728" s="32"/>
      <c r="AF6728" s="32"/>
      <c r="AJ6728" s="350"/>
      <c r="AK6728" s="3"/>
      <c r="AL6728" s="3"/>
      <c r="AP6728" s="107">
        <v>0.436</v>
      </c>
    </row>
    <row r="6729" spans="1:42" ht="12" customHeight="1" x14ac:dyDescent="0.25">
      <c r="A6729" s="73">
        <v>2503009</v>
      </c>
      <c r="B6729" s="98" t="s">
        <v>2814</v>
      </c>
      <c r="C6729" s="74"/>
      <c r="D6729" s="115">
        <v>182.2</v>
      </c>
      <c r="E6729" s="75" t="s">
        <v>6463</v>
      </c>
      <c r="F6729" s="112">
        <f t="shared" si="318"/>
        <v>218.64</v>
      </c>
      <c r="G6729" s="80" t="s">
        <v>3334</v>
      </c>
      <c r="H6729" s="358"/>
      <c r="I6729" s="361"/>
      <c r="L6729"/>
      <c r="M6729"/>
      <c r="P6729" s="9">
        <v>173</v>
      </c>
      <c r="V6729" s="39"/>
      <c r="Z6729" s="38"/>
      <c r="AA6729" s="38">
        <v>0</v>
      </c>
      <c r="AB6729" s="30"/>
      <c r="AC6729" s="31"/>
      <c r="AD6729" s="33"/>
      <c r="AE6729" s="32"/>
      <c r="AF6729" s="32"/>
      <c r="AJ6729" s="350"/>
      <c r="AK6729" s="3"/>
      <c r="AL6729" s="3"/>
      <c r="AP6729" s="107">
        <v>0.436</v>
      </c>
    </row>
    <row r="6730" spans="1:42" ht="12" customHeight="1" x14ac:dyDescent="0.25">
      <c r="A6730" s="73">
        <v>2501084</v>
      </c>
      <c r="B6730" s="98" t="s">
        <v>2815</v>
      </c>
      <c r="C6730" s="74"/>
      <c r="D6730" s="115">
        <v>280.10000000000002</v>
      </c>
      <c r="E6730" s="75" t="s">
        <v>6463</v>
      </c>
      <c r="F6730" s="112">
        <f t="shared" si="318"/>
        <v>336.12</v>
      </c>
      <c r="G6730" s="80" t="s">
        <v>3334</v>
      </c>
      <c r="H6730" s="358"/>
      <c r="L6730"/>
      <c r="M6730"/>
      <c r="P6730" s="9">
        <v>173</v>
      </c>
      <c r="V6730" s="39"/>
      <c r="Z6730" s="38"/>
      <c r="AA6730" s="38">
        <v>0</v>
      </c>
      <c r="AB6730" s="30"/>
      <c r="AC6730" s="31"/>
      <c r="AD6730" s="33"/>
      <c r="AE6730" s="32"/>
      <c r="AF6730" s="32"/>
      <c r="AJ6730" s="350"/>
      <c r="AK6730" s="3"/>
      <c r="AL6730" s="3"/>
      <c r="AP6730" s="107">
        <v>0.83699999999999997</v>
      </c>
    </row>
    <row r="6731" spans="1:42" ht="12" customHeight="1" x14ac:dyDescent="0.25">
      <c r="A6731" s="73">
        <v>2501085</v>
      </c>
      <c r="B6731" s="98" t="s">
        <v>2816</v>
      </c>
      <c r="C6731" s="74"/>
      <c r="D6731" s="115">
        <v>280.10000000000002</v>
      </c>
      <c r="E6731" s="75" t="s">
        <v>6463</v>
      </c>
      <c r="F6731" s="112">
        <f t="shared" si="318"/>
        <v>336.12</v>
      </c>
      <c r="G6731" s="80" t="s">
        <v>3334</v>
      </c>
      <c r="H6731" s="358"/>
      <c r="L6731"/>
      <c r="M6731"/>
      <c r="P6731" s="9">
        <v>173</v>
      </c>
      <c r="V6731" s="39"/>
      <c r="Z6731" s="38"/>
      <c r="AA6731" s="38">
        <v>0</v>
      </c>
      <c r="AB6731" s="30"/>
      <c r="AC6731" s="31"/>
      <c r="AD6731" s="33"/>
      <c r="AE6731" s="32"/>
      <c r="AF6731" s="32"/>
      <c r="AJ6731" s="350"/>
      <c r="AK6731" s="3"/>
      <c r="AL6731" s="3"/>
      <c r="AP6731" s="107">
        <v>0.83699999999999997</v>
      </c>
    </row>
    <row r="6732" spans="1:42" ht="12" customHeight="1" x14ac:dyDescent="0.25">
      <c r="A6732" s="271">
        <v>2501086</v>
      </c>
      <c r="B6732" s="100" t="s">
        <v>2817</v>
      </c>
      <c r="C6732" s="85"/>
      <c r="D6732" s="115">
        <v>280.10000000000002</v>
      </c>
      <c r="E6732" s="86" t="s">
        <v>6463</v>
      </c>
      <c r="F6732" s="292">
        <f t="shared" si="318"/>
        <v>336.12</v>
      </c>
      <c r="G6732" s="87" t="s">
        <v>3334</v>
      </c>
      <c r="H6732" s="358"/>
      <c r="L6732"/>
      <c r="M6732"/>
      <c r="P6732" s="9">
        <v>173</v>
      </c>
      <c r="V6732" s="39"/>
      <c r="Z6732" s="38"/>
      <c r="AA6732" s="38">
        <v>0</v>
      </c>
      <c r="AB6732" s="30"/>
      <c r="AC6732" s="31"/>
      <c r="AD6732" s="33"/>
      <c r="AE6732" s="32"/>
      <c r="AF6732" s="32"/>
      <c r="AJ6732" s="350"/>
      <c r="AK6732" s="3"/>
      <c r="AL6732" s="3"/>
      <c r="AP6732" s="107">
        <v>0.83699999999999997</v>
      </c>
    </row>
    <row r="6733" spans="1:42" ht="60" customHeight="1" x14ac:dyDescent="0.25">
      <c r="A6733" s="269">
        <v>238</v>
      </c>
      <c r="B6733" s="284" t="s">
        <v>8149</v>
      </c>
      <c r="C6733" s="267"/>
      <c r="D6733" s="115"/>
      <c r="E6733" s="267"/>
      <c r="F6733" s="298"/>
      <c r="G6733" s="189"/>
      <c r="H6733" s="358"/>
      <c r="I6733" s="331"/>
      <c r="J6733" s="72"/>
      <c r="K6733" s="72"/>
      <c r="L6733"/>
      <c r="M6733"/>
      <c r="P6733" s="9">
        <v>174</v>
      </c>
      <c r="R6733" s="36"/>
      <c r="V6733" s="37"/>
      <c r="Z6733" s="38"/>
      <c r="AA6733" s="38"/>
      <c r="AB6733" s="30"/>
      <c r="AC6733" s="31"/>
      <c r="AD6733" s="33"/>
      <c r="AE6733" s="32"/>
      <c r="AF6733" s="32"/>
      <c r="AJ6733" s="350"/>
      <c r="AK6733" s="3"/>
      <c r="AL6733" s="3"/>
      <c r="AP6733" s="107"/>
    </row>
    <row r="6734" spans="1:42" ht="12" customHeight="1" x14ac:dyDescent="0.25">
      <c r="A6734" s="76">
        <v>2501134</v>
      </c>
      <c r="B6734" s="270" t="s">
        <v>5606</v>
      </c>
      <c r="C6734" s="77"/>
      <c r="D6734" s="115">
        <v>100</v>
      </c>
      <c r="E6734" s="78"/>
      <c r="F6734" s="112">
        <f t="shared" si="318"/>
        <v>120</v>
      </c>
      <c r="G6734" s="79" t="s">
        <v>3334</v>
      </c>
      <c r="H6734" s="358"/>
      <c r="I6734" s="326"/>
      <c r="L6734"/>
      <c r="M6734"/>
      <c r="P6734" s="9">
        <v>174</v>
      </c>
      <c r="V6734" s="39"/>
      <c r="Z6734" s="38"/>
      <c r="AA6734" s="38">
        <v>0</v>
      </c>
      <c r="AB6734" s="30"/>
      <c r="AC6734" s="31"/>
      <c r="AD6734" s="33"/>
      <c r="AE6734" s="32"/>
      <c r="AF6734" s="32"/>
      <c r="AJ6734" s="350"/>
      <c r="AK6734" s="3"/>
      <c r="AL6734" s="3"/>
      <c r="AP6734" s="107">
        <v>0.14699999999999999</v>
      </c>
    </row>
    <row r="6735" spans="1:42" ht="12" customHeight="1" x14ac:dyDescent="0.25">
      <c r="A6735" s="73">
        <v>2501019</v>
      </c>
      <c r="B6735" s="98" t="s">
        <v>2818</v>
      </c>
      <c r="C6735" s="74"/>
      <c r="D6735" s="115">
        <v>120.1</v>
      </c>
      <c r="E6735" s="75" t="s">
        <v>6463</v>
      </c>
      <c r="F6735" s="112">
        <f t="shared" si="318"/>
        <v>144.11999999999998</v>
      </c>
      <c r="G6735" s="80" t="s">
        <v>3334</v>
      </c>
      <c r="H6735" s="358"/>
      <c r="I6735" s="326" t="s">
        <v>4968</v>
      </c>
      <c r="L6735"/>
      <c r="M6735"/>
      <c r="P6735" s="9">
        <v>174</v>
      </c>
      <c r="V6735" s="39"/>
      <c r="Z6735" s="38"/>
      <c r="AA6735" s="38">
        <v>0</v>
      </c>
      <c r="AB6735" s="30"/>
      <c r="AC6735" s="31"/>
      <c r="AD6735" s="33"/>
      <c r="AE6735" s="32"/>
      <c r="AF6735" s="32"/>
      <c r="AJ6735" s="350"/>
      <c r="AK6735" s="3"/>
      <c r="AL6735" s="3"/>
      <c r="AP6735" s="107">
        <v>0.14699999999999999</v>
      </c>
    </row>
    <row r="6736" spans="1:42" ht="12" customHeight="1" x14ac:dyDescent="0.25">
      <c r="A6736" s="73">
        <v>2501020</v>
      </c>
      <c r="B6736" s="98" t="s">
        <v>2819</v>
      </c>
      <c r="C6736" s="74"/>
      <c r="D6736" s="115">
        <v>120.1</v>
      </c>
      <c r="E6736" s="75" t="s">
        <v>6463</v>
      </c>
      <c r="F6736" s="112">
        <f t="shared" si="318"/>
        <v>144.11999999999998</v>
      </c>
      <c r="G6736" s="80" t="s">
        <v>3334</v>
      </c>
      <c r="H6736" s="358"/>
      <c r="I6736" s="360" t="s">
        <v>8354</v>
      </c>
      <c r="L6736"/>
      <c r="M6736"/>
      <c r="P6736" s="9">
        <v>174</v>
      </c>
      <c r="V6736" s="39"/>
      <c r="Z6736" s="38"/>
      <c r="AA6736" s="38">
        <v>0</v>
      </c>
      <c r="AB6736" s="30"/>
      <c r="AC6736" s="31"/>
      <c r="AD6736" s="33"/>
      <c r="AE6736" s="32"/>
      <c r="AF6736" s="32"/>
      <c r="AJ6736" s="350"/>
      <c r="AK6736" s="3"/>
      <c r="AL6736" s="3"/>
      <c r="AP6736" s="107">
        <v>0.14699999999999999</v>
      </c>
    </row>
    <row r="6737" spans="1:42" ht="12" customHeight="1" x14ac:dyDescent="0.25">
      <c r="A6737" s="73">
        <v>2501021</v>
      </c>
      <c r="B6737" s="98" t="s">
        <v>2820</v>
      </c>
      <c r="C6737" s="74"/>
      <c r="D6737" s="115">
        <v>120.1</v>
      </c>
      <c r="E6737" s="75"/>
      <c r="F6737" s="112">
        <f t="shared" si="318"/>
        <v>144.11999999999998</v>
      </c>
      <c r="G6737" s="80" t="s">
        <v>3334</v>
      </c>
      <c r="H6737" s="358"/>
      <c r="I6737" s="361"/>
      <c r="L6737"/>
      <c r="M6737"/>
      <c r="P6737" s="9">
        <v>174</v>
      </c>
      <c r="V6737" s="39"/>
      <c r="Z6737" s="38"/>
      <c r="AA6737" s="38">
        <v>0</v>
      </c>
      <c r="AB6737" s="30"/>
      <c r="AC6737" s="31"/>
      <c r="AD6737" s="33"/>
      <c r="AE6737" s="32"/>
      <c r="AF6737" s="32"/>
      <c r="AJ6737" s="350"/>
      <c r="AK6737" s="3"/>
      <c r="AL6737" s="3"/>
      <c r="AP6737" s="107">
        <v>0.14699999999999999</v>
      </c>
    </row>
    <row r="6738" spans="1:42" ht="12" customHeight="1" x14ac:dyDescent="0.25">
      <c r="A6738" s="73">
        <v>2501025</v>
      </c>
      <c r="B6738" s="98" t="s">
        <v>2821</v>
      </c>
      <c r="C6738" s="74"/>
      <c r="D6738" s="115">
        <v>120.1</v>
      </c>
      <c r="E6738" s="75"/>
      <c r="F6738" s="112">
        <f t="shared" si="318"/>
        <v>144.11999999999998</v>
      </c>
      <c r="G6738" s="80" t="s">
        <v>3334</v>
      </c>
      <c r="H6738" s="358"/>
      <c r="L6738"/>
      <c r="M6738"/>
      <c r="P6738" s="9">
        <v>174</v>
      </c>
      <c r="V6738" s="39"/>
      <c r="Z6738" s="38"/>
      <c r="AA6738" s="38">
        <v>0</v>
      </c>
      <c r="AB6738" s="30"/>
      <c r="AC6738" s="31"/>
      <c r="AD6738" s="33"/>
      <c r="AE6738" s="32"/>
      <c r="AF6738" s="32"/>
      <c r="AJ6738" s="350"/>
      <c r="AK6738" s="3"/>
      <c r="AL6738" s="3"/>
      <c r="AP6738" s="107">
        <v>0.22900000000000001</v>
      </c>
    </row>
    <row r="6739" spans="1:42" ht="12" customHeight="1" x14ac:dyDescent="0.25">
      <c r="A6739" s="73">
        <v>2501026</v>
      </c>
      <c r="B6739" s="98" t="s">
        <v>2822</v>
      </c>
      <c r="C6739" s="74"/>
      <c r="D6739" s="115">
        <v>120.1</v>
      </c>
      <c r="E6739" s="75"/>
      <c r="F6739" s="112">
        <f t="shared" si="318"/>
        <v>144.11999999999998</v>
      </c>
      <c r="G6739" s="80" t="s">
        <v>3334</v>
      </c>
      <c r="H6739" s="358"/>
      <c r="I6739" s="360" t="s">
        <v>8355</v>
      </c>
      <c r="L6739"/>
      <c r="M6739"/>
      <c r="P6739" s="9">
        <v>174</v>
      </c>
      <c r="V6739" s="39"/>
      <c r="Z6739" s="38"/>
      <c r="AA6739" s="38">
        <v>0</v>
      </c>
      <c r="AB6739" s="30"/>
      <c r="AC6739" s="31"/>
      <c r="AD6739" s="33"/>
      <c r="AE6739" s="32"/>
      <c r="AF6739" s="32"/>
      <c r="AJ6739" s="350"/>
      <c r="AK6739" s="3"/>
      <c r="AL6739" s="3"/>
      <c r="AP6739" s="107">
        <v>0.22900000000000001</v>
      </c>
    </row>
    <row r="6740" spans="1:42" ht="12" customHeight="1" x14ac:dyDescent="0.25">
      <c r="A6740" s="73">
        <v>2501027</v>
      </c>
      <c r="B6740" s="98" t="s">
        <v>2823</v>
      </c>
      <c r="C6740" s="74"/>
      <c r="D6740" s="115">
        <v>120.1</v>
      </c>
      <c r="E6740" s="75" t="s">
        <v>6464</v>
      </c>
      <c r="F6740" s="112">
        <f t="shared" si="318"/>
        <v>144.11999999999998</v>
      </c>
      <c r="G6740" s="80" t="s">
        <v>3334</v>
      </c>
      <c r="H6740" s="358"/>
      <c r="I6740" s="361"/>
      <c r="L6740"/>
      <c r="M6740"/>
      <c r="P6740" s="9">
        <v>174</v>
      </c>
      <c r="V6740" s="39"/>
      <c r="Z6740" s="38"/>
      <c r="AA6740" s="38">
        <v>0</v>
      </c>
      <c r="AB6740" s="30"/>
      <c r="AC6740" s="31"/>
      <c r="AD6740" s="33"/>
      <c r="AE6740" s="32"/>
      <c r="AF6740" s="32"/>
      <c r="AJ6740" s="350"/>
      <c r="AK6740" s="3"/>
      <c r="AL6740" s="3"/>
      <c r="AP6740" s="107">
        <v>0.22900000000000001</v>
      </c>
    </row>
    <row r="6741" spans="1:42" ht="12" customHeight="1" x14ac:dyDescent="0.25">
      <c r="A6741" s="73">
        <v>2501028</v>
      </c>
      <c r="B6741" s="98" t="s">
        <v>2824</v>
      </c>
      <c r="C6741" s="74"/>
      <c r="D6741" s="115">
        <v>128.5</v>
      </c>
      <c r="E6741" s="75" t="s">
        <v>6463</v>
      </c>
      <c r="F6741" s="112">
        <f t="shared" si="318"/>
        <v>154.19999999999999</v>
      </c>
      <c r="G6741" s="80" t="s">
        <v>3333</v>
      </c>
      <c r="H6741" s="358"/>
      <c r="J6741" s="15"/>
      <c r="L6741"/>
      <c r="M6741"/>
      <c r="P6741" s="9">
        <v>174</v>
      </c>
      <c r="V6741" s="39"/>
      <c r="Z6741" s="38"/>
      <c r="AA6741" s="38">
        <v>0</v>
      </c>
      <c r="AB6741" s="30"/>
      <c r="AC6741" s="31"/>
      <c r="AD6741" s="33"/>
      <c r="AE6741" s="32"/>
      <c r="AF6741" s="32"/>
      <c r="AJ6741" s="350"/>
      <c r="AK6741" s="3"/>
      <c r="AL6741" s="3"/>
      <c r="AP6741" s="107">
        <v>0.436</v>
      </c>
    </row>
    <row r="6742" spans="1:42" ht="12" customHeight="1" x14ac:dyDescent="0.25">
      <c r="A6742" s="73">
        <v>2501029</v>
      </c>
      <c r="B6742" s="98" t="s">
        <v>2825</v>
      </c>
      <c r="C6742" s="74"/>
      <c r="D6742" s="115">
        <v>128.5</v>
      </c>
      <c r="E6742" s="75" t="s">
        <v>6463</v>
      </c>
      <c r="F6742" s="112">
        <f t="shared" si="318"/>
        <v>154.19999999999999</v>
      </c>
      <c r="G6742" s="80" t="s">
        <v>3333</v>
      </c>
      <c r="H6742" s="358"/>
      <c r="I6742" s="360" t="s">
        <v>8356</v>
      </c>
      <c r="J6742" s="15"/>
      <c r="L6742"/>
      <c r="M6742"/>
      <c r="P6742" s="9">
        <v>174</v>
      </c>
      <c r="V6742" s="39"/>
      <c r="Z6742" s="38"/>
      <c r="AA6742" s="38">
        <v>0</v>
      </c>
      <c r="AB6742" s="30"/>
      <c r="AC6742" s="31"/>
      <c r="AD6742" s="33"/>
      <c r="AE6742" s="32"/>
      <c r="AF6742" s="32"/>
      <c r="AJ6742" s="350"/>
      <c r="AK6742" s="3"/>
      <c r="AL6742" s="3"/>
      <c r="AP6742" s="107">
        <v>0.436</v>
      </c>
    </row>
    <row r="6743" spans="1:42" ht="12" customHeight="1" x14ac:dyDescent="0.25">
      <c r="A6743" s="73">
        <v>2501030</v>
      </c>
      <c r="B6743" s="98" t="s">
        <v>2826</v>
      </c>
      <c r="C6743" s="74"/>
      <c r="D6743" s="115">
        <v>128.5</v>
      </c>
      <c r="E6743" s="75" t="s">
        <v>6463</v>
      </c>
      <c r="F6743" s="112">
        <f t="shared" si="318"/>
        <v>154.19999999999999</v>
      </c>
      <c r="G6743" s="80" t="s">
        <v>3333</v>
      </c>
      <c r="H6743" s="358"/>
      <c r="I6743" s="361"/>
      <c r="J6743" s="15"/>
      <c r="L6743"/>
      <c r="M6743"/>
      <c r="P6743" s="9">
        <v>174</v>
      </c>
      <c r="V6743" s="39"/>
      <c r="Z6743" s="38"/>
      <c r="AA6743" s="38">
        <v>0</v>
      </c>
      <c r="AB6743" s="30"/>
      <c r="AC6743" s="31"/>
      <c r="AD6743" s="33"/>
      <c r="AE6743" s="32"/>
      <c r="AF6743" s="32"/>
      <c r="AJ6743" s="350"/>
      <c r="AK6743" s="3"/>
      <c r="AL6743" s="3"/>
      <c r="AP6743" s="107">
        <v>0.436</v>
      </c>
    </row>
    <row r="6744" spans="1:42" ht="12" customHeight="1" x14ac:dyDescent="0.25">
      <c r="A6744" s="73">
        <v>2503004</v>
      </c>
      <c r="B6744" s="98" t="s">
        <v>2827</v>
      </c>
      <c r="C6744" s="74"/>
      <c r="D6744" s="115">
        <v>150.6</v>
      </c>
      <c r="E6744" s="75" t="s">
        <v>6464</v>
      </c>
      <c r="F6744" s="112">
        <f t="shared" si="318"/>
        <v>180.72</v>
      </c>
      <c r="G6744" s="80" t="s">
        <v>3334</v>
      </c>
      <c r="H6744" s="358"/>
      <c r="L6744"/>
      <c r="M6744"/>
      <c r="P6744" s="9">
        <v>174</v>
      </c>
      <c r="V6744" s="39"/>
      <c r="Z6744" s="38"/>
      <c r="AA6744" s="38">
        <v>0</v>
      </c>
      <c r="AB6744" s="30"/>
      <c r="AC6744" s="31"/>
      <c r="AD6744" s="33"/>
      <c r="AE6744" s="32"/>
      <c r="AF6744" s="32"/>
      <c r="AJ6744" s="350"/>
      <c r="AK6744" s="3"/>
      <c r="AL6744" s="3"/>
      <c r="AP6744" s="107">
        <v>0.436</v>
      </c>
    </row>
    <row r="6745" spans="1:42" ht="12" customHeight="1" x14ac:dyDescent="0.25">
      <c r="A6745" s="73">
        <v>2503005</v>
      </c>
      <c r="B6745" s="98" t="s">
        <v>2828</v>
      </c>
      <c r="C6745" s="74"/>
      <c r="D6745" s="115">
        <v>150.6</v>
      </c>
      <c r="E6745" s="75" t="s">
        <v>1</v>
      </c>
      <c r="F6745" s="112">
        <f t="shared" si="318"/>
        <v>180.72</v>
      </c>
      <c r="G6745" s="80" t="s">
        <v>3334</v>
      </c>
      <c r="H6745" s="358"/>
      <c r="I6745" s="360" t="s">
        <v>8357</v>
      </c>
      <c r="L6745"/>
      <c r="M6745"/>
      <c r="P6745" s="9">
        <v>174</v>
      </c>
      <c r="V6745" s="39"/>
      <c r="Z6745" s="38"/>
      <c r="AA6745" s="38">
        <v>0</v>
      </c>
      <c r="AB6745" s="30"/>
      <c r="AC6745" s="31"/>
      <c r="AD6745" s="33"/>
      <c r="AE6745" s="32"/>
      <c r="AF6745" s="32"/>
      <c r="AJ6745" s="350"/>
      <c r="AK6745" s="3"/>
      <c r="AL6745" s="3"/>
      <c r="AP6745" s="107">
        <v>0.436</v>
      </c>
    </row>
    <row r="6746" spans="1:42" ht="12" customHeight="1" x14ac:dyDescent="0.25">
      <c r="A6746" s="73">
        <v>2503006</v>
      </c>
      <c r="B6746" s="98" t="s">
        <v>2829</v>
      </c>
      <c r="C6746" s="74"/>
      <c r="D6746" s="115">
        <v>150.6</v>
      </c>
      <c r="E6746" s="75" t="s">
        <v>6463</v>
      </c>
      <c r="F6746" s="112">
        <f t="shared" si="318"/>
        <v>180.72</v>
      </c>
      <c r="G6746" s="80" t="s">
        <v>3334</v>
      </c>
      <c r="H6746" s="358"/>
      <c r="I6746" s="361"/>
      <c r="L6746"/>
      <c r="M6746"/>
      <c r="P6746" s="9">
        <v>174</v>
      </c>
      <c r="V6746" s="39"/>
      <c r="Z6746" s="38"/>
      <c r="AA6746" s="38">
        <v>0</v>
      </c>
      <c r="AB6746" s="30"/>
      <c r="AC6746" s="31"/>
      <c r="AD6746" s="33"/>
      <c r="AE6746" s="32"/>
      <c r="AF6746" s="32"/>
      <c r="AJ6746" s="350"/>
      <c r="AK6746" s="3"/>
      <c r="AL6746" s="3"/>
      <c r="AP6746" s="107">
        <v>0.436</v>
      </c>
    </row>
    <row r="6747" spans="1:42" ht="12" customHeight="1" x14ac:dyDescent="0.25">
      <c r="A6747" s="73">
        <v>2501031</v>
      </c>
      <c r="B6747" s="98" t="s">
        <v>2830</v>
      </c>
      <c r="C6747" s="74"/>
      <c r="D6747" s="115">
        <v>250.7</v>
      </c>
      <c r="E6747" s="75" t="s">
        <v>6463</v>
      </c>
      <c r="F6747" s="112">
        <f t="shared" si="318"/>
        <v>300.83999999999997</v>
      </c>
      <c r="G6747" s="80" t="s">
        <v>3334</v>
      </c>
      <c r="H6747" s="358"/>
      <c r="L6747"/>
      <c r="M6747"/>
      <c r="P6747" s="9">
        <v>174</v>
      </c>
      <c r="V6747" s="39"/>
      <c r="Z6747" s="38"/>
      <c r="AA6747" s="38">
        <v>0</v>
      </c>
      <c r="AB6747" s="30"/>
      <c r="AC6747" s="31"/>
      <c r="AD6747" s="33"/>
      <c r="AE6747" s="32"/>
      <c r="AF6747" s="32"/>
      <c r="AJ6747" s="350"/>
      <c r="AK6747" s="3"/>
      <c r="AL6747" s="3"/>
      <c r="AP6747" s="107">
        <v>0.83699999999999997</v>
      </c>
    </row>
    <row r="6748" spans="1:42" ht="12" customHeight="1" x14ac:dyDescent="0.25">
      <c r="A6748" s="73">
        <v>2501032</v>
      </c>
      <c r="B6748" s="98" t="s">
        <v>2831</v>
      </c>
      <c r="C6748" s="74"/>
      <c r="D6748" s="115">
        <v>250.7</v>
      </c>
      <c r="E6748" s="75" t="s">
        <v>6463</v>
      </c>
      <c r="F6748" s="112">
        <f t="shared" si="318"/>
        <v>300.83999999999997</v>
      </c>
      <c r="G6748" s="80" t="s">
        <v>3334</v>
      </c>
      <c r="H6748" s="358"/>
      <c r="I6748" s="360" t="s">
        <v>8363</v>
      </c>
      <c r="L6748"/>
      <c r="M6748"/>
      <c r="P6748" s="9">
        <v>174</v>
      </c>
      <c r="V6748" s="39"/>
      <c r="Z6748" s="38"/>
      <c r="AA6748" s="38">
        <v>0</v>
      </c>
      <c r="AB6748" s="30"/>
      <c r="AC6748" s="31"/>
      <c r="AD6748" s="33"/>
      <c r="AE6748" s="32"/>
      <c r="AF6748" s="32"/>
      <c r="AJ6748" s="350"/>
      <c r="AK6748" s="3"/>
      <c r="AL6748" s="3"/>
      <c r="AP6748" s="107">
        <v>0.83699999999999997</v>
      </c>
    </row>
    <row r="6749" spans="1:42" ht="12" customHeight="1" x14ac:dyDescent="0.25">
      <c r="A6749" s="271">
        <v>2501033</v>
      </c>
      <c r="B6749" s="100" t="s">
        <v>2832</v>
      </c>
      <c r="C6749" s="85"/>
      <c r="D6749" s="115">
        <v>250.7</v>
      </c>
      <c r="E6749" s="86" t="s">
        <v>6463</v>
      </c>
      <c r="F6749" s="292">
        <f t="shared" si="318"/>
        <v>300.83999999999997</v>
      </c>
      <c r="G6749" s="87" t="s">
        <v>3334</v>
      </c>
      <c r="H6749" s="358"/>
      <c r="I6749" s="367"/>
      <c r="L6749"/>
      <c r="M6749"/>
      <c r="P6749" s="9">
        <v>174</v>
      </c>
      <c r="V6749" s="39"/>
      <c r="Z6749" s="38"/>
      <c r="AA6749" s="38">
        <v>0</v>
      </c>
      <c r="AB6749" s="30"/>
      <c r="AC6749" s="31"/>
      <c r="AD6749" s="33"/>
      <c r="AE6749" s="32"/>
      <c r="AF6749" s="32"/>
      <c r="AJ6749" s="350"/>
      <c r="AK6749" s="3"/>
      <c r="AL6749" s="3"/>
      <c r="AP6749" s="107">
        <v>0.83699999999999997</v>
      </c>
    </row>
    <row r="6750" spans="1:42" ht="60" customHeight="1" x14ac:dyDescent="0.25">
      <c r="A6750" s="269">
        <v>239</v>
      </c>
      <c r="B6750" s="284" t="s">
        <v>8150</v>
      </c>
      <c r="C6750" s="267"/>
      <c r="D6750" s="115"/>
      <c r="E6750" s="267"/>
      <c r="F6750" s="298"/>
      <c r="G6750" s="189"/>
      <c r="H6750" s="358"/>
      <c r="I6750" s="331"/>
      <c r="J6750" s="72"/>
      <c r="K6750" s="72"/>
      <c r="L6750"/>
      <c r="M6750"/>
      <c r="P6750" s="9">
        <v>176</v>
      </c>
      <c r="R6750" s="36"/>
      <c r="V6750" s="37"/>
      <c r="Z6750" s="38"/>
      <c r="AA6750" s="38"/>
      <c r="AB6750" s="30"/>
      <c r="AC6750" s="31"/>
      <c r="AD6750" s="33"/>
      <c r="AE6750" s="32"/>
      <c r="AF6750" s="32"/>
      <c r="AJ6750" s="350"/>
      <c r="AK6750" s="3"/>
      <c r="AL6750" s="3"/>
      <c r="AP6750" s="107"/>
    </row>
    <row r="6751" spans="1:42" ht="12" customHeight="1" x14ac:dyDescent="0.25">
      <c r="A6751" s="76">
        <v>2501105</v>
      </c>
      <c r="B6751" s="270" t="s">
        <v>2851</v>
      </c>
      <c r="C6751" s="77"/>
      <c r="D6751" s="115">
        <v>204.3</v>
      </c>
      <c r="E6751" s="78" t="s">
        <v>6463</v>
      </c>
      <c r="F6751" s="112">
        <f t="shared" ref="F6751:F6813" si="319">D6751*1.2</f>
        <v>245.16</v>
      </c>
      <c r="G6751" s="79" t="s">
        <v>3334</v>
      </c>
      <c r="H6751" s="358"/>
      <c r="I6751" s="326" t="s">
        <v>4968</v>
      </c>
      <c r="L6751"/>
      <c r="M6751"/>
      <c r="P6751" s="9">
        <v>176</v>
      </c>
      <c r="V6751" s="39"/>
      <c r="Z6751" s="38"/>
      <c r="AA6751" s="38">
        <v>0</v>
      </c>
      <c r="AB6751" s="30"/>
      <c r="AC6751" s="31"/>
      <c r="AD6751" s="33"/>
      <c r="AE6751" s="32"/>
      <c r="AF6751" s="32"/>
      <c r="AJ6751" s="350"/>
      <c r="AK6751" s="3"/>
      <c r="AL6751" s="3"/>
      <c r="AP6751" s="107">
        <v>0.372</v>
      </c>
    </row>
    <row r="6752" spans="1:42" ht="12" customHeight="1" x14ac:dyDescent="0.25">
      <c r="A6752" s="73">
        <v>2501106</v>
      </c>
      <c r="B6752" s="98" t="s">
        <v>2852</v>
      </c>
      <c r="C6752" s="74"/>
      <c r="D6752" s="115">
        <v>204.3</v>
      </c>
      <c r="E6752" s="75" t="s">
        <v>6463</v>
      </c>
      <c r="F6752" s="112">
        <f t="shared" si="319"/>
        <v>245.16</v>
      </c>
      <c r="G6752" s="80" t="s">
        <v>3334</v>
      </c>
      <c r="H6752" s="358"/>
      <c r="I6752" s="360" t="s">
        <v>8354</v>
      </c>
      <c r="L6752"/>
      <c r="M6752"/>
      <c r="P6752" s="9">
        <v>176</v>
      </c>
      <c r="V6752" s="39"/>
      <c r="Z6752" s="38"/>
      <c r="AA6752" s="38">
        <v>0</v>
      </c>
      <c r="AB6752" s="30"/>
      <c r="AC6752" s="31"/>
      <c r="AD6752" s="33"/>
      <c r="AE6752" s="32"/>
      <c r="AF6752" s="32"/>
      <c r="AJ6752" s="350"/>
      <c r="AK6752" s="3"/>
      <c r="AL6752" s="3"/>
      <c r="AP6752" s="107">
        <v>0.372</v>
      </c>
    </row>
    <row r="6753" spans="1:42" ht="12" customHeight="1" x14ac:dyDescent="0.25">
      <c r="A6753" s="73">
        <v>2501107</v>
      </c>
      <c r="B6753" s="98" t="s">
        <v>2853</v>
      </c>
      <c r="C6753" s="74"/>
      <c r="D6753" s="115">
        <v>204.3</v>
      </c>
      <c r="E6753" s="75" t="s">
        <v>6463</v>
      </c>
      <c r="F6753" s="112">
        <f t="shared" si="319"/>
        <v>245.16</v>
      </c>
      <c r="G6753" s="80" t="s">
        <v>3334</v>
      </c>
      <c r="H6753" s="358"/>
      <c r="I6753" s="361"/>
      <c r="L6753"/>
      <c r="M6753"/>
      <c r="P6753" s="9">
        <v>176</v>
      </c>
      <c r="V6753" s="39"/>
      <c r="Z6753" s="38"/>
      <c r="AA6753" s="38">
        <v>0</v>
      </c>
      <c r="AB6753" s="30"/>
      <c r="AC6753" s="31"/>
      <c r="AD6753" s="33"/>
      <c r="AE6753" s="32"/>
      <c r="AF6753" s="32"/>
      <c r="AJ6753" s="350"/>
      <c r="AK6753" s="3"/>
      <c r="AL6753" s="3"/>
      <c r="AP6753" s="107">
        <v>0.372</v>
      </c>
    </row>
    <row r="6754" spans="1:42" ht="12" customHeight="1" x14ac:dyDescent="0.25">
      <c r="A6754" s="73">
        <v>2501108</v>
      </c>
      <c r="B6754" s="98" t="s">
        <v>2854</v>
      </c>
      <c r="C6754" s="74"/>
      <c r="D6754" s="115">
        <v>287.39999999999998</v>
      </c>
      <c r="E6754" s="75" t="s">
        <v>6463</v>
      </c>
      <c r="F6754" s="112">
        <f t="shared" si="319"/>
        <v>344.87999999999994</v>
      </c>
      <c r="G6754" s="80" t="s">
        <v>3334</v>
      </c>
      <c r="H6754" s="358"/>
      <c r="L6754"/>
      <c r="M6754"/>
      <c r="P6754" s="9">
        <v>176</v>
      </c>
      <c r="V6754" s="39"/>
      <c r="Z6754" s="38"/>
      <c r="AA6754" s="38">
        <v>0</v>
      </c>
      <c r="AB6754" s="30"/>
      <c r="AC6754" s="31"/>
      <c r="AD6754" s="33"/>
      <c r="AE6754" s="32"/>
      <c r="AF6754" s="32"/>
      <c r="AJ6754" s="350"/>
      <c r="AK6754" s="3"/>
      <c r="AL6754" s="3"/>
      <c r="AP6754" s="107">
        <v>0.71299999999999997</v>
      </c>
    </row>
    <row r="6755" spans="1:42" ht="12" customHeight="1" x14ac:dyDescent="0.25">
      <c r="A6755" s="73">
        <v>2501109</v>
      </c>
      <c r="B6755" s="98" t="s">
        <v>2855</v>
      </c>
      <c r="C6755" s="74"/>
      <c r="D6755" s="115">
        <v>287.39999999999998</v>
      </c>
      <c r="E6755" s="75" t="s">
        <v>6463</v>
      </c>
      <c r="F6755" s="112">
        <f t="shared" si="319"/>
        <v>344.87999999999994</v>
      </c>
      <c r="G6755" s="80" t="s">
        <v>3334</v>
      </c>
      <c r="H6755" s="358"/>
      <c r="I6755" s="360" t="s">
        <v>8355</v>
      </c>
      <c r="L6755"/>
      <c r="M6755"/>
      <c r="P6755" s="9">
        <v>176</v>
      </c>
      <c r="V6755" s="39"/>
      <c r="Z6755" s="38"/>
      <c r="AA6755" s="38">
        <v>0</v>
      </c>
      <c r="AB6755" s="30"/>
      <c r="AC6755" s="31"/>
      <c r="AD6755" s="33"/>
      <c r="AE6755" s="32"/>
      <c r="AF6755" s="32"/>
      <c r="AJ6755" s="350"/>
      <c r="AK6755" s="3"/>
      <c r="AL6755" s="3"/>
      <c r="AP6755" s="107">
        <v>0.71299999999999997</v>
      </c>
    </row>
    <row r="6756" spans="1:42" ht="12" customHeight="1" x14ac:dyDescent="0.25">
      <c r="A6756" s="73">
        <v>2501110</v>
      </c>
      <c r="B6756" s="98" t="s">
        <v>2856</v>
      </c>
      <c r="C6756" s="74"/>
      <c r="D6756" s="115">
        <v>287.39999999999998</v>
      </c>
      <c r="E6756" s="75" t="s">
        <v>6463</v>
      </c>
      <c r="F6756" s="112">
        <f t="shared" si="319"/>
        <v>344.87999999999994</v>
      </c>
      <c r="G6756" s="80" t="s">
        <v>3334</v>
      </c>
      <c r="H6756" s="358"/>
      <c r="I6756" s="361"/>
      <c r="L6756"/>
      <c r="M6756"/>
      <c r="P6756" s="9">
        <v>176</v>
      </c>
      <c r="V6756" s="39"/>
      <c r="Z6756" s="38"/>
      <c r="AA6756" s="38">
        <v>0</v>
      </c>
      <c r="AB6756" s="30"/>
      <c r="AC6756" s="31"/>
      <c r="AD6756" s="33"/>
      <c r="AE6756" s="32"/>
      <c r="AF6756" s="32"/>
      <c r="AJ6756" s="350"/>
      <c r="AK6756" s="3"/>
      <c r="AL6756" s="3"/>
      <c r="AP6756" s="107">
        <v>0.71299999999999997</v>
      </c>
    </row>
    <row r="6757" spans="1:42" ht="12" customHeight="1" x14ac:dyDescent="0.25">
      <c r="A6757" s="73">
        <v>2501111</v>
      </c>
      <c r="B6757" s="98" t="s">
        <v>2857</v>
      </c>
      <c r="C6757" s="74"/>
      <c r="D6757" s="115">
        <v>430.6</v>
      </c>
      <c r="E6757" s="75" t="s">
        <v>6463</v>
      </c>
      <c r="F6757" s="112">
        <f t="shared" si="319"/>
        <v>516.72</v>
      </c>
      <c r="G6757" s="80" t="s">
        <v>3333</v>
      </c>
      <c r="H6757" s="358"/>
      <c r="J6757" s="15"/>
      <c r="L6757"/>
      <c r="M6757"/>
      <c r="P6757" s="9">
        <v>176</v>
      </c>
      <c r="V6757" s="39"/>
      <c r="Z6757" s="38"/>
      <c r="AA6757" s="38">
        <v>0</v>
      </c>
      <c r="AB6757" s="30"/>
      <c r="AC6757" s="31"/>
      <c r="AD6757" s="33"/>
      <c r="AE6757" s="32"/>
      <c r="AF6757" s="32"/>
      <c r="AJ6757" s="350"/>
      <c r="AK6757" s="3"/>
      <c r="AL6757" s="3"/>
      <c r="AP6757" s="107">
        <v>1.2909999999999999</v>
      </c>
    </row>
    <row r="6758" spans="1:42" ht="12" customHeight="1" x14ac:dyDescent="0.25">
      <c r="A6758" s="73">
        <v>2501112</v>
      </c>
      <c r="B6758" s="98" t="s">
        <v>2858</v>
      </c>
      <c r="C6758" s="74"/>
      <c r="D6758" s="115">
        <v>430.6</v>
      </c>
      <c r="E6758" s="75" t="s">
        <v>6463</v>
      </c>
      <c r="F6758" s="112">
        <f t="shared" si="319"/>
        <v>516.72</v>
      </c>
      <c r="G6758" s="80" t="s">
        <v>3333</v>
      </c>
      <c r="H6758" s="358"/>
      <c r="I6758" s="360" t="s">
        <v>8356</v>
      </c>
      <c r="J6758" s="15"/>
      <c r="L6758"/>
      <c r="M6758"/>
      <c r="P6758" s="9">
        <v>176</v>
      </c>
      <c r="V6758" s="39"/>
      <c r="Z6758" s="38"/>
      <c r="AA6758" s="38">
        <v>0</v>
      </c>
      <c r="AB6758" s="30"/>
      <c r="AC6758" s="31"/>
      <c r="AD6758" s="33"/>
      <c r="AE6758" s="32"/>
      <c r="AF6758" s="32"/>
      <c r="AJ6758" s="350"/>
      <c r="AK6758" s="3"/>
      <c r="AL6758" s="3"/>
      <c r="AP6758" s="107">
        <v>1.2909999999999999</v>
      </c>
    </row>
    <row r="6759" spans="1:42" ht="12" customHeight="1" x14ac:dyDescent="0.25">
      <c r="A6759" s="73">
        <v>2501113</v>
      </c>
      <c r="B6759" s="98" t="s">
        <v>2859</v>
      </c>
      <c r="C6759" s="74"/>
      <c r="D6759" s="115">
        <v>430.6</v>
      </c>
      <c r="E6759" s="75" t="s">
        <v>6463</v>
      </c>
      <c r="F6759" s="112">
        <f t="shared" si="319"/>
        <v>516.72</v>
      </c>
      <c r="G6759" s="80" t="s">
        <v>3333</v>
      </c>
      <c r="H6759" s="358"/>
      <c r="I6759" s="361"/>
      <c r="J6759" s="15"/>
      <c r="L6759"/>
      <c r="M6759"/>
      <c r="P6759" s="9">
        <v>176</v>
      </c>
      <c r="V6759" s="39"/>
      <c r="Z6759" s="38"/>
      <c r="AA6759" s="38">
        <v>0</v>
      </c>
      <c r="AB6759" s="30"/>
      <c r="AC6759" s="31"/>
      <c r="AD6759" s="33"/>
      <c r="AE6759" s="32"/>
      <c r="AF6759" s="32"/>
      <c r="AJ6759" s="350"/>
      <c r="AK6759" s="3"/>
      <c r="AL6759" s="3"/>
      <c r="AP6759" s="107">
        <v>1.2909999999999999</v>
      </c>
    </row>
    <row r="6760" spans="1:42" ht="12" customHeight="1" x14ac:dyDescent="0.25">
      <c r="A6760" s="73">
        <v>2503025</v>
      </c>
      <c r="B6760" s="98" t="s">
        <v>2860</v>
      </c>
      <c r="C6760" s="74"/>
      <c r="D6760" s="115">
        <v>499</v>
      </c>
      <c r="E6760" s="75" t="s">
        <v>6464</v>
      </c>
      <c r="F6760" s="112">
        <f t="shared" si="319"/>
        <v>598.79999999999995</v>
      </c>
      <c r="G6760" s="80" t="s">
        <v>3334</v>
      </c>
      <c r="H6760" s="358"/>
      <c r="L6760"/>
      <c r="M6760"/>
      <c r="P6760" s="9">
        <v>176</v>
      </c>
      <c r="V6760" s="39"/>
      <c r="Z6760" s="38"/>
      <c r="AA6760" s="38">
        <v>0</v>
      </c>
      <c r="AB6760" s="30"/>
      <c r="AC6760" s="31"/>
      <c r="AD6760" s="33"/>
      <c r="AE6760" s="32"/>
      <c r="AF6760" s="32"/>
      <c r="AJ6760" s="350"/>
      <c r="AK6760" s="3"/>
      <c r="AL6760" s="3"/>
      <c r="AP6760" s="107">
        <v>1.2909999999999999</v>
      </c>
    </row>
    <row r="6761" spans="1:42" ht="12" customHeight="1" x14ac:dyDescent="0.25">
      <c r="A6761" s="73">
        <v>2503026</v>
      </c>
      <c r="B6761" s="98" t="s">
        <v>2861</v>
      </c>
      <c r="C6761" s="74"/>
      <c r="D6761" s="115">
        <v>499</v>
      </c>
      <c r="E6761" s="75" t="s">
        <v>6463</v>
      </c>
      <c r="F6761" s="112">
        <f t="shared" si="319"/>
        <v>598.79999999999995</v>
      </c>
      <c r="G6761" s="80" t="s">
        <v>3334</v>
      </c>
      <c r="H6761" s="358"/>
      <c r="I6761" s="360" t="s">
        <v>8357</v>
      </c>
      <c r="L6761"/>
      <c r="M6761"/>
      <c r="P6761" s="9">
        <v>176</v>
      </c>
      <c r="V6761" s="39"/>
      <c r="Z6761" s="38"/>
      <c r="AA6761" s="38">
        <v>0</v>
      </c>
      <c r="AB6761" s="30"/>
      <c r="AC6761" s="31"/>
      <c r="AD6761" s="33"/>
      <c r="AE6761" s="32"/>
      <c r="AF6761" s="32"/>
      <c r="AJ6761" s="350"/>
      <c r="AK6761" s="3"/>
      <c r="AL6761" s="3"/>
      <c r="AP6761" s="107">
        <v>1.2909999999999999</v>
      </c>
    </row>
    <row r="6762" spans="1:42" ht="12" customHeight="1" x14ac:dyDescent="0.25">
      <c r="A6762" s="271">
        <v>2503027</v>
      </c>
      <c r="B6762" s="100" t="s">
        <v>2862</v>
      </c>
      <c r="C6762" s="85"/>
      <c r="D6762" s="115">
        <v>499</v>
      </c>
      <c r="E6762" s="86" t="s">
        <v>1</v>
      </c>
      <c r="F6762" s="292">
        <f t="shared" si="319"/>
        <v>598.79999999999995</v>
      </c>
      <c r="G6762" s="87" t="s">
        <v>3334</v>
      </c>
      <c r="H6762" s="358"/>
      <c r="I6762" s="367"/>
      <c r="L6762"/>
      <c r="M6762"/>
      <c r="P6762" s="9">
        <v>176</v>
      </c>
      <c r="V6762" s="39"/>
      <c r="Z6762" s="38"/>
      <c r="AA6762" s="38">
        <v>0</v>
      </c>
      <c r="AB6762" s="30"/>
      <c r="AC6762" s="31"/>
      <c r="AD6762" s="33"/>
      <c r="AE6762" s="32"/>
      <c r="AF6762" s="32"/>
      <c r="AJ6762" s="350"/>
      <c r="AK6762" s="3"/>
      <c r="AL6762" s="3"/>
      <c r="AP6762" s="107">
        <v>1.2909999999999999</v>
      </c>
    </row>
    <row r="6763" spans="1:42" ht="60" customHeight="1" x14ac:dyDescent="0.25">
      <c r="A6763" s="269">
        <v>240</v>
      </c>
      <c r="B6763" s="284" t="s">
        <v>8151</v>
      </c>
      <c r="C6763" s="267"/>
      <c r="D6763" s="115"/>
      <c r="E6763" s="267"/>
      <c r="F6763" s="298"/>
      <c r="G6763" s="189"/>
      <c r="H6763" s="358"/>
      <c r="I6763" s="331"/>
      <c r="J6763" s="72"/>
      <c r="K6763" s="72"/>
      <c r="L6763"/>
      <c r="M6763"/>
      <c r="P6763" s="9">
        <v>177</v>
      </c>
      <c r="R6763" s="36"/>
      <c r="V6763" s="37"/>
      <c r="Z6763" s="38"/>
      <c r="AA6763" s="38"/>
      <c r="AB6763" s="30"/>
      <c r="AC6763" s="31"/>
      <c r="AD6763" s="33"/>
      <c r="AE6763" s="32"/>
      <c r="AF6763" s="32"/>
      <c r="AJ6763" s="350"/>
      <c r="AK6763" s="3"/>
      <c r="AL6763" s="3"/>
      <c r="AP6763" s="107"/>
    </row>
    <row r="6764" spans="1:42" ht="12" customHeight="1" x14ac:dyDescent="0.25">
      <c r="A6764" s="76">
        <v>2501114</v>
      </c>
      <c r="B6764" s="270" t="s">
        <v>2863</v>
      </c>
      <c r="C6764" s="77"/>
      <c r="D6764" s="115">
        <v>86.4</v>
      </c>
      <c r="E6764" s="78" t="s">
        <v>6463</v>
      </c>
      <c r="F6764" s="112">
        <f t="shared" si="319"/>
        <v>103.68</v>
      </c>
      <c r="G6764" s="79" t="s">
        <v>3334</v>
      </c>
      <c r="H6764" s="358"/>
      <c r="I6764" s="326" t="s">
        <v>4968</v>
      </c>
      <c r="L6764"/>
      <c r="M6764"/>
      <c r="P6764" s="9">
        <v>177</v>
      </c>
      <c r="V6764" s="39"/>
      <c r="Z6764" s="38"/>
      <c r="AA6764" s="38">
        <v>0</v>
      </c>
      <c r="AB6764" s="30"/>
      <c r="AC6764" s="31"/>
      <c r="AD6764" s="33"/>
      <c r="AE6764" s="32"/>
      <c r="AF6764" s="32"/>
      <c r="AJ6764" s="350"/>
      <c r="AK6764" s="3"/>
      <c r="AL6764" s="3"/>
      <c r="AP6764" s="107">
        <v>0.123</v>
      </c>
    </row>
    <row r="6765" spans="1:42" ht="12" customHeight="1" x14ac:dyDescent="0.25">
      <c r="A6765" s="73">
        <v>2501115</v>
      </c>
      <c r="B6765" s="98" t="s">
        <v>2864</v>
      </c>
      <c r="C6765" s="74"/>
      <c r="D6765" s="115">
        <v>86.4</v>
      </c>
      <c r="E6765" s="75" t="s">
        <v>6463</v>
      </c>
      <c r="F6765" s="112">
        <f t="shared" si="319"/>
        <v>103.68</v>
      </c>
      <c r="G6765" s="80" t="s">
        <v>3334</v>
      </c>
      <c r="H6765" s="358"/>
      <c r="I6765" s="360" t="s">
        <v>8354</v>
      </c>
      <c r="L6765"/>
      <c r="M6765"/>
      <c r="P6765" s="9">
        <v>177</v>
      </c>
      <c r="V6765" s="39"/>
      <c r="Z6765" s="38"/>
      <c r="AA6765" s="38">
        <v>0</v>
      </c>
      <c r="AB6765" s="30"/>
      <c r="AC6765" s="31"/>
      <c r="AD6765" s="33"/>
      <c r="AE6765" s="32"/>
      <c r="AF6765" s="32"/>
      <c r="AJ6765" s="350"/>
      <c r="AK6765" s="3"/>
      <c r="AL6765" s="3"/>
      <c r="AP6765" s="107">
        <v>0.123</v>
      </c>
    </row>
    <row r="6766" spans="1:42" ht="12" customHeight="1" x14ac:dyDescent="0.25">
      <c r="A6766" s="73">
        <v>2501116</v>
      </c>
      <c r="B6766" s="98" t="s">
        <v>2865</v>
      </c>
      <c r="C6766" s="74"/>
      <c r="D6766" s="115">
        <v>86.4</v>
      </c>
      <c r="E6766" s="75" t="s">
        <v>6463</v>
      </c>
      <c r="F6766" s="112">
        <f t="shared" si="319"/>
        <v>103.68</v>
      </c>
      <c r="G6766" s="80" t="s">
        <v>3334</v>
      </c>
      <c r="H6766" s="358"/>
      <c r="I6766" s="361"/>
      <c r="L6766"/>
      <c r="M6766"/>
      <c r="P6766" s="9">
        <v>177</v>
      </c>
      <c r="V6766" s="39"/>
      <c r="Z6766" s="38"/>
      <c r="AA6766" s="38">
        <v>0</v>
      </c>
      <c r="AB6766" s="30"/>
      <c r="AC6766" s="31"/>
      <c r="AD6766" s="33"/>
      <c r="AE6766" s="32"/>
      <c r="AF6766" s="32"/>
      <c r="AJ6766" s="350"/>
      <c r="AK6766" s="3"/>
      <c r="AL6766" s="3"/>
      <c r="AP6766" s="107">
        <v>0.123</v>
      </c>
    </row>
    <row r="6767" spans="1:42" ht="12" customHeight="1" x14ac:dyDescent="0.25">
      <c r="A6767" s="73">
        <v>2501117</v>
      </c>
      <c r="B6767" s="98" t="s">
        <v>2866</v>
      </c>
      <c r="C6767" s="74"/>
      <c r="D6767" s="115">
        <v>109.5</v>
      </c>
      <c r="E6767" s="75" t="s">
        <v>6463</v>
      </c>
      <c r="F6767" s="112">
        <f t="shared" si="319"/>
        <v>131.4</v>
      </c>
      <c r="G6767" s="80" t="s">
        <v>3334</v>
      </c>
      <c r="H6767" s="358"/>
      <c r="L6767"/>
      <c r="M6767"/>
      <c r="P6767" s="9">
        <v>177</v>
      </c>
      <c r="V6767" s="39"/>
      <c r="Z6767" s="38"/>
      <c r="AA6767" s="38">
        <v>0</v>
      </c>
      <c r="AB6767" s="30"/>
      <c r="AC6767" s="31"/>
      <c r="AD6767" s="33"/>
      <c r="AE6767" s="32"/>
      <c r="AF6767" s="32"/>
      <c r="AJ6767" s="350"/>
      <c r="AK6767" s="3"/>
      <c r="AL6767" s="3"/>
      <c r="AP6767" s="107">
        <v>0.224</v>
      </c>
    </row>
    <row r="6768" spans="1:42" ht="12" customHeight="1" x14ac:dyDescent="0.25">
      <c r="A6768" s="73">
        <v>2501118</v>
      </c>
      <c r="B6768" s="98" t="s">
        <v>2867</v>
      </c>
      <c r="C6768" s="74"/>
      <c r="D6768" s="115">
        <v>109.5</v>
      </c>
      <c r="E6768" s="75" t="s">
        <v>6463</v>
      </c>
      <c r="F6768" s="112">
        <f t="shared" si="319"/>
        <v>131.4</v>
      </c>
      <c r="G6768" s="80" t="s">
        <v>3334</v>
      </c>
      <c r="H6768" s="358"/>
      <c r="I6768" s="360" t="s">
        <v>8355</v>
      </c>
      <c r="L6768"/>
      <c r="M6768"/>
      <c r="P6768" s="9">
        <v>177</v>
      </c>
      <c r="V6768" s="39"/>
      <c r="Z6768" s="38"/>
      <c r="AA6768" s="38">
        <v>0</v>
      </c>
      <c r="AB6768" s="30"/>
      <c r="AC6768" s="31"/>
      <c r="AD6768" s="33"/>
      <c r="AE6768" s="32"/>
      <c r="AF6768" s="32"/>
      <c r="AJ6768" s="350"/>
      <c r="AK6768" s="3"/>
      <c r="AL6768" s="3"/>
      <c r="AP6768" s="107">
        <v>0.224</v>
      </c>
    </row>
    <row r="6769" spans="1:42" ht="12" customHeight="1" x14ac:dyDescent="0.25">
      <c r="A6769" s="73">
        <v>2501119</v>
      </c>
      <c r="B6769" s="98" t="s">
        <v>2868</v>
      </c>
      <c r="C6769" s="74"/>
      <c r="D6769" s="115">
        <v>109.5</v>
      </c>
      <c r="E6769" s="75" t="s">
        <v>6463</v>
      </c>
      <c r="F6769" s="112">
        <f t="shared" si="319"/>
        <v>131.4</v>
      </c>
      <c r="G6769" s="80" t="s">
        <v>3334</v>
      </c>
      <c r="H6769" s="358"/>
      <c r="I6769" s="361"/>
      <c r="L6769"/>
      <c r="M6769"/>
      <c r="P6769" s="9">
        <v>177</v>
      </c>
      <c r="V6769" s="39"/>
      <c r="Z6769" s="38"/>
      <c r="AA6769" s="38">
        <v>0</v>
      </c>
      <c r="AB6769" s="30"/>
      <c r="AC6769" s="31"/>
      <c r="AD6769" s="33"/>
      <c r="AE6769" s="32"/>
      <c r="AF6769" s="32"/>
      <c r="AJ6769" s="350"/>
      <c r="AK6769" s="3"/>
      <c r="AL6769" s="3"/>
      <c r="AP6769" s="107">
        <v>0.224</v>
      </c>
    </row>
    <row r="6770" spans="1:42" ht="12" customHeight="1" x14ac:dyDescent="0.25">
      <c r="A6770" s="73">
        <v>2501120</v>
      </c>
      <c r="B6770" s="98" t="s">
        <v>2869</v>
      </c>
      <c r="C6770" s="74"/>
      <c r="D6770" s="115">
        <v>155.80000000000001</v>
      </c>
      <c r="E6770" s="75" t="s">
        <v>6463</v>
      </c>
      <c r="F6770" s="112">
        <f t="shared" si="319"/>
        <v>186.96</v>
      </c>
      <c r="G6770" s="80" t="s">
        <v>3333</v>
      </c>
      <c r="H6770" s="358"/>
      <c r="J6770" s="15"/>
      <c r="L6770"/>
      <c r="M6770"/>
      <c r="P6770" s="9">
        <v>177</v>
      </c>
      <c r="V6770" s="39"/>
      <c r="Z6770" s="38"/>
      <c r="AA6770" s="38">
        <v>0</v>
      </c>
      <c r="AB6770" s="30"/>
      <c r="AC6770" s="31"/>
      <c r="AD6770" s="33"/>
      <c r="AE6770" s="32"/>
      <c r="AF6770" s="32"/>
      <c r="AJ6770" s="350"/>
      <c r="AK6770" s="3"/>
      <c r="AL6770" s="3"/>
      <c r="AP6770" s="107">
        <v>0.42399999999999999</v>
      </c>
    </row>
    <row r="6771" spans="1:42" ht="12" customHeight="1" x14ac:dyDescent="0.25">
      <c r="A6771" s="73">
        <v>2501121</v>
      </c>
      <c r="B6771" s="98" t="s">
        <v>2870</v>
      </c>
      <c r="C6771" s="74"/>
      <c r="D6771" s="115">
        <v>155.80000000000001</v>
      </c>
      <c r="E6771" s="75" t="s">
        <v>6463</v>
      </c>
      <c r="F6771" s="112">
        <f t="shared" si="319"/>
        <v>186.96</v>
      </c>
      <c r="G6771" s="80" t="s">
        <v>3333</v>
      </c>
      <c r="H6771" s="358"/>
      <c r="I6771" s="360" t="s">
        <v>8356</v>
      </c>
      <c r="J6771" s="15"/>
      <c r="L6771"/>
      <c r="M6771"/>
      <c r="P6771" s="9">
        <v>177</v>
      </c>
      <c r="V6771" s="39"/>
      <c r="Z6771" s="38"/>
      <c r="AA6771" s="38">
        <v>0</v>
      </c>
      <c r="AB6771" s="30"/>
      <c r="AC6771" s="31"/>
      <c r="AD6771" s="33"/>
      <c r="AE6771" s="32"/>
      <c r="AF6771" s="32"/>
      <c r="AJ6771" s="350"/>
      <c r="AK6771" s="3"/>
      <c r="AL6771" s="3"/>
      <c r="AP6771" s="107">
        <v>0.42399999999999999</v>
      </c>
    </row>
    <row r="6772" spans="1:42" ht="12" customHeight="1" x14ac:dyDescent="0.25">
      <c r="A6772" s="271">
        <v>2501122</v>
      </c>
      <c r="B6772" s="100" t="s">
        <v>2871</v>
      </c>
      <c r="C6772" s="85"/>
      <c r="D6772" s="115">
        <v>155.80000000000001</v>
      </c>
      <c r="E6772" s="86" t="s">
        <v>6463</v>
      </c>
      <c r="F6772" s="292">
        <f t="shared" si="319"/>
        <v>186.96</v>
      </c>
      <c r="G6772" s="87" t="s">
        <v>3333</v>
      </c>
      <c r="H6772" s="358"/>
      <c r="I6772" s="367"/>
      <c r="J6772" s="15"/>
      <c r="L6772"/>
      <c r="M6772"/>
      <c r="P6772" s="9">
        <v>177</v>
      </c>
      <c r="V6772" s="39"/>
      <c r="Z6772" s="38"/>
      <c r="AA6772" s="38">
        <v>0</v>
      </c>
      <c r="AB6772" s="30"/>
      <c r="AC6772" s="31"/>
      <c r="AD6772" s="33"/>
      <c r="AE6772" s="32"/>
      <c r="AF6772" s="32"/>
      <c r="AJ6772" s="350"/>
      <c r="AK6772" s="3"/>
      <c r="AL6772" s="3"/>
      <c r="AP6772" s="107">
        <v>0.42399999999999999</v>
      </c>
    </row>
    <row r="6773" spans="1:42" ht="75" customHeight="1" x14ac:dyDescent="0.25">
      <c r="A6773" s="269">
        <v>241</v>
      </c>
      <c r="B6773" s="284" t="s">
        <v>8152</v>
      </c>
      <c r="C6773" s="267"/>
      <c r="D6773" s="115"/>
      <c r="E6773" s="267"/>
      <c r="F6773" s="298"/>
      <c r="G6773" s="189"/>
      <c r="H6773" s="358"/>
      <c r="I6773" s="331"/>
      <c r="J6773" s="72"/>
      <c r="K6773" s="72"/>
      <c r="L6773"/>
      <c r="M6773"/>
      <c r="P6773" s="9">
        <v>154</v>
      </c>
      <c r="R6773" s="36"/>
      <c r="V6773" s="37"/>
      <c r="Z6773" s="38"/>
      <c r="AA6773" s="38"/>
      <c r="AB6773" s="30"/>
      <c r="AC6773" s="31"/>
      <c r="AD6773" s="32"/>
      <c r="AE6773" s="32"/>
      <c r="AF6773" s="34"/>
      <c r="AJ6773" s="350"/>
      <c r="AK6773" s="3"/>
      <c r="AL6773" s="3"/>
    </row>
    <row r="6774" spans="1:42" ht="12" customHeight="1" x14ac:dyDescent="0.25">
      <c r="A6774" s="76">
        <v>5708017</v>
      </c>
      <c r="B6774" s="270" t="s">
        <v>2872</v>
      </c>
      <c r="C6774" s="77"/>
      <c r="D6774" s="115">
        <v>248.42</v>
      </c>
      <c r="E6774" s="78" t="s">
        <v>6463</v>
      </c>
      <c r="F6774" s="112">
        <f t="shared" si="319"/>
        <v>298.10399999999998</v>
      </c>
      <c r="G6774" s="79" t="s">
        <v>3333</v>
      </c>
      <c r="H6774" s="358"/>
      <c r="I6774" s="326" t="s">
        <v>4968</v>
      </c>
      <c r="J6774" s="15"/>
      <c r="L6774"/>
      <c r="M6774"/>
      <c r="P6774" s="9">
        <v>154</v>
      </c>
      <c r="V6774" s="39"/>
      <c r="Z6774" s="38"/>
      <c r="AA6774" s="38">
        <v>11.997693859902</v>
      </c>
      <c r="AB6774" s="30"/>
      <c r="AC6774" s="31"/>
      <c r="AD6774" s="32"/>
      <c r="AE6774" s="32"/>
      <c r="AF6774" s="34"/>
      <c r="AJ6774" s="350">
        <v>1801017</v>
      </c>
      <c r="AK6774" s="3"/>
      <c r="AL6774" s="3"/>
    </row>
    <row r="6775" spans="1:42" ht="12" customHeight="1" x14ac:dyDescent="0.25">
      <c r="A6775" s="73">
        <v>1801018</v>
      </c>
      <c r="B6775" s="98" t="s">
        <v>2873</v>
      </c>
      <c r="C6775" s="74"/>
      <c r="D6775" s="115">
        <v>303.27</v>
      </c>
      <c r="E6775" s="75" t="s">
        <v>6463</v>
      </c>
      <c r="F6775" s="112">
        <f t="shared" si="319"/>
        <v>363.92399999999998</v>
      </c>
      <c r="G6775" s="80" t="s">
        <v>3335</v>
      </c>
      <c r="H6775" s="358"/>
      <c r="I6775" s="360" t="s">
        <v>8355</v>
      </c>
      <c r="L6775"/>
      <c r="M6775"/>
      <c r="P6775" s="9">
        <v>154</v>
      </c>
      <c r="V6775" s="39"/>
      <c r="Z6775" s="38"/>
      <c r="AA6775" s="38">
        <v>12</v>
      </c>
      <c r="AB6775" s="30"/>
      <c r="AC6775" s="31"/>
      <c r="AD6775" s="32"/>
      <c r="AE6775" s="32"/>
      <c r="AF6775" s="34"/>
      <c r="AJ6775" s="350"/>
      <c r="AK6775" s="3"/>
      <c r="AL6775" s="3"/>
    </row>
    <row r="6776" spans="1:42" ht="12" customHeight="1" x14ac:dyDescent="0.25">
      <c r="A6776" s="73">
        <v>5708019</v>
      </c>
      <c r="B6776" s="98" t="s">
        <v>2874</v>
      </c>
      <c r="C6776" s="74"/>
      <c r="D6776" s="115">
        <v>299.61</v>
      </c>
      <c r="E6776" s="75" t="s">
        <v>6463</v>
      </c>
      <c r="F6776" s="112">
        <f t="shared" si="319"/>
        <v>359.53199999999998</v>
      </c>
      <c r="G6776" s="80" t="s">
        <v>3333</v>
      </c>
      <c r="H6776" s="358"/>
      <c r="I6776" s="361"/>
      <c r="J6776" s="15"/>
      <c r="L6776"/>
      <c r="M6776"/>
      <c r="P6776" s="9">
        <v>154</v>
      </c>
      <c r="V6776" s="39"/>
      <c r="Z6776" s="38"/>
      <c r="AA6776" s="38">
        <v>11.998661503895974</v>
      </c>
      <c r="AB6776" s="30"/>
      <c r="AC6776" s="31"/>
      <c r="AD6776" s="32"/>
      <c r="AE6776" s="32"/>
      <c r="AF6776" s="34"/>
      <c r="AJ6776" s="350">
        <v>1801019</v>
      </c>
      <c r="AK6776" s="3"/>
      <c r="AL6776" s="3"/>
    </row>
    <row r="6777" spans="1:42" ht="12" customHeight="1" x14ac:dyDescent="0.25">
      <c r="A6777" s="73">
        <v>5708020</v>
      </c>
      <c r="B6777" s="98" t="s">
        <v>2875</v>
      </c>
      <c r="C6777" s="74"/>
      <c r="D6777" s="115">
        <v>424.27</v>
      </c>
      <c r="E6777" s="75" t="s">
        <v>1</v>
      </c>
      <c r="F6777" s="112">
        <f t="shared" si="319"/>
        <v>509.12399999999997</v>
      </c>
      <c r="G6777" s="80" t="s">
        <v>3334</v>
      </c>
      <c r="H6777" s="358"/>
      <c r="L6777"/>
      <c r="M6777"/>
      <c r="P6777" s="9">
        <v>154</v>
      </c>
      <c r="V6777" s="39"/>
      <c r="Z6777" s="38"/>
      <c r="AA6777" s="38">
        <v>12.000405076964626</v>
      </c>
      <c r="AB6777" s="30"/>
      <c r="AC6777" s="31"/>
      <c r="AD6777" s="32"/>
      <c r="AE6777" s="32"/>
      <c r="AF6777" s="34"/>
      <c r="AJ6777" s="350">
        <v>1801020</v>
      </c>
      <c r="AK6777" s="3"/>
      <c r="AL6777" s="3"/>
    </row>
    <row r="6778" spans="1:42" ht="12" customHeight="1" x14ac:dyDescent="0.25">
      <c r="A6778" s="73">
        <v>5708021</v>
      </c>
      <c r="B6778" s="98" t="s">
        <v>2876</v>
      </c>
      <c r="C6778" s="74"/>
      <c r="D6778" s="115">
        <v>424.27</v>
      </c>
      <c r="E6778" s="75" t="s">
        <v>6463</v>
      </c>
      <c r="F6778" s="112">
        <f t="shared" si="319"/>
        <v>509.12399999999997</v>
      </c>
      <c r="G6778" s="80" t="s">
        <v>3335</v>
      </c>
      <c r="H6778" s="358"/>
      <c r="I6778" s="360" t="s">
        <v>8356</v>
      </c>
      <c r="L6778"/>
      <c r="M6778"/>
      <c r="P6778" s="9">
        <v>154</v>
      </c>
      <c r="V6778" s="39"/>
      <c r="Z6778" s="38"/>
      <c r="AA6778" s="38">
        <v>12.000405076964626</v>
      </c>
      <c r="AB6778" s="30"/>
      <c r="AC6778" s="31"/>
      <c r="AD6778" s="32"/>
      <c r="AE6778" s="32"/>
      <c r="AF6778" s="34"/>
      <c r="AJ6778" s="350">
        <v>1801021</v>
      </c>
      <c r="AK6778" s="3"/>
      <c r="AL6778" s="3"/>
    </row>
    <row r="6779" spans="1:42" ht="12" customHeight="1" x14ac:dyDescent="0.25">
      <c r="A6779" s="73">
        <v>5708022</v>
      </c>
      <c r="B6779" s="98" t="s">
        <v>2877</v>
      </c>
      <c r="C6779" s="74"/>
      <c r="D6779" s="115">
        <v>424.27</v>
      </c>
      <c r="E6779" s="75" t="s">
        <v>6463</v>
      </c>
      <c r="F6779" s="112">
        <f t="shared" si="319"/>
        <v>509.12399999999997</v>
      </c>
      <c r="G6779" s="80" t="s">
        <v>3333</v>
      </c>
      <c r="H6779" s="358"/>
      <c r="I6779" s="361"/>
      <c r="J6779" s="15"/>
      <c r="L6779"/>
      <c r="M6779"/>
      <c r="P6779" s="9">
        <v>154</v>
      </c>
      <c r="V6779" s="39"/>
      <c r="Z6779" s="38"/>
      <c r="AA6779" s="38">
        <v>12.000405076964626</v>
      </c>
      <c r="AB6779" s="30"/>
      <c r="AC6779" s="31"/>
      <c r="AD6779" s="32"/>
      <c r="AE6779" s="32"/>
      <c r="AF6779" s="34"/>
      <c r="AJ6779" s="350">
        <v>1801022</v>
      </c>
      <c r="AK6779" s="3"/>
      <c r="AL6779" s="3"/>
    </row>
    <row r="6780" spans="1:42" ht="12" customHeight="1" x14ac:dyDescent="0.25">
      <c r="A6780" s="73">
        <v>1801023</v>
      </c>
      <c r="B6780" s="98" t="s">
        <v>2878</v>
      </c>
      <c r="C6780" s="74"/>
      <c r="D6780" s="115">
        <v>912.31</v>
      </c>
      <c r="E6780" s="75" t="s">
        <v>6464</v>
      </c>
      <c r="F6780" s="112">
        <f t="shared" si="319"/>
        <v>1094.7719999999999</v>
      </c>
      <c r="G6780" s="80" t="s">
        <v>3334</v>
      </c>
      <c r="H6780" s="358"/>
      <c r="L6780"/>
      <c r="M6780"/>
      <c r="P6780" s="9">
        <v>154</v>
      </c>
      <c r="V6780" s="39"/>
      <c r="Z6780" s="38"/>
      <c r="AA6780" s="38">
        <v>12.000000000000014</v>
      </c>
      <c r="AB6780" s="30"/>
      <c r="AC6780" s="31"/>
      <c r="AD6780" s="32"/>
      <c r="AE6780" s="32"/>
      <c r="AF6780" s="34"/>
      <c r="AJ6780" s="350"/>
      <c r="AK6780" s="3"/>
      <c r="AL6780" s="3"/>
    </row>
    <row r="6781" spans="1:42" ht="12" customHeight="1" x14ac:dyDescent="0.25">
      <c r="A6781" s="73">
        <v>1801024</v>
      </c>
      <c r="B6781" s="98" t="s">
        <v>2879</v>
      </c>
      <c r="C6781" s="74"/>
      <c r="D6781" s="115">
        <v>912.31</v>
      </c>
      <c r="E6781" s="75"/>
      <c r="F6781" s="112">
        <f t="shared" si="319"/>
        <v>1094.7719999999999</v>
      </c>
      <c r="G6781" s="80" t="s">
        <v>3334</v>
      </c>
      <c r="H6781" s="358"/>
      <c r="I6781" s="360" t="s">
        <v>8357</v>
      </c>
      <c r="L6781"/>
      <c r="M6781"/>
      <c r="P6781" s="9">
        <v>154</v>
      </c>
      <c r="V6781" s="39"/>
      <c r="Z6781" s="38"/>
      <c r="AA6781" s="38">
        <v>12.000000000000014</v>
      </c>
      <c r="AB6781" s="30"/>
      <c r="AC6781" s="31"/>
      <c r="AD6781" s="32"/>
      <c r="AE6781" s="32"/>
      <c r="AF6781" s="34"/>
      <c r="AJ6781" s="350"/>
      <c r="AK6781" s="3"/>
      <c r="AL6781" s="3"/>
    </row>
    <row r="6782" spans="1:42" ht="12" customHeight="1" x14ac:dyDescent="0.25">
      <c r="A6782" s="73">
        <v>1801025</v>
      </c>
      <c r="B6782" s="98" t="s">
        <v>2880</v>
      </c>
      <c r="C6782" s="74"/>
      <c r="D6782" s="115">
        <v>912.31</v>
      </c>
      <c r="E6782" s="75" t="s">
        <v>6463</v>
      </c>
      <c r="F6782" s="112">
        <f t="shared" si="319"/>
        <v>1094.7719999999999</v>
      </c>
      <c r="G6782" s="80" t="s">
        <v>3335</v>
      </c>
      <c r="H6782" s="358"/>
      <c r="I6782" s="361"/>
      <c r="L6782"/>
      <c r="M6782"/>
      <c r="P6782" s="9">
        <v>154</v>
      </c>
      <c r="V6782" s="39"/>
      <c r="Z6782" s="38"/>
      <c r="AA6782" s="38">
        <v>12.000000000000014</v>
      </c>
      <c r="AB6782" s="30"/>
      <c r="AC6782" s="31"/>
      <c r="AD6782" s="32"/>
      <c r="AE6782" s="32"/>
      <c r="AF6782" s="34"/>
      <c r="AJ6782" s="350"/>
      <c r="AK6782" s="3"/>
      <c r="AL6782" s="3"/>
    </row>
    <row r="6783" spans="1:42" ht="12" customHeight="1" x14ac:dyDescent="0.25">
      <c r="A6783" s="73">
        <v>5708026</v>
      </c>
      <c r="B6783" s="98" t="s">
        <v>2881</v>
      </c>
      <c r="C6783" s="74"/>
      <c r="D6783" s="115">
        <v>912.31</v>
      </c>
      <c r="E6783" s="75"/>
      <c r="F6783" s="112">
        <f t="shared" si="319"/>
        <v>1094.7719999999999</v>
      </c>
      <c r="G6783" s="80" t="s">
        <v>3335</v>
      </c>
      <c r="H6783" s="358"/>
      <c r="L6783"/>
      <c r="M6783"/>
      <c r="P6783" s="9">
        <v>154</v>
      </c>
      <c r="V6783" s="39"/>
      <c r="Z6783" s="38"/>
      <c r="AA6783" s="38">
        <v>12.000000000000014</v>
      </c>
      <c r="AB6783" s="30"/>
      <c r="AC6783" s="31"/>
      <c r="AD6783" s="32"/>
      <c r="AE6783" s="32"/>
      <c r="AF6783" s="34"/>
      <c r="AJ6783" s="350">
        <v>1801026</v>
      </c>
      <c r="AK6783" s="3"/>
      <c r="AL6783" s="3"/>
    </row>
    <row r="6784" spans="1:42" ht="12" customHeight="1" x14ac:dyDescent="0.25">
      <c r="A6784" s="73">
        <v>1801027</v>
      </c>
      <c r="B6784" s="98" t="s">
        <v>2882</v>
      </c>
      <c r="C6784" s="74"/>
      <c r="D6784" s="115">
        <v>998.75</v>
      </c>
      <c r="E6784" s="75" t="s">
        <v>6463</v>
      </c>
      <c r="F6784" s="112">
        <f t="shared" si="319"/>
        <v>1198.5</v>
      </c>
      <c r="G6784" s="80" t="s">
        <v>3334</v>
      </c>
      <c r="H6784" s="358"/>
      <c r="I6784" s="360" t="s">
        <v>8353</v>
      </c>
      <c r="L6784"/>
      <c r="M6784"/>
      <c r="P6784" s="9">
        <v>154</v>
      </c>
      <c r="V6784" s="39"/>
      <c r="Z6784" s="38"/>
      <c r="AA6784" s="38">
        <v>0</v>
      </c>
      <c r="AB6784" s="30"/>
      <c r="AC6784" s="31"/>
      <c r="AD6784" s="32"/>
      <c r="AE6784" s="32"/>
      <c r="AF6784" s="34"/>
      <c r="AJ6784" s="350"/>
      <c r="AK6784" s="3"/>
      <c r="AL6784" s="3"/>
    </row>
    <row r="6785" spans="1:38" ht="12" customHeight="1" x14ac:dyDescent="0.25">
      <c r="A6785" s="271">
        <v>1801028</v>
      </c>
      <c r="B6785" s="100" t="s">
        <v>2883</v>
      </c>
      <c r="C6785" s="85"/>
      <c r="D6785" s="115">
        <v>998.75</v>
      </c>
      <c r="E6785" s="86" t="s">
        <v>6463</v>
      </c>
      <c r="F6785" s="292">
        <f t="shared" si="319"/>
        <v>1198.5</v>
      </c>
      <c r="G6785" s="87" t="s">
        <v>3334</v>
      </c>
      <c r="H6785" s="358"/>
      <c r="I6785" s="367"/>
      <c r="L6785"/>
      <c r="M6785"/>
      <c r="P6785" s="9">
        <v>154</v>
      </c>
      <c r="V6785" s="39"/>
      <c r="Z6785" s="38"/>
      <c r="AA6785" s="38">
        <v>0</v>
      </c>
      <c r="AB6785" s="30"/>
      <c r="AC6785" s="31"/>
      <c r="AD6785" s="32"/>
      <c r="AE6785" s="32"/>
      <c r="AF6785" s="34"/>
      <c r="AJ6785" s="350"/>
      <c r="AK6785" s="3"/>
      <c r="AL6785" s="3"/>
    </row>
    <row r="6786" spans="1:38" ht="75" customHeight="1" x14ac:dyDescent="0.25">
      <c r="A6786" s="269">
        <v>242</v>
      </c>
      <c r="B6786" s="284" t="s">
        <v>8153</v>
      </c>
      <c r="C6786" s="267"/>
      <c r="D6786" s="115"/>
      <c r="E6786" s="267"/>
      <c r="F6786" s="298"/>
      <c r="G6786" s="189"/>
      <c r="H6786" s="358"/>
      <c r="I6786" s="331"/>
      <c r="J6786" s="72"/>
      <c r="K6786" s="72"/>
      <c r="L6786"/>
      <c r="M6786"/>
      <c r="P6786" s="9">
        <v>155</v>
      </c>
      <c r="R6786" s="36"/>
      <c r="V6786" s="37"/>
      <c r="Z6786" s="38"/>
      <c r="AA6786" s="38"/>
      <c r="AB6786" s="30"/>
      <c r="AC6786" s="31"/>
      <c r="AD6786" s="32"/>
      <c r="AE6786" s="32"/>
      <c r="AF6786" s="34"/>
      <c r="AJ6786" s="350"/>
      <c r="AK6786" s="3"/>
      <c r="AL6786" s="3"/>
    </row>
    <row r="6787" spans="1:38" ht="12" customHeight="1" x14ac:dyDescent="0.25">
      <c r="A6787" s="76">
        <v>1801001</v>
      </c>
      <c r="B6787" s="270" t="s">
        <v>2884</v>
      </c>
      <c r="C6787" s="77"/>
      <c r="D6787" s="115">
        <v>301.77999999999997</v>
      </c>
      <c r="E6787" s="78" t="s">
        <v>6463</v>
      </c>
      <c r="F6787" s="112">
        <f t="shared" si="319"/>
        <v>362.13599999999997</v>
      </c>
      <c r="G6787" s="79" t="s">
        <v>3334</v>
      </c>
      <c r="H6787" s="358"/>
      <c r="I6787" s="326" t="s">
        <v>4968</v>
      </c>
      <c r="L6787"/>
      <c r="M6787"/>
      <c r="P6787" s="9">
        <v>155</v>
      </c>
      <c r="V6787" s="39"/>
      <c r="Z6787" s="38"/>
      <c r="AA6787" s="38">
        <v>0</v>
      </c>
      <c r="AB6787" s="30"/>
      <c r="AC6787" s="31"/>
      <c r="AD6787" s="32"/>
      <c r="AE6787" s="32"/>
      <c r="AF6787" s="34"/>
      <c r="AJ6787" s="350"/>
      <c r="AK6787" s="3"/>
      <c r="AL6787" s="3"/>
    </row>
    <row r="6788" spans="1:38" ht="12" customHeight="1" x14ac:dyDescent="0.25">
      <c r="A6788" s="73">
        <v>1801002</v>
      </c>
      <c r="B6788" s="98" t="s">
        <v>2885</v>
      </c>
      <c r="C6788" s="74"/>
      <c r="D6788" s="115">
        <v>352.74</v>
      </c>
      <c r="E6788" s="75" t="s">
        <v>6463</v>
      </c>
      <c r="F6788" s="112">
        <f t="shared" si="319"/>
        <v>423.28800000000001</v>
      </c>
      <c r="G6788" s="80" t="s">
        <v>3334</v>
      </c>
      <c r="H6788" s="358"/>
      <c r="I6788" s="360" t="s">
        <v>8355</v>
      </c>
      <c r="L6788"/>
      <c r="M6788"/>
      <c r="P6788" s="9">
        <v>155</v>
      </c>
      <c r="V6788" s="39"/>
      <c r="Z6788" s="38"/>
      <c r="AA6788" s="38">
        <v>0</v>
      </c>
      <c r="AB6788" s="30"/>
      <c r="AC6788" s="31"/>
      <c r="AD6788" s="32"/>
      <c r="AE6788" s="32"/>
      <c r="AF6788" s="34"/>
      <c r="AJ6788" s="350"/>
      <c r="AK6788" s="3"/>
      <c r="AL6788" s="3"/>
    </row>
    <row r="6789" spans="1:38" ht="12" customHeight="1" x14ac:dyDescent="0.25">
      <c r="A6789" s="73">
        <v>1801003</v>
      </c>
      <c r="B6789" s="98" t="s">
        <v>2886</v>
      </c>
      <c r="C6789" s="74"/>
      <c r="D6789" s="115">
        <v>501.64</v>
      </c>
      <c r="E6789" s="75"/>
      <c r="F6789" s="112">
        <f t="shared" si="319"/>
        <v>601.96799999999996</v>
      </c>
      <c r="G6789" s="80" t="s">
        <v>3334</v>
      </c>
      <c r="H6789" s="358"/>
      <c r="I6789" s="361"/>
      <c r="L6789"/>
      <c r="M6789"/>
      <c r="P6789" s="9">
        <v>155</v>
      </c>
      <c r="V6789" s="39"/>
      <c r="Z6789" s="38"/>
      <c r="AA6789" s="38">
        <v>0</v>
      </c>
      <c r="AB6789" s="30"/>
      <c r="AC6789" s="31"/>
      <c r="AD6789" s="32"/>
      <c r="AE6789" s="32"/>
      <c r="AF6789" s="34"/>
      <c r="AJ6789" s="350"/>
      <c r="AK6789" s="3"/>
      <c r="AL6789" s="3"/>
    </row>
    <row r="6790" spans="1:38" ht="12" customHeight="1" x14ac:dyDescent="0.25">
      <c r="A6790" s="73">
        <v>1801004</v>
      </c>
      <c r="B6790" s="98" t="s">
        <v>2887</v>
      </c>
      <c r="C6790" s="74"/>
      <c r="D6790" s="115">
        <v>529.61</v>
      </c>
      <c r="E6790" s="75" t="s">
        <v>6463</v>
      </c>
      <c r="F6790" s="112">
        <f t="shared" si="319"/>
        <v>635.53200000000004</v>
      </c>
      <c r="G6790" s="80" t="s">
        <v>3334</v>
      </c>
      <c r="H6790" s="358"/>
      <c r="L6790"/>
      <c r="M6790"/>
      <c r="P6790" s="9">
        <v>155</v>
      </c>
      <c r="V6790" s="39"/>
      <c r="Z6790" s="38"/>
      <c r="AA6790" s="38">
        <v>0</v>
      </c>
      <c r="AB6790" s="30"/>
      <c r="AC6790" s="31"/>
      <c r="AD6790" s="32"/>
      <c r="AE6790" s="32"/>
      <c r="AF6790" s="34"/>
      <c r="AJ6790" s="350"/>
      <c r="AK6790" s="3"/>
      <c r="AL6790" s="3"/>
    </row>
    <row r="6791" spans="1:38" ht="12" customHeight="1" x14ac:dyDescent="0.25">
      <c r="A6791" s="73">
        <v>1801005</v>
      </c>
      <c r="B6791" s="98" t="s">
        <v>2888</v>
      </c>
      <c r="C6791" s="74"/>
      <c r="D6791" s="115">
        <v>368.73</v>
      </c>
      <c r="E6791" s="75" t="s">
        <v>6463</v>
      </c>
      <c r="F6791" s="112">
        <f t="shared" si="319"/>
        <v>442.476</v>
      </c>
      <c r="G6791" s="80" t="s">
        <v>3334</v>
      </c>
      <c r="H6791" s="358"/>
      <c r="I6791" s="360" t="s">
        <v>8356</v>
      </c>
      <c r="L6791"/>
      <c r="M6791"/>
      <c r="P6791" s="9">
        <v>155</v>
      </c>
      <c r="V6791" s="39"/>
      <c r="Z6791" s="38"/>
      <c r="AA6791" s="38">
        <v>0</v>
      </c>
      <c r="AB6791" s="30"/>
      <c r="AC6791" s="31"/>
      <c r="AD6791" s="32"/>
      <c r="AE6791" s="32"/>
      <c r="AF6791" s="34"/>
      <c r="AJ6791" s="350"/>
      <c r="AK6791" s="3"/>
      <c r="AL6791" s="3"/>
    </row>
    <row r="6792" spans="1:38" ht="12" customHeight="1" x14ac:dyDescent="0.25">
      <c r="A6792" s="73">
        <v>1801006</v>
      </c>
      <c r="B6792" s="98" t="s">
        <v>2889</v>
      </c>
      <c r="C6792" s="74"/>
      <c r="D6792" s="115">
        <v>501.64</v>
      </c>
      <c r="E6792" s="75" t="s">
        <v>6463</v>
      </c>
      <c r="F6792" s="112">
        <f t="shared" si="319"/>
        <v>601.96799999999996</v>
      </c>
      <c r="G6792" s="80" t="s">
        <v>3334</v>
      </c>
      <c r="H6792" s="358"/>
      <c r="I6792" s="361"/>
      <c r="L6792"/>
      <c r="M6792"/>
      <c r="P6792" s="9">
        <v>155</v>
      </c>
      <c r="V6792" s="39"/>
      <c r="Z6792" s="38"/>
      <c r="AA6792" s="38">
        <v>0</v>
      </c>
      <c r="AB6792" s="30"/>
      <c r="AC6792" s="31"/>
      <c r="AD6792" s="32"/>
      <c r="AE6792" s="32"/>
      <c r="AF6792" s="34"/>
      <c r="AJ6792" s="350"/>
      <c r="AK6792" s="3"/>
      <c r="AL6792" s="3"/>
    </row>
    <row r="6793" spans="1:38" ht="12" customHeight="1" x14ac:dyDescent="0.25">
      <c r="A6793" s="73">
        <v>1801007</v>
      </c>
      <c r="B6793" s="98" t="s">
        <v>2890</v>
      </c>
      <c r="C6793" s="74"/>
      <c r="D6793" s="115">
        <v>798.41</v>
      </c>
      <c r="E6793" s="75" t="s">
        <v>6463</v>
      </c>
      <c r="F6793" s="112">
        <f t="shared" si="319"/>
        <v>958.09199999999987</v>
      </c>
      <c r="G6793" s="80" t="s">
        <v>3334</v>
      </c>
      <c r="H6793" s="358"/>
      <c r="L6793"/>
      <c r="M6793"/>
      <c r="P6793" s="9">
        <v>155</v>
      </c>
      <c r="V6793" s="39"/>
      <c r="Z6793" s="38"/>
      <c r="AA6793" s="38">
        <v>0</v>
      </c>
      <c r="AB6793" s="30"/>
      <c r="AC6793" s="31"/>
      <c r="AD6793" s="32"/>
      <c r="AE6793" s="32"/>
      <c r="AF6793" s="34"/>
      <c r="AJ6793" s="350"/>
      <c r="AK6793" s="3"/>
      <c r="AL6793" s="3"/>
    </row>
    <row r="6794" spans="1:38" ht="12" customHeight="1" x14ac:dyDescent="0.25">
      <c r="A6794" s="73">
        <v>1801008</v>
      </c>
      <c r="B6794" s="98" t="s">
        <v>2891</v>
      </c>
      <c r="C6794" s="74"/>
      <c r="D6794" s="115">
        <v>400.7</v>
      </c>
      <c r="E6794" s="75" t="s">
        <v>6463</v>
      </c>
      <c r="F6794" s="112">
        <f t="shared" si="319"/>
        <v>480.84</v>
      </c>
      <c r="G6794" s="80" t="s">
        <v>3334</v>
      </c>
      <c r="H6794" s="358"/>
      <c r="I6794" s="360" t="s">
        <v>8357</v>
      </c>
      <c r="L6794"/>
      <c r="M6794"/>
      <c r="P6794" s="9">
        <v>155</v>
      </c>
      <c r="V6794" s="39"/>
      <c r="Z6794" s="38"/>
      <c r="AA6794" s="38">
        <v>0</v>
      </c>
      <c r="AB6794" s="30"/>
      <c r="AC6794" s="31"/>
      <c r="AD6794" s="32"/>
      <c r="AE6794" s="32"/>
      <c r="AF6794" s="34"/>
      <c r="AJ6794" s="350"/>
      <c r="AK6794" s="3"/>
      <c r="AL6794" s="3"/>
    </row>
    <row r="6795" spans="1:38" ht="12" customHeight="1" x14ac:dyDescent="0.25">
      <c r="A6795" s="73">
        <v>1801009</v>
      </c>
      <c r="B6795" s="98" t="s">
        <v>2892</v>
      </c>
      <c r="C6795" s="74"/>
      <c r="D6795" s="115">
        <v>561.58000000000004</v>
      </c>
      <c r="E6795" s="75" t="s">
        <v>6463</v>
      </c>
      <c r="F6795" s="112">
        <f t="shared" si="319"/>
        <v>673.89600000000007</v>
      </c>
      <c r="G6795" s="80" t="s">
        <v>3334</v>
      </c>
      <c r="H6795" s="358"/>
      <c r="I6795" s="361"/>
      <c r="L6795"/>
      <c r="M6795"/>
      <c r="P6795" s="9">
        <v>155</v>
      </c>
      <c r="V6795" s="39"/>
      <c r="Z6795" s="38"/>
      <c r="AA6795" s="38">
        <v>0</v>
      </c>
      <c r="AB6795" s="30"/>
      <c r="AC6795" s="31"/>
      <c r="AD6795" s="32"/>
      <c r="AE6795" s="32"/>
      <c r="AF6795" s="34"/>
      <c r="AJ6795" s="350"/>
      <c r="AK6795" s="3"/>
      <c r="AL6795" s="3"/>
    </row>
    <row r="6796" spans="1:38" ht="12" customHeight="1" x14ac:dyDescent="0.25">
      <c r="A6796" s="73">
        <v>1801010</v>
      </c>
      <c r="B6796" s="98" t="s">
        <v>2893</v>
      </c>
      <c r="C6796" s="74"/>
      <c r="D6796" s="115">
        <v>850.37</v>
      </c>
      <c r="E6796" s="75"/>
      <c r="F6796" s="112">
        <f t="shared" si="319"/>
        <v>1020.444</v>
      </c>
      <c r="G6796" s="80" t="s">
        <v>3334</v>
      </c>
      <c r="H6796" s="358"/>
      <c r="L6796"/>
      <c r="M6796"/>
      <c r="P6796" s="9">
        <v>155</v>
      </c>
      <c r="V6796" s="39"/>
      <c r="Z6796" s="38"/>
      <c r="AA6796" s="38">
        <v>0</v>
      </c>
      <c r="AB6796" s="30"/>
      <c r="AC6796" s="31"/>
      <c r="AD6796" s="32"/>
      <c r="AE6796" s="32"/>
      <c r="AF6796" s="34"/>
      <c r="AJ6796" s="350"/>
      <c r="AK6796" s="3"/>
      <c r="AL6796" s="3"/>
    </row>
    <row r="6797" spans="1:38" ht="12" customHeight="1" x14ac:dyDescent="0.25">
      <c r="A6797" s="73">
        <v>1801011</v>
      </c>
      <c r="B6797" s="98" t="s">
        <v>2894</v>
      </c>
      <c r="C6797" s="74"/>
      <c r="D6797" s="115">
        <v>1275.06</v>
      </c>
      <c r="E6797" s="75"/>
      <c r="F6797" s="112">
        <f t="shared" si="319"/>
        <v>1530.0719999999999</v>
      </c>
      <c r="G6797" s="80" t="s">
        <v>3334</v>
      </c>
      <c r="H6797" s="358"/>
      <c r="I6797" s="360" t="s">
        <v>8353</v>
      </c>
      <c r="L6797"/>
      <c r="M6797"/>
      <c r="P6797" s="9">
        <v>155</v>
      </c>
      <c r="V6797" s="39"/>
      <c r="Z6797" s="38"/>
      <c r="AA6797" s="38">
        <v>0</v>
      </c>
      <c r="AB6797" s="30"/>
      <c r="AC6797" s="31"/>
      <c r="AD6797" s="32"/>
      <c r="AE6797" s="32"/>
      <c r="AF6797" s="34"/>
      <c r="AJ6797" s="350"/>
      <c r="AK6797" s="3"/>
      <c r="AL6797" s="3"/>
    </row>
    <row r="6798" spans="1:38" ht="12" customHeight="1" x14ac:dyDescent="0.25">
      <c r="A6798" s="73">
        <v>1801012</v>
      </c>
      <c r="B6798" s="98" t="s">
        <v>2895</v>
      </c>
      <c r="C6798" s="74"/>
      <c r="D6798" s="115">
        <v>769.43</v>
      </c>
      <c r="E6798" s="75" t="s">
        <v>6463</v>
      </c>
      <c r="F6798" s="112">
        <f t="shared" si="319"/>
        <v>923.31599999999992</v>
      </c>
      <c r="G6798" s="80" t="s">
        <v>3334</v>
      </c>
      <c r="H6798" s="358"/>
      <c r="I6798" s="361"/>
      <c r="L6798"/>
      <c r="M6798"/>
      <c r="P6798" s="9">
        <v>155</v>
      </c>
      <c r="V6798" s="39"/>
      <c r="Z6798" s="38"/>
      <c r="AA6798" s="38">
        <v>0</v>
      </c>
      <c r="AB6798" s="30"/>
      <c r="AC6798" s="31"/>
      <c r="AD6798" s="32"/>
      <c r="AE6798" s="32"/>
      <c r="AF6798" s="34"/>
      <c r="AJ6798" s="350"/>
      <c r="AK6798" s="3"/>
      <c r="AL6798" s="3"/>
    </row>
    <row r="6799" spans="1:38" ht="12" customHeight="1" x14ac:dyDescent="0.25">
      <c r="A6799" s="73">
        <v>1801013</v>
      </c>
      <c r="B6799" s="98" t="s">
        <v>2896</v>
      </c>
      <c r="C6799" s="74"/>
      <c r="D6799" s="115">
        <v>1299.03</v>
      </c>
      <c r="E6799" s="75" t="s">
        <v>6463</v>
      </c>
      <c r="F6799" s="112">
        <f t="shared" si="319"/>
        <v>1558.836</v>
      </c>
      <c r="G6799" s="80" t="s">
        <v>3334</v>
      </c>
      <c r="H6799" s="358"/>
      <c r="L6799"/>
      <c r="M6799"/>
      <c r="P6799" s="9">
        <v>155</v>
      </c>
      <c r="V6799" s="39"/>
      <c r="Z6799" s="38"/>
      <c r="AA6799" s="38">
        <v>0</v>
      </c>
      <c r="AB6799" s="30"/>
      <c r="AC6799" s="31"/>
      <c r="AD6799" s="32"/>
      <c r="AE6799" s="32"/>
      <c r="AF6799" s="34"/>
      <c r="AJ6799" s="350"/>
      <c r="AK6799" s="3"/>
      <c r="AL6799" s="3"/>
    </row>
    <row r="6800" spans="1:38" ht="12" customHeight="1" x14ac:dyDescent="0.25">
      <c r="A6800" s="73">
        <v>1801014</v>
      </c>
      <c r="B6800" s="98" t="s">
        <v>2897</v>
      </c>
      <c r="C6800" s="74"/>
      <c r="D6800" s="115">
        <v>1299.03</v>
      </c>
      <c r="E6800" s="75" t="s">
        <v>6463</v>
      </c>
      <c r="F6800" s="112">
        <f t="shared" si="319"/>
        <v>1558.836</v>
      </c>
      <c r="G6800" s="80" t="s">
        <v>3334</v>
      </c>
      <c r="H6800" s="358"/>
      <c r="L6800"/>
      <c r="M6800"/>
      <c r="P6800" s="9">
        <v>155</v>
      </c>
      <c r="V6800" s="39"/>
      <c r="Z6800" s="38"/>
      <c r="AA6800" s="38">
        <v>0</v>
      </c>
      <c r="AB6800" s="30"/>
      <c r="AC6800" s="31"/>
      <c r="AD6800" s="32"/>
      <c r="AE6800" s="32"/>
      <c r="AF6800" s="34"/>
      <c r="AJ6800" s="350"/>
      <c r="AK6800" s="3"/>
      <c r="AL6800" s="3"/>
    </row>
    <row r="6801" spans="1:38" ht="12" customHeight="1" x14ac:dyDescent="0.25">
      <c r="A6801" s="73">
        <v>1801015</v>
      </c>
      <c r="B6801" s="98" t="s">
        <v>2898</v>
      </c>
      <c r="C6801" s="74"/>
      <c r="D6801" s="115">
        <v>1203.0999999999999</v>
      </c>
      <c r="E6801" s="75" t="s">
        <v>6463</v>
      </c>
      <c r="F6801" s="112">
        <f t="shared" si="319"/>
        <v>1443.7199999999998</v>
      </c>
      <c r="G6801" s="80" t="s">
        <v>3334</v>
      </c>
      <c r="H6801" s="358"/>
      <c r="L6801"/>
      <c r="M6801"/>
      <c r="P6801" s="9">
        <v>155</v>
      </c>
      <c r="V6801" s="39"/>
      <c r="Z6801" s="38"/>
      <c r="AA6801" s="38">
        <v>0</v>
      </c>
      <c r="AB6801" s="30"/>
      <c r="AC6801" s="31"/>
      <c r="AD6801" s="32"/>
      <c r="AE6801" s="32"/>
      <c r="AF6801" s="34"/>
      <c r="AJ6801" s="350"/>
      <c r="AK6801" s="3"/>
      <c r="AL6801" s="3"/>
    </row>
    <row r="6802" spans="1:38" ht="12" customHeight="1" x14ac:dyDescent="0.25">
      <c r="A6802" s="271">
        <v>1801016</v>
      </c>
      <c r="B6802" s="100" t="s">
        <v>2899</v>
      </c>
      <c r="C6802" s="85"/>
      <c r="D6802" s="115">
        <v>1899.61</v>
      </c>
      <c r="E6802" s="86" t="s">
        <v>6463</v>
      </c>
      <c r="F6802" s="292">
        <f t="shared" si="319"/>
        <v>2279.5319999999997</v>
      </c>
      <c r="G6802" s="87" t="s">
        <v>3334</v>
      </c>
      <c r="H6802" s="358"/>
      <c r="L6802"/>
      <c r="M6802"/>
      <c r="P6802" s="9">
        <v>155</v>
      </c>
      <c r="V6802" s="39"/>
      <c r="Z6802" s="38"/>
      <c r="AA6802" s="38">
        <v>0</v>
      </c>
      <c r="AB6802" s="30"/>
      <c r="AC6802" s="31"/>
      <c r="AD6802" s="32"/>
      <c r="AE6802" s="32"/>
      <c r="AF6802" s="34"/>
      <c r="AJ6802" s="350"/>
      <c r="AK6802" s="3"/>
      <c r="AL6802" s="3"/>
    </row>
    <row r="6803" spans="1:38" ht="60" customHeight="1" x14ac:dyDescent="0.25">
      <c r="A6803" s="269">
        <v>243</v>
      </c>
      <c r="B6803" s="284" t="s">
        <v>8154</v>
      </c>
      <c r="C6803" s="267"/>
      <c r="D6803" s="115"/>
      <c r="E6803" s="267"/>
      <c r="F6803" s="298"/>
      <c r="G6803" s="189"/>
      <c r="H6803" s="358"/>
      <c r="I6803" s="331"/>
      <c r="J6803" s="72"/>
      <c r="K6803" s="72"/>
      <c r="L6803"/>
      <c r="M6803"/>
      <c r="P6803" s="9">
        <v>156</v>
      </c>
      <c r="R6803" s="36"/>
      <c r="V6803" s="37"/>
      <c r="Z6803" s="38"/>
      <c r="AA6803" s="38"/>
      <c r="AB6803" s="30"/>
      <c r="AC6803" s="31"/>
      <c r="AD6803" s="32"/>
      <c r="AE6803" s="32"/>
      <c r="AF6803" s="33"/>
      <c r="AJ6803" s="350"/>
      <c r="AK6803" s="3"/>
      <c r="AL6803" s="3"/>
    </row>
    <row r="6804" spans="1:38" ht="12" customHeight="1" x14ac:dyDescent="0.25">
      <c r="A6804" s="76">
        <v>5508011</v>
      </c>
      <c r="B6804" s="270" t="s">
        <v>2900</v>
      </c>
      <c r="C6804" s="77"/>
      <c r="D6804" s="115">
        <v>176.42</v>
      </c>
      <c r="E6804" s="78"/>
      <c r="F6804" s="112">
        <f t="shared" si="319"/>
        <v>211.70399999999998</v>
      </c>
      <c r="G6804" s="79" t="s">
        <v>3334</v>
      </c>
      <c r="H6804" s="358"/>
      <c r="I6804" s="326" t="s">
        <v>4995</v>
      </c>
      <c r="L6804"/>
      <c r="M6804"/>
      <c r="P6804" s="9">
        <v>156</v>
      </c>
      <c r="V6804" s="39"/>
      <c r="Z6804" s="38"/>
      <c r="AA6804" s="38">
        <v>5.0008118201006653</v>
      </c>
      <c r="AB6804" s="30"/>
      <c r="AC6804" s="31"/>
      <c r="AD6804" s="32"/>
      <c r="AE6804" s="32"/>
      <c r="AF6804" s="33"/>
      <c r="AJ6804" s="350">
        <v>2102011</v>
      </c>
      <c r="AK6804" s="3"/>
      <c r="AL6804" s="3"/>
    </row>
    <row r="6805" spans="1:38" ht="12" customHeight="1" x14ac:dyDescent="0.25">
      <c r="A6805" s="73">
        <v>2102012</v>
      </c>
      <c r="B6805" s="98" t="s">
        <v>2901</v>
      </c>
      <c r="C6805" s="74"/>
      <c r="D6805" s="115">
        <v>131.49</v>
      </c>
      <c r="E6805" s="75" t="s">
        <v>6463</v>
      </c>
      <c r="F6805" s="309">
        <f t="shared" si="319"/>
        <v>157.78800000000001</v>
      </c>
      <c r="G6805" s="80" t="s">
        <v>3334</v>
      </c>
      <c r="H6805" s="358"/>
      <c r="I6805" s="360" t="s">
        <v>8365</v>
      </c>
      <c r="L6805"/>
      <c r="M6805"/>
      <c r="P6805" s="9">
        <v>156</v>
      </c>
      <c r="V6805" s="39"/>
      <c r="Z6805" s="38"/>
      <c r="AA6805" s="38">
        <v>0</v>
      </c>
      <c r="AB6805" s="30"/>
      <c r="AC6805" s="31"/>
      <c r="AD6805" s="32"/>
      <c r="AE6805" s="32"/>
      <c r="AF6805" s="33"/>
      <c r="AJ6805" s="350"/>
      <c r="AK6805" s="3"/>
      <c r="AL6805" s="3"/>
    </row>
    <row r="6806" spans="1:38" ht="12" customHeight="1" x14ac:dyDescent="0.25">
      <c r="A6806" s="73">
        <v>5508013</v>
      </c>
      <c r="B6806" s="98" t="s">
        <v>2902</v>
      </c>
      <c r="C6806" s="74"/>
      <c r="D6806" s="115">
        <v>218.54</v>
      </c>
      <c r="E6806" s="75"/>
      <c r="F6806" s="112">
        <f t="shared" si="319"/>
        <v>262.24799999999999</v>
      </c>
      <c r="G6806" s="80" t="s">
        <v>3334</v>
      </c>
      <c r="H6806" s="358"/>
      <c r="I6806" s="361"/>
      <c r="L6806"/>
      <c r="M6806"/>
      <c r="P6806" s="9">
        <v>156</v>
      </c>
      <c r="V6806" s="39"/>
      <c r="Z6806" s="38"/>
      <c r="AA6806" s="38">
        <v>5.0003276754702171</v>
      </c>
      <c r="AB6806" s="30"/>
      <c r="AC6806" s="31"/>
      <c r="AD6806" s="32"/>
      <c r="AE6806" s="32"/>
      <c r="AF6806" s="33"/>
      <c r="AJ6806" s="350">
        <v>2102013</v>
      </c>
      <c r="AK6806" s="3"/>
      <c r="AL6806" s="3"/>
    </row>
    <row r="6807" spans="1:38" ht="12" customHeight="1" x14ac:dyDescent="0.25">
      <c r="A6807" s="73">
        <v>5508014</v>
      </c>
      <c r="B6807" s="98" t="s">
        <v>2903</v>
      </c>
      <c r="C6807" s="74"/>
      <c r="D6807" s="115">
        <v>218.54</v>
      </c>
      <c r="E6807" s="75"/>
      <c r="F6807" s="112">
        <f t="shared" si="319"/>
        <v>262.24799999999999</v>
      </c>
      <c r="G6807" s="80" t="s">
        <v>3334</v>
      </c>
      <c r="H6807" s="358"/>
      <c r="L6807"/>
      <c r="M6807"/>
      <c r="P6807" s="9">
        <v>156</v>
      </c>
      <c r="V6807" s="39"/>
      <c r="Z6807" s="38"/>
      <c r="AA6807" s="38">
        <v>5.0003276754702171</v>
      </c>
      <c r="AB6807" s="30"/>
      <c r="AC6807" s="31"/>
      <c r="AD6807" s="32"/>
      <c r="AE6807" s="32"/>
      <c r="AF6807" s="33"/>
      <c r="AJ6807" s="350">
        <v>2102014</v>
      </c>
      <c r="AK6807" s="3"/>
      <c r="AL6807" s="3"/>
    </row>
    <row r="6808" spans="1:38" ht="12" customHeight="1" x14ac:dyDescent="0.25">
      <c r="A6808" s="73">
        <v>5508015</v>
      </c>
      <c r="B6808" s="98" t="s">
        <v>2904</v>
      </c>
      <c r="C6808" s="74"/>
      <c r="D6808" s="115">
        <v>232.25</v>
      </c>
      <c r="E6808" s="75" t="s">
        <v>6463</v>
      </c>
      <c r="F6808" s="112">
        <f t="shared" si="319"/>
        <v>278.7</v>
      </c>
      <c r="G6808" s="80" t="s">
        <v>3334</v>
      </c>
      <c r="H6808" s="358"/>
      <c r="I6808" s="326" t="s">
        <v>4968</v>
      </c>
      <c r="L6808"/>
      <c r="M6808"/>
      <c r="P6808" s="9">
        <v>156</v>
      </c>
      <c r="V6808" s="39"/>
      <c r="Z6808" s="38"/>
      <c r="AA6808" s="38">
        <v>5.0012333497779906</v>
      </c>
      <c r="AB6808" s="30"/>
      <c r="AC6808" s="31"/>
      <c r="AD6808" s="32"/>
      <c r="AE6808" s="32"/>
      <c r="AF6808" s="33"/>
      <c r="AJ6808" s="350">
        <v>2102015</v>
      </c>
      <c r="AK6808" s="3"/>
      <c r="AL6808" s="3"/>
    </row>
    <row r="6809" spans="1:38" ht="12" customHeight="1" x14ac:dyDescent="0.25">
      <c r="A6809" s="73">
        <v>2102016</v>
      </c>
      <c r="B6809" s="98" t="s">
        <v>2905</v>
      </c>
      <c r="C6809" s="74"/>
      <c r="D6809" s="115">
        <v>158.19</v>
      </c>
      <c r="E6809" s="75" t="s">
        <v>6463</v>
      </c>
      <c r="F6809" s="309">
        <f t="shared" si="319"/>
        <v>189.828</v>
      </c>
      <c r="G6809" s="80" t="s">
        <v>3334</v>
      </c>
      <c r="H6809" s="358"/>
      <c r="I6809" s="360" t="s">
        <v>8355</v>
      </c>
      <c r="L6809"/>
      <c r="M6809"/>
      <c r="P6809" s="9">
        <v>156</v>
      </c>
      <c r="V6809" s="39"/>
      <c r="Z6809" s="38"/>
      <c r="AA6809" s="38">
        <v>0</v>
      </c>
      <c r="AB6809" s="30"/>
      <c r="AC6809" s="31"/>
      <c r="AD6809" s="32"/>
      <c r="AE6809" s="32"/>
      <c r="AF6809" s="33"/>
      <c r="AJ6809" s="350"/>
      <c r="AK6809" s="3"/>
      <c r="AL6809" s="3"/>
    </row>
    <row r="6810" spans="1:38" ht="12" customHeight="1" x14ac:dyDescent="0.25">
      <c r="A6810" s="73">
        <v>5508017</v>
      </c>
      <c r="B6810" s="98" t="s">
        <v>2906</v>
      </c>
      <c r="C6810" s="74"/>
      <c r="D6810" s="115">
        <v>351.99</v>
      </c>
      <c r="E6810" s="75"/>
      <c r="F6810" s="112">
        <f t="shared" si="319"/>
        <v>422.38799999999998</v>
      </c>
      <c r="G6810" s="80" t="s">
        <v>3334</v>
      </c>
      <c r="H6810" s="358"/>
      <c r="I6810" s="361"/>
      <c r="L6810"/>
      <c r="M6810"/>
      <c r="P6810" s="9">
        <v>156</v>
      </c>
      <c r="V6810" s="39"/>
      <c r="Z6810" s="38"/>
      <c r="AA6810" s="38">
        <v>5.0006103267282498</v>
      </c>
      <c r="AB6810" s="30"/>
      <c r="AC6810" s="31"/>
      <c r="AD6810" s="32"/>
      <c r="AE6810" s="32"/>
      <c r="AF6810" s="33"/>
      <c r="AJ6810" s="350">
        <v>2102017</v>
      </c>
      <c r="AK6810" s="3"/>
      <c r="AL6810" s="3"/>
    </row>
    <row r="6811" spans="1:38" ht="12" customHeight="1" x14ac:dyDescent="0.25">
      <c r="A6811" s="73">
        <v>2102018</v>
      </c>
      <c r="B6811" s="98" t="s">
        <v>2907</v>
      </c>
      <c r="C6811" s="74"/>
      <c r="D6811" s="115">
        <v>231.01</v>
      </c>
      <c r="E6811" s="75" t="s">
        <v>6463</v>
      </c>
      <c r="F6811" s="309">
        <f t="shared" si="319"/>
        <v>277.21199999999999</v>
      </c>
      <c r="G6811" s="80" t="s">
        <v>3334</v>
      </c>
      <c r="H6811" s="358"/>
      <c r="L6811"/>
      <c r="M6811"/>
      <c r="P6811" s="9">
        <v>156</v>
      </c>
      <c r="V6811" s="39"/>
      <c r="Z6811" s="38"/>
      <c r="AA6811" s="38">
        <v>0</v>
      </c>
      <c r="AB6811" s="30"/>
      <c r="AC6811" s="31"/>
      <c r="AD6811" s="32"/>
      <c r="AE6811" s="32"/>
      <c r="AF6811" s="33"/>
      <c r="AJ6811" s="350"/>
      <c r="AK6811" s="3"/>
      <c r="AL6811" s="3"/>
    </row>
    <row r="6812" spans="1:38" ht="12" customHeight="1" x14ac:dyDescent="0.25">
      <c r="A6812" s="73">
        <v>5508019</v>
      </c>
      <c r="B6812" s="98" t="s">
        <v>2908</v>
      </c>
      <c r="C6812" s="74"/>
      <c r="D6812" s="115">
        <v>631.30999999999995</v>
      </c>
      <c r="E6812" s="75"/>
      <c r="F6812" s="112">
        <f t="shared" si="319"/>
        <v>757.57199999999989</v>
      </c>
      <c r="G6812" s="80" t="s">
        <v>3334</v>
      </c>
      <c r="H6812" s="358"/>
      <c r="I6812" s="360" t="s">
        <v>8354</v>
      </c>
      <c r="L6812"/>
      <c r="M6812"/>
      <c r="P6812" s="9">
        <v>156</v>
      </c>
      <c r="V6812" s="39"/>
      <c r="Z6812" s="38"/>
      <c r="AA6812" s="38">
        <v>5</v>
      </c>
      <c r="AB6812" s="30"/>
      <c r="AC6812" s="31"/>
      <c r="AD6812" s="32"/>
      <c r="AE6812" s="32"/>
      <c r="AF6812" s="33"/>
      <c r="AJ6812" s="350">
        <v>2102019</v>
      </c>
      <c r="AK6812" s="3"/>
      <c r="AL6812" s="3"/>
    </row>
    <row r="6813" spans="1:38" ht="12" customHeight="1" x14ac:dyDescent="0.25">
      <c r="A6813" s="271">
        <v>5508020</v>
      </c>
      <c r="B6813" s="100" t="s">
        <v>2909</v>
      </c>
      <c r="C6813" s="85"/>
      <c r="D6813" s="115">
        <v>2003.03</v>
      </c>
      <c r="E6813" s="86"/>
      <c r="F6813" s="292">
        <f t="shared" si="319"/>
        <v>2403.636</v>
      </c>
      <c r="G6813" s="87" t="s">
        <v>3334</v>
      </c>
      <c r="H6813" s="358"/>
      <c r="I6813" s="367"/>
      <c r="L6813"/>
      <c r="M6813"/>
      <c r="P6813" s="9">
        <v>156</v>
      </c>
      <c r="V6813" s="39"/>
      <c r="Z6813" s="38"/>
      <c r="AA6813" s="38">
        <v>5.0001072524078154</v>
      </c>
      <c r="AB6813" s="30"/>
      <c r="AC6813" s="31"/>
      <c r="AD6813" s="32"/>
      <c r="AE6813" s="32"/>
      <c r="AF6813" s="33"/>
      <c r="AJ6813" s="350">
        <v>2102020</v>
      </c>
      <c r="AK6813" s="3"/>
      <c r="AL6813" s="3"/>
    </row>
    <row r="6814" spans="1:38" ht="60" customHeight="1" x14ac:dyDescent="0.25">
      <c r="A6814" s="269">
        <v>244</v>
      </c>
      <c r="B6814" s="284" t="s">
        <v>8155</v>
      </c>
      <c r="C6814" s="267"/>
      <c r="D6814" s="115"/>
      <c r="E6814" s="267"/>
      <c r="F6814" s="298"/>
      <c r="G6814" s="189"/>
      <c r="H6814" s="358"/>
      <c r="I6814" s="331"/>
      <c r="J6814" s="72"/>
      <c r="K6814" s="72"/>
      <c r="L6814"/>
      <c r="M6814"/>
      <c r="P6814" s="9">
        <v>157</v>
      </c>
      <c r="R6814" s="36"/>
      <c r="V6814" s="37"/>
      <c r="Z6814" s="38"/>
      <c r="AA6814" s="38"/>
      <c r="AB6814" s="30"/>
      <c r="AC6814" s="31"/>
      <c r="AD6814" s="32"/>
      <c r="AE6814" s="32"/>
      <c r="AF6814" s="33"/>
      <c r="AJ6814" s="350"/>
      <c r="AK6814" s="3"/>
      <c r="AL6814" s="3"/>
    </row>
    <row r="6815" spans="1:38" ht="12" customHeight="1" x14ac:dyDescent="0.25">
      <c r="A6815" s="76">
        <v>2102001</v>
      </c>
      <c r="B6815" s="270" t="s">
        <v>2910</v>
      </c>
      <c r="C6815" s="77"/>
      <c r="D6815" s="115">
        <v>217.02</v>
      </c>
      <c r="E6815" s="78" t="s">
        <v>6463</v>
      </c>
      <c r="F6815" s="309">
        <f t="shared" ref="F6815:F6877" si="320">D6815*1.2</f>
        <v>260.42399999999998</v>
      </c>
      <c r="G6815" s="79" t="s">
        <v>3334</v>
      </c>
      <c r="H6815" s="358"/>
      <c r="I6815" s="326" t="s">
        <v>4995</v>
      </c>
      <c r="L6815"/>
      <c r="M6815"/>
      <c r="P6815" s="9">
        <v>157</v>
      </c>
      <c r="V6815" s="39"/>
      <c r="Z6815" s="38"/>
      <c r="AA6815" s="38">
        <v>0</v>
      </c>
      <c r="AB6815" s="30"/>
      <c r="AC6815" s="31"/>
      <c r="AD6815" s="32"/>
      <c r="AE6815" s="32"/>
      <c r="AF6815" s="33"/>
      <c r="AJ6815" s="350"/>
      <c r="AK6815" s="3"/>
      <c r="AL6815" s="3"/>
    </row>
    <row r="6816" spans="1:38" ht="12" customHeight="1" x14ac:dyDescent="0.25">
      <c r="A6816" s="73">
        <v>2102002</v>
      </c>
      <c r="B6816" s="98" t="s">
        <v>2911</v>
      </c>
      <c r="C6816" s="74"/>
      <c r="D6816" s="115">
        <v>251.24</v>
      </c>
      <c r="E6816" s="75" t="s">
        <v>6463</v>
      </c>
      <c r="F6816" s="309">
        <f t="shared" si="320"/>
        <v>301.488</v>
      </c>
      <c r="G6816" s="80" t="s">
        <v>3334</v>
      </c>
      <c r="H6816" s="358"/>
      <c r="I6816" s="360" t="s">
        <v>8366</v>
      </c>
      <c r="L6816"/>
      <c r="M6816"/>
      <c r="P6816" s="9">
        <v>157</v>
      </c>
      <c r="V6816" s="39"/>
      <c r="Z6816" s="38"/>
      <c r="AA6816" s="38">
        <v>0</v>
      </c>
      <c r="AB6816" s="30"/>
      <c r="AC6816" s="31"/>
      <c r="AD6816" s="32"/>
      <c r="AE6816" s="32"/>
      <c r="AF6816" s="33"/>
      <c r="AJ6816" s="350"/>
      <c r="AK6816" s="3"/>
      <c r="AL6816" s="3"/>
    </row>
    <row r="6817" spans="1:38" ht="12" customHeight="1" x14ac:dyDescent="0.25">
      <c r="A6817" s="73">
        <v>5508003</v>
      </c>
      <c r="B6817" s="98" t="s">
        <v>2912</v>
      </c>
      <c r="C6817" s="74"/>
      <c r="D6817" s="115">
        <v>398.78</v>
      </c>
      <c r="E6817" s="75" t="s">
        <v>6464</v>
      </c>
      <c r="F6817" s="112">
        <f t="shared" si="320"/>
        <v>478.53599999999994</v>
      </c>
      <c r="G6817" s="80" t="s">
        <v>3334</v>
      </c>
      <c r="H6817" s="358"/>
      <c r="I6817" s="361"/>
      <c r="L6817"/>
      <c r="M6817"/>
      <c r="P6817" s="9">
        <v>157</v>
      </c>
      <c r="V6817" s="39"/>
      <c r="Z6817" s="38"/>
      <c r="AA6817" s="38">
        <v>4.9992817123976465</v>
      </c>
      <c r="AB6817" s="30"/>
      <c r="AC6817" s="31"/>
      <c r="AD6817" s="32"/>
      <c r="AE6817" s="32"/>
      <c r="AF6817" s="33"/>
      <c r="AJ6817" s="350">
        <v>2102003</v>
      </c>
      <c r="AK6817" s="3"/>
      <c r="AL6817" s="3"/>
    </row>
    <row r="6818" spans="1:38" ht="12" customHeight="1" x14ac:dyDescent="0.25">
      <c r="A6818" s="73">
        <v>2102004</v>
      </c>
      <c r="B6818" s="98" t="s">
        <v>2913</v>
      </c>
      <c r="C6818" s="74"/>
      <c r="D6818" s="115">
        <v>305.27</v>
      </c>
      <c r="E6818" s="75" t="s">
        <v>6463</v>
      </c>
      <c r="F6818" s="309">
        <f t="shared" si="320"/>
        <v>366.32399999999996</v>
      </c>
      <c r="G6818" s="80" t="s">
        <v>3334</v>
      </c>
      <c r="H6818" s="358"/>
      <c r="L6818"/>
      <c r="M6818"/>
      <c r="P6818" s="9">
        <v>157</v>
      </c>
      <c r="V6818" s="39"/>
      <c r="Z6818" s="38"/>
      <c r="AA6818" s="38">
        <v>0</v>
      </c>
      <c r="AB6818" s="30"/>
      <c r="AC6818" s="31"/>
      <c r="AD6818" s="32"/>
      <c r="AE6818" s="32"/>
      <c r="AF6818" s="33"/>
      <c r="AJ6818" s="350"/>
      <c r="AK6818" s="3"/>
      <c r="AL6818" s="3"/>
    </row>
    <row r="6819" spans="1:38" ht="12" customHeight="1" x14ac:dyDescent="0.25">
      <c r="A6819" s="73">
        <v>2102005</v>
      </c>
      <c r="B6819" s="98" t="s">
        <v>2914</v>
      </c>
      <c r="C6819" s="74"/>
      <c r="D6819" s="115">
        <v>403.85</v>
      </c>
      <c r="E6819" s="75" t="s">
        <v>6463</v>
      </c>
      <c r="F6819" s="309">
        <f t="shared" si="320"/>
        <v>484.62</v>
      </c>
      <c r="G6819" s="80" t="s">
        <v>3334</v>
      </c>
      <c r="H6819" s="358"/>
      <c r="I6819" s="326" t="s">
        <v>4968</v>
      </c>
      <c r="L6819"/>
      <c r="M6819"/>
      <c r="P6819" s="9">
        <v>157</v>
      </c>
      <c r="V6819" s="39"/>
      <c r="Z6819" s="38"/>
      <c r="AA6819" s="38">
        <v>0</v>
      </c>
      <c r="AB6819" s="30"/>
      <c r="AC6819" s="31"/>
      <c r="AD6819" s="32"/>
      <c r="AE6819" s="32"/>
      <c r="AF6819" s="33"/>
      <c r="AJ6819" s="350"/>
      <c r="AK6819" s="3"/>
      <c r="AL6819" s="3"/>
    </row>
    <row r="6820" spans="1:38" ht="12" customHeight="1" x14ac:dyDescent="0.25">
      <c r="A6820" s="73">
        <v>2102006</v>
      </c>
      <c r="B6820" s="98" t="s">
        <v>2915</v>
      </c>
      <c r="C6820" s="74"/>
      <c r="D6820" s="115">
        <v>422.8</v>
      </c>
      <c r="E6820" s="75" t="s">
        <v>6463</v>
      </c>
      <c r="F6820" s="309">
        <f t="shared" si="320"/>
        <v>507.36</v>
      </c>
      <c r="G6820" s="80" t="s">
        <v>3334</v>
      </c>
      <c r="H6820" s="358"/>
      <c r="I6820" s="360" t="s">
        <v>8355</v>
      </c>
      <c r="L6820"/>
      <c r="M6820"/>
      <c r="P6820" s="9">
        <v>157</v>
      </c>
      <c r="V6820" s="39"/>
      <c r="Z6820" s="38"/>
      <c r="AA6820" s="38">
        <v>0</v>
      </c>
      <c r="AB6820" s="30"/>
      <c r="AC6820" s="31"/>
      <c r="AD6820" s="32"/>
      <c r="AE6820" s="32"/>
      <c r="AF6820" s="33"/>
      <c r="AJ6820" s="350"/>
      <c r="AK6820" s="3"/>
      <c r="AL6820" s="3"/>
    </row>
    <row r="6821" spans="1:38" ht="12" customHeight="1" x14ac:dyDescent="0.25">
      <c r="A6821" s="73">
        <v>2102007</v>
      </c>
      <c r="B6821" s="98" t="s">
        <v>2916</v>
      </c>
      <c r="C6821" s="74"/>
      <c r="D6821" s="115">
        <v>657.68</v>
      </c>
      <c r="E6821" s="75" t="s">
        <v>6463</v>
      </c>
      <c r="F6821" s="309">
        <f t="shared" si="320"/>
        <v>789.21599999999989</v>
      </c>
      <c r="G6821" s="80" t="s">
        <v>3334</v>
      </c>
      <c r="H6821" s="358"/>
      <c r="I6821" s="361"/>
      <c r="L6821"/>
      <c r="M6821"/>
      <c r="P6821" s="9">
        <v>157</v>
      </c>
      <c r="V6821" s="39"/>
      <c r="Z6821" s="38"/>
      <c r="AA6821" s="38">
        <v>0</v>
      </c>
      <c r="AB6821" s="30"/>
      <c r="AC6821" s="31"/>
      <c r="AD6821" s="32"/>
      <c r="AE6821" s="32"/>
      <c r="AF6821" s="33"/>
      <c r="AJ6821" s="350"/>
      <c r="AK6821" s="3"/>
      <c r="AL6821" s="3"/>
    </row>
    <row r="6822" spans="1:38" ht="12" customHeight="1" x14ac:dyDescent="0.25">
      <c r="A6822" s="73">
        <v>5508008</v>
      </c>
      <c r="B6822" s="98" t="s">
        <v>2917</v>
      </c>
      <c r="C6822" s="74"/>
      <c r="D6822" s="115">
        <v>752.41</v>
      </c>
      <c r="E6822" s="75" t="s">
        <v>6463</v>
      </c>
      <c r="F6822" s="112">
        <f t="shared" si="320"/>
        <v>902.89199999999994</v>
      </c>
      <c r="G6822" s="80" t="s">
        <v>3334</v>
      </c>
      <c r="H6822" s="358"/>
      <c r="L6822"/>
      <c r="M6822"/>
      <c r="P6822" s="9">
        <v>157</v>
      </c>
      <c r="V6822" s="39"/>
      <c r="Z6822" s="38"/>
      <c r="AA6822" s="38">
        <v>5.0004758732273729</v>
      </c>
      <c r="AB6822" s="30"/>
      <c r="AC6822" s="31"/>
      <c r="AD6822" s="32"/>
      <c r="AE6822" s="32"/>
      <c r="AF6822" s="33"/>
      <c r="AJ6822" s="350">
        <v>2102008</v>
      </c>
      <c r="AK6822" s="3"/>
      <c r="AL6822" s="3"/>
    </row>
    <row r="6823" spans="1:38" ht="12" customHeight="1" x14ac:dyDescent="0.25">
      <c r="A6823" s="73">
        <v>5508009</v>
      </c>
      <c r="B6823" s="98" t="s">
        <v>2918</v>
      </c>
      <c r="C6823" s="74"/>
      <c r="D6823" s="115">
        <v>1304.5999999999999</v>
      </c>
      <c r="E6823" s="75" t="s">
        <v>6463</v>
      </c>
      <c r="F6823" s="112">
        <f t="shared" si="320"/>
        <v>1565.5199999999998</v>
      </c>
      <c r="G6823" s="80" t="s">
        <v>3334</v>
      </c>
      <c r="H6823" s="358"/>
      <c r="I6823" s="360" t="s">
        <v>8354</v>
      </c>
      <c r="L6823"/>
      <c r="M6823"/>
      <c r="P6823" s="9">
        <v>157</v>
      </c>
      <c r="V6823" s="39"/>
      <c r="Z6823" s="38"/>
      <c r="AA6823" s="38">
        <v>5.0004940114830134</v>
      </c>
      <c r="AB6823" s="30"/>
      <c r="AC6823" s="31"/>
      <c r="AD6823" s="32"/>
      <c r="AE6823" s="32"/>
      <c r="AF6823" s="33"/>
      <c r="AJ6823" s="350">
        <v>2102009</v>
      </c>
      <c r="AK6823" s="3"/>
      <c r="AL6823" s="3"/>
    </row>
    <row r="6824" spans="1:38" ht="12" customHeight="1" x14ac:dyDescent="0.25">
      <c r="A6824" s="271">
        <v>2102010</v>
      </c>
      <c r="B6824" s="100" t="s">
        <v>2919</v>
      </c>
      <c r="C6824" s="85"/>
      <c r="D6824" s="115">
        <v>2657.32</v>
      </c>
      <c r="E6824" s="86" t="s">
        <v>6463</v>
      </c>
      <c r="F6824" s="310">
        <f t="shared" si="320"/>
        <v>3188.7840000000001</v>
      </c>
      <c r="G6824" s="87" t="s">
        <v>3334</v>
      </c>
      <c r="H6824" s="358"/>
      <c r="I6824" s="367"/>
      <c r="L6824"/>
      <c r="M6824"/>
      <c r="P6824" s="9">
        <v>157</v>
      </c>
      <c r="V6824" s="39"/>
      <c r="Z6824" s="38"/>
      <c r="AA6824" s="38">
        <v>0</v>
      </c>
      <c r="AB6824" s="30"/>
      <c r="AC6824" s="31"/>
      <c r="AD6824" s="32"/>
      <c r="AE6824" s="32"/>
      <c r="AF6824" s="33"/>
      <c r="AJ6824" s="350"/>
      <c r="AK6824" s="3"/>
      <c r="AL6824" s="3"/>
    </row>
    <row r="6825" spans="1:38" ht="60" customHeight="1" x14ac:dyDescent="0.25">
      <c r="A6825" s="269">
        <v>245</v>
      </c>
      <c r="B6825" s="284" t="s">
        <v>8156</v>
      </c>
      <c r="C6825" s="267"/>
      <c r="D6825" s="115"/>
      <c r="E6825" s="267"/>
      <c r="F6825" s="298"/>
      <c r="G6825" s="189"/>
      <c r="H6825" s="358"/>
      <c r="I6825" s="331"/>
      <c r="J6825" s="72"/>
      <c r="K6825" s="72"/>
      <c r="L6825"/>
      <c r="M6825"/>
      <c r="P6825" s="9">
        <v>158</v>
      </c>
      <c r="R6825" s="36"/>
      <c r="V6825" s="37"/>
      <c r="Z6825" s="38"/>
      <c r="AA6825" s="38"/>
      <c r="AB6825" s="30"/>
      <c r="AC6825" s="31"/>
      <c r="AD6825" s="32"/>
      <c r="AE6825" s="32"/>
      <c r="AF6825" s="33"/>
      <c r="AJ6825" s="350"/>
      <c r="AK6825" s="3"/>
      <c r="AL6825" s="3"/>
    </row>
    <row r="6826" spans="1:38" ht="12" customHeight="1" x14ac:dyDescent="0.25">
      <c r="A6826" s="76">
        <v>5507001</v>
      </c>
      <c r="B6826" s="270" t="s">
        <v>2920</v>
      </c>
      <c r="C6826" s="77"/>
      <c r="D6826" s="115">
        <v>1900.83</v>
      </c>
      <c r="E6826" s="78" t="s">
        <v>6463</v>
      </c>
      <c r="F6826" s="112">
        <f t="shared" si="320"/>
        <v>2280.9959999999996</v>
      </c>
      <c r="G6826" s="79" t="s">
        <v>3334</v>
      </c>
      <c r="H6826" s="358"/>
      <c r="I6826" s="326" t="s">
        <v>4995</v>
      </c>
      <c r="L6826"/>
      <c r="M6826"/>
      <c r="P6826" s="9">
        <v>158</v>
      </c>
      <c r="V6826" s="39"/>
      <c r="Z6826" s="38"/>
      <c r="AA6826" s="38">
        <v>12.000361660927808</v>
      </c>
      <c r="AB6826" s="30"/>
      <c r="AC6826" s="31"/>
      <c r="AD6826" s="32"/>
      <c r="AE6826" s="32"/>
      <c r="AF6826" s="33"/>
      <c r="AJ6826" s="350">
        <v>2101001</v>
      </c>
      <c r="AK6826" s="3"/>
      <c r="AL6826" s="3"/>
    </row>
    <row r="6827" spans="1:38" ht="12" customHeight="1" x14ac:dyDescent="0.25">
      <c r="A6827" s="73">
        <v>5507002</v>
      </c>
      <c r="B6827" s="98" t="s">
        <v>2921</v>
      </c>
      <c r="C6827" s="74"/>
      <c r="D6827" s="115">
        <v>2035.39</v>
      </c>
      <c r="E6827" s="75" t="s">
        <v>6463</v>
      </c>
      <c r="F6827" s="112">
        <f t="shared" si="320"/>
        <v>2442.4679999999998</v>
      </c>
      <c r="G6827" s="80" t="s">
        <v>3334</v>
      </c>
      <c r="H6827" s="358"/>
      <c r="I6827" s="360" t="s">
        <v>8367</v>
      </c>
      <c r="L6827"/>
      <c r="M6827"/>
      <c r="P6827" s="9">
        <v>158</v>
      </c>
      <c r="V6827" s="39"/>
      <c r="Z6827" s="38"/>
      <c r="AA6827" s="38">
        <v>12.000056292043141</v>
      </c>
      <c r="AB6827" s="30"/>
      <c r="AC6827" s="31"/>
      <c r="AD6827" s="32"/>
      <c r="AE6827" s="32"/>
      <c r="AF6827" s="33"/>
      <c r="AJ6827" s="350">
        <v>2101002</v>
      </c>
      <c r="AK6827" s="3"/>
      <c r="AL6827" s="3"/>
    </row>
    <row r="6828" spans="1:38" ht="12" customHeight="1" x14ac:dyDescent="0.25">
      <c r="A6828" s="73">
        <v>5507003</v>
      </c>
      <c r="B6828" s="98" t="s">
        <v>2922</v>
      </c>
      <c r="C6828" s="74"/>
      <c r="D6828" s="115">
        <v>2538.0300000000002</v>
      </c>
      <c r="E6828" s="75" t="s">
        <v>1</v>
      </c>
      <c r="F6828" s="112">
        <f t="shared" si="320"/>
        <v>3045.636</v>
      </c>
      <c r="G6828" s="80" t="s">
        <v>3334</v>
      </c>
      <c r="H6828" s="358"/>
      <c r="I6828" s="361"/>
      <c r="L6828"/>
      <c r="M6828"/>
      <c r="P6828" s="9">
        <v>158</v>
      </c>
      <c r="V6828" s="39"/>
      <c r="Z6828" s="38"/>
      <c r="AA6828" s="38">
        <v>11.999751709816479</v>
      </c>
      <c r="AB6828" s="30"/>
      <c r="AC6828" s="31"/>
      <c r="AD6828" s="32"/>
      <c r="AE6828" s="32"/>
      <c r="AF6828" s="33"/>
      <c r="AJ6828" s="350">
        <v>2101003</v>
      </c>
      <c r="AK6828" s="3"/>
      <c r="AL6828" s="3"/>
    </row>
    <row r="6829" spans="1:38" ht="12" customHeight="1" x14ac:dyDescent="0.25">
      <c r="A6829" s="271">
        <v>5507004</v>
      </c>
      <c r="B6829" s="100" t="s">
        <v>2923</v>
      </c>
      <c r="C6829" s="85"/>
      <c r="D6829" s="115">
        <v>3913.79</v>
      </c>
      <c r="E6829" s="86" t="s">
        <v>6463</v>
      </c>
      <c r="F6829" s="292">
        <f t="shared" si="320"/>
        <v>4696.5479999999998</v>
      </c>
      <c r="G6829" s="87" t="s">
        <v>3333</v>
      </c>
      <c r="H6829" s="358"/>
      <c r="J6829" s="15"/>
      <c r="L6829"/>
      <c r="M6829"/>
      <c r="P6829" s="9">
        <v>158</v>
      </c>
      <c r="V6829" s="39"/>
      <c r="Z6829" s="38"/>
      <c r="AA6829" s="38">
        <v>12.000175649812817</v>
      </c>
      <c r="AB6829" s="30"/>
      <c r="AC6829" s="31"/>
      <c r="AD6829" s="32"/>
      <c r="AE6829" s="32"/>
      <c r="AF6829" s="33"/>
      <c r="AJ6829" s="350">
        <v>2101004</v>
      </c>
      <c r="AK6829" s="3"/>
      <c r="AL6829" s="3"/>
    </row>
    <row r="6830" spans="1:38" ht="60" customHeight="1" x14ac:dyDescent="0.25">
      <c r="A6830" s="269">
        <v>246</v>
      </c>
      <c r="B6830" s="284" t="s">
        <v>8157</v>
      </c>
      <c r="C6830" s="267"/>
      <c r="D6830" s="115"/>
      <c r="E6830" s="267"/>
      <c r="F6830" s="298"/>
      <c r="G6830" s="189"/>
      <c r="H6830" s="358"/>
      <c r="I6830" s="331"/>
      <c r="J6830" s="72"/>
      <c r="K6830" s="72"/>
      <c r="L6830"/>
      <c r="M6830"/>
      <c r="P6830" s="9">
        <v>159</v>
      </c>
      <c r="R6830" s="36"/>
      <c r="V6830" s="37"/>
      <c r="Z6830" s="38"/>
      <c r="AA6830" s="38"/>
      <c r="AB6830" s="30"/>
      <c r="AC6830" s="31"/>
      <c r="AD6830" s="32"/>
      <c r="AE6830" s="32"/>
      <c r="AF6830" s="33"/>
      <c r="AJ6830" s="350"/>
      <c r="AK6830" s="3"/>
      <c r="AL6830" s="3"/>
    </row>
    <row r="6831" spans="1:38" ht="12" customHeight="1" x14ac:dyDescent="0.25">
      <c r="A6831" s="76">
        <v>5507005</v>
      </c>
      <c r="B6831" s="270" t="s">
        <v>6693</v>
      </c>
      <c r="C6831" s="77"/>
      <c r="D6831" s="115">
        <v>2330.41</v>
      </c>
      <c r="E6831" s="78" t="s">
        <v>6463</v>
      </c>
      <c r="F6831" s="112">
        <f t="shared" si="320"/>
        <v>2796.4919999999997</v>
      </c>
      <c r="G6831" s="79" t="s">
        <v>3334</v>
      </c>
      <c r="H6831" s="358"/>
      <c r="I6831" s="326" t="s">
        <v>4995</v>
      </c>
      <c r="L6831"/>
      <c r="M6831"/>
      <c r="P6831" s="9">
        <v>159</v>
      </c>
      <c r="V6831" s="39"/>
      <c r="Z6831" s="38"/>
      <c r="AA6831" s="38">
        <v>12.000122914298004</v>
      </c>
      <c r="AB6831" s="30"/>
      <c r="AC6831" s="31"/>
      <c r="AD6831" s="32"/>
      <c r="AE6831" s="32"/>
      <c r="AF6831" s="33"/>
      <c r="AJ6831" s="350">
        <v>2101005</v>
      </c>
      <c r="AK6831" s="3"/>
      <c r="AL6831" s="3"/>
    </row>
    <row r="6832" spans="1:38" ht="12" customHeight="1" x14ac:dyDescent="0.25">
      <c r="A6832" s="73">
        <v>5507006</v>
      </c>
      <c r="B6832" s="98" t="s">
        <v>6694</v>
      </c>
      <c r="C6832" s="74"/>
      <c r="D6832" s="115">
        <v>2600.4</v>
      </c>
      <c r="E6832" s="75" t="s">
        <v>1</v>
      </c>
      <c r="F6832" s="112">
        <f t="shared" si="320"/>
        <v>3120.48</v>
      </c>
      <c r="G6832" s="80" t="s">
        <v>3334</v>
      </c>
      <c r="H6832" s="358"/>
      <c r="I6832" s="360" t="s">
        <v>8368</v>
      </c>
      <c r="L6832"/>
      <c r="M6832"/>
      <c r="P6832" s="9">
        <v>159</v>
      </c>
      <c r="V6832" s="39"/>
      <c r="Z6832" s="38"/>
      <c r="AA6832" s="38">
        <v>12.000044061112774</v>
      </c>
      <c r="AB6832" s="30"/>
      <c r="AC6832" s="31"/>
      <c r="AD6832" s="32"/>
      <c r="AE6832" s="32"/>
      <c r="AF6832" s="33"/>
      <c r="AJ6832" s="350">
        <v>2101006</v>
      </c>
      <c r="AK6832" s="3"/>
      <c r="AL6832" s="3"/>
    </row>
    <row r="6833" spans="1:38" ht="12" customHeight="1" x14ac:dyDescent="0.25">
      <c r="A6833" s="271">
        <v>5507008</v>
      </c>
      <c r="B6833" s="100" t="s">
        <v>4150</v>
      </c>
      <c r="C6833" s="85"/>
      <c r="D6833" s="115">
        <v>4820.34</v>
      </c>
      <c r="E6833" s="86" t="s">
        <v>6463</v>
      </c>
      <c r="F6833" s="292">
        <f t="shared" si="320"/>
        <v>5784.4080000000004</v>
      </c>
      <c r="G6833" s="87" t="s">
        <v>3333</v>
      </c>
      <c r="H6833" s="358"/>
      <c r="I6833" s="367"/>
      <c r="J6833" s="15"/>
      <c r="L6833"/>
      <c r="M6833"/>
      <c r="P6833" s="9">
        <v>159</v>
      </c>
      <c r="V6833" s="39"/>
      <c r="Z6833" s="38"/>
      <c r="AA6833" s="38">
        <v>11.999916807549127</v>
      </c>
      <c r="AB6833" s="30"/>
      <c r="AC6833" s="31"/>
      <c r="AD6833" s="32"/>
      <c r="AE6833" s="32"/>
      <c r="AF6833" s="33"/>
      <c r="AJ6833" s="350">
        <v>2101008</v>
      </c>
      <c r="AK6833" s="3"/>
      <c r="AL6833" s="3"/>
    </row>
    <row r="6834" spans="1:38" ht="60" customHeight="1" x14ac:dyDescent="0.25">
      <c r="A6834" s="269">
        <v>247</v>
      </c>
      <c r="B6834" s="284" t="s">
        <v>8158</v>
      </c>
      <c r="C6834" s="267"/>
      <c r="D6834" s="115"/>
      <c r="E6834" s="267"/>
      <c r="F6834" s="298"/>
      <c r="G6834" s="189"/>
      <c r="H6834" s="358"/>
      <c r="I6834" s="331"/>
      <c r="J6834" s="72"/>
      <c r="K6834" s="72"/>
      <c r="L6834"/>
      <c r="M6834"/>
      <c r="P6834" s="9">
        <v>160</v>
      </c>
      <c r="R6834" s="36"/>
      <c r="V6834" s="37"/>
      <c r="Z6834" s="38"/>
      <c r="AA6834" s="38"/>
      <c r="AB6834" s="30"/>
      <c r="AC6834" s="31"/>
      <c r="AD6834" s="32"/>
      <c r="AE6834" s="32"/>
      <c r="AF6834" s="33"/>
      <c r="AJ6834" s="350"/>
      <c r="AK6834" s="3"/>
      <c r="AL6834" s="3"/>
    </row>
    <row r="6835" spans="1:38" ht="12" customHeight="1" x14ac:dyDescent="0.25">
      <c r="A6835" s="76">
        <v>5506015</v>
      </c>
      <c r="B6835" s="270" t="s">
        <v>2924</v>
      </c>
      <c r="C6835" s="77"/>
      <c r="D6835" s="115">
        <v>174.86</v>
      </c>
      <c r="E6835" s="78" t="s">
        <v>6463</v>
      </c>
      <c r="F6835" s="112">
        <f t="shared" si="320"/>
        <v>209.83200000000002</v>
      </c>
      <c r="G6835" s="79" t="s">
        <v>3334</v>
      </c>
      <c r="H6835" s="358"/>
      <c r="I6835" s="326" t="s">
        <v>4995</v>
      </c>
      <c r="L6835"/>
      <c r="M6835"/>
      <c r="P6835" s="9">
        <v>160</v>
      </c>
      <c r="V6835" s="39"/>
      <c r="Z6835" s="38"/>
      <c r="AA6835" s="38">
        <v>10.000819067900736</v>
      </c>
      <c r="AB6835" s="30"/>
      <c r="AC6835" s="31"/>
      <c r="AD6835" s="32"/>
      <c r="AE6835" s="32"/>
      <c r="AF6835" s="33"/>
      <c r="AJ6835" s="350">
        <v>2301015</v>
      </c>
      <c r="AK6835" s="3"/>
      <c r="AL6835" s="3"/>
    </row>
    <row r="6836" spans="1:38" ht="12" customHeight="1" x14ac:dyDescent="0.25">
      <c r="A6836" s="73">
        <v>5506016</v>
      </c>
      <c r="B6836" s="98" t="s">
        <v>2925</v>
      </c>
      <c r="C6836" s="74"/>
      <c r="D6836" s="115">
        <v>187.48</v>
      </c>
      <c r="E6836" s="75" t="s">
        <v>6463</v>
      </c>
      <c r="F6836" s="112">
        <f t="shared" si="320"/>
        <v>224.97599999999997</v>
      </c>
      <c r="G6836" s="80" t="s">
        <v>3334</v>
      </c>
      <c r="H6836" s="358"/>
      <c r="I6836" s="360" t="s">
        <v>8369</v>
      </c>
      <c r="L6836"/>
      <c r="M6836"/>
      <c r="P6836" s="9">
        <v>160</v>
      </c>
      <c r="V6836" s="39"/>
      <c r="Z6836" s="38"/>
      <c r="AA6836" s="38">
        <v>10</v>
      </c>
      <c r="AB6836" s="30"/>
      <c r="AC6836" s="31"/>
      <c r="AD6836" s="32"/>
      <c r="AE6836" s="32"/>
      <c r="AF6836" s="33"/>
      <c r="AJ6836" s="350">
        <v>2301016</v>
      </c>
      <c r="AK6836" s="3"/>
      <c r="AL6836" s="3"/>
    </row>
    <row r="6837" spans="1:38" ht="12" customHeight="1" x14ac:dyDescent="0.25">
      <c r="A6837" s="73">
        <v>5506017</v>
      </c>
      <c r="B6837" s="98" t="s">
        <v>2926</v>
      </c>
      <c r="C6837" s="74"/>
      <c r="D6837" s="115">
        <v>198.51</v>
      </c>
      <c r="E6837" s="75" t="s">
        <v>6463</v>
      </c>
      <c r="F6837" s="112">
        <f t="shared" si="320"/>
        <v>238.21199999999999</v>
      </c>
      <c r="G6837" s="80" t="s">
        <v>3334</v>
      </c>
      <c r="H6837" s="358"/>
      <c r="I6837" s="361"/>
      <c r="L6837"/>
      <c r="M6837"/>
      <c r="P6837" s="9">
        <v>160</v>
      </c>
      <c r="V6837" s="39"/>
      <c r="Z6837" s="38"/>
      <c r="AA6837" s="38">
        <v>9.9992785513310878</v>
      </c>
      <c r="AB6837" s="30"/>
      <c r="AC6837" s="31"/>
      <c r="AD6837" s="32"/>
      <c r="AE6837" s="32"/>
      <c r="AF6837" s="33"/>
      <c r="AJ6837" s="350">
        <v>2301017</v>
      </c>
      <c r="AK6837" s="3"/>
      <c r="AL6837" s="3"/>
    </row>
    <row r="6838" spans="1:38" ht="12" customHeight="1" x14ac:dyDescent="0.25">
      <c r="A6838" s="73">
        <v>5506018</v>
      </c>
      <c r="B6838" s="98" t="s">
        <v>2927</v>
      </c>
      <c r="C6838" s="74"/>
      <c r="D6838" s="115">
        <v>188.9</v>
      </c>
      <c r="E6838" s="75" t="s">
        <v>6463</v>
      </c>
      <c r="F6838" s="112">
        <f t="shared" si="320"/>
        <v>226.68</v>
      </c>
      <c r="G6838" s="80" t="s">
        <v>3334</v>
      </c>
      <c r="H6838" s="358"/>
      <c r="L6838"/>
      <c r="M6838"/>
      <c r="P6838" s="9">
        <v>160</v>
      </c>
      <c r="V6838" s="39"/>
      <c r="Z6838" s="38"/>
      <c r="AA6838" s="38">
        <v>10.000758207597229</v>
      </c>
      <c r="AB6838" s="30"/>
      <c r="AC6838" s="31"/>
      <c r="AD6838" s="32"/>
      <c r="AE6838" s="32"/>
      <c r="AF6838" s="33"/>
      <c r="AJ6838" s="350">
        <v>2301018</v>
      </c>
      <c r="AK6838" s="3"/>
      <c r="AL6838" s="3"/>
    </row>
    <row r="6839" spans="1:38" ht="12" customHeight="1" x14ac:dyDescent="0.25">
      <c r="A6839" s="73">
        <v>5506019</v>
      </c>
      <c r="B6839" s="98" t="s">
        <v>2928</v>
      </c>
      <c r="C6839" s="74"/>
      <c r="D6839" s="115">
        <v>182.15</v>
      </c>
      <c r="E6839" s="75" t="s">
        <v>6463</v>
      </c>
      <c r="F6839" s="112">
        <f t="shared" si="320"/>
        <v>218.58</v>
      </c>
      <c r="G6839" s="80" t="s">
        <v>3334</v>
      </c>
      <c r="H6839" s="358"/>
      <c r="L6839"/>
      <c r="M6839"/>
      <c r="P6839" s="9">
        <v>160</v>
      </c>
      <c r="V6839" s="39"/>
      <c r="Z6839" s="38"/>
      <c r="AA6839" s="38">
        <v>10.001572574304134</v>
      </c>
      <c r="AB6839" s="30"/>
      <c r="AC6839" s="31"/>
      <c r="AD6839" s="32"/>
      <c r="AE6839" s="32"/>
      <c r="AF6839" s="33"/>
      <c r="AJ6839" s="350">
        <v>2301019</v>
      </c>
      <c r="AK6839" s="3"/>
      <c r="AL6839" s="3"/>
    </row>
    <row r="6840" spans="1:38" ht="12" customHeight="1" x14ac:dyDescent="0.25">
      <c r="A6840" s="73">
        <v>5506020</v>
      </c>
      <c r="B6840" s="98" t="s">
        <v>2929</v>
      </c>
      <c r="C6840" s="74"/>
      <c r="D6840" s="115">
        <v>198.51</v>
      </c>
      <c r="E6840" s="75" t="s">
        <v>6463</v>
      </c>
      <c r="F6840" s="112">
        <f t="shared" si="320"/>
        <v>238.21199999999999</v>
      </c>
      <c r="G6840" s="80" t="s">
        <v>3334</v>
      </c>
      <c r="H6840" s="358"/>
      <c r="L6840"/>
      <c r="M6840"/>
      <c r="P6840" s="9">
        <v>160</v>
      </c>
      <c r="V6840" s="39"/>
      <c r="Z6840" s="38"/>
      <c r="AA6840" s="38">
        <v>9.9992785513310878</v>
      </c>
      <c r="AB6840" s="30"/>
      <c r="AC6840" s="31"/>
      <c r="AD6840" s="32"/>
      <c r="AE6840" s="32"/>
      <c r="AF6840" s="33"/>
      <c r="AJ6840" s="350">
        <v>2301020</v>
      </c>
      <c r="AK6840" s="3"/>
      <c r="AL6840" s="3"/>
    </row>
    <row r="6841" spans="1:38" ht="12" customHeight="1" x14ac:dyDescent="0.25">
      <c r="A6841" s="73">
        <v>5506021</v>
      </c>
      <c r="B6841" s="98" t="s">
        <v>2930</v>
      </c>
      <c r="C6841" s="74"/>
      <c r="D6841" s="115">
        <v>222.55</v>
      </c>
      <c r="E6841" s="75" t="s">
        <v>6463</v>
      </c>
      <c r="F6841" s="112">
        <f t="shared" si="320"/>
        <v>267.06</v>
      </c>
      <c r="G6841" s="80" t="s">
        <v>3334</v>
      </c>
      <c r="H6841" s="358"/>
      <c r="L6841"/>
      <c r="M6841"/>
      <c r="P6841" s="9">
        <v>160</v>
      </c>
      <c r="V6841" s="39"/>
      <c r="Z6841" s="38"/>
      <c r="AA6841" s="38">
        <v>10.000643542055471</v>
      </c>
      <c r="AB6841" s="30"/>
      <c r="AC6841" s="31"/>
      <c r="AD6841" s="32"/>
      <c r="AE6841" s="32"/>
      <c r="AF6841" s="33"/>
      <c r="AJ6841" s="350">
        <v>2301021</v>
      </c>
      <c r="AK6841" s="3"/>
      <c r="AL6841" s="3"/>
    </row>
    <row r="6842" spans="1:38" ht="12" customHeight="1" x14ac:dyDescent="0.25">
      <c r="A6842" s="73">
        <v>5506022</v>
      </c>
      <c r="B6842" s="98" t="s">
        <v>2931</v>
      </c>
      <c r="C6842" s="74"/>
      <c r="D6842" s="115">
        <v>222.55</v>
      </c>
      <c r="E6842" s="75" t="s">
        <v>6463</v>
      </c>
      <c r="F6842" s="112">
        <f t="shared" si="320"/>
        <v>267.06</v>
      </c>
      <c r="G6842" s="80" t="s">
        <v>3333</v>
      </c>
      <c r="H6842" s="358"/>
      <c r="I6842" s="326" t="s">
        <v>4968</v>
      </c>
      <c r="J6842" s="15"/>
      <c r="L6842"/>
      <c r="M6842"/>
      <c r="P6842" s="9">
        <v>160</v>
      </c>
      <c r="V6842" s="39"/>
      <c r="Z6842" s="38"/>
      <c r="AA6842" s="38">
        <v>10.000643542055471</v>
      </c>
      <c r="AB6842" s="30"/>
      <c r="AC6842" s="31"/>
      <c r="AD6842" s="32"/>
      <c r="AE6842" s="32"/>
      <c r="AF6842" s="33"/>
      <c r="AJ6842" s="350">
        <v>2301022</v>
      </c>
      <c r="AK6842" s="3"/>
      <c r="AL6842" s="3"/>
    </row>
    <row r="6843" spans="1:38" ht="12" customHeight="1" x14ac:dyDescent="0.25">
      <c r="A6843" s="73">
        <v>5506023</v>
      </c>
      <c r="B6843" s="98" t="s">
        <v>2932</v>
      </c>
      <c r="C6843" s="74"/>
      <c r="D6843" s="115">
        <v>222.5</v>
      </c>
      <c r="E6843" s="75" t="s">
        <v>1</v>
      </c>
      <c r="F6843" s="112">
        <f t="shared" si="320"/>
        <v>267</v>
      </c>
      <c r="G6843" s="80" t="s">
        <v>3334</v>
      </c>
      <c r="H6843" s="358"/>
      <c r="I6843" s="360" t="s">
        <v>8370</v>
      </c>
      <c r="L6843"/>
      <c r="M6843"/>
      <c r="P6843" s="9">
        <v>160</v>
      </c>
      <c r="V6843" s="39"/>
      <c r="Z6843" s="38"/>
      <c r="AA6843" s="38">
        <v>5.0016092693916789</v>
      </c>
      <c r="AB6843" s="30"/>
      <c r="AC6843" s="31"/>
      <c r="AD6843" s="32"/>
      <c r="AE6843" s="32"/>
      <c r="AF6843" s="33"/>
      <c r="AJ6843" s="350">
        <v>2301023</v>
      </c>
      <c r="AK6843" s="3"/>
      <c r="AL6843" s="3"/>
    </row>
    <row r="6844" spans="1:38" ht="12" customHeight="1" x14ac:dyDescent="0.25">
      <c r="A6844" s="73">
        <v>5506024</v>
      </c>
      <c r="B6844" s="98" t="s">
        <v>2933</v>
      </c>
      <c r="C6844" s="74"/>
      <c r="D6844" s="115">
        <v>278.12</v>
      </c>
      <c r="E6844" s="75" t="s">
        <v>6463</v>
      </c>
      <c r="F6844" s="112">
        <f t="shared" si="320"/>
        <v>333.74399999999997</v>
      </c>
      <c r="G6844" s="80" t="s">
        <v>3334</v>
      </c>
      <c r="H6844" s="358"/>
      <c r="I6844" s="361"/>
      <c r="L6844"/>
      <c r="M6844"/>
      <c r="P6844" s="9">
        <v>160</v>
      </c>
      <c r="V6844" s="39"/>
      <c r="Z6844" s="38"/>
      <c r="AA6844" s="38">
        <v>10.000514959575668</v>
      </c>
      <c r="AB6844" s="30"/>
      <c r="AC6844" s="31"/>
      <c r="AD6844" s="32"/>
      <c r="AE6844" s="32"/>
      <c r="AF6844" s="33"/>
      <c r="AJ6844" s="350">
        <v>2301024</v>
      </c>
      <c r="AK6844" s="3"/>
      <c r="AL6844" s="3"/>
    </row>
    <row r="6845" spans="1:38" ht="12" customHeight="1" x14ac:dyDescent="0.25">
      <c r="A6845" s="73">
        <v>5506025</v>
      </c>
      <c r="B6845" s="98" t="s">
        <v>2934</v>
      </c>
      <c r="C6845" s="74"/>
      <c r="D6845" s="115">
        <v>300.64</v>
      </c>
      <c r="E6845" s="75" t="s">
        <v>6463</v>
      </c>
      <c r="F6845" s="112">
        <f t="shared" si="320"/>
        <v>360.76799999999997</v>
      </c>
      <c r="G6845" s="80" t="s">
        <v>3334</v>
      </c>
      <c r="H6845" s="358"/>
      <c r="L6845"/>
      <c r="M6845"/>
      <c r="P6845" s="9">
        <v>160</v>
      </c>
      <c r="V6845" s="39"/>
      <c r="Z6845" s="38"/>
      <c r="AA6845" s="38">
        <v>9.9995236053546677</v>
      </c>
      <c r="AB6845" s="30"/>
      <c r="AC6845" s="31"/>
      <c r="AD6845" s="32"/>
      <c r="AE6845" s="32"/>
      <c r="AF6845" s="33"/>
      <c r="AJ6845" s="350">
        <v>2301025</v>
      </c>
      <c r="AK6845" s="3"/>
      <c r="AL6845" s="3"/>
    </row>
    <row r="6846" spans="1:38" ht="12" customHeight="1" x14ac:dyDescent="0.25">
      <c r="A6846" s="73">
        <v>5506026</v>
      </c>
      <c r="B6846" s="98" t="s">
        <v>2935</v>
      </c>
      <c r="C6846" s="74"/>
      <c r="D6846" s="115">
        <v>300.64</v>
      </c>
      <c r="E6846" s="75" t="s">
        <v>6463</v>
      </c>
      <c r="F6846" s="112">
        <f t="shared" si="320"/>
        <v>360.76799999999997</v>
      </c>
      <c r="G6846" s="80" t="s">
        <v>3333</v>
      </c>
      <c r="H6846" s="358"/>
      <c r="I6846" s="360" t="s">
        <v>8371</v>
      </c>
      <c r="J6846" s="15"/>
      <c r="L6846"/>
      <c r="M6846"/>
      <c r="P6846" s="9">
        <v>160</v>
      </c>
      <c r="V6846" s="39"/>
      <c r="Z6846" s="38"/>
      <c r="AA6846" s="38">
        <v>9.9995236053546677</v>
      </c>
      <c r="AB6846" s="30"/>
      <c r="AC6846" s="31"/>
      <c r="AD6846" s="32"/>
      <c r="AE6846" s="32"/>
      <c r="AF6846" s="33"/>
      <c r="AJ6846" s="350">
        <v>2301026</v>
      </c>
      <c r="AK6846" s="3"/>
      <c r="AL6846" s="3"/>
    </row>
    <row r="6847" spans="1:38" ht="12" customHeight="1" x14ac:dyDescent="0.25">
      <c r="A6847" s="73">
        <v>5506027</v>
      </c>
      <c r="B6847" s="98" t="s">
        <v>2936</v>
      </c>
      <c r="C6847" s="74"/>
      <c r="D6847" s="115">
        <v>347.05</v>
      </c>
      <c r="E6847" s="75" t="s">
        <v>6463</v>
      </c>
      <c r="F6847" s="112">
        <f t="shared" si="320"/>
        <v>416.46</v>
      </c>
      <c r="G6847" s="80" t="s">
        <v>3334</v>
      </c>
      <c r="H6847" s="358"/>
      <c r="I6847" s="361"/>
      <c r="L6847"/>
      <c r="M6847"/>
      <c r="P6847" s="9">
        <v>160</v>
      </c>
      <c r="V6847" s="39"/>
      <c r="Z6847" s="38"/>
      <c r="AA6847" s="38">
        <v>9.9991746450973835</v>
      </c>
      <c r="AB6847" s="30"/>
      <c r="AC6847" s="31"/>
      <c r="AD6847" s="32"/>
      <c r="AE6847" s="32"/>
      <c r="AF6847" s="33"/>
      <c r="AJ6847" s="350">
        <v>2301027</v>
      </c>
      <c r="AK6847" s="3"/>
      <c r="AL6847" s="3"/>
    </row>
    <row r="6848" spans="1:38" ht="12" customHeight="1" x14ac:dyDescent="0.25">
      <c r="A6848" s="73">
        <v>5506028</v>
      </c>
      <c r="B6848" s="98" t="s">
        <v>2937</v>
      </c>
      <c r="C6848" s="74"/>
      <c r="D6848" s="115">
        <v>269.45</v>
      </c>
      <c r="E6848" s="75"/>
      <c r="F6848" s="112">
        <f t="shared" si="320"/>
        <v>323.33999999999997</v>
      </c>
      <c r="G6848" s="80" t="s">
        <v>3334</v>
      </c>
      <c r="H6848" s="358"/>
      <c r="L6848"/>
      <c r="M6848"/>
      <c r="P6848" s="9">
        <v>160</v>
      </c>
      <c r="V6848" s="39"/>
      <c r="Z6848" s="38"/>
      <c r="AA6848" s="38">
        <v>5.0015945572446014</v>
      </c>
      <c r="AB6848" s="30"/>
      <c r="AC6848" s="31"/>
      <c r="AD6848" s="32"/>
      <c r="AE6848" s="32"/>
      <c r="AF6848" s="33"/>
      <c r="AJ6848" s="350">
        <v>2301028</v>
      </c>
      <c r="AK6848" s="3"/>
      <c r="AL6848" s="3"/>
    </row>
    <row r="6849" spans="1:38" ht="12" customHeight="1" x14ac:dyDescent="0.25">
      <c r="A6849" s="73">
        <v>5506029</v>
      </c>
      <c r="B6849" s="98" t="s">
        <v>2938</v>
      </c>
      <c r="C6849" s="74"/>
      <c r="D6849" s="115">
        <v>326.58</v>
      </c>
      <c r="E6849" s="75" t="s">
        <v>6464</v>
      </c>
      <c r="F6849" s="112">
        <f t="shared" si="320"/>
        <v>391.89599999999996</v>
      </c>
      <c r="G6849" s="80" t="s">
        <v>3334</v>
      </c>
      <c r="H6849" s="358"/>
      <c r="L6849"/>
      <c r="M6849"/>
      <c r="P6849" s="9">
        <v>160</v>
      </c>
      <c r="V6849" s="39"/>
      <c r="Z6849" s="38"/>
      <c r="AA6849" s="38">
        <v>4.999342191816865</v>
      </c>
      <c r="AB6849" s="30"/>
      <c r="AC6849" s="31"/>
      <c r="AD6849" s="32"/>
      <c r="AE6849" s="32"/>
      <c r="AF6849" s="33"/>
      <c r="AJ6849" s="350">
        <v>2301029</v>
      </c>
      <c r="AK6849" s="3"/>
      <c r="AL6849" s="3"/>
    </row>
    <row r="6850" spans="1:38" ht="12" customHeight="1" x14ac:dyDescent="0.25">
      <c r="A6850" s="73">
        <v>5506030</v>
      </c>
      <c r="B6850" s="98" t="s">
        <v>2939</v>
      </c>
      <c r="C6850" s="74"/>
      <c r="D6850" s="115">
        <v>450.69</v>
      </c>
      <c r="E6850" s="75" t="s">
        <v>6463</v>
      </c>
      <c r="F6850" s="112">
        <f t="shared" si="320"/>
        <v>540.82799999999997</v>
      </c>
      <c r="G6850" s="80" t="s">
        <v>3334</v>
      </c>
      <c r="H6850" s="358"/>
      <c r="I6850" s="360" t="s">
        <v>8372</v>
      </c>
      <c r="L6850"/>
      <c r="M6850"/>
      <c r="P6850" s="9">
        <v>160</v>
      </c>
      <c r="V6850" s="39"/>
      <c r="Z6850" s="38"/>
      <c r="AA6850" s="38">
        <v>10.000635566289574</v>
      </c>
      <c r="AB6850" s="30"/>
      <c r="AC6850" s="31"/>
      <c r="AD6850" s="32"/>
      <c r="AE6850" s="32"/>
      <c r="AF6850" s="33"/>
      <c r="AJ6850" s="350">
        <v>2301030</v>
      </c>
      <c r="AK6850" s="3"/>
      <c r="AL6850" s="3"/>
    </row>
    <row r="6851" spans="1:38" ht="12" customHeight="1" x14ac:dyDescent="0.25">
      <c r="A6851" s="73">
        <v>5506031</v>
      </c>
      <c r="B6851" s="98" t="s">
        <v>2940</v>
      </c>
      <c r="C6851" s="74"/>
      <c r="D6851" s="115">
        <v>450.69</v>
      </c>
      <c r="E6851" s="75" t="s">
        <v>6463</v>
      </c>
      <c r="F6851" s="112">
        <f t="shared" si="320"/>
        <v>540.82799999999997</v>
      </c>
      <c r="G6851" s="80" t="s">
        <v>3334</v>
      </c>
      <c r="H6851" s="358"/>
      <c r="I6851" s="361"/>
      <c r="L6851"/>
      <c r="M6851"/>
      <c r="P6851" s="9">
        <v>160</v>
      </c>
      <c r="V6851" s="39"/>
      <c r="Z6851" s="38"/>
      <c r="AA6851" s="38">
        <v>10.000635566289574</v>
      </c>
      <c r="AB6851" s="30"/>
      <c r="AC6851" s="31"/>
      <c r="AD6851" s="32"/>
      <c r="AE6851" s="32"/>
      <c r="AF6851" s="33"/>
      <c r="AJ6851" s="350">
        <v>2301031</v>
      </c>
      <c r="AK6851" s="3"/>
      <c r="AL6851" s="3"/>
    </row>
    <row r="6852" spans="1:38" ht="12" customHeight="1" x14ac:dyDescent="0.25">
      <c r="A6852" s="73">
        <v>5506032</v>
      </c>
      <c r="B6852" s="98" t="s">
        <v>2941</v>
      </c>
      <c r="C6852" s="74"/>
      <c r="D6852" s="115">
        <v>491.12</v>
      </c>
      <c r="E6852" s="75" t="s">
        <v>6463</v>
      </c>
      <c r="F6852" s="112">
        <f t="shared" si="320"/>
        <v>589.34399999999994</v>
      </c>
      <c r="G6852" s="80" t="s">
        <v>3334</v>
      </c>
      <c r="H6852" s="358"/>
      <c r="L6852"/>
      <c r="M6852"/>
      <c r="P6852" s="9">
        <v>160</v>
      </c>
      <c r="V6852" s="39"/>
      <c r="Z6852" s="38"/>
      <c r="AA6852" s="38">
        <v>9.999708378291686</v>
      </c>
      <c r="AB6852" s="30"/>
      <c r="AC6852" s="31"/>
      <c r="AD6852" s="32"/>
      <c r="AE6852" s="32"/>
      <c r="AF6852" s="33"/>
      <c r="AJ6852" s="350">
        <v>2301032</v>
      </c>
      <c r="AK6852" s="3"/>
      <c r="AL6852" s="3"/>
    </row>
    <row r="6853" spans="1:38" ht="12" customHeight="1" x14ac:dyDescent="0.25">
      <c r="A6853" s="73">
        <v>2301033</v>
      </c>
      <c r="B6853" s="98" t="s">
        <v>2942</v>
      </c>
      <c r="C6853" s="74"/>
      <c r="D6853" s="115">
        <v>243.65</v>
      </c>
      <c r="E6853" s="75" t="s">
        <v>1</v>
      </c>
      <c r="F6853" s="309">
        <f t="shared" si="320"/>
        <v>292.38</v>
      </c>
      <c r="G6853" s="80" t="s">
        <v>3334</v>
      </c>
      <c r="H6853" s="358"/>
      <c r="L6853"/>
      <c r="M6853"/>
      <c r="P6853" s="9">
        <v>160</v>
      </c>
      <c r="V6853" s="39"/>
      <c r="Z6853" s="38"/>
      <c r="AA6853" s="38">
        <v>0</v>
      </c>
      <c r="AB6853" s="30"/>
      <c r="AC6853" s="31"/>
      <c r="AD6853" s="32"/>
      <c r="AE6853" s="32"/>
      <c r="AF6853" s="33"/>
      <c r="AJ6853" s="350"/>
      <c r="AK6853" s="3"/>
      <c r="AL6853" s="3"/>
    </row>
    <row r="6854" spans="1:38" ht="12" customHeight="1" x14ac:dyDescent="0.25">
      <c r="A6854" s="73">
        <v>5506034</v>
      </c>
      <c r="B6854" s="98" t="s">
        <v>2943</v>
      </c>
      <c r="C6854" s="74"/>
      <c r="D6854" s="115">
        <v>890.62</v>
      </c>
      <c r="E6854" s="75"/>
      <c r="F6854" s="112">
        <f t="shared" si="320"/>
        <v>1068.7439999999999</v>
      </c>
      <c r="G6854" s="80" t="s">
        <v>3334</v>
      </c>
      <c r="H6854" s="358"/>
      <c r="L6854"/>
      <c r="M6854"/>
      <c r="P6854" s="9">
        <v>160</v>
      </c>
      <c r="V6854" s="39"/>
      <c r="Z6854" s="38"/>
      <c r="AA6854" s="38">
        <v>9.9991959475757994</v>
      </c>
      <c r="AB6854" s="30"/>
      <c r="AC6854" s="31"/>
      <c r="AD6854" s="32"/>
      <c r="AE6854" s="32"/>
      <c r="AF6854" s="33"/>
      <c r="AJ6854" s="350">
        <v>2301034</v>
      </c>
      <c r="AK6854" s="3"/>
      <c r="AL6854" s="3"/>
    </row>
    <row r="6855" spans="1:38" ht="12" customHeight="1" x14ac:dyDescent="0.25">
      <c r="A6855" s="73">
        <v>5506035</v>
      </c>
      <c r="B6855" s="98" t="s">
        <v>2944</v>
      </c>
      <c r="C6855" s="74"/>
      <c r="D6855" s="115">
        <v>890.62</v>
      </c>
      <c r="E6855" s="75" t="s">
        <v>6464</v>
      </c>
      <c r="F6855" s="112">
        <f t="shared" si="320"/>
        <v>1068.7439999999999</v>
      </c>
      <c r="G6855" s="80" t="s">
        <v>3334</v>
      </c>
      <c r="H6855" s="358"/>
      <c r="L6855"/>
      <c r="M6855"/>
      <c r="P6855" s="9">
        <v>160</v>
      </c>
      <c r="V6855" s="39"/>
      <c r="Z6855" s="38"/>
      <c r="AA6855" s="38">
        <v>9.9991959475757994</v>
      </c>
      <c r="AB6855" s="30"/>
      <c r="AC6855" s="31"/>
      <c r="AD6855" s="32"/>
      <c r="AE6855" s="32"/>
      <c r="AF6855" s="33"/>
      <c r="AJ6855" s="350">
        <v>2301035</v>
      </c>
      <c r="AK6855" s="3"/>
      <c r="AL6855" s="3"/>
    </row>
    <row r="6856" spans="1:38" ht="12" customHeight="1" x14ac:dyDescent="0.25">
      <c r="A6856" s="73">
        <v>5506036</v>
      </c>
      <c r="B6856" s="98" t="s">
        <v>2945</v>
      </c>
      <c r="C6856" s="74"/>
      <c r="D6856" s="115">
        <v>505.28</v>
      </c>
      <c r="E6856" s="75" t="s">
        <v>6464</v>
      </c>
      <c r="F6856" s="112">
        <f t="shared" si="320"/>
        <v>606.3359999999999</v>
      </c>
      <c r="G6856" s="80" t="s">
        <v>3334</v>
      </c>
      <c r="H6856" s="358"/>
      <c r="L6856"/>
      <c r="M6856"/>
      <c r="P6856" s="9">
        <v>160</v>
      </c>
      <c r="V6856" s="39"/>
      <c r="Z6856" s="38"/>
      <c r="AA6856" s="38">
        <v>0</v>
      </c>
      <c r="AB6856" s="30"/>
      <c r="AC6856" s="31"/>
      <c r="AD6856" s="32"/>
      <c r="AE6856" s="32"/>
      <c r="AF6856" s="33"/>
      <c r="AJ6856" s="350">
        <v>2301036</v>
      </c>
      <c r="AK6856" s="3"/>
      <c r="AL6856" s="3"/>
    </row>
    <row r="6857" spans="1:38" ht="12" customHeight="1" x14ac:dyDescent="0.25">
      <c r="A6857" s="271">
        <v>2301037</v>
      </c>
      <c r="B6857" s="100" t="s">
        <v>2946</v>
      </c>
      <c r="C6857" s="85"/>
      <c r="D6857" s="115">
        <v>471.19</v>
      </c>
      <c r="E6857" s="86" t="s">
        <v>1</v>
      </c>
      <c r="F6857" s="310">
        <f t="shared" si="320"/>
        <v>565.428</v>
      </c>
      <c r="G6857" s="87" t="s">
        <v>3334</v>
      </c>
      <c r="H6857" s="358"/>
      <c r="L6857"/>
      <c r="M6857"/>
      <c r="P6857" s="9">
        <v>160</v>
      </c>
      <c r="V6857" s="39"/>
      <c r="Z6857" s="38"/>
      <c r="AA6857" s="38">
        <v>0</v>
      </c>
      <c r="AB6857" s="30"/>
      <c r="AC6857" s="31"/>
      <c r="AD6857" s="32"/>
      <c r="AE6857" s="32"/>
      <c r="AF6857" s="33"/>
      <c r="AJ6857" s="350"/>
      <c r="AK6857" s="3"/>
      <c r="AL6857" s="3"/>
    </row>
    <row r="6858" spans="1:38" ht="75" customHeight="1" x14ac:dyDescent="0.25">
      <c r="A6858" s="269">
        <v>248</v>
      </c>
      <c r="B6858" s="284" t="s">
        <v>8159</v>
      </c>
      <c r="C6858" s="267"/>
      <c r="D6858" s="115"/>
      <c r="E6858" s="267"/>
      <c r="F6858" s="298"/>
      <c r="G6858" s="189"/>
      <c r="H6858" s="358"/>
      <c r="I6858" s="331"/>
      <c r="J6858" s="72"/>
      <c r="K6858" s="72"/>
      <c r="L6858"/>
      <c r="M6858"/>
      <c r="P6858" s="9">
        <v>161</v>
      </c>
      <c r="R6858" s="36"/>
      <c r="V6858" s="37"/>
      <c r="Z6858" s="38"/>
      <c r="AA6858" s="38"/>
      <c r="AB6858" s="30"/>
      <c r="AC6858" s="31"/>
      <c r="AD6858" s="32"/>
      <c r="AE6858" s="32"/>
      <c r="AF6858" s="33"/>
      <c r="AJ6858" s="350"/>
      <c r="AK6858" s="3"/>
      <c r="AL6858" s="3"/>
    </row>
    <row r="6859" spans="1:38" ht="12" customHeight="1" x14ac:dyDescent="0.25">
      <c r="A6859" s="356">
        <v>2301001</v>
      </c>
      <c r="B6859" s="270" t="s">
        <v>2947</v>
      </c>
      <c r="C6859" s="77"/>
      <c r="D6859" s="115">
        <v>84.27</v>
      </c>
      <c r="E6859" s="78" t="s">
        <v>6463</v>
      </c>
      <c r="F6859" s="309">
        <f t="shared" si="320"/>
        <v>101.124</v>
      </c>
      <c r="G6859" s="79" t="s">
        <v>3334</v>
      </c>
      <c r="H6859" s="358"/>
      <c r="I6859" s="326" t="s">
        <v>4995</v>
      </c>
      <c r="L6859"/>
      <c r="M6859"/>
      <c r="P6859" s="9">
        <v>161</v>
      </c>
      <c r="V6859" s="39"/>
      <c r="Z6859" s="38"/>
      <c r="AA6859" s="38">
        <v>0</v>
      </c>
      <c r="AB6859" s="30"/>
      <c r="AC6859" s="31"/>
      <c r="AD6859" s="32"/>
      <c r="AE6859" s="32"/>
      <c r="AF6859" s="33"/>
      <c r="AJ6859" s="350"/>
      <c r="AK6859" s="3"/>
      <c r="AL6859" s="3"/>
    </row>
    <row r="6860" spans="1:38" ht="12" customHeight="1" x14ac:dyDescent="0.25">
      <c r="A6860" s="73">
        <v>2301002</v>
      </c>
      <c r="B6860" s="98" t="s">
        <v>2948</v>
      </c>
      <c r="C6860" s="74"/>
      <c r="D6860" s="115">
        <v>100.78</v>
      </c>
      <c r="E6860" s="75"/>
      <c r="F6860" s="112">
        <f t="shared" si="320"/>
        <v>120.93599999999999</v>
      </c>
      <c r="G6860" s="80" t="s">
        <v>3334</v>
      </c>
      <c r="H6860" s="358"/>
      <c r="I6860" s="360" t="s">
        <v>8373</v>
      </c>
      <c r="L6860"/>
      <c r="M6860"/>
      <c r="P6860" s="9">
        <v>161</v>
      </c>
      <c r="V6860" s="39"/>
      <c r="Z6860" s="38"/>
      <c r="AA6860" s="38">
        <v>0</v>
      </c>
      <c r="AB6860" s="30"/>
      <c r="AC6860" s="31"/>
      <c r="AD6860" s="32"/>
      <c r="AE6860" s="32"/>
      <c r="AF6860" s="33"/>
      <c r="AJ6860" s="350"/>
      <c r="AK6860" s="3"/>
      <c r="AL6860" s="3"/>
    </row>
    <row r="6861" spans="1:38" ht="12" customHeight="1" x14ac:dyDescent="0.25">
      <c r="A6861" s="356">
        <v>2301003</v>
      </c>
      <c r="B6861" s="98" t="s">
        <v>2949</v>
      </c>
      <c r="C6861" s="74"/>
      <c r="D6861" s="115">
        <v>84.27</v>
      </c>
      <c r="E6861" s="75" t="s">
        <v>6463</v>
      </c>
      <c r="F6861" s="309">
        <f t="shared" si="320"/>
        <v>101.124</v>
      </c>
      <c r="G6861" s="80" t="s">
        <v>3334</v>
      </c>
      <c r="H6861" s="358"/>
      <c r="I6861" s="361"/>
      <c r="L6861"/>
      <c r="M6861"/>
      <c r="P6861" s="9">
        <v>161</v>
      </c>
      <c r="V6861" s="39"/>
      <c r="Z6861" s="38"/>
      <c r="AA6861" s="38">
        <v>0</v>
      </c>
      <c r="AB6861" s="30"/>
      <c r="AC6861" s="31"/>
      <c r="AD6861" s="32"/>
      <c r="AE6861" s="32"/>
      <c r="AF6861" s="33"/>
      <c r="AJ6861" s="350"/>
      <c r="AK6861" s="3"/>
      <c r="AL6861" s="3"/>
    </row>
    <row r="6862" spans="1:38" ht="12" customHeight="1" x14ac:dyDescent="0.25">
      <c r="A6862" s="356">
        <v>2301004</v>
      </c>
      <c r="B6862" s="98" t="s">
        <v>2950</v>
      </c>
      <c r="C6862" s="74"/>
      <c r="D6862" s="115">
        <v>93.99</v>
      </c>
      <c r="E6862" s="75" t="s">
        <v>6463</v>
      </c>
      <c r="F6862" s="309">
        <f t="shared" si="320"/>
        <v>112.788</v>
      </c>
      <c r="G6862" s="80" t="s">
        <v>3334</v>
      </c>
      <c r="H6862" s="358"/>
      <c r="L6862"/>
      <c r="M6862"/>
      <c r="P6862" s="9">
        <v>161</v>
      </c>
      <c r="V6862" s="39"/>
      <c r="Z6862" s="38"/>
      <c r="AA6862" s="38">
        <v>0</v>
      </c>
      <c r="AB6862" s="30"/>
      <c r="AC6862" s="31"/>
      <c r="AD6862" s="32"/>
      <c r="AE6862" s="32"/>
      <c r="AF6862" s="33"/>
      <c r="AJ6862" s="350"/>
      <c r="AK6862" s="3"/>
      <c r="AL6862" s="3"/>
    </row>
    <row r="6863" spans="1:38" ht="12" customHeight="1" x14ac:dyDescent="0.25">
      <c r="A6863" s="356">
        <v>2301005</v>
      </c>
      <c r="B6863" s="98" t="s">
        <v>2951</v>
      </c>
      <c r="C6863" s="74"/>
      <c r="D6863" s="115">
        <v>93.99</v>
      </c>
      <c r="E6863" s="75" t="s">
        <v>6463</v>
      </c>
      <c r="F6863" s="309">
        <f t="shared" si="320"/>
        <v>112.788</v>
      </c>
      <c r="G6863" s="80" t="s">
        <v>3334</v>
      </c>
      <c r="H6863" s="358"/>
      <c r="I6863" s="360" t="s">
        <v>8372</v>
      </c>
      <c r="L6863"/>
      <c r="M6863"/>
      <c r="P6863" s="9">
        <v>161</v>
      </c>
      <c r="V6863" s="39"/>
      <c r="Z6863" s="38"/>
      <c r="AA6863" s="38">
        <v>0</v>
      </c>
      <c r="AB6863" s="30"/>
      <c r="AC6863" s="31"/>
      <c r="AD6863" s="32"/>
      <c r="AE6863" s="32"/>
      <c r="AF6863" s="33"/>
      <c r="AJ6863" s="350"/>
      <c r="AK6863" s="3"/>
      <c r="AL6863" s="3"/>
    </row>
    <row r="6864" spans="1:38" ht="12" customHeight="1" x14ac:dyDescent="0.25">
      <c r="A6864" s="73">
        <v>2301006</v>
      </c>
      <c r="B6864" s="98" t="s">
        <v>2952</v>
      </c>
      <c r="C6864" s="74"/>
      <c r="D6864" s="115">
        <v>117.57</v>
      </c>
      <c r="E6864" s="75" t="s">
        <v>6463</v>
      </c>
      <c r="F6864" s="112">
        <f t="shared" si="320"/>
        <v>141.08399999999997</v>
      </c>
      <c r="G6864" s="80" t="s">
        <v>3334</v>
      </c>
      <c r="H6864" s="358"/>
      <c r="I6864" s="361"/>
      <c r="L6864"/>
      <c r="M6864"/>
      <c r="P6864" s="9">
        <v>161</v>
      </c>
      <c r="V6864" s="39"/>
      <c r="Z6864" s="38"/>
      <c r="AA6864" s="38">
        <v>0</v>
      </c>
      <c r="AB6864" s="30"/>
      <c r="AC6864" s="31"/>
      <c r="AD6864" s="32"/>
      <c r="AE6864" s="32"/>
      <c r="AF6864" s="33"/>
      <c r="AJ6864" s="350"/>
      <c r="AK6864" s="3"/>
      <c r="AL6864" s="3"/>
    </row>
    <row r="6865" spans="1:38" ht="12" customHeight="1" x14ac:dyDescent="0.25">
      <c r="A6865" s="73">
        <v>2301007</v>
      </c>
      <c r="B6865" s="98" t="s">
        <v>2953</v>
      </c>
      <c r="C6865" s="74"/>
      <c r="D6865" s="115">
        <v>117.57</v>
      </c>
      <c r="E6865" s="75" t="s">
        <v>6463</v>
      </c>
      <c r="F6865" s="112">
        <f t="shared" si="320"/>
        <v>141.08399999999997</v>
      </c>
      <c r="G6865" s="80" t="s">
        <v>3334</v>
      </c>
      <c r="H6865" s="358"/>
      <c r="L6865"/>
      <c r="M6865"/>
      <c r="P6865" s="9">
        <v>161</v>
      </c>
      <c r="V6865" s="39"/>
      <c r="Z6865" s="38"/>
      <c r="AA6865" s="38">
        <v>0</v>
      </c>
      <c r="AB6865" s="30"/>
      <c r="AC6865" s="31"/>
      <c r="AD6865" s="32"/>
      <c r="AE6865" s="32"/>
      <c r="AF6865" s="33"/>
      <c r="AJ6865" s="350"/>
      <c r="AK6865" s="3"/>
      <c r="AL6865" s="3"/>
    </row>
    <row r="6866" spans="1:38" ht="12" customHeight="1" x14ac:dyDescent="0.25">
      <c r="A6866" s="356">
        <v>2301008</v>
      </c>
      <c r="B6866" s="98" t="s">
        <v>2954</v>
      </c>
      <c r="C6866" s="74"/>
      <c r="D6866" s="115">
        <v>135.04</v>
      </c>
      <c r="E6866" s="75" t="s">
        <v>6463</v>
      </c>
      <c r="F6866" s="309">
        <f t="shared" si="320"/>
        <v>162.04799999999997</v>
      </c>
      <c r="G6866" s="80" t="s">
        <v>3334</v>
      </c>
      <c r="H6866" s="358"/>
      <c r="I6866" s="326" t="s">
        <v>4968</v>
      </c>
      <c r="L6866"/>
      <c r="M6866"/>
      <c r="P6866" s="9">
        <v>161</v>
      </c>
      <c r="V6866" s="39"/>
      <c r="Z6866" s="38"/>
      <c r="AA6866" s="38">
        <v>0</v>
      </c>
      <c r="AB6866" s="30"/>
      <c r="AC6866" s="31"/>
      <c r="AD6866" s="32"/>
      <c r="AE6866" s="32"/>
      <c r="AF6866" s="33"/>
      <c r="AJ6866" s="350"/>
      <c r="AK6866" s="3"/>
      <c r="AL6866" s="3"/>
    </row>
    <row r="6867" spans="1:38" ht="12" customHeight="1" x14ac:dyDescent="0.25">
      <c r="A6867" s="356">
        <v>2301009</v>
      </c>
      <c r="B6867" s="98" t="s">
        <v>2955</v>
      </c>
      <c r="C6867" s="74"/>
      <c r="D6867" s="115">
        <v>135.04</v>
      </c>
      <c r="E6867" s="75" t="s">
        <v>6463</v>
      </c>
      <c r="F6867" s="309">
        <f t="shared" si="320"/>
        <v>162.04799999999997</v>
      </c>
      <c r="G6867" s="80" t="s">
        <v>3334</v>
      </c>
      <c r="H6867" s="358"/>
      <c r="I6867" s="360" t="s">
        <v>8370</v>
      </c>
      <c r="L6867"/>
      <c r="M6867"/>
      <c r="P6867" s="9">
        <v>161</v>
      </c>
      <c r="V6867" s="39"/>
      <c r="Z6867" s="38"/>
      <c r="AA6867" s="38">
        <v>0</v>
      </c>
      <c r="AB6867" s="30"/>
      <c r="AC6867" s="31"/>
      <c r="AD6867" s="32"/>
      <c r="AE6867" s="32"/>
      <c r="AF6867" s="33"/>
      <c r="AJ6867" s="350"/>
      <c r="AK6867" s="3"/>
      <c r="AL6867" s="3"/>
    </row>
    <row r="6868" spans="1:38" ht="12" customHeight="1" x14ac:dyDescent="0.25">
      <c r="A6868" s="356">
        <v>2301010</v>
      </c>
      <c r="B6868" s="98" t="s">
        <v>2956</v>
      </c>
      <c r="C6868" s="74"/>
      <c r="D6868" s="115">
        <v>135.04</v>
      </c>
      <c r="E6868" s="75" t="s">
        <v>6463</v>
      </c>
      <c r="F6868" s="309">
        <f t="shared" si="320"/>
        <v>162.04799999999997</v>
      </c>
      <c r="G6868" s="80" t="s">
        <v>3334</v>
      </c>
      <c r="H6868" s="358"/>
      <c r="I6868" s="361"/>
      <c r="L6868"/>
      <c r="M6868"/>
      <c r="P6868" s="9">
        <v>161</v>
      </c>
      <c r="V6868" s="39"/>
      <c r="Z6868" s="38"/>
      <c r="AA6868" s="38">
        <v>0</v>
      </c>
      <c r="AB6868" s="30"/>
      <c r="AC6868" s="31"/>
      <c r="AD6868" s="32"/>
      <c r="AE6868" s="32"/>
      <c r="AF6868" s="33"/>
      <c r="AJ6868" s="350"/>
      <c r="AK6868" s="3"/>
      <c r="AL6868" s="3"/>
    </row>
    <row r="6869" spans="1:38" ht="12" customHeight="1" x14ac:dyDescent="0.25">
      <c r="A6869" s="73">
        <v>2301011</v>
      </c>
      <c r="B6869" s="98" t="s">
        <v>2957</v>
      </c>
      <c r="C6869" s="74"/>
      <c r="D6869" s="115">
        <v>256.5</v>
      </c>
      <c r="E6869" s="75"/>
      <c r="F6869" s="112">
        <f t="shared" si="320"/>
        <v>307.8</v>
      </c>
      <c r="G6869" s="80" t="s">
        <v>3334</v>
      </c>
      <c r="H6869" s="358"/>
      <c r="L6869"/>
      <c r="M6869"/>
      <c r="P6869" s="9">
        <v>161</v>
      </c>
      <c r="V6869" s="39"/>
      <c r="Z6869" s="38"/>
      <c r="AA6869" s="38">
        <v>0</v>
      </c>
      <c r="AB6869" s="30"/>
      <c r="AC6869" s="31"/>
      <c r="AD6869" s="32"/>
      <c r="AE6869" s="32"/>
      <c r="AF6869" s="33"/>
      <c r="AJ6869" s="350"/>
      <c r="AK6869" s="3"/>
      <c r="AL6869" s="3"/>
    </row>
    <row r="6870" spans="1:38" ht="12" customHeight="1" x14ac:dyDescent="0.25">
      <c r="A6870" s="356">
        <v>2301012</v>
      </c>
      <c r="B6870" s="98" t="s">
        <v>2958</v>
      </c>
      <c r="C6870" s="74"/>
      <c r="D6870" s="115">
        <v>220.39</v>
      </c>
      <c r="E6870" s="75" t="s">
        <v>6463</v>
      </c>
      <c r="F6870" s="309">
        <f t="shared" si="320"/>
        <v>264.46799999999996</v>
      </c>
      <c r="G6870" s="80" t="s">
        <v>3334</v>
      </c>
      <c r="H6870" s="358"/>
      <c r="I6870" s="360" t="s">
        <v>8371</v>
      </c>
      <c r="L6870"/>
      <c r="M6870"/>
      <c r="P6870" s="9">
        <v>161</v>
      </c>
      <c r="V6870" s="39"/>
      <c r="Z6870" s="38"/>
      <c r="AA6870" s="38">
        <v>0</v>
      </c>
      <c r="AB6870" s="30"/>
      <c r="AC6870" s="31"/>
      <c r="AD6870" s="32"/>
      <c r="AE6870" s="32"/>
      <c r="AF6870" s="33"/>
      <c r="AJ6870" s="350"/>
      <c r="AK6870" s="3"/>
      <c r="AL6870" s="3"/>
    </row>
    <row r="6871" spans="1:38" ht="12" customHeight="1" x14ac:dyDescent="0.25">
      <c r="A6871" s="356">
        <v>2301013</v>
      </c>
      <c r="B6871" s="98" t="s">
        <v>2959</v>
      </c>
      <c r="C6871" s="74"/>
      <c r="D6871" s="115">
        <v>458.06</v>
      </c>
      <c r="E6871" s="75" t="s">
        <v>6463</v>
      </c>
      <c r="F6871" s="309">
        <f t="shared" si="320"/>
        <v>549.67200000000003</v>
      </c>
      <c r="G6871" s="80" t="s">
        <v>3334</v>
      </c>
      <c r="H6871" s="358"/>
      <c r="I6871" s="361"/>
      <c r="L6871"/>
      <c r="M6871"/>
      <c r="P6871" s="9">
        <v>161</v>
      </c>
      <c r="V6871" s="39"/>
      <c r="Z6871" s="38"/>
      <c r="AA6871" s="38">
        <v>0</v>
      </c>
      <c r="AB6871" s="30"/>
      <c r="AC6871" s="31"/>
      <c r="AD6871" s="32"/>
      <c r="AE6871" s="32"/>
      <c r="AF6871" s="33"/>
      <c r="AJ6871" s="350"/>
      <c r="AK6871" s="3"/>
      <c r="AL6871" s="3"/>
    </row>
    <row r="6872" spans="1:38" ht="12" customHeight="1" x14ac:dyDescent="0.25">
      <c r="A6872" s="356">
        <v>2301014</v>
      </c>
      <c r="B6872" s="100" t="s">
        <v>2960</v>
      </c>
      <c r="C6872" s="85"/>
      <c r="D6872" s="115">
        <v>458.06</v>
      </c>
      <c r="E6872" s="86" t="s">
        <v>6463</v>
      </c>
      <c r="F6872" s="310">
        <f t="shared" si="320"/>
        <v>549.67200000000003</v>
      </c>
      <c r="G6872" s="87" t="s">
        <v>3334</v>
      </c>
      <c r="H6872" s="358"/>
      <c r="L6872"/>
      <c r="M6872"/>
      <c r="P6872" s="9">
        <v>161</v>
      </c>
      <c r="V6872" s="39"/>
      <c r="Z6872" s="38"/>
      <c r="AA6872" s="38">
        <v>0</v>
      </c>
      <c r="AB6872" s="30"/>
      <c r="AC6872" s="31"/>
      <c r="AD6872" s="32"/>
      <c r="AE6872" s="32"/>
      <c r="AF6872" s="33"/>
      <c r="AJ6872" s="350"/>
      <c r="AK6872" s="3"/>
      <c r="AL6872" s="3"/>
    </row>
    <row r="6873" spans="1:38" ht="60" customHeight="1" x14ac:dyDescent="0.25">
      <c r="A6873" s="269">
        <v>249</v>
      </c>
      <c r="B6873" s="284" t="s">
        <v>8160</v>
      </c>
      <c r="C6873" s="267"/>
      <c r="D6873" s="115"/>
      <c r="E6873" s="267"/>
      <c r="F6873" s="298"/>
      <c r="G6873" s="189"/>
      <c r="H6873" s="358"/>
      <c r="I6873" s="331"/>
      <c r="J6873" s="72"/>
      <c r="K6873" s="72"/>
      <c r="L6873"/>
      <c r="M6873"/>
      <c r="P6873" s="9">
        <v>162</v>
      </c>
      <c r="R6873" s="36"/>
      <c r="V6873" s="37"/>
      <c r="Z6873" s="38"/>
      <c r="AA6873" s="38"/>
      <c r="AB6873" s="30"/>
      <c r="AC6873" s="31"/>
      <c r="AD6873" s="32"/>
      <c r="AE6873" s="32"/>
      <c r="AF6873" s="33"/>
      <c r="AJ6873" s="350"/>
      <c r="AK6873" s="3"/>
      <c r="AL6873" s="3"/>
    </row>
    <row r="6874" spans="1:38" ht="12" customHeight="1" x14ac:dyDescent="0.25">
      <c r="A6874" s="76">
        <v>5502016</v>
      </c>
      <c r="B6874" s="270" t="s">
        <v>2961</v>
      </c>
      <c r="C6874" s="77"/>
      <c r="D6874" s="115">
        <v>169.53</v>
      </c>
      <c r="E6874" s="78" t="s">
        <v>6463</v>
      </c>
      <c r="F6874" s="112">
        <f t="shared" si="320"/>
        <v>203.43600000000001</v>
      </c>
      <c r="G6874" s="79" t="s">
        <v>3334</v>
      </c>
      <c r="H6874" s="358"/>
      <c r="I6874" s="326" t="s">
        <v>4995</v>
      </c>
      <c r="L6874"/>
      <c r="M6874"/>
      <c r="P6874" s="9">
        <v>162</v>
      </c>
      <c r="V6874" s="39"/>
      <c r="Z6874" s="38"/>
      <c r="AA6874" s="38">
        <v>19.996620765396642</v>
      </c>
      <c r="AB6874" s="30"/>
      <c r="AC6874" s="31"/>
      <c r="AD6874" s="32"/>
      <c r="AE6874" s="32"/>
      <c r="AF6874" s="33"/>
      <c r="AJ6874" s="350">
        <v>4201016</v>
      </c>
      <c r="AK6874" s="3"/>
      <c r="AL6874" s="3"/>
    </row>
    <row r="6875" spans="1:38" ht="12" customHeight="1" x14ac:dyDescent="0.25">
      <c r="A6875" s="73">
        <v>5502012</v>
      </c>
      <c r="B6875" s="98" t="s">
        <v>2962</v>
      </c>
      <c r="C6875" s="74"/>
      <c r="D6875" s="115">
        <v>178.12</v>
      </c>
      <c r="E6875" s="75" t="s">
        <v>6463</v>
      </c>
      <c r="F6875" s="112">
        <f t="shared" si="320"/>
        <v>213.744</v>
      </c>
      <c r="G6875" s="80" t="s">
        <v>3335</v>
      </c>
      <c r="H6875" s="358"/>
      <c r="I6875" s="360" t="s">
        <v>8374</v>
      </c>
      <c r="L6875"/>
      <c r="M6875"/>
      <c r="P6875" s="9">
        <v>162</v>
      </c>
      <c r="V6875" s="39"/>
      <c r="Z6875" s="38"/>
      <c r="AA6875" s="38">
        <v>19.996783790303127</v>
      </c>
      <c r="AB6875" s="30"/>
      <c r="AC6875" s="31"/>
      <c r="AD6875" s="32"/>
      <c r="AE6875" s="32"/>
      <c r="AF6875" s="33"/>
      <c r="AJ6875" s="350">
        <v>4201012</v>
      </c>
      <c r="AK6875" s="3"/>
      <c r="AL6875" s="3"/>
    </row>
    <row r="6876" spans="1:38" ht="12" customHeight="1" x14ac:dyDescent="0.25">
      <c r="A6876" s="73">
        <v>5502013</v>
      </c>
      <c r="B6876" s="98" t="s">
        <v>2963</v>
      </c>
      <c r="C6876" s="74"/>
      <c r="D6876" s="115">
        <v>217.27</v>
      </c>
      <c r="E6876" s="75" t="s">
        <v>6463</v>
      </c>
      <c r="F6876" s="112">
        <f t="shared" si="320"/>
        <v>260.72399999999999</v>
      </c>
      <c r="G6876" s="80" t="s">
        <v>3335</v>
      </c>
      <c r="H6876" s="358"/>
      <c r="I6876" s="361"/>
      <c r="L6876"/>
      <c r="M6876"/>
      <c r="P6876" s="9">
        <v>162</v>
      </c>
      <c r="V6876" s="39"/>
      <c r="Z6876" s="38"/>
      <c r="AA6876" s="38">
        <v>20</v>
      </c>
      <c r="AB6876" s="30"/>
      <c r="AC6876" s="31"/>
      <c r="AD6876" s="32"/>
      <c r="AE6876" s="32"/>
      <c r="AF6876" s="33"/>
      <c r="AJ6876" s="350">
        <v>4201013</v>
      </c>
      <c r="AK6876" s="3"/>
      <c r="AL6876" s="3"/>
    </row>
    <row r="6877" spans="1:38" ht="12" customHeight="1" x14ac:dyDescent="0.25">
      <c r="A6877" s="73">
        <v>5502021</v>
      </c>
      <c r="B6877" s="98" t="s">
        <v>4197</v>
      </c>
      <c r="C6877" s="74"/>
      <c r="D6877" s="115">
        <v>217.27</v>
      </c>
      <c r="E6877" s="75" t="s">
        <v>6463</v>
      </c>
      <c r="F6877" s="112">
        <f t="shared" si="320"/>
        <v>260.72399999999999</v>
      </c>
      <c r="G6877" s="80" t="s">
        <v>3333</v>
      </c>
      <c r="H6877" s="358"/>
      <c r="J6877" s="15"/>
      <c r="P6877" s="9">
        <v>162</v>
      </c>
      <c r="V6877" s="39"/>
      <c r="Z6877" s="38"/>
      <c r="AA6877" s="38">
        <v>20</v>
      </c>
      <c r="AB6877" s="30"/>
      <c r="AC6877" s="31"/>
      <c r="AD6877" s="32"/>
      <c r="AE6877" s="32"/>
      <c r="AF6877" s="33"/>
      <c r="AJ6877" s="350">
        <v>4201021</v>
      </c>
      <c r="AK6877" s="3"/>
      <c r="AL6877" s="3"/>
    </row>
    <row r="6878" spans="1:38" ht="12" customHeight="1" x14ac:dyDescent="0.25">
      <c r="A6878" s="73">
        <v>5502014</v>
      </c>
      <c r="B6878" s="98" t="s">
        <v>2964</v>
      </c>
      <c r="C6878" s="74"/>
      <c r="D6878" s="115">
        <v>453.84</v>
      </c>
      <c r="E6878" s="75" t="s">
        <v>6463</v>
      </c>
      <c r="F6878" s="112">
        <f t="shared" ref="F6878:F6939" si="321">D6878*1.2</f>
        <v>544.60799999999995</v>
      </c>
      <c r="G6878" s="80" t="s">
        <v>3333</v>
      </c>
      <c r="H6878" s="358"/>
      <c r="I6878" s="326" t="s">
        <v>4968</v>
      </c>
      <c r="J6878" s="15"/>
      <c r="L6878"/>
      <c r="M6878"/>
      <c r="P6878" s="9">
        <v>162</v>
      </c>
      <c r="V6878" s="39"/>
      <c r="Z6878" s="38"/>
      <c r="AA6878" s="38">
        <v>20.001262307498109</v>
      </c>
      <c r="AB6878" s="30"/>
      <c r="AC6878" s="31"/>
      <c r="AD6878" s="32"/>
      <c r="AE6878" s="32"/>
      <c r="AF6878" s="33"/>
      <c r="AJ6878" s="350">
        <v>4201014</v>
      </c>
      <c r="AK6878" s="3"/>
      <c r="AL6878" s="3"/>
    </row>
    <row r="6879" spans="1:38" ht="12" customHeight="1" x14ac:dyDescent="0.25">
      <c r="A6879" s="73">
        <v>5502015</v>
      </c>
      <c r="B6879" s="98" t="s">
        <v>2965</v>
      </c>
      <c r="C6879" s="74"/>
      <c r="D6879" s="115">
        <v>453.84</v>
      </c>
      <c r="E6879" s="75" t="s">
        <v>6463</v>
      </c>
      <c r="F6879" s="112">
        <f t="shared" si="321"/>
        <v>544.60799999999995</v>
      </c>
      <c r="G6879" s="80" t="s">
        <v>3333</v>
      </c>
      <c r="H6879" s="358"/>
      <c r="I6879" s="360" t="s">
        <v>8375</v>
      </c>
      <c r="J6879" s="15"/>
      <c r="L6879"/>
      <c r="M6879"/>
      <c r="P6879" s="9">
        <v>162</v>
      </c>
      <c r="V6879" s="39"/>
      <c r="Z6879" s="38"/>
      <c r="AA6879" s="38">
        <v>20.001262307498109</v>
      </c>
      <c r="AB6879" s="30"/>
      <c r="AC6879" s="31"/>
      <c r="AD6879" s="32"/>
      <c r="AE6879" s="32"/>
      <c r="AF6879" s="33"/>
      <c r="AJ6879" s="350">
        <v>4201015</v>
      </c>
      <c r="AK6879" s="3"/>
      <c r="AL6879" s="3"/>
    </row>
    <row r="6880" spans="1:38" ht="12" customHeight="1" x14ac:dyDescent="0.25">
      <c r="A6880" s="73">
        <v>5502007</v>
      </c>
      <c r="B6880" s="98" t="s">
        <v>2966</v>
      </c>
      <c r="C6880" s="74"/>
      <c r="D6880" s="115">
        <v>160.31</v>
      </c>
      <c r="E6880" s="75"/>
      <c r="F6880" s="112">
        <f t="shared" si="321"/>
        <v>192.37199999999999</v>
      </c>
      <c r="G6880" s="80" t="s">
        <v>3334</v>
      </c>
      <c r="H6880" s="358"/>
      <c r="I6880" s="361"/>
      <c r="J6880" s="341"/>
      <c r="L6880"/>
      <c r="M6880"/>
      <c r="P6880" s="9">
        <v>162</v>
      </c>
      <c r="V6880" s="39"/>
      <c r="Z6880" s="38"/>
      <c r="AA6880" s="38">
        <v>20.00178667143112</v>
      </c>
      <c r="AB6880" s="30"/>
      <c r="AC6880" s="31"/>
      <c r="AD6880" s="32"/>
      <c r="AE6880" s="32"/>
      <c r="AF6880" s="33"/>
      <c r="AJ6880" s="350">
        <v>4201007</v>
      </c>
      <c r="AK6880" s="3"/>
      <c r="AL6880" s="3"/>
    </row>
    <row r="6881" spans="1:38" ht="12" customHeight="1" x14ac:dyDescent="0.25">
      <c r="A6881" s="73">
        <v>5502010</v>
      </c>
      <c r="B6881" s="98" t="s">
        <v>2967</v>
      </c>
      <c r="C6881" s="74"/>
      <c r="D6881" s="115">
        <v>210.97</v>
      </c>
      <c r="E6881" s="75" t="s">
        <v>6463</v>
      </c>
      <c r="F6881" s="112">
        <f t="shared" si="321"/>
        <v>253.16399999999999</v>
      </c>
      <c r="G6881" s="80" t="s">
        <v>3335</v>
      </c>
      <c r="H6881" s="358"/>
      <c r="J6881" s="341"/>
      <c r="L6881"/>
      <c r="M6881"/>
      <c r="P6881" s="9">
        <v>162</v>
      </c>
      <c r="V6881" s="39"/>
      <c r="Z6881" s="38"/>
      <c r="AA6881" s="38">
        <v>20</v>
      </c>
      <c r="AB6881" s="30"/>
      <c r="AC6881" s="31"/>
      <c r="AD6881" s="32"/>
      <c r="AE6881" s="32"/>
      <c r="AF6881" s="33"/>
      <c r="AJ6881" s="350">
        <v>4201010</v>
      </c>
      <c r="AK6881" s="3"/>
      <c r="AL6881" s="3"/>
    </row>
    <row r="6882" spans="1:38" ht="12" customHeight="1" x14ac:dyDescent="0.25">
      <c r="A6882" s="73">
        <v>5502011</v>
      </c>
      <c r="B6882" s="98" t="s">
        <v>2968</v>
      </c>
      <c r="C6882" s="74"/>
      <c r="D6882" s="115">
        <v>453.84</v>
      </c>
      <c r="E6882" s="75" t="s">
        <v>6463</v>
      </c>
      <c r="F6882" s="112">
        <f t="shared" si="321"/>
        <v>544.60799999999995</v>
      </c>
      <c r="G6882" s="80" t="s">
        <v>3335</v>
      </c>
      <c r="H6882" s="358"/>
      <c r="I6882" s="360" t="s">
        <v>8372</v>
      </c>
      <c r="J6882" s="341"/>
      <c r="L6882"/>
      <c r="M6882"/>
      <c r="P6882" s="9">
        <v>162</v>
      </c>
      <c r="V6882" s="39"/>
      <c r="Z6882" s="38"/>
      <c r="AA6882" s="38">
        <v>20.001262307498109</v>
      </c>
      <c r="AB6882" s="30"/>
      <c r="AC6882" s="31"/>
      <c r="AD6882" s="32"/>
      <c r="AE6882" s="32"/>
      <c r="AF6882" s="33"/>
      <c r="AJ6882" s="350">
        <v>4201011</v>
      </c>
      <c r="AK6882" s="3"/>
      <c r="AL6882" s="3"/>
    </row>
    <row r="6883" spans="1:38" ht="12" customHeight="1" x14ac:dyDescent="0.25">
      <c r="A6883" s="73">
        <v>4201018</v>
      </c>
      <c r="B6883" s="98" t="s">
        <v>5475</v>
      </c>
      <c r="C6883" s="74"/>
      <c r="D6883" s="115">
        <v>139.41</v>
      </c>
      <c r="E6883" s="75"/>
      <c r="F6883" s="112">
        <f t="shared" si="321"/>
        <v>167.292</v>
      </c>
      <c r="G6883" s="80" t="s">
        <v>3333</v>
      </c>
      <c r="H6883" s="358"/>
      <c r="I6883" s="361"/>
      <c r="J6883" s="341"/>
      <c r="L6883"/>
      <c r="M6883"/>
      <c r="P6883" s="9">
        <v>162</v>
      </c>
      <c r="V6883" s="39"/>
      <c r="Z6883" s="38"/>
      <c r="AA6883" s="38">
        <v>20.00178667143112</v>
      </c>
      <c r="AB6883" s="30"/>
      <c r="AC6883" s="31"/>
      <c r="AD6883" s="32"/>
      <c r="AE6883" s="32"/>
      <c r="AF6883" s="33"/>
      <c r="AJ6883" s="350"/>
      <c r="AK6883" s="3"/>
      <c r="AL6883" s="3"/>
    </row>
    <row r="6884" spans="1:38" ht="12" customHeight="1" x14ac:dyDescent="0.25">
      <c r="A6884" s="73">
        <v>5502009</v>
      </c>
      <c r="B6884" s="98" t="s">
        <v>2971</v>
      </c>
      <c r="C6884" s="74"/>
      <c r="D6884" s="115">
        <v>198.6</v>
      </c>
      <c r="E6884" s="75" t="s">
        <v>6463</v>
      </c>
      <c r="F6884" s="112">
        <f t="shared" si="321"/>
        <v>238.32</v>
      </c>
      <c r="G6884" s="80" t="s">
        <v>3333</v>
      </c>
      <c r="H6884" s="358"/>
      <c r="J6884" s="341"/>
      <c r="L6884"/>
      <c r="M6884"/>
      <c r="P6884" s="9">
        <v>162</v>
      </c>
      <c r="V6884" s="39"/>
      <c r="Z6884" s="38"/>
      <c r="AA6884" s="38">
        <v>19.998557622962636</v>
      </c>
      <c r="AB6884" s="30"/>
      <c r="AC6884" s="31"/>
      <c r="AD6884" s="32"/>
      <c r="AE6884" s="32"/>
      <c r="AF6884" s="33"/>
      <c r="AJ6884" s="350">
        <v>4201009</v>
      </c>
      <c r="AK6884" s="3"/>
      <c r="AL6884" s="3"/>
    </row>
    <row r="6885" spans="1:38" ht="12" customHeight="1" x14ac:dyDescent="0.25">
      <c r="A6885" s="73">
        <v>5502006</v>
      </c>
      <c r="B6885" s="98" t="s">
        <v>2969</v>
      </c>
      <c r="C6885" s="74"/>
      <c r="D6885" s="115">
        <v>160.31</v>
      </c>
      <c r="E6885" s="75" t="s">
        <v>6463</v>
      </c>
      <c r="F6885" s="112">
        <f t="shared" si="321"/>
        <v>192.37199999999999</v>
      </c>
      <c r="G6885" s="80" t="s">
        <v>3333</v>
      </c>
      <c r="H6885" s="358"/>
      <c r="J6885" s="341"/>
      <c r="L6885"/>
      <c r="M6885"/>
      <c r="P6885" s="9">
        <v>162</v>
      </c>
      <c r="V6885" s="39"/>
      <c r="Z6885" s="38"/>
      <c r="AA6885" s="38">
        <v>20.00178667143112</v>
      </c>
      <c r="AB6885" s="30"/>
      <c r="AC6885" s="31"/>
      <c r="AD6885" s="32"/>
      <c r="AE6885" s="32"/>
      <c r="AF6885" s="33"/>
      <c r="AJ6885" s="350">
        <v>5502017</v>
      </c>
      <c r="AK6885" s="3"/>
      <c r="AL6885" s="3"/>
    </row>
    <row r="6886" spans="1:38" ht="12" customHeight="1" x14ac:dyDescent="0.25">
      <c r="A6886" s="271">
        <v>5502008</v>
      </c>
      <c r="B6886" s="100" t="s">
        <v>2970</v>
      </c>
      <c r="C6886" s="85"/>
      <c r="D6886" s="115">
        <v>210.97</v>
      </c>
      <c r="E6886" s="86" t="s">
        <v>6463</v>
      </c>
      <c r="F6886" s="292">
        <f t="shared" si="321"/>
        <v>253.16399999999999</v>
      </c>
      <c r="G6886" s="87" t="s">
        <v>3333</v>
      </c>
      <c r="H6886" s="358"/>
      <c r="J6886" s="341"/>
      <c r="L6886"/>
      <c r="M6886"/>
      <c r="P6886" s="9">
        <v>162</v>
      </c>
      <c r="V6886" s="39"/>
      <c r="Z6886" s="38"/>
      <c r="AA6886" s="38">
        <v>20</v>
      </c>
      <c r="AB6886" s="30"/>
      <c r="AC6886" s="31"/>
      <c r="AD6886" s="32"/>
      <c r="AE6886" s="32"/>
      <c r="AF6886" s="33"/>
      <c r="AJ6886" s="350">
        <v>4201008</v>
      </c>
      <c r="AK6886" s="3"/>
      <c r="AL6886" s="3"/>
    </row>
    <row r="6887" spans="1:38" ht="60" customHeight="1" x14ac:dyDescent="0.25">
      <c r="A6887" s="269">
        <v>250</v>
      </c>
      <c r="B6887" s="284" t="s">
        <v>8161</v>
      </c>
      <c r="C6887" s="267"/>
      <c r="D6887" s="115"/>
      <c r="E6887" s="267"/>
      <c r="F6887" s="298"/>
      <c r="G6887" s="189"/>
      <c r="H6887" s="358"/>
      <c r="I6887" s="331"/>
      <c r="J6887" s="72"/>
      <c r="K6887" s="72"/>
      <c r="L6887"/>
      <c r="M6887"/>
      <c r="P6887" s="9">
        <v>204</v>
      </c>
      <c r="R6887" s="36"/>
      <c r="V6887" s="37"/>
      <c r="Z6887" s="38"/>
      <c r="AA6887" s="38"/>
      <c r="AB6887" s="30"/>
      <c r="AC6887" s="31"/>
      <c r="AD6887" s="32"/>
      <c r="AE6887" s="32"/>
      <c r="AF6887" s="33"/>
      <c r="AJ6887" s="350"/>
      <c r="AK6887" s="3"/>
      <c r="AL6887" s="3"/>
    </row>
    <row r="6888" spans="1:38" ht="12" customHeight="1" x14ac:dyDescent="0.25">
      <c r="A6888" s="76">
        <v>5502002</v>
      </c>
      <c r="B6888" s="270" t="s">
        <v>2972</v>
      </c>
      <c r="C6888" s="77"/>
      <c r="D6888" s="115">
        <v>214.66</v>
      </c>
      <c r="E6888" s="78" t="s">
        <v>6463</v>
      </c>
      <c r="F6888" s="112">
        <f t="shared" si="321"/>
        <v>257.59199999999998</v>
      </c>
      <c r="G6888" s="79" t="s">
        <v>3334</v>
      </c>
      <c r="H6888" s="358"/>
      <c r="I6888" s="326" t="s">
        <v>4995</v>
      </c>
      <c r="J6888" s="341"/>
      <c r="L6888"/>
      <c r="M6888"/>
      <c r="P6888" s="9">
        <v>204</v>
      </c>
      <c r="V6888" s="39"/>
      <c r="Z6888" s="38"/>
      <c r="AA6888" s="38">
        <v>20.002668801708026</v>
      </c>
      <c r="AB6888" s="30"/>
      <c r="AC6888" s="31"/>
      <c r="AD6888" s="32"/>
      <c r="AE6888" s="32"/>
      <c r="AF6888" s="33"/>
      <c r="AJ6888" s="350">
        <v>4201002</v>
      </c>
      <c r="AK6888" s="3"/>
      <c r="AL6888" s="3"/>
    </row>
    <row r="6889" spans="1:38" ht="12" customHeight="1" x14ac:dyDescent="0.25">
      <c r="A6889" s="73">
        <v>5502005</v>
      </c>
      <c r="B6889" s="98" t="s">
        <v>2973</v>
      </c>
      <c r="C6889" s="74"/>
      <c r="D6889" s="115">
        <v>270.77</v>
      </c>
      <c r="E6889" s="75" t="s">
        <v>6463</v>
      </c>
      <c r="F6889" s="112">
        <f t="shared" si="321"/>
        <v>324.92399999999998</v>
      </c>
      <c r="G6889" s="80" t="s">
        <v>3334</v>
      </c>
      <c r="H6889" s="358"/>
      <c r="I6889" s="360" t="s">
        <v>8376</v>
      </c>
      <c r="J6889" s="341"/>
      <c r="L6889"/>
      <c r="M6889"/>
      <c r="P6889" s="9">
        <v>204</v>
      </c>
      <c r="V6889" s="39"/>
      <c r="Z6889" s="38"/>
      <c r="AA6889" s="38">
        <v>19.998942134772037</v>
      </c>
      <c r="AB6889" s="30"/>
      <c r="AC6889" s="31"/>
      <c r="AD6889" s="32"/>
      <c r="AE6889" s="32"/>
      <c r="AF6889" s="33"/>
      <c r="AJ6889" s="350">
        <v>4201005</v>
      </c>
      <c r="AK6889" s="3"/>
      <c r="AL6889" s="3"/>
    </row>
    <row r="6890" spans="1:38" ht="12" customHeight="1" x14ac:dyDescent="0.25">
      <c r="A6890" s="73">
        <v>5502001</v>
      </c>
      <c r="B6890" s="98" t="s">
        <v>2974</v>
      </c>
      <c r="C6890" s="74"/>
      <c r="D6890" s="115">
        <v>214.66</v>
      </c>
      <c r="E6890" s="75" t="s">
        <v>6463</v>
      </c>
      <c r="F6890" s="112">
        <f t="shared" si="321"/>
        <v>257.59199999999998</v>
      </c>
      <c r="G6890" s="80" t="s">
        <v>3333</v>
      </c>
      <c r="H6890" s="358"/>
      <c r="I6890" s="361"/>
      <c r="J6890" s="341"/>
      <c r="L6890"/>
      <c r="M6890"/>
      <c r="P6890" s="9">
        <v>204</v>
      </c>
      <c r="V6890" s="39"/>
      <c r="Z6890" s="38"/>
      <c r="AA6890" s="38">
        <v>20.002668801708026</v>
      </c>
      <c r="AB6890" s="30"/>
      <c r="AC6890" s="31"/>
      <c r="AD6890" s="32"/>
      <c r="AE6890" s="32"/>
      <c r="AF6890" s="33"/>
      <c r="AJ6890" s="350">
        <v>4201001</v>
      </c>
      <c r="AK6890" s="3"/>
      <c r="AL6890" s="3"/>
    </row>
    <row r="6891" spans="1:38" ht="12" customHeight="1" x14ac:dyDescent="0.25">
      <c r="A6891" s="73">
        <v>5502003</v>
      </c>
      <c r="B6891" s="98" t="s">
        <v>2975</v>
      </c>
      <c r="C6891" s="74"/>
      <c r="D6891" s="115">
        <v>270.77</v>
      </c>
      <c r="E6891" s="75" t="s">
        <v>6463</v>
      </c>
      <c r="F6891" s="112">
        <f t="shared" si="321"/>
        <v>324.92399999999998</v>
      </c>
      <c r="G6891" s="80" t="s">
        <v>3333</v>
      </c>
      <c r="H6891" s="358"/>
      <c r="J6891" s="341"/>
      <c r="L6891"/>
      <c r="M6891"/>
      <c r="P6891" s="9">
        <v>204</v>
      </c>
      <c r="V6891" s="39"/>
      <c r="Z6891" s="38"/>
      <c r="AA6891" s="38">
        <v>19.998942134772037</v>
      </c>
      <c r="AB6891" s="30"/>
      <c r="AC6891" s="31"/>
      <c r="AD6891" s="32"/>
      <c r="AE6891" s="32"/>
      <c r="AF6891" s="33"/>
      <c r="AJ6891" s="350">
        <v>4201003</v>
      </c>
      <c r="AK6891" s="3"/>
      <c r="AL6891" s="3"/>
    </row>
    <row r="6892" spans="1:38" ht="12" customHeight="1" x14ac:dyDescent="0.25">
      <c r="A6892" s="271">
        <v>5502004</v>
      </c>
      <c r="B6892" s="100" t="s">
        <v>2976</v>
      </c>
      <c r="C6892" s="85"/>
      <c r="D6892" s="115">
        <v>270.77</v>
      </c>
      <c r="E6892" s="86" t="s">
        <v>6463</v>
      </c>
      <c r="F6892" s="292">
        <f t="shared" si="321"/>
        <v>324.92399999999998</v>
      </c>
      <c r="G6892" s="87" t="s">
        <v>3333</v>
      </c>
      <c r="H6892" s="358"/>
      <c r="J6892" s="341"/>
      <c r="L6892"/>
      <c r="M6892"/>
      <c r="P6892" s="9">
        <v>204</v>
      </c>
      <c r="V6892" s="39"/>
      <c r="Z6892" s="38"/>
      <c r="AA6892" s="38">
        <v>19.998942134772037</v>
      </c>
      <c r="AB6892" s="30"/>
      <c r="AC6892" s="31"/>
      <c r="AD6892" s="32"/>
      <c r="AE6892" s="32"/>
      <c r="AF6892" s="33"/>
      <c r="AJ6892" s="350">
        <v>4201004</v>
      </c>
      <c r="AK6892" s="3"/>
      <c r="AL6892" s="3"/>
    </row>
    <row r="6893" spans="1:38" ht="75" customHeight="1" x14ac:dyDescent="0.25">
      <c r="A6893" s="269">
        <v>251</v>
      </c>
      <c r="B6893" s="284" t="s">
        <v>8162</v>
      </c>
      <c r="C6893" s="267"/>
      <c r="D6893" s="115"/>
      <c r="E6893" s="267"/>
      <c r="F6893" s="298"/>
      <c r="G6893" s="189"/>
      <c r="H6893" s="358"/>
      <c r="I6893" s="331"/>
      <c r="J6893" s="72"/>
      <c r="K6893" s="72"/>
      <c r="L6893"/>
      <c r="M6893"/>
      <c r="P6893" s="9">
        <v>163</v>
      </c>
      <c r="R6893" s="36"/>
      <c r="V6893" s="37"/>
      <c r="Z6893" s="38"/>
      <c r="AA6893" s="38"/>
      <c r="AB6893" s="30"/>
      <c r="AC6893" s="31"/>
      <c r="AD6893" s="32"/>
      <c r="AE6893" s="32"/>
      <c r="AF6893" s="33"/>
      <c r="AJ6893" s="350"/>
      <c r="AK6893" s="3"/>
      <c r="AL6893" s="3"/>
    </row>
    <row r="6894" spans="1:38" ht="12" customHeight="1" x14ac:dyDescent="0.25">
      <c r="A6894" s="76">
        <v>3001007</v>
      </c>
      <c r="B6894" s="270" t="s">
        <v>2977</v>
      </c>
      <c r="C6894" s="77"/>
      <c r="D6894" s="115">
        <v>29371.17</v>
      </c>
      <c r="E6894" s="78" t="s">
        <v>6464</v>
      </c>
      <c r="F6894" s="112">
        <f t="shared" si="321"/>
        <v>35245.403999999995</v>
      </c>
      <c r="G6894" s="79" t="s">
        <v>3334</v>
      </c>
      <c r="H6894" s="358"/>
      <c r="I6894" s="326" t="s">
        <v>4968</v>
      </c>
      <c r="L6894"/>
      <c r="M6894"/>
      <c r="P6894" s="9">
        <v>163</v>
      </c>
      <c r="V6894" s="39"/>
      <c r="Z6894" s="38"/>
      <c r="AA6894" s="38">
        <v>5.0000100131038181</v>
      </c>
      <c r="AB6894" s="30"/>
      <c r="AC6894" s="31"/>
      <c r="AD6894" s="32"/>
      <c r="AE6894" s="32"/>
      <c r="AF6894" s="33"/>
      <c r="AJ6894" s="350"/>
      <c r="AK6894" s="3"/>
      <c r="AL6894" s="3"/>
    </row>
    <row r="6895" spans="1:38" ht="12" customHeight="1" x14ac:dyDescent="0.25">
      <c r="A6895" s="73">
        <v>3001006</v>
      </c>
      <c r="B6895" s="98" t="s">
        <v>2978</v>
      </c>
      <c r="C6895" s="74"/>
      <c r="D6895" s="115">
        <v>58021.68</v>
      </c>
      <c r="E6895" s="75"/>
      <c r="F6895" s="112">
        <f t="shared" si="321"/>
        <v>69626.016000000003</v>
      </c>
      <c r="G6895" s="80" t="s">
        <v>3333</v>
      </c>
      <c r="H6895" s="358"/>
      <c r="I6895" s="360" t="s">
        <v>8377</v>
      </c>
      <c r="J6895" s="15"/>
      <c r="L6895"/>
      <c r="M6895"/>
      <c r="P6895" s="9">
        <v>163</v>
      </c>
      <c r="V6895" s="39"/>
      <c r="Z6895" s="38"/>
      <c r="AA6895" s="38">
        <v>4.9999951883334433</v>
      </c>
      <c r="AB6895" s="30"/>
      <c r="AC6895" s="31"/>
      <c r="AD6895" s="32"/>
      <c r="AE6895" s="32"/>
      <c r="AF6895" s="33"/>
      <c r="AJ6895" s="350"/>
      <c r="AK6895" s="3"/>
      <c r="AL6895" s="3"/>
    </row>
    <row r="6896" spans="1:38" ht="12" customHeight="1" x14ac:dyDescent="0.25">
      <c r="A6896" s="271">
        <v>3001008</v>
      </c>
      <c r="B6896" s="100" t="s">
        <v>4151</v>
      </c>
      <c r="C6896" s="85"/>
      <c r="D6896" s="115">
        <v>96778.96</v>
      </c>
      <c r="E6896" s="86"/>
      <c r="F6896" s="292">
        <f t="shared" si="321"/>
        <v>116134.75200000001</v>
      </c>
      <c r="G6896" s="87" t="s">
        <v>3334</v>
      </c>
      <c r="H6896" s="358"/>
      <c r="I6896" s="367"/>
      <c r="L6896"/>
      <c r="M6896"/>
      <c r="P6896" s="9">
        <v>163</v>
      </c>
      <c r="V6896" s="39"/>
      <c r="Z6896" s="38"/>
      <c r="AA6896" s="38">
        <v>4.9999899993088377</v>
      </c>
      <c r="AB6896" s="30"/>
      <c r="AC6896" s="31"/>
      <c r="AD6896" s="32"/>
      <c r="AE6896" s="32"/>
      <c r="AF6896" s="33"/>
      <c r="AJ6896" s="350"/>
      <c r="AK6896" s="3"/>
      <c r="AL6896" s="3"/>
    </row>
    <row r="6897" spans="1:38" ht="60" customHeight="1" x14ac:dyDescent="0.25">
      <c r="A6897" s="269">
        <v>252</v>
      </c>
      <c r="B6897" s="284" t="s">
        <v>8163</v>
      </c>
      <c r="C6897" s="267"/>
      <c r="D6897" s="115"/>
      <c r="E6897" s="267"/>
      <c r="F6897" s="298"/>
      <c r="G6897" s="189"/>
      <c r="H6897" s="358"/>
      <c r="I6897" s="331"/>
      <c r="J6897" s="72"/>
      <c r="K6897" s="72"/>
      <c r="L6897"/>
      <c r="M6897"/>
      <c r="P6897" s="9">
        <v>164</v>
      </c>
      <c r="R6897" s="36"/>
      <c r="V6897" s="37"/>
      <c r="Z6897" s="38"/>
      <c r="AA6897" s="38"/>
      <c r="AB6897" s="30"/>
      <c r="AC6897" s="31"/>
      <c r="AD6897" s="32"/>
      <c r="AE6897" s="32"/>
      <c r="AF6897" s="33"/>
      <c r="AJ6897" s="350"/>
      <c r="AK6897" s="3"/>
      <c r="AL6897" s="3"/>
    </row>
    <row r="6898" spans="1:38" ht="12" customHeight="1" x14ac:dyDescent="0.25">
      <c r="A6898" s="76">
        <v>3001001</v>
      </c>
      <c r="B6898" s="270" t="s">
        <v>2979</v>
      </c>
      <c r="C6898" s="77"/>
      <c r="D6898" s="115">
        <v>11608.67</v>
      </c>
      <c r="E6898" s="78"/>
      <c r="F6898" s="112">
        <f t="shared" si="321"/>
        <v>13930.404</v>
      </c>
      <c r="G6898" s="79" t="s">
        <v>3334</v>
      </c>
      <c r="H6898" s="358"/>
      <c r="L6898"/>
      <c r="M6898"/>
      <c r="P6898" s="9">
        <v>164</v>
      </c>
      <c r="V6898" s="39"/>
      <c r="Z6898" s="38"/>
      <c r="AA6898" s="38">
        <v>5.0000582951500121</v>
      </c>
      <c r="AB6898" s="30"/>
      <c r="AC6898" s="31"/>
      <c r="AD6898" s="32"/>
      <c r="AE6898" s="32"/>
      <c r="AF6898" s="33"/>
      <c r="AJ6898" s="350"/>
      <c r="AK6898" s="3"/>
      <c r="AL6898" s="3"/>
    </row>
    <row r="6899" spans="1:38" ht="12" customHeight="1" x14ac:dyDescent="0.25">
      <c r="A6899" s="271">
        <v>3001005</v>
      </c>
      <c r="B6899" s="100" t="s">
        <v>2980</v>
      </c>
      <c r="C6899" s="85"/>
      <c r="D6899" s="115">
        <v>11608.67</v>
      </c>
      <c r="E6899" s="86"/>
      <c r="F6899" s="292">
        <f t="shared" si="321"/>
        <v>13930.404</v>
      </c>
      <c r="G6899" s="87" t="s">
        <v>3334</v>
      </c>
      <c r="H6899" s="358"/>
      <c r="L6899"/>
      <c r="M6899"/>
      <c r="P6899" s="9">
        <v>164</v>
      </c>
      <c r="V6899" s="39"/>
      <c r="Z6899" s="38"/>
      <c r="AA6899" s="38">
        <v>5.0000582951500121</v>
      </c>
      <c r="AB6899" s="30"/>
      <c r="AC6899" s="31"/>
      <c r="AD6899" s="32"/>
      <c r="AE6899" s="32"/>
      <c r="AF6899" s="33"/>
      <c r="AJ6899" s="350"/>
      <c r="AK6899" s="3"/>
      <c r="AL6899" s="3"/>
    </row>
    <row r="6900" spans="1:38" ht="60" customHeight="1" x14ac:dyDescent="0.25">
      <c r="A6900" s="269">
        <v>253</v>
      </c>
      <c r="B6900" s="284" t="s">
        <v>8164</v>
      </c>
      <c r="C6900" s="267"/>
      <c r="D6900" s="115"/>
      <c r="E6900" s="267"/>
      <c r="F6900" s="298"/>
      <c r="G6900" s="189"/>
      <c r="H6900" s="358"/>
      <c r="I6900" s="331"/>
      <c r="J6900" s="72"/>
      <c r="K6900" s="72"/>
      <c r="L6900"/>
      <c r="M6900"/>
      <c r="P6900" s="9">
        <v>165</v>
      </c>
      <c r="R6900" s="36"/>
      <c r="V6900" s="37"/>
      <c r="Z6900" s="38"/>
      <c r="AA6900" s="38"/>
      <c r="AB6900" s="30"/>
      <c r="AC6900" s="31"/>
      <c r="AD6900" s="32"/>
      <c r="AE6900" s="32"/>
      <c r="AF6900" s="33"/>
      <c r="AJ6900" s="350"/>
      <c r="AK6900" s="3"/>
      <c r="AL6900" s="3"/>
    </row>
    <row r="6901" spans="1:38" ht="12" customHeight="1" x14ac:dyDescent="0.25">
      <c r="A6901" s="356">
        <v>3401002</v>
      </c>
      <c r="B6901" s="270" t="s">
        <v>2981</v>
      </c>
      <c r="C6901" s="77"/>
      <c r="D6901" s="115">
        <v>683.38</v>
      </c>
      <c r="E6901" s="78" t="s">
        <v>6463</v>
      </c>
      <c r="F6901" s="309">
        <f t="shared" si="321"/>
        <v>820.05599999999993</v>
      </c>
      <c r="G6901" s="79" t="s">
        <v>3334</v>
      </c>
      <c r="H6901" s="358"/>
      <c r="L6901"/>
      <c r="M6901"/>
      <c r="P6901" s="9">
        <v>165</v>
      </c>
      <c r="V6901" s="39"/>
      <c r="Z6901" s="38"/>
      <c r="AA6901" s="38">
        <v>10.000122415502702</v>
      </c>
      <c r="AB6901" s="30"/>
      <c r="AC6901" s="31"/>
      <c r="AD6901" s="32"/>
      <c r="AE6901" s="32"/>
      <c r="AF6901" s="33"/>
      <c r="AJ6901" s="350"/>
      <c r="AK6901" s="3"/>
      <c r="AL6901" s="3"/>
    </row>
    <row r="6902" spans="1:38" ht="12" customHeight="1" x14ac:dyDescent="0.25">
      <c r="A6902" s="73">
        <v>5903003</v>
      </c>
      <c r="B6902" s="98" t="s">
        <v>2982</v>
      </c>
      <c r="C6902" s="74"/>
      <c r="D6902" s="115">
        <v>1326.13</v>
      </c>
      <c r="E6902" s="75" t="s">
        <v>6463</v>
      </c>
      <c r="F6902" s="112">
        <f t="shared" si="321"/>
        <v>1591.356</v>
      </c>
      <c r="G6902" s="80" t="s">
        <v>3334</v>
      </c>
      <c r="H6902" s="358"/>
      <c r="L6902"/>
      <c r="M6902"/>
      <c r="P6902" s="9">
        <v>165</v>
      </c>
      <c r="V6902" s="39"/>
      <c r="Z6902" s="38"/>
      <c r="AA6902" s="38">
        <v>9.9995680065663066</v>
      </c>
      <c r="AB6902" s="30"/>
      <c r="AC6902" s="31"/>
      <c r="AD6902" s="32"/>
      <c r="AE6902" s="32"/>
      <c r="AF6902" s="33"/>
      <c r="AJ6902" s="350">
        <v>3401003</v>
      </c>
      <c r="AK6902" s="3"/>
      <c r="AL6902" s="3"/>
    </row>
    <row r="6903" spans="1:38" ht="12" customHeight="1" x14ac:dyDescent="0.25">
      <c r="A6903" s="73">
        <v>5903004</v>
      </c>
      <c r="B6903" s="98" t="s">
        <v>2983</v>
      </c>
      <c r="C6903" s="74"/>
      <c r="D6903" s="115">
        <v>1754.76</v>
      </c>
      <c r="E6903" s="75" t="s">
        <v>6463</v>
      </c>
      <c r="F6903" s="112">
        <f t="shared" si="321"/>
        <v>2105.712</v>
      </c>
      <c r="G6903" s="80" t="s">
        <v>3334</v>
      </c>
      <c r="H6903" s="358"/>
      <c r="L6903"/>
      <c r="M6903"/>
      <c r="P6903" s="9">
        <v>165</v>
      </c>
      <c r="V6903" s="39"/>
      <c r="Z6903" s="38"/>
      <c r="AA6903" s="38">
        <v>9.9998367640097285</v>
      </c>
      <c r="AB6903" s="30"/>
      <c r="AC6903" s="31"/>
      <c r="AD6903" s="32"/>
      <c r="AE6903" s="32"/>
      <c r="AF6903" s="33"/>
      <c r="AJ6903" s="350">
        <v>3401004</v>
      </c>
      <c r="AK6903" s="3"/>
      <c r="AL6903" s="3"/>
    </row>
    <row r="6904" spans="1:38" ht="12" customHeight="1" x14ac:dyDescent="0.25">
      <c r="A6904" s="73"/>
      <c r="B6904" s="98" t="s">
        <v>2984</v>
      </c>
      <c r="C6904" s="74"/>
      <c r="D6904" s="115"/>
      <c r="E6904" s="75"/>
      <c r="F6904" s="112"/>
      <c r="G6904" s="80" t="s">
        <v>3334</v>
      </c>
      <c r="H6904" s="358"/>
      <c r="L6904"/>
      <c r="M6904"/>
      <c r="V6904" s="39"/>
      <c r="Z6904" s="38"/>
      <c r="AA6904" s="38"/>
      <c r="AB6904" s="30"/>
      <c r="AC6904" s="31"/>
      <c r="AD6904" s="32"/>
      <c r="AE6904" s="32"/>
      <c r="AF6904" s="33"/>
      <c r="AJ6904" s="350"/>
      <c r="AK6904" s="3"/>
      <c r="AL6904" s="3"/>
    </row>
    <row r="6905" spans="1:38" ht="12" customHeight="1" x14ac:dyDescent="0.25">
      <c r="A6905" s="73">
        <v>3502019</v>
      </c>
      <c r="B6905" s="98" t="s">
        <v>2985</v>
      </c>
      <c r="C6905" s="74"/>
      <c r="D6905" s="115">
        <v>726.29</v>
      </c>
      <c r="E6905" s="75"/>
      <c r="F6905" s="112">
        <f t="shared" si="321"/>
        <v>871.54799999999989</v>
      </c>
      <c r="G6905" s="80" t="s">
        <v>3334</v>
      </c>
      <c r="H6905" s="358"/>
      <c r="L6905"/>
      <c r="M6905"/>
      <c r="P6905" s="9">
        <v>166</v>
      </c>
      <c r="V6905" s="39"/>
      <c r="Z6905" s="38"/>
      <c r="AA6905" s="38">
        <v>15.000690185561325</v>
      </c>
      <c r="AB6905" s="30"/>
      <c r="AC6905" s="31"/>
      <c r="AD6905" s="32"/>
      <c r="AE6905" s="32"/>
      <c r="AF6905" s="33"/>
      <c r="AJ6905" s="350"/>
      <c r="AK6905" s="3"/>
      <c r="AL6905" s="3"/>
    </row>
    <row r="6906" spans="1:38" ht="12" customHeight="1" x14ac:dyDescent="0.25">
      <c r="A6906" s="73">
        <v>3502020</v>
      </c>
      <c r="B6906" s="98" t="s">
        <v>2986</v>
      </c>
      <c r="C6906" s="74"/>
      <c r="D6906" s="115">
        <v>726.29</v>
      </c>
      <c r="E6906" s="75"/>
      <c r="F6906" s="112">
        <f t="shared" si="321"/>
        <v>871.54799999999989</v>
      </c>
      <c r="G6906" s="80" t="s">
        <v>3334</v>
      </c>
      <c r="H6906" s="358"/>
      <c r="L6906"/>
      <c r="M6906"/>
      <c r="P6906" s="9">
        <v>166</v>
      </c>
      <c r="V6906" s="39"/>
      <c r="Z6906" s="38"/>
      <c r="AA6906" s="38">
        <v>15.000690185561325</v>
      </c>
      <c r="AB6906" s="30"/>
      <c r="AC6906" s="31"/>
      <c r="AD6906" s="32"/>
      <c r="AE6906" s="32"/>
      <c r="AF6906" s="33"/>
      <c r="AJ6906" s="350"/>
      <c r="AK6906" s="3"/>
      <c r="AL6906" s="3"/>
    </row>
    <row r="6907" spans="1:38" ht="12" customHeight="1" x14ac:dyDescent="0.25">
      <c r="A6907" s="73">
        <v>5903005</v>
      </c>
      <c r="B6907" s="98" t="s">
        <v>2987</v>
      </c>
      <c r="C6907" s="74"/>
      <c r="D6907" s="115">
        <v>1760.21</v>
      </c>
      <c r="E6907" s="75" t="s">
        <v>1</v>
      </c>
      <c r="F6907" s="112">
        <f t="shared" si="321"/>
        <v>2112.252</v>
      </c>
      <c r="G6907" s="80" t="s">
        <v>3334</v>
      </c>
      <c r="H6907" s="358"/>
      <c r="L6907"/>
      <c r="M6907"/>
      <c r="P6907" s="9">
        <v>165</v>
      </c>
      <c r="V6907" s="39"/>
      <c r="Z6907" s="38"/>
      <c r="AA6907" s="38">
        <v>9.9997559050633242</v>
      </c>
      <c r="AB6907" s="30"/>
      <c r="AC6907" s="31"/>
      <c r="AD6907" s="32"/>
      <c r="AE6907" s="32"/>
      <c r="AF6907" s="33"/>
      <c r="AJ6907" s="350">
        <v>3401005</v>
      </c>
      <c r="AK6907" s="3"/>
      <c r="AL6907" s="3"/>
    </row>
    <row r="6908" spans="1:38" ht="12" customHeight="1" x14ac:dyDescent="0.25">
      <c r="A6908" s="73"/>
      <c r="B6908" s="98" t="s">
        <v>2984</v>
      </c>
      <c r="C6908" s="74"/>
      <c r="D6908" s="115"/>
      <c r="E6908" s="75"/>
      <c r="F6908" s="112"/>
      <c r="G6908" s="80" t="s">
        <v>3334</v>
      </c>
      <c r="H6908" s="358"/>
      <c r="L6908"/>
      <c r="M6908"/>
      <c r="V6908" s="39"/>
      <c r="Z6908" s="38"/>
      <c r="AA6908" s="38"/>
      <c r="AB6908" s="30"/>
      <c r="AC6908" s="31"/>
      <c r="AD6908" s="32"/>
      <c r="AE6908" s="32"/>
      <c r="AF6908" s="33"/>
      <c r="AJ6908" s="350"/>
      <c r="AK6908" s="3"/>
      <c r="AL6908" s="3"/>
    </row>
    <row r="6909" spans="1:38" ht="12" customHeight="1" x14ac:dyDescent="0.25">
      <c r="A6909" s="73">
        <v>3502021</v>
      </c>
      <c r="B6909" s="98" t="s">
        <v>2988</v>
      </c>
      <c r="C6909" s="74"/>
      <c r="D6909" s="115">
        <v>782.99</v>
      </c>
      <c r="E6909" s="75"/>
      <c r="F6909" s="112">
        <f t="shared" si="321"/>
        <v>939.58799999999997</v>
      </c>
      <c r="G6909" s="80" t="s">
        <v>3334</v>
      </c>
      <c r="H6909" s="358"/>
      <c r="L6909"/>
      <c r="M6909"/>
      <c r="P6909" s="9">
        <v>166</v>
      </c>
      <c r="V6909" s="39"/>
      <c r="Z6909" s="38"/>
      <c r="AA6909" s="38">
        <v>14.999085421620634</v>
      </c>
      <c r="AB6909" s="30"/>
      <c r="AC6909" s="31"/>
      <c r="AD6909" s="32"/>
      <c r="AE6909" s="32"/>
      <c r="AF6909" s="33"/>
      <c r="AJ6909" s="350"/>
      <c r="AK6909" s="3"/>
      <c r="AL6909" s="3"/>
    </row>
    <row r="6910" spans="1:38" ht="12" customHeight="1" x14ac:dyDescent="0.25">
      <c r="A6910" s="73">
        <v>3502022</v>
      </c>
      <c r="B6910" s="98" t="s">
        <v>2989</v>
      </c>
      <c r="C6910" s="74"/>
      <c r="D6910" s="115">
        <v>782.99</v>
      </c>
      <c r="E6910" s="75"/>
      <c r="F6910" s="112">
        <f t="shared" si="321"/>
        <v>939.58799999999997</v>
      </c>
      <c r="G6910" s="80" t="s">
        <v>3334</v>
      </c>
      <c r="H6910" s="358"/>
      <c r="L6910"/>
      <c r="M6910"/>
      <c r="P6910" s="9">
        <v>166</v>
      </c>
      <c r="V6910" s="39"/>
      <c r="Z6910" s="38"/>
      <c r="AA6910" s="38">
        <v>14.999085421620634</v>
      </c>
      <c r="AB6910" s="30"/>
      <c r="AC6910" s="31"/>
      <c r="AD6910" s="32"/>
      <c r="AE6910" s="32"/>
      <c r="AF6910" s="33"/>
      <c r="AJ6910" s="350"/>
      <c r="AK6910" s="3"/>
      <c r="AL6910" s="3"/>
    </row>
    <row r="6911" spans="1:38" ht="12" customHeight="1" x14ac:dyDescent="0.25">
      <c r="A6911" s="73">
        <v>3401006</v>
      </c>
      <c r="B6911" s="98" t="s">
        <v>2990</v>
      </c>
      <c r="C6911" s="74"/>
      <c r="D6911" s="115">
        <v>2464</v>
      </c>
      <c r="E6911" s="75"/>
      <c r="F6911" s="112">
        <f t="shared" si="321"/>
        <v>2956.7999999999997</v>
      </c>
      <c r="G6911" s="80" t="s">
        <v>3334</v>
      </c>
      <c r="H6911" s="358"/>
      <c r="L6911"/>
      <c r="M6911"/>
      <c r="P6911" s="9">
        <v>165</v>
      </c>
      <c r="V6911" s="39"/>
      <c r="Z6911" s="38"/>
      <c r="AA6911" s="38">
        <v>9.9998416869835012</v>
      </c>
      <c r="AB6911" s="30"/>
      <c r="AC6911" s="31"/>
      <c r="AD6911" s="32"/>
      <c r="AE6911" s="32"/>
      <c r="AF6911" s="33"/>
      <c r="AJ6911" s="350"/>
      <c r="AK6911" s="3"/>
      <c r="AL6911" s="3"/>
    </row>
    <row r="6912" spans="1:38" ht="12" customHeight="1" x14ac:dyDescent="0.25">
      <c r="A6912" s="73">
        <v>3401007</v>
      </c>
      <c r="B6912" s="98" t="s">
        <v>2991</v>
      </c>
      <c r="C6912" s="74"/>
      <c r="D6912" s="115">
        <v>2791.25</v>
      </c>
      <c r="E6912" s="75"/>
      <c r="F6912" s="112">
        <f t="shared" si="321"/>
        <v>3349.5</v>
      </c>
      <c r="G6912" s="80" t="s">
        <v>3334</v>
      </c>
      <c r="H6912" s="358"/>
      <c r="L6912"/>
      <c r="M6912"/>
      <c r="P6912" s="9">
        <v>165</v>
      </c>
      <c r="V6912" s="39"/>
      <c r="Z6912" s="38"/>
      <c r="AA6912" s="38">
        <v>9.9998614305905846</v>
      </c>
      <c r="AB6912" s="30"/>
      <c r="AC6912" s="31"/>
      <c r="AD6912" s="32"/>
      <c r="AE6912" s="32"/>
      <c r="AF6912" s="33"/>
      <c r="AJ6912" s="350"/>
      <c r="AK6912" s="3"/>
      <c r="AL6912" s="3"/>
    </row>
    <row r="6913" spans="1:39" ht="12" customHeight="1" x14ac:dyDescent="0.25">
      <c r="A6913" s="356">
        <v>3401008</v>
      </c>
      <c r="B6913" s="98" t="s">
        <v>2992</v>
      </c>
      <c r="C6913" s="74"/>
      <c r="D6913" s="115">
        <v>2464</v>
      </c>
      <c r="E6913" s="75" t="s">
        <v>6463</v>
      </c>
      <c r="F6913" s="309">
        <f t="shared" si="321"/>
        <v>2956.7999999999997</v>
      </c>
      <c r="G6913" s="80" t="s">
        <v>3334</v>
      </c>
      <c r="H6913" s="358"/>
      <c r="L6913"/>
      <c r="M6913"/>
      <c r="P6913" s="9">
        <v>165</v>
      </c>
      <c r="V6913" s="39"/>
      <c r="Z6913" s="38"/>
      <c r="AA6913" s="38">
        <v>9.9998416869835012</v>
      </c>
      <c r="AB6913" s="30"/>
      <c r="AC6913" s="31"/>
      <c r="AD6913" s="32"/>
      <c r="AE6913" s="32"/>
      <c r="AF6913" s="33"/>
      <c r="AJ6913" s="350"/>
      <c r="AK6913" s="3"/>
      <c r="AL6913" s="3"/>
    </row>
    <row r="6914" spans="1:39" ht="12" customHeight="1" x14ac:dyDescent="0.25">
      <c r="A6914" s="356">
        <v>3401009</v>
      </c>
      <c r="B6914" s="98" t="s">
        <v>2993</v>
      </c>
      <c r="C6914" s="74"/>
      <c r="D6914" s="115">
        <v>2791.25</v>
      </c>
      <c r="E6914" s="75" t="s">
        <v>6463</v>
      </c>
      <c r="F6914" s="309">
        <f t="shared" si="321"/>
        <v>3349.5</v>
      </c>
      <c r="G6914" s="80" t="s">
        <v>3334</v>
      </c>
      <c r="H6914" s="358"/>
      <c r="L6914"/>
      <c r="M6914"/>
      <c r="P6914" s="9">
        <v>165</v>
      </c>
      <c r="V6914" s="39"/>
      <c r="Z6914" s="38"/>
      <c r="AA6914" s="38">
        <v>9.9998614305905846</v>
      </c>
      <c r="AB6914" s="30"/>
      <c r="AC6914" s="31"/>
      <c r="AD6914" s="32"/>
      <c r="AE6914" s="32"/>
      <c r="AF6914" s="33"/>
      <c r="AJ6914" s="350"/>
      <c r="AK6914" s="3"/>
      <c r="AL6914" s="3"/>
    </row>
    <row r="6915" spans="1:39" ht="12" customHeight="1" x14ac:dyDescent="0.25">
      <c r="A6915" s="356">
        <v>3401010</v>
      </c>
      <c r="B6915" s="98" t="s">
        <v>2994</v>
      </c>
      <c r="C6915" s="74"/>
      <c r="D6915" s="115">
        <v>1549.63</v>
      </c>
      <c r="E6915" s="75" t="s">
        <v>6463</v>
      </c>
      <c r="F6915" s="309">
        <f t="shared" si="321"/>
        <v>1859.556</v>
      </c>
      <c r="G6915" s="80" t="s">
        <v>3334</v>
      </c>
      <c r="H6915" s="358"/>
      <c r="L6915"/>
      <c r="M6915"/>
      <c r="P6915" s="9">
        <v>165</v>
      </c>
      <c r="V6915" s="39"/>
      <c r="Z6915" s="38"/>
      <c r="AA6915" s="38">
        <v>9.9998741600181233</v>
      </c>
      <c r="AB6915" s="30"/>
      <c r="AC6915" s="31"/>
      <c r="AD6915" s="32"/>
      <c r="AE6915" s="32"/>
      <c r="AF6915" s="33"/>
      <c r="AJ6915" s="350"/>
      <c r="AK6915" s="3"/>
      <c r="AL6915" s="3"/>
    </row>
    <row r="6916" spans="1:39" ht="12" customHeight="1" x14ac:dyDescent="0.25">
      <c r="A6916" s="356">
        <v>3401011</v>
      </c>
      <c r="B6916" s="98" t="s">
        <v>4769</v>
      </c>
      <c r="C6916" s="74"/>
      <c r="D6916" s="115">
        <v>812.35</v>
      </c>
      <c r="E6916" s="75" t="s">
        <v>6463</v>
      </c>
      <c r="F6916" s="309">
        <f t="shared" si="321"/>
        <v>974.81999999999994</v>
      </c>
      <c r="G6916" s="80" t="s">
        <v>3334</v>
      </c>
      <c r="H6916" s="358"/>
      <c r="L6916"/>
      <c r="M6916"/>
      <c r="P6916" s="9">
        <v>165</v>
      </c>
      <c r="V6916" s="39"/>
      <c r="Z6916" s="38"/>
      <c r="AA6916" s="38">
        <v>9.9996387935705258</v>
      </c>
      <c r="AB6916" s="30"/>
      <c r="AC6916" s="31"/>
      <c r="AD6916" s="32"/>
      <c r="AE6916" s="32"/>
      <c r="AF6916" s="33"/>
      <c r="AJ6916" s="350"/>
      <c r="AK6916" s="3"/>
      <c r="AL6916" s="3"/>
    </row>
    <row r="6917" spans="1:39" ht="12" customHeight="1" x14ac:dyDescent="0.25">
      <c r="A6917" s="356">
        <v>3401014</v>
      </c>
      <c r="B6917" s="98" t="s">
        <v>4770</v>
      </c>
      <c r="C6917" s="74"/>
      <c r="D6917" s="115">
        <v>770</v>
      </c>
      <c r="E6917" s="75" t="s">
        <v>6463</v>
      </c>
      <c r="F6917" s="309">
        <f t="shared" si="321"/>
        <v>924</v>
      </c>
      <c r="G6917" s="80" t="s">
        <v>3334</v>
      </c>
      <c r="H6917" s="358"/>
      <c r="L6917"/>
      <c r="M6917"/>
      <c r="P6917" s="9">
        <v>165</v>
      </c>
      <c r="V6917" s="39"/>
      <c r="Z6917" s="38"/>
      <c r="AA6917" s="38">
        <v>9.9999320933580407</v>
      </c>
      <c r="AB6917" s="30"/>
      <c r="AC6917" s="31"/>
      <c r="AD6917" s="32"/>
      <c r="AE6917" s="32"/>
      <c r="AF6917" s="33"/>
      <c r="AJ6917" s="350"/>
      <c r="AK6917" s="3"/>
      <c r="AL6917" s="3"/>
    </row>
    <row r="6918" spans="1:39" ht="12" customHeight="1" x14ac:dyDescent="0.25">
      <c r="A6918" s="356">
        <v>3401017</v>
      </c>
      <c r="B6918" s="98" t="s">
        <v>4771</v>
      </c>
      <c r="C6918" s="74"/>
      <c r="D6918" s="115">
        <v>1024.0999999999999</v>
      </c>
      <c r="E6918" s="75" t="s">
        <v>6463</v>
      </c>
      <c r="F6918" s="309">
        <f t="shared" si="321"/>
        <v>1228.9199999999998</v>
      </c>
      <c r="G6918" s="80" t="s">
        <v>3334</v>
      </c>
      <c r="H6918" s="358"/>
      <c r="L6918"/>
      <c r="M6918"/>
      <c r="P6918" s="9">
        <v>165</v>
      </c>
      <c r="V6918" s="39"/>
      <c r="Z6918" s="38"/>
      <c r="AA6918" s="38">
        <v>10.000229837504875</v>
      </c>
      <c r="AB6918" s="30"/>
      <c r="AC6918" s="31"/>
      <c r="AD6918" s="32"/>
      <c r="AE6918" s="32"/>
      <c r="AF6918" s="33"/>
      <c r="AJ6918" s="350"/>
      <c r="AK6918" s="3"/>
      <c r="AL6918" s="3"/>
    </row>
    <row r="6919" spans="1:39" ht="12" customHeight="1" x14ac:dyDescent="0.25">
      <c r="A6919" s="73"/>
      <c r="B6919" s="98" t="s">
        <v>2984</v>
      </c>
      <c r="C6919" s="74"/>
      <c r="D6919" s="115"/>
      <c r="E6919" s="75"/>
      <c r="F6919" s="112"/>
      <c r="G6919" s="80" t="s">
        <v>3334</v>
      </c>
      <c r="H6919" s="358"/>
      <c r="L6919"/>
      <c r="M6919"/>
      <c r="V6919" s="39"/>
      <c r="Z6919" s="38"/>
      <c r="AA6919" s="38"/>
      <c r="AB6919" s="30"/>
      <c r="AC6919" s="31"/>
      <c r="AD6919" s="32"/>
      <c r="AE6919" s="32"/>
      <c r="AF6919" s="33"/>
      <c r="AJ6919" s="350"/>
      <c r="AK6919" s="3"/>
      <c r="AL6919" s="3"/>
    </row>
    <row r="6920" spans="1:39" ht="12" customHeight="1" x14ac:dyDescent="0.25">
      <c r="A6920" s="73">
        <v>2701032</v>
      </c>
      <c r="B6920" s="98" t="s">
        <v>2995</v>
      </c>
      <c r="C6920" s="74"/>
      <c r="D6920" s="115">
        <v>157.05000000000001</v>
      </c>
      <c r="E6920" s="75" t="s">
        <v>6464</v>
      </c>
      <c r="F6920" s="112">
        <f t="shared" si="321"/>
        <v>188.46</v>
      </c>
      <c r="G6920" s="80" t="s">
        <v>3334</v>
      </c>
      <c r="H6920" s="358"/>
      <c r="L6920"/>
      <c r="M6920"/>
      <c r="P6920" s="9">
        <v>166</v>
      </c>
      <c r="V6920" s="39"/>
      <c r="Z6920" s="38"/>
      <c r="AA6920" s="38">
        <v>0</v>
      </c>
      <c r="AB6920" s="30"/>
      <c r="AC6920" s="31"/>
      <c r="AD6920" s="32"/>
      <c r="AE6920" s="32"/>
      <c r="AF6920" s="33"/>
      <c r="AJ6920" s="350"/>
      <c r="AK6920" s="3"/>
      <c r="AL6920" s="3"/>
    </row>
    <row r="6921" spans="1:39" ht="12" customHeight="1" x14ac:dyDescent="0.25">
      <c r="A6921" s="73">
        <v>2701033</v>
      </c>
      <c r="B6921" s="98" t="s">
        <v>2996</v>
      </c>
      <c r="C6921" s="74"/>
      <c r="D6921" s="115">
        <v>157.05000000000001</v>
      </c>
      <c r="E6921" s="75"/>
      <c r="F6921" s="112">
        <f t="shared" si="321"/>
        <v>188.46</v>
      </c>
      <c r="G6921" s="80" t="s">
        <v>3334</v>
      </c>
      <c r="H6921" s="358"/>
      <c r="L6921"/>
      <c r="M6921"/>
      <c r="P6921" s="9">
        <v>166</v>
      </c>
      <c r="V6921" s="39"/>
      <c r="Z6921" s="38"/>
      <c r="AA6921" s="38">
        <v>0</v>
      </c>
      <c r="AB6921" s="30"/>
      <c r="AC6921" s="31"/>
      <c r="AD6921" s="32"/>
      <c r="AE6921" s="32"/>
      <c r="AF6921" s="33"/>
      <c r="AJ6921" s="350"/>
      <c r="AK6921" s="3"/>
      <c r="AL6921" s="3"/>
    </row>
    <row r="6922" spans="1:39" ht="12" customHeight="1" x14ac:dyDescent="0.25">
      <c r="A6922" s="73">
        <v>2701003</v>
      </c>
      <c r="B6922" s="98" t="s">
        <v>2997</v>
      </c>
      <c r="C6922" s="74"/>
      <c r="D6922" s="115">
        <v>157.05000000000001</v>
      </c>
      <c r="E6922" s="75" t="s">
        <v>6464</v>
      </c>
      <c r="F6922" s="112">
        <f t="shared" si="321"/>
        <v>188.46</v>
      </c>
      <c r="G6922" s="80" t="s">
        <v>3334</v>
      </c>
      <c r="H6922" s="358"/>
      <c r="L6922"/>
      <c r="M6922"/>
      <c r="P6922" s="9">
        <v>166</v>
      </c>
      <c r="V6922" s="39"/>
      <c r="Z6922" s="38"/>
      <c r="AA6922" s="38">
        <v>0</v>
      </c>
      <c r="AB6922" s="30"/>
      <c r="AC6922" s="31"/>
      <c r="AD6922" s="32"/>
      <c r="AE6922" s="32"/>
      <c r="AF6922" s="33"/>
      <c r="AJ6922" s="350"/>
      <c r="AK6922" s="3"/>
      <c r="AL6922" s="3"/>
    </row>
    <row r="6923" spans="1:39" ht="12" customHeight="1" x14ac:dyDescent="0.25">
      <c r="A6923" s="73">
        <v>2701018</v>
      </c>
      <c r="B6923" s="98" t="s">
        <v>2998</v>
      </c>
      <c r="C6923" s="74"/>
      <c r="D6923" s="115">
        <v>157.05000000000001</v>
      </c>
      <c r="E6923" s="75" t="s">
        <v>6464</v>
      </c>
      <c r="F6923" s="112">
        <f t="shared" si="321"/>
        <v>188.46</v>
      </c>
      <c r="G6923" s="80" t="s">
        <v>3334</v>
      </c>
      <c r="H6923" s="358"/>
      <c r="L6923"/>
      <c r="M6923"/>
      <c r="P6923" s="9">
        <v>166</v>
      </c>
      <c r="V6923" s="39"/>
      <c r="Z6923" s="38"/>
      <c r="AA6923" s="38">
        <v>0</v>
      </c>
      <c r="AB6923" s="30"/>
      <c r="AC6923" s="31"/>
      <c r="AD6923" s="32"/>
      <c r="AE6923" s="32"/>
      <c r="AF6923" s="33"/>
      <c r="AJ6923" s="350"/>
      <c r="AK6923" s="3"/>
      <c r="AL6923" s="3"/>
    </row>
    <row r="6924" spans="1:39" ht="12" customHeight="1" x14ac:dyDescent="0.25">
      <c r="A6924" s="73">
        <v>2701056</v>
      </c>
      <c r="B6924" s="98" t="s">
        <v>2999</v>
      </c>
      <c r="C6924" s="74"/>
      <c r="D6924" s="115">
        <v>157.05000000000001</v>
      </c>
      <c r="E6924" s="75"/>
      <c r="F6924" s="112">
        <f t="shared" si="321"/>
        <v>188.46</v>
      </c>
      <c r="G6924" s="80" t="s">
        <v>3334</v>
      </c>
      <c r="H6924" s="358"/>
      <c r="L6924"/>
      <c r="M6924"/>
      <c r="P6924" s="9">
        <v>166</v>
      </c>
      <c r="V6924" s="39"/>
      <c r="Z6924" s="38"/>
      <c r="AA6924" s="38">
        <v>0</v>
      </c>
      <c r="AB6924" s="30"/>
      <c r="AC6924" s="31"/>
      <c r="AD6924" s="32"/>
      <c r="AE6924" s="32"/>
      <c r="AF6924" s="33"/>
      <c r="AJ6924" s="350"/>
      <c r="AK6924" s="3"/>
      <c r="AL6924" s="3"/>
    </row>
    <row r="6925" spans="1:39" ht="12" customHeight="1" x14ac:dyDescent="0.25">
      <c r="A6925" s="73">
        <v>2701034</v>
      </c>
      <c r="B6925" s="98" t="s">
        <v>3000</v>
      </c>
      <c r="C6925" s="74"/>
      <c r="D6925" s="115">
        <v>157.05000000000001</v>
      </c>
      <c r="E6925" s="75" t="s">
        <v>6464</v>
      </c>
      <c r="F6925" s="112">
        <f t="shared" si="321"/>
        <v>188.46</v>
      </c>
      <c r="G6925" s="80" t="s">
        <v>3334</v>
      </c>
      <c r="H6925" s="358"/>
      <c r="L6925"/>
      <c r="M6925"/>
      <c r="P6925" s="9">
        <v>166</v>
      </c>
      <c r="V6925" s="39"/>
      <c r="Z6925" s="38"/>
      <c r="AA6925" s="38">
        <v>0</v>
      </c>
      <c r="AB6925" s="30"/>
      <c r="AC6925" s="31"/>
      <c r="AD6925" s="32"/>
      <c r="AE6925" s="32"/>
      <c r="AF6925" s="33"/>
      <c r="AJ6925" s="350"/>
      <c r="AK6925" s="3"/>
      <c r="AL6925" s="3"/>
    </row>
    <row r="6926" spans="1:39" ht="12" customHeight="1" x14ac:dyDescent="0.25">
      <c r="A6926" s="73">
        <v>3503002</v>
      </c>
      <c r="B6926" s="98" t="s">
        <v>3001</v>
      </c>
      <c r="C6926" s="74"/>
      <c r="D6926" s="115">
        <v>212.33</v>
      </c>
      <c r="E6926" s="75" t="s">
        <v>6463</v>
      </c>
      <c r="F6926" s="309">
        <f t="shared" si="321"/>
        <v>254.79599999999999</v>
      </c>
      <c r="G6926" s="80" t="s">
        <v>3334</v>
      </c>
      <c r="H6926" s="358"/>
      <c r="L6926"/>
      <c r="M6926"/>
      <c r="P6926" s="9">
        <v>166</v>
      </c>
      <c r="V6926" s="39"/>
      <c r="Z6926" s="38"/>
      <c r="AA6926" s="38">
        <v>0</v>
      </c>
      <c r="AB6926" s="30"/>
      <c r="AC6926" s="31"/>
      <c r="AD6926" s="32"/>
      <c r="AE6926" s="32"/>
      <c r="AF6926" s="33"/>
      <c r="AJ6926" s="350"/>
      <c r="AK6926" s="3"/>
      <c r="AL6926" s="3"/>
      <c r="AM6926" s="311"/>
    </row>
    <row r="6927" spans="1:39" ht="12" customHeight="1" x14ac:dyDescent="0.25">
      <c r="A6927" s="73">
        <v>3503003</v>
      </c>
      <c r="B6927" s="98" t="s">
        <v>3002</v>
      </c>
      <c r="C6927" s="74"/>
      <c r="D6927" s="115">
        <v>212.33</v>
      </c>
      <c r="E6927" s="75" t="s">
        <v>6463</v>
      </c>
      <c r="F6927" s="309">
        <f t="shared" si="321"/>
        <v>254.79599999999999</v>
      </c>
      <c r="G6927" s="80" t="s">
        <v>3334</v>
      </c>
      <c r="H6927" s="358"/>
      <c r="L6927"/>
      <c r="M6927"/>
      <c r="P6927" s="9">
        <v>166</v>
      </c>
      <c r="V6927" s="39"/>
      <c r="Z6927" s="38"/>
      <c r="AA6927" s="38">
        <v>0</v>
      </c>
      <c r="AB6927" s="30"/>
      <c r="AC6927" s="31"/>
      <c r="AD6927" s="32"/>
      <c r="AE6927" s="32"/>
      <c r="AF6927" s="33"/>
      <c r="AJ6927" s="350"/>
      <c r="AK6927" s="3"/>
      <c r="AL6927" s="3"/>
      <c r="AM6927" s="311"/>
    </row>
    <row r="6928" spans="1:39" ht="12" customHeight="1" x14ac:dyDescent="0.25">
      <c r="A6928" s="73">
        <v>3503004</v>
      </c>
      <c r="B6928" s="98" t="s">
        <v>3003</v>
      </c>
      <c r="C6928" s="74"/>
      <c r="D6928" s="115">
        <v>212.33</v>
      </c>
      <c r="E6928" s="75" t="s">
        <v>6463</v>
      </c>
      <c r="F6928" s="309">
        <f t="shared" si="321"/>
        <v>254.79599999999999</v>
      </c>
      <c r="G6928" s="80" t="s">
        <v>3334</v>
      </c>
      <c r="H6928" s="358"/>
      <c r="L6928"/>
      <c r="M6928"/>
      <c r="P6928" s="9">
        <v>166</v>
      </c>
      <c r="V6928" s="39"/>
      <c r="Z6928" s="38"/>
      <c r="AA6928" s="38">
        <v>0</v>
      </c>
      <c r="AB6928" s="30"/>
      <c r="AC6928" s="31"/>
      <c r="AD6928" s="32"/>
      <c r="AE6928" s="32"/>
      <c r="AF6928" s="33"/>
      <c r="AJ6928" s="350">
        <v>5905004</v>
      </c>
      <c r="AK6928" s="3"/>
      <c r="AL6928" s="3"/>
      <c r="AM6928" s="311"/>
    </row>
    <row r="6929" spans="1:39" ht="12" customHeight="1" x14ac:dyDescent="0.25">
      <c r="A6929" s="73">
        <v>3503005</v>
      </c>
      <c r="B6929" s="98" t="s">
        <v>3004</v>
      </c>
      <c r="C6929" s="74"/>
      <c r="D6929" s="115">
        <v>212.33</v>
      </c>
      <c r="E6929" s="75" t="s">
        <v>6463</v>
      </c>
      <c r="F6929" s="309">
        <f t="shared" si="321"/>
        <v>254.79599999999999</v>
      </c>
      <c r="G6929" s="80" t="s">
        <v>3334</v>
      </c>
      <c r="H6929" s="358"/>
      <c r="L6929"/>
      <c r="M6929"/>
      <c r="P6929" s="9">
        <v>166</v>
      </c>
      <c r="V6929" s="39"/>
      <c r="Z6929" s="38"/>
      <c r="AA6929" s="38">
        <v>0</v>
      </c>
      <c r="AB6929" s="30"/>
      <c r="AC6929" s="31"/>
      <c r="AD6929" s="32"/>
      <c r="AE6929" s="32"/>
      <c r="AF6929" s="33"/>
      <c r="AJ6929" s="350"/>
      <c r="AK6929" s="3"/>
      <c r="AL6929" s="3"/>
      <c r="AM6929" s="311"/>
    </row>
    <row r="6930" spans="1:39" ht="12" customHeight="1" x14ac:dyDescent="0.25">
      <c r="A6930" s="73">
        <v>3502004</v>
      </c>
      <c r="B6930" s="98" t="s">
        <v>3005</v>
      </c>
      <c r="C6930" s="74"/>
      <c r="D6930" s="115">
        <v>441.93</v>
      </c>
      <c r="E6930" s="75"/>
      <c r="F6930" s="112">
        <f t="shared" si="321"/>
        <v>530.31600000000003</v>
      </c>
      <c r="G6930" s="80" t="s">
        <v>3334</v>
      </c>
      <c r="H6930" s="358"/>
      <c r="L6930"/>
      <c r="M6930"/>
      <c r="P6930" s="9">
        <v>166</v>
      </c>
      <c r="V6930" s="39"/>
      <c r="Z6930" s="38"/>
      <c r="AA6930" s="38">
        <v>15.001458340084923</v>
      </c>
      <c r="AB6930" s="30"/>
      <c r="AC6930" s="31"/>
      <c r="AD6930" s="32"/>
      <c r="AE6930" s="32"/>
      <c r="AF6930" s="33"/>
      <c r="AJ6930" s="350"/>
      <c r="AK6930" s="3"/>
      <c r="AL6930" s="3"/>
    </row>
    <row r="6931" spans="1:39" ht="12" customHeight="1" x14ac:dyDescent="0.25">
      <c r="A6931" s="73">
        <v>3502005</v>
      </c>
      <c r="B6931" s="98" t="s">
        <v>3006</v>
      </c>
      <c r="C6931" s="74"/>
      <c r="D6931" s="115">
        <v>294.63</v>
      </c>
      <c r="E6931" s="75"/>
      <c r="F6931" s="309">
        <f t="shared" si="321"/>
        <v>353.55599999999998</v>
      </c>
      <c r="G6931" s="80" t="s">
        <v>3334</v>
      </c>
      <c r="H6931" s="358"/>
      <c r="L6931"/>
      <c r="M6931"/>
      <c r="P6931" s="9">
        <v>166</v>
      </c>
      <c r="V6931" s="39"/>
      <c r="Z6931" s="38"/>
      <c r="AA6931" s="38">
        <v>0</v>
      </c>
      <c r="AB6931" s="30"/>
      <c r="AC6931" s="31"/>
      <c r="AD6931" s="32"/>
      <c r="AE6931" s="32"/>
      <c r="AF6931" s="33"/>
      <c r="AJ6931" s="350"/>
      <c r="AK6931" s="3"/>
      <c r="AL6931" s="3"/>
      <c r="AM6931" s="311"/>
    </row>
    <row r="6932" spans="1:39" ht="12" customHeight="1" x14ac:dyDescent="0.25">
      <c r="A6932" s="73">
        <v>3501005</v>
      </c>
      <c r="B6932" s="98" t="s">
        <v>3007</v>
      </c>
      <c r="C6932" s="74"/>
      <c r="D6932" s="115">
        <v>291.49</v>
      </c>
      <c r="E6932" s="75"/>
      <c r="F6932" s="309">
        <f t="shared" si="321"/>
        <v>349.78800000000001</v>
      </c>
      <c r="G6932" s="80" t="s">
        <v>3334</v>
      </c>
      <c r="H6932" s="358"/>
      <c r="L6932"/>
      <c r="M6932"/>
      <c r="P6932" s="9">
        <v>166</v>
      </c>
      <c r="V6932" s="39"/>
      <c r="Z6932" s="38"/>
      <c r="AA6932" s="38">
        <v>0</v>
      </c>
      <c r="AB6932" s="30"/>
      <c r="AC6932" s="31"/>
      <c r="AD6932" s="32"/>
      <c r="AE6932" s="32"/>
      <c r="AF6932" s="33"/>
      <c r="AJ6932" s="350"/>
      <c r="AK6932" s="3"/>
      <c r="AL6932" s="3"/>
      <c r="AM6932" s="311"/>
    </row>
    <row r="6933" spans="1:39" ht="12" customHeight="1" x14ac:dyDescent="0.25">
      <c r="A6933" s="73">
        <v>3501006</v>
      </c>
      <c r="B6933" s="98" t="s">
        <v>3008</v>
      </c>
      <c r="C6933" s="74"/>
      <c r="D6933" s="115">
        <v>291.49</v>
      </c>
      <c r="E6933" s="75"/>
      <c r="F6933" s="309">
        <f t="shared" si="321"/>
        <v>349.78800000000001</v>
      </c>
      <c r="G6933" s="80" t="s">
        <v>3334</v>
      </c>
      <c r="H6933" s="358"/>
      <c r="L6933"/>
      <c r="M6933"/>
      <c r="P6933" s="9">
        <v>166</v>
      </c>
      <c r="V6933" s="39"/>
      <c r="Z6933" s="38"/>
      <c r="AA6933" s="38">
        <v>0</v>
      </c>
      <c r="AB6933" s="30"/>
      <c r="AC6933" s="31"/>
      <c r="AD6933" s="32"/>
      <c r="AE6933" s="32"/>
      <c r="AF6933" s="33"/>
      <c r="AJ6933" s="350"/>
      <c r="AK6933" s="3"/>
      <c r="AL6933" s="3"/>
      <c r="AM6933" s="311"/>
    </row>
    <row r="6934" spans="1:39" ht="12" customHeight="1" x14ac:dyDescent="0.25">
      <c r="A6934" s="73">
        <v>3501008</v>
      </c>
      <c r="B6934" s="98" t="s">
        <v>3009</v>
      </c>
      <c r="C6934" s="74"/>
      <c r="D6934" s="115">
        <v>291.49</v>
      </c>
      <c r="E6934" s="75" t="s">
        <v>6464</v>
      </c>
      <c r="F6934" s="309">
        <f t="shared" si="321"/>
        <v>349.78800000000001</v>
      </c>
      <c r="G6934" s="80" t="s">
        <v>3334</v>
      </c>
      <c r="H6934" s="358"/>
      <c r="L6934"/>
      <c r="M6934"/>
      <c r="P6934" s="9">
        <v>166</v>
      </c>
      <c r="V6934" s="39"/>
      <c r="Z6934" s="38"/>
      <c r="AA6934" s="38">
        <v>0</v>
      </c>
      <c r="AB6934" s="30"/>
      <c r="AC6934" s="31"/>
      <c r="AD6934" s="32"/>
      <c r="AE6934" s="32"/>
      <c r="AF6934" s="33"/>
      <c r="AJ6934" s="350"/>
      <c r="AK6934" s="3"/>
      <c r="AL6934" s="3"/>
      <c r="AM6934" s="311"/>
    </row>
    <row r="6935" spans="1:39" ht="12" customHeight="1" x14ac:dyDescent="0.25">
      <c r="A6935" s="73">
        <v>3501009</v>
      </c>
      <c r="B6935" s="98" t="s">
        <v>3010</v>
      </c>
      <c r="C6935" s="74"/>
      <c r="D6935" s="115">
        <v>291.49</v>
      </c>
      <c r="E6935" s="75" t="s">
        <v>6464</v>
      </c>
      <c r="F6935" s="309">
        <f t="shared" si="321"/>
        <v>349.78800000000001</v>
      </c>
      <c r="G6935" s="80" t="s">
        <v>3334</v>
      </c>
      <c r="H6935" s="358"/>
      <c r="L6935"/>
      <c r="M6935"/>
      <c r="P6935" s="9">
        <v>166</v>
      </c>
      <c r="V6935" s="39"/>
      <c r="Z6935" s="38"/>
      <c r="AA6935" s="38">
        <v>0</v>
      </c>
      <c r="AB6935" s="30"/>
      <c r="AC6935" s="31"/>
      <c r="AD6935" s="32"/>
      <c r="AE6935" s="32"/>
      <c r="AF6935" s="33"/>
      <c r="AJ6935" s="350"/>
      <c r="AK6935" s="3"/>
      <c r="AL6935" s="3"/>
      <c r="AM6935" s="311"/>
    </row>
    <row r="6936" spans="1:39" ht="12" customHeight="1" x14ac:dyDescent="0.25">
      <c r="A6936" s="73">
        <v>3501010</v>
      </c>
      <c r="B6936" s="98" t="s">
        <v>3011</v>
      </c>
      <c r="C6936" s="74"/>
      <c r="D6936" s="115">
        <v>291.49</v>
      </c>
      <c r="E6936" s="75"/>
      <c r="F6936" s="309">
        <f t="shared" si="321"/>
        <v>349.78800000000001</v>
      </c>
      <c r="G6936" s="80" t="s">
        <v>3334</v>
      </c>
      <c r="H6936" s="358"/>
      <c r="L6936"/>
      <c r="M6936"/>
      <c r="P6936" s="9">
        <v>166</v>
      </c>
      <c r="V6936" s="39"/>
      <c r="Z6936" s="38"/>
      <c r="AA6936" s="38">
        <v>0</v>
      </c>
      <c r="AB6936" s="30"/>
      <c r="AC6936" s="31"/>
      <c r="AD6936" s="32"/>
      <c r="AE6936" s="32"/>
      <c r="AF6936" s="33"/>
      <c r="AJ6936" s="350"/>
      <c r="AK6936" s="3"/>
      <c r="AL6936" s="3"/>
      <c r="AM6936" s="311"/>
    </row>
    <row r="6937" spans="1:39" ht="12" customHeight="1" x14ac:dyDescent="0.25">
      <c r="A6937" s="356">
        <v>3401012</v>
      </c>
      <c r="B6937" s="98" t="s">
        <v>4772</v>
      </c>
      <c r="C6937" s="74"/>
      <c r="D6937" s="115">
        <v>812.35</v>
      </c>
      <c r="E6937" s="75" t="s">
        <v>6463</v>
      </c>
      <c r="F6937" s="309">
        <f t="shared" si="321"/>
        <v>974.81999999999994</v>
      </c>
      <c r="G6937" s="80" t="s">
        <v>3334</v>
      </c>
      <c r="H6937" s="358"/>
      <c r="L6937"/>
      <c r="M6937"/>
      <c r="P6937" s="9">
        <v>165</v>
      </c>
      <c r="V6937" s="39"/>
      <c r="Z6937" s="38"/>
      <c r="AA6937" s="38">
        <v>9.9996387935705258</v>
      </c>
      <c r="AB6937" s="30"/>
      <c r="AC6937" s="31"/>
      <c r="AD6937" s="32"/>
      <c r="AE6937" s="32"/>
      <c r="AF6937" s="33"/>
      <c r="AJ6937" s="350"/>
      <c r="AK6937" s="3"/>
      <c r="AL6937" s="3"/>
    </row>
    <row r="6938" spans="1:39" ht="12" customHeight="1" x14ac:dyDescent="0.25">
      <c r="A6938" s="356">
        <v>3401015</v>
      </c>
      <c r="B6938" s="98" t="s">
        <v>4773</v>
      </c>
      <c r="C6938" s="74"/>
      <c r="D6938" s="115">
        <v>770</v>
      </c>
      <c r="E6938" s="75" t="s">
        <v>6463</v>
      </c>
      <c r="F6938" s="309">
        <f t="shared" si="321"/>
        <v>924</v>
      </c>
      <c r="G6938" s="80" t="s">
        <v>3334</v>
      </c>
      <c r="H6938" s="358"/>
      <c r="L6938"/>
      <c r="M6938"/>
      <c r="P6938" s="9">
        <v>165</v>
      </c>
      <c r="V6938" s="39"/>
      <c r="Z6938" s="38"/>
      <c r="AA6938" s="38">
        <v>9.9999320933580407</v>
      </c>
      <c r="AB6938" s="30"/>
      <c r="AC6938" s="31"/>
      <c r="AD6938" s="32"/>
      <c r="AE6938" s="32"/>
      <c r="AF6938" s="33"/>
      <c r="AJ6938" s="350"/>
      <c r="AK6938" s="3"/>
      <c r="AL6938" s="3"/>
    </row>
    <row r="6939" spans="1:39" ht="12" customHeight="1" x14ac:dyDescent="0.25">
      <c r="A6939" s="356">
        <v>3401018</v>
      </c>
      <c r="B6939" s="98" t="s">
        <v>4774</v>
      </c>
      <c r="C6939" s="74"/>
      <c r="D6939" s="115">
        <v>1024.0999999999999</v>
      </c>
      <c r="E6939" s="75" t="s">
        <v>6463</v>
      </c>
      <c r="F6939" s="309">
        <f t="shared" si="321"/>
        <v>1228.9199999999998</v>
      </c>
      <c r="G6939" s="80" t="s">
        <v>3334</v>
      </c>
      <c r="H6939" s="358"/>
      <c r="L6939"/>
      <c r="M6939"/>
      <c r="P6939" s="9">
        <v>165</v>
      </c>
      <c r="V6939" s="39"/>
      <c r="Z6939" s="38"/>
      <c r="AA6939" s="38">
        <v>10.000229837504875</v>
      </c>
      <c r="AB6939" s="30"/>
      <c r="AC6939" s="31"/>
      <c r="AD6939" s="32"/>
      <c r="AE6939" s="32"/>
      <c r="AF6939" s="33"/>
      <c r="AJ6939" s="350"/>
      <c r="AK6939" s="3"/>
      <c r="AL6939" s="3"/>
    </row>
    <row r="6940" spans="1:39" ht="12" customHeight="1" x14ac:dyDescent="0.25">
      <c r="A6940" s="73"/>
      <c r="B6940" s="98" t="s">
        <v>2984</v>
      </c>
      <c r="C6940" s="74"/>
      <c r="D6940" s="115"/>
      <c r="E6940" s="75"/>
      <c r="F6940" s="112"/>
      <c r="G6940" s="80" t="s">
        <v>3334</v>
      </c>
      <c r="H6940" s="358"/>
      <c r="L6940"/>
      <c r="M6940"/>
      <c r="V6940" s="39"/>
      <c r="Z6940" s="38"/>
      <c r="AA6940" s="38"/>
      <c r="AB6940" s="30"/>
      <c r="AC6940" s="31"/>
      <c r="AD6940" s="32"/>
      <c r="AE6940" s="32"/>
      <c r="AF6940" s="33"/>
      <c r="AJ6940" s="350"/>
      <c r="AK6940" s="3"/>
      <c r="AL6940" s="3"/>
    </row>
    <row r="6941" spans="1:39" ht="12" customHeight="1" x14ac:dyDescent="0.25">
      <c r="A6941" s="73">
        <v>5905024</v>
      </c>
      <c r="B6941" s="98" t="s">
        <v>3012</v>
      </c>
      <c r="C6941" s="74"/>
      <c r="D6941" s="115">
        <v>297.64999999999998</v>
      </c>
      <c r="E6941" s="75" t="s">
        <v>6463</v>
      </c>
      <c r="F6941" s="309">
        <f t="shared" ref="F6941:F7004" si="322">D6941*1.2</f>
        <v>357.17999999999995</v>
      </c>
      <c r="G6941" s="80" t="s">
        <v>3334</v>
      </c>
      <c r="H6941" s="358"/>
      <c r="L6941"/>
      <c r="M6941"/>
      <c r="P6941" s="9">
        <v>166</v>
      </c>
      <c r="V6941" s="39"/>
      <c r="Z6941" s="38"/>
      <c r="AA6941" s="38">
        <v>0</v>
      </c>
      <c r="AB6941" s="30"/>
      <c r="AC6941" s="31"/>
      <c r="AD6941" s="32"/>
      <c r="AE6941" s="32"/>
      <c r="AF6941" s="33"/>
      <c r="AJ6941" s="350">
        <v>3503024</v>
      </c>
      <c r="AK6941" s="3"/>
      <c r="AL6941" s="3"/>
      <c r="AM6941" s="311"/>
    </row>
    <row r="6942" spans="1:39" ht="12" customHeight="1" x14ac:dyDescent="0.25">
      <c r="A6942" s="73">
        <v>5905025</v>
      </c>
      <c r="B6942" s="98" t="s">
        <v>3013</v>
      </c>
      <c r="C6942" s="74"/>
      <c r="D6942" s="115">
        <v>297.64999999999998</v>
      </c>
      <c r="E6942" s="75" t="s">
        <v>6463</v>
      </c>
      <c r="F6942" s="309">
        <f t="shared" si="322"/>
        <v>357.17999999999995</v>
      </c>
      <c r="G6942" s="80" t="s">
        <v>3334</v>
      </c>
      <c r="H6942" s="358"/>
      <c r="L6942"/>
      <c r="M6942"/>
      <c r="P6942" s="9">
        <v>166</v>
      </c>
      <c r="V6942" s="39"/>
      <c r="Z6942" s="38"/>
      <c r="AA6942" s="38">
        <v>0</v>
      </c>
      <c r="AB6942" s="30"/>
      <c r="AC6942" s="31"/>
      <c r="AD6942" s="32"/>
      <c r="AE6942" s="32"/>
      <c r="AF6942" s="33"/>
      <c r="AJ6942" s="350">
        <v>3503025</v>
      </c>
      <c r="AK6942" s="3"/>
      <c r="AL6942" s="3"/>
      <c r="AM6942" s="311"/>
    </row>
    <row r="6943" spans="1:39" ht="12" customHeight="1" x14ac:dyDescent="0.25">
      <c r="A6943" s="73">
        <v>3503026</v>
      </c>
      <c r="B6943" s="98" t="s">
        <v>3014</v>
      </c>
      <c r="C6943" s="74"/>
      <c r="D6943" s="115">
        <v>240.96</v>
      </c>
      <c r="E6943" s="75"/>
      <c r="F6943" s="309">
        <f t="shared" si="322"/>
        <v>289.15199999999999</v>
      </c>
      <c r="G6943" s="80" t="s">
        <v>3334</v>
      </c>
      <c r="H6943" s="358"/>
      <c r="L6943"/>
      <c r="M6943"/>
      <c r="P6943" s="9">
        <v>166</v>
      </c>
      <c r="V6943" s="39"/>
      <c r="Z6943" s="38"/>
      <c r="AA6943" s="38">
        <v>0</v>
      </c>
      <c r="AB6943" s="30"/>
      <c r="AC6943" s="31"/>
      <c r="AD6943" s="32"/>
      <c r="AE6943" s="32"/>
      <c r="AF6943" s="33"/>
      <c r="AJ6943" s="350"/>
      <c r="AK6943" s="3"/>
      <c r="AL6943" s="3"/>
      <c r="AM6943" s="311"/>
    </row>
    <row r="6944" spans="1:39" ht="12" customHeight="1" x14ac:dyDescent="0.25">
      <c r="A6944" s="73">
        <v>3502013</v>
      </c>
      <c r="B6944" s="98" t="s">
        <v>3015</v>
      </c>
      <c r="C6944" s="74"/>
      <c r="D6944" s="115">
        <v>489.95</v>
      </c>
      <c r="E6944" s="75"/>
      <c r="F6944" s="112">
        <f t="shared" si="322"/>
        <v>587.93999999999994</v>
      </c>
      <c r="G6944" s="80" t="s">
        <v>3334</v>
      </c>
      <c r="H6944" s="358"/>
      <c r="L6944"/>
      <c r="M6944"/>
      <c r="P6944" s="9">
        <v>166</v>
      </c>
      <c r="V6944" s="39"/>
      <c r="Z6944" s="38"/>
      <c r="AA6944" s="38">
        <v>14.998538439052908</v>
      </c>
      <c r="AB6944" s="30"/>
      <c r="AC6944" s="31"/>
      <c r="AD6944" s="32"/>
      <c r="AE6944" s="32"/>
      <c r="AF6944" s="33"/>
      <c r="AJ6944" s="350"/>
      <c r="AK6944" s="3"/>
      <c r="AL6944" s="3"/>
    </row>
    <row r="6945" spans="1:39" ht="12" customHeight="1" x14ac:dyDescent="0.25">
      <c r="A6945" s="73">
        <v>3502014</v>
      </c>
      <c r="B6945" s="98" t="s">
        <v>3016</v>
      </c>
      <c r="C6945" s="74"/>
      <c r="D6945" s="115">
        <v>373.3</v>
      </c>
      <c r="E6945" s="75"/>
      <c r="F6945" s="309">
        <f t="shared" si="322"/>
        <v>447.96</v>
      </c>
      <c r="G6945" s="80" t="s">
        <v>3334</v>
      </c>
      <c r="H6945" s="358"/>
      <c r="L6945"/>
      <c r="M6945"/>
      <c r="P6945" s="9">
        <v>166</v>
      </c>
      <c r="V6945" s="39"/>
      <c r="Z6945" s="38"/>
      <c r="AA6945" s="38">
        <v>0</v>
      </c>
      <c r="AB6945" s="30"/>
      <c r="AC6945" s="31"/>
      <c r="AD6945" s="32"/>
      <c r="AE6945" s="32"/>
      <c r="AF6945" s="33"/>
      <c r="AJ6945" s="350"/>
      <c r="AK6945" s="3"/>
      <c r="AL6945" s="3"/>
      <c r="AM6945" s="311"/>
    </row>
    <row r="6946" spans="1:39" ht="12" customHeight="1" x14ac:dyDescent="0.25">
      <c r="A6946" s="73">
        <v>3502015</v>
      </c>
      <c r="B6946" s="98" t="s">
        <v>3017</v>
      </c>
      <c r="C6946" s="74"/>
      <c r="D6946" s="115">
        <v>489.95</v>
      </c>
      <c r="E6946" s="75"/>
      <c r="F6946" s="112">
        <f t="shared" si="322"/>
        <v>587.93999999999994</v>
      </c>
      <c r="G6946" s="80" t="s">
        <v>3334</v>
      </c>
      <c r="H6946" s="358"/>
      <c r="L6946"/>
      <c r="M6946"/>
      <c r="P6946" s="9">
        <v>166</v>
      </c>
      <c r="V6946" s="39"/>
      <c r="Z6946" s="38"/>
      <c r="AA6946" s="38">
        <v>14.998538439052908</v>
      </c>
      <c r="AB6946" s="30"/>
      <c r="AC6946" s="31"/>
      <c r="AD6946" s="32"/>
      <c r="AE6946" s="32"/>
      <c r="AF6946" s="33"/>
      <c r="AJ6946" s="350"/>
      <c r="AK6946" s="3"/>
      <c r="AL6946" s="3"/>
    </row>
    <row r="6947" spans="1:39" ht="12" customHeight="1" x14ac:dyDescent="0.25">
      <c r="A6947" s="73">
        <v>3501027</v>
      </c>
      <c r="B6947" s="98" t="s">
        <v>3018</v>
      </c>
      <c r="C6947" s="74"/>
      <c r="D6947" s="115">
        <v>340.54</v>
      </c>
      <c r="E6947" s="75"/>
      <c r="F6947" s="309">
        <f t="shared" si="322"/>
        <v>408.64800000000002</v>
      </c>
      <c r="G6947" s="80" t="s">
        <v>3334</v>
      </c>
      <c r="H6947" s="358"/>
      <c r="L6947"/>
      <c r="M6947"/>
      <c r="P6947" s="9">
        <v>166</v>
      </c>
      <c r="V6947" s="39"/>
      <c r="Z6947" s="38"/>
      <c r="AA6947" s="38">
        <v>0</v>
      </c>
      <c r="AB6947" s="30"/>
      <c r="AC6947" s="31"/>
      <c r="AD6947" s="32"/>
      <c r="AE6947" s="32"/>
      <c r="AF6947" s="33"/>
      <c r="AJ6947" s="350"/>
      <c r="AK6947" s="3"/>
      <c r="AL6947" s="3"/>
      <c r="AM6947" s="311"/>
    </row>
    <row r="6948" spans="1:39" ht="12" customHeight="1" x14ac:dyDescent="0.25">
      <c r="A6948" s="73">
        <v>3501028</v>
      </c>
      <c r="B6948" s="98" t="s">
        <v>3019</v>
      </c>
      <c r="C6948" s="74"/>
      <c r="D6948" s="115">
        <v>340.54</v>
      </c>
      <c r="E6948" s="75"/>
      <c r="F6948" s="309">
        <f t="shared" si="322"/>
        <v>408.64800000000002</v>
      </c>
      <c r="G6948" s="80" t="s">
        <v>3334</v>
      </c>
      <c r="H6948" s="358"/>
      <c r="L6948"/>
      <c r="M6948"/>
      <c r="P6948" s="9">
        <v>166</v>
      </c>
      <c r="V6948" s="39"/>
      <c r="Z6948" s="38"/>
      <c r="AA6948" s="38">
        <v>0</v>
      </c>
      <c r="AB6948" s="30"/>
      <c r="AC6948" s="31"/>
      <c r="AD6948" s="32"/>
      <c r="AE6948" s="32"/>
      <c r="AF6948" s="33"/>
      <c r="AJ6948" s="350"/>
      <c r="AK6948" s="3"/>
      <c r="AL6948" s="3"/>
      <c r="AM6948" s="311"/>
    </row>
    <row r="6949" spans="1:39" ht="12" customHeight="1" x14ac:dyDescent="0.25">
      <c r="A6949" s="73">
        <v>3501029</v>
      </c>
      <c r="B6949" s="98" t="s">
        <v>3020</v>
      </c>
      <c r="C6949" s="74"/>
      <c r="D6949" s="115">
        <v>319.18</v>
      </c>
      <c r="E6949" s="75"/>
      <c r="F6949" s="309">
        <f t="shared" si="322"/>
        <v>383.01600000000002</v>
      </c>
      <c r="G6949" s="80" t="s">
        <v>3334</v>
      </c>
      <c r="H6949" s="358"/>
      <c r="L6949"/>
      <c r="M6949"/>
      <c r="P6949" s="9">
        <v>166</v>
      </c>
      <c r="V6949" s="39"/>
      <c r="Z6949" s="38"/>
      <c r="AA6949" s="38">
        <v>0</v>
      </c>
      <c r="AB6949" s="30"/>
      <c r="AC6949" s="31"/>
      <c r="AD6949" s="32"/>
      <c r="AE6949" s="32"/>
      <c r="AF6949" s="33"/>
      <c r="AJ6949" s="350"/>
      <c r="AK6949" s="3"/>
      <c r="AL6949" s="3"/>
      <c r="AM6949" s="311"/>
    </row>
    <row r="6950" spans="1:39" ht="12" customHeight="1" x14ac:dyDescent="0.25">
      <c r="A6950" s="73">
        <v>3501030</v>
      </c>
      <c r="B6950" s="98" t="s">
        <v>3021</v>
      </c>
      <c r="C6950" s="74"/>
      <c r="D6950" s="115">
        <v>319.18</v>
      </c>
      <c r="E6950" s="75"/>
      <c r="F6950" s="309">
        <f t="shared" si="322"/>
        <v>383.01600000000002</v>
      </c>
      <c r="G6950" s="80" t="s">
        <v>3334</v>
      </c>
      <c r="H6950" s="358"/>
      <c r="L6950"/>
      <c r="M6950"/>
      <c r="P6950" s="9">
        <v>166</v>
      </c>
      <c r="V6950" s="39"/>
      <c r="Z6950" s="38"/>
      <c r="AA6950" s="38">
        <v>0</v>
      </c>
      <c r="AB6950" s="30"/>
      <c r="AC6950" s="31"/>
      <c r="AD6950" s="32"/>
      <c r="AE6950" s="32"/>
      <c r="AF6950" s="33"/>
      <c r="AJ6950" s="350"/>
      <c r="AK6950" s="3"/>
      <c r="AL6950" s="3"/>
      <c r="AM6950" s="311"/>
    </row>
    <row r="6951" spans="1:39" ht="12" customHeight="1" x14ac:dyDescent="0.25">
      <c r="A6951" s="356">
        <v>3401013</v>
      </c>
      <c r="B6951" s="98" t="s">
        <v>4775</v>
      </c>
      <c r="C6951" s="74"/>
      <c r="D6951" s="115">
        <v>812.35</v>
      </c>
      <c r="E6951" s="75" t="s">
        <v>6463</v>
      </c>
      <c r="F6951" s="309">
        <f t="shared" si="322"/>
        <v>974.81999999999994</v>
      </c>
      <c r="G6951" s="80" t="s">
        <v>3334</v>
      </c>
      <c r="H6951" s="358"/>
      <c r="L6951"/>
      <c r="M6951"/>
      <c r="P6951" s="9">
        <v>165</v>
      </c>
      <c r="V6951" s="39"/>
      <c r="Z6951" s="38"/>
      <c r="AA6951" s="38">
        <v>9.9996387935705258</v>
      </c>
      <c r="AB6951" s="30"/>
      <c r="AC6951" s="31"/>
      <c r="AD6951" s="32"/>
      <c r="AE6951" s="32"/>
      <c r="AF6951" s="33"/>
      <c r="AJ6951" s="350"/>
      <c r="AK6951" s="3"/>
      <c r="AL6951" s="3"/>
    </row>
    <row r="6952" spans="1:39" ht="12" customHeight="1" x14ac:dyDescent="0.25">
      <c r="A6952" s="356">
        <v>3401016</v>
      </c>
      <c r="B6952" s="98" t="s">
        <v>4776</v>
      </c>
      <c r="C6952" s="74"/>
      <c r="D6952" s="115">
        <v>770</v>
      </c>
      <c r="E6952" s="75" t="s">
        <v>6463</v>
      </c>
      <c r="F6952" s="309">
        <f t="shared" si="322"/>
        <v>924</v>
      </c>
      <c r="G6952" s="80" t="s">
        <v>3334</v>
      </c>
      <c r="H6952" s="358"/>
      <c r="L6952"/>
      <c r="M6952"/>
      <c r="P6952" s="9">
        <v>165</v>
      </c>
      <c r="V6952" s="39"/>
      <c r="Z6952" s="38"/>
      <c r="AA6952" s="38">
        <v>9.9999320933580407</v>
      </c>
      <c r="AB6952" s="30"/>
      <c r="AC6952" s="31"/>
      <c r="AD6952" s="32"/>
      <c r="AE6952" s="32"/>
      <c r="AF6952" s="33"/>
      <c r="AJ6952" s="350"/>
      <c r="AK6952" s="3"/>
      <c r="AL6952" s="3"/>
    </row>
    <row r="6953" spans="1:39" ht="12" customHeight="1" x14ac:dyDescent="0.25">
      <c r="A6953" s="356">
        <v>3401019</v>
      </c>
      <c r="B6953" s="98" t="s">
        <v>4777</v>
      </c>
      <c r="C6953" s="74"/>
      <c r="D6953" s="115">
        <v>1024.0999999999999</v>
      </c>
      <c r="E6953" s="75" t="s">
        <v>6463</v>
      </c>
      <c r="F6953" s="309">
        <f t="shared" si="322"/>
        <v>1228.9199999999998</v>
      </c>
      <c r="G6953" s="80" t="s">
        <v>3334</v>
      </c>
      <c r="H6953" s="358"/>
      <c r="L6953"/>
      <c r="M6953"/>
      <c r="P6953" s="9">
        <v>165</v>
      </c>
      <c r="V6953" s="39"/>
      <c r="Z6953" s="38"/>
      <c r="AA6953" s="38">
        <v>10.000229837504875</v>
      </c>
      <c r="AB6953" s="30"/>
      <c r="AC6953" s="31"/>
      <c r="AD6953" s="32"/>
      <c r="AE6953" s="32"/>
      <c r="AF6953" s="33"/>
      <c r="AJ6953" s="350"/>
      <c r="AK6953" s="3"/>
      <c r="AL6953" s="3"/>
    </row>
    <row r="6954" spans="1:39" ht="12" customHeight="1" x14ac:dyDescent="0.25">
      <c r="A6954" s="73"/>
      <c r="B6954" s="98" t="s">
        <v>2984</v>
      </c>
      <c r="C6954" s="74"/>
      <c r="D6954" s="115"/>
      <c r="E6954" s="75"/>
      <c r="F6954" s="112"/>
      <c r="G6954" s="80" t="s">
        <v>3334</v>
      </c>
      <c r="H6954" s="358"/>
      <c r="L6954"/>
      <c r="M6954"/>
      <c r="V6954" s="39"/>
      <c r="Z6954" s="38"/>
      <c r="AA6954" s="38"/>
      <c r="AB6954" s="30"/>
      <c r="AC6954" s="31"/>
      <c r="AD6954" s="32"/>
      <c r="AE6954" s="32"/>
      <c r="AF6954" s="33"/>
      <c r="AJ6954" s="350"/>
      <c r="AK6954" s="3"/>
      <c r="AL6954" s="3"/>
    </row>
    <row r="6955" spans="1:39" ht="12" customHeight="1" x14ac:dyDescent="0.25">
      <c r="A6955" s="73">
        <v>2701039</v>
      </c>
      <c r="B6955" s="98" t="s">
        <v>3022</v>
      </c>
      <c r="C6955" s="74"/>
      <c r="D6955" s="115">
        <v>122.08</v>
      </c>
      <c r="E6955" s="75" t="s">
        <v>6464</v>
      </c>
      <c r="F6955" s="112">
        <f t="shared" si="322"/>
        <v>146.49599999999998</v>
      </c>
      <c r="G6955" s="80" t="s">
        <v>3334</v>
      </c>
      <c r="H6955" s="358"/>
      <c r="L6955"/>
      <c r="M6955"/>
      <c r="P6955" s="9">
        <v>166</v>
      </c>
      <c r="V6955" s="39"/>
      <c r="Z6955" s="38"/>
      <c r="AA6955" s="38">
        <v>0</v>
      </c>
      <c r="AB6955" s="30"/>
      <c r="AC6955" s="31"/>
      <c r="AD6955" s="32"/>
      <c r="AE6955" s="32"/>
      <c r="AF6955" s="33"/>
      <c r="AJ6955" s="350"/>
      <c r="AK6955" s="3"/>
      <c r="AL6955" s="3"/>
    </row>
    <row r="6956" spans="1:39" ht="12" customHeight="1" x14ac:dyDescent="0.25">
      <c r="A6956" s="73">
        <v>2701006</v>
      </c>
      <c r="B6956" s="98" t="s">
        <v>3023</v>
      </c>
      <c r="C6956" s="74"/>
      <c r="D6956" s="115">
        <v>137.19</v>
      </c>
      <c r="E6956" s="75"/>
      <c r="F6956" s="112">
        <f t="shared" si="322"/>
        <v>164.62799999999999</v>
      </c>
      <c r="G6956" s="80" t="s">
        <v>3334</v>
      </c>
      <c r="H6956" s="358"/>
      <c r="L6956"/>
      <c r="M6956"/>
      <c r="P6956" s="9">
        <v>166</v>
      </c>
      <c r="V6956" s="39"/>
      <c r="Z6956" s="38"/>
      <c r="AA6956" s="38">
        <v>0</v>
      </c>
      <c r="AB6956" s="30"/>
      <c r="AC6956" s="31"/>
      <c r="AD6956" s="32"/>
      <c r="AE6956" s="32"/>
      <c r="AF6956" s="33"/>
      <c r="AJ6956" s="350"/>
      <c r="AK6956" s="3"/>
      <c r="AL6956" s="3"/>
    </row>
    <row r="6957" spans="1:39" ht="12" customHeight="1" x14ac:dyDescent="0.25">
      <c r="A6957" s="73">
        <v>2701040</v>
      </c>
      <c r="B6957" s="98" t="s">
        <v>3024</v>
      </c>
      <c r="C6957" s="74"/>
      <c r="D6957" s="115">
        <v>137.19</v>
      </c>
      <c r="E6957" s="75"/>
      <c r="F6957" s="112">
        <f t="shared" si="322"/>
        <v>164.62799999999999</v>
      </c>
      <c r="G6957" s="80" t="s">
        <v>3334</v>
      </c>
      <c r="H6957" s="358"/>
      <c r="L6957"/>
      <c r="M6957"/>
      <c r="P6957" s="9">
        <v>166</v>
      </c>
      <c r="V6957" s="39"/>
      <c r="Z6957" s="38"/>
      <c r="AA6957" s="38">
        <v>0</v>
      </c>
      <c r="AB6957" s="30"/>
      <c r="AC6957" s="31"/>
      <c r="AD6957" s="32"/>
      <c r="AE6957" s="32"/>
      <c r="AF6957" s="33"/>
      <c r="AJ6957" s="350"/>
      <c r="AK6957" s="3"/>
      <c r="AL6957" s="3"/>
    </row>
    <row r="6958" spans="1:39" ht="12" customHeight="1" x14ac:dyDescent="0.25">
      <c r="A6958" s="73">
        <v>3503040</v>
      </c>
      <c r="B6958" s="98" t="s">
        <v>3025</v>
      </c>
      <c r="C6958" s="74"/>
      <c r="D6958" s="115">
        <v>291.23</v>
      </c>
      <c r="E6958" s="75" t="s">
        <v>6463</v>
      </c>
      <c r="F6958" s="309">
        <f t="shared" si="322"/>
        <v>349.476</v>
      </c>
      <c r="G6958" s="80" t="s">
        <v>3334</v>
      </c>
      <c r="H6958" s="358"/>
      <c r="L6958"/>
      <c r="M6958"/>
      <c r="P6958" s="9">
        <v>166</v>
      </c>
      <c r="V6958" s="39"/>
      <c r="Z6958" s="38"/>
      <c r="AA6958" s="38">
        <v>0</v>
      </c>
      <c r="AB6958" s="30"/>
      <c r="AC6958" s="31"/>
      <c r="AD6958" s="32"/>
      <c r="AE6958" s="32"/>
      <c r="AF6958" s="33"/>
      <c r="AJ6958" s="350"/>
      <c r="AK6958" s="3"/>
      <c r="AL6958" s="3"/>
      <c r="AM6958" s="311"/>
    </row>
    <row r="6959" spans="1:39" ht="12" customHeight="1" x14ac:dyDescent="0.25">
      <c r="A6959" s="73">
        <v>3503041</v>
      </c>
      <c r="B6959" s="98" t="s">
        <v>3026</v>
      </c>
      <c r="C6959" s="74"/>
      <c r="D6959" s="115">
        <v>291.23</v>
      </c>
      <c r="E6959" s="75" t="s">
        <v>6463</v>
      </c>
      <c r="F6959" s="309">
        <f t="shared" si="322"/>
        <v>349.476</v>
      </c>
      <c r="G6959" s="80" t="s">
        <v>3334</v>
      </c>
      <c r="H6959" s="358"/>
      <c r="L6959"/>
      <c r="M6959"/>
      <c r="P6959" s="9">
        <v>166</v>
      </c>
      <c r="V6959" s="39"/>
      <c r="Z6959" s="38"/>
      <c r="AA6959" s="38">
        <v>0</v>
      </c>
      <c r="AB6959" s="30"/>
      <c r="AC6959" s="31"/>
      <c r="AD6959" s="32"/>
      <c r="AE6959" s="32"/>
      <c r="AF6959" s="33"/>
      <c r="AJ6959" s="350"/>
      <c r="AK6959" s="3"/>
      <c r="AL6959" s="3"/>
      <c r="AM6959" s="311"/>
    </row>
    <row r="6960" spans="1:39" ht="12" customHeight="1" x14ac:dyDescent="0.25">
      <c r="A6960" s="73">
        <v>3502023</v>
      </c>
      <c r="B6960" s="98" t="s">
        <v>3027</v>
      </c>
      <c r="C6960" s="74"/>
      <c r="D6960" s="115">
        <v>340.78</v>
      </c>
      <c r="E6960" s="75" t="s">
        <v>6464</v>
      </c>
      <c r="F6960" s="309">
        <f t="shared" si="322"/>
        <v>408.93599999999998</v>
      </c>
      <c r="G6960" s="80" t="s">
        <v>3334</v>
      </c>
      <c r="H6960" s="358"/>
      <c r="L6960"/>
      <c r="M6960"/>
      <c r="P6960" s="9">
        <v>166</v>
      </c>
      <c r="V6960" s="39"/>
      <c r="Z6960" s="38"/>
      <c r="AA6960" s="38">
        <v>0</v>
      </c>
      <c r="AB6960" s="30"/>
      <c r="AC6960" s="31"/>
      <c r="AD6960" s="32"/>
      <c r="AE6960" s="32"/>
      <c r="AF6960" s="33"/>
      <c r="AJ6960" s="350"/>
      <c r="AK6960" s="3"/>
      <c r="AL6960" s="3"/>
      <c r="AM6960" s="311"/>
    </row>
    <row r="6961" spans="1:39" ht="12" customHeight="1" x14ac:dyDescent="0.25">
      <c r="A6961" s="73">
        <v>3502024</v>
      </c>
      <c r="B6961" s="98" t="s">
        <v>3028</v>
      </c>
      <c r="C6961" s="74"/>
      <c r="D6961" s="115">
        <v>336.71</v>
      </c>
      <c r="E6961" s="75" t="s">
        <v>6464</v>
      </c>
      <c r="F6961" s="309">
        <f t="shared" si="322"/>
        <v>404.05199999999996</v>
      </c>
      <c r="G6961" s="80" t="s">
        <v>3334</v>
      </c>
      <c r="H6961" s="358"/>
      <c r="L6961"/>
      <c r="M6961"/>
      <c r="P6961" s="9">
        <v>166</v>
      </c>
      <c r="V6961" s="39"/>
      <c r="Z6961" s="38"/>
      <c r="AA6961" s="38">
        <v>0</v>
      </c>
      <c r="AB6961" s="30"/>
      <c r="AC6961" s="31"/>
      <c r="AD6961" s="32"/>
      <c r="AE6961" s="32"/>
      <c r="AF6961" s="33"/>
      <c r="AJ6961" s="350"/>
      <c r="AK6961" s="3"/>
      <c r="AL6961" s="3"/>
      <c r="AM6961" s="311"/>
    </row>
    <row r="6962" spans="1:39" ht="12" customHeight="1" x14ac:dyDescent="0.25">
      <c r="A6962" s="73">
        <v>3501039</v>
      </c>
      <c r="B6962" s="98" t="s">
        <v>3029</v>
      </c>
      <c r="C6962" s="74"/>
      <c r="D6962" s="115">
        <v>295.70999999999998</v>
      </c>
      <c r="E6962" s="75"/>
      <c r="F6962" s="309">
        <f t="shared" si="322"/>
        <v>354.85199999999998</v>
      </c>
      <c r="G6962" s="80" t="s">
        <v>3334</v>
      </c>
      <c r="H6962" s="358"/>
      <c r="L6962"/>
      <c r="M6962"/>
      <c r="P6962" s="9">
        <v>166</v>
      </c>
      <c r="V6962" s="39"/>
      <c r="Z6962" s="38"/>
      <c r="AA6962" s="38">
        <v>0</v>
      </c>
      <c r="AB6962" s="30"/>
      <c r="AC6962" s="31"/>
      <c r="AD6962" s="32"/>
      <c r="AE6962" s="32"/>
      <c r="AF6962" s="33"/>
      <c r="AJ6962" s="350"/>
      <c r="AK6962" s="3"/>
      <c r="AL6962" s="3"/>
      <c r="AM6962" s="311"/>
    </row>
    <row r="6963" spans="1:39" ht="12" customHeight="1" x14ac:dyDescent="0.25">
      <c r="A6963" s="73">
        <v>3501040</v>
      </c>
      <c r="B6963" s="98" t="s">
        <v>3030</v>
      </c>
      <c r="C6963" s="74"/>
      <c r="D6963" s="115">
        <v>295.70999999999998</v>
      </c>
      <c r="E6963" s="75"/>
      <c r="F6963" s="309">
        <f t="shared" si="322"/>
        <v>354.85199999999998</v>
      </c>
      <c r="G6963" s="80" t="s">
        <v>3334</v>
      </c>
      <c r="H6963" s="358"/>
      <c r="L6963"/>
      <c r="M6963"/>
      <c r="P6963" s="9">
        <v>166</v>
      </c>
      <c r="V6963" s="39"/>
      <c r="Z6963" s="38"/>
      <c r="AA6963" s="38">
        <v>0</v>
      </c>
      <c r="AB6963" s="30"/>
      <c r="AC6963" s="31"/>
      <c r="AD6963" s="32"/>
      <c r="AE6963" s="32"/>
      <c r="AF6963" s="33"/>
      <c r="AJ6963" s="350"/>
      <c r="AK6963" s="3"/>
      <c r="AL6963" s="3"/>
      <c r="AM6963" s="311"/>
    </row>
    <row r="6964" spans="1:39" ht="12" customHeight="1" x14ac:dyDescent="0.25">
      <c r="A6964" s="73">
        <v>3501041</v>
      </c>
      <c r="B6964" s="98" t="s">
        <v>3031</v>
      </c>
      <c r="C6964" s="74"/>
      <c r="D6964" s="115">
        <v>295.70999999999998</v>
      </c>
      <c r="E6964" s="75"/>
      <c r="F6964" s="309">
        <f t="shared" si="322"/>
        <v>354.85199999999998</v>
      </c>
      <c r="G6964" s="80" t="s">
        <v>3334</v>
      </c>
      <c r="H6964" s="358"/>
      <c r="L6964"/>
      <c r="M6964"/>
      <c r="P6964" s="9">
        <v>166</v>
      </c>
      <c r="V6964" s="39"/>
      <c r="Z6964" s="38"/>
      <c r="AA6964" s="38">
        <v>0</v>
      </c>
      <c r="AB6964" s="30"/>
      <c r="AC6964" s="31"/>
      <c r="AD6964" s="32"/>
      <c r="AE6964" s="32"/>
      <c r="AF6964" s="33"/>
      <c r="AJ6964" s="350"/>
      <c r="AK6964" s="3"/>
      <c r="AL6964" s="3"/>
      <c r="AM6964" s="311"/>
    </row>
    <row r="6965" spans="1:39" ht="12" customHeight="1" x14ac:dyDescent="0.25">
      <c r="A6965" s="356">
        <v>3401021</v>
      </c>
      <c r="B6965" s="98" t="s">
        <v>4778</v>
      </c>
      <c r="C6965" s="74"/>
      <c r="D6965" s="115">
        <v>1205.05</v>
      </c>
      <c r="E6965" s="75" t="s">
        <v>6464</v>
      </c>
      <c r="F6965" s="309">
        <f t="shared" si="322"/>
        <v>1446.06</v>
      </c>
      <c r="G6965" s="80" t="s">
        <v>3334</v>
      </c>
      <c r="H6965" s="358"/>
      <c r="L6965"/>
      <c r="M6965"/>
      <c r="P6965" s="9">
        <v>165</v>
      </c>
      <c r="V6965" s="39"/>
      <c r="Z6965" s="38"/>
      <c r="AA6965" s="38">
        <v>10</v>
      </c>
      <c r="AB6965" s="30"/>
      <c r="AC6965" s="31"/>
      <c r="AD6965" s="32"/>
      <c r="AE6965" s="32"/>
      <c r="AF6965" s="33"/>
      <c r="AJ6965" s="350"/>
      <c r="AK6965" s="3"/>
      <c r="AL6965" s="3"/>
    </row>
    <row r="6966" spans="1:39" ht="12" customHeight="1" x14ac:dyDescent="0.25">
      <c r="A6966" s="356">
        <v>3401022</v>
      </c>
      <c r="B6966" s="98" t="s">
        <v>4779</v>
      </c>
      <c r="C6966" s="74"/>
      <c r="D6966" s="115">
        <v>1376.38</v>
      </c>
      <c r="E6966" s="75" t="s">
        <v>1</v>
      </c>
      <c r="F6966" s="309">
        <f t="shared" si="322"/>
        <v>1651.6560000000002</v>
      </c>
      <c r="G6966" s="80" t="s">
        <v>3334</v>
      </c>
      <c r="H6966" s="358"/>
      <c r="L6966"/>
      <c r="M6966"/>
      <c r="P6966" s="9">
        <v>165</v>
      </c>
      <c r="V6966" s="39"/>
      <c r="Z6966" s="38"/>
      <c r="AA6966" s="38">
        <v>9.9998328159917094</v>
      </c>
      <c r="AB6966" s="30"/>
      <c r="AC6966" s="31"/>
      <c r="AD6966" s="32"/>
      <c r="AE6966" s="32"/>
      <c r="AF6966" s="33"/>
      <c r="AJ6966" s="350"/>
      <c r="AK6966" s="3"/>
      <c r="AL6966" s="3"/>
    </row>
    <row r="6967" spans="1:39" ht="12" customHeight="1" x14ac:dyDescent="0.25">
      <c r="A6967" s="356">
        <v>3401023</v>
      </c>
      <c r="B6967" s="98" t="s">
        <v>4780</v>
      </c>
      <c r="C6967" s="74"/>
      <c r="D6967" s="115">
        <v>1720.95</v>
      </c>
      <c r="E6967" s="75" t="s">
        <v>6463</v>
      </c>
      <c r="F6967" s="309">
        <f t="shared" si="322"/>
        <v>2065.14</v>
      </c>
      <c r="G6967" s="80" t="s">
        <v>3334</v>
      </c>
      <c r="H6967" s="358"/>
      <c r="L6967"/>
      <c r="M6967"/>
      <c r="P6967" s="9">
        <v>165</v>
      </c>
      <c r="V6967" s="39"/>
      <c r="Z6967" s="38"/>
      <c r="AA6967" s="38">
        <v>10.000158825117651</v>
      </c>
      <c r="AB6967" s="30"/>
      <c r="AC6967" s="31"/>
      <c r="AD6967" s="32"/>
      <c r="AE6967" s="32"/>
      <c r="AF6967" s="33"/>
      <c r="AJ6967" s="350"/>
      <c r="AK6967" s="3"/>
      <c r="AL6967" s="3"/>
    </row>
    <row r="6968" spans="1:39" ht="12" customHeight="1" x14ac:dyDescent="0.25">
      <c r="A6968" s="356">
        <v>3401020</v>
      </c>
      <c r="B6968" s="98" t="s">
        <v>4781</v>
      </c>
      <c r="C6968" s="74"/>
      <c r="D6968" s="115">
        <v>1720.95</v>
      </c>
      <c r="E6968" s="75" t="s">
        <v>6463</v>
      </c>
      <c r="F6968" s="309">
        <f t="shared" si="322"/>
        <v>2065.14</v>
      </c>
      <c r="G6968" s="80" t="s">
        <v>3334</v>
      </c>
      <c r="H6968" s="358"/>
      <c r="L6968"/>
      <c r="M6968"/>
      <c r="P6968" s="9">
        <v>165</v>
      </c>
      <c r="V6968" s="39"/>
      <c r="Z6968" s="38"/>
      <c r="AA6968" s="38">
        <v>10.000158825117651</v>
      </c>
      <c r="AB6968" s="30"/>
      <c r="AC6968" s="31"/>
      <c r="AD6968" s="32"/>
      <c r="AE6968" s="32"/>
      <c r="AF6968" s="33"/>
      <c r="AJ6968" s="350"/>
      <c r="AK6968" s="3"/>
      <c r="AL6968" s="3"/>
    </row>
    <row r="6969" spans="1:39" ht="12" customHeight="1" x14ac:dyDescent="0.25">
      <c r="A6969" s="73"/>
      <c r="B6969" s="98" t="s">
        <v>2984</v>
      </c>
      <c r="C6969" s="74"/>
      <c r="D6969" s="115"/>
      <c r="E6969" s="75"/>
      <c r="F6969" s="112"/>
      <c r="G6969" s="80" t="s">
        <v>3334</v>
      </c>
      <c r="H6969" s="358"/>
      <c r="L6969"/>
      <c r="M6969"/>
      <c r="V6969" s="39"/>
      <c r="Z6969" s="38"/>
      <c r="AA6969" s="38"/>
      <c r="AB6969" s="30"/>
      <c r="AC6969" s="31"/>
      <c r="AD6969" s="32"/>
      <c r="AE6969" s="32"/>
      <c r="AF6969" s="33"/>
      <c r="AJ6969" s="350"/>
      <c r="AK6969" s="3"/>
      <c r="AL6969" s="3"/>
    </row>
    <row r="6970" spans="1:39" ht="12" customHeight="1" x14ac:dyDescent="0.25">
      <c r="A6970" s="73">
        <v>2701046</v>
      </c>
      <c r="B6970" s="98" t="s">
        <v>3032</v>
      </c>
      <c r="C6970" s="74"/>
      <c r="D6970" s="115">
        <v>203.84</v>
      </c>
      <c r="E6970" s="75"/>
      <c r="F6970" s="112">
        <f t="shared" si="322"/>
        <v>244.608</v>
      </c>
      <c r="G6970" s="80" t="s">
        <v>3334</v>
      </c>
      <c r="H6970" s="358"/>
      <c r="L6970"/>
      <c r="M6970"/>
      <c r="P6970" s="9">
        <v>166</v>
      </c>
      <c r="V6970" s="39"/>
      <c r="Z6970" s="38"/>
      <c r="AA6970" s="38">
        <v>0</v>
      </c>
      <c r="AB6970" s="30"/>
      <c r="AC6970" s="31"/>
      <c r="AD6970" s="32"/>
      <c r="AE6970" s="32"/>
      <c r="AF6970" s="33"/>
      <c r="AJ6970" s="350"/>
      <c r="AK6970" s="3"/>
      <c r="AL6970" s="3"/>
    </row>
    <row r="6971" spans="1:39" ht="12" customHeight="1" x14ac:dyDescent="0.25">
      <c r="A6971" s="73">
        <v>2701005</v>
      </c>
      <c r="B6971" s="98" t="s">
        <v>3033</v>
      </c>
      <c r="C6971" s="74"/>
      <c r="D6971" s="115">
        <v>203.84</v>
      </c>
      <c r="E6971" s="75"/>
      <c r="F6971" s="112">
        <f t="shared" si="322"/>
        <v>244.608</v>
      </c>
      <c r="G6971" s="80" t="s">
        <v>3334</v>
      </c>
      <c r="H6971" s="358"/>
      <c r="L6971"/>
      <c r="M6971"/>
      <c r="P6971" s="9">
        <v>166</v>
      </c>
      <c r="V6971" s="39"/>
      <c r="Z6971" s="38"/>
      <c r="AA6971" s="38">
        <v>0</v>
      </c>
      <c r="AB6971" s="30"/>
      <c r="AC6971" s="31"/>
      <c r="AD6971" s="32"/>
      <c r="AE6971" s="32"/>
      <c r="AF6971" s="33"/>
      <c r="AJ6971" s="350"/>
      <c r="AK6971" s="3"/>
      <c r="AL6971" s="3"/>
    </row>
    <row r="6972" spans="1:39" ht="12" customHeight="1" x14ac:dyDescent="0.25">
      <c r="A6972" s="73">
        <v>2701055</v>
      </c>
      <c r="B6972" s="98" t="s">
        <v>3034</v>
      </c>
      <c r="C6972" s="74"/>
      <c r="D6972" s="115">
        <v>218.12</v>
      </c>
      <c r="E6972" s="75"/>
      <c r="F6972" s="112">
        <f t="shared" si="322"/>
        <v>261.74399999999997</v>
      </c>
      <c r="G6972" s="80" t="s">
        <v>3334</v>
      </c>
      <c r="H6972" s="358"/>
      <c r="L6972"/>
      <c r="M6972"/>
      <c r="P6972" s="9">
        <v>166</v>
      </c>
      <c r="V6972" s="39"/>
      <c r="Z6972" s="38"/>
      <c r="AA6972" s="38">
        <v>0</v>
      </c>
      <c r="AB6972" s="30"/>
      <c r="AC6972" s="31"/>
      <c r="AD6972" s="32"/>
      <c r="AE6972" s="32"/>
      <c r="AF6972" s="33"/>
      <c r="AJ6972" s="350"/>
      <c r="AK6972" s="3"/>
      <c r="AL6972" s="3"/>
    </row>
    <row r="6973" spans="1:39" ht="12" customHeight="1" x14ac:dyDescent="0.25">
      <c r="A6973" s="73">
        <v>2701010</v>
      </c>
      <c r="B6973" s="98" t="s">
        <v>3035</v>
      </c>
      <c r="C6973" s="74"/>
      <c r="D6973" s="115">
        <v>203.84</v>
      </c>
      <c r="E6973" s="75"/>
      <c r="F6973" s="112">
        <f t="shared" si="322"/>
        <v>244.608</v>
      </c>
      <c r="G6973" s="80" t="s">
        <v>3334</v>
      </c>
      <c r="H6973" s="358"/>
      <c r="L6973"/>
      <c r="M6973"/>
      <c r="P6973" s="9">
        <v>166</v>
      </c>
      <c r="V6973" s="39"/>
      <c r="Z6973" s="38"/>
      <c r="AA6973" s="38">
        <v>0</v>
      </c>
      <c r="AB6973" s="30"/>
      <c r="AC6973" s="31"/>
      <c r="AD6973" s="32"/>
      <c r="AE6973" s="32"/>
      <c r="AF6973" s="33"/>
      <c r="AJ6973" s="350"/>
      <c r="AK6973" s="3"/>
      <c r="AL6973" s="3"/>
    </row>
    <row r="6974" spans="1:39" ht="12" customHeight="1" x14ac:dyDescent="0.25">
      <c r="A6974" s="73">
        <v>2701001</v>
      </c>
      <c r="B6974" s="98" t="s">
        <v>3036</v>
      </c>
      <c r="C6974" s="74"/>
      <c r="D6974" s="115">
        <v>229.65</v>
      </c>
      <c r="E6974" s="75" t="s">
        <v>6464</v>
      </c>
      <c r="F6974" s="112">
        <f t="shared" si="322"/>
        <v>275.58</v>
      </c>
      <c r="G6974" s="80" t="s">
        <v>3334</v>
      </c>
      <c r="H6974" s="358"/>
      <c r="L6974"/>
      <c r="M6974"/>
      <c r="P6974" s="9">
        <v>166</v>
      </c>
      <c r="V6974" s="39"/>
      <c r="Z6974" s="38"/>
      <c r="AA6974" s="38">
        <v>0</v>
      </c>
      <c r="AB6974" s="30"/>
      <c r="AC6974" s="31"/>
      <c r="AD6974" s="32"/>
      <c r="AE6974" s="32"/>
      <c r="AF6974" s="33"/>
      <c r="AJ6974" s="350"/>
      <c r="AK6974" s="3"/>
      <c r="AL6974" s="3"/>
    </row>
    <row r="6975" spans="1:39" ht="12" customHeight="1" x14ac:dyDescent="0.25">
      <c r="A6975" s="73">
        <v>2701036</v>
      </c>
      <c r="B6975" s="98" t="s">
        <v>3037</v>
      </c>
      <c r="C6975" s="74"/>
      <c r="D6975" s="115">
        <v>203.84</v>
      </c>
      <c r="E6975" s="75" t="s">
        <v>6464</v>
      </c>
      <c r="F6975" s="112">
        <f t="shared" si="322"/>
        <v>244.608</v>
      </c>
      <c r="G6975" s="80" t="s">
        <v>3334</v>
      </c>
      <c r="H6975" s="358"/>
      <c r="L6975"/>
      <c r="M6975"/>
      <c r="P6975" s="9">
        <v>166</v>
      </c>
      <c r="V6975" s="39"/>
      <c r="Z6975" s="38"/>
      <c r="AA6975" s="38">
        <v>0</v>
      </c>
      <c r="AB6975" s="30"/>
      <c r="AC6975" s="31"/>
      <c r="AD6975" s="32"/>
      <c r="AE6975" s="32"/>
      <c r="AF6975" s="33"/>
      <c r="AJ6975" s="350"/>
      <c r="AK6975" s="3"/>
      <c r="AL6975" s="3"/>
    </row>
    <row r="6976" spans="1:39" ht="12" customHeight="1" x14ac:dyDescent="0.25">
      <c r="A6976" s="73">
        <v>2701062</v>
      </c>
      <c r="B6976" s="98" t="s">
        <v>3038</v>
      </c>
      <c r="C6976" s="74"/>
      <c r="D6976" s="115">
        <v>218.12</v>
      </c>
      <c r="E6976" s="75" t="s">
        <v>1</v>
      </c>
      <c r="F6976" s="112">
        <f t="shared" si="322"/>
        <v>261.74399999999997</v>
      </c>
      <c r="G6976" s="80" t="s">
        <v>3334</v>
      </c>
      <c r="H6976" s="358"/>
      <c r="L6976"/>
      <c r="M6976"/>
      <c r="P6976" s="9">
        <v>166</v>
      </c>
      <c r="V6976" s="39"/>
      <c r="Z6976" s="38"/>
      <c r="AA6976" s="38">
        <v>0</v>
      </c>
      <c r="AB6976" s="30"/>
      <c r="AC6976" s="31"/>
      <c r="AD6976" s="32"/>
      <c r="AE6976" s="32"/>
      <c r="AF6976" s="33"/>
      <c r="AJ6976" s="350"/>
      <c r="AK6976" s="3"/>
      <c r="AL6976" s="3"/>
    </row>
    <row r="6977" spans="1:39" ht="12" customHeight="1" x14ac:dyDescent="0.25">
      <c r="A6977" s="73">
        <v>3503016</v>
      </c>
      <c r="B6977" s="98" t="s">
        <v>3039</v>
      </c>
      <c r="C6977" s="74"/>
      <c r="D6977" s="115">
        <v>269.11</v>
      </c>
      <c r="E6977" s="75" t="s">
        <v>1</v>
      </c>
      <c r="F6977" s="309">
        <f t="shared" si="322"/>
        <v>322.93200000000002</v>
      </c>
      <c r="G6977" s="80" t="s">
        <v>3334</v>
      </c>
      <c r="H6977" s="358"/>
      <c r="L6977"/>
      <c r="M6977"/>
      <c r="P6977" s="9">
        <v>166</v>
      </c>
      <c r="V6977" s="39"/>
      <c r="Z6977" s="38"/>
      <c r="AA6977" s="38">
        <v>0</v>
      </c>
      <c r="AB6977" s="30"/>
      <c r="AC6977" s="31"/>
      <c r="AD6977" s="32"/>
      <c r="AE6977" s="32"/>
      <c r="AF6977" s="33"/>
      <c r="AJ6977" s="350"/>
      <c r="AK6977" s="3"/>
      <c r="AL6977" s="3"/>
      <c r="AM6977" s="311"/>
    </row>
    <row r="6978" spans="1:39" ht="12" customHeight="1" x14ac:dyDescent="0.25">
      <c r="A6978" s="73">
        <v>3503017</v>
      </c>
      <c r="B6978" s="98" t="s">
        <v>3040</v>
      </c>
      <c r="C6978" s="74"/>
      <c r="D6978" s="115">
        <v>269.11</v>
      </c>
      <c r="E6978" s="75" t="s">
        <v>6463</v>
      </c>
      <c r="F6978" s="309">
        <f t="shared" si="322"/>
        <v>322.93200000000002</v>
      </c>
      <c r="G6978" s="80" t="s">
        <v>3334</v>
      </c>
      <c r="H6978" s="358"/>
      <c r="L6978"/>
      <c r="M6978"/>
      <c r="P6978" s="9">
        <v>166</v>
      </c>
      <c r="V6978" s="39"/>
      <c r="Z6978" s="38"/>
      <c r="AA6978" s="38">
        <v>0</v>
      </c>
      <c r="AB6978" s="30"/>
      <c r="AC6978" s="31"/>
      <c r="AD6978" s="32"/>
      <c r="AE6978" s="32"/>
      <c r="AF6978" s="33"/>
      <c r="AJ6978" s="350"/>
      <c r="AK6978" s="3"/>
      <c r="AL6978" s="3"/>
      <c r="AM6978" s="311"/>
    </row>
    <row r="6979" spans="1:39" ht="12" customHeight="1" x14ac:dyDescent="0.25">
      <c r="A6979" s="73">
        <v>3503018</v>
      </c>
      <c r="B6979" s="98" t="s">
        <v>3041</v>
      </c>
      <c r="C6979" s="74"/>
      <c r="D6979" s="115">
        <v>269.11</v>
      </c>
      <c r="E6979" s="75" t="s">
        <v>6463</v>
      </c>
      <c r="F6979" s="309">
        <f t="shared" si="322"/>
        <v>322.93200000000002</v>
      </c>
      <c r="G6979" s="80" t="s">
        <v>3334</v>
      </c>
      <c r="H6979" s="358"/>
      <c r="L6979"/>
      <c r="M6979"/>
      <c r="P6979" s="9">
        <v>166</v>
      </c>
      <c r="V6979" s="39"/>
      <c r="Z6979" s="38"/>
      <c r="AA6979" s="38">
        <v>0</v>
      </c>
      <c r="AB6979" s="30"/>
      <c r="AC6979" s="31"/>
      <c r="AD6979" s="32"/>
      <c r="AE6979" s="32"/>
      <c r="AF6979" s="33"/>
      <c r="AJ6979" s="350"/>
      <c r="AK6979" s="3"/>
      <c r="AL6979" s="3"/>
      <c r="AM6979" s="311"/>
    </row>
    <row r="6980" spans="1:39" ht="12" customHeight="1" x14ac:dyDescent="0.25">
      <c r="A6980" s="73">
        <v>3503019</v>
      </c>
      <c r="B6980" s="98" t="s">
        <v>3042</v>
      </c>
      <c r="C6980" s="74"/>
      <c r="D6980" s="115">
        <v>269.11</v>
      </c>
      <c r="E6980" s="75" t="s">
        <v>6463</v>
      </c>
      <c r="F6980" s="309">
        <f t="shared" si="322"/>
        <v>322.93200000000002</v>
      </c>
      <c r="G6980" s="80" t="s">
        <v>3334</v>
      </c>
      <c r="H6980" s="358"/>
      <c r="L6980"/>
      <c r="M6980"/>
      <c r="P6980" s="9">
        <v>166</v>
      </c>
      <c r="V6980" s="39"/>
      <c r="Z6980" s="38"/>
      <c r="AA6980" s="38">
        <v>0</v>
      </c>
      <c r="AB6980" s="30"/>
      <c r="AC6980" s="31"/>
      <c r="AD6980" s="32"/>
      <c r="AE6980" s="32"/>
      <c r="AF6980" s="33"/>
      <c r="AJ6980" s="350"/>
      <c r="AK6980" s="3"/>
      <c r="AL6980" s="3"/>
      <c r="AM6980" s="311"/>
    </row>
    <row r="6981" spans="1:39" ht="12" customHeight="1" x14ac:dyDescent="0.25">
      <c r="A6981" s="73">
        <v>3503020</v>
      </c>
      <c r="B6981" s="98" t="s">
        <v>3043</v>
      </c>
      <c r="C6981" s="74"/>
      <c r="D6981" s="115">
        <v>269.11</v>
      </c>
      <c r="E6981" s="75" t="s">
        <v>6463</v>
      </c>
      <c r="F6981" s="309">
        <f t="shared" si="322"/>
        <v>322.93200000000002</v>
      </c>
      <c r="G6981" s="80" t="s">
        <v>3334</v>
      </c>
      <c r="H6981" s="358"/>
      <c r="L6981"/>
      <c r="M6981"/>
      <c r="P6981" s="9">
        <v>166</v>
      </c>
      <c r="V6981" s="39"/>
      <c r="Z6981" s="38"/>
      <c r="AA6981" s="38">
        <v>0</v>
      </c>
      <c r="AB6981" s="30"/>
      <c r="AC6981" s="31"/>
      <c r="AD6981" s="32"/>
      <c r="AE6981" s="32"/>
      <c r="AF6981" s="33"/>
      <c r="AJ6981" s="350"/>
      <c r="AK6981" s="3"/>
      <c r="AL6981" s="3"/>
      <c r="AM6981" s="311"/>
    </row>
    <row r="6982" spans="1:39" ht="12" customHeight="1" x14ac:dyDescent="0.25">
      <c r="A6982" s="73">
        <v>3503021</v>
      </c>
      <c r="B6982" s="98" t="s">
        <v>3044</v>
      </c>
      <c r="C6982" s="74"/>
      <c r="D6982" s="115">
        <v>269.11</v>
      </c>
      <c r="E6982" s="75" t="s">
        <v>6464</v>
      </c>
      <c r="F6982" s="309">
        <f t="shared" si="322"/>
        <v>322.93200000000002</v>
      </c>
      <c r="G6982" s="80" t="s">
        <v>3334</v>
      </c>
      <c r="H6982" s="358"/>
      <c r="L6982"/>
      <c r="M6982"/>
      <c r="P6982" s="9">
        <v>166</v>
      </c>
      <c r="V6982" s="39"/>
      <c r="Z6982" s="38"/>
      <c r="AA6982" s="38">
        <v>0</v>
      </c>
      <c r="AB6982" s="30"/>
      <c r="AC6982" s="31"/>
      <c r="AD6982" s="32"/>
      <c r="AE6982" s="32"/>
      <c r="AF6982" s="33"/>
      <c r="AJ6982" s="350"/>
      <c r="AK6982" s="3"/>
      <c r="AL6982" s="3"/>
      <c r="AM6982" s="311"/>
    </row>
    <row r="6983" spans="1:39" ht="12" customHeight="1" x14ac:dyDescent="0.25">
      <c r="A6983" s="73">
        <v>3503022</v>
      </c>
      <c r="B6983" s="98" t="s">
        <v>3045</v>
      </c>
      <c r="C6983" s="74"/>
      <c r="D6983" s="115">
        <v>269.11</v>
      </c>
      <c r="E6983" s="75" t="s">
        <v>6463</v>
      </c>
      <c r="F6983" s="309">
        <f t="shared" si="322"/>
        <v>322.93200000000002</v>
      </c>
      <c r="G6983" s="80" t="s">
        <v>3334</v>
      </c>
      <c r="H6983" s="358"/>
      <c r="L6983"/>
      <c r="M6983"/>
      <c r="P6983" s="9">
        <v>166</v>
      </c>
      <c r="V6983" s="39"/>
      <c r="Z6983" s="38"/>
      <c r="AA6983" s="38">
        <v>0</v>
      </c>
      <c r="AB6983" s="30"/>
      <c r="AC6983" s="31"/>
      <c r="AD6983" s="32"/>
      <c r="AE6983" s="32"/>
      <c r="AF6983" s="33"/>
      <c r="AJ6983" s="350"/>
      <c r="AK6983" s="3"/>
      <c r="AL6983" s="3"/>
      <c r="AM6983" s="311"/>
    </row>
    <row r="6984" spans="1:39" ht="12" customHeight="1" x14ac:dyDescent="0.25">
      <c r="A6984" s="73">
        <v>3503023</v>
      </c>
      <c r="B6984" s="98" t="s">
        <v>3046</v>
      </c>
      <c r="C6984" s="74"/>
      <c r="D6984" s="115">
        <v>269.11</v>
      </c>
      <c r="E6984" s="75" t="s">
        <v>6463</v>
      </c>
      <c r="F6984" s="309">
        <f t="shared" si="322"/>
        <v>322.93200000000002</v>
      </c>
      <c r="G6984" s="80" t="s">
        <v>3334</v>
      </c>
      <c r="H6984" s="358"/>
      <c r="L6984"/>
      <c r="M6984"/>
      <c r="P6984" s="9">
        <v>166</v>
      </c>
      <c r="V6984" s="39"/>
      <c r="Z6984" s="38"/>
      <c r="AA6984" s="38">
        <v>0</v>
      </c>
      <c r="AB6984" s="30"/>
      <c r="AC6984" s="31"/>
      <c r="AD6984" s="32"/>
      <c r="AE6984" s="32"/>
      <c r="AF6984" s="33"/>
      <c r="AJ6984" s="350"/>
      <c r="AK6984" s="3"/>
      <c r="AL6984" s="3"/>
      <c r="AM6984" s="311"/>
    </row>
    <row r="6985" spans="1:39" ht="12" customHeight="1" x14ac:dyDescent="0.25">
      <c r="A6985" s="73">
        <v>3502008</v>
      </c>
      <c r="B6985" s="98" t="s">
        <v>3047</v>
      </c>
      <c r="C6985" s="74"/>
      <c r="D6985" s="115">
        <v>333.04</v>
      </c>
      <c r="E6985" s="75"/>
      <c r="F6985" s="309">
        <f t="shared" si="322"/>
        <v>399.64800000000002</v>
      </c>
      <c r="G6985" s="80" t="s">
        <v>3334</v>
      </c>
      <c r="H6985" s="358"/>
      <c r="L6985"/>
      <c r="M6985"/>
      <c r="P6985" s="9">
        <v>166</v>
      </c>
      <c r="V6985" s="39"/>
      <c r="Z6985" s="38"/>
      <c r="AA6985" s="38">
        <v>0</v>
      </c>
      <c r="AB6985" s="30"/>
      <c r="AC6985" s="31"/>
      <c r="AD6985" s="32"/>
      <c r="AE6985" s="32"/>
      <c r="AF6985" s="33"/>
      <c r="AJ6985" s="350"/>
      <c r="AK6985" s="3"/>
      <c r="AL6985" s="3"/>
      <c r="AM6985" s="311"/>
    </row>
    <row r="6986" spans="1:39" ht="12" customHeight="1" x14ac:dyDescent="0.25">
      <c r="A6986" s="73">
        <v>3502010</v>
      </c>
      <c r="B6986" s="98" t="s">
        <v>3048</v>
      </c>
      <c r="C6986" s="74"/>
      <c r="D6986" s="115">
        <v>333.04</v>
      </c>
      <c r="E6986" s="75" t="s">
        <v>6464</v>
      </c>
      <c r="F6986" s="309">
        <f t="shared" si="322"/>
        <v>399.64800000000002</v>
      </c>
      <c r="G6986" s="80" t="s">
        <v>3334</v>
      </c>
      <c r="H6986" s="358"/>
      <c r="L6986"/>
      <c r="M6986"/>
      <c r="P6986" s="9">
        <v>166</v>
      </c>
      <c r="V6986" s="39"/>
      <c r="Z6986" s="38"/>
      <c r="AA6986" s="38">
        <v>0</v>
      </c>
      <c r="AB6986" s="30"/>
      <c r="AC6986" s="31"/>
      <c r="AD6986" s="32"/>
      <c r="AE6986" s="32"/>
      <c r="AF6986" s="33"/>
      <c r="AJ6986" s="350"/>
      <c r="AK6986" s="3"/>
      <c r="AL6986" s="3"/>
      <c r="AM6986" s="311"/>
    </row>
    <row r="6987" spans="1:39" ht="12" customHeight="1" x14ac:dyDescent="0.25">
      <c r="A6987" s="73">
        <v>3502012</v>
      </c>
      <c r="B6987" s="98" t="s">
        <v>3049</v>
      </c>
      <c r="C6987" s="74"/>
      <c r="D6987" s="115">
        <v>333.04</v>
      </c>
      <c r="E6987" s="75" t="s">
        <v>6464</v>
      </c>
      <c r="F6987" s="309">
        <f t="shared" si="322"/>
        <v>399.64800000000002</v>
      </c>
      <c r="G6987" s="80" t="s">
        <v>3334</v>
      </c>
      <c r="H6987" s="358"/>
      <c r="L6987"/>
      <c r="M6987"/>
      <c r="P6987" s="9">
        <v>166</v>
      </c>
      <c r="V6987" s="39"/>
      <c r="Z6987" s="38"/>
      <c r="AA6987" s="38">
        <v>0</v>
      </c>
      <c r="AB6987" s="30"/>
      <c r="AC6987" s="31"/>
      <c r="AD6987" s="32"/>
      <c r="AE6987" s="32"/>
      <c r="AF6987" s="33"/>
      <c r="AJ6987" s="350"/>
      <c r="AK6987" s="3"/>
      <c r="AL6987" s="3"/>
      <c r="AM6987" s="311"/>
    </row>
    <row r="6988" spans="1:39" ht="12" customHeight="1" x14ac:dyDescent="0.25">
      <c r="A6988" s="73">
        <v>3502009</v>
      </c>
      <c r="B6988" s="98" t="s">
        <v>3050</v>
      </c>
      <c r="C6988" s="74"/>
      <c r="D6988" s="115">
        <v>437.13</v>
      </c>
      <c r="E6988" s="75"/>
      <c r="F6988" s="112">
        <f t="shared" si="322"/>
        <v>524.55599999999993</v>
      </c>
      <c r="G6988" s="80" t="s">
        <v>3334</v>
      </c>
      <c r="H6988" s="358"/>
      <c r="L6988"/>
      <c r="M6988"/>
      <c r="P6988" s="9">
        <v>166</v>
      </c>
      <c r="V6988" s="39"/>
      <c r="Z6988" s="38"/>
      <c r="AA6988" s="38">
        <v>14.999508535106969</v>
      </c>
      <c r="AB6988" s="30"/>
      <c r="AC6988" s="31"/>
      <c r="AD6988" s="32"/>
      <c r="AE6988" s="32"/>
      <c r="AF6988" s="33"/>
      <c r="AJ6988" s="350"/>
      <c r="AK6988" s="3"/>
      <c r="AL6988" s="3"/>
    </row>
    <row r="6989" spans="1:39" ht="12" customHeight="1" x14ac:dyDescent="0.25">
      <c r="A6989" s="73">
        <v>3502011</v>
      </c>
      <c r="B6989" s="98" t="s">
        <v>3051</v>
      </c>
      <c r="C6989" s="74"/>
      <c r="D6989" s="115">
        <v>333.04</v>
      </c>
      <c r="E6989" s="75" t="s">
        <v>6464</v>
      </c>
      <c r="F6989" s="309">
        <f t="shared" si="322"/>
        <v>399.64800000000002</v>
      </c>
      <c r="G6989" s="80" t="s">
        <v>3334</v>
      </c>
      <c r="H6989" s="358"/>
      <c r="L6989"/>
      <c r="M6989"/>
      <c r="P6989" s="9">
        <v>166</v>
      </c>
      <c r="V6989" s="39"/>
      <c r="Z6989" s="38"/>
      <c r="AA6989" s="38">
        <v>0</v>
      </c>
      <c r="AB6989" s="30"/>
      <c r="AC6989" s="31"/>
      <c r="AD6989" s="32"/>
      <c r="AE6989" s="32"/>
      <c r="AF6989" s="33"/>
      <c r="AJ6989" s="350"/>
      <c r="AK6989" s="3"/>
      <c r="AL6989" s="3"/>
      <c r="AM6989" s="311"/>
    </row>
    <row r="6990" spans="1:39" ht="12" customHeight="1" x14ac:dyDescent="0.25">
      <c r="A6990" s="73">
        <v>3501017</v>
      </c>
      <c r="B6990" s="98" t="s">
        <v>3052</v>
      </c>
      <c r="C6990" s="74"/>
      <c r="D6990" s="115">
        <v>358.61</v>
      </c>
      <c r="E6990" s="75" t="s">
        <v>6464</v>
      </c>
      <c r="F6990" s="309">
        <f t="shared" si="322"/>
        <v>430.33199999999999</v>
      </c>
      <c r="G6990" s="80" t="s">
        <v>3334</v>
      </c>
      <c r="H6990" s="358"/>
      <c r="L6990"/>
      <c r="M6990"/>
      <c r="P6990" s="9">
        <v>166</v>
      </c>
      <c r="V6990" s="39"/>
      <c r="Z6990" s="38"/>
      <c r="AA6990" s="38">
        <v>0</v>
      </c>
      <c r="AB6990" s="30"/>
      <c r="AC6990" s="31"/>
      <c r="AD6990" s="32"/>
      <c r="AE6990" s="32"/>
      <c r="AF6990" s="33"/>
      <c r="AJ6990" s="350"/>
      <c r="AK6990" s="3"/>
      <c r="AL6990" s="3"/>
      <c r="AM6990" s="311"/>
    </row>
    <row r="6991" spans="1:39" ht="12" customHeight="1" x14ac:dyDescent="0.25">
      <c r="A6991" s="73">
        <v>3501018</v>
      </c>
      <c r="B6991" s="98" t="s">
        <v>3053</v>
      </c>
      <c r="C6991" s="74"/>
      <c r="D6991" s="115">
        <v>358.61</v>
      </c>
      <c r="E6991" s="75"/>
      <c r="F6991" s="309">
        <f t="shared" si="322"/>
        <v>430.33199999999999</v>
      </c>
      <c r="G6991" s="80" t="s">
        <v>3334</v>
      </c>
      <c r="H6991" s="358"/>
      <c r="L6991"/>
      <c r="M6991"/>
      <c r="P6991" s="9">
        <v>166</v>
      </c>
      <c r="V6991" s="39"/>
      <c r="Z6991" s="38"/>
      <c r="AA6991" s="38">
        <v>0</v>
      </c>
      <c r="AB6991" s="30"/>
      <c r="AC6991" s="31"/>
      <c r="AD6991" s="32"/>
      <c r="AE6991" s="32"/>
      <c r="AF6991" s="33"/>
      <c r="AJ6991" s="350"/>
      <c r="AK6991" s="3"/>
      <c r="AL6991" s="3"/>
      <c r="AM6991" s="311"/>
    </row>
    <row r="6992" spans="1:39" ht="12" customHeight="1" x14ac:dyDescent="0.25">
      <c r="A6992" s="73">
        <v>3501019</v>
      </c>
      <c r="B6992" s="98" t="s">
        <v>3054</v>
      </c>
      <c r="C6992" s="74"/>
      <c r="D6992" s="115">
        <v>358.61</v>
      </c>
      <c r="E6992" s="75"/>
      <c r="F6992" s="309">
        <f t="shared" si="322"/>
        <v>430.33199999999999</v>
      </c>
      <c r="G6992" s="80" t="s">
        <v>3334</v>
      </c>
      <c r="H6992" s="358"/>
      <c r="L6992"/>
      <c r="M6992"/>
      <c r="P6992" s="9">
        <v>166</v>
      </c>
      <c r="V6992" s="39"/>
      <c r="Z6992" s="38"/>
      <c r="AA6992" s="38">
        <v>0</v>
      </c>
      <c r="AB6992" s="30"/>
      <c r="AC6992" s="31"/>
      <c r="AD6992" s="32"/>
      <c r="AE6992" s="32"/>
      <c r="AF6992" s="33"/>
      <c r="AJ6992" s="350"/>
      <c r="AK6992" s="3"/>
      <c r="AL6992" s="3"/>
      <c r="AM6992" s="311"/>
    </row>
    <row r="6993" spans="1:39" ht="12" customHeight="1" x14ac:dyDescent="0.25">
      <c r="A6993" s="73">
        <v>3501020</v>
      </c>
      <c r="B6993" s="98" t="s">
        <v>3055</v>
      </c>
      <c r="C6993" s="74"/>
      <c r="D6993" s="115">
        <v>358.61</v>
      </c>
      <c r="E6993" s="75"/>
      <c r="F6993" s="309">
        <f t="shared" si="322"/>
        <v>430.33199999999999</v>
      </c>
      <c r="G6993" s="80" t="s">
        <v>3334</v>
      </c>
      <c r="H6993" s="358"/>
      <c r="L6993"/>
      <c r="M6993"/>
      <c r="P6993" s="9">
        <v>166</v>
      </c>
      <c r="V6993" s="39"/>
      <c r="Z6993" s="38"/>
      <c r="AA6993" s="38">
        <v>0</v>
      </c>
      <c r="AB6993" s="30"/>
      <c r="AC6993" s="31"/>
      <c r="AD6993" s="32"/>
      <c r="AE6993" s="32"/>
      <c r="AF6993" s="33"/>
      <c r="AJ6993" s="350"/>
      <c r="AK6993" s="3"/>
      <c r="AL6993" s="3"/>
      <c r="AM6993" s="311"/>
    </row>
    <row r="6994" spans="1:39" ht="12" customHeight="1" x14ac:dyDescent="0.25">
      <c r="A6994" s="73">
        <v>3501021</v>
      </c>
      <c r="B6994" s="98" t="s">
        <v>3056</v>
      </c>
      <c r="C6994" s="74"/>
      <c r="D6994" s="115">
        <v>358.61</v>
      </c>
      <c r="E6994" s="75"/>
      <c r="F6994" s="309">
        <f t="shared" si="322"/>
        <v>430.33199999999999</v>
      </c>
      <c r="G6994" s="80" t="s">
        <v>3334</v>
      </c>
      <c r="H6994" s="358"/>
      <c r="L6994"/>
      <c r="M6994"/>
      <c r="P6994" s="9">
        <v>166</v>
      </c>
      <c r="V6994" s="39"/>
      <c r="Z6994" s="38"/>
      <c r="AA6994" s="38">
        <v>0</v>
      </c>
      <c r="AB6994" s="30"/>
      <c r="AC6994" s="31"/>
      <c r="AD6994" s="32"/>
      <c r="AE6994" s="32"/>
      <c r="AF6994" s="33"/>
      <c r="AJ6994" s="350"/>
      <c r="AK6994" s="3"/>
      <c r="AL6994" s="3"/>
      <c r="AM6994" s="311"/>
    </row>
    <row r="6995" spans="1:39" ht="12" customHeight="1" x14ac:dyDescent="0.25">
      <c r="A6995" s="73">
        <v>3501022</v>
      </c>
      <c r="B6995" s="98" t="s">
        <v>3057</v>
      </c>
      <c r="C6995" s="74"/>
      <c r="D6995" s="115">
        <v>358.61</v>
      </c>
      <c r="E6995" s="75" t="s">
        <v>6464</v>
      </c>
      <c r="F6995" s="309">
        <f t="shared" si="322"/>
        <v>430.33199999999999</v>
      </c>
      <c r="G6995" s="80" t="s">
        <v>3334</v>
      </c>
      <c r="H6995" s="358"/>
      <c r="L6995"/>
      <c r="M6995"/>
      <c r="P6995" s="9">
        <v>166</v>
      </c>
      <c r="V6995" s="39"/>
      <c r="Z6995" s="38"/>
      <c r="AA6995" s="38">
        <v>0</v>
      </c>
      <c r="AB6995" s="30"/>
      <c r="AC6995" s="31"/>
      <c r="AD6995" s="32"/>
      <c r="AE6995" s="32"/>
      <c r="AF6995" s="33"/>
      <c r="AJ6995" s="350"/>
      <c r="AK6995" s="3"/>
      <c r="AL6995" s="3"/>
      <c r="AM6995" s="311"/>
    </row>
    <row r="6996" spans="1:39" ht="12" customHeight="1" x14ac:dyDescent="0.25">
      <c r="A6996" s="73">
        <v>3501023</v>
      </c>
      <c r="B6996" s="98" t="s">
        <v>3058</v>
      </c>
      <c r="C6996" s="74"/>
      <c r="D6996" s="115">
        <v>358.61</v>
      </c>
      <c r="E6996" s="75" t="s">
        <v>6464</v>
      </c>
      <c r="F6996" s="309">
        <f t="shared" si="322"/>
        <v>430.33199999999999</v>
      </c>
      <c r="G6996" s="80" t="s">
        <v>3334</v>
      </c>
      <c r="H6996" s="358"/>
      <c r="L6996"/>
      <c r="M6996"/>
      <c r="P6996" s="9">
        <v>166</v>
      </c>
      <c r="V6996" s="39"/>
      <c r="Z6996" s="38"/>
      <c r="AA6996" s="38">
        <v>0</v>
      </c>
      <c r="AB6996" s="30"/>
      <c r="AC6996" s="31"/>
      <c r="AD6996" s="32"/>
      <c r="AE6996" s="32"/>
      <c r="AF6996" s="33"/>
      <c r="AJ6996" s="350"/>
      <c r="AK6996" s="3"/>
      <c r="AL6996" s="3"/>
      <c r="AM6996" s="311"/>
    </row>
    <row r="6997" spans="1:39" ht="12" customHeight="1" x14ac:dyDescent="0.25">
      <c r="A6997" s="73">
        <v>3501024</v>
      </c>
      <c r="B6997" s="98" t="s">
        <v>3059</v>
      </c>
      <c r="C6997" s="74"/>
      <c r="D6997" s="115">
        <v>358.61</v>
      </c>
      <c r="E6997" s="75"/>
      <c r="F6997" s="309">
        <f t="shared" si="322"/>
        <v>430.33199999999999</v>
      </c>
      <c r="G6997" s="80" t="s">
        <v>3334</v>
      </c>
      <c r="H6997" s="358"/>
      <c r="L6997"/>
      <c r="M6997"/>
      <c r="P6997" s="9">
        <v>166</v>
      </c>
      <c r="V6997" s="39"/>
      <c r="Z6997" s="38"/>
      <c r="AA6997" s="38">
        <v>0</v>
      </c>
      <c r="AB6997" s="30"/>
      <c r="AC6997" s="31"/>
      <c r="AD6997" s="32"/>
      <c r="AE6997" s="32"/>
      <c r="AF6997" s="33"/>
      <c r="AJ6997" s="350"/>
      <c r="AK6997" s="3"/>
      <c r="AL6997" s="3"/>
      <c r="AM6997" s="311"/>
    </row>
    <row r="6998" spans="1:39" ht="12" customHeight="1" x14ac:dyDescent="0.25">
      <c r="A6998" s="73">
        <v>3501025</v>
      </c>
      <c r="B6998" s="98" t="s">
        <v>3060</v>
      </c>
      <c r="C6998" s="74"/>
      <c r="D6998" s="115">
        <v>358.61</v>
      </c>
      <c r="E6998" s="75"/>
      <c r="F6998" s="309">
        <f t="shared" si="322"/>
        <v>430.33199999999999</v>
      </c>
      <c r="G6998" s="80" t="s">
        <v>3334</v>
      </c>
      <c r="H6998" s="358"/>
      <c r="L6998"/>
      <c r="M6998"/>
      <c r="P6998" s="9">
        <v>166</v>
      </c>
      <c r="V6998" s="39"/>
      <c r="Z6998" s="38"/>
      <c r="AA6998" s="38">
        <v>0</v>
      </c>
      <c r="AB6998" s="30"/>
      <c r="AC6998" s="31"/>
      <c r="AD6998" s="32"/>
      <c r="AE6998" s="32"/>
      <c r="AF6998" s="33"/>
      <c r="AJ6998" s="350"/>
      <c r="AK6998" s="3"/>
      <c r="AL6998" s="3"/>
      <c r="AM6998" s="311"/>
    </row>
    <row r="6999" spans="1:39" ht="12" customHeight="1" x14ac:dyDescent="0.25">
      <c r="A6999" s="73">
        <v>3501026</v>
      </c>
      <c r="B6999" s="98" t="s">
        <v>3061</v>
      </c>
      <c r="C6999" s="74"/>
      <c r="D6999" s="115">
        <v>358.61</v>
      </c>
      <c r="E6999" s="75"/>
      <c r="F6999" s="309">
        <f t="shared" si="322"/>
        <v>430.33199999999999</v>
      </c>
      <c r="G6999" s="80" t="s">
        <v>3334</v>
      </c>
      <c r="H6999" s="358"/>
      <c r="L6999"/>
      <c r="M6999"/>
      <c r="P6999" s="9">
        <v>166</v>
      </c>
      <c r="V6999" s="39"/>
      <c r="Z6999" s="38"/>
      <c r="AA6999" s="38">
        <v>0</v>
      </c>
      <c r="AB6999" s="30"/>
      <c r="AC6999" s="31"/>
      <c r="AD6999" s="32"/>
      <c r="AE6999" s="32"/>
      <c r="AF6999" s="33"/>
      <c r="AJ6999" s="350"/>
      <c r="AK6999" s="3"/>
      <c r="AL6999" s="3"/>
      <c r="AM6999" s="311"/>
    </row>
    <row r="7000" spans="1:39" ht="12" customHeight="1" x14ac:dyDescent="0.25">
      <c r="A7000" s="73">
        <v>2701026</v>
      </c>
      <c r="B7000" s="98" t="s">
        <v>3062</v>
      </c>
      <c r="C7000" s="74"/>
      <c r="D7000" s="115">
        <v>181.37</v>
      </c>
      <c r="E7000" s="75" t="s">
        <v>6464</v>
      </c>
      <c r="F7000" s="112">
        <f t="shared" si="322"/>
        <v>217.64400000000001</v>
      </c>
      <c r="G7000" s="80" t="s">
        <v>3334</v>
      </c>
      <c r="H7000" s="358"/>
      <c r="L7000"/>
      <c r="M7000"/>
      <c r="P7000" s="9">
        <v>166</v>
      </c>
      <c r="V7000" s="39"/>
      <c r="Z7000" s="38"/>
      <c r="AA7000" s="38">
        <v>0</v>
      </c>
      <c r="AB7000" s="30"/>
      <c r="AC7000" s="31"/>
      <c r="AD7000" s="32"/>
      <c r="AE7000" s="32"/>
      <c r="AF7000" s="33"/>
      <c r="AJ7000" s="350"/>
      <c r="AK7000" s="3"/>
      <c r="AL7000" s="3"/>
    </row>
    <row r="7001" spans="1:39" ht="12" customHeight="1" x14ac:dyDescent="0.25">
      <c r="A7001" s="73">
        <v>3503014</v>
      </c>
      <c r="B7001" s="98" t="s">
        <v>3063</v>
      </c>
      <c r="C7001" s="74"/>
      <c r="D7001" s="115">
        <v>269.11</v>
      </c>
      <c r="E7001" s="75" t="s">
        <v>1</v>
      </c>
      <c r="F7001" s="309">
        <f t="shared" si="322"/>
        <v>322.93200000000002</v>
      </c>
      <c r="G7001" s="80" t="s">
        <v>3334</v>
      </c>
      <c r="H7001" s="358"/>
      <c r="L7001"/>
      <c r="M7001"/>
      <c r="P7001" s="9">
        <v>166</v>
      </c>
      <c r="V7001" s="39"/>
      <c r="Z7001" s="38"/>
      <c r="AA7001" s="38">
        <v>0</v>
      </c>
      <c r="AB7001" s="30"/>
      <c r="AC7001" s="31"/>
      <c r="AD7001" s="32"/>
      <c r="AE7001" s="32"/>
      <c r="AF7001" s="33"/>
      <c r="AJ7001" s="350"/>
      <c r="AK7001" s="3"/>
      <c r="AL7001" s="3"/>
      <c r="AM7001" s="311"/>
    </row>
    <row r="7002" spans="1:39" ht="12" customHeight="1" x14ac:dyDescent="0.25">
      <c r="A7002" s="73">
        <v>3503015</v>
      </c>
      <c r="B7002" s="98" t="s">
        <v>3064</v>
      </c>
      <c r="C7002" s="74"/>
      <c r="D7002" s="115">
        <v>269.11</v>
      </c>
      <c r="E7002" s="75" t="s">
        <v>1</v>
      </c>
      <c r="F7002" s="309">
        <f t="shared" si="322"/>
        <v>322.93200000000002</v>
      </c>
      <c r="G7002" s="80" t="s">
        <v>3334</v>
      </c>
      <c r="H7002" s="358"/>
      <c r="L7002"/>
      <c r="M7002"/>
      <c r="P7002" s="9">
        <v>166</v>
      </c>
      <c r="V7002" s="39"/>
      <c r="Z7002" s="38"/>
      <c r="AA7002" s="38">
        <v>0</v>
      </c>
      <c r="AB7002" s="30"/>
      <c r="AC7002" s="31"/>
      <c r="AD7002" s="32"/>
      <c r="AE7002" s="32"/>
      <c r="AF7002" s="33"/>
      <c r="AJ7002" s="350"/>
      <c r="AK7002" s="3"/>
      <c r="AL7002" s="3"/>
      <c r="AM7002" s="311"/>
    </row>
    <row r="7003" spans="1:39" ht="12" customHeight="1" x14ac:dyDescent="0.25">
      <c r="A7003" s="356">
        <v>3401029</v>
      </c>
      <c r="B7003" s="98" t="s">
        <v>4799</v>
      </c>
      <c r="C7003" s="74"/>
      <c r="D7003" s="115">
        <v>1205.05</v>
      </c>
      <c r="E7003" s="75" t="s">
        <v>6463</v>
      </c>
      <c r="F7003" s="309">
        <f t="shared" si="322"/>
        <v>1446.06</v>
      </c>
      <c r="G7003" s="80" t="s">
        <v>3334</v>
      </c>
      <c r="H7003" s="358"/>
      <c r="L7003"/>
      <c r="M7003"/>
      <c r="P7003" s="9">
        <v>165</v>
      </c>
      <c r="V7003" s="39"/>
      <c r="Z7003" s="38"/>
      <c r="AA7003" s="38">
        <v>9.9997327275157062</v>
      </c>
      <c r="AB7003" s="30"/>
      <c r="AC7003" s="31"/>
      <c r="AD7003" s="32"/>
      <c r="AE7003" s="32"/>
      <c r="AF7003" s="33"/>
      <c r="AJ7003" s="350"/>
      <c r="AK7003" s="3"/>
      <c r="AL7003" s="3"/>
    </row>
    <row r="7004" spans="1:39" ht="12" customHeight="1" x14ac:dyDescent="0.25">
      <c r="A7004" s="356">
        <v>3401030</v>
      </c>
      <c r="B7004" s="98" t="s">
        <v>4800</v>
      </c>
      <c r="C7004" s="74"/>
      <c r="D7004" s="115">
        <v>1376.38</v>
      </c>
      <c r="E7004" s="75" t="s">
        <v>6463</v>
      </c>
      <c r="F7004" s="309">
        <f t="shared" si="322"/>
        <v>1651.6560000000002</v>
      </c>
      <c r="G7004" s="80" t="s">
        <v>3334</v>
      </c>
      <c r="H7004" s="358"/>
      <c r="L7004"/>
      <c r="M7004"/>
      <c r="P7004" s="9">
        <v>165</v>
      </c>
      <c r="V7004" s="39"/>
      <c r="Z7004" s="38"/>
      <c r="AA7004" s="38">
        <v>10.00011204607334</v>
      </c>
      <c r="AB7004" s="30"/>
      <c r="AC7004" s="31"/>
      <c r="AD7004" s="32"/>
      <c r="AE7004" s="32"/>
      <c r="AF7004" s="33"/>
      <c r="AJ7004" s="350"/>
      <c r="AK7004" s="3"/>
      <c r="AL7004" s="3"/>
    </row>
    <row r="7005" spans="1:39" ht="12" customHeight="1" x14ac:dyDescent="0.25">
      <c r="A7005" s="356">
        <v>3401031</v>
      </c>
      <c r="B7005" s="98" t="s">
        <v>4801</v>
      </c>
      <c r="C7005" s="74"/>
      <c r="D7005" s="115">
        <v>1720.95</v>
      </c>
      <c r="E7005" s="75" t="s">
        <v>6463</v>
      </c>
      <c r="F7005" s="309">
        <f t="shared" ref="F7005:F7068" si="323">D7005*1.2</f>
        <v>2065.14</v>
      </c>
      <c r="G7005" s="80" t="s">
        <v>3334</v>
      </c>
      <c r="H7005" s="358"/>
      <c r="L7005"/>
      <c r="M7005"/>
      <c r="P7005" s="9">
        <v>165</v>
      </c>
      <c r="V7005" s="39"/>
      <c r="Z7005" s="38"/>
      <c r="AA7005" s="38">
        <v>10.000158825117651</v>
      </c>
      <c r="AB7005" s="30"/>
      <c r="AC7005" s="31"/>
      <c r="AD7005" s="32"/>
      <c r="AE7005" s="32"/>
      <c r="AF7005" s="33"/>
      <c r="AJ7005" s="350"/>
      <c r="AK7005" s="3"/>
      <c r="AL7005" s="3"/>
    </row>
    <row r="7006" spans="1:39" ht="12" customHeight="1" x14ac:dyDescent="0.25">
      <c r="A7006" s="73"/>
      <c r="B7006" s="98" t="s">
        <v>2984</v>
      </c>
      <c r="C7006" s="74"/>
      <c r="D7006" s="115"/>
      <c r="E7006" s="75"/>
      <c r="F7006" s="112"/>
      <c r="G7006" s="80" t="s">
        <v>3334</v>
      </c>
      <c r="H7006" s="358"/>
      <c r="L7006"/>
      <c r="M7006"/>
      <c r="V7006" s="39"/>
      <c r="Z7006" s="38"/>
      <c r="AA7006" s="38"/>
      <c r="AB7006" s="30"/>
      <c r="AC7006" s="31"/>
      <c r="AD7006" s="32"/>
      <c r="AE7006" s="32"/>
      <c r="AF7006" s="33"/>
      <c r="AJ7006" s="350"/>
      <c r="AK7006" s="3"/>
      <c r="AL7006" s="3"/>
    </row>
    <row r="7007" spans="1:39" ht="12" customHeight="1" x14ac:dyDescent="0.25">
      <c r="A7007" s="73">
        <v>2701054</v>
      </c>
      <c r="B7007" s="98" t="s">
        <v>3089</v>
      </c>
      <c r="C7007" s="74"/>
      <c r="D7007" s="115">
        <v>235.17</v>
      </c>
      <c r="E7007" s="75"/>
      <c r="F7007" s="112">
        <f t="shared" si="323"/>
        <v>282.20399999999995</v>
      </c>
      <c r="G7007" s="80" t="s">
        <v>3334</v>
      </c>
      <c r="H7007" s="358"/>
      <c r="L7007"/>
      <c r="M7007"/>
      <c r="P7007" s="9">
        <v>166</v>
      </c>
      <c r="V7007" s="39"/>
      <c r="Z7007" s="38"/>
      <c r="AA7007" s="38">
        <v>0</v>
      </c>
      <c r="AB7007" s="30"/>
      <c r="AC7007" s="31"/>
      <c r="AD7007" s="32"/>
      <c r="AE7007" s="32"/>
      <c r="AF7007" s="33"/>
      <c r="AJ7007" s="350"/>
      <c r="AK7007" s="3"/>
      <c r="AL7007" s="3"/>
    </row>
    <row r="7008" spans="1:39" ht="12" customHeight="1" x14ac:dyDescent="0.25">
      <c r="A7008" s="73">
        <v>2701043</v>
      </c>
      <c r="B7008" s="98" t="s">
        <v>3090</v>
      </c>
      <c r="C7008" s="74"/>
      <c r="D7008" s="115">
        <v>235.17</v>
      </c>
      <c r="E7008" s="75"/>
      <c r="F7008" s="112">
        <f t="shared" si="323"/>
        <v>282.20399999999995</v>
      </c>
      <c r="G7008" s="80" t="s">
        <v>3334</v>
      </c>
      <c r="H7008" s="358"/>
      <c r="L7008"/>
      <c r="M7008"/>
      <c r="P7008" s="9">
        <v>166</v>
      </c>
      <c r="V7008" s="39"/>
      <c r="Z7008" s="38"/>
      <c r="AA7008" s="38">
        <v>0</v>
      </c>
      <c r="AB7008" s="30"/>
      <c r="AC7008" s="31"/>
      <c r="AD7008" s="32"/>
      <c r="AE7008" s="32"/>
      <c r="AF7008" s="33"/>
      <c r="AJ7008" s="350"/>
      <c r="AK7008" s="3"/>
      <c r="AL7008" s="3"/>
    </row>
    <row r="7009" spans="1:39" ht="12" customHeight="1" x14ac:dyDescent="0.25">
      <c r="A7009" s="73">
        <v>2701008</v>
      </c>
      <c r="B7009" s="98" t="s">
        <v>3091</v>
      </c>
      <c r="C7009" s="74"/>
      <c r="D7009" s="115">
        <v>235.17</v>
      </c>
      <c r="E7009" s="75"/>
      <c r="F7009" s="112">
        <f t="shared" si="323"/>
        <v>282.20399999999995</v>
      </c>
      <c r="G7009" s="80" t="s">
        <v>3334</v>
      </c>
      <c r="H7009" s="358"/>
      <c r="L7009"/>
      <c r="M7009"/>
      <c r="P7009" s="9">
        <v>166</v>
      </c>
      <c r="V7009" s="39"/>
      <c r="Z7009" s="38"/>
      <c r="AA7009" s="38">
        <v>0</v>
      </c>
      <c r="AB7009" s="30"/>
      <c r="AC7009" s="31"/>
      <c r="AD7009" s="32"/>
      <c r="AE7009" s="32"/>
      <c r="AF7009" s="33"/>
      <c r="AJ7009" s="350"/>
      <c r="AK7009" s="3"/>
      <c r="AL7009" s="3"/>
    </row>
    <row r="7010" spans="1:39" ht="12" customHeight="1" x14ac:dyDescent="0.25">
      <c r="A7010" s="73">
        <v>2701013</v>
      </c>
      <c r="B7010" s="98" t="s">
        <v>3092</v>
      </c>
      <c r="C7010" s="74"/>
      <c r="D7010" s="115">
        <v>235.17</v>
      </c>
      <c r="E7010" s="75"/>
      <c r="F7010" s="112">
        <f t="shared" si="323"/>
        <v>282.20399999999995</v>
      </c>
      <c r="G7010" s="80" t="s">
        <v>3334</v>
      </c>
      <c r="H7010" s="358"/>
      <c r="L7010"/>
      <c r="M7010"/>
      <c r="P7010" s="9">
        <v>166</v>
      </c>
      <c r="V7010" s="39"/>
      <c r="Z7010" s="38"/>
      <c r="AA7010" s="38">
        <v>0</v>
      </c>
      <c r="AB7010" s="30"/>
      <c r="AC7010" s="31"/>
      <c r="AD7010" s="32"/>
      <c r="AE7010" s="32"/>
      <c r="AF7010" s="33"/>
      <c r="AJ7010" s="350"/>
      <c r="AK7010" s="3"/>
      <c r="AL7010" s="3"/>
    </row>
    <row r="7011" spans="1:39" ht="12" customHeight="1" x14ac:dyDescent="0.25">
      <c r="A7011" s="73">
        <v>2701002</v>
      </c>
      <c r="B7011" s="98" t="s">
        <v>3093</v>
      </c>
      <c r="C7011" s="74"/>
      <c r="D7011" s="115">
        <v>251.63</v>
      </c>
      <c r="E7011" s="75" t="s">
        <v>6464</v>
      </c>
      <c r="F7011" s="112">
        <f t="shared" si="323"/>
        <v>301.95599999999996</v>
      </c>
      <c r="G7011" s="80" t="s">
        <v>3334</v>
      </c>
      <c r="H7011" s="358"/>
      <c r="L7011"/>
      <c r="M7011"/>
      <c r="P7011" s="9">
        <v>166</v>
      </c>
      <c r="V7011" s="39"/>
      <c r="Z7011" s="38"/>
      <c r="AA7011" s="38">
        <v>0</v>
      </c>
      <c r="AB7011" s="30"/>
      <c r="AC7011" s="31"/>
      <c r="AD7011" s="32"/>
      <c r="AE7011" s="32"/>
      <c r="AF7011" s="33"/>
      <c r="AJ7011" s="350"/>
      <c r="AK7011" s="3"/>
      <c r="AL7011" s="3"/>
    </row>
    <row r="7012" spans="1:39" ht="12" customHeight="1" x14ac:dyDescent="0.25">
      <c r="A7012" s="73">
        <v>2701061</v>
      </c>
      <c r="B7012" s="98" t="s">
        <v>3094</v>
      </c>
      <c r="C7012" s="74"/>
      <c r="D7012" s="115">
        <v>251.62</v>
      </c>
      <c r="E7012" s="75"/>
      <c r="F7012" s="112">
        <f t="shared" si="323"/>
        <v>301.94400000000002</v>
      </c>
      <c r="G7012" s="80" t="s">
        <v>3334</v>
      </c>
      <c r="H7012" s="358"/>
      <c r="L7012"/>
      <c r="M7012"/>
      <c r="P7012" s="9">
        <v>166</v>
      </c>
      <c r="V7012" s="39"/>
      <c r="Z7012" s="38"/>
      <c r="AA7012" s="38">
        <v>0</v>
      </c>
      <c r="AB7012" s="30"/>
      <c r="AC7012" s="31"/>
      <c r="AD7012" s="32"/>
      <c r="AE7012" s="32"/>
      <c r="AF7012" s="33"/>
      <c r="AJ7012" s="350"/>
      <c r="AK7012" s="3"/>
      <c r="AL7012" s="3"/>
    </row>
    <row r="7013" spans="1:39" ht="12" customHeight="1" x14ac:dyDescent="0.25">
      <c r="A7013" s="73">
        <v>3503069</v>
      </c>
      <c r="B7013" s="98" t="s">
        <v>3095</v>
      </c>
      <c r="C7013" s="74"/>
      <c r="D7013" s="115">
        <v>283.45</v>
      </c>
      <c r="E7013" s="75" t="s">
        <v>6463</v>
      </c>
      <c r="F7013" s="309">
        <f t="shared" si="323"/>
        <v>340.14</v>
      </c>
      <c r="G7013" s="80" t="s">
        <v>3334</v>
      </c>
      <c r="H7013" s="358"/>
      <c r="L7013"/>
      <c r="M7013"/>
      <c r="P7013" s="9">
        <v>166</v>
      </c>
      <c r="V7013" s="39"/>
      <c r="Z7013" s="38"/>
      <c r="AA7013" s="38">
        <v>0</v>
      </c>
      <c r="AB7013" s="30"/>
      <c r="AC7013" s="31"/>
      <c r="AD7013" s="32"/>
      <c r="AE7013" s="32"/>
      <c r="AF7013" s="33"/>
      <c r="AJ7013" s="350"/>
      <c r="AK7013" s="3"/>
      <c r="AL7013" s="3"/>
      <c r="AM7013" s="311"/>
    </row>
    <row r="7014" spans="1:39" ht="12" customHeight="1" x14ac:dyDescent="0.25">
      <c r="A7014" s="73">
        <v>3503070</v>
      </c>
      <c r="B7014" s="98" t="s">
        <v>3096</v>
      </c>
      <c r="C7014" s="74"/>
      <c r="D7014" s="115">
        <v>283.45</v>
      </c>
      <c r="E7014" s="75" t="s">
        <v>6463</v>
      </c>
      <c r="F7014" s="309">
        <f t="shared" si="323"/>
        <v>340.14</v>
      </c>
      <c r="G7014" s="80" t="s">
        <v>3334</v>
      </c>
      <c r="H7014" s="358"/>
      <c r="L7014"/>
      <c r="M7014"/>
      <c r="P7014" s="9">
        <v>166</v>
      </c>
      <c r="V7014" s="39"/>
      <c r="Z7014" s="38"/>
      <c r="AA7014" s="38">
        <v>0</v>
      </c>
      <c r="AB7014" s="30"/>
      <c r="AC7014" s="31"/>
      <c r="AD7014" s="32"/>
      <c r="AE7014" s="32"/>
      <c r="AF7014" s="33"/>
      <c r="AJ7014" s="350"/>
      <c r="AK7014" s="3"/>
      <c r="AL7014" s="3"/>
      <c r="AM7014" s="311"/>
    </row>
    <row r="7015" spans="1:39" ht="12" customHeight="1" x14ac:dyDescent="0.25">
      <c r="A7015" s="73">
        <v>3503071</v>
      </c>
      <c r="B7015" s="98" t="s">
        <v>3097</v>
      </c>
      <c r="C7015" s="74"/>
      <c r="D7015" s="115">
        <v>283.45</v>
      </c>
      <c r="E7015" s="75" t="s">
        <v>6463</v>
      </c>
      <c r="F7015" s="309">
        <f t="shared" si="323"/>
        <v>340.14</v>
      </c>
      <c r="G7015" s="80" t="s">
        <v>3334</v>
      </c>
      <c r="H7015" s="358"/>
      <c r="L7015"/>
      <c r="M7015"/>
      <c r="P7015" s="9">
        <v>166</v>
      </c>
      <c r="V7015" s="39"/>
      <c r="Z7015" s="38"/>
      <c r="AA7015" s="38">
        <v>0</v>
      </c>
      <c r="AB7015" s="30"/>
      <c r="AC7015" s="31"/>
      <c r="AD7015" s="32"/>
      <c r="AE7015" s="32"/>
      <c r="AF7015" s="33"/>
      <c r="AJ7015" s="350"/>
      <c r="AK7015" s="3"/>
      <c r="AL7015" s="3"/>
      <c r="AM7015" s="311"/>
    </row>
    <row r="7016" spans="1:39" ht="12" customHeight="1" x14ac:dyDescent="0.25">
      <c r="A7016" s="73">
        <v>3503072</v>
      </c>
      <c r="B7016" s="98" t="s">
        <v>3098</v>
      </c>
      <c r="C7016" s="74"/>
      <c r="D7016" s="115">
        <v>283.45</v>
      </c>
      <c r="E7016" s="75"/>
      <c r="F7016" s="309">
        <f t="shared" si="323"/>
        <v>340.14</v>
      </c>
      <c r="G7016" s="80" t="s">
        <v>3334</v>
      </c>
      <c r="H7016" s="358"/>
      <c r="L7016"/>
      <c r="M7016"/>
      <c r="P7016" s="9">
        <v>166</v>
      </c>
      <c r="V7016" s="39"/>
      <c r="Z7016" s="38"/>
      <c r="AA7016" s="38">
        <v>0</v>
      </c>
      <c r="AB7016" s="30"/>
      <c r="AC7016" s="31"/>
      <c r="AD7016" s="32"/>
      <c r="AE7016" s="32"/>
      <c r="AF7016" s="33"/>
      <c r="AJ7016" s="350"/>
      <c r="AK7016" s="3"/>
      <c r="AL7016" s="3"/>
      <c r="AM7016" s="311"/>
    </row>
    <row r="7017" spans="1:39" ht="12" customHeight="1" x14ac:dyDescent="0.25">
      <c r="A7017" s="73">
        <v>3503073</v>
      </c>
      <c r="B7017" s="98" t="s">
        <v>3099</v>
      </c>
      <c r="C7017" s="74"/>
      <c r="D7017" s="115">
        <v>283.45</v>
      </c>
      <c r="E7017" s="75" t="s">
        <v>6463</v>
      </c>
      <c r="F7017" s="309">
        <f t="shared" si="323"/>
        <v>340.14</v>
      </c>
      <c r="G7017" s="80" t="s">
        <v>3334</v>
      </c>
      <c r="H7017" s="358"/>
      <c r="L7017"/>
      <c r="M7017"/>
      <c r="P7017" s="9">
        <v>166</v>
      </c>
      <c r="V7017" s="39"/>
      <c r="Z7017" s="38"/>
      <c r="AA7017" s="38">
        <v>0</v>
      </c>
      <c r="AB7017" s="30"/>
      <c r="AC7017" s="31"/>
      <c r="AD7017" s="32"/>
      <c r="AE7017" s="32"/>
      <c r="AF7017" s="33"/>
      <c r="AJ7017" s="350"/>
      <c r="AK7017" s="3"/>
      <c r="AL7017" s="3"/>
      <c r="AM7017" s="311"/>
    </row>
    <row r="7018" spans="1:39" ht="12" customHeight="1" x14ac:dyDescent="0.25">
      <c r="A7018" s="73">
        <v>3503074</v>
      </c>
      <c r="B7018" s="98" t="s">
        <v>3100</v>
      </c>
      <c r="C7018" s="74"/>
      <c r="D7018" s="115">
        <v>283.45</v>
      </c>
      <c r="E7018" s="75" t="s">
        <v>6463</v>
      </c>
      <c r="F7018" s="309">
        <f t="shared" si="323"/>
        <v>340.14</v>
      </c>
      <c r="G7018" s="80" t="s">
        <v>3334</v>
      </c>
      <c r="H7018" s="358"/>
      <c r="L7018"/>
      <c r="M7018"/>
      <c r="P7018" s="9">
        <v>166</v>
      </c>
      <c r="V7018" s="39"/>
      <c r="Z7018" s="38"/>
      <c r="AA7018" s="38">
        <v>0</v>
      </c>
      <c r="AB7018" s="30"/>
      <c r="AC7018" s="31"/>
      <c r="AD7018" s="32"/>
      <c r="AE7018" s="32"/>
      <c r="AF7018" s="33"/>
      <c r="AJ7018" s="350"/>
      <c r="AK7018" s="3"/>
      <c r="AL7018" s="3"/>
      <c r="AM7018" s="311"/>
    </row>
    <row r="7019" spans="1:39" ht="12" customHeight="1" x14ac:dyDescent="0.25">
      <c r="A7019" s="73">
        <v>3502040</v>
      </c>
      <c r="B7019" s="98" t="s">
        <v>3101</v>
      </c>
      <c r="C7019" s="74"/>
      <c r="D7019" s="115">
        <v>437.13</v>
      </c>
      <c r="E7019" s="75"/>
      <c r="F7019" s="112">
        <f t="shared" si="323"/>
        <v>524.55599999999993</v>
      </c>
      <c r="G7019" s="80" t="s">
        <v>3334</v>
      </c>
      <c r="H7019" s="358"/>
      <c r="L7019"/>
      <c r="M7019"/>
      <c r="P7019" s="9">
        <v>166</v>
      </c>
      <c r="V7019" s="39"/>
      <c r="Z7019" s="38"/>
      <c r="AA7019" s="38">
        <v>14.999508535106969</v>
      </c>
      <c r="AB7019" s="30"/>
      <c r="AC7019" s="31"/>
      <c r="AD7019" s="32"/>
      <c r="AE7019" s="32"/>
      <c r="AF7019" s="33"/>
      <c r="AJ7019" s="350"/>
      <c r="AK7019" s="3"/>
      <c r="AL7019" s="3"/>
    </row>
    <row r="7020" spans="1:39" ht="12" customHeight="1" x14ac:dyDescent="0.25">
      <c r="A7020" s="73">
        <v>3502039</v>
      </c>
      <c r="B7020" s="98" t="s">
        <v>3102</v>
      </c>
      <c r="C7020" s="74"/>
      <c r="D7020" s="115">
        <v>437.13</v>
      </c>
      <c r="E7020" s="75"/>
      <c r="F7020" s="112">
        <f t="shared" si="323"/>
        <v>524.55599999999993</v>
      </c>
      <c r="G7020" s="80" t="s">
        <v>3334</v>
      </c>
      <c r="H7020" s="358"/>
      <c r="L7020"/>
      <c r="M7020"/>
      <c r="P7020" s="9">
        <v>166</v>
      </c>
      <c r="V7020" s="39"/>
      <c r="Z7020" s="38"/>
      <c r="AA7020" s="38">
        <v>14.999508535106969</v>
      </c>
      <c r="AB7020" s="30"/>
      <c r="AC7020" s="31"/>
      <c r="AD7020" s="32"/>
      <c r="AE7020" s="32"/>
      <c r="AF7020" s="33"/>
      <c r="AJ7020" s="350"/>
      <c r="AK7020" s="3"/>
      <c r="AL7020" s="3"/>
    </row>
    <row r="7021" spans="1:39" ht="12" customHeight="1" x14ac:dyDescent="0.25">
      <c r="A7021" s="73">
        <v>3502042</v>
      </c>
      <c r="B7021" s="98" t="s">
        <v>3103</v>
      </c>
      <c r="C7021" s="74"/>
      <c r="D7021" s="115">
        <v>437.13</v>
      </c>
      <c r="E7021" s="75"/>
      <c r="F7021" s="112">
        <f t="shared" si="323"/>
        <v>524.55599999999993</v>
      </c>
      <c r="G7021" s="80" t="s">
        <v>3334</v>
      </c>
      <c r="H7021" s="358"/>
      <c r="L7021"/>
      <c r="M7021"/>
      <c r="P7021" s="9">
        <v>166</v>
      </c>
      <c r="V7021" s="39"/>
      <c r="Z7021" s="38"/>
      <c r="AA7021" s="38">
        <v>14.999508535106969</v>
      </c>
      <c r="AB7021" s="30"/>
      <c r="AC7021" s="31"/>
      <c r="AD7021" s="32"/>
      <c r="AE7021" s="32"/>
      <c r="AF7021" s="33"/>
      <c r="AJ7021" s="350"/>
      <c r="AK7021" s="3"/>
      <c r="AL7021" s="3"/>
    </row>
    <row r="7022" spans="1:39" ht="12" customHeight="1" x14ac:dyDescent="0.25">
      <c r="A7022" s="73">
        <v>3502043</v>
      </c>
      <c r="B7022" s="98" t="s">
        <v>3104</v>
      </c>
      <c r="C7022" s="74"/>
      <c r="D7022" s="115">
        <v>333.04</v>
      </c>
      <c r="E7022" s="75" t="s">
        <v>6464</v>
      </c>
      <c r="F7022" s="309">
        <f t="shared" si="323"/>
        <v>399.64800000000002</v>
      </c>
      <c r="G7022" s="80" t="s">
        <v>3334</v>
      </c>
      <c r="H7022" s="358"/>
      <c r="L7022"/>
      <c r="M7022"/>
      <c r="P7022" s="9">
        <v>166</v>
      </c>
      <c r="V7022" s="39"/>
      <c r="Z7022" s="38"/>
      <c r="AA7022" s="38">
        <v>0</v>
      </c>
      <c r="AB7022" s="30"/>
      <c r="AC7022" s="31"/>
      <c r="AD7022" s="32"/>
      <c r="AE7022" s="32"/>
      <c r="AF7022" s="33"/>
      <c r="AJ7022" s="350"/>
      <c r="AK7022" s="3"/>
      <c r="AL7022" s="3"/>
      <c r="AM7022" s="311"/>
    </row>
    <row r="7023" spans="1:39" ht="12" customHeight="1" x14ac:dyDescent="0.25">
      <c r="A7023" s="73">
        <v>3502041</v>
      </c>
      <c r="B7023" s="98" t="s">
        <v>3105</v>
      </c>
      <c r="C7023" s="74"/>
      <c r="D7023" s="115">
        <v>437.13</v>
      </c>
      <c r="E7023" s="75"/>
      <c r="F7023" s="112">
        <f t="shared" si="323"/>
        <v>524.55599999999993</v>
      </c>
      <c r="G7023" s="80" t="s">
        <v>3334</v>
      </c>
      <c r="H7023" s="358"/>
      <c r="L7023"/>
      <c r="M7023"/>
      <c r="P7023" s="9">
        <v>166</v>
      </c>
      <c r="V7023" s="39"/>
      <c r="Z7023" s="38"/>
      <c r="AA7023" s="38">
        <v>14.999508535106969</v>
      </c>
      <c r="AB7023" s="30"/>
      <c r="AC7023" s="31"/>
      <c r="AD7023" s="32"/>
      <c r="AE7023" s="32"/>
      <c r="AF7023" s="33"/>
      <c r="AJ7023" s="350"/>
      <c r="AK7023" s="3"/>
      <c r="AL7023" s="3"/>
    </row>
    <row r="7024" spans="1:39" ht="12" customHeight="1" x14ac:dyDescent="0.25">
      <c r="A7024" s="73">
        <v>3501061</v>
      </c>
      <c r="B7024" s="98" t="s">
        <v>3106</v>
      </c>
      <c r="C7024" s="74"/>
      <c r="D7024" s="115">
        <v>390.13</v>
      </c>
      <c r="E7024" s="75" t="s">
        <v>6464</v>
      </c>
      <c r="F7024" s="309">
        <f t="shared" si="323"/>
        <v>468.15599999999995</v>
      </c>
      <c r="G7024" s="80" t="s">
        <v>3334</v>
      </c>
      <c r="H7024" s="358"/>
      <c r="L7024"/>
      <c r="M7024"/>
      <c r="P7024" s="9">
        <v>166</v>
      </c>
      <c r="V7024" s="39"/>
      <c r="Z7024" s="38"/>
      <c r="AA7024" s="38">
        <v>0</v>
      </c>
      <c r="AB7024" s="30"/>
      <c r="AC7024" s="31"/>
      <c r="AD7024" s="32"/>
      <c r="AE7024" s="32"/>
      <c r="AF7024" s="33"/>
      <c r="AJ7024" s="350"/>
      <c r="AK7024" s="3"/>
      <c r="AL7024" s="3"/>
      <c r="AM7024" s="311"/>
    </row>
    <row r="7025" spans="1:39" ht="12" customHeight="1" x14ac:dyDescent="0.25">
      <c r="A7025" s="73">
        <v>3501062</v>
      </c>
      <c r="B7025" s="98" t="s">
        <v>3107</v>
      </c>
      <c r="C7025" s="74"/>
      <c r="D7025" s="115">
        <v>390.13</v>
      </c>
      <c r="E7025" s="75"/>
      <c r="F7025" s="309">
        <f t="shared" si="323"/>
        <v>468.15599999999995</v>
      </c>
      <c r="G7025" s="80" t="s">
        <v>3334</v>
      </c>
      <c r="H7025" s="358"/>
      <c r="L7025"/>
      <c r="M7025"/>
      <c r="P7025" s="9">
        <v>166</v>
      </c>
      <c r="V7025" s="39"/>
      <c r="Z7025" s="38"/>
      <c r="AA7025" s="38">
        <v>0</v>
      </c>
      <c r="AB7025" s="30"/>
      <c r="AC7025" s="31"/>
      <c r="AD7025" s="32"/>
      <c r="AE7025" s="32"/>
      <c r="AF7025" s="33"/>
      <c r="AJ7025" s="350"/>
      <c r="AK7025" s="3"/>
      <c r="AL7025" s="3"/>
      <c r="AM7025" s="311"/>
    </row>
    <row r="7026" spans="1:39" ht="12" customHeight="1" x14ac:dyDescent="0.25">
      <c r="A7026" s="73">
        <v>3501063</v>
      </c>
      <c r="B7026" s="98" t="s">
        <v>3108</v>
      </c>
      <c r="C7026" s="74"/>
      <c r="D7026" s="115">
        <v>390.13</v>
      </c>
      <c r="E7026" s="75"/>
      <c r="F7026" s="309">
        <f t="shared" si="323"/>
        <v>468.15599999999995</v>
      </c>
      <c r="G7026" s="80" t="s">
        <v>3334</v>
      </c>
      <c r="H7026" s="358"/>
      <c r="L7026"/>
      <c r="M7026"/>
      <c r="P7026" s="9">
        <v>166</v>
      </c>
      <c r="V7026" s="39"/>
      <c r="Z7026" s="38"/>
      <c r="AA7026" s="38">
        <v>0</v>
      </c>
      <c r="AB7026" s="30"/>
      <c r="AC7026" s="31"/>
      <c r="AD7026" s="32"/>
      <c r="AE7026" s="32"/>
      <c r="AF7026" s="33"/>
      <c r="AJ7026" s="350"/>
      <c r="AK7026" s="3"/>
      <c r="AL7026" s="3"/>
      <c r="AM7026" s="311"/>
    </row>
    <row r="7027" spans="1:39" ht="12" customHeight="1" x14ac:dyDescent="0.25">
      <c r="A7027" s="73">
        <v>3501064</v>
      </c>
      <c r="B7027" s="98" t="s">
        <v>3109</v>
      </c>
      <c r="C7027" s="74"/>
      <c r="D7027" s="115">
        <v>390.13</v>
      </c>
      <c r="E7027" s="75"/>
      <c r="F7027" s="309">
        <f t="shared" si="323"/>
        <v>468.15599999999995</v>
      </c>
      <c r="G7027" s="80" t="s">
        <v>3334</v>
      </c>
      <c r="H7027" s="358"/>
      <c r="L7027"/>
      <c r="M7027"/>
      <c r="P7027" s="9">
        <v>166</v>
      </c>
      <c r="V7027" s="39"/>
      <c r="Z7027" s="38"/>
      <c r="AA7027" s="38">
        <v>0</v>
      </c>
      <c r="AB7027" s="30"/>
      <c r="AC7027" s="31"/>
      <c r="AD7027" s="32"/>
      <c r="AE7027" s="32"/>
      <c r="AF7027" s="33"/>
      <c r="AJ7027" s="350"/>
      <c r="AK7027" s="3"/>
      <c r="AL7027" s="3"/>
      <c r="AM7027" s="311"/>
    </row>
    <row r="7028" spans="1:39" ht="12" customHeight="1" x14ac:dyDescent="0.25">
      <c r="A7028" s="73">
        <v>3501066</v>
      </c>
      <c r="B7028" s="98" t="s">
        <v>3110</v>
      </c>
      <c r="C7028" s="74"/>
      <c r="D7028" s="115">
        <v>390.13</v>
      </c>
      <c r="E7028" s="75" t="s">
        <v>6464</v>
      </c>
      <c r="F7028" s="309">
        <f t="shared" si="323"/>
        <v>468.15599999999995</v>
      </c>
      <c r="G7028" s="80" t="s">
        <v>3334</v>
      </c>
      <c r="H7028" s="358"/>
      <c r="L7028"/>
      <c r="M7028"/>
      <c r="P7028" s="9">
        <v>166</v>
      </c>
      <c r="V7028" s="39"/>
      <c r="Z7028" s="38"/>
      <c r="AA7028" s="38">
        <v>0</v>
      </c>
      <c r="AB7028" s="30"/>
      <c r="AC7028" s="31"/>
      <c r="AD7028" s="32"/>
      <c r="AE7028" s="32"/>
      <c r="AF7028" s="33"/>
      <c r="AJ7028" s="350"/>
      <c r="AK7028" s="3"/>
      <c r="AL7028" s="3"/>
      <c r="AM7028" s="311"/>
    </row>
    <row r="7029" spans="1:39" ht="12" customHeight="1" x14ac:dyDescent="0.25">
      <c r="A7029" s="73">
        <v>3501067</v>
      </c>
      <c r="B7029" s="98" t="s">
        <v>3111</v>
      </c>
      <c r="C7029" s="74"/>
      <c r="D7029" s="115">
        <v>390.13</v>
      </c>
      <c r="E7029" s="75"/>
      <c r="F7029" s="309">
        <f t="shared" si="323"/>
        <v>468.15599999999995</v>
      </c>
      <c r="G7029" s="80" t="s">
        <v>3334</v>
      </c>
      <c r="H7029" s="358"/>
      <c r="L7029"/>
      <c r="M7029"/>
      <c r="P7029" s="9">
        <v>166</v>
      </c>
      <c r="V7029" s="39"/>
      <c r="Z7029" s="38"/>
      <c r="AA7029" s="38">
        <v>0</v>
      </c>
      <c r="AB7029" s="30"/>
      <c r="AC7029" s="31"/>
      <c r="AD7029" s="32"/>
      <c r="AE7029" s="32"/>
      <c r="AF7029" s="33"/>
      <c r="AJ7029" s="350"/>
      <c r="AK7029" s="3"/>
      <c r="AL7029" s="3"/>
      <c r="AM7029" s="311"/>
    </row>
    <row r="7030" spans="1:39" ht="12" customHeight="1" x14ac:dyDescent="0.25">
      <c r="A7030" s="73">
        <v>3501068</v>
      </c>
      <c r="B7030" s="98" t="s">
        <v>3112</v>
      </c>
      <c r="C7030" s="74"/>
      <c r="D7030" s="115">
        <v>390.13</v>
      </c>
      <c r="E7030" s="75"/>
      <c r="F7030" s="309">
        <f t="shared" si="323"/>
        <v>468.15599999999995</v>
      </c>
      <c r="G7030" s="80" t="s">
        <v>3334</v>
      </c>
      <c r="H7030" s="358"/>
      <c r="L7030"/>
      <c r="M7030"/>
      <c r="P7030" s="9">
        <v>166</v>
      </c>
      <c r="V7030" s="39"/>
      <c r="Z7030" s="38"/>
      <c r="AA7030" s="38">
        <v>0</v>
      </c>
      <c r="AB7030" s="30"/>
      <c r="AC7030" s="31"/>
      <c r="AD7030" s="32"/>
      <c r="AE7030" s="32"/>
      <c r="AF7030" s="33"/>
      <c r="AJ7030" s="350"/>
      <c r="AK7030" s="3"/>
      <c r="AL7030" s="3"/>
      <c r="AM7030" s="311"/>
    </row>
    <row r="7031" spans="1:39" ht="12" customHeight="1" x14ac:dyDescent="0.25">
      <c r="A7031" s="73">
        <v>3501069</v>
      </c>
      <c r="B7031" s="98" t="s">
        <v>3113</v>
      </c>
      <c r="C7031" s="74"/>
      <c r="D7031" s="115">
        <v>390.13</v>
      </c>
      <c r="E7031" s="75"/>
      <c r="F7031" s="309">
        <f t="shared" si="323"/>
        <v>468.15599999999995</v>
      </c>
      <c r="G7031" s="80" t="s">
        <v>3334</v>
      </c>
      <c r="H7031" s="358"/>
      <c r="L7031"/>
      <c r="M7031"/>
      <c r="P7031" s="9">
        <v>166</v>
      </c>
      <c r="V7031" s="39"/>
      <c r="Z7031" s="38"/>
      <c r="AA7031" s="38">
        <v>0</v>
      </c>
      <c r="AB7031" s="30"/>
      <c r="AC7031" s="31"/>
      <c r="AD7031" s="32"/>
      <c r="AE7031" s="32"/>
      <c r="AF7031" s="33"/>
      <c r="AJ7031" s="350"/>
      <c r="AK7031" s="3"/>
      <c r="AL7031" s="3"/>
      <c r="AM7031" s="311"/>
    </row>
    <row r="7032" spans="1:39" ht="12" customHeight="1" x14ac:dyDescent="0.25">
      <c r="A7032" s="73">
        <v>3503067</v>
      </c>
      <c r="B7032" s="98" t="s">
        <v>3114</v>
      </c>
      <c r="C7032" s="74"/>
      <c r="D7032" s="115">
        <v>283.45</v>
      </c>
      <c r="E7032" s="75" t="s">
        <v>6463</v>
      </c>
      <c r="F7032" s="309">
        <f t="shared" si="323"/>
        <v>340.14</v>
      </c>
      <c r="G7032" s="80" t="s">
        <v>3334</v>
      </c>
      <c r="H7032" s="358"/>
      <c r="L7032"/>
      <c r="M7032"/>
      <c r="P7032" s="9">
        <v>166</v>
      </c>
      <c r="V7032" s="39"/>
      <c r="Z7032" s="38"/>
      <c r="AA7032" s="38">
        <v>0</v>
      </c>
      <c r="AB7032" s="30"/>
      <c r="AC7032" s="31"/>
      <c r="AD7032" s="32"/>
      <c r="AE7032" s="32"/>
      <c r="AF7032" s="33"/>
      <c r="AJ7032" s="350"/>
      <c r="AK7032" s="3"/>
      <c r="AL7032" s="3"/>
      <c r="AM7032" s="311"/>
    </row>
    <row r="7033" spans="1:39" ht="12" customHeight="1" x14ac:dyDescent="0.25">
      <c r="A7033" s="73">
        <v>3503068</v>
      </c>
      <c r="B7033" s="98" t="s">
        <v>3115</v>
      </c>
      <c r="C7033" s="74"/>
      <c r="D7033" s="115">
        <v>283.45</v>
      </c>
      <c r="E7033" s="75" t="s">
        <v>6463</v>
      </c>
      <c r="F7033" s="309">
        <f t="shared" si="323"/>
        <v>340.14</v>
      </c>
      <c r="G7033" s="80" t="s">
        <v>3334</v>
      </c>
      <c r="H7033" s="358"/>
      <c r="L7033"/>
      <c r="M7033"/>
      <c r="P7033" s="9">
        <v>166</v>
      </c>
      <c r="V7033" s="39"/>
      <c r="Z7033" s="38"/>
      <c r="AA7033" s="38">
        <v>0</v>
      </c>
      <c r="AB7033" s="30"/>
      <c r="AC7033" s="31"/>
      <c r="AD7033" s="32"/>
      <c r="AE7033" s="32"/>
      <c r="AF7033" s="33"/>
      <c r="AJ7033" s="350"/>
      <c r="AK7033" s="3"/>
      <c r="AL7033" s="3"/>
      <c r="AM7033" s="311"/>
    </row>
    <row r="7034" spans="1:39" ht="12" customHeight="1" x14ac:dyDescent="0.25">
      <c r="A7034" s="356">
        <v>3401033</v>
      </c>
      <c r="B7034" s="98" t="s">
        <v>4802</v>
      </c>
      <c r="C7034" s="74"/>
      <c r="D7034" s="115">
        <v>683.38</v>
      </c>
      <c r="E7034" s="75" t="s">
        <v>6464</v>
      </c>
      <c r="F7034" s="309">
        <f t="shared" si="323"/>
        <v>820.05599999999993</v>
      </c>
      <c r="G7034" s="80" t="s">
        <v>3334</v>
      </c>
      <c r="H7034" s="358"/>
      <c r="L7034"/>
      <c r="M7034"/>
      <c r="P7034" s="9">
        <v>165</v>
      </c>
      <c r="V7034" s="39"/>
      <c r="Z7034" s="38"/>
      <c r="AA7034" s="38">
        <v>10.000239670213787</v>
      </c>
      <c r="AB7034" s="30"/>
      <c r="AC7034" s="31"/>
      <c r="AD7034" s="32"/>
      <c r="AE7034" s="32"/>
      <c r="AF7034" s="33"/>
      <c r="AJ7034" s="350"/>
      <c r="AK7034" s="3"/>
      <c r="AL7034" s="3"/>
    </row>
    <row r="7035" spans="1:39" ht="12" customHeight="1" x14ac:dyDescent="0.25">
      <c r="A7035" s="356">
        <v>3401034</v>
      </c>
      <c r="B7035" s="98" t="s">
        <v>4803</v>
      </c>
      <c r="C7035" s="74"/>
      <c r="D7035" s="115">
        <v>770</v>
      </c>
      <c r="E7035" s="75" t="s">
        <v>6464</v>
      </c>
      <c r="F7035" s="309">
        <f t="shared" si="323"/>
        <v>924</v>
      </c>
      <c r="G7035" s="80" t="s">
        <v>3334</v>
      </c>
      <c r="H7035" s="358"/>
      <c r="L7035"/>
      <c r="M7035"/>
      <c r="P7035" s="9">
        <v>165</v>
      </c>
      <c r="V7035" s="39"/>
      <c r="Z7035" s="38"/>
      <c r="AA7035" s="38">
        <v>9.9999435222889304</v>
      </c>
      <c r="AB7035" s="30"/>
      <c r="AC7035" s="31"/>
      <c r="AD7035" s="32"/>
      <c r="AE7035" s="32"/>
      <c r="AF7035" s="33"/>
      <c r="AJ7035" s="350"/>
      <c r="AK7035" s="3"/>
      <c r="AL7035" s="3"/>
    </row>
    <row r="7036" spans="1:39" ht="12" customHeight="1" x14ac:dyDescent="0.25">
      <c r="A7036" s="356">
        <v>3401035</v>
      </c>
      <c r="B7036" s="98" t="s">
        <v>4804</v>
      </c>
      <c r="C7036" s="74"/>
      <c r="D7036" s="115">
        <v>939.4</v>
      </c>
      <c r="E7036" s="75"/>
      <c r="F7036" s="309">
        <f t="shared" si="323"/>
        <v>1127.28</v>
      </c>
      <c r="G7036" s="80" t="s">
        <v>3334</v>
      </c>
      <c r="H7036" s="358"/>
      <c r="L7036"/>
      <c r="M7036"/>
      <c r="P7036" s="9">
        <v>165</v>
      </c>
      <c r="V7036" s="39"/>
      <c r="Z7036" s="38"/>
      <c r="AA7036" s="38">
        <v>9.999684870639399</v>
      </c>
      <c r="AB7036" s="30"/>
      <c r="AC7036" s="31"/>
      <c r="AD7036" s="32"/>
      <c r="AE7036" s="32"/>
      <c r="AF7036" s="33"/>
      <c r="AJ7036" s="350"/>
      <c r="AK7036" s="3"/>
      <c r="AL7036" s="3"/>
    </row>
    <row r="7037" spans="1:39" ht="12" customHeight="1" x14ac:dyDescent="0.25">
      <c r="A7037" s="356">
        <v>3401032</v>
      </c>
      <c r="B7037" s="98" t="s">
        <v>4805</v>
      </c>
      <c r="C7037" s="74"/>
      <c r="D7037" s="115">
        <v>939.4</v>
      </c>
      <c r="E7037" s="75" t="s">
        <v>6463</v>
      </c>
      <c r="F7037" s="309">
        <f t="shared" si="323"/>
        <v>1127.28</v>
      </c>
      <c r="G7037" s="80" t="s">
        <v>3334</v>
      </c>
      <c r="H7037" s="358"/>
      <c r="L7037"/>
      <c r="M7037"/>
      <c r="P7037" s="9">
        <v>165</v>
      </c>
      <c r="V7037" s="39"/>
      <c r="Z7037" s="38"/>
      <c r="AA7037" s="38">
        <v>9.999684870639399</v>
      </c>
      <c r="AB7037" s="30"/>
      <c r="AC7037" s="31"/>
      <c r="AD7037" s="32"/>
      <c r="AE7037" s="32"/>
      <c r="AF7037" s="33"/>
      <c r="AJ7037" s="350"/>
      <c r="AK7037" s="3"/>
      <c r="AL7037" s="3"/>
    </row>
    <row r="7038" spans="1:39" ht="12" customHeight="1" x14ac:dyDescent="0.25">
      <c r="A7038" s="73"/>
      <c r="B7038" s="98" t="s">
        <v>2984</v>
      </c>
      <c r="C7038" s="74"/>
      <c r="D7038" s="115"/>
      <c r="E7038" s="75"/>
      <c r="F7038" s="112"/>
      <c r="G7038" s="80" t="s">
        <v>3334</v>
      </c>
      <c r="H7038" s="358"/>
      <c r="L7038"/>
      <c r="M7038"/>
      <c r="V7038" s="39"/>
      <c r="Z7038" s="38"/>
      <c r="AA7038" s="38"/>
      <c r="AB7038" s="30"/>
      <c r="AC7038" s="31"/>
      <c r="AD7038" s="32"/>
      <c r="AE7038" s="32"/>
      <c r="AF7038" s="33"/>
      <c r="AJ7038" s="350"/>
      <c r="AK7038" s="3"/>
      <c r="AL7038" s="3"/>
    </row>
    <row r="7039" spans="1:39" ht="12" customHeight="1" x14ac:dyDescent="0.25">
      <c r="A7039" s="73">
        <v>2701046</v>
      </c>
      <c r="B7039" s="98" t="s">
        <v>3032</v>
      </c>
      <c r="C7039" s="74"/>
      <c r="D7039" s="115">
        <v>203.84</v>
      </c>
      <c r="E7039" s="75"/>
      <c r="F7039" s="112">
        <f t="shared" si="323"/>
        <v>244.608</v>
      </c>
      <c r="G7039" s="80" t="s">
        <v>3334</v>
      </c>
      <c r="H7039" s="358"/>
      <c r="L7039"/>
      <c r="M7039"/>
      <c r="P7039" s="9">
        <v>166</v>
      </c>
      <c r="V7039" s="39"/>
      <c r="Z7039" s="38"/>
      <c r="AA7039" s="38">
        <v>0</v>
      </c>
      <c r="AB7039" s="30"/>
      <c r="AC7039" s="31"/>
      <c r="AD7039" s="32"/>
      <c r="AE7039" s="32"/>
      <c r="AF7039" s="33"/>
      <c r="AJ7039" s="350"/>
      <c r="AK7039" s="3"/>
      <c r="AL7039" s="3"/>
    </row>
    <row r="7040" spans="1:39" ht="12" customHeight="1" x14ac:dyDescent="0.25">
      <c r="A7040" s="73">
        <v>2701005</v>
      </c>
      <c r="B7040" s="98" t="s">
        <v>3033</v>
      </c>
      <c r="C7040" s="74"/>
      <c r="D7040" s="115">
        <v>203.84</v>
      </c>
      <c r="E7040" s="75"/>
      <c r="F7040" s="112">
        <f t="shared" si="323"/>
        <v>244.608</v>
      </c>
      <c r="G7040" s="80" t="s">
        <v>3334</v>
      </c>
      <c r="H7040" s="358"/>
      <c r="L7040"/>
      <c r="M7040"/>
      <c r="P7040" s="9">
        <v>166</v>
      </c>
      <c r="V7040" s="39"/>
      <c r="Z7040" s="38"/>
      <c r="AA7040" s="38">
        <v>0</v>
      </c>
      <c r="AB7040" s="30"/>
      <c r="AC7040" s="31"/>
      <c r="AD7040" s="32"/>
      <c r="AE7040" s="32"/>
      <c r="AF7040" s="33"/>
      <c r="AJ7040" s="350"/>
      <c r="AK7040" s="3"/>
      <c r="AL7040" s="3"/>
    </row>
    <row r="7041" spans="1:39" ht="12" customHeight="1" x14ac:dyDescent="0.25">
      <c r="A7041" s="73">
        <v>2701055</v>
      </c>
      <c r="B7041" s="98" t="s">
        <v>3034</v>
      </c>
      <c r="C7041" s="74"/>
      <c r="D7041" s="115">
        <v>218.12</v>
      </c>
      <c r="E7041" s="75"/>
      <c r="F7041" s="112">
        <f t="shared" si="323"/>
        <v>261.74399999999997</v>
      </c>
      <c r="G7041" s="80" t="s">
        <v>3334</v>
      </c>
      <c r="H7041" s="358"/>
      <c r="L7041"/>
      <c r="M7041"/>
      <c r="P7041" s="9">
        <v>166</v>
      </c>
      <c r="V7041" s="39"/>
      <c r="Z7041" s="38"/>
      <c r="AA7041" s="38">
        <v>0</v>
      </c>
      <c r="AB7041" s="30"/>
      <c r="AC7041" s="31"/>
      <c r="AD7041" s="32"/>
      <c r="AE7041" s="32"/>
      <c r="AF7041" s="33"/>
      <c r="AJ7041" s="350"/>
      <c r="AK7041" s="3"/>
      <c r="AL7041" s="3"/>
    </row>
    <row r="7042" spans="1:39" ht="12" customHeight="1" x14ac:dyDescent="0.25">
      <c r="A7042" s="73">
        <v>2701010</v>
      </c>
      <c r="B7042" s="98" t="s">
        <v>3035</v>
      </c>
      <c r="C7042" s="74"/>
      <c r="D7042" s="115">
        <v>203.84</v>
      </c>
      <c r="E7042" s="75"/>
      <c r="F7042" s="112">
        <f t="shared" si="323"/>
        <v>244.608</v>
      </c>
      <c r="G7042" s="80" t="s">
        <v>3334</v>
      </c>
      <c r="H7042" s="358"/>
      <c r="L7042"/>
      <c r="M7042"/>
      <c r="P7042" s="9">
        <v>166</v>
      </c>
      <c r="V7042" s="39"/>
      <c r="Z7042" s="38"/>
      <c r="AA7042" s="38">
        <v>0</v>
      </c>
      <c r="AB7042" s="30"/>
      <c r="AC7042" s="31"/>
      <c r="AD7042" s="32"/>
      <c r="AE7042" s="32"/>
      <c r="AF7042" s="33"/>
      <c r="AJ7042" s="350"/>
      <c r="AK7042" s="3"/>
      <c r="AL7042" s="3"/>
    </row>
    <row r="7043" spans="1:39" ht="12" customHeight="1" x14ac:dyDescent="0.25">
      <c r="A7043" s="73">
        <v>2701001</v>
      </c>
      <c r="B7043" s="98" t="s">
        <v>3036</v>
      </c>
      <c r="C7043" s="74"/>
      <c r="D7043" s="115">
        <v>229.65</v>
      </c>
      <c r="E7043" s="75" t="s">
        <v>6464</v>
      </c>
      <c r="F7043" s="112">
        <f t="shared" si="323"/>
        <v>275.58</v>
      </c>
      <c r="G7043" s="80" t="s">
        <v>3334</v>
      </c>
      <c r="H7043" s="358"/>
      <c r="L7043"/>
      <c r="M7043"/>
      <c r="P7043" s="9">
        <v>166</v>
      </c>
      <c r="V7043" s="39"/>
      <c r="Z7043" s="38"/>
      <c r="AA7043" s="38">
        <v>0</v>
      </c>
      <c r="AB7043" s="30"/>
      <c r="AC7043" s="31"/>
      <c r="AD7043" s="32"/>
      <c r="AE7043" s="32"/>
      <c r="AF7043" s="33"/>
      <c r="AJ7043" s="350"/>
      <c r="AK7043" s="3"/>
      <c r="AL7043" s="3"/>
    </row>
    <row r="7044" spans="1:39" ht="12" customHeight="1" x14ac:dyDescent="0.25">
      <c r="A7044" s="73">
        <v>2701036</v>
      </c>
      <c r="B7044" s="98" t="s">
        <v>3037</v>
      </c>
      <c r="C7044" s="74"/>
      <c r="D7044" s="115">
        <v>203.84</v>
      </c>
      <c r="E7044" s="75" t="s">
        <v>6464</v>
      </c>
      <c r="F7044" s="112">
        <f t="shared" si="323"/>
        <v>244.608</v>
      </c>
      <c r="G7044" s="80" t="s">
        <v>3334</v>
      </c>
      <c r="H7044" s="358"/>
      <c r="L7044"/>
      <c r="M7044"/>
      <c r="P7044" s="9">
        <v>166</v>
      </c>
      <c r="V7044" s="39"/>
      <c r="Z7044" s="38"/>
      <c r="AA7044" s="38">
        <v>0</v>
      </c>
      <c r="AB7044" s="30"/>
      <c r="AC7044" s="31"/>
      <c r="AD7044" s="32"/>
      <c r="AE7044" s="32"/>
      <c r="AF7044" s="33"/>
      <c r="AJ7044" s="350"/>
      <c r="AK7044" s="3"/>
      <c r="AL7044" s="3"/>
    </row>
    <row r="7045" spans="1:39" ht="12" customHeight="1" x14ac:dyDescent="0.25">
      <c r="A7045" s="73">
        <v>2701062</v>
      </c>
      <c r="B7045" s="98" t="s">
        <v>3038</v>
      </c>
      <c r="C7045" s="74"/>
      <c r="D7045" s="115">
        <v>218.12</v>
      </c>
      <c r="E7045" s="75" t="s">
        <v>1</v>
      </c>
      <c r="F7045" s="112">
        <f t="shared" si="323"/>
        <v>261.74399999999997</v>
      </c>
      <c r="G7045" s="80" t="s">
        <v>3334</v>
      </c>
      <c r="H7045" s="358"/>
      <c r="L7045"/>
      <c r="M7045"/>
      <c r="P7045" s="9">
        <v>166</v>
      </c>
      <c r="V7045" s="39"/>
      <c r="Z7045" s="38"/>
      <c r="AA7045" s="38">
        <v>0</v>
      </c>
      <c r="AB7045" s="30"/>
      <c r="AC7045" s="31"/>
      <c r="AD7045" s="32"/>
      <c r="AE7045" s="32"/>
      <c r="AF7045" s="33"/>
      <c r="AJ7045" s="350"/>
      <c r="AK7045" s="3"/>
      <c r="AL7045" s="3"/>
    </row>
    <row r="7046" spans="1:39" ht="12" customHeight="1" x14ac:dyDescent="0.25">
      <c r="A7046" s="73">
        <v>5905016</v>
      </c>
      <c r="B7046" s="98" t="s">
        <v>3039</v>
      </c>
      <c r="C7046" s="74"/>
      <c r="D7046" s="115">
        <v>332.43</v>
      </c>
      <c r="E7046" s="75" t="s">
        <v>1</v>
      </c>
      <c r="F7046" s="309">
        <f t="shared" si="323"/>
        <v>398.916</v>
      </c>
      <c r="G7046" s="80" t="s">
        <v>3334</v>
      </c>
      <c r="H7046" s="358"/>
      <c r="L7046"/>
      <c r="M7046"/>
      <c r="P7046" s="9">
        <v>166</v>
      </c>
      <c r="V7046" s="39"/>
      <c r="Z7046" s="38"/>
      <c r="AA7046" s="38">
        <v>0</v>
      </c>
      <c r="AB7046" s="30"/>
      <c r="AC7046" s="31"/>
      <c r="AD7046" s="32"/>
      <c r="AE7046" s="32"/>
      <c r="AF7046" s="33"/>
      <c r="AJ7046" s="350">
        <v>3503016</v>
      </c>
      <c r="AK7046" s="3"/>
      <c r="AL7046" s="3"/>
      <c r="AM7046" s="311"/>
    </row>
    <row r="7047" spans="1:39" ht="12" customHeight="1" x14ac:dyDescent="0.25">
      <c r="A7047" s="73">
        <v>3503017</v>
      </c>
      <c r="B7047" s="98" t="s">
        <v>3040</v>
      </c>
      <c r="C7047" s="74"/>
      <c r="D7047" s="115">
        <v>269.11</v>
      </c>
      <c r="E7047" s="75" t="s">
        <v>6463</v>
      </c>
      <c r="F7047" s="309">
        <f t="shared" si="323"/>
        <v>322.93200000000002</v>
      </c>
      <c r="G7047" s="80" t="s">
        <v>3334</v>
      </c>
      <c r="H7047" s="358"/>
      <c r="L7047"/>
      <c r="M7047"/>
      <c r="P7047" s="9">
        <v>166</v>
      </c>
      <c r="V7047" s="39"/>
      <c r="Z7047" s="38"/>
      <c r="AA7047" s="38">
        <v>0</v>
      </c>
      <c r="AB7047" s="30"/>
      <c r="AC7047" s="31"/>
      <c r="AD7047" s="32"/>
      <c r="AE7047" s="32"/>
      <c r="AF7047" s="33"/>
      <c r="AJ7047" s="350"/>
      <c r="AK7047" s="3"/>
      <c r="AL7047" s="3"/>
      <c r="AM7047" s="311"/>
    </row>
    <row r="7048" spans="1:39" ht="12" customHeight="1" x14ac:dyDescent="0.25">
      <c r="A7048" s="73">
        <v>3503018</v>
      </c>
      <c r="B7048" s="98" t="s">
        <v>3041</v>
      </c>
      <c r="C7048" s="74"/>
      <c r="D7048" s="115">
        <v>269.11</v>
      </c>
      <c r="E7048" s="75" t="s">
        <v>6463</v>
      </c>
      <c r="F7048" s="309">
        <f t="shared" si="323"/>
        <v>322.93200000000002</v>
      </c>
      <c r="G7048" s="80" t="s">
        <v>3334</v>
      </c>
      <c r="H7048" s="358"/>
      <c r="L7048"/>
      <c r="M7048"/>
      <c r="P7048" s="9">
        <v>166</v>
      </c>
      <c r="V7048" s="39"/>
      <c r="Z7048" s="38"/>
      <c r="AA7048" s="38">
        <v>0</v>
      </c>
      <c r="AB7048" s="30"/>
      <c r="AC7048" s="31"/>
      <c r="AD7048" s="32"/>
      <c r="AE7048" s="32"/>
      <c r="AF7048" s="33"/>
      <c r="AJ7048" s="350"/>
      <c r="AK7048" s="3"/>
      <c r="AL7048" s="3"/>
      <c r="AM7048" s="311"/>
    </row>
    <row r="7049" spans="1:39" ht="12" customHeight="1" x14ac:dyDescent="0.25">
      <c r="A7049" s="73">
        <v>3503019</v>
      </c>
      <c r="B7049" s="98" t="s">
        <v>3042</v>
      </c>
      <c r="C7049" s="74"/>
      <c r="D7049" s="115">
        <v>269.11</v>
      </c>
      <c r="E7049" s="75" t="s">
        <v>6463</v>
      </c>
      <c r="F7049" s="309">
        <f t="shared" si="323"/>
        <v>322.93200000000002</v>
      </c>
      <c r="G7049" s="80" t="s">
        <v>3334</v>
      </c>
      <c r="H7049" s="358"/>
      <c r="L7049"/>
      <c r="M7049"/>
      <c r="P7049" s="9">
        <v>166</v>
      </c>
      <c r="V7049" s="39"/>
      <c r="Z7049" s="38"/>
      <c r="AA7049" s="38">
        <v>0</v>
      </c>
      <c r="AB7049" s="30"/>
      <c r="AC7049" s="31"/>
      <c r="AD7049" s="32"/>
      <c r="AE7049" s="32"/>
      <c r="AF7049" s="33"/>
      <c r="AJ7049" s="350"/>
      <c r="AK7049" s="3"/>
      <c r="AL7049" s="3"/>
      <c r="AM7049" s="311"/>
    </row>
    <row r="7050" spans="1:39" ht="12" customHeight="1" x14ac:dyDescent="0.25">
      <c r="A7050" s="73">
        <v>3503020</v>
      </c>
      <c r="B7050" s="98" t="s">
        <v>3043</v>
      </c>
      <c r="C7050" s="74"/>
      <c r="D7050" s="115">
        <v>269.11</v>
      </c>
      <c r="E7050" s="75" t="s">
        <v>6463</v>
      </c>
      <c r="F7050" s="309">
        <f t="shared" si="323"/>
        <v>322.93200000000002</v>
      </c>
      <c r="G7050" s="80" t="s">
        <v>3334</v>
      </c>
      <c r="H7050" s="358"/>
      <c r="L7050"/>
      <c r="M7050"/>
      <c r="P7050" s="9">
        <v>166</v>
      </c>
      <c r="V7050" s="39"/>
      <c r="Z7050" s="38"/>
      <c r="AA7050" s="38">
        <v>0</v>
      </c>
      <c r="AB7050" s="30"/>
      <c r="AC7050" s="31"/>
      <c r="AD7050" s="32"/>
      <c r="AE7050" s="32"/>
      <c r="AF7050" s="33"/>
      <c r="AJ7050" s="350"/>
      <c r="AK7050" s="3"/>
      <c r="AL7050" s="3"/>
      <c r="AM7050" s="311"/>
    </row>
    <row r="7051" spans="1:39" ht="12" customHeight="1" x14ac:dyDescent="0.25">
      <c r="A7051" s="73">
        <v>3503021</v>
      </c>
      <c r="B7051" s="98" t="s">
        <v>3044</v>
      </c>
      <c r="C7051" s="74"/>
      <c r="D7051" s="115">
        <v>269.11</v>
      </c>
      <c r="E7051" s="75" t="s">
        <v>6464</v>
      </c>
      <c r="F7051" s="309">
        <f t="shared" si="323"/>
        <v>322.93200000000002</v>
      </c>
      <c r="G7051" s="80" t="s">
        <v>3334</v>
      </c>
      <c r="H7051" s="358"/>
      <c r="L7051"/>
      <c r="M7051"/>
      <c r="P7051" s="9">
        <v>166</v>
      </c>
      <c r="V7051" s="39"/>
      <c r="Z7051" s="38"/>
      <c r="AA7051" s="38">
        <v>0</v>
      </c>
      <c r="AB7051" s="30"/>
      <c r="AC7051" s="31"/>
      <c r="AD7051" s="32"/>
      <c r="AE7051" s="32"/>
      <c r="AF7051" s="33"/>
      <c r="AJ7051" s="350"/>
      <c r="AK7051" s="3"/>
      <c r="AL7051" s="3"/>
      <c r="AM7051" s="311"/>
    </row>
    <row r="7052" spans="1:39" ht="12" customHeight="1" x14ac:dyDescent="0.25">
      <c r="A7052" s="73">
        <v>3503022</v>
      </c>
      <c r="B7052" s="98" t="s">
        <v>3045</v>
      </c>
      <c r="C7052" s="74"/>
      <c r="D7052" s="115">
        <v>269.11</v>
      </c>
      <c r="E7052" s="75" t="s">
        <v>6463</v>
      </c>
      <c r="F7052" s="309">
        <f t="shared" si="323"/>
        <v>322.93200000000002</v>
      </c>
      <c r="G7052" s="80" t="s">
        <v>3334</v>
      </c>
      <c r="H7052" s="358"/>
      <c r="L7052"/>
      <c r="M7052"/>
      <c r="P7052" s="9">
        <v>166</v>
      </c>
      <c r="V7052" s="39"/>
      <c r="Z7052" s="38"/>
      <c r="AA7052" s="38">
        <v>0</v>
      </c>
      <c r="AB7052" s="30"/>
      <c r="AC7052" s="31"/>
      <c r="AD7052" s="32"/>
      <c r="AE7052" s="32"/>
      <c r="AF7052" s="33"/>
      <c r="AJ7052" s="350"/>
      <c r="AK7052" s="3"/>
      <c r="AL7052" s="3"/>
      <c r="AM7052" s="311"/>
    </row>
    <row r="7053" spans="1:39" ht="12" customHeight="1" x14ac:dyDescent="0.25">
      <c r="A7053" s="73">
        <v>3503023</v>
      </c>
      <c r="B7053" s="98" t="s">
        <v>3046</v>
      </c>
      <c r="C7053" s="74"/>
      <c r="D7053" s="115">
        <v>269.11</v>
      </c>
      <c r="E7053" s="75" t="s">
        <v>6463</v>
      </c>
      <c r="F7053" s="309">
        <f t="shared" si="323"/>
        <v>322.93200000000002</v>
      </c>
      <c r="G7053" s="80" t="s">
        <v>3334</v>
      </c>
      <c r="H7053" s="358"/>
      <c r="L7053"/>
      <c r="M7053"/>
      <c r="P7053" s="9">
        <v>166</v>
      </c>
      <c r="V7053" s="39"/>
      <c r="Z7053" s="38"/>
      <c r="AA7053" s="38">
        <v>0</v>
      </c>
      <c r="AB7053" s="30"/>
      <c r="AC7053" s="31"/>
      <c r="AD7053" s="32"/>
      <c r="AE7053" s="32"/>
      <c r="AF7053" s="33"/>
      <c r="AJ7053" s="350"/>
      <c r="AK7053" s="3"/>
      <c r="AL7053" s="3"/>
      <c r="AM7053" s="311"/>
    </row>
    <row r="7054" spans="1:39" ht="12" customHeight="1" x14ac:dyDescent="0.25">
      <c r="A7054" s="73">
        <v>3502008</v>
      </c>
      <c r="B7054" s="98" t="s">
        <v>3047</v>
      </c>
      <c r="C7054" s="74"/>
      <c r="D7054" s="115">
        <v>333.04</v>
      </c>
      <c r="E7054" s="75"/>
      <c r="F7054" s="309">
        <f t="shared" si="323"/>
        <v>399.64800000000002</v>
      </c>
      <c r="G7054" s="80" t="s">
        <v>3334</v>
      </c>
      <c r="H7054" s="358"/>
      <c r="L7054"/>
      <c r="M7054"/>
      <c r="P7054" s="9">
        <v>166</v>
      </c>
      <c r="V7054" s="39"/>
      <c r="Z7054" s="38"/>
      <c r="AA7054" s="38">
        <v>0</v>
      </c>
      <c r="AB7054" s="30"/>
      <c r="AC7054" s="31"/>
      <c r="AD7054" s="32"/>
      <c r="AE7054" s="32"/>
      <c r="AF7054" s="33"/>
      <c r="AJ7054" s="350"/>
      <c r="AK7054" s="3"/>
      <c r="AL7054" s="3"/>
      <c r="AM7054" s="311"/>
    </row>
    <row r="7055" spans="1:39" ht="12" customHeight="1" x14ac:dyDescent="0.25">
      <c r="A7055" s="73">
        <v>3502010</v>
      </c>
      <c r="B7055" s="98" t="s">
        <v>3048</v>
      </c>
      <c r="C7055" s="74"/>
      <c r="D7055" s="115">
        <v>333.04</v>
      </c>
      <c r="E7055" s="75" t="s">
        <v>6464</v>
      </c>
      <c r="F7055" s="309">
        <f t="shared" si="323"/>
        <v>399.64800000000002</v>
      </c>
      <c r="G7055" s="80" t="s">
        <v>3334</v>
      </c>
      <c r="H7055" s="358"/>
      <c r="L7055"/>
      <c r="M7055"/>
      <c r="P7055" s="9">
        <v>166</v>
      </c>
      <c r="V7055" s="39"/>
      <c r="Z7055" s="38"/>
      <c r="AA7055" s="38">
        <v>0</v>
      </c>
      <c r="AB7055" s="30"/>
      <c r="AC7055" s="31"/>
      <c r="AD7055" s="32"/>
      <c r="AE7055" s="32"/>
      <c r="AF7055" s="33"/>
      <c r="AJ7055" s="350"/>
      <c r="AK7055" s="3"/>
      <c r="AL7055" s="3"/>
      <c r="AM7055" s="311"/>
    </row>
    <row r="7056" spans="1:39" ht="12" customHeight="1" x14ac:dyDescent="0.25">
      <c r="A7056" s="73">
        <v>3502012</v>
      </c>
      <c r="B7056" s="98" t="s">
        <v>3049</v>
      </c>
      <c r="C7056" s="74"/>
      <c r="D7056" s="115">
        <v>333.04</v>
      </c>
      <c r="E7056" s="75" t="s">
        <v>6464</v>
      </c>
      <c r="F7056" s="309">
        <f t="shared" si="323"/>
        <v>399.64800000000002</v>
      </c>
      <c r="G7056" s="80" t="s">
        <v>3334</v>
      </c>
      <c r="H7056" s="358"/>
      <c r="L7056"/>
      <c r="M7056"/>
      <c r="P7056" s="9">
        <v>166</v>
      </c>
      <c r="V7056" s="39"/>
      <c r="Z7056" s="38"/>
      <c r="AA7056" s="38">
        <v>0</v>
      </c>
      <c r="AB7056" s="30"/>
      <c r="AC7056" s="31"/>
      <c r="AD7056" s="32"/>
      <c r="AE7056" s="32"/>
      <c r="AF7056" s="33"/>
      <c r="AJ7056" s="350"/>
      <c r="AK7056" s="3"/>
      <c r="AL7056" s="3"/>
      <c r="AM7056" s="311"/>
    </row>
    <row r="7057" spans="1:39" ht="12" customHeight="1" x14ac:dyDescent="0.25">
      <c r="A7057" s="73">
        <v>3502009</v>
      </c>
      <c r="B7057" s="98" t="s">
        <v>3050</v>
      </c>
      <c r="C7057" s="74"/>
      <c r="D7057" s="115">
        <v>437.13</v>
      </c>
      <c r="E7057" s="75"/>
      <c r="F7057" s="112">
        <f t="shared" si="323"/>
        <v>524.55599999999993</v>
      </c>
      <c r="G7057" s="80" t="s">
        <v>3334</v>
      </c>
      <c r="H7057" s="358"/>
      <c r="L7057"/>
      <c r="M7057"/>
      <c r="P7057" s="9">
        <v>166</v>
      </c>
      <c r="V7057" s="39"/>
      <c r="Z7057" s="38"/>
      <c r="AA7057" s="38">
        <v>14.999508535106969</v>
      </c>
      <c r="AB7057" s="30"/>
      <c r="AC7057" s="31"/>
      <c r="AD7057" s="32"/>
      <c r="AE7057" s="32"/>
      <c r="AF7057" s="33"/>
      <c r="AJ7057" s="350"/>
      <c r="AK7057" s="3"/>
      <c r="AL7057" s="3"/>
    </row>
    <row r="7058" spans="1:39" ht="12" customHeight="1" x14ac:dyDescent="0.25">
      <c r="A7058" s="73">
        <v>3502011</v>
      </c>
      <c r="B7058" s="98" t="s">
        <v>3051</v>
      </c>
      <c r="C7058" s="74"/>
      <c r="D7058" s="115">
        <v>333.04</v>
      </c>
      <c r="E7058" s="75" t="s">
        <v>6464</v>
      </c>
      <c r="F7058" s="309">
        <f t="shared" si="323"/>
        <v>399.64800000000002</v>
      </c>
      <c r="G7058" s="80" t="s">
        <v>3334</v>
      </c>
      <c r="H7058" s="358"/>
      <c r="L7058"/>
      <c r="M7058"/>
      <c r="P7058" s="9">
        <v>166</v>
      </c>
      <c r="V7058" s="39"/>
      <c r="Z7058" s="38"/>
      <c r="AA7058" s="38">
        <v>0</v>
      </c>
      <c r="AB7058" s="30"/>
      <c r="AC7058" s="31"/>
      <c r="AD7058" s="32"/>
      <c r="AE7058" s="32"/>
      <c r="AF7058" s="33"/>
      <c r="AJ7058" s="350"/>
      <c r="AK7058" s="3"/>
      <c r="AL7058" s="3"/>
      <c r="AM7058" s="311"/>
    </row>
    <row r="7059" spans="1:39" ht="12" customHeight="1" x14ac:dyDescent="0.25">
      <c r="A7059" s="73">
        <v>3501017</v>
      </c>
      <c r="B7059" s="98" t="s">
        <v>3052</v>
      </c>
      <c r="C7059" s="74"/>
      <c r="D7059" s="115">
        <v>358.61</v>
      </c>
      <c r="E7059" s="75" t="s">
        <v>6464</v>
      </c>
      <c r="F7059" s="309">
        <f t="shared" si="323"/>
        <v>430.33199999999999</v>
      </c>
      <c r="G7059" s="80" t="s">
        <v>3334</v>
      </c>
      <c r="H7059" s="358"/>
      <c r="L7059"/>
      <c r="M7059"/>
      <c r="P7059" s="9">
        <v>166</v>
      </c>
      <c r="V7059" s="39"/>
      <c r="Z7059" s="38"/>
      <c r="AA7059" s="38">
        <v>0</v>
      </c>
      <c r="AB7059" s="30"/>
      <c r="AC7059" s="31"/>
      <c r="AD7059" s="32"/>
      <c r="AE7059" s="32"/>
      <c r="AF7059" s="33"/>
      <c r="AJ7059" s="350"/>
      <c r="AK7059" s="3"/>
      <c r="AL7059" s="3"/>
      <c r="AM7059" s="311"/>
    </row>
    <row r="7060" spans="1:39" ht="12" customHeight="1" x14ac:dyDescent="0.25">
      <c r="A7060" s="73">
        <v>3501018</v>
      </c>
      <c r="B7060" s="98" t="s">
        <v>3053</v>
      </c>
      <c r="C7060" s="74"/>
      <c r="D7060" s="115">
        <v>358.61</v>
      </c>
      <c r="E7060" s="75"/>
      <c r="F7060" s="309">
        <f t="shared" si="323"/>
        <v>430.33199999999999</v>
      </c>
      <c r="G7060" s="80" t="s">
        <v>3334</v>
      </c>
      <c r="H7060" s="358"/>
      <c r="L7060"/>
      <c r="M7060"/>
      <c r="P7060" s="9">
        <v>166</v>
      </c>
      <c r="V7060" s="39"/>
      <c r="Z7060" s="38"/>
      <c r="AA7060" s="38">
        <v>0</v>
      </c>
      <c r="AB7060" s="30"/>
      <c r="AC7060" s="31"/>
      <c r="AD7060" s="32"/>
      <c r="AE7060" s="32"/>
      <c r="AF7060" s="33"/>
      <c r="AJ7060" s="350"/>
      <c r="AK7060" s="3"/>
      <c r="AL7060" s="3"/>
      <c r="AM7060" s="311"/>
    </row>
    <row r="7061" spans="1:39" ht="12" customHeight="1" x14ac:dyDescent="0.25">
      <c r="A7061" s="73">
        <v>3501019</v>
      </c>
      <c r="B7061" s="98" t="s">
        <v>3054</v>
      </c>
      <c r="C7061" s="74"/>
      <c r="D7061" s="115">
        <v>358.61</v>
      </c>
      <c r="E7061" s="75"/>
      <c r="F7061" s="309">
        <f t="shared" si="323"/>
        <v>430.33199999999999</v>
      </c>
      <c r="G7061" s="80" t="s">
        <v>3334</v>
      </c>
      <c r="H7061" s="358"/>
      <c r="L7061"/>
      <c r="M7061"/>
      <c r="P7061" s="9">
        <v>166</v>
      </c>
      <c r="V7061" s="39"/>
      <c r="Z7061" s="38"/>
      <c r="AA7061" s="38">
        <v>0</v>
      </c>
      <c r="AB7061" s="30"/>
      <c r="AC7061" s="31"/>
      <c r="AD7061" s="32"/>
      <c r="AE7061" s="32"/>
      <c r="AF7061" s="33"/>
      <c r="AJ7061" s="350"/>
      <c r="AK7061" s="3"/>
      <c r="AL7061" s="3"/>
      <c r="AM7061" s="311"/>
    </row>
    <row r="7062" spans="1:39" ht="12" customHeight="1" x14ac:dyDescent="0.25">
      <c r="A7062" s="73">
        <v>3501020</v>
      </c>
      <c r="B7062" s="98" t="s">
        <v>3055</v>
      </c>
      <c r="C7062" s="74"/>
      <c r="D7062" s="115">
        <v>358.61</v>
      </c>
      <c r="E7062" s="75"/>
      <c r="F7062" s="309">
        <f t="shared" si="323"/>
        <v>430.33199999999999</v>
      </c>
      <c r="G7062" s="80" t="s">
        <v>3334</v>
      </c>
      <c r="H7062" s="358"/>
      <c r="L7062"/>
      <c r="M7062"/>
      <c r="P7062" s="9">
        <v>166</v>
      </c>
      <c r="V7062" s="39"/>
      <c r="Z7062" s="38"/>
      <c r="AA7062" s="38">
        <v>0</v>
      </c>
      <c r="AB7062" s="30"/>
      <c r="AC7062" s="31"/>
      <c r="AD7062" s="32"/>
      <c r="AE7062" s="32"/>
      <c r="AF7062" s="33"/>
      <c r="AJ7062" s="350"/>
      <c r="AK7062" s="3"/>
      <c r="AL7062" s="3"/>
      <c r="AM7062" s="311"/>
    </row>
    <row r="7063" spans="1:39" ht="12" customHeight="1" x14ac:dyDescent="0.25">
      <c r="A7063" s="73">
        <v>3501021</v>
      </c>
      <c r="B7063" s="98" t="s">
        <v>3056</v>
      </c>
      <c r="C7063" s="74"/>
      <c r="D7063" s="115">
        <v>358.61</v>
      </c>
      <c r="E7063" s="75"/>
      <c r="F7063" s="309">
        <f t="shared" si="323"/>
        <v>430.33199999999999</v>
      </c>
      <c r="G7063" s="80" t="s">
        <v>3334</v>
      </c>
      <c r="H7063" s="358"/>
      <c r="L7063"/>
      <c r="M7063"/>
      <c r="P7063" s="9">
        <v>166</v>
      </c>
      <c r="V7063" s="39"/>
      <c r="Z7063" s="38"/>
      <c r="AA7063" s="38">
        <v>0</v>
      </c>
      <c r="AB7063" s="30"/>
      <c r="AC7063" s="31"/>
      <c r="AD7063" s="32"/>
      <c r="AE7063" s="32"/>
      <c r="AF7063" s="33"/>
      <c r="AJ7063" s="350"/>
      <c r="AK7063" s="3"/>
      <c r="AL7063" s="3"/>
      <c r="AM7063" s="311"/>
    </row>
    <row r="7064" spans="1:39" ht="12" customHeight="1" x14ac:dyDescent="0.25">
      <c r="A7064" s="73">
        <v>3501022</v>
      </c>
      <c r="B7064" s="98" t="s">
        <v>3057</v>
      </c>
      <c r="C7064" s="74"/>
      <c r="D7064" s="115">
        <v>358.61</v>
      </c>
      <c r="E7064" s="75" t="s">
        <v>6464</v>
      </c>
      <c r="F7064" s="309">
        <f t="shared" si="323"/>
        <v>430.33199999999999</v>
      </c>
      <c r="G7064" s="80" t="s">
        <v>3334</v>
      </c>
      <c r="H7064" s="358"/>
      <c r="L7064"/>
      <c r="M7064"/>
      <c r="P7064" s="9">
        <v>166</v>
      </c>
      <c r="V7064" s="39"/>
      <c r="Z7064" s="38"/>
      <c r="AA7064" s="38">
        <v>0</v>
      </c>
      <c r="AB7064" s="30"/>
      <c r="AC7064" s="31"/>
      <c r="AD7064" s="32"/>
      <c r="AE7064" s="32"/>
      <c r="AF7064" s="33"/>
      <c r="AJ7064" s="350"/>
      <c r="AK7064" s="3"/>
      <c r="AL7064" s="3"/>
      <c r="AM7064" s="311"/>
    </row>
    <row r="7065" spans="1:39" ht="12" customHeight="1" x14ac:dyDescent="0.25">
      <c r="A7065" s="73">
        <v>3501023</v>
      </c>
      <c r="B7065" s="98" t="s">
        <v>3058</v>
      </c>
      <c r="C7065" s="74"/>
      <c r="D7065" s="115">
        <v>358.61</v>
      </c>
      <c r="E7065" s="75" t="s">
        <v>6464</v>
      </c>
      <c r="F7065" s="309">
        <f t="shared" si="323"/>
        <v>430.33199999999999</v>
      </c>
      <c r="G7065" s="80" t="s">
        <v>3334</v>
      </c>
      <c r="H7065" s="358"/>
      <c r="L7065"/>
      <c r="M7065"/>
      <c r="P7065" s="9">
        <v>166</v>
      </c>
      <c r="V7065" s="39"/>
      <c r="Z7065" s="38"/>
      <c r="AA7065" s="38">
        <v>0</v>
      </c>
      <c r="AB7065" s="30"/>
      <c r="AC7065" s="31"/>
      <c r="AD7065" s="32"/>
      <c r="AE7065" s="32"/>
      <c r="AF7065" s="33"/>
      <c r="AJ7065" s="350"/>
      <c r="AK7065" s="3"/>
      <c r="AL7065" s="3"/>
      <c r="AM7065" s="311"/>
    </row>
    <row r="7066" spans="1:39" ht="12" customHeight="1" x14ac:dyDescent="0.25">
      <c r="A7066" s="73">
        <v>3501024</v>
      </c>
      <c r="B7066" s="98" t="s">
        <v>3059</v>
      </c>
      <c r="C7066" s="74"/>
      <c r="D7066" s="115">
        <v>358.61</v>
      </c>
      <c r="E7066" s="75"/>
      <c r="F7066" s="309">
        <f t="shared" si="323"/>
        <v>430.33199999999999</v>
      </c>
      <c r="G7066" s="80" t="s">
        <v>3334</v>
      </c>
      <c r="H7066" s="358"/>
      <c r="L7066"/>
      <c r="M7066"/>
      <c r="P7066" s="9">
        <v>166</v>
      </c>
      <c r="V7066" s="39"/>
      <c r="Z7066" s="38"/>
      <c r="AA7066" s="38">
        <v>0</v>
      </c>
      <c r="AB7066" s="30"/>
      <c r="AC7066" s="31"/>
      <c r="AD7066" s="32"/>
      <c r="AE7066" s="32"/>
      <c r="AF7066" s="33"/>
      <c r="AJ7066" s="350"/>
      <c r="AK7066" s="3"/>
      <c r="AL7066" s="3"/>
      <c r="AM7066" s="311"/>
    </row>
    <row r="7067" spans="1:39" ht="12" customHeight="1" x14ac:dyDescent="0.25">
      <c r="A7067" s="73">
        <v>3501025</v>
      </c>
      <c r="B7067" s="98" t="s">
        <v>3060</v>
      </c>
      <c r="C7067" s="74"/>
      <c r="D7067" s="115">
        <v>358.61</v>
      </c>
      <c r="E7067" s="75"/>
      <c r="F7067" s="309">
        <f t="shared" si="323"/>
        <v>430.33199999999999</v>
      </c>
      <c r="G7067" s="80" t="s">
        <v>3334</v>
      </c>
      <c r="H7067" s="358"/>
      <c r="L7067"/>
      <c r="M7067"/>
      <c r="P7067" s="9">
        <v>166</v>
      </c>
      <c r="V7067" s="39"/>
      <c r="Z7067" s="38"/>
      <c r="AA7067" s="38">
        <v>0</v>
      </c>
      <c r="AB7067" s="30"/>
      <c r="AC7067" s="31"/>
      <c r="AD7067" s="32"/>
      <c r="AE7067" s="32"/>
      <c r="AF7067" s="33"/>
      <c r="AJ7067" s="350"/>
      <c r="AK7067" s="3"/>
      <c r="AL7067" s="3"/>
      <c r="AM7067" s="311"/>
    </row>
    <row r="7068" spans="1:39" ht="12" customHeight="1" x14ac:dyDescent="0.25">
      <c r="A7068" s="73">
        <v>3501026</v>
      </c>
      <c r="B7068" s="98" t="s">
        <v>3061</v>
      </c>
      <c r="C7068" s="74"/>
      <c r="D7068" s="115">
        <v>358.61</v>
      </c>
      <c r="E7068" s="75"/>
      <c r="F7068" s="309">
        <f t="shared" si="323"/>
        <v>430.33199999999999</v>
      </c>
      <c r="G7068" s="80" t="s">
        <v>3334</v>
      </c>
      <c r="H7068" s="358"/>
      <c r="L7068"/>
      <c r="M7068"/>
      <c r="P7068" s="9">
        <v>166</v>
      </c>
      <c r="V7068" s="39"/>
      <c r="Z7068" s="38"/>
      <c r="AA7068" s="38">
        <v>0</v>
      </c>
      <c r="AB7068" s="30"/>
      <c r="AC7068" s="31"/>
      <c r="AD7068" s="32"/>
      <c r="AE7068" s="32"/>
      <c r="AF7068" s="33"/>
      <c r="AJ7068" s="350"/>
      <c r="AK7068" s="3"/>
      <c r="AL7068" s="3"/>
      <c r="AM7068" s="311"/>
    </row>
    <row r="7069" spans="1:39" ht="12" customHeight="1" x14ac:dyDescent="0.25">
      <c r="A7069" s="73">
        <v>2701026</v>
      </c>
      <c r="B7069" s="98" t="s">
        <v>3062</v>
      </c>
      <c r="C7069" s="74"/>
      <c r="D7069" s="115">
        <v>181.37</v>
      </c>
      <c r="E7069" s="75" t="s">
        <v>6464</v>
      </c>
      <c r="F7069" s="112">
        <f t="shared" ref="F7069:F7132" si="324">D7069*1.2</f>
        <v>217.64400000000001</v>
      </c>
      <c r="G7069" s="80" t="s">
        <v>3334</v>
      </c>
      <c r="H7069" s="358"/>
      <c r="L7069"/>
      <c r="M7069"/>
      <c r="P7069" s="9">
        <v>166</v>
      </c>
      <c r="V7069" s="39"/>
      <c r="Z7069" s="38"/>
      <c r="AA7069" s="38">
        <v>0</v>
      </c>
      <c r="AB7069" s="30"/>
      <c r="AC7069" s="31"/>
      <c r="AD7069" s="32"/>
      <c r="AE7069" s="32"/>
      <c r="AF7069" s="33"/>
      <c r="AJ7069" s="350"/>
      <c r="AK7069" s="3"/>
      <c r="AL7069" s="3"/>
    </row>
    <row r="7070" spans="1:39" ht="12" customHeight="1" x14ac:dyDescent="0.25">
      <c r="A7070" s="73">
        <v>3503014</v>
      </c>
      <c r="B7070" s="98" t="s">
        <v>3063</v>
      </c>
      <c r="C7070" s="74"/>
      <c r="D7070" s="115">
        <v>269.11</v>
      </c>
      <c r="E7070" s="75" t="s">
        <v>1</v>
      </c>
      <c r="F7070" s="309">
        <f t="shared" si="324"/>
        <v>322.93200000000002</v>
      </c>
      <c r="G7070" s="80" t="s">
        <v>3334</v>
      </c>
      <c r="H7070" s="358"/>
      <c r="L7070"/>
      <c r="M7070"/>
      <c r="P7070" s="9">
        <v>166</v>
      </c>
      <c r="V7070" s="39"/>
      <c r="Z7070" s="38"/>
      <c r="AA7070" s="38">
        <v>0</v>
      </c>
      <c r="AB7070" s="30"/>
      <c r="AC7070" s="31"/>
      <c r="AD7070" s="32"/>
      <c r="AE7070" s="32"/>
      <c r="AF7070" s="33"/>
      <c r="AJ7070" s="350"/>
      <c r="AK7070" s="3"/>
      <c r="AL7070" s="3"/>
      <c r="AM7070" s="311"/>
    </row>
    <row r="7071" spans="1:39" ht="12" customHeight="1" x14ac:dyDescent="0.25">
      <c r="A7071" s="73">
        <v>3503015</v>
      </c>
      <c r="B7071" s="98" t="s">
        <v>3064</v>
      </c>
      <c r="C7071" s="74"/>
      <c r="D7071" s="115">
        <v>269.11</v>
      </c>
      <c r="E7071" s="75" t="s">
        <v>1</v>
      </c>
      <c r="F7071" s="309">
        <f t="shared" si="324"/>
        <v>322.93200000000002</v>
      </c>
      <c r="G7071" s="80" t="s">
        <v>3334</v>
      </c>
      <c r="H7071" s="358"/>
      <c r="L7071"/>
      <c r="M7071"/>
      <c r="P7071" s="9">
        <v>166</v>
      </c>
      <c r="V7071" s="39"/>
      <c r="Z7071" s="38"/>
      <c r="AA7071" s="38">
        <v>0</v>
      </c>
      <c r="AB7071" s="30"/>
      <c r="AC7071" s="31"/>
      <c r="AD7071" s="32"/>
      <c r="AE7071" s="32"/>
      <c r="AF7071" s="33"/>
      <c r="AJ7071" s="350"/>
      <c r="AK7071" s="3"/>
      <c r="AL7071" s="3"/>
      <c r="AM7071" s="311"/>
    </row>
    <row r="7072" spans="1:39" ht="12" customHeight="1" x14ac:dyDescent="0.25">
      <c r="A7072" s="356">
        <v>3401054</v>
      </c>
      <c r="B7072" s="98" t="s">
        <v>4815</v>
      </c>
      <c r="C7072" s="74"/>
      <c r="D7072" s="115">
        <v>683.38</v>
      </c>
      <c r="E7072" s="75" t="s">
        <v>6463</v>
      </c>
      <c r="F7072" s="309">
        <f t="shared" si="324"/>
        <v>820.05599999999993</v>
      </c>
      <c r="G7072" s="80" t="s">
        <v>3334</v>
      </c>
      <c r="H7072" s="358"/>
      <c r="L7072"/>
      <c r="M7072"/>
      <c r="P7072" s="9">
        <v>165</v>
      </c>
      <c r="V7072" s="39"/>
      <c r="Z7072" s="38"/>
      <c r="AA7072" s="38">
        <v>10.000239670213787</v>
      </c>
      <c r="AB7072" s="30"/>
      <c r="AC7072" s="31"/>
      <c r="AD7072" s="32"/>
      <c r="AE7072" s="32"/>
      <c r="AF7072" s="33"/>
      <c r="AJ7072" s="350"/>
      <c r="AK7072" s="3"/>
      <c r="AL7072" s="3"/>
    </row>
    <row r="7073" spans="1:39" ht="12" customHeight="1" x14ac:dyDescent="0.25">
      <c r="A7073" s="356">
        <v>3401055</v>
      </c>
      <c r="B7073" s="98" t="s">
        <v>4816</v>
      </c>
      <c r="C7073" s="74"/>
      <c r="D7073" s="115">
        <v>770</v>
      </c>
      <c r="E7073" s="75" t="s">
        <v>6463</v>
      </c>
      <c r="F7073" s="309">
        <f t="shared" si="324"/>
        <v>924</v>
      </c>
      <c r="G7073" s="80" t="s">
        <v>3334</v>
      </c>
      <c r="H7073" s="358"/>
      <c r="L7073"/>
      <c r="M7073"/>
      <c r="P7073" s="9">
        <v>165</v>
      </c>
      <c r="V7073" s="39"/>
      <c r="Z7073" s="38"/>
      <c r="AA7073" s="38">
        <v>9.9999329853036727</v>
      </c>
      <c r="AB7073" s="30"/>
      <c r="AC7073" s="31"/>
      <c r="AD7073" s="32"/>
      <c r="AE7073" s="32"/>
      <c r="AF7073" s="33"/>
      <c r="AJ7073" s="350"/>
      <c r="AK7073" s="3"/>
      <c r="AL7073" s="3"/>
    </row>
    <row r="7074" spans="1:39" ht="12" customHeight="1" x14ac:dyDescent="0.25">
      <c r="A7074" s="356">
        <v>3401056</v>
      </c>
      <c r="B7074" s="98" t="s">
        <v>4817</v>
      </c>
      <c r="C7074" s="74"/>
      <c r="D7074" s="115">
        <v>939.4</v>
      </c>
      <c r="E7074" s="75" t="s">
        <v>6463</v>
      </c>
      <c r="F7074" s="309">
        <f t="shared" si="324"/>
        <v>1127.28</v>
      </c>
      <c r="G7074" s="80" t="s">
        <v>3334</v>
      </c>
      <c r="H7074" s="358"/>
      <c r="L7074"/>
      <c r="M7074"/>
      <c r="P7074" s="9">
        <v>165</v>
      </c>
      <c r="V7074" s="39"/>
      <c r="Z7074" s="38"/>
      <c r="AA7074" s="38">
        <v>9.999684870639399</v>
      </c>
      <c r="AB7074" s="30"/>
      <c r="AC7074" s="31"/>
      <c r="AD7074" s="32"/>
      <c r="AE7074" s="32"/>
      <c r="AF7074" s="33"/>
      <c r="AJ7074" s="350"/>
      <c r="AK7074" s="3"/>
      <c r="AL7074" s="3"/>
    </row>
    <row r="7075" spans="1:39" ht="12" customHeight="1" x14ac:dyDescent="0.25">
      <c r="A7075" s="356">
        <v>3401053</v>
      </c>
      <c r="B7075" s="98" t="s">
        <v>4818</v>
      </c>
      <c r="C7075" s="74"/>
      <c r="D7075" s="115">
        <v>939.4</v>
      </c>
      <c r="E7075" s="75" t="s">
        <v>6463</v>
      </c>
      <c r="F7075" s="309">
        <f t="shared" si="324"/>
        <v>1127.28</v>
      </c>
      <c r="G7075" s="80" t="s">
        <v>3334</v>
      </c>
      <c r="H7075" s="358"/>
      <c r="L7075"/>
      <c r="M7075"/>
      <c r="P7075" s="9">
        <v>165</v>
      </c>
      <c r="V7075" s="39"/>
      <c r="Z7075" s="38"/>
      <c r="AA7075" s="38">
        <v>9.999684870639399</v>
      </c>
      <c r="AB7075" s="30"/>
      <c r="AC7075" s="31"/>
      <c r="AD7075" s="32"/>
      <c r="AE7075" s="32"/>
      <c r="AF7075" s="33"/>
      <c r="AJ7075" s="350"/>
      <c r="AK7075" s="3"/>
      <c r="AL7075" s="3"/>
    </row>
    <row r="7076" spans="1:39" ht="12" customHeight="1" x14ac:dyDescent="0.25">
      <c r="A7076" s="73"/>
      <c r="B7076" s="98" t="s">
        <v>2984</v>
      </c>
      <c r="C7076" s="74"/>
      <c r="D7076" s="115"/>
      <c r="E7076" s="75"/>
      <c r="F7076" s="112"/>
      <c r="G7076" s="80" t="s">
        <v>3334</v>
      </c>
      <c r="H7076" s="358"/>
      <c r="L7076"/>
      <c r="M7076"/>
      <c r="V7076" s="39"/>
      <c r="Z7076" s="38"/>
      <c r="AA7076" s="38"/>
      <c r="AB7076" s="30"/>
      <c r="AC7076" s="31"/>
      <c r="AD7076" s="32"/>
      <c r="AE7076" s="32"/>
      <c r="AF7076" s="33"/>
      <c r="AJ7076" s="350"/>
      <c r="AK7076" s="3"/>
      <c r="AL7076" s="3"/>
    </row>
    <row r="7077" spans="1:39" ht="12" customHeight="1" x14ac:dyDescent="0.25">
      <c r="A7077" s="73">
        <v>2701054</v>
      </c>
      <c r="B7077" s="98" t="s">
        <v>3089</v>
      </c>
      <c r="C7077" s="74"/>
      <c r="D7077" s="115">
        <v>235.17</v>
      </c>
      <c r="E7077" s="75"/>
      <c r="F7077" s="112">
        <f t="shared" si="324"/>
        <v>282.20399999999995</v>
      </c>
      <c r="G7077" s="80" t="s">
        <v>3334</v>
      </c>
      <c r="H7077" s="358"/>
      <c r="L7077"/>
      <c r="M7077"/>
      <c r="P7077" s="9">
        <v>166</v>
      </c>
      <c r="V7077" s="39"/>
      <c r="Z7077" s="38"/>
      <c r="AA7077" s="38">
        <v>0</v>
      </c>
      <c r="AB7077" s="30"/>
      <c r="AC7077" s="31"/>
      <c r="AD7077" s="32"/>
      <c r="AE7077" s="32"/>
      <c r="AF7077" s="33"/>
      <c r="AJ7077" s="350"/>
      <c r="AK7077" s="3"/>
      <c r="AL7077" s="3"/>
    </row>
    <row r="7078" spans="1:39" ht="12" customHeight="1" x14ac:dyDescent="0.25">
      <c r="A7078" s="73">
        <v>2701043</v>
      </c>
      <c r="B7078" s="98" t="s">
        <v>3090</v>
      </c>
      <c r="C7078" s="74"/>
      <c r="D7078" s="115">
        <v>235.17</v>
      </c>
      <c r="E7078" s="75"/>
      <c r="F7078" s="112">
        <f t="shared" si="324"/>
        <v>282.20399999999995</v>
      </c>
      <c r="G7078" s="80" t="s">
        <v>3334</v>
      </c>
      <c r="H7078" s="358"/>
      <c r="L7078"/>
      <c r="M7078"/>
      <c r="P7078" s="9">
        <v>166</v>
      </c>
      <c r="V7078" s="39"/>
      <c r="Z7078" s="38"/>
      <c r="AA7078" s="38">
        <v>0</v>
      </c>
      <c r="AB7078" s="30"/>
      <c r="AC7078" s="31"/>
      <c r="AD7078" s="32"/>
      <c r="AE7078" s="32"/>
      <c r="AF7078" s="33"/>
      <c r="AJ7078" s="350"/>
      <c r="AK7078" s="3"/>
      <c r="AL7078" s="3"/>
    </row>
    <row r="7079" spans="1:39" ht="12" customHeight="1" x14ac:dyDescent="0.25">
      <c r="A7079" s="73">
        <v>2701008</v>
      </c>
      <c r="B7079" s="98" t="s">
        <v>3091</v>
      </c>
      <c r="C7079" s="74"/>
      <c r="D7079" s="115">
        <v>235.17</v>
      </c>
      <c r="E7079" s="75"/>
      <c r="F7079" s="112">
        <f t="shared" si="324"/>
        <v>282.20399999999995</v>
      </c>
      <c r="G7079" s="80" t="s">
        <v>3334</v>
      </c>
      <c r="H7079" s="358"/>
      <c r="L7079"/>
      <c r="M7079"/>
      <c r="P7079" s="9">
        <v>166</v>
      </c>
      <c r="V7079" s="39"/>
      <c r="Z7079" s="38"/>
      <c r="AA7079" s="38">
        <v>0</v>
      </c>
      <c r="AB7079" s="30"/>
      <c r="AC7079" s="31"/>
      <c r="AD7079" s="32"/>
      <c r="AE7079" s="32"/>
      <c r="AF7079" s="33"/>
      <c r="AJ7079" s="350"/>
      <c r="AK7079" s="3"/>
      <c r="AL7079" s="3"/>
    </row>
    <row r="7080" spans="1:39" ht="12" customHeight="1" x14ac:dyDescent="0.25">
      <c r="A7080" s="73">
        <v>2701013</v>
      </c>
      <c r="B7080" s="98" t="s">
        <v>3092</v>
      </c>
      <c r="C7080" s="74"/>
      <c r="D7080" s="115">
        <v>235.17</v>
      </c>
      <c r="E7080" s="75"/>
      <c r="F7080" s="112">
        <f t="shared" si="324"/>
        <v>282.20399999999995</v>
      </c>
      <c r="G7080" s="80" t="s">
        <v>3334</v>
      </c>
      <c r="H7080" s="358"/>
      <c r="L7080"/>
      <c r="M7080"/>
      <c r="P7080" s="9">
        <v>166</v>
      </c>
      <c r="V7080" s="39"/>
      <c r="Z7080" s="38"/>
      <c r="AA7080" s="38">
        <v>0</v>
      </c>
      <c r="AB7080" s="30"/>
      <c r="AC7080" s="31"/>
      <c r="AD7080" s="32"/>
      <c r="AE7080" s="32"/>
      <c r="AF7080" s="33"/>
      <c r="AJ7080" s="350"/>
      <c r="AK7080" s="3"/>
      <c r="AL7080" s="3"/>
    </row>
    <row r="7081" spans="1:39" ht="12" customHeight="1" x14ac:dyDescent="0.25">
      <c r="A7081" s="73">
        <v>2701002</v>
      </c>
      <c r="B7081" s="98" t="s">
        <v>3093</v>
      </c>
      <c r="C7081" s="74"/>
      <c r="D7081" s="115">
        <v>251.63</v>
      </c>
      <c r="E7081" s="75" t="s">
        <v>6464</v>
      </c>
      <c r="F7081" s="112">
        <f t="shared" si="324"/>
        <v>301.95599999999996</v>
      </c>
      <c r="G7081" s="80" t="s">
        <v>3334</v>
      </c>
      <c r="H7081" s="358"/>
      <c r="L7081"/>
      <c r="M7081"/>
      <c r="P7081" s="9">
        <v>166</v>
      </c>
      <c r="V7081" s="39"/>
      <c r="Z7081" s="38"/>
      <c r="AA7081" s="38">
        <v>0</v>
      </c>
      <c r="AB7081" s="30"/>
      <c r="AC7081" s="31"/>
      <c r="AD7081" s="32"/>
      <c r="AE7081" s="32"/>
      <c r="AF7081" s="33"/>
      <c r="AJ7081" s="350"/>
      <c r="AK7081" s="3"/>
      <c r="AL7081" s="3"/>
    </row>
    <row r="7082" spans="1:39" ht="12" customHeight="1" x14ac:dyDescent="0.25">
      <c r="A7082" s="73">
        <v>2701061</v>
      </c>
      <c r="B7082" s="98" t="s">
        <v>3094</v>
      </c>
      <c r="C7082" s="74"/>
      <c r="D7082" s="115">
        <v>251.62</v>
      </c>
      <c r="E7082" s="75"/>
      <c r="F7082" s="112">
        <f t="shared" si="324"/>
        <v>301.94400000000002</v>
      </c>
      <c r="G7082" s="80" t="s">
        <v>3334</v>
      </c>
      <c r="H7082" s="358"/>
      <c r="L7082"/>
      <c r="M7082"/>
      <c r="P7082" s="9">
        <v>166</v>
      </c>
      <c r="V7082" s="39"/>
      <c r="Z7082" s="38"/>
      <c r="AA7082" s="38">
        <v>0</v>
      </c>
      <c r="AB7082" s="30"/>
      <c r="AC7082" s="31"/>
      <c r="AD7082" s="32"/>
      <c r="AE7082" s="32"/>
      <c r="AF7082" s="33"/>
      <c r="AJ7082" s="350"/>
      <c r="AK7082" s="3"/>
      <c r="AL7082" s="3"/>
    </row>
    <row r="7083" spans="1:39" ht="12" customHeight="1" x14ac:dyDescent="0.25">
      <c r="A7083" s="73">
        <v>5905069</v>
      </c>
      <c r="B7083" s="98" t="s">
        <v>3095</v>
      </c>
      <c r="C7083" s="74"/>
      <c r="D7083" s="115">
        <v>350.14</v>
      </c>
      <c r="E7083" s="75" t="s">
        <v>6463</v>
      </c>
      <c r="F7083" s="309">
        <f t="shared" si="324"/>
        <v>420.16799999999995</v>
      </c>
      <c r="G7083" s="80" t="s">
        <v>3334</v>
      </c>
      <c r="H7083" s="358"/>
      <c r="L7083"/>
      <c r="M7083"/>
      <c r="P7083" s="9">
        <v>166</v>
      </c>
      <c r="V7083" s="39"/>
      <c r="Z7083" s="38"/>
      <c r="AA7083" s="38">
        <v>0</v>
      </c>
      <c r="AB7083" s="30"/>
      <c r="AC7083" s="31"/>
      <c r="AD7083" s="32"/>
      <c r="AE7083" s="32"/>
      <c r="AF7083" s="33"/>
      <c r="AJ7083" s="350">
        <v>3503069</v>
      </c>
      <c r="AK7083" s="3"/>
      <c r="AL7083" s="3"/>
      <c r="AM7083" s="311"/>
    </row>
    <row r="7084" spans="1:39" ht="12" customHeight="1" x14ac:dyDescent="0.25">
      <c r="A7084" s="73">
        <v>5905070</v>
      </c>
      <c r="B7084" s="98" t="s">
        <v>3096</v>
      </c>
      <c r="C7084" s="74"/>
      <c r="D7084" s="115">
        <v>350.14</v>
      </c>
      <c r="E7084" s="75" t="s">
        <v>6463</v>
      </c>
      <c r="F7084" s="309">
        <f t="shared" si="324"/>
        <v>420.16799999999995</v>
      </c>
      <c r="G7084" s="80" t="s">
        <v>3334</v>
      </c>
      <c r="H7084" s="358"/>
      <c r="L7084"/>
      <c r="M7084"/>
      <c r="P7084" s="9">
        <v>166</v>
      </c>
      <c r="V7084" s="39"/>
      <c r="Z7084" s="38"/>
      <c r="AA7084" s="38">
        <v>0</v>
      </c>
      <c r="AB7084" s="30"/>
      <c r="AC7084" s="31"/>
      <c r="AD7084" s="32"/>
      <c r="AE7084" s="32"/>
      <c r="AF7084" s="33"/>
      <c r="AJ7084" s="350">
        <v>3503070</v>
      </c>
      <c r="AK7084" s="3"/>
      <c r="AL7084" s="3"/>
      <c r="AM7084" s="311"/>
    </row>
    <row r="7085" spans="1:39" ht="12" customHeight="1" x14ac:dyDescent="0.25">
      <c r="A7085" s="73">
        <v>3503071</v>
      </c>
      <c r="B7085" s="98" t="s">
        <v>3097</v>
      </c>
      <c r="C7085" s="74"/>
      <c r="D7085" s="115">
        <v>283.45</v>
      </c>
      <c r="E7085" s="75" t="s">
        <v>6463</v>
      </c>
      <c r="F7085" s="309">
        <f t="shared" si="324"/>
        <v>340.14</v>
      </c>
      <c r="G7085" s="80" t="s">
        <v>3334</v>
      </c>
      <c r="H7085" s="358"/>
      <c r="L7085"/>
      <c r="M7085"/>
      <c r="P7085" s="9">
        <v>166</v>
      </c>
      <c r="V7085" s="39"/>
      <c r="Z7085" s="38"/>
      <c r="AA7085" s="38">
        <v>0</v>
      </c>
      <c r="AB7085" s="30"/>
      <c r="AC7085" s="31"/>
      <c r="AD7085" s="32"/>
      <c r="AE7085" s="32"/>
      <c r="AF7085" s="33"/>
      <c r="AJ7085" s="350"/>
      <c r="AK7085" s="3"/>
      <c r="AL7085" s="3"/>
      <c r="AM7085" s="311"/>
    </row>
    <row r="7086" spans="1:39" ht="12" customHeight="1" x14ac:dyDescent="0.25">
      <c r="A7086" s="73">
        <v>5905072</v>
      </c>
      <c r="B7086" s="98" t="s">
        <v>3098</v>
      </c>
      <c r="C7086" s="74"/>
      <c r="D7086" s="115">
        <v>350.14</v>
      </c>
      <c r="E7086" s="75"/>
      <c r="F7086" s="309">
        <f t="shared" si="324"/>
        <v>420.16799999999995</v>
      </c>
      <c r="G7086" s="80" t="s">
        <v>3334</v>
      </c>
      <c r="H7086" s="358"/>
      <c r="L7086"/>
      <c r="M7086"/>
      <c r="P7086" s="9">
        <v>166</v>
      </c>
      <c r="V7086" s="39"/>
      <c r="Z7086" s="38"/>
      <c r="AA7086" s="38">
        <v>0</v>
      </c>
      <c r="AB7086" s="30"/>
      <c r="AC7086" s="31"/>
      <c r="AD7086" s="32"/>
      <c r="AE7086" s="32"/>
      <c r="AF7086" s="33"/>
      <c r="AJ7086" s="350">
        <v>3503072</v>
      </c>
      <c r="AK7086" s="3"/>
      <c r="AL7086" s="3"/>
      <c r="AM7086" s="311"/>
    </row>
    <row r="7087" spans="1:39" ht="12" customHeight="1" x14ac:dyDescent="0.25">
      <c r="A7087" s="73">
        <v>5905073</v>
      </c>
      <c r="B7087" s="98" t="s">
        <v>3099</v>
      </c>
      <c r="C7087" s="74"/>
      <c r="D7087" s="115">
        <v>350.14</v>
      </c>
      <c r="E7087" s="75" t="s">
        <v>6463</v>
      </c>
      <c r="F7087" s="309">
        <f t="shared" si="324"/>
        <v>420.16799999999995</v>
      </c>
      <c r="G7087" s="80" t="s">
        <v>3334</v>
      </c>
      <c r="H7087" s="358"/>
      <c r="L7087"/>
      <c r="M7087"/>
      <c r="P7087" s="9">
        <v>166</v>
      </c>
      <c r="V7087" s="39"/>
      <c r="Z7087" s="38"/>
      <c r="AA7087" s="38">
        <v>0</v>
      </c>
      <c r="AB7087" s="30"/>
      <c r="AC7087" s="31"/>
      <c r="AD7087" s="32"/>
      <c r="AE7087" s="32"/>
      <c r="AF7087" s="33"/>
      <c r="AJ7087" s="350">
        <v>3503073</v>
      </c>
      <c r="AK7087" s="3"/>
      <c r="AL7087" s="3"/>
      <c r="AM7087" s="311"/>
    </row>
    <row r="7088" spans="1:39" ht="12" customHeight="1" x14ac:dyDescent="0.25">
      <c r="A7088" s="73">
        <v>5905074</v>
      </c>
      <c r="B7088" s="98" t="s">
        <v>3100</v>
      </c>
      <c r="C7088" s="74"/>
      <c r="D7088" s="115">
        <v>350.14</v>
      </c>
      <c r="E7088" s="75" t="s">
        <v>6463</v>
      </c>
      <c r="F7088" s="309">
        <f t="shared" si="324"/>
        <v>420.16799999999995</v>
      </c>
      <c r="G7088" s="80" t="s">
        <v>3334</v>
      </c>
      <c r="H7088" s="358"/>
      <c r="L7088"/>
      <c r="M7088"/>
      <c r="P7088" s="9">
        <v>166</v>
      </c>
      <c r="V7088" s="39"/>
      <c r="Z7088" s="38"/>
      <c r="AA7088" s="38">
        <v>0</v>
      </c>
      <c r="AB7088" s="30"/>
      <c r="AC7088" s="31"/>
      <c r="AD7088" s="32"/>
      <c r="AE7088" s="32"/>
      <c r="AF7088" s="33"/>
      <c r="AJ7088" s="350">
        <v>3503074</v>
      </c>
      <c r="AK7088" s="3"/>
      <c r="AL7088" s="3"/>
      <c r="AM7088" s="311"/>
    </row>
    <row r="7089" spans="1:39" ht="12" customHeight="1" x14ac:dyDescent="0.25">
      <c r="A7089" s="73">
        <v>3502040</v>
      </c>
      <c r="B7089" s="98" t="s">
        <v>3101</v>
      </c>
      <c r="C7089" s="74"/>
      <c r="D7089" s="115">
        <v>437.13</v>
      </c>
      <c r="E7089" s="75"/>
      <c r="F7089" s="112">
        <f t="shared" si="324"/>
        <v>524.55599999999993</v>
      </c>
      <c r="G7089" s="80" t="s">
        <v>3334</v>
      </c>
      <c r="H7089" s="358"/>
      <c r="L7089"/>
      <c r="M7089"/>
      <c r="P7089" s="9">
        <v>166</v>
      </c>
      <c r="V7089" s="39"/>
      <c r="Z7089" s="38"/>
      <c r="AA7089" s="38">
        <v>14.999508535106969</v>
      </c>
      <c r="AB7089" s="30"/>
      <c r="AC7089" s="31"/>
      <c r="AD7089" s="32"/>
      <c r="AE7089" s="32"/>
      <c r="AF7089" s="33"/>
      <c r="AJ7089" s="350"/>
      <c r="AK7089" s="3"/>
      <c r="AL7089" s="3"/>
    </row>
    <row r="7090" spans="1:39" ht="12" customHeight="1" x14ac:dyDescent="0.25">
      <c r="A7090" s="73">
        <v>3502039</v>
      </c>
      <c r="B7090" s="98" t="s">
        <v>3102</v>
      </c>
      <c r="C7090" s="74"/>
      <c r="D7090" s="115">
        <v>437.13</v>
      </c>
      <c r="E7090" s="75"/>
      <c r="F7090" s="112">
        <f t="shared" si="324"/>
        <v>524.55599999999993</v>
      </c>
      <c r="G7090" s="80" t="s">
        <v>3334</v>
      </c>
      <c r="H7090" s="358"/>
      <c r="L7090"/>
      <c r="M7090"/>
      <c r="P7090" s="9">
        <v>166</v>
      </c>
      <c r="V7090" s="39"/>
      <c r="Z7090" s="38"/>
      <c r="AA7090" s="38">
        <v>14.999508535106969</v>
      </c>
      <c r="AB7090" s="30"/>
      <c r="AC7090" s="31"/>
      <c r="AD7090" s="32"/>
      <c r="AE7090" s="32"/>
      <c r="AF7090" s="33"/>
      <c r="AJ7090" s="350"/>
      <c r="AK7090" s="3"/>
      <c r="AL7090" s="3"/>
    </row>
    <row r="7091" spans="1:39" ht="12" customHeight="1" x14ac:dyDescent="0.25">
      <c r="A7091" s="73">
        <v>3502042</v>
      </c>
      <c r="B7091" s="98" t="s">
        <v>3103</v>
      </c>
      <c r="C7091" s="74"/>
      <c r="D7091" s="115">
        <v>437.13</v>
      </c>
      <c r="E7091" s="75"/>
      <c r="F7091" s="112">
        <f t="shared" si="324"/>
        <v>524.55599999999993</v>
      </c>
      <c r="G7091" s="80" t="s">
        <v>3334</v>
      </c>
      <c r="H7091" s="358"/>
      <c r="L7091"/>
      <c r="M7091"/>
      <c r="P7091" s="9">
        <v>166</v>
      </c>
      <c r="V7091" s="39"/>
      <c r="Z7091" s="38"/>
      <c r="AA7091" s="38">
        <v>14.999508535106969</v>
      </c>
      <c r="AB7091" s="30"/>
      <c r="AC7091" s="31"/>
      <c r="AD7091" s="32"/>
      <c r="AE7091" s="32"/>
      <c r="AF7091" s="33"/>
      <c r="AJ7091" s="350"/>
      <c r="AK7091" s="3"/>
      <c r="AL7091" s="3"/>
    </row>
    <row r="7092" spans="1:39" ht="12" customHeight="1" x14ac:dyDescent="0.25">
      <c r="A7092" s="73">
        <v>3502043</v>
      </c>
      <c r="B7092" s="98" t="s">
        <v>3104</v>
      </c>
      <c r="C7092" s="74"/>
      <c r="D7092" s="115">
        <v>333.04</v>
      </c>
      <c r="E7092" s="75" t="s">
        <v>6464</v>
      </c>
      <c r="F7092" s="309">
        <f t="shared" si="324"/>
        <v>399.64800000000002</v>
      </c>
      <c r="G7092" s="80" t="s">
        <v>3334</v>
      </c>
      <c r="H7092" s="358"/>
      <c r="L7092"/>
      <c r="M7092"/>
      <c r="P7092" s="9">
        <v>166</v>
      </c>
      <c r="V7092" s="39"/>
      <c r="Z7092" s="38"/>
      <c r="AA7092" s="38">
        <v>0</v>
      </c>
      <c r="AB7092" s="30"/>
      <c r="AC7092" s="31"/>
      <c r="AD7092" s="32"/>
      <c r="AE7092" s="32"/>
      <c r="AF7092" s="33"/>
      <c r="AJ7092" s="350"/>
      <c r="AK7092" s="3"/>
      <c r="AL7092" s="3"/>
      <c r="AM7092" s="311"/>
    </row>
    <row r="7093" spans="1:39" ht="12" customHeight="1" x14ac:dyDescent="0.25">
      <c r="A7093" s="73">
        <v>3502041</v>
      </c>
      <c r="B7093" s="98" t="s">
        <v>3105</v>
      </c>
      <c r="C7093" s="74"/>
      <c r="D7093" s="115">
        <v>437.13</v>
      </c>
      <c r="E7093" s="75"/>
      <c r="F7093" s="112">
        <f t="shared" si="324"/>
        <v>524.55599999999993</v>
      </c>
      <c r="G7093" s="80" t="s">
        <v>3334</v>
      </c>
      <c r="H7093" s="358"/>
      <c r="L7093"/>
      <c r="M7093"/>
      <c r="P7093" s="9">
        <v>166</v>
      </c>
      <c r="V7093" s="39"/>
      <c r="Z7093" s="38"/>
      <c r="AA7093" s="38">
        <v>14.999508535106969</v>
      </c>
      <c r="AB7093" s="30"/>
      <c r="AC7093" s="31"/>
      <c r="AD7093" s="32"/>
      <c r="AE7093" s="32"/>
      <c r="AF7093" s="33"/>
      <c r="AJ7093" s="350"/>
      <c r="AK7093" s="3"/>
      <c r="AL7093" s="3"/>
    </row>
    <row r="7094" spans="1:39" ht="12" customHeight="1" x14ac:dyDescent="0.25">
      <c r="A7094" s="73">
        <v>3501061</v>
      </c>
      <c r="B7094" s="98" t="s">
        <v>3106</v>
      </c>
      <c r="C7094" s="74"/>
      <c r="D7094" s="115">
        <v>390.13</v>
      </c>
      <c r="E7094" s="75" t="s">
        <v>6464</v>
      </c>
      <c r="F7094" s="309">
        <f t="shared" si="324"/>
        <v>468.15599999999995</v>
      </c>
      <c r="G7094" s="80" t="s">
        <v>3334</v>
      </c>
      <c r="H7094" s="358"/>
      <c r="L7094"/>
      <c r="M7094"/>
      <c r="P7094" s="9">
        <v>166</v>
      </c>
      <c r="V7094" s="39"/>
      <c r="Z7094" s="38"/>
      <c r="AA7094" s="38">
        <v>0</v>
      </c>
      <c r="AB7094" s="30"/>
      <c r="AC7094" s="31"/>
      <c r="AD7094" s="32"/>
      <c r="AE7094" s="32"/>
      <c r="AF7094" s="33"/>
      <c r="AJ7094" s="350"/>
      <c r="AK7094" s="3"/>
      <c r="AL7094" s="3"/>
      <c r="AM7094" s="311"/>
    </row>
    <row r="7095" spans="1:39" ht="12" customHeight="1" x14ac:dyDescent="0.25">
      <c r="A7095" s="73">
        <v>3501062</v>
      </c>
      <c r="B7095" s="98" t="s">
        <v>3107</v>
      </c>
      <c r="C7095" s="74"/>
      <c r="D7095" s="115">
        <v>390.13</v>
      </c>
      <c r="E7095" s="75"/>
      <c r="F7095" s="309">
        <f t="shared" si="324"/>
        <v>468.15599999999995</v>
      </c>
      <c r="G7095" s="80" t="s">
        <v>3334</v>
      </c>
      <c r="H7095" s="358"/>
      <c r="L7095"/>
      <c r="M7095"/>
      <c r="P7095" s="9">
        <v>166</v>
      </c>
      <c r="V7095" s="39"/>
      <c r="Z7095" s="38"/>
      <c r="AA7095" s="38">
        <v>0</v>
      </c>
      <c r="AB7095" s="30"/>
      <c r="AC7095" s="31"/>
      <c r="AD7095" s="32"/>
      <c r="AE7095" s="32"/>
      <c r="AF7095" s="33"/>
      <c r="AJ7095" s="350"/>
      <c r="AK7095" s="3"/>
      <c r="AL7095" s="3"/>
      <c r="AM7095" s="311"/>
    </row>
    <row r="7096" spans="1:39" ht="12" customHeight="1" x14ac:dyDescent="0.25">
      <c r="A7096" s="73">
        <v>3501063</v>
      </c>
      <c r="B7096" s="98" t="s">
        <v>3108</v>
      </c>
      <c r="C7096" s="74"/>
      <c r="D7096" s="115">
        <v>390.13</v>
      </c>
      <c r="E7096" s="75"/>
      <c r="F7096" s="309">
        <f t="shared" si="324"/>
        <v>468.15599999999995</v>
      </c>
      <c r="G7096" s="80" t="s">
        <v>3334</v>
      </c>
      <c r="H7096" s="358"/>
      <c r="L7096"/>
      <c r="M7096"/>
      <c r="P7096" s="9">
        <v>166</v>
      </c>
      <c r="V7096" s="39"/>
      <c r="Z7096" s="38"/>
      <c r="AA7096" s="38">
        <v>0</v>
      </c>
      <c r="AB7096" s="30"/>
      <c r="AC7096" s="31"/>
      <c r="AD7096" s="32"/>
      <c r="AE7096" s="32"/>
      <c r="AF7096" s="33"/>
      <c r="AJ7096" s="350"/>
      <c r="AK7096" s="3"/>
      <c r="AL7096" s="3"/>
      <c r="AM7096" s="311"/>
    </row>
    <row r="7097" spans="1:39" ht="12" customHeight="1" x14ac:dyDescent="0.25">
      <c r="A7097" s="73">
        <v>3501064</v>
      </c>
      <c r="B7097" s="98" t="s">
        <v>3109</v>
      </c>
      <c r="C7097" s="74"/>
      <c r="D7097" s="115">
        <v>390.13</v>
      </c>
      <c r="E7097" s="75"/>
      <c r="F7097" s="309">
        <f t="shared" si="324"/>
        <v>468.15599999999995</v>
      </c>
      <c r="G7097" s="80" t="s">
        <v>3334</v>
      </c>
      <c r="H7097" s="358"/>
      <c r="L7097"/>
      <c r="M7097"/>
      <c r="P7097" s="9">
        <v>166</v>
      </c>
      <c r="V7097" s="39"/>
      <c r="Z7097" s="38"/>
      <c r="AA7097" s="38">
        <v>0</v>
      </c>
      <c r="AB7097" s="30"/>
      <c r="AC7097" s="31"/>
      <c r="AD7097" s="32"/>
      <c r="AE7097" s="32"/>
      <c r="AF7097" s="33"/>
      <c r="AJ7097" s="350"/>
      <c r="AK7097" s="3"/>
      <c r="AL7097" s="3"/>
      <c r="AM7097" s="311"/>
    </row>
    <row r="7098" spans="1:39" ht="12" customHeight="1" x14ac:dyDescent="0.25">
      <c r="A7098" s="73">
        <v>3501066</v>
      </c>
      <c r="B7098" s="98" t="s">
        <v>3110</v>
      </c>
      <c r="C7098" s="74"/>
      <c r="D7098" s="115">
        <v>390.13</v>
      </c>
      <c r="E7098" s="75" t="s">
        <v>6464</v>
      </c>
      <c r="F7098" s="309">
        <f t="shared" si="324"/>
        <v>468.15599999999995</v>
      </c>
      <c r="G7098" s="80" t="s">
        <v>3334</v>
      </c>
      <c r="H7098" s="358"/>
      <c r="L7098"/>
      <c r="M7098"/>
      <c r="P7098" s="9">
        <v>166</v>
      </c>
      <c r="V7098" s="39"/>
      <c r="Z7098" s="38"/>
      <c r="AA7098" s="38">
        <v>0</v>
      </c>
      <c r="AB7098" s="30"/>
      <c r="AC7098" s="31"/>
      <c r="AD7098" s="32"/>
      <c r="AE7098" s="32"/>
      <c r="AF7098" s="33"/>
      <c r="AJ7098" s="350"/>
      <c r="AK7098" s="3"/>
      <c r="AL7098" s="3"/>
      <c r="AM7098" s="311"/>
    </row>
    <row r="7099" spans="1:39" ht="12" customHeight="1" x14ac:dyDescent="0.25">
      <c r="A7099" s="73">
        <v>3501067</v>
      </c>
      <c r="B7099" s="98" t="s">
        <v>3111</v>
      </c>
      <c r="C7099" s="74"/>
      <c r="D7099" s="115">
        <v>390.13</v>
      </c>
      <c r="E7099" s="75"/>
      <c r="F7099" s="309">
        <f t="shared" si="324"/>
        <v>468.15599999999995</v>
      </c>
      <c r="G7099" s="80" t="s">
        <v>3334</v>
      </c>
      <c r="H7099" s="358"/>
      <c r="L7099"/>
      <c r="M7099"/>
      <c r="P7099" s="9">
        <v>166</v>
      </c>
      <c r="V7099" s="39"/>
      <c r="Z7099" s="38"/>
      <c r="AA7099" s="38">
        <v>0</v>
      </c>
      <c r="AB7099" s="30"/>
      <c r="AC7099" s="31"/>
      <c r="AD7099" s="32"/>
      <c r="AE7099" s="32"/>
      <c r="AF7099" s="33"/>
      <c r="AJ7099" s="350"/>
      <c r="AK7099" s="3"/>
      <c r="AL7099" s="3"/>
      <c r="AM7099" s="311"/>
    </row>
    <row r="7100" spans="1:39" ht="12" customHeight="1" x14ac:dyDescent="0.25">
      <c r="A7100" s="73">
        <v>3501068</v>
      </c>
      <c r="B7100" s="98" t="s">
        <v>3112</v>
      </c>
      <c r="C7100" s="74"/>
      <c r="D7100" s="115">
        <v>390.13</v>
      </c>
      <c r="E7100" s="75"/>
      <c r="F7100" s="309">
        <f t="shared" si="324"/>
        <v>468.15599999999995</v>
      </c>
      <c r="G7100" s="80" t="s">
        <v>3334</v>
      </c>
      <c r="H7100" s="358"/>
      <c r="L7100"/>
      <c r="M7100"/>
      <c r="P7100" s="9">
        <v>166</v>
      </c>
      <c r="V7100" s="39"/>
      <c r="Z7100" s="38"/>
      <c r="AA7100" s="38">
        <v>0</v>
      </c>
      <c r="AB7100" s="30"/>
      <c r="AC7100" s="31"/>
      <c r="AD7100" s="32"/>
      <c r="AE7100" s="32"/>
      <c r="AF7100" s="33"/>
      <c r="AJ7100" s="350"/>
      <c r="AK7100" s="3"/>
      <c r="AL7100" s="3"/>
      <c r="AM7100" s="311"/>
    </row>
    <row r="7101" spans="1:39" ht="12" customHeight="1" x14ac:dyDescent="0.25">
      <c r="A7101" s="73">
        <v>3501069</v>
      </c>
      <c r="B7101" s="98" t="s">
        <v>3113</v>
      </c>
      <c r="C7101" s="74"/>
      <c r="D7101" s="115">
        <v>390.13</v>
      </c>
      <c r="E7101" s="75"/>
      <c r="F7101" s="309">
        <f t="shared" si="324"/>
        <v>468.15599999999995</v>
      </c>
      <c r="G7101" s="80" t="s">
        <v>3334</v>
      </c>
      <c r="H7101" s="358"/>
      <c r="L7101"/>
      <c r="M7101"/>
      <c r="P7101" s="9">
        <v>166</v>
      </c>
      <c r="V7101" s="39"/>
      <c r="Z7101" s="38"/>
      <c r="AA7101" s="38">
        <v>0</v>
      </c>
      <c r="AB7101" s="30"/>
      <c r="AC7101" s="31"/>
      <c r="AD7101" s="32"/>
      <c r="AE7101" s="32"/>
      <c r="AF7101" s="33"/>
      <c r="AJ7101" s="350"/>
      <c r="AK7101" s="3"/>
      <c r="AL7101" s="3"/>
      <c r="AM7101" s="311"/>
    </row>
    <row r="7102" spans="1:39" ht="12" customHeight="1" x14ac:dyDescent="0.25">
      <c r="A7102" s="73">
        <v>3503067</v>
      </c>
      <c r="B7102" s="98" t="s">
        <v>3114</v>
      </c>
      <c r="C7102" s="74"/>
      <c r="D7102" s="115">
        <v>283.45</v>
      </c>
      <c r="E7102" s="75" t="s">
        <v>6463</v>
      </c>
      <c r="F7102" s="309">
        <f t="shared" si="324"/>
        <v>340.14</v>
      </c>
      <c r="G7102" s="80" t="s">
        <v>3334</v>
      </c>
      <c r="H7102" s="358"/>
      <c r="L7102"/>
      <c r="M7102"/>
      <c r="P7102" s="9">
        <v>166</v>
      </c>
      <c r="V7102" s="39"/>
      <c r="Z7102" s="38"/>
      <c r="AA7102" s="38">
        <v>0</v>
      </c>
      <c r="AB7102" s="30"/>
      <c r="AC7102" s="31"/>
      <c r="AD7102" s="32"/>
      <c r="AE7102" s="32"/>
      <c r="AF7102" s="33"/>
      <c r="AJ7102" s="350"/>
      <c r="AK7102" s="3"/>
      <c r="AL7102" s="3"/>
      <c r="AM7102" s="311"/>
    </row>
    <row r="7103" spans="1:39" ht="12" customHeight="1" x14ac:dyDescent="0.25">
      <c r="A7103" s="73">
        <v>3503068</v>
      </c>
      <c r="B7103" s="98" t="s">
        <v>3115</v>
      </c>
      <c r="C7103" s="74"/>
      <c r="D7103" s="115">
        <v>283.45</v>
      </c>
      <c r="E7103" s="75" t="s">
        <v>6463</v>
      </c>
      <c r="F7103" s="309">
        <f t="shared" si="324"/>
        <v>340.14</v>
      </c>
      <c r="G7103" s="80" t="s">
        <v>3334</v>
      </c>
      <c r="H7103" s="358"/>
      <c r="L7103"/>
      <c r="M7103"/>
      <c r="P7103" s="9">
        <v>166</v>
      </c>
      <c r="V7103" s="39"/>
      <c r="Z7103" s="38"/>
      <c r="AA7103" s="38">
        <v>0</v>
      </c>
      <c r="AB7103" s="30"/>
      <c r="AC7103" s="31"/>
      <c r="AD7103" s="32"/>
      <c r="AE7103" s="32"/>
      <c r="AF7103" s="33"/>
      <c r="AJ7103" s="350"/>
      <c r="AK7103" s="3"/>
      <c r="AL7103" s="3"/>
      <c r="AM7103" s="311"/>
    </row>
    <row r="7104" spans="1:39" ht="12" customHeight="1" x14ac:dyDescent="0.25">
      <c r="A7104" s="356">
        <v>3401058</v>
      </c>
      <c r="B7104" s="98" t="s">
        <v>4819</v>
      </c>
      <c r="C7104" s="74"/>
      <c r="D7104" s="115">
        <v>2065.5300000000002</v>
      </c>
      <c r="E7104" s="75" t="s">
        <v>1</v>
      </c>
      <c r="F7104" s="309">
        <f t="shared" si="324"/>
        <v>2478.636</v>
      </c>
      <c r="G7104" s="80" t="s">
        <v>3334</v>
      </c>
      <c r="H7104" s="358"/>
      <c r="L7104"/>
      <c r="M7104"/>
      <c r="P7104" s="9">
        <v>165</v>
      </c>
      <c r="V7104" s="39"/>
      <c r="Z7104" s="38"/>
      <c r="AA7104" s="38">
        <v>9.999684870639399</v>
      </c>
      <c r="AB7104" s="30"/>
      <c r="AC7104" s="31"/>
      <c r="AD7104" s="32"/>
      <c r="AE7104" s="32"/>
      <c r="AF7104" s="33"/>
      <c r="AJ7104" s="350"/>
      <c r="AK7104" s="3"/>
      <c r="AL7104" s="3"/>
    </row>
    <row r="7105" spans="1:39" ht="12" customHeight="1" x14ac:dyDescent="0.25">
      <c r="A7105" s="356">
        <v>3401059</v>
      </c>
      <c r="B7105" s="98" t="s">
        <v>4820</v>
      </c>
      <c r="C7105" s="74"/>
      <c r="D7105" s="115">
        <v>2065.5300000000002</v>
      </c>
      <c r="E7105" s="75"/>
      <c r="F7105" s="309">
        <f t="shared" si="324"/>
        <v>2478.636</v>
      </c>
      <c r="G7105" s="80" t="s">
        <v>3334</v>
      </c>
      <c r="H7105" s="358"/>
      <c r="L7105"/>
      <c r="M7105"/>
      <c r="P7105" s="9">
        <v>165</v>
      </c>
      <c r="V7105" s="39"/>
      <c r="Z7105" s="38"/>
      <c r="AA7105" s="38">
        <v>9.9998074615083539</v>
      </c>
      <c r="AB7105" s="30"/>
      <c r="AC7105" s="31"/>
      <c r="AD7105" s="32"/>
      <c r="AE7105" s="32"/>
      <c r="AF7105" s="33"/>
      <c r="AJ7105" s="350"/>
      <c r="AK7105" s="3"/>
      <c r="AL7105" s="3"/>
    </row>
    <row r="7106" spans="1:39" ht="12" customHeight="1" x14ac:dyDescent="0.25">
      <c r="A7106" s="356">
        <v>3401060</v>
      </c>
      <c r="B7106" s="98" t="s">
        <v>4821</v>
      </c>
      <c r="C7106" s="74"/>
      <c r="D7106" s="115">
        <v>2271.5</v>
      </c>
      <c r="E7106" s="75"/>
      <c r="F7106" s="309">
        <f t="shared" si="324"/>
        <v>2725.7999999999997</v>
      </c>
      <c r="G7106" s="80" t="s">
        <v>3334</v>
      </c>
      <c r="H7106" s="358"/>
      <c r="L7106"/>
      <c r="M7106"/>
      <c r="P7106" s="9">
        <v>165</v>
      </c>
      <c r="V7106" s="39"/>
      <c r="Z7106" s="38"/>
      <c r="AA7106" s="38">
        <v>10.0001190490363</v>
      </c>
      <c r="AB7106" s="30"/>
      <c r="AC7106" s="31"/>
      <c r="AD7106" s="32"/>
      <c r="AE7106" s="32"/>
      <c r="AF7106" s="33"/>
      <c r="AJ7106" s="350"/>
      <c r="AK7106" s="3"/>
      <c r="AL7106" s="3"/>
    </row>
    <row r="7107" spans="1:39" ht="12" customHeight="1" x14ac:dyDescent="0.25">
      <c r="A7107" s="356">
        <v>3401057</v>
      </c>
      <c r="B7107" s="98" t="s">
        <v>4822</v>
      </c>
      <c r="C7107" s="74"/>
      <c r="D7107" s="115">
        <v>2271.5</v>
      </c>
      <c r="E7107" s="75"/>
      <c r="F7107" s="309">
        <f t="shared" si="324"/>
        <v>2725.7999999999997</v>
      </c>
      <c r="G7107" s="80" t="s">
        <v>3334</v>
      </c>
      <c r="H7107" s="358"/>
      <c r="L7107"/>
      <c r="M7107"/>
      <c r="P7107" s="9">
        <v>165</v>
      </c>
      <c r="V7107" s="39"/>
      <c r="Z7107" s="38"/>
      <c r="AA7107" s="38">
        <v>10.0001190490363</v>
      </c>
      <c r="AB7107" s="30"/>
      <c r="AC7107" s="31"/>
      <c r="AD7107" s="32"/>
      <c r="AE7107" s="32"/>
      <c r="AF7107" s="33"/>
      <c r="AJ7107" s="350"/>
      <c r="AK7107" s="3"/>
      <c r="AL7107" s="3"/>
    </row>
    <row r="7108" spans="1:39" ht="12" customHeight="1" x14ac:dyDescent="0.25">
      <c r="A7108" s="73"/>
      <c r="B7108" s="98" t="s">
        <v>2984</v>
      </c>
      <c r="C7108" s="74"/>
      <c r="D7108" s="115"/>
      <c r="E7108" s="75"/>
      <c r="F7108" s="112"/>
      <c r="G7108" s="80" t="s">
        <v>3334</v>
      </c>
      <c r="H7108" s="358"/>
      <c r="L7108"/>
      <c r="M7108"/>
      <c r="V7108" s="39"/>
      <c r="Z7108" s="38"/>
      <c r="AA7108" s="38"/>
      <c r="AB7108" s="30"/>
      <c r="AC7108" s="31"/>
      <c r="AD7108" s="32"/>
      <c r="AE7108" s="32"/>
      <c r="AF7108" s="33"/>
      <c r="AJ7108" s="350"/>
      <c r="AK7108" s="3"/>
      <c r="AL7108" s="3"/>
    </row>
    <row r="7109" spans="1:39" ht="12" customHeight="1" x14ac:dyDescent="0.25">
      <c r="A7109" s="73">
        <v>2701046</v>
      </c>
      <c r="B7109" s="98" t="s">
        <v>3032</v>
      </c>
      <c r="C7109" s="74"/>
      <c r="D7109" s="115">
        <v>203.84</v>
      </c>
      <c r="E7109" s="75"/>
      <c r="F7109" s="112">
        <f t="shared" si="324"/>
        <v>244.608</v>
      </c>
      <c r="G7109" s="80" t="s">
        <v>3334</v>
      </c>
      <c r="H7109" s="358"/>
      <c r="L7109"/>
      <c r="M7109"/>
      <c r="P7109" s="9">
        <v>166</v>
      </c>
      <c r="V7109" s="39"/>
      <c r="Z7109" s="38"/>
      <c r="AA7109" s="38">
        <v>0</v>
      </c>
      <c r="AB7109" s="30"/>
      <c r="AC7109" s="31"/>
      <c r="AD7109" s="32"/>
      <c r="AE7109" s="32"/>
      <c r="AF7109" s="33"/>
      <c r="AJ7109" s="350"/>
      <c r="AK7109" s="3"/>
      <c r="AL7109" s="3"/>
    </row>
    <row r="7110" spans="1:39" ht="12" customHeight="1" x14ac:dyDescent="0.25">
      <c r="A7110" s="73">
        <v>2701005</v>
      </c>
      <c r="B7110" s="98" t="s">
        <v>3033</v>
      </c>
      <c r="C7110" s="74"/>
      <c r="D7110" s="115">
        <v>203.84</v>
      </c>
      <c r="E7110" s="75"/>
      <c r="F7110" s="112">
        <f t="shared" si="324"/>
        <v>244.608</v>
      </c>
      <c r="G7110" s="80" t="s">
        <v>3334</v>
      </c>
      <c r="H7110" s="358"/>
      <c r="L7110"/>
      <c r="M7110"/>
      <c r="P7110" s="9">
        <v>166</v>
      </c>
      <c r="V7110" s="39"/>
      <c r="Z7110" s="38"/>
      <c r="AA7110" s="38">
        <v>0</v>
      </c>
      <c r="AB7110" s="30"/>
      <c r="AC7110" s="31"/>
      <c r="AD7110" s="32"/>
      <c r="AE7110" s="32"/>
      <c r="AF7110" s="33"/>
      <c r="AJ7110" s="350"/>
      <c r="AK7110" s="3"/>
      <c r="AL7110" s="3"/>
    </row>
    <row r="7111" spans="1:39" ht="12" customHeight="1" x14ac:dyDescent="0.25">
      <c r="A7111" s="73">
        <v>2701055</v>
      </c>
      <c r="B7111" s="98" t="s">
        <v>3034</v>
      </c>
      <c r="C7111" s="74"/>
      <c r="D7111" s="115">
        <v>218.12</v>
      </c>
      <c r="E7111" s="75"/>
      <c r="F7111" s="112">
        <f t="shared" si="324"/>
        <v>261.74399999999997</v>
      </c>
      <c r="G7111" s="80" t="s">
        <v>3334</v>
      </c>
      <c r="H7111" s="358"/>
      <c r="L7111"/>
      <c r="M7111"/>
      <c r="P7111" s="9">
        <v>166</v>
      </c>
      <c r="V7111" s="39"/>
      <c r="Z7111" s="38"/>
      <c r="AA7111" s="38">
        <v>0</v>
      </c>
      <c r="AB7111" s="30"/>
      <c r="AC7111" s="31"/>
      <c r="AD7111" s="32"/>
      <c r="AE7111" s="32"/>
      <c r="AF7111" s="33"/>
      <c r="AJ7111" s="350"/>
      <c r="AK7111" s="3"/>
      <c r="AL7111" s="3"/>
    </row>
    <row r="7112" spans="1:39" ht="12" customHeight="1" x14ac:dyDescent="0.25">
      <c r="A7112" s="73">
        <v>2701010</v>
      </c>
      <c r="B7112" s="98" t="s">
        <v>3035</v>
      </c>
      <c r="C7112" s="74"/>
      <c r="D7112" s="115">
        <v>203.84</v>
      </c>
      <c r="E7112" s="75"/>
      <c r="F7112" s="112">
        <f t="shared" si="324"/>
        <v>244.608</v>
      </c>
      <c r="G7112" s="80" t="s">
        <v>3334</v>
      </c>
      <c r="H7112" s="358"/>
      <c r="L7112"/>
      <c r="M7112"/>
      <c r="P7112" s="9">
        <v>166</v>
      </c>
      <c r="V7112" s="39"/>
      <c r="Z7112" s="38"/>
      <c r="AA7112" s="38">
        <v>0</v>
      </c>
      <c r="AB7112" s="30"/>
      <c r="AC7112" s="31"/>
      <c r="AD7112" s="32"/>
      <c r="AE7112" s="32"/>
      <c r="AF7112" s="33"/>
      <c r="AJ7112" s="350"/>
      <c r="AK7112" s="3"/>
      <c r="AL7112" s="3"/>
    </row>
    <row r="7113" spans="1:39" ht="12" customHeight="1" x14ac:dyDescent="0.25">
      <c r="A7113" s="73">
        <v>2701001</v>
      </c>
      <c r="B7113" s="98" t="s">
        <v>3036</v>
      </c>
      <c r="C7113" s="74"/>
      <c r="D7113" s="115">
        <v>229.65</v>
      </c>
      <c r="E7113" s="75" t="s">
        <v>6464</v>
      </c>
      <c r="F7113" s="112">
        <f t="shared" si="324"/>
        <v>275.58</v>
      </c>
      <c r="G7113" s="80" t="s">
        <v>3334</v>
      </c>
      <c r="H7113" s="358"/>
      <c r="L7113"/>
      <c r="M7113"/>
      <c r="P7113" s="9">
        <v>166</v>
      </c>
      <c r="V7113" s="39"/>
      <c r="Z7113" s="38"/>
      <c r="AA7113" s="38">
        <v>0</v>
      </c>
      <c r="AB7113" s="30"/>
      <c r="AC7113" s="31"/>
      <c r="AD7113" s="32"/>
      <c r="AE7113" s="32"/>
      <c r="AF7113" s="33"/>
      <c r="AJ7113" s="350"/>
      <c r="AK7113" s="3"/>
      <c r="AL7113" s="3"/>
    </row>
    <row r="7114" spans="1:39" ht="12" customHeight="1" x14ac:dyDescent="0.25">
      <c r="A7114" s="73">
        <v>2701036</v>
      </c>
      <c r="B7114" s="98" t="s">
        <v>3037</v>
      </c>
      <c r="C7114" s="74"/>
      <c r="D7114" s="115">
        <v>203.84</v>
      </c>
      <c r="E7114" s="75" t="s">
        <v>6464</v>
      </c>
      <c r="F7114" s="112">
        <f t="shared" si="324"/>
        <v>244.608</v>
      </c>
      <c r="G7114" s="80" t="s">
        <v>3334</v>
      </c>
      <c r="H7114" s="358"/>
      <c r="L7114"/>
      <c r="M7114"/>
      <c r="P7114" s="9">
        <v>166</v>
      </c>
      <c r="V7114" s="39"/>
      <c r="Z7114" s="38"/>
      <c r="AA7114" s="38">
        <v>0</v>
      </c>
      <c r="AB7114" s="30"/>
      <c r="AC7114" s="31"/>
      <c r="AD7114" s="32"/>
      <c r="AE7114" s="32"/>
      <c r="AF7114" s="33"/>
      <c r="AJ7114" s="350"/>
      <c r="AK7114" s="3"/>
      <c r="AL7114" s="3"/>
    </row>
    <row r="7115" spans="1:39" ht="12" customHeight="1" x14ac:dyDescent="0.25">
      <c r="A7115" s="73">
        <v>2701062</v>
      </c>
      <c r="B7115" s="98" t="s">
        <v>3038</v>
      </c>
      <c r="C7115" s="74"/>
      <c r="D7115" s="115">
        <v>218.12</v>
      </c>
      <c r="E7115" s="75" t="s">
        <v>1</v>
      </c>
      <c r="F7115" s="112">
        <f t="shared" si="324"/>
        <v>261.74399999999997</v>
      </c>
      <c r="G7115" s="80" t="s">
        <v>3334</v>
      </c>
      <c r="H7115" s="358"/>
      <c r="L7115"/>
      <c r="M7115"/>
      <c r="P7115" s="9">
        <v>166</v>
      </c>
      <c r="V7115" s="39"/>
      <c r="Z7115" s="38"/>
      <c r="AA7115" s="38">
        <v>0</v>
      </c>
      <c r="AB7115" s="30"/>
      <c r="AC7115" s="31"/>
      <c r="AD7115" s="32"/>
      <c r="AE7115" s="32"/>
      <c r="AF7115" s="33"/>
      <c r="AJ7115" s="350"/>
      <c r="AK7115" s="3"/>
      <c r="AL7115" s="3"/>
    </row>
    <row r="7116" spans="1:39" ht="12" customHeight="1" x14ac:dyDescent="0.25">
      <c r="A7116" s="73">
        <v>5905016</v>
      </c>
      <c r="B7116" s="98" t="s">
        <v>3039</v>
      </c>
      <c r="C7116" s="74"/>
      <c r="D7116" s="115">
        <v>332.43</v>
      </c>
      <c r="E7116" s="75" t="s">
        <v>1</v>
      </c>
      <c r="F7116" s="309">
        <f t="shared" si="324"/>
        <v>398.916</v>
      </c>
      <c r="G7116" s="80" t="s">
        <v>3334</v>
      </c>
      <c r="H7116" s="358"/>
      <c r="L7116"/>
      <c r="M7116"/>
      <c r="P7116" s="9">
        <v>166</v>
      </c>
      <c r="V7116" s="39"/>
      <c r="Z7116" s="38"/>
      <c r="AA7116" s="38">
        <v>0</v>
      </c>
      <c r="AB7116" s="30"/>
      <c r="AC7116" s="31"/>
      <c r="AD7116" s="32"/>
      <c r="AE7116" s="32"/>
      <c r="AF7116" s="33"/>
      <c r="AJ7116" s="350">
        <v>3503016</v>
      </c>
      <c r="AK7116" s="3"/>
      <c r="AL7116" s="3"/>
      <c r="AM7116" s="311"/>
    </row>
    <row r="7117" spans="1:39" ht="12" customHeight="1" x14ac:dyDescent="0.25">
      <c r="A7117" s="73">
        <v>3503017</v>
      </c>
      <c r="B7117" s="98" t="s">
        <v>3040</v>
      </c>
      <c r="C7117" s="74"/>
      <c r="D7117" s="115">
        <v>269.11</v>
      </c>
      <c r="E7117" s="75" t="s">
        <v>6463</v>
      </c>
      <c r="F7117" s="309">
        <f t="shared" si="324"/>
        <v>322.93200000000002</v>
      </c>
      <c r="G7117" s="80" t="s">
        <v>3334</v>
      </c>
      <c r="H7117" s="358"/>
      <c r="L7117"/>
      <c r="M7117"/>
      <c r="P7117" s="9">
        <v>166</v>
      </c>
      <c r="V7117" s="39"/>
      <c r="Z7117" s="38"/>
      <c r="AA7117" s="38">
        <v>0</v>
      </c>
      <c r="AB7117" s="30"/>
      <c r="AC7117" s="31"/>
      <c r="AD7117" s="32"/>
      <c r="AE7117" s="32"/>
      <c r="AF7117" s="33"/>
      <c r="AJ7117" s="350"/>
      <c r="AK7117" s="3"/>
      <c r="AL7117" s="3"/>
      <c r="AM7117" s="311"/>
    </row>
    <row r="7118" spans="1:39" ht="12" customHeight="1" x14ac:dyDescent="0.25">
      <c r="A7118" s="73">
        <v>5905018</v>
      </c>
      <c r="B7118" s="98" t="s">
        <v>3041</v>
      </c>
      <c r="C7118" s="74"/>
      <c r="D7118" s="115">
        <v>332.43</v>
      </c>
      <c r="E7118" s="75" t="s">
        <v>6463</v>
      </c>
      <c r="F7118" s="309">
        <f t="shared" si="324"/>
        <v>398.916</v>
      </c>
      <c r="G7118" s="80" t="s">
        <v>3334</v>
      </c>
      <c r="H7118" s="358"/>
      <c r="L7118"/>
      <c r="M7118"/>
      <c r="P7118" s="9">
        <v>166</v>
      </c>
      <c r="V7118" s="39"/>
      <c r="Z7118" s="38"/>
      <c r="AA7118" s="38">
        <v>0</v>
      </c>
      <c r="AB7118" s="30"/>
      <c r="AC7118" s="31"/>
      <c r="AD7118" s="32"/>
      <c r="AE7118" s="32"/>
      <c r="AF7118" s="33"/>
      <c r="AJ7118" s="350">
        <v>3503018</v>
      </c>
      <c r="AK7118" s="3"/>
      <c r="AL7118" s="3"/>
      <c r="AM7118" s="311"/>
    </row>
    <row r="7119" spans="1:39" ht="12" customHeight="1" x14ac:dyDescent="0.25">
      <c r="A7119" s="73">
        <v>3503019</v>
      </c>
      <c r="B7119" s="98" t="s">
        <v>3042</v>
      </c>
      <c r="C7119" s="74"/>
      <c r="D7119" s="115">
        <v>269.11</v>
      </c>
      <c r="E7119" s="75" t="s">
        <v>6463</v>
      </c>
      <c r="F7119" s="309">
        <f t="shared" si="324"/>
        <v>322.93200000000002</v>
      </c>
      <c r="G7119" s="80" t="s">
        <v>3334</v>
      </c>
      <c r="H7119" s="358"/>
      <c r="L7119"/>
      <c r="M7119"/>
      <c r="P7119" s="9">
        <v>166</v>
      </c>
      <c r="V7119" s="39"/>
      <c r="Z7119" s="38"/>
      <c r="AA7119" s="38">
        <v>0</v>
      </c>
      <c r="AB7119" s="30"/>
      <c r="AC7119" s="31"/>
      <c r="AD7119" s="32"/>
      <c r="AE7119" s="32"/>
      <c r="AF7119" s="33"/>
      <c r="AJ7119" s="350"/>
      <c r="AK7119" s="3"/>
      <c r="AL7119" s="3"/>
      <c r="AM7119" s="311"/>
    </row>
    <row r="7120" spans="1:39" ht="12" customHeight="1" x14ac:dyDescent="0.25">
      <c r="A7120" s="73">
        <v>3503020</v>
      </c>
      <c r="B7120" s="98" t="s">
        <v>3043</v>
      </c>
      <c r="C7120" s="74"/>
      <c r="D7120" s="115">
        <v>269.11</v>
      </c>
      <c r="E7120" s="75" t="s">
        <v>6463</v>
      </c>
      <c r="F7120" s="309">
        <f t="shared" si="324"/>
        <v>322.93200000000002</v>
      </c>
      <c r="G7120" s="80" t="s">
        <v>3334</v>
      </c>
      <c r="H7120" s="358"/>
      <c r="L7120"/>
      <c r="M7120"/>
      <c r="P7120" s="9">
        <v>166</v>
      </c>
      <c r="V7120" s="39"/>
      <c r="Z7120" s="38"/>
      <c r="AA7120" s="38">
        <v>0</v>
      </c>
      <c r="AB7120" s="30"/>
      <c r="AC7120" s="31"/>
      <c r="AD7120" s="32"/>
      <c r="AE7120" s="32"/>
      <c r="AF7120" s="33"/>
      <c r="AJ7120" s="350"/>
      <c r="AK7120" s="3"/>
      <c r="AL7120" s="3"/>
      <c r="AM7120" s="311"/>
    </row>
    <row r="7121" spans="1:39" ht="12" customHeight="1" x14ac:dyDescent="0.25">
      <c r="A7121" s="73">
        <v>3503021</v>
      </c>
      <c r="B7121" s="98" t="s">
        <v>3044</v>
      </c>
      <c r="C7121" s="74"/>
      <c r="D7121" s="115">
        <v>269.11</v>
      </c>
      <c r="E7121" s="75" t="s">
        <v>6464</v>
      </c>
      <c r="F7121" s="309">
        <f t="shared" si="324"/>
        <v>322.93200000000002</v>
      </c>
      <c r="G7121" s="80" t="s">
        <v>3334</v>
      </c>
      <c r="H7121" s="358"/>
      <c r="L7121"/>
      <c r="M7121"/>
      <c r="P7121" s="9">
        <v>166</v>
      </c>
      <c r="V7121" s="39"/>
      <c r="Z7121" s="38"/>
      <c r="AA7121" s="38">
        <v>0</v>
      </c>
      <c r="AB7121" s="30"/>
      <c r="AC7121" s="31"/>
      <c r="AD7121" s="32"/>
      <c r="AE7121" s="32"/>
      <c r="AF7121" s="33"/>
      <c r="AJ7121" s="350"/>
      <c r="AK7121" s="3"/>
      <c r="AL7121" s="3"/>
      <c r="AM7121" s="311"/>
    </row>
    <row r="7122" spans="1:39" ht="12" customHeight="1" x14ac:dyDescent="0.25">
      <c r="A7122" s="73">
        <v>3503022</v>
      </c>
      <c r="B7122" s="98" t="s">
        <v>3045</v>
      </c>
      <c r="C7122" s="74"/>
      <c r="D7122" s="115">
        <v>269.11</v>
      </c>
      <c r="E7122" s="75" t="s">
        <v>6463</v>
      </c>
      <c r="F7122" s="309">
        <f t="shared" si="324"/>
        <v>322.93200000000002</v>
      </c>
      <c r="G7122" s="80" t="s">
        <v>3334</v>
      </c>
      <c r="H7122" s="358"/>
      <c r="L7122"/>
      <c r="M7122"/>
      <c r="P7122" s="9">
        <v>166</v>
      </c>
      <c r="V7122" s="39"/>
      <c r="Z7122" s="38"/>
      <c r="AA7122" s="38">
        <v>0</v>
      </c>
      <c r="AB7122" s="30"/>
      <c r="AC7122" s="31"/>
      <c r="AD7122" s="32"/>
      <c r="AE7122" s="32"/>
      <c r="AF7122" s="33"/>
      <c r="AJ7122" s="350"/>
      <c r="AK7122" s="3"/>
      <c r="AL7122" s="3"/>
      <c r="AM7122" s="311"/>
    </row>
    <row r="7123" spans="1:39" ht="12" customHeight="1" x14ac:dyDescent="0.25">
      <c r="A7123" s="73">
        <v>3503023</v>
      </c>
      <c r="B7123" s="98" t="s">
        <v>3046</v>
      </c>
      <c r="C7123" s="74"/>
      <c r="D7123" s="115">
        <v>269.11</v>
      </c>
      <c r="E7123" s="75" t="s">
        <v>6463</v>
      </c>
      <c r="F7123" s="309">
        <f t="shared" si="324"/>
        <v>322.93200000000002</v>
      </c>
      <c r="G7123" s="80" t="s">
        <v>3334</v>
      </c>
      <c r="H7123" s="358"/>
      <c r="L7123"/>
      <c r="M7123"/>
      <c r="P7123" s="9">
        <v>166</v>
      </c>
      <c r="V7123" s="39"/>
      <c r="Z7123" s="38"/>
      <c r="AA7123" s="38">
        <v>0</v>
      </c>
      <c r="AB7123" s="30"/>
      <c r="AC7123" s="31"/>
      <c r="AD7123" s="32"/>
      <c r="AE7123" s="32"/>
      <c r="AF7123" s="33"/>
      <c r="AJ7123" s="350"/>
      <c r="AK7123" s="3"/>
      <c r="AL7123" s="3"/>
      <c r="AM7123" s="311"/>
    </row>
    <row r="7124" spans="1:39" ht="12" customHeight="1" x14ac:dyDescent="0.25">
      <c r="A7124" s="73">
        <v>3502008</v>
      </c>
      <c r="B7124" s="98" t="s">
        <v>3047</v>
      </c>
      <c r="C7124" s="74"/>
      <c r="D7124" s="115">
        <v>333.04</v>
      </c>
      <c r="E7124" s="75"/>
      <c r="F7124" s="309">
        <f t="shared" si="324"/>
        <v>399.64800000000002</v>
      </c>
      <c r="G7124" s="80" t="s">
        <v>3334</v>
      </c>
      <c r="H7124" s="358"/>
      <c r="L7124"/>
      <c r="M7124"/>
      <c r="P7124" s="9">
        <v>166</v>
      </c>
      <c r="V7124" s="39"/>
      <c r="Z7124" s="38"/>
      <c r="AA7124" s="38">
        <v>0</v>
      </c>
      <c r="AB7124" s="30"/>
      <c r="AC7124" s="31"/>
      <c r="AD7124" s="32"/>
      <c r="AE7124" s="32"/>
      <c r="AF7124" s="33"/>
      <c r="AJ7124" s="350"/>
      <c r="AK7124" s="3"/>
      <c r="AL7124" s="3"/>
      <c r="AM7124" s="311"/>
    </row>
    <row r="7125" spans="1:39" ht="12" customHeight="1" x14ac:dyDescent="0.25">
      <c r="A7125" s="73">
        <v>3502010</v>
      </c>
      <c r="B7125" s="98" t="s">
        <v>3048</v>
      </c>
      <c r="C7125" s="74"/>
      <c r="D7125" s="115">
        <v>333.04</v>
      </c>
      <c r="E7125" s="75" t="s">
        <v>6464</v>
      </c>
      <c r="F7125" s="309">
        <f t="shared" si="324"/>
        <v>399.64800000000002</v>
      </c>
      <c r="G7125" s="80" t="s">
        <v>3334</v>
      </c>
      <c r="H7125" s="358"/>
      <c r="L7125"/>
      <c r="M7125"/>
      <c r="P7125" s="9">
        <v>166</v>
      </c>
      <c r="V7125" s="39"/>
      <c r="Z7125" s="38"/>
      <c r="AA7125" s="38">
        <v>0</v>
      </c>
      <c r="AB7125" s="30"/>
      <c r="AC7125" s="31"/>
      <c r="AD7125" s="32"/>
      <c r="AE7125" s="32"/>
      <c r="AF7125" s="33"/>
      <c r="AJ7125" s="350"/>
      <c r="AK7125" s="3"/>
      <c r="AL7125" s="3"/>
      <c r="AM7125" s="311"/>
    </row>
    <row r="7126" spans="1:39" ht="12" customHeight="1" x14ac:dyDescent="0.25">
      <c r="A7126" s="73">
        <v>3502012</v>
      </c>
      <c r="B7126" s="98" t="s">
        <v>3049</v>
      </c>
      <c r="C7126" s="74"/>
      <c r="D7126" s="115">
        <v>333.04</v>
      </c>
      <c r="E7126" s="75" t="s">
        <v>6464</v>
      </c>
      <c r="F7126" s="309">
        <f t="shared" si="324"/>
        <v>399.64800000000002</v>
      </c>
      <c r="G7126" s="80" t="s">
        <v>3334</v>
      </c>
      <c r="H7126" s="358"/>
      <c r="L7126"/>
      <c r="M7126"/>
      <c r="P7126" s="9">
        <v>166</v>
      </c>
      <c r="V7126" s="39"/>
      <c r="Z7126" s="38"/>
      <c r="AA7126" s="38">
        <v>0</v>
      </c>
      <c r="AB7126" s="30"/>
      <c r="AC7126" s="31"/>
      <c r="AD7126" s="32"/>
      <c r="AE7126" s="32"/>
      <c r="AF7126" s="33"/>
      <c r="AJ7126" s="350"/>
      <c r="AK7126" s="3"/>
      <c r="AL7126" s="3"/>
      <c r="AM7126" s="311"/>
    </row>
    <row r="7127" spans="1:39" ht="12" customHeight="1" x14ac:dyDescent="0.25">
      <c r="A7127" s="73">
        <v>3502009</v>
      </c>
      <c r="B7127" s="98" t="s">
        <v>3050</v>
      </c>
      <c r="C7127" s="74"/>
      <c r="D7127" s="115">
        <v>437.13</v>
      </c>
      <c r="E7127" s="75"/>
      <c r="F7127" s="112">
        <f t="shared" si="324"/>
        <v>524.55599999999993</v>
      </c>
      <c r="G7127" s="80" t="s">
        <v>3334</v>
      </c>
      <c r="H7127" s="358"/>
      <c r="L7127"/>
      <c r="M7127"/>
      <c r="P7127" s="9">
        <v>166</v>
      </c>
      <c r="V7127" s="39"/>
      <c r="Z7127" s="38"/>
      <c r="AA7127" s="38">
        <v>14.999508535106969</v>
      </c>
      <c r="AB7127" s="30"/>
      <c r="AC7127" s="31"/>
      <c r="AD7127" s="32"/>
      <c r="AE7127" s="32"/>
      <c r="AF7127" s="33"/>
      <c r="AJ7127" s="350"/>
      <c r="AK7127" s="3"/>
      <c r="AL7127" s="3"/>
    </row>
    <row r="7128" spans="1:39" ht="12" customHeight="1" x14ac:dyDescent="0.25">
      <c r="A7128" s="73">
        <v>3502011</v>
      </c>
      <c r="B7128" s="98" t="s">
        <v>3051</v>
      </c>
      <c r="C7128" s="74"/>
      <c r="D7128" s="115">
        <v>333.04</v>
      </c>
      <c r="E7128" s="75" t="s">
        <v>6464</v>
      </c>
      <c r="F7128" s="309">
        <f t="shared" si="324"/>
        <v>399.64800000000002</v>
      </c>
      <c r="G7128" s="80" t="s">
        <v>3334</v>
      </c>
      <c r="H7128" s="358"/>
      <c r="L7128"/>
      <c r="M7128"/>
      <c r="P7128" s="9">
        <v>166</v>
      </c>
      <c r="V7128" s="39"/>
      <c r="Z7128" s="38"/>
      <c r="AA7128" s="38">
        <v>0</v>
      </c>
      <c r="AB7128" s="30"/>
      <c r="AC7128" s="31"/>
      <c r="AD7128" s="32"/>
      <c r="AE7128" s="32"/>
      <c r="AF7128" s="33"/>
      <c r="AJ7128" s="350"/>
      <c r="AK7128" s="3"/>
      <c r="AL7128" s="3"/>
      <c r="AM7128" s="311"/>
    </row>
    <row r="7129" spans="1:39" ht="12" customHeight="1" x14ac:dyDescent="0.25">
      <c r="A7129" s="73">
        <v>3501017</v>
      </c>
      <c r="B7129" s="98" t="s">
        <v>3052</v>
      </c>
      <c r="C7129" s="74"/>
      <c r="D7129" s="115">
        <v>358.61</v>
      </c>
      <c r="E7129" s="75" t="s">
        <v>6464</v>
      </c>
      <c r="F7129" s="309">
        <f t="shared" si="324"/>
        <v>430.33199999999999</v>
      </c>
      <c r="G7129" s="80" t="s">
        <v>3334</v>
      </c>
      <c r="H7129" s="358"/>
      <c r="L7129"/>
      <c r="M7129"/>
      <c r="P7129" s="9">
        <v>166</v>
      </c>
      <c r="V7129" s="39"/>
      <c r="Z7129" s="38"/>
      <c r="AA7129" s="38">
        <v>0</v>
      </c>
      <c r="AB7129" s="30"/>
      <c r="AC7129" s="31"/>
      <c r="AD7129" s="32"/>
      <c r="AE7129" s="32"/>
      <c r="AF7129" s="33"/>
      <c r="AJ7129" s="350"/>
      <c r="AK7129" s="3"/>
      <c r="AL7129" s="3"/>
      <c r="AM7129" s="311"/>
    </row>
    <row r="7130" spans="1:39" ht="12" customHeight="1" x14ac:dyDescent="0.25">
      <c r="A7130" s="73">
        <v>3501018</v>
      </c>
      <c r="B7130" s="98" t="s">
        <v>3053</v>
      </c>
      <c r="C7130" s="74"/>
      <c r="D7130" s="115">
        <v>358.61</v>
      </c>
      <c r="E7130" s="75"/>
      <c r="F7130" s="309">
        <f t="shared" si="324"/>
        <v>430.33199999999999</v>
      </c>
      <c r="G7130" s="80" t="s">
        <v>3334</v>
      </c>
      <c r="H7130" s="358"/>
      <c r="L7130"/>
      <c r="M7130"/>
      <c r="P7130" s="9">
        <v>166</v>
      </c>
      <c r="V7130" s="39"/>
      <c r="Z7130" s="38"/>
      <c r="AA7130" s="38">
        <v>0</v>
      </c>
      <c r="AB7130" s="30"/>
      <c r="AC7130" s="31"/>
      <c r="AD7130" s="32"/>
      <c r="AE7130" s="32"/>
      <c r="AF7130" s="33"/>
      <c r="AJ7130" s="350"/>
      <c r="AK7130" s="3"/>
      <c r="AL7130" s="3"/>
      <c r="AM7130" s="311"/>
    </row>
    <row r="7131" spans="1:39" ht="12" customHeight="1" x14ac:dyDescent="0.25">
      <c r="A7131" s="73">
        <v>3501019</v>
      </c>
      <c r="B7131" s="98" t="s">
        <v>3054</v>
      </c>
      <c r="C7131" s="74"/>
      <c r="D7131" s="115">
        <v>358.61</v>
      </c>
      <c r="E7131" s="75"/>
      <c r="F7131" s="309">
        <f t="shared" si="324"/>
        <v>430.33199999999999</v>
      </c>
      <c r="G7131" s="80" t="s">
        <v>3334</v>
      </c>
      <c r="H7131" s="358"/>
      <c r="L7131"/>
      <c r="M7131"/>
      <c r="P7131" s="9">
        <v>166</v>
      </c>
      <c r="V7131" s="39"/>
      <c r="Z7131" s="38"/>
      <c r="AA7131" s="38">
        <v>0</v>
      </c>
      <c r="AB7131" s="30"/>
      <c r="AC7131" s="31"/>
      <c r="AD7131" s="32"/>
      <c r="AE7131" s="32"/>
      <c r="AF7131" s="33"/>
      <c r="AJ7131" s="350"/>
      <c r="AK7131" s="3"/>
      <c r="AL7131" s="3"/>
      <c r="AM7131" s="311"/>
    </row>
    <row r="7132" spans="1:39" ht="12" customHeight="1" x14ac:dyDescent="0.25">
      <c r="A7132" s="73">
        <v>3501020</v>
      </c>
      <c r="B7132" s="98" t="s">
        <v>3055</v>
      </c>
      <c r="C7132" s="74"/>
      <c r="D7132" s="115">
        <v>358.61</v>
      </c>
      <c r="E7132" s="75"/>
      <c r="F7132" s="309">
        <f t="shared" si="324"/>
        <v>430.33199999999999</v>
      </c>
      <c r="G7132" s="80" t="s">
        <v>3334</v>
      </c>
      <c r="H7132" s="358"/>
      <c r="L7132"/>
      <c r="M7132"/>
      <c r="P7132" s="9">
        <v>166</v>
      </c>
      <c r="V7132" s="39"/>
      <c r="Z7132" s="38"/>
      <c r="AA7132" s="38">
        <v>0</v>
      </c>
      <c r="AB7132" s="30"/>
      <c r="AC7132" s="31"/>
      <c r="AD7132" s="32"/>
      <c r="AE7132" s="32"/>
      <c r="AF7132" s="33"/>
      <c r="AJ7132" s="350"/>
      <c r="AK7132" s="3"/>
      <c r="AL7132" s="3"/>
      <c r="AM7132" s="311"/>
    </row>
    <row r="7133" spans="1:39" ht="12" customHeight="1" x14ac:dyDescent="0.25">
      <c r="A7133" s="73">
        <v>3501021</v>
      </c>
      <c r="B7133" s="98" t="s">
        <v>3056</v>
      </c>
      <c r="C7133" s="74"/>
      <c r="D7133" s="115">
        <v>358.61</v>
      </c>
      <c r="E7133" s="75"/>
      <c r="F7133" s="309">
        <f t="shared" ref="F7133:F7196" si="325">D7133*1.2</f>
        <v>430.33199999999999</v>
      </c>
      <c r="G7133" s="80" t="s">
        <v>3334</v>
      </c>
      <c r="H7133" s="358"/>
      <c r="L7133"/>
      <c r="M7133"/>
      <c r="P7133" s="9">
        <v>166</v>
      </c>
      <c r="V7133" s="39"/>
      <c r="Z7133" s="38"/>
      <c r="AA7133" s="38">
        <v>0</v>
      </c>
      <c r="AB7133" s="30"/>
      <c r="AC7133" s="31"/>
      <c r="AD7133" s="32"/>
      <c r="AE7133" s="32"/>
      <c r="AF7133" s="33"/>
      <c r="AJ7133" s="350"/>
      <c r="AK7133" s="3"/>
      <c r="AL7133" s="3"/>
      <c r="AM7133" s="311"/>
    </row>
    <row r="7134" spans="1:39" ht="12" customHeight="1" x14ac:dyDescent="0.25">
      <c r="A7134" s="73">
        <v>3501022</v>
      </c>
      <c r="B7134" s="98" t="s">
        <v>3057</v>
      </c>
      <c r="C7134" s="74"/>
      <c r="D7134" s="115">
        <v>358.61</v>
      </c>
      <c r="E7134" s="75" t="s">
        <v>6464</v>
      </c>
      <c r="F7134" s="309">
        <f t="shared" si="325"/>
        <v>430.33199999999999</v>
      </c>
      <c r="G7134" s="80" t="s">
        <v>3334</v>
      </c>
      <c r="H7134" s="358"/>
      <c r="L7134"/>
      <c r="M7134"/>
      <c r="P7134" s="9">
        <v>166</v>
      </c>
      <c r="V7134" s="39"/>
      <c r="Z7134" s="38"/>
      <c r="AA7134" s="38">
        <v>0</v>
      </c>
      <c r="AB7134" s="30"/>
      <c r="AC7134" s="31"/>
      <c r="AD7134" s="32"/>
      <c r="AE7134" s="32"/>
      <c r="AF7134" s="33"/>
      <c r="AJ7134" s="350"/>
      <c r="AK7134" s="3"/>
      <c r="AL7134" s="3"/>
      <c r="AM7134" s="311"/>
    </row>
    <row r="7135" spans="1:39" ht="12" customHeight="1" x14ac:dyDescent="0.25">
      <c r="A7135" s="73">
        <v>3501023</v>
      </c>
      <c r="B7135" s="98" t="s">
        <v>3058</v>
      </c>
      <c r="C7135" s="74"/>
      <c r="D7135" s="115">
        <v>358.61</v>
      </c>
      <c r="E7135" s="75" t="s">
        <v>6464</v>
      </c>
      <c r="F7135" s="309">
        <f t="shared" si="325"/>
        <v>430.33199999999999</v>
      </c>
      <c r="G7135" s="80" t="s">
        <v>3334</v>
      </c>
      <c r="H7135" s="358"/>
      <c r="L7135"/>
      <c r="M7135"/>
      <c r="P7135" s="9">
        <v>166</v>
      </c>
      <c r="V7135" s="39"/>
      <c r="Z7135" s="38"/>
      <c r="AA7135" s="38">
        <v>0</v>
      </c>
      <c r="AB7135" s="30"/>
      <c r="AC7135" s="31"/>
      <c r="AD7135" s="32"/>
      <c r="AE7135" s="32"/>
      <c r="AF7135" s="33"/>
      <c r="AJ7135" s="350"/>
      <c r="AK7135" s="3"/>
      <c r="AL7135" s="3"/>
      <c r="AM7135" s="311"/>
    </row>
    <row r="7136" spans="1:39" ht="12" customHeight="1" x14ac:dyDescent="0.25">
      <c r="A7136" s="73">
        <v>3501024</v>
      </c>
      <c r="B7136" s="98" t="s">
        <v>3059</v>
      </c>
      <c r="C7136" s="74"/>
      <c r="D7136" s="115">
        <v>358.61</v>
      </c>
      <c r="E7136" s="75"/>
      <c r="F7136" s="309">
        <f t="shared" si="325"/>
        <v>430.33199999999999</v>
      </c>
      <c r="G7136" s="80" t="s">
        <v>3334</v>
      </c>
      <c r="H7136" s="358"/>
      <c r="L7136"/>
      <c r="M7136"/>
      <c r="P7136" s="9">
        <v>166</v>
      </c>
      <c r="V7136" s="39"/>
      <c r="Z7136" s="38"/>
      <c r="AA7136" s="38">
        <v>0</v>
      </c>
      <c r="AB7136" s="30"/>
      <c r="AC7136" s="31"/>
      <c r="AD7136" s="32"/>
      <c r="AE7136" s="32"/>
      <c r="AF7136" s="33"/>
      <c r="AJ7136" s="350"/>
      <c r="AK7136" s="3"/>
      <c r="AL7136" s="3"/>
      <c r="AM7136" s="311"/>
    </row>
    <row r="7137" spans="1:39" ht="12" customHeight="1" x14ac:dyDescent="0.25">
      <c r="A7137" s="73">
        <v>3501025</v>
      </c>
      <c r="B7137" s="98" t="s">
        <v>3060</v>
      </c>
      <c r="C7137" s="74"/>
      <c r="D7137" s="115">
        <v>358.61</v>
      </c>
      <c r="E7137" s="75"/>
      <c r="F7137" s="309">
        <f t="shared" si="325"/>
        <v>430.33199999999999</v>
      </c>
      <c r="G7137" s="80" t="s">
        <v>3334</v>
      </c>
      <c r="H7137" s="358"/>
      <c r="L7137"/>
      <c r="M7137"/>
      <c r="P7137" s="9">
        <v>166</v>
      </c>
      <c r="V7137" s="39"/>
      <c r="Z7137" s="38"/>
      <c r="AA7137" s="38">
        <v>0</v>
      </c>
      <c r="AB7137" s="30"/>
      <c r="AC7137" s="31"/>
      <c r="AD7137" s="32"/>
      <c r="AE7137" s="32"/>
      <c r="AF7137" s="33"/>
      <c r="AJ7137" s="350"/>
      <c r="AK7137" s="3"/>
      <c r="AL7137" s="3"/>
      <c r="AM7137" s="311"/>
    </row>
    <row r="7138" spans="1:39" ht="12" customHeight="1" x14ac:dyDescent="0.25">
      <c r="A7138" s="73">
        <v>3501026</v>
      </c>
      <c r="B7138" s="98" t="s">
        <v>3061</v>
      </c>
      <c r="C7138" s="74"/>
      <c r="D7138" s="115">
        <v>358.61</v>
      </c>
      <c r="E7138" s="75"/>
      <c r="F7138" s="309">
        <f t="shared" si="325"/>
        <v>430.33199999999999</v>
      </c>
      <c r="G7138" s="80" t="s">
        <v>3334</v>
      </c>
      <c r="H7138" s="358"/>
      <c r="L7138"/>
      <c r="M7138"/>
      <c r="P7138" s="9">
        <v>166</v>
      </c>
      <c r="V7138" s="39"/>
      <c r="Z7138" s="38"/>
      <c r="AA7138" s="38">
        <v>0</v>
      </c>
      <c r="AB7138" s="30"/>
      <c r="AC7138" s="31"/>
      <c r="AD7138" s="32"/>
      <c r="AE7138" s="32"/>
      <c r="AF7138" s="33"/>
      <c r="AJ7138" s="350"/>
      <c r="AK7138" s="3"/>
      <c r="AL7138" s="3"/>
      <c r="AM7138" s="311"/>
    </row>
    <row r="7139" spans="1:39" ht="12" customHeight="1" x14ac:dyDescent="0.25">
      <c r="A7139" s="73">
        <v>2701026</v>
      </c>
      <c r="B7139" s="98" t="s">
        <v>3062</v>
      </c>
      <c r="C7139" s="74"/>
      <c r="D7139" s="115">
        <v>181.37</v>
      </c>
      <c r="E7139" s="75" t="s">
        <v>6464</v>
      </c>
      <c r="F7139" s="112">
        <f t="shared" si="325"/>
        <v>217.64400000000001</v>
      </c>
      <c r="G7139" s="80" t="s">
        <v>3334</v>
      </c>
      <c r="H7139" s="358"/>
      <c r="L7139"/>
      <c r="M7139"/>
      <c r="P7139" s="9">
        <v>166</v>
      </c>
      <c r="V7139" s="39"/>
      <c r="Z7139" s="38"/>
      <c r="AA7139" s="38">
        <v>0</v>
      </c>
      <c r="AB7139" s="30"/>
      <c r="AC7139" s="31"/>
      <c r="AD7139" s="32"/>
      <c r="AE7139" s="32"/>
      <c r="AF7139" s="33"/>
      <c r="AJ7139" s="350"/>
      <c r="AK7139" s="3"/>
      <c r="AL7139" s="3"/>
    </row>
    <row r="7140" spans="1:39" ht="12" customHeight="1" x14ac:dyDescent="0.25">
      <c r="A7140" s="73">
        <v>3503014</v>
      </c>
      <c r="B7140" s="98" t="s">
        <v>3063</v>
      </c>
      <c r="C7140" s="74"/>
      <c r="D7140" s="115">
        <v>269.11</v>
      </c>
      <c r="E7140" s="75" t="s">
        <v>1</v>
      </c>
      <c r="F7140" s="309">
        <f t="shared" si="325"/>
        <v>322.93200000000002</v>
      </c>
      <c r="G7140" s="80" t="s">
        <v>3334</v>
      </c>
      <c r="H7140" s="358"/>
      <c r="L7140"/>
      <c r="M7140"/>
      <c r="P7140" s="9">
        <v>166</v>
      </c>
      <c r="V7140" s="39"/>
      <c r="Z7140" s="38"/>
      <c r="AA7140" s="38">
        <v>0</v>
      </c>
      <c r="AB7140" s="30"/>
      <c r="AC7140" s="31"/>
      <c r="AD7140" s="32"/>
      <c r="AE7140" s="32"/>
      <c r="AF7140" s="33"/>
      <c r="AJ7140" s="350"/>
      <c r="AK7140" s="3"/>
      <c r="AL7140" s="3"/>
      <c r="AM7140" s="311"/>
    </row>
    <row r="7141" spans="1:39" ht="12" customHeight="1" x14ac:dyDescent="0.25">
      <c r="A7141" s="73">
        <v>3503015</v>
      </c>
      <c r="B7141" s="98" t="s">
        <v>3064</v>
      </c>
      <c r="C7141" s="74"/>
      <c r="D7141" s="115">
        <v>269.11</v>
      </c>
      <c r="E7141" s="75" t="s">
        <v>1</v>
      </c>
      <c r="F7141" s="309">
        <f t="shared" si="325"/>
        <v>322.93200000000002</v>
      </c>
      <c r="G7141" s="80" t="s">
        <v>3334</v>
      </c>
      <c r="H7141" s="358"/>
      <c r="L7141"/>
      <c r="M7141"/>
      <c r="P7141" s="9">
        <v>166</v>
      </c>
      <c r="V7141" s="39"/>
      <c r="Z7141" s="38"/>
      <c r="AA7141" s="38">
        <v>0</v>
      </c>
      <c r="AB7141" s="30"/>
      <c r="AC7141" s="31"/>
      <c r="AD7141" s="32"/>
      <c r="AE7141" s="32"/>
      <c r="AF7141" s="33"/>
      <c r="AJ7141" s="350"/>
      <c r="AK7141" s="3"/>
      <c r="AL7141" s="3"/>
      <c r="AM7141" s="311"/>
    </row>
    <row r="7142" spans="1:39" ht="12" customHeight="1" x14ac:dyDescent="0.25">
      <c r="A7142" s="356">
        <v>3401076</v>
      </c>
      <c r="B7142" s="98" t="s">
        <v>4832</v>
      </c>
      <c r="C7142" s="74"/>
      <c r="D7142" s="115">
        <v>2065.5300000000002</v>
      </c>
      <c r="E7142" s="75" t="s">
        <v>1</v>
      </c>
      <c r="F7142" s="309">
        <f t="shared" si="325"/>
        <v>2478.636</v>
      </c>
      <c r="G7142" s="80" t="s">
        <v>3334</v>
      </c>
      <c r="H7142" s="358"/>
      <c r="L7142"/>
      <c r="M7142"/>
      <c r="P7142" s="9">
        <v>165</v>
      </c>
      <c r="V7142" s="39"/>
      <c r="Z7142" s="38"/>
      <c r="AA7142" s="38">
        <v>9.9997970511532657</v>
      </c>
      <c r="AB7142" s="30"/>
      <c r="AC7142" s="31"/>
      <c r="AD7142" s="32"/>
      <c r="AE7142" s="32"/>
      <c r="AF7142" s="33"/>
      <c r="AJ7142" s="350"/>
      <c r="AK7142" s="3"/>
      <c r="AL7142" s="3"/>
    </row>
    <row r="7143" spans="1:39" ht="12" customHeight="1" x14ac:dyDescent="0.25">
      <c r="A7143" s="356">
        <v>3401077</v>
      </c>
      <c r="B7143" s="98" t="s">
        <v>4833</v>
      </c>
      <c r="C7143" s="74"/>
      <c r="D7143" s="115">
        <v>2065.5300000000002</v>
      </c>
      <c r="E7143" s="75" t="s">
        <v>6463</v>
      </c>
      <c r="F7143" s="309">
        <f t="shared" si="325"/>
        <v>2478.636</v>
      </c>
      <c r="G7143" s="80" t="s">
        <v>3334</v>
      </c>
      <c r="H7143" s="358"/>
      <c r="L7143"/>
      <c r="M7143"/>
      <c r="P7143" s="9">
        <v>165</v>
      </c>
      <c r="V7143" s="39"/>
      <c r="Z7143" s="38"/>
      <c r="AA7143" s="38">
        <v>10.000059485214948</v>
      </c>
      <c r="AB7143" s="30"/>
      <c r="AC7143" s="31"/>
      <c r="AD7143" s="32"/>
      <c r="AE7143" s="32"/>
      <c r="AF7143" s="33"/>
      <c r="AJ7143" s="350"/>
      <c r="AK7143" s="3"/>
      <c r="AL7143" s="3"/>
    </row>
    <row r="7144" spans="1:39" ht="12" customHeight="1" x14ac:dyDescent="0.25">
      <c r="A7144" s="356">
        <v>3401078</v>
      </c>
      <c r="B7144" s="98" t="s">
        <v>4834</v>
      </c>
      <c r="C7144" s="74"/>
      <c r="D7144" s="115">
        <v>2271.5</v>
      </c>
      <c r="E7144" s="75" t="s">
        <v>6463</v>
      </c>
      <c r="F7144" s="309">
        <f t="shared" si="325"/>
        <v>2725.7999999999997</v>
      </c>
      <c r="G7144" s="80" t="s">
        <v>3334</v>
      </c>
      <c r="H7144" s="358"/>
      <c r="L7144"/>
      <c r="M7144"/>
      <c r="P7144" s="9">
        <v>165</v>
      </c>
      <c r="V7144" s="39"/>
      <c r="Z7144" s="38"/>
      <c r="AA7144" s="38">
        <v>10.00004235331987</v>
      </c>
      <c r="AB7144" s="30"/>
      <c r="AC7144" s="31"/>
      <c r="AD7144" s="32"/>
      <c r="AE7144" s="32"/>
      <c r="AF7144" s="33"/>
      <c r="AJ7144" s="350"/>
      <c r="AK7144" s="3"/>
      <c r="AL7144" s="3"/>
    </row>
    <row r="7145" spans="1:39" ht="12" customHeight="1" x14ac:dyDescent="0.25">
      <c r="A7145" s="356">
        <v>3401075</v>
      </c>
      <c r="B7145" s="98" t="s">
        <v>4835</v>
      </c>
      <c r="C7145" s="74"/>
      <c r="D7145" s="115">
        <v>2271.5</v>
      </c>
      <c r="E7145" s="75" t="s">
        <v>1</v>
      </c>
      <c r="F7145" s="309">
        <f t="shared" si="325"/>
        <v>2725.7999999999997</v>
      </c>
      <c r="G7145" s="80" t="s">
        <v>3334</v>
      </c>
      <c r="H7145" s="358"/>
      <c r="L7145"/>
      <c r="M7145"/>
      <c r="P7145" s="9">
        <v>165</v>
      </c>
      <c r="V7145" s="39"/>
      <c r="Z7145" s="38"/>
      <c r="AA7145" s="38">
        <v>10.00004235331987</v>
      </c>
      <c r="AB7145" s="30"/>
      <c r="AC7145" s="31"/>
      <c r="AD7145" s="32"/>
      <c r="AE7145" s="32"/>
      <c r="AF7145" s="33"/>
      <c r="AJ7145" s="350"/>
      <c r="AK7145" s="3"/>
      <c r="AL7145" s="3"/>
    </row>
    <row r="7146" spans="1:39" ht="12" customHeight="1" x14ac:dyDescent="0.25">
      <c r="A7146" s="73"/>
      <c r="B7146" s="98" t="s">
        <v>2984</v>
      </c>
      <c r="C7146" s="74"/>
      <c r="D7146" s="115"/>
      <c r="E7146" s="75"/>
      <c r="F7146" s="112"/>
      <c r="G7146" s="80" t="s">
        <v>3334</v>
      </c>
      <c r="H7146" s="358"/>
      <c r="L7146"/>
      <c r="M7146"/>
      <c r="V7146" s="39"/>
      <c r="Z7146" s="38"/>
      <c r="AA7146" s="38"/>
      <c r="AB7146" s="30"/>
      <c r="AC7146" s="31"/>
      <c r="AD7146" s="32"/>
      <c r="AE7146" s="32"/>
      <c r="AF7146" s="33"/>
      <c r="AJ7146" s="350"/>
      <c r="AK7146" s="3"/>
      <c r="AL7146" s="3"/>
    </row>
    <row r="7147" spans="1:39" ht="12" customHeight="1" x14ac:dyDescent="0.25">
      <c r="A7147" s="73">
        <v>2701054</v>
      </c>
      <c r="B7147" s="98" t="s">
        <v>3089</v>
      </c>
      <c r="C7147" s="74"/>
      <c r="D7147" s="115">
        <v>235.17</v>
      </c>
      <c r="E7147" s="75"/>
      <c r="F7147" s="112">
        <f t="shared" si="325"/>
        <v>282.20399999999995</v>
      </c>
      <c r="G7147" s="80" t="s">
        <v>3334</v>
      </c>
      <c r="H7147" s="358"/>
      <c r="L7147"/>
      <c r="M7147"/>
      <c r="P7147" s="9">
        <v>166</v>
      </c>
      <c r="V7147" s="39"/>
      <c r="Z7147" s="38"/>
      <c r="AA7147" s="38">
        <v>0</v>
      </c>
      <c r="AB7147" s="30"/>
      <c r="AC7147" s="31"/>
      <c r="AD7147" s="32"/>
      <c r="AE7147" s="32"/>
      <c r="AF7147" s="33"/>
      <c r="AJ7147" s="350"/>
      <c r="AK7147" s="3"/>
      <c r="AL7147" s="3"/>
    </row>
    <row r="7148" spans="1:39" ht="12" customHeight="1" x14ac:dyDescent="0.25">
      <c r="A7148" s="73">
        <v>2701043</v>
      </c>
      <c r="B7148" s="98" t="s">
        <v>3090</v>
      </c>
      <c r="C7148" s="74"/>
      <c r="D7148" s="115">
        <v>235.17</v>
      </c>
      <c r="E7148" s="75"/>
      <c r="F7148" s="112">
        <f t="shared" si="325"/>
        <v>282.20399999999995</v>
      </c>
      <c r="G7148" s="80" t="s">
        <v>3334</v>
      </c>
      <c r="H7148" s="358"/>
      <c r="L7148"/>
      <c r="M7148"/>
      <c r="P7148" s="9">
        <v>166</v>
      </c>
      <c r="V7148" s="39"/>
      <c r="Z7148" s="38"/>
      <c r="AA7148" s="38">
        <v>0</v>
      </c>
      <c r="AB7148" s="30"/>
      <c r="AC7148" s="31"/>
      <c r="AD7148" s="32"/>
      <c r="AE7148" s="32"/>
      <c r="AF7148" s="33"/>
      <c r="AJ7148" s="350"/>
      <c r="AK7148" s="3"/>
      <c r="AL7148" s="3"/>
    </row>
    <row r="7149" spans="1:39" ht="12" customHeight="1" x14ac:dyDescent="0.25">
      <c r="A7149" s="73">
        <v>2701008</v>
      </c>
      <c r="B7149" s="98" t="s">
        <v>3091</v>
      </c>
      <c r="C7149" s="74"/>
      <c r="D7149" s="115">
        <v>235.17</v>
      </c>
      <c r="E7149" s="75"/>
      <c r="F7149" s="112">
        <f t="shared" si="325"/>
        <v>282.20399999999995</v>
      </c>
      <c r="G7149" s="80" t="s">
        <v>3334</v>
      </c>
      <c r="H7149" s="358"/>
      <c r="L7149"/>
      <c r="M7149"/>
      <c r="P7149" s="9">
        <v>166</v>
      </c>
      <c r="V7149" s="39"/>
      <c r="Z7149" s="38"/>
      <c r="AA7149" s="38">
        <v>0</v>
      </c>
      <c r="AB7149" s="30"/>
      <c r="AC7149" s="31"/>
      <c r="AD7149" s="32"/>
      <c r="AE7149" s="32"/>
      <c r="AF7149" s="33"/>
      <c r="AJ7149" s="350"/>
      <c r="AK7149" s="3"/>
      <c r="AL7149" s="3"/>
    </row>
    <row r="7150" spans="1:39" ht="12" customHeight="1" x14ac:dyDescent="0.25">
      <c r="A7150" s="73">
        <v>2701013</v>
      </c>
      <c r="B7150" s="98" t="s">
        <v>3092</v>
      </c>
      <c r="C7150" s="74"/>
      <c r="D7150" s="115">
        <v>235.17</v>
      </c>
      <c r="E7150" s="75"/>
      <c r="F7150" s="112">
        <f t="shared" si="325"/>
        <v>282.20399999999995</v>
      </c>
      <c r="G7150" s="80" t="s">
        <v>3334</v>
      </c>
      <c r="H7150" s="358"/>
      <c r="L7150"/>
      <c r="M7150"/>
      <c r="P7150" s="9">
        <v>166</v>
      </c>
      <c r="V7150" s="39"/>
      <c r="Z7150" s="38"/>
      <c r="AA7150" s="38">
        <v>0</v>
      </c>
      <c r="AB7150" s="30"/>
      <c r="AC7150" s="31"/>
      <c r="AD7150" s="32"/>
      <c r="AE7150" s="32"/>
      <c r="AF7150" s="33"/>
      <c r="AJ7150" s="350"/>
      <c r="AK7150" s="3"/>
      <c r="AL7150" s="3"/>
    </row>
    <row r="7151" spans="1:39" ht="12" customHeight="1" x14ac:dyDescent="0.25">
      <c r="A7151" s="73">
        <v>2701002</v>
      </c>
      <c r="B7151" s="98" t="s">
        <v>3093</v>
      </c>
      <c r="C7151" s="74"/>
      <c r="D7151" s="115">
        <v>251.63</v>
      </c>
      <c r="E7151" s="75" t="s">
        <v>6464</v>
      </c>
      <c r="F7151" s="112">
        <f t="shared" si="325"/>
        <v>301.95599999999996</v>
      </c>
      <c r="G7151" s="80" t="s">
        <v>3334</v>
      </c>
      <c r="H7151" s="358"/>
      <c r="L7151"/>
      <c r="M7151"/>
      <c r="P7151" s="9">
        <v>166</v>
      </c>
      <c r="V7151" s="39"/>
      <c r="Z7151" s="38"/>
      <c r="AA7151" s="38">
        <v>0</v>
      </c>
      <c r="AB7151" s="30"/>
      <c r="AC7151" s="31"/>
      <c r="AD7151" s="32"/>
      <c r="AE7151" s="32"/>
      <c r="AF7151" s="33"/>
      <c r="AJ7151" s="350"/>
      <c r="AK7151" s="3"/>
      <c r="AL7151" s="3"/>
    </row>
    <row r="7152" spans="1:39" ht="12" customHeight="1" x14ac:dyDescent="0.25">
      <c r="A7152" s="73">
        <v>2701061</v>
      </c>
      <c r="B7152" s="98" t="s">
        <v>3094</v>
      </c>
      <c r="C7152" s="74"/>
      <c r="D7152" s="115">
        <v>251.62</v>
      </c>
      <c r="E7152" s="75"/>
      <c r="F7152" s="112">
        <f t="shared" si="325"/>
        <v>301.94400000000002</v>
      </c>
      <c r="G7152" s="80" t="s">
        <v>3334</v>
      </c>
      <c r="H7152" s="358"/>
      <c r="L7152"/>
      <c r="M7152"/>
      <c r="P7152" s="9">
        <v>166</v>
      </c>
      <c r="V7152" s="39"/>
      <c r="Z7152" s="38"/>
      <c r="AA7152" s="38">
        <v>0</v>
      </c>
      <c r="AB7152" s="30"/>
      <c r="AC7152" s="31"/>
      <c r="AD7152" s="32"/>
      <c r="AE7152" s="32"/>
      <c r="AF7152" s="33"/>
      <c r="AJ7152" s="350"/>
      <c r="AK7152" s="3"/>
      <c r="AL7152" s="3"/>
    </row>
    <row r="7153" spans="1:39" ht="12" customHeight="1" x14ac:dyDescent="0.25">
      <c r="A7153" s="73">
        <v>5905069</v>
      </c>
      <c r="B7153" s="98" t="s">
        <v>3095</v>
      </c>
      <c r="C7153" s="74"/>
      <c r="D7153" s="115">
        <v>350.14</v>
      </c>
      <c r="E7153" s="75" t="s">
        <v>6463</v>
      </c>
      <c r="F7153" s="309">
        <f t="shared" si="325"/>
        <v>420.16799999999995</v>
      </c>
      <c r="G7153" s="80" t="s">
        <v>3334</v>
      </c>
      <c r="H7153" s="358"/>
      <c r="L7153"/>
      <c r="M7153"/>
      <c r="P7153" s="9">
        <v>166</v>
      </c>
      <c r="V7153" s="39"/>
      <c r="Z7153" s="38"/>
      <c r="AA7153" s="38">
        <v>0</v>
      </c>
      <c r="AB7153" s="30"/>
      <c r="AC7153" s="31"/>
      <c r="AD7153" s="32"/>
      <c r="AE7153" s="32"/>
      <c r="AF7153" s="33"/>
      <c r="AJ7153" s="350">
        <v>3503069</v>
      </c>
      <c r="AK7153" s="3"/>
      <c r="AL7153" s="3"/>
      <c r="AM7153" s="311"/>
    </row>
    <row r="7154" spans="1:39" ht="12" customHeight="1" x14ac:dyDescent="0.25">
      <c r="A7154" s="73">
        <v>5905070</v>
      </c>
      <c r="B7154" s="98" t="s">
        <v>3096</v>
      </c>
      <c r="C7154" s="74"/>
      <c r="D7154" s="115">
        <v>350.14</v>
      </c>
      <c r="E7154" s="75" t="s">
        <v>6463</v>
      </c>
      <c r="F7154" s="309">
        <f t="shared" si="325"/>
        <v>420.16799999999995</v>
      </c>
      <c r="G7154" s="80" t="s">
        <v>3334</v>
      </c>
      <c r="H7154" s="358"/>
      <c r="L7154"/>
      <c r="M7154"/>
      <c r="P7154" s="9">
        <v>166</v>
      </c>
      <c r="V7154" s="39"/>
      <c r="Z7154" s="38"/>
      <c r="AA7154" s="38">
        <v>0</v>
      </c>
      <c r="AB7154" s="30"/>
      <c r="AC7154" s="31"/>
      <c r="AD7154" s="32"/>
      <c r="AE7154" s="32"/>
      <c r="AF7154" s="33"/>
      <c r="AJ7154" s="350">
        <v>3503070</v>
      </c>
      <c r="AK7154" s="3"/>
      <c r="AL7154" s="3"/>
      <c r="AM7154" s="311"/>
    </row>
    <row r="7155" spans="1:39" ht="12" customHeight="1" x14ac:dyDescent="0.25">
      <c r="A7155" s="73">
        <v>3503071</v>
      </c>
      <c r="B7155" s="98" t="s">
        <v>3097</v>
      </c>
      <c r="C7155" s="74"/>
      <c r="D7155" s="115">
        <v>283.45</v>
      </c>
      <c r="E7155" s="75" t="s">
        <v>6463</v>
      </c>
      <c r="F7155" s="309">
        <f t="shared" si="325"/>
        <v>340.14</v>
      </c>
      <c r="G7155" s="80" t="s">
        <v>3334</v>
      </c>
      <c r="H7155" s="358"/>
      <c r="L7155"/>
      <c r="M7155"/>
      <c r="P7155" s="9">
        <v>166</v>
      </c>
      <c r="V7155" s="39"/>
      <c r="Z7155" s="38"/>
      <c r="AA7155" s="38">
        <v>0</v>
      </c>
      <c r="AB7155" s="30"/>
      <c r="AC7155" s="31"/>
      <c r="AD7155" s="32"/>
      <c r="AE7155" s="32"/>
      <c r="AF7155" s="33"/>
      <c r="AJ7155" s="350"/>
      <c r="AK7155" s="3"/>
      <c r="AL7155" s="3"/>
      <c r="AM7155" s="311"/>
    </row>
    <row r="7156" spans="1:39" ht="12" customHeight="1" x14ac:dyDescent="0.25">
      <c r="A7156" s="73">
        <v>5905073</v>
      </c>
      <c r="B7156" s="98" t="s">
        <v>3099</v>
      </c>
      <c r="C7156" s="74"/>
      <c r="D7156" s="115">
        <v>350.14</v>
      </c>
      <c r="E7156" s="75" t="s">
        <v>6463</v>
      </c>
      <c r="F7156" s="309">
        <f t="shared" ref="F7156" si="326">D7156*1.2</f>
        <v>420.16799999999995</v>
      </c>
      <c r="G7156" s="80" t="s">
        <v>3334</v>
      </c>
      <c r="H7156" s="358"/>
      <c r="L7156"/>
      <c r="M7156"/>
      <c r="P7156" s="9">
        <v>166</v>
      </c>
      <c r="V7156" s="39"/>
      <c r="Z7156" s="38"/>
      <c r="AA7156" s="38">
        <v>0</v>
      </c>
      <c r="AB7156" s="30"/>
      <c r="AC7156" s="31"/>
      <c r="AD7156" s="32"/>
      <c r="AE7156" s="32"/>
      <c r="AF7156" s="33"/>
      <c r="AJ7156" s="350">
        <v>3503073</v>
      </c>
      <c r="AK7156" s="3"/>
      <c r="AL7156" s="3"/>
      <c r="AM7156" s="311"/>
    </row>
    <row r="7157" spans="1:39" ht="12" customHeight="1" x14ac:dyDescent="0.25">
      <c r="A7157" s="73">
        <v>5905073</v>
      </c>
      <c r="B7157" s="98" t="s">
        <v>3099</v>
      </c>
      <c r="C7157" s="74"/>
      <c r="D7157" s="115">
        <v>350.14</v>
      </c>
      <c r="E7157" s="75" t="s">
        <v>6463</v>
      </c>
      <c r="F7157" s="309">
        <f t="shared" si="325"/>
        <v>420.16799999999995</v>
      </c>
      <c r="G7157" s="80" t="s">
        <v>3334</v>
      </c>
      <c r="H7157" s="358"/>
      <c r="L7157"/>
      <c r="M7157"/>
      <c r="P7157" s="9">
        <v>166</v>
      </c>
      <c r="V7157" s="39"/>
      <c r="Z7157" s="38"/>
      <c r="AA7157" s="38">
        <v>0</v>
      </c>
      <c r="AB7157" s="30"/>
      <c r="AC7157" s="31"/>
      <c r="AD7157" s="32"/>
      <c r="AE7157" s="32"/>
      <c r="AF7157" s="33"/>
      <c r="AJ7157" s="350">
        <v>3503073</v>
      </c>
      <c r="AK7157" s="3"/>
      <c r="AL7157" s="3"/>
      <c r="AM7157" s="311"/>
    </row>
    <row r="7158" spans="1:39" ht="12" customHeight="1" x14ac:dyDescent="0.25">
      <c r="A7158" s="73">
        <v>5905074</v>
      </c>
      <c r="B7158" s="98" t="s">
        <v>3100</v>
      </c>
      <c r="C7158" s="74"/>
      <c r="D7158" s="115">
        <v>350.14</v>
      </c>
      <c r="E7158" s="75" t="s">
        <v>6463</v>
      </c>
      <c r="F7158" s="309">
        <f t="shared" si="325"/>
        <v>420.16799999999995</v>
      </c>
      <c r="G7158" s="80" t="s">
        <v>3334</v>
      </c>
      <c r="H7158" s="358"/>
      <c r="L7158"/>
      <c r="M7158"/>
      <c r="P7158" s="9">
        <v>166</v>
      </c>
      <c r="V7158" s="39"/>
      <c r="Z7158" s="38"/>
      <c r="AA7158" s="38">
        <v>0</v>
      </c>
      <c r="AB7158" s="30"/>
      <c r="AC7158" s="31"/>
      <c r="AD7158" s="32"/>
      <c r="AE7158" s="32"/>
      <c r="AF7158" s="33"/>
      <c r="AJ7158" s="350">
        <v>3503074</v>
      </c>
      <c r="AK7158" s="3"/>
      <c r="AL7158" s="3"/>
      <c r="AM7158" s="311"/>
    </row>
    <row r="7159" spans="1:39" ht="12" customHeight="1" x14ac:dyDescent="0.25">
      <c r="A7159" s="73">
        <v>3502040</v>
      </c>
      <c r="B7159" s="98" t="s">
        <v>3101</v>
      </c>
      <c r="C7159" s="74"/>
      <c r="D7159" s="115">
        <v>437.13</v>
      </c>
      <c r="E7159" s="75"/>
      <c r="F7159" s="112">
        <f t="shared" si="325"/>
        <v>524.55599999999993</v>
      </c>
      <c r="G7159" s="80" t="s">
        <v>3334</v>
      </c>
      <c r="H7159" s="358"/>
      <c r="L7159"/>
      <c r="M7159"/>
      <c r="P7159" s="9">
        <v>166</v>
      </c>
      <c r="V7159" s="39"/>
      <c r="Z7159" s="38"/>
      <c r="AA7159" s="38">
        <v>14.999508535106969</v>
      </c>
      <c r="AB7159" s="30"/>
      <c r="AC7159" s="31"/>
      <c r="AD7159" s="32"/>
      <c r="AE7159" s="32"/>
      <c r="AF7159" s="33"/>
      <c r="AJ7159" s="350"/>
      <c r="AK7159" s="3"/>
      <c r="AL7159" s="3"/>
    </row>
    <row r="7160" spans="1:39" ht="12" customHeight="1" x14ac:dyDescent="0.25">
      <c r="A7160" s="73">
        <v>3502039</v>
      </c>
      <c r="B7160" s="98" t="s">
        <v>3102</v>
      </c>
      <c r="C7160" s="74"/>
      <c r="D7160" s="115">
        <v>437.13</v>
      </c>
      <c r="E7160" s="75"/>
      <c r="F7160" s="112">
        <f t="shared" si="325"/>
        <v>524.55599999999993</v>
      </c>
      <c r="G7160" s="80" t="s">
        <v>3334</v>
      </c>
      <c r="H7160" s="358"/>
      <c r="L7160"/>
      <c r="M7160"/>
      <c r="P7160" s="9">
        <v>166</v>
      </c>
      <c r="V7160" s="39"/>
      <c r="Z7160" s="38"/>
      <c r="AA7160" s="38">
        <v>14.999508535106969</v>
      </c>
      <c r="AB7160" s="30"/>
      <c r="AC7160" s="31"/>
      <c r="AD7160" s="32"/>
      <c r="AE7160" s="32"/>
      <c r="AF7160" s="33"/>
      <c r="AJ7160" s="350"/>
      <c r="AK7160" s="3"/>
      <c r="AL7160" s="3"/>
    </row>
    <row r="7161" spans="1:39" ht="12" customHeight="1" x14ac:dyDescent="0.25">
      <c r="A7161" s="73">
        <v>3502042</v>
      </c>
      <c r="B7161" s="98" t="s">
        <v>3103</v>
      </c>
      <c r="C7161" s="74"/>
      <c r="D7161" s="115">
        <v>437.13</v>
      </c>
      <c r="E7161" s="75"/>
      <c r="F7161" s="112">
        <f t="shared" si="325"/>
        <v>524.55599999999993</v>
      </c>
      <c r="G7161" s="80" t="s">
        <v>3334</v>
      </c>
      <c r="H7161" s="358"/>
      <c r="L7161"/>
      <c r="M7161"/>
      <c r="P7161" s="9">
        <v>166</v>
      </c>
      <c r="V7161" s="39"/>
      <c r="Z7161" s="38"/>
      <c r="AA7161" s="38">
        <v>14.999508535106969</v>
      </c>
      <c r="AB7161" s="30"/>
      <c r="AC7161" s="31"/>
      <c r="AD7161" s="32"/>
      <c r="AE7161" s="32"/>
      <c r="AF7161" s="33"/>
      <c r="AJ7161" s="350"/>
      <c r="AK7161" s="3"/>
      <c r="AL7161" s="3"/>
    </row>
    <row r="7162" spans="1:39" ht="12" customHeight="1" x14ac:dyDescent="0.25">
      <c r="A7162" s="73">
        <v>3502043</v>
      </c>
      <c r="B7162" s="98" t="s">
        <v>3104</v>
      </c>
      <c r="C7162" s="74"/>
      <c r="D7162" s="115">
        <v>333.04</v>
      </c>
      <c r="E7162" s="75" t="s">
        <v>6464</v>
      </c>
      <c r="F7162" s="309">
        <f t="shared" si="325"/>
        <v>399.64800000000002</v>
      </c>
      <c r="G7162" s="80" t="s">
        <v>3334</v>
      </c>
      <c r="H7162" s="358"/>
      <c r="L7162"/>
      <c r="M7162"/>
      <c r="P7162" s="9">
        <v>166</v>
      </c>
      <c r="V7162" s="39"/>
      <c r="Z7162" s="38"/>
      <c r="AA7162" s="38">
        <v>0</v>
      </c>
      <c r="AB7162" s="30"/>
      <c r="AC7162" s="31"/>
      <c r="AD7162" s="32"/>
      <c r="AE7162" s="32"/>
      <c r="AF7162" s="33"/>
      <c r="AJ7162" s="350"/>
      <c r="AK7162" s="3"/>
      <c r="AL7162" s="3"/>
      <c r="AM7162" s="311"/>
    </row>
    <row r="7163" spans="1:39" ht="12" customHeight="1" x14ac:dyDescent="0.25">
      <c r="A7163" s="73">
        <v>3502041</v>
      </c>
      <c r="B7163" s="98" t="s">
        <v>3105</v>
      </c>
      <c r="C7163" s="74"/>
      <c r="D7163" s="115">
        <v>437.13</v>
      </c>
      <c r="E7163" s="75"/>
      <c r="F7163" s="112">
        <f t="shared" si="325"/>
        <v>524.55599999999993</v>
      </c>
      <c r="G7163" s="80" t="s">
        <v>3334</v>
      </c>
      <c r="H7163" s="358"/>
      <c r="L7163"/>
      <c r="M7163"/>
      <c r="P7163" s="9">
        <v>166</v>
      </c>
      <c r="V7163" s="39"/>
      <c r="Z7163" s="38"/>
      <c r="AA7163" s="38">
        <v>14.999508535106969</v>
      </c>
      <c r="AB7163" s="30"/>
      <c r="AC7163" s="31"/>
      <c r="AD7163" s="32"/>
      <c r="AE7163" s="32"/>
      <c r="AF7163" s="33"/>
      <c r="AJ7163" s="350"/>
      <c r="AK7163" s="3"/>
      <c r="AL7163" s="3"/>
    </row>
    <row r="7164" spans="1:39" ht="12" customHeight="1" x14ac:dyDescent="0.25">
      <c r="A7164" s="73">
        <v>3501061</v>
      </c>
      <c r="B7164" s="98" t="s">
        <v>3106</v>
      </c>
      <c r="C7164" s="74"/>
      <c r="D7164" s="115">
        <v>390.13</v>
      </c>
      <c r="E7164" s="75" t="s">
        <v>6464</v>
      </c>
      <c r="F7164" s="309">
        <f t="shared" si="325"/>
        <v>468.15599999999995</v>
      </c>
      <c r="G7164" s="80" t="s">
        <v>3334</v>
      </c>
      <c r="H7164" s="358"/>
      <c r="L7164"/>
      <c r="M7164"/>
      <c r="P7164" s="9">
        <v>166</v>
      </c>
      <c r="V7164" s="39"/>
      <c r="Z7164" s="38"/>
      <c r="AA7164" s="38">
        <v>0</v>
      </c>
      <c r="AB7164" s="30"/>
      <c r="AC7164" s="31"/>
      <c r="AD7164" s="32"/>
      <c r="AE7164" s="32"/>
      <c r="AF7164" s="33"/>
      <c r="AJ7164" s="350"/>
      <c r="AK7164" s="3"/>
      <c r="AL7164" s="3"/>
      <c r="AM7164" s="311"/>
    </row>
    <row r="7165" spans="1:39" ht="12" customHeight="1" x14ac:dyDescent="0.25">
      <c r="A7165" s="73">
        <v>3501062</v>
      </c>
      <c r="B7165" s="98" t="s">
        <v>3107</v>
      </c>
      <c r="C7165" s="74"/>
      <c r="D7165" s="115">
        <v>390.13</v>
      </c>
      <c r="E7165" s="75"/>
      <c r="F7165" s="309">
        <f t="shared" si="325"/>
        <v>468.15599999999995</v>
      </c>
      <c r="G7165" s="80" t="s">
        <v>3334</v>
      </c>
      <c r="H7165" s="358"/>
      <c r="L7165"/>
      <c r="M7165"/>
      <c r="P7165" s="9">
        <v>166</v>
      </c>
      <c r="V7165" s="39"/>
      <c r="Z7165" s="38"/>
      <c r="AA7165" s="38">
        <v>0</v>
      </c>
      <c r="AB7165" s="30"/>
      <c r="AC7165" s="31"/>
      <c r="AD7165" s="32"/>
      <c r="AE7165" s="32"/>
      <c r="AF7165" s="33"/>
      <c r="AJ7165" s="350"/>
      <c r="AK7165" s="3"/>
      <c r="AL7165" s="3"/>
      <c r="AM7165" s="311"/>
    </row>
    <row r="7166" spans="1:39" ht="12" customHeight="1" x14ac:dyDescent="0.25">
      <c r="A7166" s="73">
        <v>3501063</v>
      </c>
      <c r="B7166" s="98" t="s">
        <v>3108</v>
      </c>
      <c r="C7166" s="74"/>
      <c r="D7166" s="115">
        <v>390.13</v>
      </c>
      <c r="E7166" s="75"/>
      <c r="F7166" s="309">
        <f t="shared" si="325"/>
        <v>468.15599999999995</v>
      </c>
      <c r="G7166" s="80" t="s">
        <v>3334</v>
      </c>
      <c r="H7166" s="358"/>
      <c r="L7166"/>
      <c r="M7166"/>
      <c r="P7166" s="9">
        <v>166</v>
      </c>
      <c r="V7166" s="39"/>
      <c r="Z7166" s="38"/>
      <c r="AA7166" s="38">
        <v>0</v>
      </c>
      <c r="AB7166" s="30"/>
      <c r="AC7166" s="31"/>
      <c r="AD7166" s="32"/>
      <c r="AE7166" s="32"/>
      <c r="AF7166" s="33"/>
      <c r="AJ7166" s="350"/>
      <c r="AK7166" s="3"/>
      <c r="AL7166" s="3"/>
      <c r="AM7166" s="311"/>
    </row>
    <row r="7167" spans="1:39" ht="12" customHeight="1" x14ac:dyDescent="0.25">
      <c r="A7167" s="73">
        <v>3501064</v>
      </c>
      <c r="B7167" s="98" t="s">
        <v>3109</v>
      </c>
      <c r="C7167" s="74"/>
      <c r="D7167" s="115">
        <v>390.13</v>
      </c>
      <c r="E7167" s="75"/>
      <c r="F7167" s="309">
        <f t="shared" si="325"/>
        <v>468.15599999999995</v>
      </c>
      <c r="G7167" s="80" t="s">
        <v>3334</v>
      </c>
      <c r="H7167" s="358"/>
      <c r="L7167"/>
      <c r="M7167"/>
      <c r="P7167" s="9">
        <v>166</v>
      </c>
      <c r="V7167" s="39"/>
      <c r="Z7167" s="38"/>
      <c r="AA7167" s="38">
        <v>0</v>
      </c>
      <c r="AB7167" s="30"/>
      <c r="AC7167" s="31"/>
      <c r="AD7167" s="32"/>
      <c r="AE7167" s="32"/>
      <c r="AF7167" s="33"/>
      <c r="AJ7167" s="350"/>
      <c r="AK7167" s="3"/>
      <c r="AL7167" s="3"/>
      <c r="AM7167" s="311"/>
    </row>
    <row r="7168" spans="1:39" ht="12" customHeight="1" x14ac:dyDescent="0.25">
      <c r="A7168" s="73">
        <v>3501066</v>
      </c>
      <c r="B7168" s="98" t="s">
        <v>3110</v>
      </c>
      <c r="C7168" s="74"/>
      <c r="D7168" s="115">
        <v>390.13</v>
      </c>
      <c r="E7168" s="75" t="s">
        <v>6464</v>
      </c>
      <c r="F7168" s="309">
        <f t="shared" si="325"/>
        <v>468.15599999999995</v>
      </c>
      <c r="G7168" s="80" t="s">
        <v>3334</v>
      </c>
      <c r="H7168" s="358"/>
      <c r="L7168"/>
      <c r="M7168"/>
      <c r="P7168" s="9">
        <v>166</v>
      </c>
      <c r="V7168" s="39"/>
      <c r="Z7168" s="38"/>
      <c r="AA7168" s="38">
        <v>0</v>
      </c>
      <c r="AB7168" s="30"/>
      <c r="AC7168" s="31"/>
      <c r="AD7168" s="32"/>
      <c r="AE7168" s="32"/>
      <c r="AF7168" s="33"/>
      <c r="AJ7168" s="350"/>
      <c r="AK7168" s="3"/>
      <c r="AL7168" s="3"/>
      <c r="AM7168" s="311"/>
    </row>
    <row r="7169" spans="1:39" ht="12" customHeight="1" x14ac:dyDescent="0.25">
      <c r="A7169" s="73">
        <v>3501067</v>
      </c>
      <c r="B7169" s="98" t="s">
        <v>3111</v>
      </c>
      <c r="C7169" s="74"/>
      <c r="D7169" s="115">
        <v>390.13</v>
      </c>
      <c r="E7169" s="75"/>
      <c r="F7169" s="309">
        <f t="shared" si="325"/>
        <v>468.15599999999995</v>
      </c>
      <c r="G7169" s="80" t="s">
        <v>3334</v>
      </c>
      <c r="H7169" s="358"/>
      <c r="L7169"/>
      <c r="M7169"/>
      <c r="P7169" s="9">
        <v>166</v>
      </c>
      <c r="V7169" s="39"/>
      <c r="Z7169" s="38"/>
      <c r="AA7169" s="38">
        <v>0</v>
      </c>
      <c r="AB7169" s="30"/>
      <c r="AC7169" s="31"/>
      <c r="AD7169" s="32"/>
      <c r="AE7169" s="32"/>
      <c r="AF7169" s="33"/>
      <c r="AJ7169" s="350"/>
      <c r="AK7169" s="3"/>
      <c r="AL7169" s="3"/>
      <c r="AM7169" s="311"/>
    </row>
    <row r="7170" spans="1:39" ht="12" customHeight="1" x14ac:dyDescent="0.25">
      <c r="A7170" s="73">
        <v>3501068</v>
      </c>
      <c r="B7170" s="98" t="s">
        <v>3112</v>
      </c>
      <c r="C7170" s="74"/>
      <c r="D7170" s="115">
        <v>390.13</v>
      </c>
      <c r="E7170" s="75"/>
      <c r="F7170" s="309">
        <f t="shared" si="325"/>
        <v>468.15599999999995</v>
      </c>
      <c r="G7170" s="80" t="s">
        <v>3334</v>
      </c>
      <c r="H7170" s="358"/>
      <c r="L7170"/>
      <c r="M7170"/>
      <c r="P7170" s="9">
        <v>166</v>
      </c>
      <c r="V7170" s="39"/>
      <c r="Z7170" s="38"/>
      <c r="AA7170" s="38">
        <v>0</v>
      </c>
      <c r="AB7170" s="30"/>
      <c r="AC7170" s="31"/>
      <c r="AD7170" s="32"/>
      <c r="AE7170" s="32"/>
      <c r="AF7170" s="33"/>
      <c r="AJ7170" s="350"/>
      <c r="AK7170" s="3"/>
      <c r="AL7170" s="3"/>
      <c r="AM7170" s="311"/>
    </row>
    <row r="7171" spans="1:39" ht="12" customHeight="1" x14ac:dyDescent="0.25">
      <c r="A7171" s="73">
        <v>3501069</v>
      </c>
      <c r="B7171" s="98" t="s">
        <v>3113</v>
      </c>
      <c r="C7171" s="74"/>
      <c r="D7171" s="115">
        <v>390.13</v>
      </c>
      <c r="E7171" s="75"/>
      <c r="F7171" s="309">
        <f t="shared" si="325"/>
        <v>468.15599999999995</v>
      </c>
      <c r="G7171" s="80" t="s">
        <v>3334</v>
      </c>
      <c r="H7171" s="358"/>
      <c r="L7171"/>
      <c r="M7171"/>
      <c r="P7171" s="9">
        <v>166</v>
      </c>
      <c r="V7171" s="39"/>
      <c r="Z7171" s="38"/>
      <c r="AA7171" s="38">
        <v>0</v>
      </c>
      <c r="AB7171" s="30"/>
      <c r="AC7171" s="31"/>
      <c r="AD7171" s="32"/>
      <c r="AE7171" s="32"/>
      <c r="AF7171" s="33"/>
      <c r="AJ7171" s="350"/>
      <c r="AK7171" s="3"/>
      <c r="AL7171" s="3"/>
      <c r="AM7171" s="311"/>
    </row>
    <row r="7172" spans="1:39" ht="12" customHeight="1" x14ac:dyDescent="0.25">
      <c r="A7172" s="73">
        <v>3503067</v>
      </c>
      <c r="B7172" s="98" t="s">
        <v>3114</v>
      </c>
      <c r="C7172" s="74"/>
      <c r="D7172" s="115">
        <v>283.45</v>
      </c>
      <c r="E7172" s="75" t="s">
        <v>6463</v>
      </c>
      <c r="F7172" s="309">
        <f t="shared" si="325"/>
        <v>340.14</v>
      </c>
      <c r="G7172" s="80" t="s">
        <v>3334</v>
      </c>
      <c r="H7172" s="358"/>
      <c r="L7172"/>
      <c r="M7172"/>
      <c r="P7172" s="9">
        <v>166</v>
      </c>
      <c r="V7172" s="39"/>
      <c r="Z7172" s="38"/>
      <c r="AA7172" s="38">
        <v>0</v>
      </c>
      <c r="AB7172" s="30"/>
      <c r="AC7172" s="31"/>
      <c r="AD7172" s="32"/>
      <c r="AE7172" s="32"/>
      <c r="AF7172" s="33"/>
      <c r="AJ7172" s="350"/>
      <c r="AK7172" s="3"/>
      <c r="AL7172" s="3"/>
      <c r="AM7172" s="311"/>
    </row>
    <row r="7173" spans="1:39" ht="12" customHeight="1" x14ac:dyDescent="0.25">
      <c r="A7173" s="73">
        <v>3503068</v>
      </c>
      <c r="B7173" s="98" t="s">
        <v>3115</v>
      </c>
      <c r="C7173" s="74"/>
      <c r="D7173" s="115">
        <v>283.45</v>
      </c>
      <c r="E7173" s="75" t="s">
        <v>6463</v>
      </c>
      <c r="F7173" s="309">
        <f t="shared" si="325"/>
        <v>340.14</v>
      </c>
      <c r="G7173" s="80" t="s">
        <v>3334</v>
      </c>
      <c r="H7173" s="358"/>
      <c r="L7173"/>
      <c r="M7173"/>
      <c r="P7173" s="9">
        <v>166</v>
      </c>
      <c r="V7173" s="39"/>
      <c r="Z7173" s="38"/>
      <c r="AA7173" s="38">
        <v>0</v>
      </c>
      <c r="AB7173" s="30"/>
      <c r="AC7173" s="31"/>
      <c r="AD7173" s="32"/>
      <c r="AE7173" s="32"/>
      <c r="AF7173" s="33"/>
      <c r="AJ7173" s="350"/>
      <c r="AK7173" s="3"/>
      <c r="AL7173" s="3"/>
      <c r="AM7173" s="311"/>
    </row>
    <row r="7174" spans="1:39" ht="12" customHeight="1" x14ac:dyDescent="0.25">
      <c r="A7174" s="356">
        <v>3401024</v>
      </c>
      <c r="B7174" s="98" t="s">
        <v>4782</v>
      </c>
      <c r="C7174" s="74"/>
      <c r="D7174" s="115">
        <v>1720.95</v>
      </c>
      <c r="E7174" s="75" t="s">
        <v>6463</v>
      </c>
      <c r="F7174" s="309">
        <f t="shared" si="325"/>
        <v>2065.14</v>
      </c>
      <c r="G7174" s="80" t="s">
        <v>3334</v>
      </c>
      <c r="H7174" s="358"/>
      <c r="L7174"/>
      <c r="M7174"/>
      <c r="P7174" s="9">
        <v>165</v>
      </c>
      <c r="V7174" s="39"/>
      <c r="Z7174" s="38"/>
      <c r="AA7174" s="38">
        <v>9.9999493006017985</v>
      </c>
      <c r="AB7174" s="30"/>
      <c r="AC7174" s="31"/>
      <c r="AD7174" s="32"/>
      <c r="AE7174" s="32"/>
      <c r="AF7174" s="33"/>
      <c r="AJ7174" s="350"/>
      <c r="AK7174" s="3"/>
      <c r="AL7174" s="3"/>
    </row>
    <row r="7175" spans="1:39" ht="12" customHeight="1" x14ac:dyDescent="0.25">
      <c r="A7175" s="73"/>
      <c r="B7175" s="98" t="s">
        <v>2984</v>
      </c>
      <c r="C7175" s="74"/>
      <c r="D7175" s="115"/>
      <c r="E7175" s="75"/>
      <c r="F7175" s="112"/>
      <c r="G7175" s="80" t="s">
        <v>3334</v>
      </c>
      <c r="H7175" s="358"/>
      <c r="L7175"/>
      <c r="M7175"/>
      <c r="V7175" s="39"/>
      <c r="Z7175" s="38"/>
      <c r="AA7175" s="38"/>
      <c r="AB7175" s="30"/>
      <c r="AC7175" s="31"/>
      <c r="AD7175" s="32"/>
      <c r="AE7175" s="32"/>
      <c r="AF7175" s="33"/>
      <c r="AJ7175" s="350"/>
      <c r="AK7175" s="3"/>
      <c r="AL7175" s="3"/>
    </row>
    <row r="7176" spans="1:39" ht="12" customHeight="1" x14ac:dyDescent="0.25">
      <c r="A7176" s="73">
        <v>2701046</v>
      </c>
      <c r="B7176" s="98" t="s">
        <v>3032</v>
      </c>
      <c r="C7176" s="74"/>
      <c r="D7176" s="115">
        <v>203.84</v>
      </c>
      <c r="E7176" s="75"/>
      <c r="F7176" s="112">
        <f t="shared" si="325"/>
        <v>244.608</v>
      </c>
      <c r="G7176" s="80" t="s">
        <v>3334</v>
      </c>
      <c r="H7176" s="358"/>
      <c r="L7176"/>
      <c r="M7176"/>
      <c r="P7176" s="9">
        <v>166</v>
      </c>
      <c r="V7176" s="39"/>
      <c r="Z7176" s="38"/>
      <c r="AA7176" s="38">
        <v>0</v>
      </c>
      <c r="AB7176" s="30"/>
      <c r="AC7176" s="31"/>
      <c r="AD7176" s="32"/>
      <c r="AE7176" s="32"/>
      <c r="AF7176" s="33"/>
      <c r="AJ7176" s="350"/>
      <c r="AK7176" s="3"/>
      <c r="AL7176" s="3"/>
    </row>
    <row r="7177" spans="1:39" ht="12" customHeight="1" x14ac:dyDescent="0.25">
      <c r="A7177" s="73">
        <v>2701005</v>
      </c>
      <c r="B7177" s="98" t="s">
        <v>3033</v>
      </c>
      <c r="C7177" s="74"/>
      <c r="D7177" s="115">
        <v>203.84</v>
      </c>
      <c r="E7177" s="75"/>
      <c r="F7177" s="112">
        <f t="shared" si="325"/>
        <v>244.608</v>
      </c>
      <c r="G7177" s="80" t="s">
        <v>3334</v>
      </c>
      <c r="H7177" s="358"/>
      <c r="L7177"/>
      <c r="M7177"/>
      <c r="P7177" s="9">
        <v>166</v>
      </c>
      <c r="V7177" s="39"/>
      <c r="Z7177" s="38"/>
      <c r="AA7177" s="38">
        <v>0</v>
      </c>
      <c r="AB7177" s="30"/>
      <c r="AC7177" s="31"/>
      <c r="AD7177" s="32"/>
      <c r="AE7177" s="32"/>
      <c r="AF7177" s="33"/>
      <c r="AJ7177" s="350"/>
      <c r="AK7177" s="3"/>
      <c r="AL7177" s="3"/>
    </row>
    <row r="7178" spans="1:39" ht="12" customHeight="1" x14ac:dyDescent="0.25">
      <c r="A7178" s="73">
        <v>2701055</v>
      </c>
      <c r="B7178" s="98" t="s">
        <v>3034</v>
      </c>
      <c r="C7178" s="74"/>
      <c r="D7178" s="115">
        <v>218.12</v>
      </c>
      <c r="E7178" s="75"/>
      <c r="F7178" s="112">
        <f t="shared" si="325"/>
        <v>261.74399999999997</v>
      </c>
      <c r="G7178" s="80" t="s">
        <v>3334</v>
      </c>
      <c r="H7178" s="358"/>
      <c r="L7178"/>
      <c r="M7178"/>
      <c r="P7178" s="9">
        <v>166</v>
      </c>
      <c r="V7178" s="39"/>
      <c r="Z7178" s="38"/>
      <c r="AA7178" s="38">
        <v>0</v>
      </c>
      <c r="AB7178" s="30"/>
      <c r="AC7178" s="31"/>
      <c r="AD7178" s="32"/>
      <c r="AE7178" s="32"/>
      <c r="AF7178" s="33"/>
      <c r="AJ7178" s="350"/>
      <c r="AK7178" s="3"/>
      <c r="AL7178" s="3"/>
    </row>
    <row r="7179" spans="1:39" ht="12" customHeight="1" x14ac:dyDescent="0.25">
      <c r="A7179" s="73">
        <v>2701010</v>
      </c>
      <c r="B7179" s="98" t="s">
        <v>3035</v>
      </c>
      <c r="C7179" s="74"/>
      <c r="D7179" s="115">
        <v>203.84</v>
      </c>
      <c r="E7179" s="75"/>
      <c r="F7179" s="112">
        <f t="shared" si="325"/>
        <v>244.608</v>
      </c>
      <c r="G7179" s="80" t="s">
        <v>3334</v>
      </c>
      <c r="H7179" s="358"/>
      <c r="L7179"/>
      <c r="M7179"/>
      <c r="P7179" s="9">
        <v>166</v>
      </c>
      <c r="V7179" s="39"/>
      <c r="Z7179" s="38"/>
      <c r="AA7179" s="38">
        <v>0</v>
      </c>
      <c r="AB7179" s="30"/>
      <c r="AC7179" s="31"/>
      <c r="AD7179" s="32"/>
      <c r="AE7179" s="32"/>
      <c r="AF7179" s="33"/>
      <c r="AJ7179" s="350"/>
      <c r="AK7179" s="3"/>
      <c r="AL7179" s="3"/>
    </row>
    <row r="7180" spans="1:39" ht="12" customHeight="1" x14ac:dyDescent="0.25">
      <c r="A7180" s="73">
        <v>2701001</v>
      </c>
      <c r="B7180" s="98" t="s">
        <v>3036</v>
      </c>
      <c r="C7180" s="74"/>
      <c r="D7180" s="115">
        <v>229.65</v>
      </c>
      <c r="E7180" s="75" t="s">
        <v>6464</v>
      </c>
      <c r="F7180" s="112">
        <f t="shared" si="325"/>
        <v>275.58</v>
      </c>
      <c r="G7180" s="80" t="s">
        <v>3334</v>
      </c>
      <c r="H7180" s="358"/>
      <c r="L7180"/>
      <c r="M7180"/>
      <c r="P7180" s="9">
        <v>166</v>
      </c>
      <c r="V7180" s="39"/>
      <c r="Z7180" s="38"/>
      <c r="AA7180" s="38">
        <v>0</v>
      </c>
      <c r="AB7180" s="30"/>
      <c r="AC7180" s="31"/>
      <c r="AD7180" s="32"/>
      <c r="AE7180" s="32"/>
      <c r="AF7180" s="33"/>
      <c r="AJ7180" s="350"/>
      <c r="AK7180" s="3"/>
      <c r="AL7180" s="3"/>
    </row>
    <row r="7181" spans="1:39" ht="12" customHeight="1" x14ac:dyDescent="0.25">
      <c r="A7181" s="73">
        <v>2701036</v>
      </c>
      <c r="B7181" s="98" t="s">
        <v>3037</v>
      </c>
      <c r="C7181" s="74"/>
      <c r="D7181" s="115">
        <v>203.84</v>
      </c>
      <c r="E7181" s="75" t="s">
        <v>6464</v>
      </c>
      <c r="F7181" s="112">
        <f t="shared" si="325"/>
        <v>244.608</v>
      </c>
      <c r="G7181" s="80" t="s">
        <v>3334</v>
      </c>
      <c r="H7181" s="358"/>
      <c r="L7181"/>
      <c r="M7181"/>
      <c r="P7181" s="9">
        <v>166</v>
      </c>
      <c r="V7181" s="39"/>
      <c r="Z7181" s="38"/>
      <c r="AA7181" s="38">
        <v>0</v>
      </c>
      <c r="AB7181" s="30"/>
      <c r="AC7181" s="31"/>
      <c r="AD7181" s="32"/>
      <c r="AE7181" s="32"/>
      <c r="AF7181" s="33"/>
      <c r="AJ7181" s="350"/>
      <c r="AK7181" s="3"/>
      <c r="AL7181" s="3"/>
    </row>
    <row r="7182" spans="1:39" ht="12" customHeight="1" x14ac:dyDescent="0.25">
      <c r="A7182" s="73">
        <v>2701062</v>
      </c>
      <c r="B7182" s="98" t="s">
        <v>3038</v>
      </c>
      <c r="C7182" s="74"/>
      <c r="D7182" s="115">
        <v>218.12</v>
      </c>
      <c r="E7182" s="75" t="s">
        <v>1</v>
      </c>
      <c r="F7182" s="112">
        <f t="shared" si="325"/>
        <v>261.74399999999997</v>
      </c>
      <c r="G7182" s="80" t="s">
        <v>3334</v>
      </c>
      <c r="H7182" s="358"/>
      <c r="L7182"/>
      <c r="M7182"/>
      <c r="P7182" s="9">
        <v>166</v>
      </c>
      <c r="V7182" s="39"/>
      <c r="Z7182" s="38"/>
      <c r="AA7182" s="38">
        <v>0</v>
      </c>
      <c r="AB7182" s="30"/>
      <c r="AC7182" s="31"/>
      <c r="AD7182" s="32"/>
      <c r="AE7182" s="32"/>
      <c r="AF7182" s="33"/>
      <c r="AJ7182" s="350"/>
      <c r="AK7182" s="3"/>
      <c r="AL7182" s="3"/>
    </row>
    <row r="7183" spans="1:39" ht="12" customHeight="1" x14ac:dyDescent="0.25">
      <c r="A7183" s="73">
        <v>5905016</v>
      </c>
      <c r="B7183" s="98" t="s">
        <v>3039</v>
      </c>
      <c r="C7183" s="74"/>
      <c r="D7183" s="115">
        <v>332.43</v>
      </c>
      <c r="E7183" s="75" t="s">
        <v>1</v>
      </c>
      <c r="F7183" s="309">
        <f t="shared" si="325"/>
        <v>398.916</v>
      </c>
      <c r="G7183" s="80" t="s">
        <v>3334</v>
      </c>
      <c r="H7183" s="358"/>
      <c r="L7183"/>
      <c r="M7183"/>
      <c r="P7183" s="9">
        <v>166</v>
      </c>
      <c r="V7183" s="39"/>
      <c r="Z7183" s="38"/>
      <c r="AA7183" s="38">
        <v>0</v>
      </c>
      <c r="AB7183" s="30"/>
      <c r="AC7183" s="31"/>
      <c r="AD7183" s="32"/>
      <c r="AE7183" s="32"/>
      <c r="AF7183" s="33"/>
      <c r="AJ7183" s="350">
        <v>3503016</v>
      </c>
      <c r="AK7183" s="3"/>
      <c r="AL7183" s="3"/>
      <c r="AM7183" s="311"/>
    </row>
    <row r="7184" spans="1:39" ht="12" customHeight="1" x14ac:dyDescent="0.25">
      <c r="A7184" s="73">
        <v>3503017</v>
      </c>
      <c r="B7184" s="98" t="s">
        <v>3040</v>
      </c>
      <c r="C7184" s="74"/>
      <c r="D7184" s="115">
        <v>269.11</v>
      </c>
      <c r="E7184" s="75" t="s">
        <v>6463</v>
      </c>
      <c r="F7184" s="309">
        <f t="shared" si="325"/>
        <v>322.93200000000002</v>
      </c>
      <c r="G7184" s="80" t="s">
        <v>3334</v>
      </c>
      <c r="H7184" s="358"/>
      <c r="L7184"/>
      <c r="M7184"/>
      <c r="P7184" s="9">
        <v>166</v>
      </c>
      <c r="V7184" s="39"/>
      <c r="Z7184" s="38"/>
      <c r="AA7184" s="38">
        <v>0</v>
      </c>
      <c r="AB7184" s="30"/>
      <c r="AC7184" s="31"/>
      <c r="AD7184" s="32"/>
      <c r="AE7184" s="32"/>
      <c r="AF7184" s="33"/>
      <c r="AJ7184" s="350"/>
      <c r="AK7184" s="3"/>
      <c r="AL7184" s="3"/>
      <c r="AM7184" s="311"/>
    </row>
    <row r="7185" spans="1:39" ht="12" customHeight="1" x14ac:dyDescent="0.25">
      <c r="A7185" s="73">
        <v>5905018</v>
      </c>
      <c r="B7185" s="98" t="s">
        <v>3041</v>
      </c>
      <c r="C7185" s="74"/>
      <c r="D7185" s="115">
        <v>332.43</v>
      </c>
      <c r="E7185" s="75" t="s">
        <v>6463</v>
      </c>
      <c r="F7185" s="309">
        <f t="shared" si="325"/>
        <v>398.916</v>
      </c>
      <c r="G7185" s="80" t="s">
        <v>3334</v>
      </c>
      <c r="H7185" s="358"/>
      <c r="L7185"/>
      <c r="M7185"/>
      <c r="P7185" s="9">
        <v>166</v>
      </c>
      <c r="V7185" s="39"/>
      <c r="Z7185" s="38"/>
      <c r="AA7185" s="38">
        <v>0</v>
      </c>
      <c r="AB7185" s="30"/>
      <c r="AC7185" s="31"/>
      <c r="AD7185" s="32"/>
      <c r="AE7185" s="32"/>
      <c r="AF7185" s="33"/>
      <c r="AJ7185" s="350">
        <v>3503018</v>
      </c>
      <c r="AK7185" s="3"/>
      <c r="AL7185" s="3"/>
      <c r="AM7185" s="311"/>
    </row>
    <row r="7186" spans="1:39" ht="12" customHeight="1" x14ac:dyDescent="0.25">
      <c r="A7186" s="73">
        <v>3503019</v>
      </c>
      <c r="B7186" s="98" t="s">
        <v>3042</v>
      </c>
      <c r="C7186" s="74"/>
      <c r="D7186" s="115">
        <v>269.11</v>
      </c>
      <c r="E7186" s="75" t="s">
        <v>6463</v>
      </c>
      <c r="F7186" s="309">
        <f t="shared" si="325"/>
        <v>322.93200000000002</v>
      </c>
      <c r="G7186" s="80" t="s">
        <v>3334</v>
      </c>
      <c r="H7186" s="358"/>
      <c r="L7186"/>
      <c r="M7186"/>
      <c r="P7186" s="9">
        <v>166</v>
      </c>
      <c r="V7186" s="39"/>
      <c r="Z7186" s="38"/>
      <c r="AA7186" s="38">
        <v>0</v>
      </c>
      <c r="AB7186" s="30"/>
      <c r="AC7186" s="31"/>
      <c r="AD7186" s="32"/>
      <c r="AE7186" s="32"/>
      <c r="AF7186" s="33"/>
      <c r="AJ7186" s="350"/>
      <c r="AK7186" s="3"/>
      <c r="AL7186" s="3"/>
      <c r="AM7186" s="311"/>
    </row>
    <row r="7187" spans="1:39" ht="12" customHeight="1" x14ac:dyDescent="0.25">
      <c r="A7187" s="73">
        <v>3503020</v>
      </c>
      <c r="B7187" s="98" t="s">
        <v>3043</v>
      </c>
      <c r="C7187" s="74"/>
      <c r="D7187" s="115">
        <v>269.11</v>
      </c>
      <c r="E7187" s="75" t="s">
        <v>6463</v>
      </c>
      <c r="F7187" s="309">
        <f t="shared" si="325"/>
        <v>322.93200000000002</v>
      </c>
      <c r="G7187" s="80" t="s">
        <v>3334</v>
      </c>
      <c r="H7187" s="358"/>
      <c r="L7187"/>
      <c r="M7187"/>
      <c r="P7187" s="9">
        <v>166</v>
      </c>
      <c r="V7187" s="39"/>
      <c r="Z7187" s="38"/>
      <c r="AA7187" s="38">
        <v>0</v>
      </c>
      <c r="AB7187" s="30"/>
      <c r="AC7187" s="31"/>
      <c r="AD7187" s="32"/>
      <c r="AE7187" s="32"/>
      <c r="AF7187" s="33"/>
      <c r="AJ7187" s="350"/>
      <c r="AK7187" s="3"/>
      <c r="AL7187" s="3"/>
      <c r="AM7187" s="311"/>
    </row>
    <row r="7188" spans="1:39" ht="12" customHeight="1" x14ac:dyDescent="0.25">
      <c r="A7188" s="73">
        <v>3503021</v>
      </c>
      <c r="B7188" s="98" t="s">
        <v>3044</v>
      </c>
      <c r="C7188" s="74"/>
      <c r="D7188" s="115">
        <v>269.11</v>
      </c>
      <c r="E7188" s="75" t="s">
        <v>6464</v>
      </c>
      <c r="F7188" s="309">
        <f t="shared" si="325"/>
        <v>322.93200000000002</v>
      </c>
      <c r="G7188" s="80" t="s">
        <v>3334</v>
      </c>
      <c r="H7188" s="358"/>
      <c r="L7188"/>
      <c r="M7188"/>
      <c r="P7188" s="9">
        <v>166</v>
      </c>
      <c r="V7188" s="39"/>
      <c r="Z7188" s="38"/>
      <c r="AA7188" s="38">
        <v>0</v>
      </c>
      <c r="AB7188" s="30"/>
      <c r="AC7188" s="31"/>
      <c r="AD7188" s="32"/>
      <c r="AE7188" s="32"/>
      <c r="AF7188" s="33"/>
      <c r="AJ7188" s="350"/>
      <c r="AK7188" s="3"/>
      <c r="AL7188" s="3"/>
      <c r="AM7188" s="311"/>
    </row>
    <row r="7189" spans="1:39" ht="12" customHeight="1" x14ac:dyDescent="0.25">
      <c r="A7189" s="73">
        <v>3503022</v>
      </c>
      <c r="B7189" s="98" t="s">
        <v>3045</v>
      </c>
      <c r="C7189" s="74"/>
      <c r="D7189" s="115">
        <v>269.11</v>
      </c>
      <c r="E7189" s="75" t="s">
        <v>6463</v>
      </c>
      <c r="F7189" s="309">
        <f t="shared" si="325"/>
        <v>322.93200000000002</v>
      </c>
      <c r="G7189" s="80" t="s">
        <v>3334</v>
      </c>
      <c r="H7189" s="358"/>
      <c r="L7189"/>
      <c r="M7189"/>
      <c r="P7189" s="9">
        <v>166</v>
      </c>
      <c r="V7189" s="39"/>
      <c r="Z7189" s="38"/>
      <c r="AA7189" s="38">
        <v>0</v>
      </c>
      <c r="AB7189" s="30"/>
      <c r="AC7189" s="31"/>
      <c r="AD7189" s="32"/>
      <c r="AE7189" s="32"/>
      <c r="AF7189" s="33"/>
      <c r="AJ7189" s="350"/>
      <c r="AK7189" s="3"/>
      <c r="AL7189" s="3"/>
      <c r="AM7189" s="311"/>
    </row>
    <row r="7190" spans="1:39" ht="12" customHeight="1" x14ac:dyDescent="0.25">
      <c r="A7190" s="73">
        <v>3503023</v>
      </c>
      <c r="B7190" s="98" t="s">
        <v>3046</v>
      </c>
      <c r="C7190" s="74"/>
      <c r="D7190" s="115">
        <v>269.11</v>
      </c>
      <c r="E7190" s="75" t="s">
        <v>6463</v>
      </c>
      <c r="F7190" s="309">
        <f t="shared" si="325"/>
        <v>322.93200000000002</v>
      </c>
      <c r="G7190" s="80" t="s">
        <v>3334</v>
      </c>
      <c r="H7190" s="358"/>
      <c r="L7190"/>
      <c r="M7190"/>
      <c r="P7190" s="9">
        <v>166</v>
      </c>
      <c r="V7190" s="39"/>
      <c r="Z7190" s="38"/>
      <c r="AA7190" s="38">
        <v>0</v>
      </c>
      <c r="AB7190" s="30"/>
      <c r="AC7190" s="31"/>
      <c r="AD7190" s="32"/>
      <c r="AE7190" s="32"/>
      <c r="AF7190" s="33"/>
      <c r="AJ7190" s="350"/>
      <c r="AK7190" s="3"/>
      <c r="AL7190" s="3"/>
      <c r="AM7190" s="311"/>
    </row>
    <row r="7191" spans="1:39" ht="12" customHeight="1" x14ac:dyDescent="0.25">
      <c r="A7191" s="73">
        <v>3502008</v>
      </c>
      <c r="B7191" s="98" t="s">
        <v>3047</v>
      </c>
      <c r="C7191" s="74"/>
      <c r="D7191" s="115">
        <v>333.04</v>
      </c>
      <c r="E7191" s="75"/>
      <c r="F7191" s="309">
        <f t="shared" si="325"/>
        <v>399.64800000000002</v>
      </c>
      <c r="G7191" s="80" t="s">
        <v>3334</v>
      </c>
      <c r="H7191" s="358"/>
      <c r="L7191"/>
      <c r="M7191"/>
      <c r="P7191" s="9">
        <v>166</v>
      </c>
      <c r="V7191" s="39"/>
      <c r="Z7191" s="38"/>
      <c r="AA7191" s="38">
        <v>0</v>
      </c>
      <c r="AB7191" s="30"/>
      <c r="AC7191" s="31"/>
      <c r="AD7191" s="32"/>
      <c r="AE7191" s="32"/>
      <c r="AF7191" s="33"/>
      <c r="AJ7191" s="350"/>
      <c r="AK7191" s="3"/>
      <c r="AL7191" s="3"/>
      <c r="AM7191" s="311"/>
    </row>
    <row r="7192" spans="1:39" ht="12" customHeight="1" x14ac:dyDescent="0.25">
      <c r="A7192" s="73">
        <v>3502010</v>
      </c>
      <c r="B7192" s="98" t="s">
        <v>3048</v>
      </c>
      <c r="C7192" s="74"/>
      <c r="D7192" s="115">
        <v>333.04</v>
      </c>
      <c r="E7192" s="75" t="s">
        <v>6464</v>
      </c>
      <c r="F7192" s="309">
        <f t="shared" si="325"/>
        <v>399.64800000000002</v>
      </c>
      <c r="G7192" s="80" t="s">
        <v>3334</v>
      </c>
      <c r="H7192" s="358"/>
      <c r="L7192"/>
      <c r="M7192"/>
      <c r="P7192" s="9">
        <v>166</v>
      </c>
      <c r="V7192" s="39"/>
      <c r="Z7192" s="38"/>
      <c r="AA7192" s="38">
        <v>0</v>
      </c>
      <c r="AB7192" s="30"/>
      <c r="AC7192" s="31"/>
      <c r="AD7192" s="32"/>
      <c r="AE7192" s="32"/>
      <c r="AF7192" s="33"/>
      <c r="AJ7192" s="350"/>
      <c r="AK7192" s="3"/>
      <c r="AL7192" s="3"/>
      <c r="AM7192" s="311"/>
    </row>
    <row r="7193" spans="1:39" ht="12" customHeight="1" x14ac:dyDescent="0.25">
      <c r="A7193" s="73">
        <v>3502012</v>
      </c>
      <c r="B7193" s="98" t="s">
        <v>3049</v>
      </c>
      <c r="C7193" s="74"/>
      <c r="D7193" s="115">
        <v>333.04</v>
      </c>
      <c r="E7193" s="75" t="s">
        <v>6464</v>
      </c>
      <c r="F7193" s="309">
        <f t="shared" si="325"/>
        <v>399.64800000000002</v>
      </c>
      <c r="G7193" s="80" t="s">
        <v>3334</v>
      </c>
      <c r="H7193" s="358"/>
      <c r="L7193"/>
      <c r="M7193"/>
      <c r="P7193" s="9">
        <v>166</v>
      </c>
      <c r="V7193" s="39"/>
      <c r="Z7193" s="38"/>
      <c r="AA7193" s="38">
        <v>0</v>
      </c>
      <c r="AB7193" s="30"/>
      <c r="AC7193" s="31"/>
      <c r="AD7193" s="32"/>
      <c r="AE7193" s="32"/>
      <c r="AF7193" s="33"/>
      <c r="AJ7193" s="350"/>
      <c r="AK7193" s="3"/>
      <c r="AL7193" s="3"/>
      <c r="AM7193" s="311"/>
    </row>
    <row r="7194" spans="1:39" ht="12" customHeight="1" x14ac:dyDescent="0.25">
      <c r="A7194" s="73">
        <v>3502009</v>
      </c>
      <c r="B7194" s="98" t="s">
        <v>3050</v>
      </c>
      <c r="C7194" s="74"/>
      <c r="D7194" s="115">
        <v>437.13</v>
      </c>
      <c r="E7194" s="75"/>
      <c r="F7194" s="112">
        <f t="shared" si="325"/>
        <v>524.55599999999993</v>
      </c>
      <c r="G7194" s="80" t="s">
        <v>3334</v>
      </c>
      <c r="H7194" s="358"/>
      <c r="L7194"/>
      <c r="M7194"/>
      <c r="P7194" s="9">
        <v>166</v>
      </c>
      <c r="V7194" s="39"/>
      <c r="Z7194" s="38"/>
      <c r="AA7194" s="38">
        <v>14.999508535106969</v>
      </c>
      <c r="AB7194" s="30"/>
      <c r="AC7194" s="31"/>
      <c r="AD7194" s="32"/>
      <c r="AE7194" s="32"/>
      <c r="AF7194" s="33"/>
      <c r="AJ7194" s="350"/>
      <c r="AK7194" s="3"/>
      <c r="AL7194" s="3"/>
    </row>
    <row r="7195" spans="1:39" ht="12" customHeight="1" x14ac:dyDescent="0.25">
      <c r="A7195" s="73">
        <v>3502011</v>
      </c>
      <c r="B7195" s="98" t="s">
        <v>3051</v>
      </c>
      <c r="C7195" s="74"/>
      <c r="D7195" s="115">
        <v>333.04</v>
      </c>
      <c r="E7195" s="75" t="s">
        <v>6464</v>
      </c>
      <c r="F7195" s="309">
        <f t="shared" si="325"/>
        <v>399.64800000000002</v>
      </c>
      <c r="G7195" s="80" t="s">
        <v>3334</v>
      </c>
      <c r="H7195" s="358"/>
      <c r="L7195"/>
      <c r="M7195"/>
      <c r="P7195" s="9">
        <v>166</v>
      </c>
      <c r="V7195" s="39"/>
      <c r="Z7195" s="38"/>
      <c r="AA7195" s="38">
        <v>0</v>
      </c>
      <c r="AB7195" s="30"/>
      <c r="AC7195" s="31"/>
      <c r="AD7195" s="32"/>
      <c r="AE7195" s="32"/>
      <c r="AF7195" s="33"/>
      <c r="AJ7195" s="350"/>
      <c r="AK7195" s="3"/>
      <c r="AL7195" s="3"/>
      <c r="AM7195" s="311"/>
    </row>
    <row r="7196" spans="1:39" ht="12" customHeight="1" x14ac:dyDescent="0.25">
      <c r="A7196" s="73">
        <v>3501017</v>
      </c>
      <c r="B7196" s="98" t="s">
        <v>3052</v>
      </c>
      <c r="C7196" s="74"/>
      <c r="D7196" s="115">
        <v>358.61</v>
      </c>
      <c r="E7196" s="75" t="s">
        <v>6464</v>
      </c>
      <c r="F7196" s="309">
        <f t="shared" si="325"/>
        <v>430.33199999999999</v>
      </c>
      <c r="G7196" s="80" t="s">
        <v>3334</v>
      </c>
      <c r="H7196" s="358"/>
      <c r="L7196"/>
      <c r="M7196"/>
      <c r="P7196" s="9">
        <v>166</v>
      </c>
      <c r="V7196" s="39"/>
      <c r="Z7196" s="38"/>
      <c r="AA7196" s="38">
        <v>0</v>
      </c>
      <c r="AB7196" s="30"/>
      <c r="AC7196" s="31"/>
      <c r="AD7196" s="32"/>
      <c r="AE7196" s="32"/>
      <c r="AF7196" s="33"/>
      <c r="AJ7196" s="350"/>
      <c r="AK7196" s="3"/>
      <c r="AL7196" s="3"/>
      <c r="AM7196" s="311"/>
    </row>
    <row r="7197" spans="1:39" ht="12" customHeight="1" x14ac:dyDescent="0.25">
      <c r="A7197" s="73">
        <v>3501018</v>
      </c>
      <c r="B7197" s="98" t="s">
        <v>3053</v>
      </c>
      <c r="C7197" s="74"/>
      <c r="D7197" s="115">
        <v>358.61</v>
      </c>
      <c r="E7197" s="75"/>
      <c r="F7197" s="309">
        <f t="shared" ref="F7197:F7260" si="327">D7197*1.2</f>
        <v>430.33199999999999</v>
      </c>
      <c r="G7197" s="80" t="s">
        <v>3334</v>
      </c>
      <c r="H7197" s="358"/>
      <c r="L7197"/>
      <c r="M7197"/>
      <c r="P7197" s="9">
        <v>166</v>
      </c>
      <c r="V7197" s="39"/>
      <c r="Z7197" s="38"/>
      <c r="AA7197" s="38">
        <v>0</v>
      </c>
      <c r="AB7197" s="30"/>
      <c r="AC7197" s="31"/>
      <c r="AD7197" s="32"/>
      <c r="AE7197" s="32"/>
      <c r="AF7197" s="33"/>
      <c r="AJ7197" s="350"/>
      <c r="AK7197" s="3"/>
      <c r="AL7197" s="3"/>
      <c r="AM7197" s="311"/>
    </row>
    <row r="7198" spans="1:39" ht="12" customHeight="1" x14ac:dyDescent="0.25">
      <c r="A7198" s="73">
        <v>3501019</v>
      </c>
      <c r="B7198" s="98" t="s">
        <v>3054</v>
      </c>
      <c r="C7198" s="74"/>
      <c r="D7198" s="115">
        <v>358.61</v>
      </c>
      <c r="E7198" s="75"/>
      <c r="F7198" s="309">
        <f t="shared" si="327"/>
        <v>430.33199999999999</v>
      </c>
      <c r="G7198" s="80" t="s">
        <v>3334</v>
      </c>
      <c r="H7198" s="358"/>
      <c r="L7198"/>
      <c r="M7198"/>
      <c r="P7198" s="9">
        <v>166</v>
      </c>
      <c r="V7198" s="39"/>
      <c r="Z7198" s="38"/>
      <c r="AA7198" s="38">
        <v>0</v>
      </c>
      <c r="AB7198" s="30"/>
      <c r="AC7198" s="31"/>
      <c r="AD7198" s="32"/>
      <c r="AE7198" s="32"/>
      <c r="AF7198" s="33"/>
      <c r="AJ7198" s="350"/>
      <c r="AK7198" s="3"/>
      <c r="AL7198" s="3"/>
      <c r="AM7198" s="311"/>
    </row>
    <row r="7199" spans="1:39" ht="12" customHeight="1" x14ac:dyDescent="0.25">
      <c r="A7199" s="73">
        <v>3501020</v>
      </c>
      <c r="B7199" s="98" t="s">
        <v>3055</v>
      </c>
      <c r="C7199" s="74"/>
      <c r="D7199" s="115">
        <v>358.61</v>
      </c>
      <c r="E7199" s="75"/>
      <c r="F7199" s="309">
        <f t="shared" si="327"/>
        <v>430.33199999999999</v>
      </c>
      <c r="G7199" s="80" t="s">
        <v>3334</v>
      </c>
      <c r="H7199" s="358"/>
      <c r="L7199"/>
      <c r="M7199"/>
      <c r="P7199" s="9">
        <v>166</v>
      </c>
      <c r="V7199" s="39"/>
      <c r="Z7199" s="38"/>
      <c r="AA7199" s="38">
        <v>0</v>
      </c>
      <c r="AB7199" s="30"/>
      <c r="AC7199" s="31"/>
      <c r="AD7199" s="32"/>
      <c r="AE7199" s="32"/>
      <c r="AF7199" s="33"/>
      <c r="AJ7199" s="350"/>
      <c r="AK7199" s="3"/>
      <c r="AL7199" s="3"/>
      <c r="AM7199" s="311"/>
    </row>
    <row r="7200" spans="1:39" ht="12" customHeight="1" x14ac:dyDescent="0.25">
      <c r="A7200" s="73">
        <v>3501021</v>
      </c>
      <c r="B7200" s="98" t="s">
        <v>3056</v>
      </c>
      <c r="C7200" s="74"/>
      <c r="D7200" s="115">
        <v>358.61</v>
      </c>
      <c r="E7200" s="75"/>
      <c r="F7200" s="309">
        <f t="shared" si="327"/>
        <v>430.33199999999999</v>
      </c>
      <c r="G7200" s="80" t="s">
        <v>3334</v>
      </c>
      <c r="H7200" s="358"/>
      <c r="L7200"/>
      <c r="M7200"/>
      <c r="P7200" s="9">
        <v>166</v>
      </c>
      <c r="V7200" s="39"/>
      <c r="Z7200" s="38"/>
      <c r="AA7200" s="38">
        <v>0</v>
      </c>
      <c r="AB7200" s="30"/>
      <c r="AC7200" s="31"/>
      <c r="AD7200" s="32"/>
      <c r="AE7200" s="32"/>
      <c r="AF7200" s="33"/>
      <c r="AJ7200" s="350"/>
      <c r="AK7200" s="3"/>
      <c r="AL7200" s="3"/>
      <c r="AM7200" s="311"/>
    </row>
    <row r="7201" spans="1:39" ht="12" customHeight="1" x14ac:dyDescent="0.25">
      <c r="A7201" s="73">
        <v>3501022</v>
      </c>
      <c r="B7201" s="98" t="s">
        <v>3057</v>
      </c>
      <c r="C7201" s="74"/>
      <c r="D7201" s="115">
        <v>358.61</v>
      </c>
      <c r="E7201" s="75" t="s">
        <v>6464</v>
      </c>
      <c r="F7201" s="309">
        <f t="shared" si="327"/>
        <v>430.33199999999999</v>
      </c>
      <c r="G7201" s="80" t="s">
        <v>3334</v>
      </c>
      <c r="H7201" s="358"/>
      <c r="L7201"/>
      <c r="M7201"/>
      <c r="P7201" s="9">
        <v>166</v>
      </c>
      <c r="V7201" s="39"/>
      <c r="Z7201" s="38"/>
      <c r="AA7201" s="38">
        <v>0</v>
      </c>
      <c r="AB7201" s="30"/>
      <c r="AC7201" s="31"/>
      <c r="AD7201" s="32"/>
      <c r="AE7201" s="32"/>
      <c r="AF7201" s="33"/>
      <c r="AJ7201" s="350"/>
      <c r="AK7201" s="3"/>
      <c r="AL7201" s="3"/>
      <c r="AM7201" s="311"/>
    </row>
    <row r="7202" spans="1:39" ht="12" customHeight="1" x14ac:dyDescent="0.25">
      <c r="A7202" s="73">
        <v>3501023</v>
      </c>
      <c r="B7202" s="98" t="s">
        <v>3058</v>
      </c>
      <c r="C7202" s="74"/>
      <c r="D7202" s="115">
        <v>358.61</v>
      </c>
      <c r="E7202" s="75" t="s">
        <v>6464</v>
      </c>
      <c r="F7202" s="309">
        <f t="shared" si="327"/>
        <v>430.33199999999999</v>
      </c>
      <c r="G7202" s="80" t="s">
        <v>3334</v>
      </c>
      <c r="H7202" s="358"/>
      <c r="L7202"/>
      <c r="M7202"/>
      <c r="P7202" s="9">
        <v>166</v>
      </c>
      <c r="V7202" s="39"/>
      <c r="Z7202" s="38"/>
      <c r="AA7202" s="38">
        <v>0</v>
      </c>
      <c r="AB7202" s="30"/>
      <c r="AC7202" s="31"/>
      <c r="AD7202" s="32"/>
      <c r="AE7202" s="32"/>
      <c r="AF7202" s="33"/>
      <c r="AJ7202" s="350"/>
      <c r="AK7202" s="3"/>
      <c r="AL7202" s="3"/>
      <c r="AM7202" s="311"/>
    </row>
    <row r="7203" spans="1:39" ht="12" customHeight="1" x14ac:dyDescent="0.25">
      <c r="A7203" s="73">
        <v>3501024</v>
      </c>
      <c r="B7203" s="98" t="s">
        <v>3059</v>
      </c>
      <c r="C7203" s="74"/>
      <c r="D7203" s="115">
        <v>358.61</v>
      </c>
      <c r="E7203" s="75"/>
      <c r="F7203" s="309">
        <f t="shared" si="327"/>
        <v>430.33199999999999</v>
      </c>
      <c r="G7203" s="80" t="s">
        <v>3334</v>
      </c>
      <c r="H7203" s="358"/>
      <c r="L7203"/>
      <c r="M7203"/>
      <c r="P7203" s="9">
        <v>166</v>
      </c>
      <c r="V7203" s="39"/>
      <c r="Z7203" s="38"/>
      <c r="AA7203" s="38">
        <v>0</v>
      </c>
      <c r="AB7203" s="30"/>
      <c r="AC7203" s="31"/>
      <c r="AD7203" s="32"/>
      <c r="AE7203" s="32"/>
      <c r="AF7203" s="33"/>
      <c r="AJ7203" s="350"/>
      <c r="AK7203" s="3"/>
      <c r="AL7203" s="3"/>
      <c r="AM7203" s="311"/>
    </row>
    <row r="7204" spans="1:39" ht="12" customHeight="1" x14ac:dyDescent="0.25">
      <c r="A7204" s="73">
        <v>3501025</v>
      </c>
      <c r="B7204" s="98" t="s">
        <v>3060</v>
      </c>
      <c r="C7204" s="74"/>
      <c r="D7204" s="115">
        <v>358.61</v>
      </c>
      <c r="E7204" s="75"/>
      <c r="F7204" s="309">
        <f t="shared" si="327"/>
        <v>430.33199999999999</v>
      </c>
      <c r="G7204" s="80" t="s">
        <v>3334</v>
      </c>
      <c r="H7204" s="358"/>
      <c r="L7204"/>
      <c r="M7204"/>
      <c r="P7204" s="9">
        <v>166</v>
      </c>
      <c r="V7204" s="39"/>
      <c r="Z7204" s="38"/>
      <c r="AA7204" s="38">
        <v>0</v>
      </c>
      <c r="AB7204" s="30"/>
      <c r="AC7204" s="31"/>
      <c r="AD7204" s="32"/>
      <c r="AE7204" s="32"/>
      <c r="AF7204" s="33"/>
      <c r="AJ7204" s="350"/>
      <c r="AK7204" s="3"/>
      <c r="AL7204" s="3"/>
      <c r="AM7204" s="311"/>
    </row>
    <row r="7205" spans="1:39" ht="12" customHeight="1" x14ac:dyDescent="0.25">
      <c r="A7205" s="73">
        <v>3501026</v>
      </c>
      <c r="B7205" s="98" t="s">
        <v>3061</v>
      </c>
      <c r="C7205" s="74"/>
      <c r="D7205" s="115">
        <v>358.61</v>
      </c>
      <c r="E7205" s="75"/>
      <c r="F7205" s="309">
        <f t="shared" si="327"/>
        <v>430.33199999999999</v>
      </c>
      <c r="G7205" s="80" t="s">
        <v>3334</v>
      </c>
      <c r="H7205" s="358"/>
      <c r="L7205"/>
      <c r="M7205"/>
      <c r="P7205" s="9">
        <v>166</v>
      </c>
      <c r="V7205" s="39"/>
      <c r="Z7205" s="38"/>
      <c r="AA7205" s="38">
        <v>0</v>
      </c>
      <c r="AB7205" s="30"/>
      <c r="AC7205" s="31"/>
      <c r="AD7205" s="32"/>
      <c r="AE7205" s="32"/>
      <c r="AF7205" s="33"/>
      <c r="AJ7205" s="350"/>
      <c r="AK7205" s="3"/>
      <c r="AL7205" s="3"/>
      <c r="AM7205" s="311"/>
    </row>
    <row r="7206" spans="1:39" ht="12" customHeight="1" x14ac:dyDescent="0.25">
      <c r="A7206" s="73">
        <v>2701026</v>
      </c>
      <c r="B7206" s="98" t="s">
        <v>3062</v>
      </c>
      <c r="C7206" s="74"/>
      <c r="D7206" s="115">
        <v>181.37</v>
      </c>
      <c r="E7206" s="75" t="s">
        <v>6464</v>
      </c>
      <c r="F7206" s="112">
        <f t="shared" si="327"/>
        <v>217.64400000000001</v>
      </c>
      <c r="G7206" s="80" t="s">
        <v>3334</v>
      </c>
      <c r="H7206" s="358"/>
      <c r="L7206"/>
      <c r="M7206"/>
      <c r="P7206" s="9">
        <v>166</v>
      </c>
      <c r="V7206" s="39"/>
      <c r="Z7206" s="38"/>
      <c r="AA7206" s="38">
        <v>0</v>
      </c>
      <c r="AB7206" s="30"/>
      <c r="AC7206" s="31"/>
      <c r="AD7206" s="32"/>
      <c r="AE7206" s="32"/>
      <c r="AF7206" s="33"/>
      <c r="AJ7206" s="350"/>
      <c r="AK7206" s="3"/>
      <c r="AL7206" s="3"/>
    </row>
    <row r="7207" spans="1:39" ht="12" customHeight="1" x14ac:dyDescent="0.25">
      <c r="A7207" s="73">
        <v>3503014</v>
      </c>
      <c r="B7207" s="98" t="s">
        <v>3063</v>
      </c>
      <c r="C7207" s="74"/>
      <c r="D7207" s="115">
        <v>269.11</v>
      </c>
      <c r="E7207" s="75" t="s">
        <v>1</v>
      </c>
      <c r="F7207" s="309">
        <f t="shared" si="327"/>
        <v>322.93200000000002</v>
      </c>
      <c r="G7207" s="80" t="s">
        <v>3334</v>
      </c>
      <c r="H7207" s="358"/>
      <c r="L7207"/>
      <c r="M7207"/>
      <c r="P7207" s="9">
        <v>166</v>
      </c>
      <c r="V7207" s="39"/>
      <c r="Z7207" s="38"/>
      <c r="AA7207" s="38">
        <v>0</v>
      </c>
      <c r="AB7207" s="30"/>
      <c r="AC7207" s="31"/>
      <c r="AD7207" s="32"/>
      <c r="AE7207" s="32"/>
      <c r="AF7207" s="33"/>
      <c r="AJ7207" s="350"/>
      <c r="AK7207" s="3"/>
      <c r="AL7207" s="3"/>
      <c r="AM7207" s="311"/>
    </row>
    <row r="7208" spans="1:39" ht="12" customHeight="1" x14ac:dyDescent="0.25">
      <c r="A7208" s="73">
        <v>3503015</v>
      </c>
      <c r="B7208" s="98" t="s">
        <v>3064</v>
      </c>
      <c r="C7208" s="74"/>
      <c r="D7208" s="115">
        <v>269.11</v>
      </c>
      <c r="E7208" s="75" t="s">
        <v>1</v>
      </c>
      <c r="F7208" s="309">
        <f t="shared" si="327"/>
        <v>322.93200000000002</v>
      </c>
      <c r="G7208" s="80" t="s">
        <v>3334</v>
      </c>
      <c r="H7208" s="358"/>
      <c r="L7208"/>
      <c r="M7208"/>
      <c r="P7208" s="9">
        <v>166</v>
      </c>
      <c r="V7208" s="39"/>
      <c r="Z7208" s="38"/>
      <c r="AA7208" s="38">
        <v>0</v>
      </c>
      <c r="AB7208" s="30"/>
      <c r="AC7208" s="31"/>
      <c r="AD7208" s="32"/>
      <c r="AE7208" s="32"/>
      <c r="AF7208" s="33"/>
      <c r="AJ7208" s="350"/>
      <c r="AK7208" s="3"/>
      <c r="AL7208" s="3"/>
      <c r="AM7208" s="311"/>
    </row>
    <row r="7209" spans="1:39" ht="12" customHeight="1" x14ac:dyDescent="0.25">
      <c r="A7209" s="356">
        <v>3401026</v>
      </c>
      <c r="B7209" s="98" t="s">
        <v>4783</v>
      </c>
      <c r="C7209" s="74"/>
      <c r="D7209" s="115">
        <v>1205.05</v>
      </c>
      <c r="E7209" s="75" t="s">
        <v>6463</v>
      </c>
      <c r="F7209" s="309">
        <f t="shared" si="327"/>
        <v>1446.06</v>
      </c>
      <c r="G7209" s="80" t="s">
        <v>3334</v>
      </c>
      <c r="H7209" s="358"/>
      <c r="L7209"/>
      <c r="M7209"/>
      <c r="P7209" s="9">
        <v>165</v>
      </c>
      <c r="V7209" s="39"/>
      <c r="Z7209" s="38"/>
      <c r="AA7209" s="38">
        <v>9.9997327275157062</v>
      </c>
      <c r="AB7209" s="30"/>
      <c r="AC7209" s="31"/>
      <c r="AD7209" s="32"/>
      <c r="AE7209" s="32"/>
      <c r="AF7209" s="33"/>
      <c r="AJ7209" s="350"/>
      <c r="AK7209" s="3"/>
      <c r="AL7209" s="3"/>
    </row>
    <row r="7210" spans="1:39" ht="12" customHeight="1" x14ac:dyDescent="0.25">
      <c r="A7210" s="356">
        <v>3401027</v>
      </c>
      <c r="B7210" s="98" t="s">
        <v>4784</v>
      </c>
      <c r="C7210" s="74"/>
      <c r="D7210" s="115">
        <v>1376.38</v>
      </c>
      <c r="E7210" s="75" t="s">
        <v>6463</v>
      </c>
      <c r="F7210" s="309">
        <f t="shared" si="327"/>
        <v>1651.6560000000002</v>
      </c>
      <c r="G7210" s="80" t="s">
        <v>3334</v>
      </c>
      <c r="H7210" s="358"/>
      <c r="L7210"/>
      <c r="M7210"/>
      <c r="P7210" s="9">
        <v>165</v>
      </c>
      <c r="V7210" s="39"/>
      <c r="Z7210" s="38"/>
      <c r="AA7210" s="38">
        <v>9.9998328159917094</v>
      </c>
      <c r="AB7210" s="30"/>
      <c r="AC7210" s="31"/>
      <c r="AD7210" s="32"/>
      <c r="AE7210" s="32"/>
      <c r="AF7210" s="33"/>
      <c r="AJ7210" s="350"/>
      <c r="AK7210" s="3"/>
      <c r="AL7210" s="3"/>
    </row>
    <row r="7211" spans="1:39" ht="12" customHeight="1" x14ac:dyDescent="0.25">
      <c r="A7211" s="356">
        <v>3401028</v>
      </c>
      <c r="B7211" s="98" t="s">
        <v>4785</v>
      </c>
      <c r="C7211" s="74"/>
      <c r="D7211" s="115">
        <v>1720.95</v>
      </c>
      <c r="E7211" s="75" t="s">
        <v>6463</v>
      </c>
      <c r="F7211" s="309">
        <f t="shared" si="327"/>
        <v>2065.14</v>
      </c>
      <c r="G7211" s="80" t="s">
        <v>3334</v>
      </c>
      <c r="H7211" s="358"/>
      <c r="L7211"/>
      <c r="M7211"/>
      <c r="P7211" s="9">
        <v>165</v>
      </c>
      <c r="V7211" s="39"/>
      <c r="Z7211" s="38"/>
      <c r="AA7211" s="38">
        <v>10.000158825117651</v>
      </c>
      <c r="AB7211" s="30"/>
      <c r="AC7211" s="31"/>
      <c r="AD7211" s="32"/>
      <c r="AE7211" s="32"/>
      <c r="AF7211" s="33"/>
      <c r="AJ7211" s="350"/>
      <c r="AK7211" s="3"/>
      <c r="AL7211" s="3"/>
    </row>
    <row r="7212" spans="1:39" ht="12" customHeight="1" x14ac:dyDescent="0.25">
      <c r="A7212" s="356">
        <v>3401025</v>
      </c>
      <c r="B7212" s="98" t="s">
        <v>4786</v>
      </c>
      <c r="C7212" s="74"/>
      <c r="D7212" s="115">
        <v>1720.95</v>
      </c>
      <c r="E7212" s="75" t="s">
        <v>6463</v>
      </c>
      <c r="F7212" s="309">
        <f t="shared" si="327"/>
        <v>2065.14</v>
      </c>
      <c r="G7212" s="80" t="s">
        <v>3334</v>
      </c>
      <c r="H7212" s="358"/>
      <c r="L7212"/>
      <c r="M7212"/>
      <c r="P7212" s="9">
        <v>165</v>
      </c>
      <c r="V7212" s="39"/>
      <c r="Z7212" s="38"/>
      <c r="AA7212" s="38">
        <v>10.000158825117651</v>
      </c>
      <c r="AB7212" s="30"/>
      <c r="AC7212" s="31"/>
      <c r="AD7212" s="32"/>
      <c r="AE7212" s="32"/>
      <c r="AF7212" s="33"/>
      <c r="AJ7212" s="350"/>
      <c r="AK7212" s="3"/>
      <c r="AL7212" s="3"/>
    </row>
    <row r="7213" spans="1:39" ht="12" customHeight="1" x14ac:dyDescent="0.25">
      <c r="A7213" s="73"/>
      <c r="B7213" s="98" t="s">
        <v>2984</v>
      </c>
      <c r="C7213" s="74"/>
      <c r="D7213" s="115"/>
      <c r="E7213" s="75"/>
      <c r="F7213" s="112"/>
      <c r="G7213" s="80" t="s">
        <v>3334</v>
      </c>
      <c r="H7213" s="358"/>
      <c r="L7213"/>
      <c r="M7213"/>
      <c r="V7213" s="39"/>
      <c r="Z7213" s="38"/>
      <c r="AA7213" s="38"/>
      <c r="AB7213" s="30"/>
      <c r="AC7213" s="31"/>
      <c r="AD7213" s="32"/>
      <c r="AE7213" s="32"/>
      <c r="AF7213" s="33"/>
      <c r="AJ7213" s="350"/>
      <c r="AK7213" s="3"/>
      <c r="AL7213" s="3"/>
    </row>
    <row r="7214" spans="1:39" ht="12" customHeight="1" x14ac:dyDescent="0.25">
      <c r="A7214" s="73">
        <v>2701057</v>
      </c>
      <c r="B7214" s="98" t="s">
        <v>3065</v>
      </c>
      <c r="C7214" s="74"/>
      <c r="D7214" s="115">
        <v>234.07</v>
      </c>
      <c r="E7214" s="75"/>
      <c r="F7214" s="112">
        <f t="shared" si="327"/>
        <v>280.88399999999996</v>
      </c>
      <c r="G7214" s="80" t="s">
        <v>3334</v>
      </c>
      <c r="H7214" s="358"/>
      <c r="L7214"/>
      <c r="M7214"/>
      <c r="P7214" s="9">
        <v>166</v>
      </c>
      <c r="V7214" s="39"/>
      <c r="Z7214" s="38"/>
      <c r="AA7214" s="38">
        <v>0</v>
      </c>
      <c r="AB7214" s="30"/>
      <c r="AC7214" s="31"/>
      <c r="AD7214" s="32"/>
      <c r="AE7214" s="32"/>
      <c r="AF7214" s="33"/>
      <c r="AJ7214" s="350"/>
      <c r="AK7214" s="3"/>
      <c r="AL7214" s="3"/>
    </row>
    <row r="7215" spans="1:39" ht="12" customHeight="1" x14ac:dyDescent="0.25">
      <c r="A7215" s="73">
        <v>2701047</v>
      </c>
      <c r="B7215" s="98" t="s">
        <v>3066</v>
      </c>
      <c r="C7215" s="74"/>
      <c r="D7215" s="115">
        <v>245.78</v>
      </c>
      <c r="E7215" s="75" t="s">
        <v>6464</v>
      </c>
      <c r="F7215" s="112">
        <f t="shared" si="327"/>
        <v>294.93599999999998</v>
      </c>
      <c r="G7215" s="80" t="s">
        <v>3334</v>
      </c>
      <c r="H7215" s="358"/>
      <c r="L7215"/>
      <c r="M7215"/>
      <c r="P7215" s="9">
        <v>166</v>
      </c>
      <c r="V7215" s="39"/>
      <c r="Z7215" s="38"/>
      <c r="AA7215" s="38">
        <v>0</v>
      </c>
      <c r="AB7215" s="30"/>
      <c r="AC7215" s="31"/>
      <c r="AD7215" s="32"/>
      <c r="AE7215" s="32"/>
      <c r="AF7215" s="33"/>
      <c r="AJ7215" s="350"/>
      <c r="AK7215" s="3"/>
      <c r="AL7215" s="3"/>
    </row>
    <row r="7216" spans="1:39" ht="12" customHeight="1" x14ac:dyDescent="0.25">
      <c r="A7216" s="73">
        <v>2701019</v>
      </c>
      <c r="B7216" s="98" t="s">
        <v>3067</v>
      </c>
      <c r="C7216" s="74"/>
      <c r="D7216" s="115">
        <v>245.78</v>
      </c>
      <c r="E7216" s="75" t="s">
        <v>6464</v>
      </c>
      <c r="F7216" s="112">
        <f t="shared" si="327"/>
        <v>294.93599999999998</v>
      </c>
      <c r="G7216" s="80" t="s">
        <v>3334</v>
      </c>
      <c r="H7216" s="358"/>
      <c r="L7216"/>
      <c r="M7216"/>
      <c r="P7216" s="9">
        <v>166</v>
      </c>
      <c r="V7216" s="39"/>
      <c r="Z7216" s="38"/>
      <c r="AA7216" s="38">
        <v>0</v>
      </c>
      <c r="AB7216" s="30"/>
      <c r="AC7216" s="31"/>
      <c r="AD7216" s="32"/>
      <c r="AE7216" s="32"/>
      <c r="AF7216" s="33"/>
      <c r="AJ7216" s="350"/>
      <c r="AK7216" s="3"/>
      <c r="AL7216" s="3"/>
    </row>
    <row r="7217" spans="1:39" ht="12" customHeight="1" x14ac:dyDescent="0.25">
      <c r="A7217" s="73">
        <v>3503030</v>
      </c>
      <c r="B7217" s="98" t="s">
        <v>3068</v>
      </c>
      <c r="C7217" s="74"/>
      <c r="D7217" s="115">
        <v>364.6</v>
      </c>
      <c r="E7217" s="75" t="s">
        <v>6463</v>
      </c>
      <c r="F7217" s="309">
        <f t="shared" si="327"/>
        <v>437.52000000000004</v>
      </c>
      <c r="G7217" s="80" t="s">
        <v>3334</v>
      </c>
      <c r="H7217" s="358"/>
      <c r="L7217"/>
      <c r="M7217"/>
      <c r="P7217" s="9">
        <v>166</v>
      </c>
      <c r="V7217" s="39"/>
      <c r="Z7217" s="38"/>
      <c r="AA7217" s="38">
        <v>0</v>
      </c>
      <c r="AB7217" s="30"/>
      <c r="AC7217" s="31"/>
      <c r="AD7217" s="32"/>
      <c r="AE7217" s="32"/>
      <c r="AF7217" s="33"/>
      <c r="AJ7217" s="350">
        <v>5905030</v>
      </c>
      <c r="AK7217" s="3"/>
      <c r="AL7217" s="3"/>
      <c r="AM7217" s="311"/>
    </row>
    <row r="7218" spans="1:39" ht="12" customHeight="1" x14ac:dyDescent="0.25">
      <c r="A7218" s="73">
        <v>3503031</v>
      </c>
      <c r="B7218" s="98" t="s">
        <v>3069</v>
      </c>
      <c r="C7218" s="74"/>
      <c r="D7218" s="115">
        <v>364.5</v>
      </c>
      <c r="E7218" s="75" t="s">
        <v>6463</v>
      </c>
      <c r="F7218" s="309">
        <f t="shared" si="327"/>
        <v>437.4</v>
      </c>
      <c r="G7218" s="80" t="s">
        <v>3334</v>
      </c>
      <c r="H7218" s="358"/>
      <c r="L7218"/>
      <c r="M7218"/>
      <c r="P7218" s="9">
        <v>166</v>
      </c>
      <c r="V7218" s="39"/>
      <c r="Z7218" s="38"/>
      <c r="AA7218" s="38">
        <v>0</v>
      </c>
      <c r="AB7218" s="30"/>
      <c r="AC7218" s="31"/>
      <c r="AD7218" s="32"/>
      <c r="AE7218" s="32"/>
      <c r="AF7218" s="33"/>
      <c r="AJ7218" s="350"/>
      <c r="AK7218" s="3"/>
      <c r="AL7218" s="3"/>
      <c r="AM7218" s="311"/>
    </row>
    <row r="7219" spans="1:39" ht="12" customHeight="1" x14ac:dyDescent="0.25">
      <c r="A7219" s="73">
        <v>3503032</v>
      </c>
      <c r="B7219" s="98" t="s">
        <v>3070</v>
      </c>
      <c r="C7219" s="74"/>
      <c r="D7219" s="115">
        <v>364.6</v>
      </c>
      <c r="E7219" s="75" t="s">
        <v>6463</v>
      </c>
      <c r="F7219" s="309">
        <f t="shared" si="327"/>
        <v>437.52000000000004</v>
      </c>
      <c r="G7219" s="80" t="s">
        <v>3334</v>
      </c>
      <c r="H7219" s="358"/>
      <c r="L7219"/>
      <c r="M7219"/>
      <c r="P7219" s="9">
        <v>166</v>
      </c>
      <c r="V7219" s="39"/>
      <c r="Z7219" s="38"/>
      <c r="AA7219" s="38">
        <v>0</v>
      </c>
      <c r="AB7219" s="30"/>
      <c r="AC7219" s="31"/>
      <c r="AD7219" s="32"/>
      <c r="AE7219" s="32"/>
      <c r="AF7219" s="33"/>
      <c r="AJ7219" s="350">
        <v>5905032</v>
      </c>
      <c r="AK7219" s="3"/>
      <c r="AL7219" s="3"/>
      <c r="AM7219" s="311"/>
    </row>
    <row r="7220" spans="1:39" ht="12" customHeight="1" x14ac:dyDescent="0.25">
      <c r="A7220" s="73">
        <v>3503033</v>
      </c>
      <c r="B7220" s="98" t="s">
        <v>3071</v>
      </c>
      <c r="C7220" s="74"/>
      <c r="D7220" s="115">
        <v>364.6</v>
      </c>
      <c r="E7220" s="75" t="s">
        <v>6463</v>
      </c>
      <c r="F7220" s="309">
        <f t="shared" si="327"/>
        <v>437.52000000000004</v>
      </c>
      <c r="G7220" s="80" t="s">
        <v>3334</v>
      </c>
      <c r="H7220" s="358"/>
      <c r="L7220"/>
      <c r="M7220"/>
      <c r="P7220" s="9">
        <v>166</v>
      </c>
      <c r="V7220" s="39"/>
      <c r="Z7220" s="38"/>
      <c r="AA7220" s="38">
        <v>0</v>
      </c>
      <c r="AB7220" s="30"/>
      <c r="AC7220" s="31"/>
      <c r="AD7220" s="32"/>
      <c r="AE7220" s="32"/>
      <c r="AF7220" s="33"/>
      <c r="AJ7220" s="350"/>
      <c r="AK7220" s="3"/>
      <c r="AL7220" s="3"/>
      <c r="AM7220" s="311"/>
    </row>
    <row r="7221" spans="1:39" ht="12" customHeight="1" x14ac:dyDescent="0.25">
      <c r="A7221" s="73">
        <v>3503034</v>
      </c>
      <c r="B7221" s="98" t="s">
        <v>3072</v>
      </c>
      <c r="C7221" s="74"/>
      <c r="D7221" s="115">
        <v>364.6</v>
      </c>
      <c r="E7221" s="75" t="s">
        <v>6463</v>
      </c>
      <c r="F7221" s="309">
        <f t="shared" si="327"/>
        <v>437.52000000000004</v>
      </c>
      <c r="G7221" s="80" t="s">
        <v>3334</v>
      </c>
      <c r="H7221" s="358"/>
      <c r="L7221"/>
      <c r="M7221"/>
      <c r="P7221" s="9">
        <v>166</v>
      </c>
      <c r="V7221" s="39"/>
      <c r="Z7221" s="38"/>
      <c r="AA7221" s="38">
        <v>0</v>
      </c>
      <c r="AB7221" s="30"/>
      <c r="AC7221" s="31"/>
      <c r="AD7221" s="32"/>
      <c r="AE7221" s="32"/>
      <c r="AF7221" s="33"/>
      <c r="AJ7221" s="350"/>
      <c r="AK7221" s="3"/>
      <c r="AL7221" s="3"/>
      <c r="AM7221" s="311"/>
    </row>
    <row r="7222" spans="1:39" ht="12" customHeight="1" x14ac:dyDescent="0.25">
      <c r="A7222" s="73">
        <v>3503075</v>
      </c>
      <c r="B7222" s="98" t="s">
        <v>3073</v>
      </c>
      <c r="C7222" s="74"/>
      <c r="D7222" s="115">
        <v>364.6</v>
      </c>
      <c r="E7222" s="75" t="s">
        <v>6463</v>
      </c>
      <c r="F7222" s="309">
        <f t="shared" si="327"/>
        <v>437.52000000000004</v>
      </c>
      <c r="G7222" s="80" t="s">
        <v>3334</v>
      </c>
      <c r="H7222" s="358"/>
      <c r="L7222"/>
      <c r="M7222"/>
      <c r="P7222" s="9">
        <v>166</v>
      </c>
      <c r="V7222" s="39"/>
      <c r="Z7222" s="38"/>
      <c r="AA7222" s="38">
        <v>0</v>
      </c>
      <c r="AB7222" s="30"/>
      <c r="AC7222" s="31"/>
      <c r="AD7222" s="32"/>
      <c r="AE7222" s="32"/>
      <c r="AF7222" s="33"/>
      <c r="AJ7222" s="350"/>
      <c r="AK7222" s="3"/>
      <c r="AL7222" s="3"/>
      <c r="AM7222" s="311"/>
    </row>
    <row r="7223" spans="1:39" ht="12" customHeight="1" x14ac:dyDescent="0.25">
      <c r="A7223" s="73">
        <v>3503035</v>
      </c>
      <c r="B7223" s="98" t="s">
        <v>3074</v>
      </c>
      <c r="C7223" s="74"/>
      <c r="D7223" s="115">
        <v>364.6</v>
      </c>
      <c r="E7223" s="75" t="s">
        <v>6463</v>
      </c>
      <c r="F7223" s="309">
        <f t="shared" si="327"/>
        <v>437.52000000000004</v>
      </c>
      <c r="G7223" s="80" t="s">
        <v>3334</v>
      </c>
      <c r="H7223" s="358"/>
      <c r="L7223"/>
      <c r="M7223"/>
      <c r="P7223" s="9">
        <v>166</v>
      </c>
      <c r="V7223" s="39"/>
      <c r="Z7223" s="38"/>
      <c r="AA7223" s="38">
        <v>0</v>
      </c>
      <c r="AB7223" s="30"/>
      <c r="AC7223" s="31"/>
      <c r="AD7223" s="32"/>
      <c r="AE7223" s="32"/>
      <c r="AF7223" s="33"/>
      <c r="AJ7223" s="350"/>
      <c r="AK7223" s="3"/>
      <c r="AL7223" s="3"/>
      <c r="AM7223" s="311"/>
    </row>
    <row r="7224" spans="1:39" ht="12" customHeight="1" x14ac:dyDescent="0.25">
      <c r="A7224" s="73">
        <v>3503036</v>
      </c>
      <c r="B7224" s="98" t="s">
        <v>3075</v>
      </c>
      <c r="C7224" s="74"/>
      <c r="D7224" s="115">
        <v>364.6</v>
      </c>
      <c r="E7224" s="75" t="s">
        <v>6463</v>
      </c>
      <c r="F7224" s="309">
        <f t="shared" si="327"/>
        <v>437.52000000000004</v>
      </c>
      <c r="G7224" s="80" t="s">
        <v>3334</v>
      </c>
      <c r="H7224" s="358"/>
      <c r="L7224"/>
      <c r="M7224"/>
      <c r="P7224" s="9">
        <v>166</v>
      </c>
      <c r="V7224" s="39"/>
      <c r="Z7224" s="38"/>
      <c r="AA7224" s="38">
        <v>0</v>
      </c>
      <c r="AB7224" s="30"/>
      <c r="AC7224" s="31"/>
      <c r="AD7224" s="32"/>
      <c r="AE7224" s="32"/>
      <c r="AF7224" s="33"/>
      <c r="AJ7224" s="350"/>
      <c r="AK7224" s="3"/>
      <c r="AL7224" s="3"/>
      <c r="AM7224" s="311"/>
    </row>
    <row r="7225" spans="1:39" ht="12" customHeight="1" x14ac:dyDescent="0.25">
      <c r="A7225" s="73">
        <v>3502016</v>
      </c>
      <c r="B7225" s="98" t="s">
        <v>3076</v>
      </c>
      <c r="C7225" s="74"/>
      <c r="D7225" s="115">
        <v>472.12</v>
      </c>
      <c r="E7225" s="75" t="s">
        <v>6464</v>
      </c>
      <c r="F7225" s="309">
        <f t="shared" si="327"/>
        <v>566.54399999999998</v>
      </c>
      <c r="G7225" s="80" t="s">
        <v>3334</v>
      </c>
      <c r="H7225" s="358"/>
      <c r="L7225"/>
      <c r="M7225"/>
      <c r="P7225" s="9">
        <v>166</v>
      </c>
      <c r="V7225" s="39"/>
      <c r="Z7225" s="38"/>
      <c r="AA7225" s="38">
        <v>0</v>
      </c>
      <c r="AB7225" s="30"/>
      <c r="AC7225" s="31"/>
      <c r="AD7225" s="32"/>
      <c r="AE7225" s="32"/>
      <c r="AF7225" s="33"/>
      <c r="AJ7225" s="350"/>
      <c r="AK7225" s="3"/>
      <c r="AL7225" s="3"/>
      <c r="AM7225" s="311"/>
    </row>
    <row r="7226" spans="1:39" ht="12" customHeight="1" x14ac:dyDescent="0.25">
      <c r="A7226" s="73">
        <v>3502017</v>
      </c>
      <c r="B7226" s="98" t="s">
        <v>3077</v>
      </c>
      <c r="C7226" s="74"/>
      <c r="D7226" s="115">
        <v>619.66</v>
      </c>
      <c r="E7226" s="75"/>
      <c r="F7226" s="112">
        <f t="shared" si="327"/>
        <v>743.59199999999998</v>
      </c>
      <c r="G7226" s="80" t="s">
        <v>3334</v>
      </c>
      <c r="H7226" s="358"/>
      <c r="L7226"/>
      <c r="M7226"/>
      <c r="P7226" s="9">
        <v>166</v>
      </c>
      <c r="V7226" s="39"/>
      <c r="Z7226" s="38"/>
      <c r="AA7226" s="38">
        <v>15.000231128368696</v>
      </c>
      <c r="AB7226" s="30"/>
      <c r="AC7226" s="31"/>
      <c r="AD7226" s="32"/>
      <c r="AE7226" s="32"/>
      <c r="AF7226" s="33"/>
      <c r="AJ7226" s="350"/>
      <c r="AK7226" s="3"/>
      <c r="AL7226" s="3"/>
    </row>
    <row r="7227" spans="1:39" ht="12" customHeight="1" x14ac:dyDescent="0.25">
      <c r="A7227" s="73">
        <v>3502018</v>
      </c>
      <c r="B7227" s="98" t="s">
        <v>3078</v>
      </c>
      <c r="C7227" s="74"/>
      <c r="D7227" s="115">
        <v>472.12</v>
      </c>
      <c r="E7227" s="75" t="s">
        <v>6464</v>
      </c>
      <c r="F7227" s="309">
        <f t="shared" si="327"/>
        <v>566.54399999999998</v>
      </c>
      <c r="G7227" s="80" t="s">
        <v>3334</v>
      </c>
      <c r="H7227" s="358"/>
      <c r="L7227"/>
      <c r="M7227"/>
      <c r="P7227" s="9">
        <v>166</v>
      </c>
      <c r="V7227" s="39"/>
      <c r="Z7227" s="38"/>
      <c r="AA7227" s="38">
        <v>0</v>
      </c>
      <c r="AB7227" s="30"/>
      <c r="AC7227" s="31"/>
      <c r="AD7227" s="32"/>
      <c r="AE7227" s="32"/>
      <c r="AF7227" s="33"/>
      <c r="AJ7227" s="350"/>
      <c r="AK7227" s="3"/>
      <c r="AL7227" s="3"/>
      <c r="AM7227" s="311"/>
    </row>
    <row r="7228" spans="1:39" ht="12" customHeight="1" x14ac:dyDescent="0.25">
      <c r="A7228" s="73">
        <v>3501031</v>
      </c>
      <c r="B7228" s="98" t="s">
        <v>3079</v>
      </c>
      <c r="C7228" s="74"/>
      <c r="D7228" s="115">
        <v>461.41</v>
      </c>
      <c r="E7228" s="75" t="s">
        <v>6464</v>
      </c>
      <c r="F7228" s="309">
        <f t="shared" si="327"/>
        <v>553.69200000000001</v>
      </c>
      <c r="G7228" s="80" t="s">
        <v>3334</v>
      </c>
      <c r="H7228" s="358"/>
      <c r="L7228"/>
      <c r="M7228"/>
      <c r="P7228" s="9">
        <v>166</v>
      </c>
      <c r="V7228" s="39"/>
      <c r="Z7228" s="38"/>
      <c r="AA7228" s="38">
        <v>0</v>
      </c>
      <c r="AB7228" s="30"/>
      <c r="AC7228" s="31"/>
      <c r="AD7228" s="32"/>
      <c r="AE7228" s="32"/>
      <c r="AF7228" s="33"/>
      <c r="AJ7228" s="350"/>
      <c r="AK7228" s="3"/>
      <c r="AL7228" s="3"/>
      <c r="AM7228" s="311"/>
    </row>
    <row r="7229" spans="1:39" ht="12" customHeight="1" x14ac:dyDescent="0.25">
      <c r="A7229" s="73">
        <v>3501032</v>
      </c>
      <c r="B7229" s="98" t="s">
        <v>3080</v>
      </c>
      <c r="C7229" s="74"/>
      <c r="D7229" s="115">
        <v>461.41</v>
      </c>
      <c r="E7229" s="75" t="s">
        <v>6464</v>
      </c>
      <c r="F7229" s="309">
        <f t="shared" si="327"/>
        <v>553.69200000000001</v>
      </c>
      <c r="G7229" s="80" t="s">
        <v>3334</v>
      </c>
      <c r="H7229" s="358"/>
      <c r="L7229"/>
      <c r="M7229"/>
      <c r="P7229" s="9">
        <v>166</v>
      </c>
      <c r="V7229" s="39"/>
      <c r="Z7229" s="38"/>
      <c r="AA7229" s="38">
        <v>0</v>
      </c>
      <c r="AB7229" s="30"/>
      <c r="AC7229" s="31"/>
      <c r="AD7229" s="32"/>
      <c r="AE7229" s="32"/>
      <c r="AF7229" s="33"/>
      <c r="AJ7229" s="350"/>
      <c r="AK7229" s="3"/>
      <c r="AL7229" s="3"/>
      <c r="AM7229" s="311"/>
    </row>
    <row r="7230" spans="1:39" ht="12" customHeight="1" x14ac:dyDescent="0.25">
      <c r="A7230" s="73">
        <v>3501033</v>
      </c>
      <c r="B7230" s="98" t="s">
        <v>3081</v>
      </c>
      <c r="C7230" s="74"/>
      <c r="D7230" s="115">
        <v>461.41</v>
      </c>
      <c r="E7230" s="75"/>
      <c r="F7230" s="309">
        <f t="shared" si="327"/>
        <v>553.69200000000001</v>
      </c>
      <c r="G7230" s="80" t="s">
        <v>3334</v>
      </c>
      <c r="H7230" s="358"/>
      <c r="L7230"/>
      <c r="M7230"/>
      <c r="P7230" s="9">
        <v>166</v>
      </c>
      <c r="V7230" s="39"/>
      <c r="Z7230" s="38"/>
      <c r="AA7230" s="38">
        <v>0</v>
      </c>
      <c r="AB7230" s="30"/>
      <c r="AC7230" s="31"/>
      <c r="AD7230" s="32"/>
      <c r="AE7230" s="32"/>
      <c r="AF7230" s="33"/>
      <c r="AJ7230" s="350"/>
      <c r="AK7230" s="3"/>
      <c r="AL7230" s="3"/>
      <c r="AM7230" s="311"/>
    </row>
    <row r="7231" spans="1:39" ht="12" customHeight="1" x14ac:dyDescent="0.25">
      <c r="A7231" s="73">
        <v>3501034</v>
      </c>
      <c r="B7231" s="98" t="s">
        <v>3082</v>
      </c>
      <c r="C7231" s="74"/>
      <c r="D7231" s="115">
        <v>461.41</v>
      </c>
      <c r="E7231" s="75"/>
      <c r="F7231" s="309">
        <f t="shared" si="327"/>
        <v>553.69200000000001</v>
      </c>
      <c r="G7231" s="80" t="s">
        <v>3334</v>
      </c>
      <c r="H7231" s="358"/>
      <c r="L7231"/>
      <c r="M7231"/>
      <c r="P7231" s="9">
        <v>166</v>
      </c>
      <c r="V7231" s="39"/>
      <c r="Z7231" s="38"/>
      <c r="AA7231" s="38">
        <v>0</v>
      </c>
      <c r="AB7231" s="30"/>
      <c r="AC7231" s="31"/>
      <c r="AD7231" s="32"/>
      <c r="AE7231" s="32"/>
      <c r="AF7231" s="33"/>
      <c r="AJ7231" s="350"/>
      <c r="AK7231" s="3"/>
      <c r="AL7231" s="3"/>
      <c r="AM7231" s="311"/>
    </row>
    <row r="7232" spans="1:39" ht="12" customHeight="1" x14ac:dyDescent="0.25">
      <c r="A7232" s="73">
        <v>3501035</v>
      </c>
      <c r="B7232" s="98" t="s">
        <v>3083</v>
      </c>
      <c r="C7232" s="74"/>
      <c r="D7232" s="115">
        <v>461.41</v>
      </c>
      <c r="E7232" s="75" t="s">
        <v>6464</v>
      </c>
      <c r="F7232" s="309">
        <f t="shared" si="327"/>
        <v>553.69200000000001</v>
      </c>
      <c r="G7232" s="80" t="s">
        <v>3334</v>
      </c>
      <c r="H7232" s="358"/>
      <c r="L7232"/>
      <c r="M7232"/>
      <c r="P7232" s="9">
        <v>166</v>
      </c>
      <c r="V7232" s="39"/>
      <c r="Z7232" s="38"/>
      <c r="AA7232" s="38">
        <v>0</v>
      </c>
      <c r="AB7232" s="30"/>
      <c r="AC7232" s="31"/>
      <c r="AD7232" s="32"/>
      <c r="AE7232" s="32"/>
      <c r="AF7232" s="33"/>
      <c r="AJ7232" s="350"/>
      <c r="AK7232" s="3"/>
      <c r="AL7232" s="3"/>
      <c r="AM7232" s="311"/>
    </row>
    <row r="7233" spans="1:39" ht="12" customHeight="1" x14ac:dyDescent="0.25">
      <c r="A7233" s="73">
        <v>3501036</v>
      </c>
      <c r="B7233" s="98" t="s">
        <v>3084</v>
      </c>
      <c r="C7233" s="74"/>
      <c r="D7233" s="115">
        <v>461.41</v>
      </c>
      <c r="E7233" s="75"/>
      <c r="F7233" s="309">
        <f t="shared" si="327"/>
        <v>553.69200000000001</v>
      </c>
      <c r="G7233" s="80" t="s">
        <v>3334</v>
      </c>
      <c r="H7233" s="358"/>
      <c r="L7233"/>
      <c r="M7233"/>
      <c r="P7233" s="9">
        <v>166</v>
      </c>
      <c r="V7233" s="39"/>
      <c r="Z7233" s="38"/>
      <c r="AA7233" s="38">
        <v>0</v>
      </c>
      <c r="AB7233" s="30"/>
      <c r="AC7233" s="31"/>
      <c r="AD7233" s="32"/>
      <c r="AE7233" s="32"/>
      <c r="AF7233" s="33"/>
      <c r="AJ7233" s="350"/>
      <c r="AK7233" s="3"/>
      <c r="AL7233" s="3"/>
      <c r="AM7233" s="311"/>
    </row>
    <row r="7234" spans="1:39" ht="12" customHeight="1" x14ac:dyDescent="0.25">
      <c r="A7234" s="73">
        <v>3501037</v>
      </c>
      <c r="B7234" s="98" t="s">
        <v>3085</v>
      </c>
      <c r="C7234" s="74"/>
      <c r="D7234" s="115">
        <v>461.41</v>
      </c>
      <c r="E7234" s="75" t="s">
        <v>6464</v>
      </c>
      <c r="F7234" s="309">
        <f t="shared" si="327"/>
        <v>553.69200000000001</v>
      </c>
      <c r="G7234" s="80" t="s">
        <v>3334</v>
      </c>
      <c r="H7234" s="358"/>
      <c r="L7234"/>
      <c r="M7234"/>
      <c r="P7234" s="9">
        <v>166</v>
      </c>
      <c r="V7234" s="39"/>
      <c r="Z7234" s="38"/>
      <c r="AA7234" s="38">
        <v>0</v>
      </c>
      <c r="AB7234" s="30"/>
      <c r="AC7234" s="31"/>
      <c r="AD7234" s="32"/>
      <c r="AE7234" s="32"/>
      <c r="AF7234" s="33"/>
      <c r="AJ7234" s="350"/>
      <c r="AK7234" s="3"/>
      <c r="AL7234" s="3"/>
      <c r="AM7234" s="311"/>
    </row>
    <row r="7235" spans="1:39" ht="12" customHeight="1" x14ac:dyDescent="0.25">
      <c r="A7235" s="73">
        <v>3503027</v>
      </c>
      <c r="B7235" s="98" t="s">
        <v>3086</v>
      </c>
      <c r="C7235" s="74"/>
      <c r="D7235" s="115">
        <v>364.6</v>
      </c>
      <c r="E7235" s="75" t="s">
        <v>6463</v>
      </c>
      <c r="F7235" s="309">
        <f t="shared" si="327"/>
        <v>437.52000000000004</v>
      </c>
      <c r="G7235" s="80" t="s">
        <v>3334</v>
      </c>
      <c r="H7235" s="358"/>
      <c r="L7235"/>
      <c r="M7235"/>
      <c r="P7235" s="9">
        <v>166</v>
      </c>
      <c r="V7235" s="39"/>
      <c r="Z7235" s="38"/>
      <c r="AA7235" s="38">
        <v>0</v>
      </c>
      <c r="AB7235" s="30"/>
      <c r="AC7235" s="31"/>
      <c r="AD7235" s="32"/>
      <c r="AE7235" s="32"/>
      <c r="AF7235" s="33"/>
      <c r="AJ7235" s="350"/>
      <c r="AK7235" s="3"/>
      <c r="AL7235" s="3"/>
      <c r="AM7235" s="311"/>
    </row>
    <row r="7236" spans="1:39" ht="12" customHeight="1" x14ac:dyDescent="0.25">
      <c r="A7236" s="73">
        <v>3503028</v>
      </c>
      <c r="B7236" s="98" t="s">
        <v>3087</v>
      </c>
      <c r="C7236" s="74"/>
      <c r="D7236" s="115">
        <v>364.6</v>
      </c>
      <c r="E7236" s="75" t="s">
        <v>6463</v>
      </c>
      <c r="F7236" s="309">
        <f t="shared" si="327"/>
        <v>437.52000000000004</v>
      </c>
      <c r="G7236" s="80" t="s">
        <v>3334</v>
      </c>
      <c r="H7236" s="358"/>
      <c r="L7236"/>
      <c r="M7236"/>
      <c r="P7236" s="9">
        <v>166</v>
      </c>
      <c r="V7236" s="39"/>
      <c r="Z7236" s="38"/>
      <c r="AA7236" s="38">
        <v>0</v>
      </c>
      <c r="AB7236" s="30"/>
      <c r="AC7236" s="31"/>
      <c r="AD7236" s="32"/>
      <c r="AE7236" s="32"/>
      <c r="AF7236" s="33"/>
      <c r="AJ7236" s="350"/>
      <c r="AK7236" s="3"/>
      <c r="AL7236" s="3"/>
      <c r="AM7236" s="311"/>
    </row>
    <row r="7237" spans="1:39" ht="12" customHeight="1" x14ac:dyDescent="0.25">
      <c r="A7237" s="73">
        <v>3503029</v>
      </c>
      <c r="B7237" s="98" t="s">
        <v>3088</v>
      </c>
      <c r="C7237" s="74"/>
      <c r="D7237" s="115">
        <v>364.6</v>
      </c>
      <c r="E7237" s="75" t="s">
        <v>6463</v>
      </c>
      <c r="F7237" s="309">
        <f t="shared" si="327"/>
        <v>437.52000000000004</v>
      </c>
      <c r="G7237" s="80" t="s">
        <v>3334</v>
      </c>
      <c r="H7237" s="358"/>
      <c r="L7237"/>
      <c r="M7237"/>
      <c r="P7237" s="9">
        <v>166</v>
      </c>
      <c r="V7237" s="39"/>
      <c r="Z7237" s="38"/>
      <c r="AA7237" s="38">
        <v>0</v>
      </c>
      <c r="AB7237" s="30"/>
      <c r="AC7237" s="31"/>
      <c r="AD7237" s="32"/>
      <c r="AE7237" s="32"/>
      <c r="AF7237" s="33"/>
      <c r="AJ7237" s="350"/>
      <c r="AK7237" s="3"/>
      <c r="AL7237" s="3"/>
      <c r="AM7237" s="311"/>
    </row>
    <row r="7238" spans="1:39" ht="12" customHeight="1" x14ac:dyDescent="0.25">
      <c r="A7238" s="356">
        <v>3401036</v>
      </c>
      <c r="B7238" s="98" t="s">
        <v>4787</v>
      </c>
      <c r="C7238" s="74"/>
      <c r="D7238" s="115">
        <v>939.4</v>
      </c>
      <c r="E7238" s="75" t="s">
        <v>6463</v>
      </c>
      <c r="F7238" s="309">
        <f t="shared" si="327"/>
        <v>1127.28</v>
      </c>
      <c r="G7238" s="80" t="s">
        <v>3334</v>
      </c>
      <c r="H7238" s="358"/>
      <c r="L7238"/>
      <c r="M7238"/>
      <c r="P7238" s="9">
        <v>165</v>
      </c>
      <c r="V7238" s="39"/>
      <c r="Z7238" s="38"/>
      <c r="AA7238" s="38">
        <v>9.999684870639399</v>
      </c>
      <c r="AB7238" s="30"/>
      <c r="AC7238" s="31"/>
      <c r="AD7238" s="32"/>
      <c r="AE7238" s="32"/>
      <c r="AF7238" s="33"/>
      <c r="AJ7238" s="350"/>
      <c r="AK7238" s="3"/>
      <c r="AL7238" s="3"/>
    </row>
    <row r="7239" spans="1:39" ht="12" customHeight="1" x14ac:dyDescent="0.25">
      <c r="A7239" s="73"/>
      <c r="B7239" s="98" t="s">
        <v>2984</v>
      </c>
      <c r="C7239" s="74"/>
      <c r="D7239" s="115"/>
      <c r="E7239" s="75"/>
      <c r="F7239" s="112"/>
      <c r="G7239" s="80" t="s">
        <v>3334</v>
      </c>
      <c r="H7239" s="358"/>
      <c r="L7239"/>
      <c r="M7239"/>
      <c r="V7239" s="39"/>
      <c r="Z7239" s="38"/>
      <c r="AA7239" s="38"/>
      <c r="AB7239" s="30"/>
      <c r="AC7239" s="31"/>
      <c r="AD7239" s="32"/>
      <c r="AE7239" s="32"/>
      <c r="AF7239" s="33"/>
      <c r="AJ7239" s="350"/>
      <c r="AK7239" s="3"/>
      <c r="AL7239" s="3"/>
    </row>
    <row r="7240" spans="1:39" ht="12" customHeight="1" x14ac:dyDescent="0.25">
      <c r="A7240" s="73">
        <v>2701046</v>
      </c>
      <c r="B7240" s="98" t="s">
        <v>3032</v>
      </c>
      <c r="C7240" s="74"/>
      <c r="D7240" s="115">
        <v>203.84</v>
      </c>
      <c r="E7240" s="75"/>
      <c r="F7240" s="112">
        <f t="shared" si="327"/>
        <v>244.608</v>
      </c>
      <c r="G7240" s="80" t="s">
        <v>3334</v>
      </c>
      <c r="H7240" s="358"/>
      <c r="L7240"/>
      <c r="M7240"/>
      <c r="P7240" s="9">
        <v>166</v>
      </c>
      <c r="V7240" s="39"/>
      <c r="Z7240" s="38"/>
      <c r="AA7240" s="38">
        <v>0</v>
      </c>
      <c r="AB7240" s="30"/>
      <c r="AC7240" s="31"/>
      <c r="AD7240" s="32"/>
      <c r="AE7240" s="32"/>
      <c r="AF7240" s="33"/>
      <c r="AJ7240" s="350"/>
      <c r="AK7240" s="3"/>
      <c r="AL7240" s="3"/>
    </row>
    <row r="7241" spans="1:39" ht="12" customHeight="1" x14ac:dyDescent="0.25">
      <c r="A7241" s="73">
        <v>2701005</v>
      </c>
      <c r="B7241" s="98" t="s">
        <v>3033</v>
      </c>
      <c r="C7241" s="74"/>
      <c r="D7241" s="115">
        <v>203.84</v>
      </c>
      <c r="E7241" s="75"/>
      <c r="F7241" s="112">
        <f t="shared" si="327"/>
        <v>244.608</v>
      </c>
      <c r="G7241" s="80" t="s">
        <v>3334</v>
      </c>
      <c r="H7241" s="358"/>
      <c r="L7241"/>
      <c r="M7241"/>
      <c r="P7241" s="9">
        <v>166</v>
      </c>
      <c r="V7241" s="39"/>
      <c r="Z7241" s="38"/>
      <c r="AA7241" s="38">
        <v>0</v>
      </c>
      <c r="AB7241" s="30"/>
      <c r="AC7241" s="31"/>
      <c r="AD7241" s="32"/>
      <c r="AE7241" s="32"/>
      <c r="AF7241" s="33"/>
      <c r="AJ7241" s="350"/>
      <c r="AK7241" s="3"/>
      <c r="AL7241" s="3"/>
    </row>
    <row r="7242" spans="1:39" ht="12" customHeight="1" x14ac:dyDescent="0.25">
      <c r="A7242" s="73">
        <v>2701055</v>
      </c>
      <c r="B7242" s="98" t="s">
        <v>3034</v>
      </c>
      <c r="C7242" s="74"/>
      <c r="D7242" s="115">
        <v>218.12</v>
      </c>
      <c r="E7242" s="75"/>
      <c r="F7242" s="112">
        <f t="shared" si="327"/>
        <v>261.74399999999997</v>
      </c>
      <c r="G7242" s="80" t="s">
        <v>3334</v>
      </c>
      <c r="H7242" s="358"/>
      <c r="L7242"/>
      <c r="M7242"/>
      <c r="P7242" s="9">
        <v>166</v>
      </c>
      <c r="V7242" s="39"/>
      <c r="Z7242" s="38"/>
      <c r="AA7242" s="38">
        <v>0</v>
      </c>
      <c r="AB7242" s="30"/>
      <c r="AC7242" s="31"/>
      <c r="AD7242" s="32"/>
      <c r="AE7242" s="32"/>
      <c r="AF7242" s="33"/>
      <c r="AJ7242" s="350"/>
      <c r="AK7242" s="3"/>
      <c r="AL7242" s="3"/>
    </row>
    <row r="7243" spans="1:39" ht="12" customHeight="1" x14ac:dyDescent="0.25">
      <c r="A7243" s="73">
        <v>2701010</v>
      </c>
      <c r="B7243" s="98" t="s">
        <v>3035</v>
      </c>
      <c r="C7243" s="74"/>
      <c r="D7243" s="115">
        <v>203.84</v>
      </c>
      <c r="E7243" s="75"/>
      <c r="F7243" s="112">
        <f t="shared" si="327"/>
        <v>244.608</v>
      </c>
      <c r="G7243" s="80" t="s">
        <v>3334</v>
      </c>
      <c r="H7243" s="358"/>
      <c r="L7243"/>
      <c r="M7243"/>
      <c r="P7243" s="9">
        <v>166</v>
      </c>
      <c r="V7243" s="39"/>
      <c r="Z7243" s="38"/>
      <c r="AA7243" s="38">
        <v>0</v>
      </c>
      <c r="AB7243" s="30"/>
      <c r="AC7243" s="31"/>
      <c r="AD7243" s="32"/>
      <c r="AE7243" s="32"/>
      <c r="AF7243" s="33"/>
      <c r="AJ7243" s="350"/>
      <c r="AK7243" s="3"/>
      <c r="AL7243" s="3"/>
    </row>
    <row r="7244" spans="1:39" ht="12" customHeight="1" x14ac:dyDescent="0.25">
      <c r="A7244" s="73">
        <v>2701001</v>
      </c>
      <c r="B7244" s="98" t="s">
        <v>3036</v>
      </c>
      <c r="C7244" s="74"/>
      <c r="D7244" s="115">
        <v>229.65</v>
      </c>
      <c r="E7244" s="75" t="s">
        <v>6464</v>
      </c>
      <c r="F7244" s="112">
        <f t="shared" si="327"/>
        <v>275.58</v>
      </c>
      <c r="G7244" s="80" t="s">
        <v>3334</v>
      </c>
      <c r="H7244" s="358"/>
      <c r="L7244"/>
      <c r="M7244"/>
      <c r="P7244" s="9">
        <v>166</v>
      </c>
      <c r="V7244" s="39"/>
      <c r="Z7244" s="38"/>
      <c r="AA7244" s="38">
        <v>0</v>
      </c>
      <c r="AB7244" s="30"/>
      <c r="AC7244" s="31"/>
      <c r="AD7244" s="32"/>
      <c r="AE7244" s="32"/>
      <c r="AF7244" s="33"/>
      <c r="AJ7244" s="350"/>
      <c r="AK7244" s="3"/>
      <c r="AL7244" s="3"/>
    </row>
    <row r="7245" spans="1:39" ht="12" customHeight="1" x14ac:dyDescent="0.25">
      <c r="A7245" s="73">
        <v>2701036</v>
      </c>
      <c r="B7245" s="98" t="s">
        <v>3037</v>
      </c>
      <c r="C7245" s="74"/>
      <c r="D7245" s="115">
        <v>203.84</v>
      </c>
      <c r="E7245" s="75" t="s">
        <v>6464</v>
      </c>
      <c r="F7245" s="112">
        <f t="shared" si="327"/>
        <v>244.608</v>
      </c>
      <c r="G7245" s="80" t="s">
        <v>3334</v>
      </c>
      <c r="H7245" s="358"/>
      <c r="L7245"/>
      <c r="M7245"/>
      <c r="P7245" s="9">
        <v>166</v>
      </c>
      <c r="V7245" s="39"/>
      <c r="Z7245" s="38"/>
      <c r="AA7245" s="38">
        <v>0</v>
      </c>
      <c r="AB7245" s="30"/>
      <c r="AC7245" s="31"/>
      <c r="AD7245" s="32"/>
      <c r="AE7245" s="32"/>
      <c r="AF7245" s="33"/>
      <c r="AJ7245" s="350"/>
      <c r="AK7245" s="3"/>
      <c r="AL7245" s="3"/>
    </row>
    <row r="7246" spans="1:39" ht="12" customHeight="1" x14ac:dyDescent="0.25">
      <c r="A7246" s="73">
        <v>2701062</v>
      </c>
      <c r="B7246" s="98" t="s">
        <v>3038</v>
      </c>
      <c r="C7246" s="74"/>
      <c r="D7246" s="115">
        <v>218.12</v>
      </c>
      <c r="E7246" s="75" t="s">
        <v>1</v>
      </c>
      <c r="F7246" s="112">
        <f t="shared" si="327"/>
        <v>261.74399999999997</v>
      </c>
      <c r="G7246" s="80" t="s">
        <v>3334</v>
      </c>
      <c r="H7246" s="358"/>
      <c r="L7246"/>
      <c r="M7246"/>
      <c r="P7246" s="9">
        <v>166</v>
      </c>
      <c r="V7246" s="39"/>
      <c r="Z7246" s="38"/>
      <c r="AA7246" s="38">
        <v>0</v>
      </c>
      <c r="AB7246" s="30"/>
      <c r="AC7246" s="31"/>
      <c r="AD7246" s="32"/>
      <c r="AE7246" s="32"/>
      <c r="AF7246" s="33"/>
      <c r="AJ7246" s="350"/>
      <c r="AK7246" s="3"/>
      <c r="AL7246" s="3"/>
    </row>
    <row r="7247" spans="1:39" ht="12" customHeight="1" x14ac:dyDescent="0.25">
      <c r="A7247" s="73">
        <v>5905016</v>
      </c>
      <c r="B7247" s="98" t="s">
        <v>3039</v>
      </c>
      <c r="C7247" s="74"/>
      <c r="D7247" s="115">
        <v>332.43</v>
      </c>
      <c r="E7247" s="75" t="s">
        <v>1</v>
      </c>
      <c r="F7247" s="309">
        <f t="shared" si="327"/>
        <v>398.916</v>
      </c>
      <c r="G7247" s="80" t="s">
        <v>3334</v>
      </c>
      <c r="H7247" s="358"/>
      <c r="L7247"/>
      <c r="M7247"/>
      <c r="P7247" s="9">
        <v>166</v>
      </c>
      <c r="V7247" s="39"/>
      <c r="Z7247" s="38"/>
      <c r="AA7247" s="38">
        <v>0</v>
      </c>
      <c r="AB7247" s="30"/>
      <c r="AC7247" s="31"/>
      <c r="AD7247" s="32"/>
      <c r="AE7247" s="32"/>
      <c r="AF7247" s="33"/>
      <c r="AJ7247" s="350">
        <v>3503016</v>
      </c>
      <c r="AK7247" s="3"/>
      <c r="AL7247" s="3"/>
      <c r="AM7247" s="311"/>
    </row>
    <row r="7248" spans="1:39" ht="12" customHeight="1" x14ac:dyDescent="0.25">
      <c r="A7248" s="73">
        <v>3503017</v>
      </c>
      <c r="B7248" s="98" t="s">
        <v>3040</v>
      </c>
      <c r="C7248" s="74"/>
      <c r="D7248" s="115">
        <v>269.11</v>
      </c>
      <c r="E7248" s="75" t="s">
        <v>6463</v>
      </c>
      <c r="F7248" s="309">
        <f t="shared" si="327"/>
        <v>322.93200000000002</v>
      </c>
      <c r="G7248" s="80" t="s">
        <v>3334</v>
      </c>
      <c r="H7248" s="358"/>
      <c r="L7248"/>
      <c r="M7248"/>
      <c r="P7248" s="9">
        <v>166</v>
      </c>
      <c r="V7248" s="39"/>
      <c r="Z7248" s="38"/>
      <c r="AA7248" s="38">
        <v>0</v>
      </c>
      <c r="AB7248" s="30"/>
      <c r="AC7248" s="31"/>
      <c r="AD7248" s="32"/>
      <c r="AE7248" s="32"/>
      <c r="AF7248" s="33"/>
      <c r="AJ7248" s="350"/>
      <c r="AK7248" s="3"/>
      <c r="AL7248" s="3"/>
      <c r="AM7248" s="311"/>
    </row>
    <row r="7249" spans="1:39" ht="12" customHeight="1" x14ac:dyDescent="0.25">
      <c r="A7249" s="73">
        <v>5905018</v>
      </c>
      <c r="B7249" s="98" t="s">
        <v>3041</v>
      </c>
      <c r="C7249" s="74"/>
      <c r="D7249" s="115">
        <v>332.43</v>
      </c>
      <c r="E7249" s="75" t="s">
        <v>6463</v>
      </c>
      <c r="F7249" s="309">
        <f t="shared" si="327"/>
        <v>398.916</v>
      </c>
      <c r="G7249" s="80" t="s">
        <v>3334</v>
      </c>
      <c r="H7249" s="358"/>
      <c r="L7249"/>
      <c r="M7249"/>
      <c r="P7249" s="9">
        <v>166</v>
      </c>
      <c r="V7249" s="39"/>
      <c r="Z7249" s="38"/>
      <c r="AA7249" s="38">
        <v>0</v>
      </c>
      <c r="AB7249" s="30"/>
      <c r="AC7249" s="31"/>
      <c r="AD7249" s="32"/>
      <c r="AE7249" s="32"/>
      <c r="AF7249" s="33"/>
      <c r="AJ7249" s="350">
        <v>3503018</v>
      </c>
      <c r="AK7249" s="3"/>
      <c r="AL7249" s="3"/>
      <c r="AM7249" s="311"/>
    </row>
    <row r="7250" spans="1:39" ht="12" customHeight="1" x14ac:dyDescent="0.25">
      <c r="A7250" s="73">
        <v>3503019</v>
      </c>
      <c r="B7250" s="98" t="s">
        <v>3042</v>
      </c>
      <c r="C7250" s="74"/>
      <c r="D7250" s="115">
        <v>269.11</v>
      </c>
      <c r="E7250" s="75" t="s">
        <v>6463</v>
      </c>
      <c r="F7250" s="309">
        <f t="shared" si="327"/>
        <v>322.93200000000002</v>
      </c>
      <c r="G7250" s="80" t="s">
        <v>3334</v>
      </c>
      <c r="H7250" s="358"/>
      <c r="L7250"/>
      <c r="M7250"/>
      <c r="P7250" s="9">
        <v>166</v>
      </c>
      <c r="V7250" s="39"/>
      <c r="Z7250" s="38"/>
      <c r="AA7250" s="38">
        <v>0</v>
      </c>
      <c r="AB7250" s="30"/>
      <c r="AC7250" s="31"/>
      <c r="AD7250" s="32"/>
      <c r="AE7250" s="32"/>
      <c r="AF7250" s="33"/>
      <c r="AJ7250" s="350"/>
      <c r="AK7250" s="3"/>
      <c r="AL7250" s="3"/>
      <c r="AM7250" s="311"/>
    </row>
    <row r="7251" spans="1:39" ht="12" customHeight="1" x14ac:dyDescent="0.25">
      <c r="A7251" s="73">
        <v>3503020</v>
      </c>
      <c r="B7251" s="98" t="s">
        <v>3043</v>
      </c>
      <c r="C7251" s="74"/>
      <c r="D7251" s="115">
        <v>269.11</v>
      </c>
      <c r="E7251" s="75" t="s">
        <v>6463</v>
      </c>
      <c r="F7251" s="309">
        <f t="shared" si="327"/>
        <v>322.93200000000002</v>
      </c>
      <c r="G7251" s="80" t="s">
        <v>3334</v>
      </c>
      <c r="H7251" s="358"/>
      <c r="L7251"/>
      <c r="M7251"/>
      <c r="P7251" s="9">
        <v>166</v>
      </c>
      <c r="V7251" s="39"/>
      <c r="Z7251" s="38"/>
      <c r="AA7251" s="38">
        <v>0</v>
      </c>
      <c r="AB7251" s="30"/>
      <c r="AC7251" s="31"/>
      <c r="AD7251" s="32"/>
      <c r="AE7251" s="32"/>
      <c r="AF7251" s="33"/>
      <c r="AJ7251" s="350"/>
      <c r="AK7251" s="3"/>
      <c r="AL7251" s="3"/>
      <c r="AM7251" s="311"/>
    </row>
    <row r="7252" spans="1:39" ht="12" customHeight="1" x14ac:dyDescent="0.25">
      <c r="A7252" s="73">
        <v>3503021</v>
      </c>
      <c r="B7252" s="98" t="s">
        <v>3044</v>
      </c>
      <c r="C7252" s="74"/>
      <c r="D7252" s="115">
        <v>269.11</v>
      </c>
      <c r="E7252" s="75" t="s">
        <v>6464</v>
      </c>
      <c r="F7252" s="309">
        <f t="shared" si="327"/>
        <v>322.93200000000002</v>
      </c>
      <c r="G7252" s="80" t="s">
        <v>3334</v>
      </c>
      <c r="H7252" s="358"/>
      <c r="L7252"/>
      <c r="M7252"/>
      <c r="P7252" s="9">
        <v>166</v>
      </c>
      <c r="V7252" s="39"/>
      <c r="Z7252" s="38"/>
      <c r="AA7252" s="38">
        <v>0</v>
      </c>
      <c r="AB7252" s="30"/>
      <c r="AC7252" s="31"/>
      <c r="AD7252" s="32"/>
      <c r="AE7252" s="32"/>
      <c r="AF7252" s="33"/>
      <c r="AJ7252" s="350"/>
      <c r="AK7252" s="3"/>
      <c r="AL7252" s="3"/>
      <c r="AM7252" s="311"/>
    </row>
    <row r="7253" spans="1:39" ht="12" customHeight="1" x14ac:dyDescent="0.25">
      <c r="A7253" s="73">
        <v>3503022</v>
      </c>
      <c r="B7253" s="98" t="s">
        <v>3045</v>
      </c>
      <c r="C7253" s="74"/>
      <c r="D7253" s="115">
        <v>269.11</v>
      </c>
      <c r="E7253" s="75" t="s">
        <v>6463</v>
      </c>
      <c r="F7253" s="309">
        <f t="shared" si="327"/>
        <v>322.93200000000002</v>
      </c>
      <c r="G7253" s="80" t="s">
        <v>3334</v>
      </c>
      <c r="H7253" s="358"/>
      <c r="L7253"/>
      <c r="M7253"/>
      <c r="P7253" s="9">
        <v>166</v>
      </c>
      <c r="V7253" s="39"/>
      <c r="Z7253" s="38"/>
      <c r="AA7253" s="38">
        <v>0</v>
      </c>
      <c r="AB7253" s="30"/>
      <c r="AC7253" s="31"/>
      <c r="AD7253" s="32"/>
      <c r="AE7253" s="32"/>
      <c r="AF7253" s="33"/>
      <c r="AJ7253" s="350"/>
      <c r="AK7253" s="3"/>
      <c r="AL7253" s="3"/>
      <c r="AM7253" s="311"/>
    </row>
    <row r="7254" spans="1:39" ht="12" customHeight="1" x14ac:dyDescent="0.25">
      <c r="A7254" s="73">
        <v>3503023</v>
      </c>
      <c r="B7254" s="98" t="s">
        <v>3046</v>
      </c>
      <c r="C7254" s="74"/>
      <c r="D7254" s="115">
        <v>269.11</v>
      </c>
      <c r="E7254" s="75" t="s">
        <v>6463</v>
      </c>
      <c r="F7254" s="309">
        <f t="shared" si="327"/>
        <v>322.93200000000002</v>
      </c>
      <c r="G7254" s="80" t="s">
        <v>3334</v>
      </c>
      <c r="H7254" s="358"/>
      <c r="L7254"/>
      <c r="M7254"/>
      <c r="P7254" s="9">
        <v>166</v>
      </c>
      <c r="V7254" s="39"/>
      <c r="Z7254" s="38"/>
      <c r="AA7254" s="38">
        <v>0</v>
      </c>
      <c r="AB7254" s="30"/>
      <c r="AC7254" s="31"/>
      <c r="AD7254" s="32"/>
      <c r="AE7254" s="32"/>
      <c r="AF7254" s="33"/>
      <c r="AJ7254" s="350"/>
      <c r="AK7254" s="3"/>
      <c r="AL7254" s="3"/>
      <c r="AM7254" s="311"/>
    </row>
    <row r="7255" spans="1:39" ht="12" customHeight="1" x14ac:dyDescent="0.25">
      <c r="A7255" s="73">
        <v>3502008</v>
      </c>
      <c r="B7255" s="98" t="s">
        <v>3047</v>
      </c>
      <c r="C7255" s="74"/>
      <c r="D7255" s="115">
        <v>333.04</v>
      </c>
      <c r="E7255" s="75"/>
      <c r="F7255" s="309">
        <f t="shared" si="327"/>
        <v>399.64800000000002</v>
      </c>
      <c r="G7255" s="80" t="s">
        <v>3334</v>
      </c>
      <c r="H7255" s="358"/>
      <c r="L7255"/>
      <c r="M7255"/>
      <c r="P7255" s="9">
        <v>166</v>
      </c>
      <c r="V7255" s="39"/>
      <c r="Z7255" s="38"/>
      <c r="AA7255" s="38">
        <v>0</v>
      </c>
      <c r="AB7255" s="30"/>
      <c r="AC7255" s="31"/>
      <c r="AD7255" s="32"/>
      <c r="AE7255" s="32"/>
      <c r="AF7255" s="33"/>
      <c r="AJ7255" s="350"/>
      <c r="AK7255" s="3"/>
      <c r="AL7255" s="3"/>
      <c r="AM7255" s="311"/>
    </row>
    <row r="7256" spans="1:39" ht="12" customHeight="1" x14ac:dyDescent="0.25">
      <c r="A7256" s="73">
        <v>3502010</v>
      </c>
      <c r="B7256" s="98" t="s">
        <v>3048</v>
      </c>
      <c r="C7256" s="74"/>
      <c r="D7256" s="115">
        <v>333.04</v>
      </c>
      <c r="E7256" s="75" t="s">
        <v>6464</v>
      </c>
      <c r="F7256" s="309">
        <f t="shared" si="327"/>
        <v>399.64800000000002</v>
      </c>
      <c r="G7256" s="80" t="s">
        <v>3334</v>
      </c>
      <c r="H7256" s="358"/>
      <c r="L7256"/>
      <c r="M7256"/>
      <c r="P7256" s="9">
        <v>166</v>
      </c>
      <c r="V7256" s="39"/>
      <c r="Z7256" s="38"/>
      <c r="AA7256" s="38">
        <v>0</v>
      </c>
      <c r="AB7256" s="30"/>
      <c r="AC7256" s="31"/>
      <c r="AD7256" s="32"/>
      <c r="AE7256" s="32"/>
      <c r="AF7256" s="33"/>
      <c r="AJ7256" s="350"/>
      <c r="AK7256" s="3"/>
      <c r="AL7256" s="3"/>
      <c r="AM7256" s="311"/>
    </row>
    <row r="7257" spans="1:39" ht="12" customHeight="1" x14ac:dyDescent="0.25">
      <c r="A7257" s="73">
        <v>3502012</v>
      </c>
      <c r="B7257" s="98" t="s">
        <v>3049</v>
      </c>
      <c r="C7257" s="74"/>
      <c r="D7257" s="115">
        <v>333.04</v>
      </c>
      <c r="E7257" s="75" t="s">
        <v>6464</v>
      </c>
      <c r="F7257" s="309">
        <f t="shared" si="327"/>
        <v>399.64800000000002</v>
      </c>
      <c r="G7257" s="80" t="s">
        <v>3334</v>
      </c>
      <c r="H7257" s="358"/>
      <c r="L7257"/>
      <c r="M7257"/>
      <c r="P7257" s="9">
        <v>166</v>
      </c>
      <c r="V7257" s="39"/>
      <c r="Z7257" s="38"/>
      <c r="AA7257" s="38">
        <v>0</v>
      </c>
      <c r="AB7257" s="30"/>
      <c r="AC7257" s="31"/>
      <c r="AD7257" s="32"/>
      <c r="AE7257" s="32"/>
      <c r="AF7257" s="33"/>
      <c r="AJ7257" s="350"/>
      <c r="AK7257" s="3"/>
      <c r="AL7257" s="3"/>
      <c r="AM7257" s="311"/>
    </row>
    <row r="7258" spans="1:39" ht="12" customHeight="1" x14ac:dyDescent="0.25">
      <c r="A7258" s="73">
        <v>3502009</v>
      </c>
      <c r="B7258" s="98" t="s">
        <v>3050</v>
      </c>
      <c r="C7258" s="74"/>
      <c r="D7258" s="115">
        <v>437.13</v>
      </c>
      <c r="E7258" s="75"/>
      <c r="F7258" s="112">
        <f t="shared" si="327"/>
        <v>524.55599999999993</v>
      </c>
      <c r="G7258" s="80" t="s">
        <v>3334</v>
      </c>
      <c r="H7258" s="358"/>
      <c r="L7258"/>
      <c r="M7258"/>
      <c r="P7258" s="9">
        <v>166</v>
      </c>
      <c r="V7258" s="39"/>
      <c r="Z7258" s="38"/>
      <c r="AA7258" s="38">
        <v>14.999508535106969</v>
      </c>
      <c r="AB7258" s="30"/>
      <c r="AC7258" s="31"/>
      <c r="AD7258" s="32"/>
      <c r="AE7258" s="32"/>
      <c r="AF7258" s="33"/>
      <c r="AJ7258" s="350"/>
      <c r="AK7258" s="3"/>
      <c r="AL7258" s="3"/>
    </row>
    <row r="7259" spans="1:39" ht="12" customHeight="1" x14ac:dyDescent="0.25">
      <c r="A7259" s="73">
        <v>3502011</v>
      </c>
      <c r="B7259" s="98" t="s">
        <v>3051</v>
      </c>
      <c r="C7259" s="74"/>
      <c r="D7259" s="115">
        <v>333.04</v>
      </c>
      <c r="E7259" s="75" t="s">
        <v>6464</v>
      </c>
      <c r="F7259" s="309">
        <f t="shared" si="327"/>
        <v>399.64800000000002</v>
      </c>
      <c r="G7259" s="80" t="s">
        <v>3334</v>
      </c>
      <c r="H7259" s="358"/>
      <c r="L7259"/>
      <c r="M7259"/>
      <c r="P7259" s="9">
        <v>166</v>
      </c>
      <c r="V7259" s="39"/>
      <c r="Z7259" s="38"/>
      <c r="AA7259" s="38">
        <v>0</v>
      </c>
      <c r="AB7259" s="30"/>
      <c r="AC7259" s="31"/>
      <c r="AD7259" s="32"/>
      <c r="AE7259" s="32"/>
      <c r="AF7259" s="33"/>
      <c r="AJ7259" s="350"/>
      <c r="AK7259" s="3"/>
      <c r="AL7259" s="3"/>
      <c r="AM7259" s="311"/>
    </row>
    <row r="7260" spans="1:39" ht="12" customHeight="1" x14ac:dyDescent="0.25">
      <c r="A7260" s="73">
        <v>3501017</v>
      </c>
      <c r="B7260" s="98" t="s">
        <v>3052</v>
      </c>
      <c r="C7260" s="74"/>
      <c r="D7260" s="115">
        <v>358.61</v>
      </c>
      <c r="E7260" s="75" t="s">
        <v>6464</v>
      </c>
      <c r="F7260" s="309">
        <f t="shared" si="327"/>
        <v>430.33199999999999</v>
      </c>
      <c r="G7260" s="80" t="s">
        <v>3334</v>
      </c>
      <c r="H7260" s="358"/>
      <c r="L7260"/>
      <c r="M7260"/>
      <c r="P7260" s="9">
        <v>166</v>
      </c>
      <c r="V7260" s="39"/>
      <c r="Z7260" s="38"/>
      <c r="AA7260" s="38">
        <v>0</v>
      </c>
      <c r="AB7260" s="30"/>
      <c r="AC7260" s="31"/>
      <c r="AD7260" s="32"/>
      <c r="AE7260" s="32"/>
      <c r="AF7260" s="33"/>
      <c r="AJ7260" s="350"/>
      <c r="AK7260" s="3"/>
      <c r="AL7260" s="3"/>
      <c r="AM7260" s="311"/>
    </row>
    <row r="7261" spans="1:39" ht="12" customHeight="1" x14ac:dyDescent="0.25">
      <c r="A7261" s="73">
        <v>3501018</v>
      </c>
      <c r="B7261" s="98" t="s">
        <v>3053</v>
      </c>
      <c r="C7261" s="74"/>
      <c r="D7261" s="115">
        <v>358.61</v>
      </c>
      <c r="E7261" s="75"/>
      <c r="F7261" s="309">
        <f t="shared" ref="F7261:F7324" si="328">D7261*1.2</f>
        <v>430.33199999999999</v>
      </c>
      <c r="G7261" s="80" t="s">
        <v>3334</v>
      </c>
      <c r="H7261" s="358"/>
      <c r="L7261"/>
      <c r="M7261"/>
      <c r="P7261" s="9">
        <v>166</v>
      </c>
      <c r="V7261" s="39"/>
      <c r="Z7261" s="38"/>
      <c r="AA7261" s="38">
        <v>0</v>
      </c>
      <c r="AB7261" s="30"/>
      <c r="AC7261" s="31"/>
      <c r="AD7261" s="32"/>
      <c r="AE7261" s="32"/>
      <c r="AF7261" s="33"/>
      <c r="AJ7261" s="350"/>
      <c r="AK7261" s="3"/>
      <c r="AL7261" s="3"/>
      <c r="AM7261" s="311"/>
    </row>
    <row r="7262" spans="1:39" ht="12" customHeight="1" x14ac:dyDescent="0.25">
      <c r="A7262" s="73">
        <v>3501019</v>
      </c>
      <c r="B7262" s="98" t="s">
        <v>3054</v>
      </c>
      <c r="C7262" s="74"/>
      <c r="D7262" s="115">
        <v>358.61</v>
      </c>
      <c r="E7262" s="75"/>
      <c r="F7262" s="309">
        <f t="shared" si="328"/>
        <v>430.33199999999999</v>
      </c>
      <c r="G7262" s="80" t="s">
        <v>3334</v>
      </c>
      <c r="H7262" s="358"/>
      <c r="L7262"/>
      <c r="M7262"/>
      <c r="P7262" s="9">
        <v>166</v>
      </c>
      <c r="V7262" s="39"/>
      <c r="Z7262" s="38"/>
      <c r="AA7262" s="38">
        <v>0</v>
      </c>
      <c r="AB7262" s="30"/>
      <c r="AC7262" s="31"/>
      <c r="AD7262" s="32"/>
      <c r="AE7262" s="32"/>
      <c r="AF7262" s="33"/>
      <c r="AJ7262" s="350"/>
      <c r="AK7262" s="3"/>
      <c r="AL7262" s="3"/>
      <c r="AM7262" s="311"/>
    </row>
    <row r="7263" spans="1:39" ht="12" customHeight="1" x14ac:dyDescent="0.25">
      <c r="A7263" s="73">
        <v>3501020</v>
      </c>
      <c r="B7263" s="98" t="s">
        <v>3055</v>
      </c>
      <c r="C7263" s="74"/>
      <c r="D7263" s="115">
        <v>358.61</v>
      </c>
      <c r="E7263" s="75"/>
      <c r="F7263" s="309">
        <f t="shared" si="328"/>
        <v>430.33199999999999</v>
      </c>
      <c r="G7263" s="80" t="s">
        <v>3334</v>
      </c>
      <c r="H7263" s="358"/>
      <c r="L7263"/>
      <c r="M7263"/>
      <c r="P7263" s="9">
        <v>166</v>
      </c>
      <c r="V7263" s="39"/>
      <c r="Z7263" s="38"/>
      <c r="AA7263" s="38">
        <v>0</v>
      </c>
      <c r="AB7263" s="30"/>
      <c r="AC7263" s="31"/>
      <c r="AD7263" s="32"/>
      <c r="AE7263" s="32"/>
      <c r="AF7263" s="33"/>
      <c r="AJ7263" s="350"/>
      <c r="AK7263" s="3"/>
      <c r="AL7263" s="3"/>
      <c r="AM7263" s="311"/>
    </row>
    <row r="7264" spans="1:39" ht="12" customHeight="1" x14ac:dyDescent="0.25">
      <c r="A7264" s="73">
        <v>3501021</v>
      </c>
      <c r="B7264" s="98" t="s">
        <v>3056</v>
      </c>
      <c r="C7264" s="74"/>
      <c r="D7264" s="115">
        <v>358.61</v>
      </c>
      <c r="E7264" s="75"/>
      <c r="F7264" s="309">
        <f t="shared" si="328"/>
        <v>430.33199999999999</v>
      </c>
      <c r="G7264" s="80" t="s">
        <v>3334</v>
      </c>
      <c r="H7264" s="358"/>
      <c r="L7264"/>
      <c r="M7264"/>
      <c r="P7264" s="9">
        <v>166</v>
      </c>
      <c r="V7264" s="39"/>
      <c r="Z7264" s="38"/>
      <c r="AA7264" s="38">
        <v>0</v>
      </c>
      <c r="AB7264" s="30"/>
      <c r="AC7264" s="31"/>
      <c r="AD7264" s="32"/>
      <c r="AE7264" s="32"/>
      <c r="AF7264" s="33"/>
      <c r="AJ7264" s="350"/>
      <c r="AK7264" s="3"/>
      <c r="AL7264" s="3"/>
      <c r="AM7264" s="311"/>
    </row>
    <row r="7265" spans="1:39" ht="12" customHeight="1" x14ac:dyDescent="0.25">
      <c r="A7265" s="73">
        <v>3501022</v>
      </c>
      <c r="B7265" s="98" t="s">
        <v>3057</v>
      </c>
      <c r="C7265" s="74"/>
      <c r="D7265" s="115">
        <v>358.61</v>
      </c>
      <c r="E7265" s="75" t="s">
        <v>6464</v>
      </c>
      <c r="F7265" s="309">
        <f t="shared" si="328"/>
        <v>430.33199999999999</v>
      </c>
      <c r="G7265" s="80" t="s">
        <v>3334</v>
      </c>
      <c r="H7265" s="358"/>
      <c r="L7265"/>
      <c r="M7265"/>
      <c r="P7265" s="9">
        <v>166</v>
      </c>
      <c r="V7265" s="39"/>
      <c r="Z7265" s="38"/>
      <c r="AA7265" s="38">
        <v>0</v>
      </c>
      <c r="AB7265" s="30"/>
      <c r="AC7265" s="31"/>
      <c r="AD7265" s="32"/>
      <c r="AE7265" s="32"/>
      <c r="AF7265" s="33"/>
      <c r="AJ7265" s="350"/>
      <c r="AK7265" s="3"/>
      <c r="AL7265" s="3"/>
      <c r="AM7265" s="311"/>
    </row>
    <row r="7266" spans="1:39" ht="12" customHeight="1" x14ac:dyDescent="0.25">
      <c r="A7266" s="73">
        <v>3501023</v>
      </c>
      <c r="B7266" s="98" t="s">
        <v>3058</v>
      </c>
      <c r="C7266" s="74"/>
      <c r="D7266" s="115">
        <v>358.61</v>
      </c>
      <c r="E7266" s="75" t="s">
        <v>6464</v>
      </c>
      <c r="F7266" s="309">
        <f t="shared" si="328"/>
        <v>430.33199999999999</v>
      </c>
      <c r="G7266" s="80" t="s">
        <v>3334</v>
      </c>
      <c r="H7266" s="358"/>
      <c r="L7266"/>
      <c r="M7266"/>
      <c r="P7266" s="9">
        <v>166</v>
      </c>
      <c r="V7266" s="39"/>
      <c r="Z7266" s="38"/>
      <c r="AA7266" s="38">
        <v>0</v>
      </c>
      <c r="AB7266" s="30"/>
      <c r="AC7266" s="31"/>
      <c r="AD7266" s="32"/>
      <c r="AE7266" s="32"/>
      <c r="AF7266" s="33"/>
      <c r="AJ7266" s="350"/>
      <c r="AK7266" s="3"/>
      <c r="AL7266" s="3"/>
      <c r="AM7266" s="311"/>
    </row>
    <row r="7267" spans="1:39" ht="12" customHeight="1" x14ac:dyDescent="0.25">
      <c r="A7267" s="73">
        <v>3501024</v>
      </c>
      <c r="B7267" s="98" t="s">
        <v>3059</v>
      </c>
      <c r="C7267" s="74"/>
      <c r="D7267" s="115">
        <v>358.61</v>
      </c>
      <c r="E7267" s="75"/>
      <c r="F7267" s="309">
        <f t="shared" si="328"/>
        <v>430.33199999999999</v>
      </c>
      <c r="G7267" s="80" t="s">
        <v>3334</v>
      </c>
      <c r="H7267" s="358"/>
      <c r="L7267"/>
      <c r="M7267"/>
      <c r="P7267" s="9">
        <v>166</v>
      </c>
      <c r="V7267" s="39"/>
      <c r="Z7267" s="38"/>
      <c r="AA7267" s="38">
        <v>0</v>
      </c>
      <c r="AB7267" s="30"/>
      <c r="AC7267" s="31"/>
      <c r="AD7267" s="32"/>
      <c r="AE7267" s="32"/>
      <c r="AF7267" s="33"/>
      <c r="AJ7267" s="350"/>
      <c r="AK7267" s="3"/>
      <c r="AL7267" s="3"/>
      <c r="AM7267" s="311"/>
    </row>
    <row r="7268" spans="1:39" ht="12" customHeight="1" x14ac:dyDescent="0.25">
      <c r="A7268" s="73">
        <v>3501025</v>
      </c>
      <c r="B7268" s="98" t="s">
        <v>3060</v>
      </c>
      <c r="C7268" s="74"/>
      <c r="D7268" s="115">
        <v>358.61</v>
      </c>
      <c r="E7268" s="75"/>
      <c r="F7268" s="309">
        <f t="shared" si="328"/>
        <v>430.33199999999999</v>
      </c>
      <c r="G7268" s="80" t="s">
        <v>3334</v>
      </c>
      <c r="H7268" s="358"/>
      <c r="L7268"/>
      <c r="M7268"/>
      <c r="P7268" s="9">
        <v>166</v>
      </c>
      <c r="V7268" s="39"/>
      <c r="Z7268" s="38"/>
      <c r="AA7268" s="38">
        <v>0</v>
      </c>
      <c r="AB7268" s="30"/>
      <c r="AC7268" s="31"/>
      <c r="AD7268" s="32"/>
      <c r="AE7268" s="32"/>
      <c r="AF7268" s="33"/>
      <c r="AJ7268" s="350"/>
      <c r="AK7268" s="3"/>
      <c r="AL7268" s="3"/>
      <c r="AM7268" s="311"/>
    </row>
    <row r="7269" spans="1:39" ht="12" customHeight="1" x14ac:dyDescent="0.25">
      <c r="A7269" s="73">
        <v>3501026</v>
      </c>
      <c r="B7269" s="98" t="s">
        <v>3061</v>
      </c>
      <c r="C7269" s="74"/>
      <c r="D7269" s="115">
        <v>358.61</v>
      </c>
      <c r="E7269" s="75"/>
      <c r="F7269" s="309">
        <f t="shared" si="328"/>
        <v>430.33199999999999</v>
      </c>
      <c r="G7269" s="80" t="s">
        <v>3334</v>
      </c>
      <c r="H7269" s="358"/>
      <c r="L7269"/>
      <c r="M7269"/>
      <c r="P7269" s="9">
        <v>166</v>
      </c>
      <c r="V7269" s="39"/>
      <c r="Z7269" s="38"/>
      <c r="AA7269" s="38">
        <v>0</v>
      </c>
      <c r="AB7269" s="30"/>
      <c r="AC7269" s="31"/>
      <c r="AD7269" s="32"/>
      <c r="AE7269" s="32"/>
      <c r="AF7269" s="33"/>
      <c r="AJ7269" s="350"/>
      <c r="AK7269" s="3"/>
      <c r="AL7269" s="3"/>
      <c r="AM7269" s="311"/>
    </row>
    <row r="7270" spans="1:39" ht="12" customHeight="1" x14ac:dyDescent="0.25">
      <c r="A7270" s="73">
        <v>2701026</v>
      </c>
      <c r="B7270" s="98" t="s">
        <v>3062</v>
      </c>
      <c r="C7270" s="74"/>
      <c r="D7270" s="115">
        <v>181.37</v>
      </c>
      <c r="E7270" s="75" t="s">
        <v>6464</v>
      </c>
      <c r="F7270" s="112">
        <f t="shared" si="328"/>
        <v>217.64400000000001</v>
      </c>
      <c r="G7270" s="80" t="s">
        <v>3334</v>
      </c>
      <c r="H7270" s="358"/>
      <c r="L7270"/>
      <c r="M7270"/>
      <c r="P7270" s="9">
        <v>166</v>
      </c>
      <c r="V7270" s="39"/>
      <c r="Z7270" s="38"/>
      <c r="AA7270" s="38">
        <v>0</v>
      </c>
      <c r="AB7270" s="30"/>
      <c r="AC7270" s="31"/>
      <c r="AD7270" s="32"/>
      <c r="AE7270" s="32"/>
      <c r="AF7270" s="33"/>
      <c r="AJ7270" s="350"/>
      <c r="AK7270" s="3"/>
      <c r="AL7270" s="3"/>
    </row>
    <row r="7271" spans="1:39" ht="12" customHeight="1" x14ac:dyDescent="0.25">
      <c r="A7271" s="73">
        <v>3503014</v>
      </c>
      <c r="B7271" s="98" t="s">
        <v>3063</v>
      </c>
      <c r="C7271" s="74"/>
      <c r="D7271" s="115">
        <v>269.11</v>
      </c>
      <c r="E7271" s="75" t="s">
        <v>1</v>
      </c>
      <c r="F7271" s="309">
        <f t="shared" si="328"/>
        <v>322.93200000000002</v>
      </c>
      <c r="G7271" s="80" t="s">
        <v>3334</v>
      </c>
      <c r="H7271" s="358"/>
      <c r="L7271"/>
      <c r="M7271"/>
      <c r="P7271" s="9">
        <v>166</v>
      </c>
      <c r="V7271" s="39"/>
      <c r="Z7271" s="38"/>
      <c r="AA7271" s="38">
        <v>0</v>
      </c>
      <c r="AB7271" s="30"/>
      <c r="AC7271" s="31"/>
      <c r="AD7271" s="32"/>
      <c r="AE7271" s="32"/>
      <c r="AF7271" s="33"/>
      <c r="AJ7271" s="350"/>
      <c r="AK7271" s="3"/>
      <c r="AL7271" s="3"/>
      <c r="AM7271" s="311"/>
    </row>
    <row r="7272" spans="1:39" ht="12" customHeight="1" x14ac:dyDescent="0.25">
      <c r="A7272" s="73">
        <v>3503015</v>
      </c>
      <c r="B7272" s="98" t="s">
        <v>3064</v>
      </c>
      <c r="C7272" s="74"/>
      <c r="D7272" s="115">
        <v>269.11</v>
      </c>
      <c r="E7272" s="75" t="s">
        <v>1</v>
      </c>
      <c r="F7272" s="309">
        <f t="shared" si="328"/>
        <v>322.93200000000002</v>
      </c>
      <c r="G7272" s="80" t="s">
        <v>3334</v>
      </c>
      <c r="H7272" s="358"/>
      <c r="L7272"/>
      <c r="M7272"/>
      <c r="P7272" s="9">
        <v>166</v>
      </c>
      <c r="V7272" s="39"/>
      <c r="Z7272" s="38"/>
      <c r="AA7272" s="38">
        <v>0</v>
      </c>
      <c r="AB7272" s="30"/>
      <c r="AC7272" s="31"/>
      <c r="AD7272" s="32"/>
      <c r="AE7272" s="32"/>
      <c r="AF7272" s="33"/>
      <c r="AJ7272" s="350"/>
      <c r="AK7272" s="3"/>
      <c r="AL7272" s="3"/>
      <c r="AM7272" s="311"/>
    </row>
    <row r="7273" spans="1:39" ht="12" customHeight="1" x14ac:dyDescent="0.25">
      <c r="A7273" s="356">
        <v>3401038</v>
      </c>
      <c r="B7273" s="98" t="s">
        <v>4788</v>
      </c>
      <c r="C7273" s="74"/>
      <c r="D7273" s="115">
        <v>683.38</v>
      </c>
      <c r="E7273" s="75" t="s">
        <v>6464</v>
      </c>
      <c r="F7273" s="309">
        <f t="shared" si="328"/>
        <v>820.05599999999993</v>
      </c>
      <c r="G7273" s="80" t="s">
        <v>3334</v>
      </c>
      <c r="H7273" s="358"/>
      <c r="L7273"/>
      <c r="M7273"/>
      <c r="P7273" s="9">
        <v>165</v>
      </c>
      <c r="V7273" s="39"/>
      <c r="Z7273" s="38"/>
      <c r="AA7273" s="38">
        <v>10.000239670213787</v>
      </c>
      <c r="AB7273" s="30"/>
      <c r="AC7273" s="31"/>
      <c r="AD7273" s="32"/>
      <c r="AE7273" s="32"/>
      <c r="AF7273" s="33"/>
      <c r="AJ7273" s="350"/>
      <c r="AK7273" s="3"/>
      <c r="AL7273" s="3"/>
    </row>
    <row r="7274" spans="1:39" ht="12" customHeight="1" x14ac:dyDescent="0.25">
      <c r="A7274" s="356">
        <v>3401039</v>
      </c>
      <c r="B7274" s="98" t="s">
        <v>4789</v>
      </c>
      <c r="C7274" s="74"/>
      <c r="D7274" s="115">
        <v>770</v>
      </c>
      <c r="E7274" s="75" t="s">
        <v>6463</v>
      </c>
      <c r="F7274" s="309">
        <f t="shared" si="328"/>
        <v>924</v>
      </c>
      <c r="G7274" s="80" t="s">
        <v>3334</v>
      </c>
      <c r="H7274" s="358"/>
      <c r="L7274"/>
      <c r="M7274"/>
      <c r="P7274" s="9">
        <v>165</v>
      </c>
      <c r="V7274" s="39"/>
      <c r="Z7274" s="38"/>
      <c r="AA7274" s="38">
        <v>9.9999435222889304</v>
      </c>
      <c r="AB7274" s="30"/>
      <c r="AC7274" s="31"/>
      <c r="AD7274" s="32"/>
      <c r="AE7274" s="32"/>
      <c r="AF7274" s="33"/>
      <c r="AJ7274" s="350"/>
      <c r="AK7274" s="3"/>
      <c r="AL7274" s="3"/>
    </row>
    <row r="7275" spans="1:39" ht="12" customHeight="1" x14ac:dyDescent="0.25">
      <c r="A7275" s="356">
        <v>3401040</v>
      </c>
      <c r="B7275" s="98" t="s">
        <v>4790</v>
      </c>
      <c r="C7275" s="74"/>
      <c r="D7275" s="115">
        <v>939.4</v>
      </c>
      <c r="E7275" s="75" t="s">
        <v>6463</v>
      </c>
      <c r="F7275" s="309">
        <f t="shared" si="328"/>
        <v>1127.28</v>
      </c>
      <c r="G7275" s="80" t="s">
        <v>3334</v>
      </c>
      <c r="H7275" s="358"/>
      <c r="L7275"/>
      <c r="M7275"/>
      <c r="P7275" s="9">
        <v>165</v>
      </c>
      <c r="V7275" s="39"/>
      <c r="Z7275" s="38"/>
      <c r="AA7275" s="38">
        <v>10.000160233299681</v>
      </c>
      <c r="AB7275" s="30"/>
      <c r="AC7275" s="31"/>
      <c r="AD7275" s="32"/>
      <c r="AE7275" s="32"/>
      <c r="AF7275" s="33"/>
      <c r="AJ7275" s="350"/>
      <c r="AK7275" s="3"/>
      <c r="AL7275" s="3"/>
    </row>
    <row r="7276" spans="1:39" ht="12" customHeight="1" x14ac:dyDescent="0.25">
      <c r="A7276" s="356">
        <v>3401037</v>
      </c>
      <c r="B7276" s="98" t="s">
        <v>4791</v>
      </c>
      <c r="C7276" s="74"/>
      <c r="D7276" s="115">
        <v>939.4</v>
      </c>
      <c r="E7276" s="75" t="s">
        <v>6463</v>
      </c>
      <c r="F7276" s="309">
        <f t="shared" si="328"/>
        <v>1127.28</v>
      </c>
      <c r="G7276" s="80" t="s">
        <v>3334</v>
      </c>
      <c r="H7276" s="358"/>
      <c r="L7276"/>
      <c r="M7276"/>
      <c r="P7276" s="9">
        <v>165</v>
      </c>
      <c r="V7276" s="39"/>
      <c r="Z7276" s="38"/>
      <c r="AA7276" s="38">
        <v>10.000160233299681</v>
      </c>
      <c r="AB7276" s="30"/>
      <c r="AC7276" s="31"/>
      <c r="AD7276" s="32"/>
      <c r="AE7276" s="32"/>
      <c r="AF7276" s="33"/>
      <c r="AJ7276" s="350"/>
      <c r="AK7276" s="3"/>
      <c r="AL7276" s="3"/>
    </row>
    <row r="7277" spans="1:39" ht="12" customHeight="1" x14ac:dyDescent="0.25">
      <c r="A7277" s="73"/>
      <c r="B7277" s="98" t="s">
        <v>2984</v>
      </c>
      <c r="C7277" s="74"/>
      <c r="D7277" s="115"/>
      <c r="E7277" s="75"/>
      <c r="F7277" s="112"/>
      <c r="G7277" s="80" t="s">
        <v>3334</v>
      </c>
      <c r="H7277" s="358"/>
      <c r="L7277"/>
      <c r="M7277"/>
      <c r="V7277" s="39"/>
      <c r="Z7277" s="38"/>
      <c r="AA7277" s="38"/>
      <c r="AB7277" s="30"/>
      <c r="AC7277" s="31"/>
      <c r="AD7277" s="32"/>
      <c r="AE7277" s="32"/>
      <c r="AF7277" s="33"/>
      <c r="AJ7277" s="350"/>
      <c r="AK7277" s="3"/>
      <c r="AL7277" s="3"/>
    </row>
    <row r="7278" spans="1:39" ht="12" customHeight="1" x14ac:dyDescent="0.25">
      <c r="A7278" s="73">
        <v>2701057</v>
      </c>
      <c r="B7278" s="98" t="s">
        <v>3065</v>
      </c>
      <c r="C7278" s="74"/>
      <c r="D7278" s="115">
        <v>234.07</v>
      </c>
      <c r="E7278" s="75"/>
      <c r="F7278" s="112">
        <f t="shared" si="328"/>
        <v>280.88399999999996</v>
      </c>
      <c r="G7278" s="80" t="s">
        <v>3334</v>
      </c>
      <c r="H7278" s="358"/>
      <c r="L7278"/>
      <c r="M7278"/>
      <c r="P7278" s="9">
        <v>166</v>
      </c>
      <c r="V7278" s="39"/>
      <c r="Z7278" s="38"/>
      <c r="AA7278" s="38">
        <v>0</v>
      </c>
      <c r="AB7278" s="30"/>
      <c r="AC7278" s="31"/>
      <c r="AD7278" s="32"/>
      <c r="AE7278" s="32"/>
      <c r="AF7278" s="33"/>
      <c r="AJ7278" s="350"/>
      <c r="AK7278" s="3"/>
      <c r="AL7278" s="3"/>
    </row>
    <row r="7279" spans="1:39" ht="12" customHeight="1" x14ac:dyDescent="0.25">
      <c r="A7279" s="73">
        <v>2701047</v>
      </c>
      <c r="B7279" s="98" t="s">
        <v>3066</v>
      </c>
      <c r="C7279" s="74"/>
      <c r="D7279" s="115">
        <v>245.78</v>
      </c>
      <c r="E7279" s="75" t="s">
        <v>6464</v>
      </c>
      <c r="F7279" s="112">
        <f t="shared" si="328"/>
        <v>294.93599999999998</v>
      </c>
      <c r="G7279" s="80" t="s">
        <v>3334</v>
      </c>
      <c r="H7279" s="358"/>
      <c r="L7279"/>
      <c r="M7279"/>
      <c r="P7279" s="9">
        <v>166</v>
      </c>
      <c r="V7279" s="39"/>
      <c r="Z7279" s="38"/>
      <c r="AA7279" s="38">
        <v>0</v>
      </c>
      <c r="AB7279" s="30"/>
      <c r="AC7279" s="31"/>
      <c r="AD7279" s="32"/>
      <c r="AE7279" s="32"/>
      <c r="AF7279" s="33"/>
      <c r="AJ7279" s="350"/>
      <c r="AK7279" s="3"/>
      <c r="AL7279" s="3"/>
    </row>
    <row r="7280" spans="1:39" ht="12" customHeight="1" x14ac:dyDescent="0.25">
      <c r="A7280" s="73">
        <v>2701019</v>
      </c>
      <c r="B7280" s="98" t="s">
        <v>3067</v>
      </c>
      <c r="C7280" s="74"/>
      <c r="D7280" s="115">
        <v>245.78</v>
      </c>
      <c r="E7280" s="75" t="s">
        <v>6464</v>
      </c>
      <c r="F7280" s="112">
        <f t="shared" si="328"/>
        <v>294.93599999999998</v>
      </c>
      <c r="G7280" s="80" t="s">
        <v>3334</v>
      </c>
      <c r="H7280" s="358"/>
      <c r="L7280"/>
      <c r="M7280"/>
      <c r="P7280" s="9">
        <v>166</v>
      </c>
      <c r="V7280" s="39"/>
      <c r="Z7280" s="38"/>
      <c r="AA7280" s="38">
        <v>0</v>
      </c>
      <c r="AB7280" s="30"/>
      <c r="AC7280" s="31"/>
      <c r="AD7280" s="32"/>
      <c r="AE7280" s="32"/>
      <c r="AF7280" s="33"/>
      <c r="AJ7280" s="350"/>
      <c r="AK7280" s="3"/>
      <c r="AL7280" s="3"/>
    </row>
    <row r="7281" spans="1:39" ht="12" customHeight="1" x14ac:dyDescent="0.25">
      <c r="A7281" s="73">
        <v>3503030</v>
      </c>
      <c r="B7281" s="98" t="s">
        <v>3068</v>
      </c>
      <c r="C7281" s="74"/>
      <c r="D7281" s="115">
        <v>364.6</v>
      </c>
      <c r="E7281" s="75" t="s">
        <v>6463</v>
      </c>
      <c r="F7281" s="309">
        <f t="shared" si="328"/>
        <v>437.52000000000004</v>
      </c>
      <c r="G7281" s="80" t="s">
        <v>3334</v>
      </c>
      <c r="H7281" s="358"/>
      <c r="L7281"/>
      <c r="M7281"/>
      <c r="P7281" s="9">
        <v>166</v>
      </c>
      <c r="V7281" s="39"/>
      <c r="Z7281" s="38"/>
      <c r="AA7281" s="38">
        <v>0</v>
      </c>
      <c r="AB7281" s="30"/>
      <c r="AC7281" s="31"/>
      <c r="AD7281" s="32"/>
      <c r="AE7281" s="32"/>
      <c r="AF7281" s="33"/>
      <c r="AJ7281" s="350"/>
      <c r="AK7281" s="3"/>
      <c r="AL7281" s="3"/>
      <c r="AM7281" s="311"/>
    </row>
    <row r="7282" spans="1:39" ht="12" customHeight="1" x14ac:dyDescent="0.25">
      <c r="A7282" s="73">
        <v>3503031</v>
      </c>
      <c r="B7282" s="98" t="s">
        <v>3069</v>
      </c>
      <c r="C7282" s="74"/>
      <c r="D7282" s="115">
        <v>364.5</v>
      </c>
      <c r="E7282" s="75" t="s">
        <v>6463</v>
      </c>
      <c r="F7282" s="309">
        <f t="shared" si="328"/>
        <v>437.4</v>
      </c>
      <c r="G7282" s="80" t="s">
        <v>3334</v>
      </c>
      <c r="H7282" s="358"/>
      <c r="L7282"/>
      <c r="M7282"/>
      <c r="P7282" s="9">
        <v>166</v>
      </c>
      <c r="V7282" s="39"/>
      <c r="Z7282" s="38"/>
      <c r="AA7282" s="38">
        <v>0</v>
      </c>
      <c r="AB7282" s="30"/>
      <c r="AC7282" s="31"/>
      <c r="AD7282" s="32"/>
      <c r="AE7282" s="32"/>
      <c r="AF7282" s="33"/>
      <c r="AJ7282" s="350"/>
      <c r="AK7282" s="3"/>
      <c r="AL7282" s="3"/>
      <c r="AM7282" s="311"/>
    </row>
    <row r="7283" spans="1:39" ht="12" customHeight="1" x14ac:dyDescent="0.25">
      <c r="A7283" s="73">
        <v>3503032</v>
      </c>
      <c r="B7283" s="98" t="s">
        <v>3070</v>
      </c>
      <c r="C7283" s="74"/>
      <c r="D7283" s="115">
        <v>364.6</v>
      </c>
      <c r="E7283" s="75" t="s">
        <v>6463</v>
      </c>
      <c r="F7283" s="309">
        <f t="shared" si="328"/>
        <v>437.52000000000004</v>
      </c>
      <c r="G7283" s="80" t="s">
        <v>3334</v>
      </c>
      <c r="H7283" s="358"/>
      <c r="L7283"/>
      <c r="M7283"/>
      <c r="P7283" s="9">
        <v>166</v>
      </c>
      <c r="V7283" s="39"/>
      <c r="Z7283" s="38"/>
      <c r="AA7283" s="38">
        <v>0</v>
      </c>
      <c r="AB7283" s="30"/>
      <c r="AC7283" s="31"/>
      <c r="AD7283" s="32"/>
      <c r="AE7283" s="32"/>
      <c r="AF7283" s="33"/>
      <c r="AJ7283" s="350"/>
      <c r="AK7283" s="3"/>
      <c r="AL7283" s="3"/>
      <c r="AM7283" s="311"/>
    </row>
    <row r="7284" spans="1:39" ht="12" customHeight="1" x14ac:dyDescent="0.25">
      <c r="A7284" s="73">
        <v>3503033</v>
      </c>
      <c r="B7284" s="98" t="s">
        <v>3071</v>
      </c>
      <c r="C7284" s="74"/>
      <c r="D7284" s="115">
        <v>364.6</v>
      </c>
      <c r="E7284" s="75" t="s">
        <v>6463</v>
      </c>
      <c r="F7284" s="309">
        <f t="shared" si="328"/>
        <v>437.52000000000004</v>
      </c>
      <c r="G7284" s="80" t="s">
        <v>3334</v>
      </c>
      <c r="H7284" s="358"/>
      <c r="L7284"/>
      <c r="M7284"/>
      <c r="P7284" s="9">
        <v>166</v>
      </c>
      <c r="V7284" s="39"/>
      <c r="Z7284" s="38"/>
      <c r="AA7284" s="38">
        <v>0</v>
      </c>
      <c r="AB7284" s="30"/>
      <c r="AC7284" s="31"/>
      <c r="AD7284" s="32"/>
      <c r="AE7284" s="32"/>
      <c r="AF7284" s="33"/>
      <c r="AJ7284" s="350"/>
      <c r="AK7284" s="3"/>
      <c r="AL7284" s="3"/>
      <c r="AM7284" s="311"/>
    </row>
    <row r="7285" spans="1:39" ht="12" customHeight="1" x14ac:dyDescent="0.25">
      <c r="A7285" s="73">
        <v>3503034</v>
      </c>
      <c r="B7285" s="98" t="s">
        <v>3072</v>
      </c>
      <c r="C7285" s="74"/>
      <c r="D7285" s="115">
        <v>364.6</v>
      </c>
      <c r="E7285" s="75" t="s">
        <v>6463</v>
      </c>
      <c r="F7285" s="309">
        <f t="shared" si="328"/>
        <v>437.52000000000004</v>
      </c>
      <c r="G7285" s="80" t="s">
        <v>3334</v>
      </c>
      <c r="H7285" s="358"/>
      <c r="L7285"/>
      <c r="M7285"/>
      <c r="P7285" s="9">
        <v>166</v>
      </c>
      <c r="V7285" s="39"/>
      <c r="Z7285" s="38"/>
      <c r="AA7285" s="38">
        <v>0</v>
      </c>
      <c r="AB7285" s="30"/>
      <c r="AC7285" s="31"/>
      <c r="AD7285" s="32"/>
      <c r="AE7285" s="32"/>
      <c r="AF7285" s="33"/>
      <c r="AJ7285" s="350"/>
      <c r="AK7285" s="3"/>
      <c r="AL7285" s="3"/>
      <c r="AM7285" s="311"/>
    </row>
    <row r="7286" spans="1:39" ht="12" customHeight="1" x14ac:dyDescent="0.25">
      <c r="A7286" s="73">
        <v>3503075</v>
      </c>
      <c r="B7286" s="98" t="s">
        <v>3073</v>
      </c>
      <c r="C7286" s="74"/>
      <c r="D7286" s="115">
        <v>364.6</v>
      </c>
      <c r="E7286" s="75" t="s">
        <v>6463</v>
      </c>
      <c r="F7286" s="309">
        <f t="shared" si="328"/>
        <v>437.52000000000004</v>
      </c>
      <c r="G7286" s="80" t="s">
        <v>3334</v>
      </c>
      <c r="H7286" s="358"/>
      <c r="L7286"/>
      <c r="M7286"/>
      <c r="P7286" s="9">
        <v>166</v>
      </c>
      <c r="V7286" s="39"/>
      <c r="Z7286" s="38"/>
      <c r="AA7286" s="38">
        <v>0</v>
      </c>
      <c r="AB7286" s="30"/>
      <c r="AC7286" s="31"/>
      <c r="AD7286" s="32"/>
      <c r="AE7286" s="32"/>
      <c r="AF7286" s="33"/>
      <c r="AJ7286" s="350"/>
      <c r="AK7286" s="3"/>
      <c r="AL7286" s="3"/>
      <c r="AM7286" s="311"/>
    </row>
    <row r="7287" spans="1:39" ht="12" customHeight="1" x14ac:dyDescent="0.25">
      <c r="A7287" s="73">
        <v>3503035</v>
      </c>
      <c r="B7287" s="98" t="s">
        <v>3074</v>
      </c>
      <c r="C7287" s="74"/>
      <c r="D7287" s="115">
        <v>364.6</v>
      </c>
      <c r="E7287" s="75" t="s">
        <v>6463</v>
      </c>
      <c r="F7287" s="309">
        <f t="shared" si="328"/>
        <v>437.52000000000004</v>
      </c>
      <c r="G7287" s="80" t="s">
        <v>3334</v>
      </c>
      <c r="H7287" s="358"/>
      <c r="L7287"/>
      <c r="M7287"/>
      <c r="P7287" s="9">
        <v>166</v>
      </c>
      <c r="V7287" s="39"/>
      <c r="Z7287" s="38"/>
      <c r="AA7287" s="38">
        <v>0</v>
      </c>
      <c r="AB7287" s="30"/>
      <c r="AC7287" s="31"/>
      <c r="AD7287" s="32"/>
      <c r="AE7287" s="32"/>
      <c r="AF7287" s="33"/>
      <c r="AJ7287" s="350"/>
      <c r="AK7287" s="3"/>
      <c r="AL7287" s="3"/>
      <c r="AM7287" s="311"/>
    </row>
    <row r="7288" spans="1:39" ht="12" customHeight="1" x14ac:dyDescent="0.25">
      <c r="A7288" s="73">
        <v>3503036</v>
      </c>
      <c r="B7288" s="98" t="s">
        <v>3075</v>
      </c>
      <c r="C7288" s="74"/>
      <c r="D7288" s="115">
        <v>364.6</v>
      </c>
      <c r="E7288" s="75" t="s">
        <v>6463</v>
      </c>
      <c r="F7288" s="309">
        <f t="shared" si="328"/>
        <v>437.52000000000004</v>
      </c>
      <c r="G7288" s="80" t="s">
        <v>3334</v>
      </c>
      <c r="H7288" s="358"/>
      <c r="L7288"/>
      <c r="M7288"/>
      <c r="P7288" s="9">
        <v>166</v>
      </c>
      <c r="V7288" s="39"/>
      <c r="Z7288" s="38"/>
      <c r="AA7288" s="38">
        <v>0</v>
      </c>
      <c r="AB7288" s="30"/>
      <c r="AC7288" s="31"/>
      <c r="AD7288" s="32"/>
      <c r="AE7288" s="32"/>
      <c r="AF7288" s="33"/>
      <c r="AJ7288" s="350"/>
      <c r="AK7288" s="3"/>
      <c r="AL7288" s="3"/>
      <c r="AM7288" s="311"/>
    </row>
    <row r="7289" spans="1:39" ht="12" customHeight="1" x14ac:dyDescent="0.25">
      <c r="A7289" s="73">
        <v>3502016</v>
      </c>
      <c r="B7289" s="98" t="s">
        <v>3076</v>
      </c>
      <c r="C7289" s="74"/>
      <c r="D7289" s="115">
        <v>472.12</v>
      </c>
      <c r="E7289" s="75" t="s">
        <v>6464</v>
      </c>
      <c r="F7289" s="309">
        <f t="shared" si="328"/>
        <v>566.54399999999998</v>
      </c>
      <c r="G7289" s="80" t="s">
        <v>3334</v>
      </c>
      <c r="H7289" s="358"/>
      <c r="L7289"/>
      <c r="M7289"/>
      <c r="P7289" s="9">
        <v>166</v>
      </c>
      <c r="V7289" s="39"/>
      <c r="Z7289" s="38"/>
      <c r="AA7289" s="38">
        <v>0</v>
      </c>
      <c r="AB7289" s="30"/>
      <c r="AC7289" s="31"/>
      <c r="AD7289" s="32"/>
      <c r="AE7289" s="32"/>
      <c r="AF7289" s="33"/>
      <c r="AJ7289" s="350"/>
      <c r="AK7289" s="3"/>
      <c r="AL7289" s="3"/>
      <c r="AM7289" s="311"/>
    </row>
    <row r="7290" spans="1:39" ht="12" customHeight="1" x14ac:dyDescent="0.25">
      <c r="A7290" s="73">
        <v>3502017</v>
      </c>
      <c r="B7290" s="98" t="s">
        <v>3077</v>
      </c>
      <c r="C7290" s="74"/>
      <c r="D7290" s="115">
        <v>619.66</v>
      </c>
      <c r="E7290" s="75"/>
      <c r="F7290" s="112">
        <f t="shared" si="328"/>
        <v>743.59199999999998</v>
      </c>
      <c r="G7290" s="80" t="s">
        <v>3334</v>
      </c>
      <c r="H7290" s="358"/>
      <c r="L7290"/>
      <c r="M7290"/>
      <c r="P7290" s="9">
        <v>166</v>
      </c>
      <c r="V7290" s="39"/>
      <c r="Z7290" s="38"/>
      <c r="AA7290" s="38">
        <v>15.000231128368696</v>
      </c>
      <c r="AB7290" s="30"/>
      <c r="AC7290" s="31"/>
      <c r="AD7290" s="32"/>
      <c r="AE7290" s="32"/>
      <c r="AF7290" s="33"/>
      <c r="AJ7290" s="350"/>
      <c r="AK7290" s="3"/>
      <c r="AL7290" s="3"/>
    </row>
    <row r="7291" spans="1:39" ht="12" customHeight="1" x14ac:dyDescent="0.25">
      <c r="A7291" s="73">
        <v>3502018</v>
      </c>
      <c r="B7291" s="98" t="s">
        <v>3078</v>
      </c>
      <c r="C7291" s="74"/>
      <c r="D7291" s="115">
        <v>472.12</v>
      </c>
      <c r="E7291" s="75" t="s">
        <v>6464</v>
      </c>
      <c r="F7291" s="309">
        <f t="shared" si="328"/>
        <v>566.54399999999998</v>
      </c>
      <c r="G7291" s="80" t="s">
        <v>3334</v>
      </c>
      <c r="H7291" s="358"/>
      <c r="L7291"/>
      <c r="M7291"/>
      <c r="P7291" s="9">
        <v>166</v>
      </c>
      <c r="V7291" s="39"/>
      <c r="Z7291" s="38"/>
      <c r="AA7291" s="38">
        <v>0</v>
      </c>
      <c r="AB7291" s="30"/>
      <c r="AC7291" s="31"/>
      <c r="AD7291" s="32"/>
      <c r="AE7291" s="32"/>
      <c r="AF7291" s="33"/>
      <c r="AJ7291" s="350"/>
      <c r="AK7291" s="3"/>
      <c r="AL7291" s="3"/>
      <c r="AM7291" s="311"/>
    </row>
    <row r="7292" spans="1:39" ht="12" customHeight="1" x14ac:dyDescent="0.25">
      <c r="A7292" s="73">
        <v>3501031</v>
      </c>
      <c r="B7292" s="98" t="s">
        <v>3079</v>
      </c>
      <c r="C7292" s="74"/>
      <c r="D7292" s="115">
        <v>461.41</v>
      </c>
      <c r="E7292" s="75" t="s">
        <v>6464</v>
      </c>
      <c r="F7292" s="309">
        <f t="shared" si="328"/>
        <v>553.69200000000001</v>
      </c>
      <c r="G7292" s="80" t="s">
        <v>3334</v>
      </c>
      <c r="H7292" s="358"/>
      <c r="L7292"/>
      <c r="M7292"/>
      <c r="P7292" s="9">
        <v>166</v>
      </c>
      <c r="V7292" s="39"/>
      <c r="Z7292" s="38"/>
      <c r="AA7292" s="38">
        <v>0</v>
      </c>
      <c r="AB7292" s="30"/>
      <c r="AC7292" s="31"/>
      <c r="AD7292" s="32"/>
      <c r="AE7292" s="32"/>
      <c r="AF7292" s="33"/>
      <c r="AJ7292" s="350"/>
      <c r="AK7292" s="3"/>
      <c r="AL7292" s="3"/>
      <c r="AM7292" s="311"/>
    </row>
    <row r="7293" spans="1:39" ht="12" customHeight="1" x14ac:dyDescent="0.25">
      <c r="A7293" s="73">
        <v>3501032</v>
      </c>
      <c r="B7293" s="98" t="s">
        <v>3080</v>
      </c>
      <c r="C7293" s="74"/>
      <c r="D7293" s="115">
        <v>461.41</v>
      </c>
      <c r="E7293" s="75" t="s">
        <v>6464</v>
      </c>
      <c r="F7293" s="309">
        <f t="shared" si="328"/>
        <v>553.69200000000001</v>
      </c>
      <c r="G7293" s="80" t="s">
        <v>3334</v>
      </c>
      <c r="H7293" s="358"/>
      <c r="L7293"/>
      <c r="M7293"/>
      <c r="P7293" s="9">
        <v>166</v>
      </c>
      <c r="V7293" s="39"/>
      <c r="Z7293" s="38"/>
      <c r="AA7293" s="38">
        <v>0</v>
      </c>
      <c r="AB7293" s="30"/>
      <c r="AC7293" s="31"/>
      <c r="AD7293" s="32"/>
      <c r="AE7293" s="32"/>
      <c r="AF7293" s="33"/>
      <c r="AJ7293" s="350"/>
      <c r="AK7293" s="3"/>
      <c r="AL7293" s="3"/>
      <c r="AM7293" s="311"/>
    </row>
    <row r="7294" spans="1:39" ht="12" customHeight="1" x14ac:dyDescent="0.25">
      <c r="A7294" s="73">
        <v>3501033</v>
      </c>
      <c r="B7294" s="98" t="s">
        <v>3081</v>
      </c>
      <c r="C7294" s="74"/>
      <c r="D7294" s="115">
        <v>461.41</v>
      </c>
      <c r="E7294" s="75"/>
      <c r="F7294" s="309">
        <f t="shared" si="328"/>
        <v>553.69200000000001</v>
      </c>
      <c r="G7294" s="80" t="s">
        <v>3334</v>
      </c>
      <c r="H7294" s="358"/>
      <c r="L7294"/>
      <c r="M7294"/>
      <c r="P7294" s="9">
        <v>166</v>
      </c>
      <c r="V7294" s="39"/>
      <c r="Z7294" s="38"/>
      <c r="AA7294" s="38">
        <v>0</v>
      </c>
      <c r="AB7294" s="30"/>
      <c r="AC7294" s="31"/>
      <c r="AD7294" s="32"/>
      <c r="AE7294" s="32"/>
      <c r="AF7294" s="33"/>
      <c r="AJ7294" s="350"/>
      <c r="AK7294" s="3"/>
      <c r="AL7294" s="3"/>
      <c r="AM7294" s="311"/>
    </row>
    <row r="7295" spans="1:39" ht="12" customHeight="1" x14ac:dyDescent="0.25">
      <c r="A7295" s="73">
        <v>3501034</v>
      </c>
      <c r="B7295" s="98" t="s">
        <v>3082</v>
      </c>
      <c r="C7295" s="74"/>
      <c r="D7295" s="115">
        <v>461.41</v>
      </c>
      <c r="E7295" s="75"/>
      <c r="F7295" s="309">
        <f t="shared" si="328"/>
        <v>553.69200000000001</v>
      </c>
      <c r="G7295" s="80" t="s">
        <v>3334</v>
      </c>
      <c r="H7295" s="358"/>
      <c r="L7295"/>
      <c r="M7295"/>
      <c r="P7295" s="9">
        <v>166</v>
      </c>
      <c r="V7295" s="39"/>
      <c r="Z7295" s="38"/>
      <c r="AA7295" s="38">
        <v>0</v>
      </c>
      <c r="AB7295" s="30"/>
      <c r="AC7295" s="31"/>
      <c r="AD7295" s="32"/>
      <c r="AE7295" s="32"/>
      <c r="AF7295" s="33"/>
      <c r="AJ7295" s="350"/>
      <c r="AK7295" s="3"/>
      <c r="AL7295" s="3"/>
      <c r="AM7295" s="311"/>
    </row>
    <row r="7296" spans="1:39" ht="12" customHeight="1" x14ac:dyDescent="0.25">
      <c r="A7296" s="73">
        <v>3501035</v>
      </c>
      <c r="B7296" s="98" t="s">
        <v>3083</v>
      </c>
      <c r="C7296" s="74"/>
      <c r="D7296" s="115">
        <v>461.41</v>
      </c>
      <c r="E7296" s="75" t="s">
        <v>6464</v>
      </c>
      <c r="F7296" s="309">
        <f t="shared" si="328"/>
        <v>553.69200000000001</v>
      </c>
      <c r="G7296" s="80" t="s">
        <v>3334</v>
      </c>
      <c r="H7296" s="358"/>
      <c r="L7296"/>
      <c r="M7296"/>
      <c r="P7296" s="9">
        <v>166</v>
      </c>
      <c r="V7296" s="39"/>
      <c r="Z7296" s="38"/>
      <c r="AA7296" s="38">
        <v>0</v>
      </c>
      <c r="AB7296" s="30"/>
      <c r="AC7296" s="31"/>
      <c r="AD7296" s="32"/>
      <c r="AE7296" s="32"/>
      <c r="AF7296" s="33"/>
      <c r="AJ7296" s="350"/>
      <c r="AK7296" s="3"/>
      <c r="AL7296" s="3"/>
      <c r="AM7296" s="311"/>
    </row>
    <row r="7297" spans="1:39" ht="12" customHeight="1" x14ac:dyDescent="0.25">
      <c r="A7297" s="73">
        <v>3501036</v>
      </c>
      <c r="B7297" s="98" t="s">
        <v>3084</v>
      </c>
      <c r="C7297" s="74"/>
      <c r="D7297" s="115">
        <v>461.41</v>
      </c>
      <c r="E7297" s="75"/>
      <c r="F7297" s="309">
        <f t="shared" si="328"/>
        <v>553.69200000000001</v>
      </c>
      <c r="G7297" s="80" t="s">
        <v>3334</v>
      </c>
      <c r="H7297" s="358"/>
      <c r="L7297"/>
      <c r="M7297"/>
      <c r="P7297" s="9">
        <v>166</v>
      </c>
      <c r="V7297" s="39"/>
      <c r="Z7297" s="38"/>
      <c r="AA7297" s="38">
        <v>0</v>
      </c>
      <c r="AB7297" s="30"/>
      <c r="AC7297" s="31"/>
      <c r="AD7297" s="32"/>
      <c r="AE7297" s="32"/>
      <c r="AF7297" s="33"/>
      <c r="AJ7297" s="350"/>
      <c r="AK7297" s="3"/>
      <c r="AL7297" s="3"/>
      <c r="AM7297" s="311"/>
    </row>
    <row r="7298" spans="1:39" ht="12" customHeight="1" x14ac:dyDescent="0.25">
      <c r="A7298" s="73">
        <v>3501037</v>
      </c>
      <c r="B7298" s="98" t="s">
        <v>3085</v>
      </c>
      <c r="C7298" s="74"/>
      <c r="D7298" s="115">
        <v>461.41</v>
      </c>
      <c r="E7298" s="75" t="s">
        <v>6464</v>
      </c>
      <c r="F7298" s="309">
        <f t="shared" si="328"/>
        <v>553.69200000000001</v>
      </c>
      <c r="G7298" s="80" t="s">
        <v>3334</v>
      </c>
      <c r="H7298" s="358"/>
      <c r="L7298"/>
      <c r="M7298"/>
      <c r="P7298" s="9">
        <v>166</v>
      </c>
      <c r="V7298" s="39"/>
      <c r="Z7298" s="38"/>
      <c r="AA7298" s="38">
        <v>0</v>
      </c>
      <c r="AB7298" s="30"/>
      <c r="AC7298" s="31"/>
      <c r="AD7298" s="32"/>
      <c r="AE7298" s="32"/>
      <c r="AF7298" s="33"/>
      <c r="AJ7298" s="350"/>
      <c r="AK7298" s="3"/>
      <c r="AL7298" s="3"/>
      <c r="AM7298" s="311"/>
    </row>
    <row r="7299" spans="1:39" ht="12" customHeight="1" x14ac:dyDescent="0.25">
      <c r="A7299" s="73">
        <v>3503027</v>
      </c>
      <c r="B7299" s="98" t="s">
        <v>3086</v>
      </c>
      <c r="C7299" s="74"/>
      <c r="D7299" s="115">
        <v>364.6</v>
      </c>
      <c r="E7299" s="75" t="s">
        <v>6463</v>
      </c>
      <c r="F7299" s="309">
        <f t="shared" si="328"/>
        <v>437.52000000000004</v>
      </c>
      <c r="G7299" s="80" t="s">
        <v>3334</v>
      </c>
      <c r="H7299" s="358"/>
      <c r="L7299"/>
      <c r="M7299"/>
      <c r="P7299" s="9">
        <v>166</v>
      </c>
      <c r="V7299" s="39"/>
      <c r="Z7299" s="38"/>
      <c r="AA7299" s="38">
        <v>0</v>
      </c>
      <c r="AB7299" s="30"/>
      <c r="AC7299" s="31"/>
      <c r="AD7299" s="32"/>
      <c r="AE7299" s="32"/>
      <c r="AF7299" s="33"/>
      <c r="AJ7299" s="350"/>
      <c r="AK7299" s="3"/>
      <c r="AL7299" s="3"/>
      <c r="AM7299" s="311"/>
    </row>
    <row r="7300" spans="1:39" ht="12" customHeight="1" x14ac:dyDescent="0.25">
      <c r="A7300" s="73">
        <v>3503028</v>
      </c>
      <c r="B7300" s="98" t="s">
        <v>3087</v>
      </c>
      <c r="C7300" s="74"/>
      <c r="D7300" s="115">
        <v>364.6</v>
      </c>
      <c r="E7300" s="75" t="s">
        <v>6463</v>
      </c>
      <c r="F7300" s="309">
        <f t="shared" si="328"/>
        <v>437.52000000000004</v>
      </c>
      <c r="G7300" s="80" t="s">
        <v>3334</v>
      </c>
      <c r="H7300" s="358"/>
      <c r="L7300"/>
      <c r="M7300"/>
      <c r="P7300" s="9">
        <v>166</v>
      </c>
      <c r="V7300" s="39"/>
      <c r="Z7300" s="38"/>
      <c r="AA7300" s="38">
        <v>0</v>
      </c>
      <c r="AB7300" s="30"/>
      <c r="AC7300" s="31"/>
      <c r="AD7300" s="32"/>
      <c r="AE7300" s="32"/>
      <c r="AF7300" s="33"/>
      <c r="AJ7300" s="350"/>
      <c r="AK7300" s="3"/>
      <c r="AL7300" s="3"/>
      <c r="AM7300" s="311"/>
    </row>
    <row r="7301" spans="1:39" ht="12" customHeight="1" x14ac:dyDescent="0.25">
      <c r="A7301" s="73">
        <v>3503029</v>
      </c>
      <c r="B7301" s="98" t="s">
        <v>3088</v>
      </c>
      <c r="C7301" s="74"/>
      <c r="D7301" s="115">
        <v>364.6</v>
      </c>
      <c r="E7301" s="75" t="s">
        <v>6463</v>
      </c>
      <c r="F7301" s="309">
        <f t="shared" si="328"/>
        <v>437.52000000000004</v>
      </c>
      <c r="G7301" s="80" t="s">
        <v>3334</v>
      </c>
      <c r="H7301" s="358"/>
      <c r="L7301"/>
      <c r="M7301"/>
      <c r="P7301" s="9">
        <v>166</v>
      </c>
      <c r="V7301" s="39"/>
      <c r="Z7301" s="38"/>
      <c r="AA7301" s="38">
        <v>0</v>
      </c>
      <c r="AB7301" s="30"/>
      <c r="AC7301" s="31"/>
      <c r="AD7301" s="32"/>
      <c r="AE7301" s="32"/>
      <c r="AF7301" s="33"/>
      <c r="AJ7301" s="350"/>
      <c r="AK7301" s="3"/>
      <c r="AL7301" s="3"/>
      <c r="AM7301" s="311"/>
    </row>
    <row r="7302" spans="1:39" ht="12" customHeight="1" x14ac:dyDescent="0.25">
      <c r="A7302" s="356">
        <v>3401051</v>
      </c>
      <c r="B7302" s="98" t="s">
        <v>4792</v>
      </c>
      <c r="C7302" s="74"/>
      <c r="D7302" s="115">
        <v>939.4</v>
      </c>
      <c r="E7302" s="75" t="s">
        <v>6464</v>
      </c>
      <c r="F7302" s="309">
        <f t="shared" si="328"/>
        <v>1127.28</v>
      </c>
      <c r="G7302" s="80" t="s">
        <v>3334</v>
      </c>
      <c r="H7302" s="358"/>
      <c r="L7302"/>
      <c r="M7302"/>
      <c r="P7302" s="9">
        <v>165</v>
      </c>
      <c r="V7302" s="39"/>
      <c r="Z7302" s="38"/>
      <c r="AA7302" s="38">
        <v>10.000160233299681</v>
      </c>
      <c r="AB7302" s="30"/>
      <c r="AC7302" s="31"/>
      <c r="AD7302" s="32"/>
      <c r="AE7302" s="32"/>
      <c r="AF7302" s="33"/>
      <c r="AJ7302" s="350"/>
      <c r="AK7302" s="3"/>
      <c r="AL7302" s="3"/>
    </row>
    <row r="7303" spans="1:39" ht="12" customHeight="1" x14ac:dyDescent="0.25">
      <c r="A7303" s="73"/>
      <c r="B7303" s="98" t="s">
        <v>2984</v>
      </c>
      <c r="C7303" s="74"/>
      <c r="D7303" s="115"/>
      <c r="E7303" s="75"/>
      <c r="F7303" s="112"/>
      <c r="G7303" s="80" t="s">
        <v>3334</v>
      </c>
      <c r="H7303" s="358"/>
      <c r="L7303"/>
      <c r="M7303"/>
      <c r="V7303" s="39"/>
      <c r="Z7303" s="38"/>
      <c r="AA7303" s="38"/>
      <c r="AB7303" s="30"/>
      <c r="AC7303" s="31"/>
      <c r="AD7303" s="32"/>
      <c r="AE7303" s="32"/>
      <c r="AF7303" s="33"/>
      <c r="AJ7303" s="350"/>
      <c r="AK7303" s="3"/>
      <c r="AL7303" s="3"/>
    </row>
    <row r="7304" spans="1:39" ht="12" customHeight="1" x14ac:dyDescent="0.25">
      <c r="A7304" s="73">
        <v>2701028</v>
      </c>
      <c r="B7304" s="98" t="s">
        <v>3166</v>
      </c>
      <c r="C7304" s="74"/>
      <c r="D7304" s="115">
        <v>265.74</v>
      </c>
      <c r="E7304" s="75" t="s">
        <v>6464</v>
      </c>
      <c r="F7304" s="112">
        <f t="shared" si="328"/>
        <v>318.88799999999998</v>
      </c>
      <c r="G7304" s="80" t="s">
        <v>3334</v>
      </c>
      <c r="H7304" s="358"/>
      <c r="L7304"/>
      <c r="M7304"/>
      <c r="P7304" s="9">
        <v>166</v>
      </c>
      <c r="V7304" s="39"/>
      <c r="Z7304" s="38"/>
      <c r="AA7304" s="38">
        <v>0</v>
      </c>
      <c r="AB7304" s="30"/>
      <c r="AC7304" s="31"/>
      <c r="AD7304" s="32"/>
      <c r="AE7304" s="32"/>
      <c r="AF7304" s="33"/>
      <c r="AJ7304" s="350"/>
      <c r="AK7304" s="3"/>
      <c r="AL7304" s="3"/>
    </row>
    <row r="7305" spans="1:39" ht="12" customHeight="1" x14ac:dyDescent="0.25">
      <c r="A7305" s="73">
        <v>2701029</v>
      </c>
      <c r="B7305" s="98" t="s">
        <v>3167</v>
      </c>
      <c r="C7305" s="74"/>
      <c r="D7305" s="115">
        <v>260.07</v>
      </c>
      <c r="E7305" s="75" t="s">
        <v>6464</v>
      </c>
      <c r="F7305" s="112">
        <f t="shared" si="328"/>
        <v>312.084</v>
      </c>
      <c r="G7305" s="80" t="s">
        <v>3334</v>
      </c>
      <c r="H7305" s="358"/>
      <c r="L7305"/>
      <c r="M7305"/>
      <c r="P7305" s="9">
        <v>166</v>
      </c>
      <c r="V7305" s="39"/>
      <c r="Z7305" s="38"/>
      <c r="AA7305" s="38">
        <v>0</v>
      </c>
      <c r="AB7305" s="30"/>
      <c r="AC7305" s="31"/>
      <c r="AD7305" s="32"/>
      <c r="AE7305" s="32"/>
      <c r="AF7305" s="33"/>
      <c r="AJ7305" s="350"/>
      <c r="AK7305" s="3"/>
      <c r="AL7305" s="3"/>
    </row>
    <row r="7306" spans="1:39" ht="12" customHeight="1" x14ac:dyDescent="0.25">
      <c r="A7306" s="73">
        <v>2701052</v>
      </c>
      <c r="B7306" s="98" t="s">
        <v>3168</v>
      </c>
      <c r="C7306" s="74"/>
      <c r="D7306" s="115">
        <v>274.54000000000002</v>
      </c>
      <c r="E7306" s="75"/>
      <c r="F7306" s="112">
        <f t="shared" si="328"/>
        <v>329.44800000000004</v>
      </c>
      <c r="G7306" s="80" t="s">
        <v>3334</v>
      </c>
      <c r="H7306" s="358"/>
      <c r="L7306"/>
      <c r="M7306"/>
      <c r="P7306" s="9">
        <v>166</v>
      </c>
      <c r="V7306" s="39"/>
      <c r="Z7306" s="38"/>
      <c r="AA7306" s="38">
        <v>0</v>
      </c>
      <c r="AB7306" s="30"/>
      <c r="AC7306" s="31"/>
      <c r="AD7306" s="32"/>
      <c r="AE7306" s="32"/>
      <c r="AF7306" s="33"/>
      <c r="AJ7306" s="350"/>
      <c r="AK7306" s="3"/>
      <c r="AL7306" s="3"/>
    </row>
    <row r="7307" spans="1:39" ht="12" customHeight="1" x14ac:dyDescent="0.25">
      <c r="A7307" s="73">
        <v>2701060</v>
      </c>
      <c r="B7307" s="98" t="s">
        <v>3169</v>
      </c>
      <c r="C7307" s="74"/>
      <c r="D7307" s="115">
        <v>260.07</v>
      </c>
      <c r="E7307" s="75"/>
      <c r="F7307" s="112">
        <f t="shared" si="328"/>
        <v>312.084</v>
      </c>
      <c r="G7307" s="80" t="s">
        <v>3334</v>
      </c>
      <c r="H7307" s="358"/>
      <c r="L7307"/>
      <c r="M7307"/>
      <c r="P7307" s="9">
        <v>166</v>
      </c>
      <c r="V7307" s="39"/>
      <c r="Z7307" s="38"/>
      <c r="AA7307" s="38">
        <v>0</v>
      </c>
      <c r="AB7307" s="30"/>
      <c r="AC7307" s="31"/>
      <c r="AD7307" s="32"/>
      <c r="AE7307" s="32"/>
      <c r="AF7307" s="33"/>
      <c r="AJ7307" s="350"/>
      <c r="AK7307" s="3"/>
      <c r="AL7307" s="3"/>
    </row>
    <row r="7308" spans="1:39" ht="12" customHeight="1" x14ac:dyDescent="0.25">
      <c r="A7308" s="73">
        <v>3503065</v>
      </c>
      <c r="B7308" s="98" t="s">
        <v>3150</v>
      </c>
      <c r="C7308" s="74"/>
      <c r="D7308" s="115">
        <v>376.27</v>
      </c>
      <c r="E7308" s="75" t="s">
        <v>1</v>
      </c>
      <c r="F7308" s="309">
        <f t="shared" si="328"/>
        <v>451.52399999999994</v>
      </c>
      <c r="G7308" s="80" t="s">
        <v>3334</v>
      </c>
      <c r="H7308" s="358"/>
      <c r="L7308"/>
      <c r="M7308"/>
      <c r="P7308" s="9">
        <v>166</v>
      </c>
      <c r="V7308" s="39"/>
      <c r="Z7308" s="38"/>
      <c r="AA7308" s="38">
        <v>0</v>
      </c>
      <c r="AB7308" s="30"/>
      <c r="AC7308" s="31"/>
      <c r="AD7308" s="32"/>
      <c r="AE7308" s="32"/>
      <c r="AF7308" s="33"/>
      <c r="AJ7308" s="350"/>
      <c r="AK7308" s="3"/>
      <c r="AL7308" s="3"/>
      <c r="AM7308" s="311"/>
    </row>
    <row r="7309" spans="1:39" ht="12" customHeight="1" x14ac:dyDescent="0.25">
      <c r="A7309" s="73">
        <v>5903052</v>
      </c>
      <c r="B7309" s="98" t="s">
        <v>4793</v>
      </c>
      <c r="C7309" s="74"/>
      <c r="D7309" s="115">
        <v>2681.47</v>
      </c>
      <c r="E7309" s="75" t="s">
        <v>6463</v>
      </c>
      <c r="F7309" s="112">
        <f t="shared" si="328"/>
        <v>3217.7639999999997</v>
      </c>
      <c r="G7309" s="80" t="s">
        <v>3334</v>
      </c>
      <c r="H7309" s="358"/>
      <c r="L7309"/>
      <c r="M7309"/>
      <c r="P7309" s="9">
        <v>165</v>
      </c>
      <c r="V7309" s="39"/>
      <c r="Z7309" s="38"/>
      <c r="AA7309" s="38">
        <v>10.000160233299681</v>
      </c>
      <c r="AB7309" s="30"/>
      <c r="AC7309" s="31"/>
      <c r="AD7309" s="32"/>
      <c r="AE7309" s="32"/>
      <c r="AF7309" s="33"/>
      <c r="AJ7309" s="350">
        <v>3401052</v>
      </c>
      <c r="AK7309" s="3"/>
      <c r="AL7309" s="3"/>
    </row>
    <row r="7310" spans="1:39" ht="12" customHeight="1" x14ac:dyDescent="0.25">
      <c r="A7310" s="73"/>
      <c r="B7310" s="98" t="s">
        <v>2984</v>
      </c>
      <c r="C7310" s="74"/>
      <c r="D7310" s="115"/>
      <c r="E7310" s="75"/>
      <c r="F7310" s="112"/>
      <c r="G7310" s="80" t="s">
        <v>3334</v>
      </c>
      <c r="H7310" s="358"/>
      <c r="L7310"/>
      <c r="M7310"/>
      <c r="V7310" s="39"/>
      <c r="Z7310" s="38"/>
      <c r="AA7310" s="38"/>
      <c r="AB7310" s="30"/>
      <c r="AC7310" s="31"/>
      <c r="AD7310" s="32"/>
      <c r="AE7310" s="32"/>
      <c r="AF7310" s="33"/>
      <c r="AJ7310" s="350"/>
      <c r="AK7310" s="3"/>
      <c r="AL7310" s="3"/>
    </row>
    <row r="7311" spans="1:39" ht="12" customHeight="1" x14ac:dyDescent="0.25">
      <c r="A7311" s="73">
        <v>2701041</v>
      </c>
      <c r="B7311" s="98" t="s">
        <v>3170</v>
      </c>
      <c r="C7311" s="74"/>
      <c r="D7311" s="115">
        <v>268.62</v>
      </c>
      <c r="E7311" s="75"/>
      <c r="F7311" s="112">
        <f t="shared" si="328"/>
        <v>322.34399999999999</v>
      </c>
      <c r="G7311" s="80" t="s">
        <v>3334</v>
      </c>
      <c r="H7311" s="358"/>
      <c r="L7311"/>
      <c r="M7311"/>
      <c r="P7311" s="9">
        <v>166</v>
      </c>
      <c r="V7311" s="39"/>
      <c r="Z7311" s="38"/>
      <c r="AA7311" s="38">
        <v>0</v>
      </c>
      <c r="AB7311" s="30"/>
      <c r="AC7311" s="31"/>
      <c r="AD7311" s="32"/>
      <c r="AE7311" s="32"/>
      <c r="AF7311" s="33"/>
      <c r="AJ7311" s="350"/>
      <c r="AK7311" s="3"/>
      <c r="AL7311" s="3"/>
    </row>
    <row r="7312" spans="1:39" ht="12" customHeight="1" x14ac:dyDescent="0.25">
      <c r="A7312" s="73">
        <v>2701053</v>
      </c>
      <c r="B7312" s="98" t="s">
        <v>3171</v>
      </c>
      <c r="C7312" s="74"/>
      <c r="D7312" s="115">
        <v>268.62</v>
      </c>
      <c r="E7312" s="75"/>
      <c r="F7312" s="112">
        <f t="shared" si="328"/>
        <v>322.34399999999999</v>
      </c>
      <c r="G7312" s="80" t="s">
        <v>3334</v>
      </c>
      <c r="H7312" s="358"/>
      <c r="L7312"/>
      <c r="M7312"/>
      <c r="P7312" s="9">
        <v>166</v>
      </c>
      <c r="V7312" s="39"/>
      <c r="Z7312" s="38"/>
      <c r="AA7312" s="38">
        <v>0</v>
      </c>
      <c r="AB7312" s="30"/>
      <c r="AC7312" s="31"/>
      <c r="AD7312" s="32"/>
      <c r="AE7312" s="32"/>
      <c r="AF7312" s="33"/>
      <c r="AJ7312" s="350"/>
      <c r="AK7312" s="3"/>
      <c r="AL7312" s="3"/>
    </row>
    <row r="7313" spans="1:39" ht="12" customHeight="1" x14ac:dyDescent="0.25">
      <c r="A7313" s="73">
        <v>2701017</v>
      </c>
      <c r="B7313" s="98" t="s">
        <v>3172</v>
      </c>
      <c r="C7313" s="74"/>
      <c r="D7313" s="115">
        <v>268.62</v>
      </c>
      <c r="E7313" s="75"/>
      <c r="F7313" s="112">
        <f t="shared" si="328"/>
        <v>322.34399999999999</v>
      </c>
      <c r="G7313" s="80" t="s">
        <v>3334</v>
      </c>
      <c r="H7313" s="358"/>
      <c r="L7313"/>
      <c r="M7313"/>
      <c r="P7313" s="9">
        <v>166</v>
      </c>
      <c r="V7313" s="39"/>
      <c r="Z7313" s="38"/>
      <c r="AA7313" s="38">
        <v>0</v>
      </c>
      <c r="AB7313" s="30"/>
      <c r="AC7313" s="31"/>
      <c r="AD7313" s="32"/>
      <c r="AE7313" s="32"/>
      <c r="AF7313" s="33"/>
      <c r="AJ7313" s="350"/>
      <c r="AK7313" s="3"/>
      <c r="AL7313" s="3"/>
    </row>
    <row r="7314" spans="1:39" ht="12" customHeight="1" x14ac:dyDescent="0.25">
      <c r="A7314" s="73">
        <v>3502040</v>
      </c>
      <c r="B7314" s="98" t="s">
        <v>3173</v>
      </c>
      <c r="C7314" s="74"/>
      <c r="D7314" s="115">
        <v>437.13</v>
      </c>
      <c r="E7314" s="75"/>
      <c r="F7314" s="112">
        <f t="shared" si="328"/>
        <v>524.55599999999993</v>
      </c>
      <c r="G7314" s="80" t="s">
        <v>3334</v>
      </c>
      <c r="H7314" s="358"/>
      <c r="L7314"/>
      <c r="M7314"/>
      <c r="P7314" s="9">
        <v>166</v>
      </c>
      <c r="V7314" s="39"/>
      <c r="Z7314" s="38"/>
      <c r="AA7314" s="38">
        <v>14.999508535106969</v>
      </c>
      <c r="AB7314" s="30"/>
      <c r="AC7314" s="31"/>
      <c r="AD7314" s="32"/>
      <c r="AE7314" s="32"/>
      <c r="AF7314" s="33"/>
      <c r="AJ7314" s="350"/>
      <c r="AK7314" s="3"/>
      <c r="AL7314" s="3"/>
    </row>
    <row r="7315" spans="1:39" ht="12" customHeight="1" x14ac:dyDescent="0.25">
      <c r="A7315" s="73">
        <v>3502039</v>
      </c>
      <c r="B7315" s="98" t="s">
        <v>3174</v>
      </c>
      <c r="C7315" s="74"/>
      <c r="D7315" s="115">
        <v>437.13</v>
      </c>
      <c r="E7315" s="75"/>
      <c r="F7315" s="112">
        <f t="shared" si="328"/>
        <v>524.55599999999993</v>
      </c>
      <c r="G7315" s="80" t="s">
        <v>3334</v>
      </c>
      <c r="H7315" s="358"/>
      <c r="L7315"/>
      <c r="M7315"/>
      <c r="P7315" s="9">
        <v>166</v>
      </c>
      <c r="V7315" s="39"/>
      <c r="Z7315" s="38"/>
      <c r="AA7315" s="38">
        <v>14.999508535106969</v>
      </c>
      <c r="AB7315" s="30"/>
      <c r="AC7315" s="31"/>
      <c r="AD7315" s="32"/>
      <c r="AE7315" s="32"/>
      <c r="AF7315" s="33"/>
      <c r="AJ7315" s="350"/>
      <c r="AK7315" s="3"/>
      <c r="AL7315" s="3"/>
    </row>
    <row r="7316" spans="1:39" ht="12" customHeight="1" x14ac:dyDescent="0.25">
      <c r="A7316" s="73">
        <v>3501059</v>
      </c>
      <c r="B7316" s="98" t="s">
        <v>3175</v>
      </c>
      <c r="C7316" s="74"/>
      <c r="D7316" s="115">
        <v>389.63</v>
      </c>
      <c r="E7316" s="75" t="s">
        <v>6464</v>
      </c>
      <c r="F7316" s="309">
        <f t="shared" si="328"/>
        <v>467.55599999999998</v>
      </c>
      <c r="G7316" s="80" t="s">
        <v>3334</v>
      </c>
      <c r="H7316" s="358"/>
      <c r="L7316"/>
      <c r="M7316"/>
      <c r="P7316" s="9">
        <v>166</v>
      </c>
      <c r="V7316" s="39"/>
      <c r="Z7316" s="38"/>
      <c r="AA7316" s="38">
        <v>0</v>
      </c>
      <c r="AB7316" s="30"/>
      <c r="AC7316" s="31"/>
      <c r="AD7316" s="32"/>
      <c r="AE7316" s="32"/>
      <c r="AF7316" s="33"/>
      <c r="AJ7316" s="350"/>
      <c r="AK7316" s="3"/>
      <c r="AL7316" s="3"/>
      <c r="AM7316" s="311"/>
    </row>
    <row r="7317" spans="1:39" ht="12" customHeight="1" x14ac:dyDescent="0.25">
      <c r="A7317" s="73">
        <v>3501060</v>
      </c>
      <c r="B7317" s="98" t="s">
        <v>3176</v>
      </c>
      <c r="C7317" s="74"/>
      <c r="D7317" s="115">
        <v>389.63</v>
      </c>
      <c r="E7317" s="75" t="s">
        <v>6464</v>
      </c>
      <c r="F7317" s="309">
        <f t="shared" si="328"/>
        <v>467.55599999999998</v>
      </c>
      <c r="G7317" s="80" t="s">
        <v>3334</v>
      </c>
      <c r="H7317" s="358"/>
      <c r="L7317"/>
      <c r="M7317"/>
      <c r="P7317" s="9">
        <v>166</v>
      </c>
      <c r="V7317" s="39"/>
      <c r="Z7317" s="38"/>
      <c r="AA7317" s="38">
        <v>0</v>
      </c>
      <c r="AB7317" s="30"/>
      <c r="AC7317" s="31"/>
      <c r="AD7317" s="32"/>
      <c r="AE7317" s="32"/>
      <c r="AF7317" s="33"/>
      <c r="AJ7317" s="350"/>
      <c r="AK7317" s="3"/>
      <c r="AL7317" s="3"/>
      <c r="AM7317" s="311"/>
    </row>
    <row r="7318" spans="1:39" ht="12" customHeight="1" x14ac:dyDescent="0.25">
      <c r="A7318" s="73">
        <v>3503066</v>
      </c>
      <c r="B7318" s="98" t="s">
        <v>3177</v>
      </c>
      <c r="C7318" s="74"/>
      <c r="D7318" s="115">
        <v>418.66</v>
      </c>
      <c r="E7318" s="75" t="s">
        <v>6463</v>
      </c>
      <c r="F7318" s="309">
        <f t="shared" si="328"/>
        <v>502.392</v>
      </c>
      <c r="G7318" s="80" t="s">
        <v>3334</v>
      </c>
      <c r="H7318" s="358"/>
      <c r="L7318"/>
      <c r="M7318"/>
      <c r="P7318" s="9">
        <v>166</v>
      </c>
      <c r="V7318" s="39"/>
      <c r="Z7318" s="38"/>
      <c r="AA7318" s="38">
        <v>0</v>
      </c>
      <c r="AB7318" s="30"/>
      <c r="AC7318" s="31"/>
      <c r="AD7318" s="32"/>
      <c r="AE7318" s="32"/>
      <c r="AF7318" s="33"/>
      <c r="AJ7318" s="350"/>
      <c r="AK7318" s="3"/>
      <c r="AL7318" s="3"/>
      <c r="AM7318" s="311"/>
    </row>
    <row r="7319" spans="1:39" ht="12" customHeight="1" x14ac:dyDescent="0.25">
      <c r="A7319" s="356">
        <v>3401063</v>
      </c>
      <c r="B7319" s="98" t="s">
        <v>4794</v>
      </c>
      <c r="C7319" s="74"/>
      <c r="D7319" s="115">
        <v>2065.5300000000002</v>
      </c>
      <c r="E7319" s="75" t="s">
        <v>1</v>
      </c>
      <c r="F7319" s="309">
        <f t="shared" si="328"/>
        <v>2478.636</v>
      </c>
      <c r="G7319" s="80" t="s">
        <v>3334</v>
      </c>
      <c r="H7319" s="358"/>
      <c r="L7319"/>
      <c r="M7319"/>
      <c r="P7319" s="9">
        <v>165</v>
      </c>
      <c r="V7319" s="39"/>
      <c r="Z7319" s="38"/>
      <c r="AA7319" s="38">
        <v>10.000104167751743</v>
      </c>
      <c r="AB7319" s="30"/>
      <c r="AC7319" s="31"/>
      <c r="AD7319" s="32"/>
      <c r="AE7319" s="32"/>
      <c r="AF7319" s="33"/>
      <c r="AJ7319" s="350"/>
      <c r="AK7319" s="3"/>
      <c r="AL7319" s="3"/>
    </row>
    <row r="7320" spans="1:39" ht="12" customHeight="1" x14ac:dyDescent="0.25">
      <c r="A7320" s="356">
        <v>3401064</v>
      </c>
      <c r="B7320" s="98" t="s">
        <v>4795</v>
      </c>
      <c r="C7320" s="74"/>
      <c r="D7320" s="115">
        <v>2065.5300000000002</v>
      </c>
      <c r="E7320" s="75" t="s">
        <v>6464</v>
      </c>
      <c r="F7320" s="309">
        <f t="shared" si="328"/>
        <v>2478.636</v>
      </c>
      <c r="G7320" s="80" t="s">
        <v>3334</v>
      </c>
      <c r="H7320" s="358"/>
      <c r="L7320"/>
      <c r="M7320"/>
      <c r="P7320" s="9">
        <v>165</v>
      </c>
      <c r="V7320" s="39"/>
      <c r="Z7320" s="38"/>
      <c r="AA7320" s="38">
        <v>10.000126583880814</v>
      </c>
      <c r="AB7320" s="30"/>
      <c r="AC7320" s="31"/>
      <c r="AD7320" s="32"/>
      <c r="AE7320" s="32"/>
      <c r="AF7320" s="33"/>
      <c r="AJ7320" s="350"/>
      <c r="AK7320" s="3"/>
      <c r="AL7320" s="3"/>
    </row>
    <row r="7321" spans="1:39" ht="12" customHeight="1" x14ac:dyDescent="0.25">
      <c r="A7321" s="356">
        <v>3401065</v>
      </c>
      <c r="B7321" s="98" t="s">
        <v>4796</v>
      </c>
      <c r="C7321" s="74"/>
      <c r="D7321" s="115">
        <v>2271.5</v>
      </c>
      <c r="E7321" s="75"/>
      <c r="F7321" s="309">
        <f t="shared" si="328"/>
        <v>2725.7999999999997</v>
      </c>
      <c r="G7321" s="80" t="s">
        <v>3334</v>
      </c>
      <c r="H7321" s="358"/>
      <c r="L7321"/>
      <c r="M7321"/>
      <c r="P7321" s="9">
        <v>165</v>
      </c>
      <c r="V7321" s="39"/>
      <c r="Z7321" s="38"/>
      <c r="AA7321" s="38">
        <v>10.0001190490363</v>
      </c>
      <c r="AB7321" s="30"/>
      <c r="AC7321" s="31"/>
      <c r="AD7321" s="32"/>
      <c r="AE7321" s="32"/>
      <c r="AF7321" s="33"/>
      <c r="AJ7321" s="350"/>
      <c r="AK7321" s="3"/>
      <c r="AL7321" s="3"/>
    </row>
    <row r="7322" spans="1:39" ht="12" customHeight="1" x14ac:dyDescent="0.25">
      <c r="A7322" s="356">
        <v>3401062</v>
      </c>
      <c r="B7322" s="98" t="s">
        <v>4797</v>
      </c>
      <c r="C7322" s="74"/>
      <c r="D7322" s="115">
        <v>2271.5</v>
      </c>
      <c r="E7322" s="75" t="s">
        <v>1</v>
      </c>
      <c r="F7322" s="309">
        <f t="shared" si="328"/>
        <v>2725.7999999999997</v>
      </c>
      <c r="G7322" s="80" t="s">
        <v>3334</v>
      </c>
      <c r="H7322" s="358"/>
      <c r="L7322"/>
      <c r="M7322"/>
      <c r="P7322" s="9">
        <v>165</v>
      </c>
      <c r="V7322" s="39"/>
      <c r="Z7322" s="38"/>
      <c r="AA7322" s="38">
        <v>10.0001190490363</v>
      </c>
      <c r="AB7322" s="30"/>
      <c r="AC7322" s="31"/>
      <c r="AD7322" s="32"/>
      <c r="AE7322" s="32"/>
      <c r="AF7322" s="33"/>
      <c r="AJ7322" s="350"/>
      <c r="AK7322" s="3"/>
      <c r="AL7322" s="3"/>
    </row>
    <row r="7323" spans="1:39" ht="12" customHeight="1" x14ac:dyDescent="0.25">
      <c r="A7323" s="73"/>
      <c r="B7323" s="98" t="s">
        <v>2984</v>
      </c>
      <c r="C7323" s="74"/>
      <c r="D7323" s="115"/>
      <c r="E7323" s="75"/>
      <c r="F7323" s="112"/>
      <c r="G7323" s="80" t="s">
        <v>3334</v>
      </c>
      <c r="H7323" s="358"/>
      <c r="L7323"/>
      <c r="M7323"/>
      <c r="V7323" s="39"/>
      <c r="Z7323" s="38"/>
      <c r="AA7323" s="38"/>
      <c r="AB7323" s="30"/>
      <c r="AC7323" s="31"/>
      <c r="AD7323" s="32"/>
      <c r="AE7323" s="32"/>
      <c r="AF7323" s="33"/>
      <c r="AJ7323" s="350"/>
      <c r="AK7323" s="3"/>
      <c r="AL7323" s="3"/>
    </row>
    <row r="7324" spans="1:39" ht="12" customHeight="1" x14ac:dyDescent="0.25">
      <c r="A7324" s="73">
        <v>2701057</v>
      </c>
      <c r="B7324" s="98" t="s">
        <v>3065</v>
      </c>
      <c r="C7324" s="74"/>
      <c r="D7324" s="115">
        <v>234.07</v>
      </c>
      <c r="E7324" s="75"/>
      <c r="F7324" s="112">
        <f t="shared" si="328"/>
        <v>280.88399999999996</v>
      </c>
      <c r="G7324" s="80" t="s">
        <v>3334</v>
      </c>
      <c r="H7324" s="358"/>
      <c r="L7324"/>
      <c r="M7324"/>
      <c r="P7324" s="9">
        <v>166</v>
      </c>
      <c r="V7324" s="39"/>
      <c r="Z7324" s="38"/>
      <c r="AA7324" s="38">
        <v>0</v>
      </c>
      <c r="AB7324" s="30"/>
      <c r="AC7324" s="31"/>
      <c r="AD7324" s="32"/>
      <c r="AE7324" s="32"/>
      <c r="AF7324" s="33"/>
      <c r="AJ7324" s="350"/>
      <c r="AK7324" s="3"/>
      <c r="AL7324" s="3"/>
    </row>
    <row r="7325" spans="1:39" ht="12" customHeight="1" x14ac:dyDescent="0.25">
      <c r="A7325" s="73">
        <v>2701047</v>
      </c>
      <c r="B7325" s="98" t="s">
        <v>3066</v>
      </c>
      <c r="C7325" s="74"/>
      <c r="D7325" s="115">
        <v>245.78</v>
      </c>
      <c r="E7325" s="75" t="s">
        <v>6464</v>
      </c>
      <c r="F7325" s="112">
        <f t="shared" ref="F7325:F7388" si="329">D7325*1.2</f>
        <v>294.93599999999998</v>
      </c>
      <c r="G7325" s="80" t="s">
        <v>3334</v>
      </c>
      <c r="H7325" s="358"/>
      <c r="L7325"/>
      <c r="M7325"/>
      <c r="P7325" s="9">
        <v>166</v>
      </c>
      <c r="V7325" s="39"/>
      <c r="Z7325" s="38"/>
      <c r="AA7325" s="38">
        <v>0</v>
      </c>
      <c r="AB7325" s="30"/>
      <c r="AC7325" s="31"/>
      <c r="AD7325" s="32"/>
      <c r="AE7325" s="32"/>
      <c r="AF7325" s="33"/>
      <c r="AJ7325" s="350"/>
      <c r="AK7325" s="3"/>
      <c r="AL7325" s="3"/>
    </row>
    <row r="7326" spans="1:39" ht="12" customHeight="1" x14ac:dyDescent="0.25">
      <c r="A7326" s="73">
        <v>2701019</v>
      </c>
      <c r="B7326" s="98" t="s">
        <v>3067</v>
      </c>
      <c r="C7326" s="74"/>
      <c r="D7326" s="115">
        <v>245.78</v>
      </c>
      <c r="E7326" s="75" t="s">
        <v>6464</v>
      </c>
      <c r="F7326" s="112">
        <f t="shared" si="329"/>
        <v>294.93599999999998</v>
      </c>
      <c r="G7326" s="80" t="s">
        <v>3334</v>
      </c>
      <c r="H7326" s="358"/>
      <c r="L7326"/>
      <c r="M7326"/>
      <c r="P7326" s="9">
        <v>166</v>
      </c>
      <c r="V7326" s="39"/>
      <c r="Z7326" s="38"/>
      <c r="AA7326" s="38">
        <v>0</v>
      </c>
      <c r="AB7326" s="30"/>
      <c r="AC7326" s="31"/>
      <c r="AD7326" s="32"/>
      <c r="AE7326" s="32"/>
      <c r="AF7326" s="33"/>
      <c r="AJ7326" s="350"/>
      <c r="AK7326" s="3"/>
      <c r="AL7326" s="3"/>
    </row>
    <row r="7327" spans="1:39" ht="12" customHeight="1" x14ac:dyDescent="0.25">
      <c r="A7327" s="73">
        <v>3503030</v>
      </c>
      <c r="B7327" s="98" t="s">
        <v>3068</v>
      </c>
      <c r="C7327" s="74"/>
      <c r="D7327" s="115">
        <v>364.6</v>
      </c>
      <c r="E7327" s="75" t="s">
        <v>6463</v>
      </c>
      <c r="F7327" s="309">
        <f t="shared" si="329"/>
        <v>437.52000000000004</v>
      </c>
      <c r="G7327" s="80" t="s">
        <v>3334</v>
      </c>
      <c r="H7327" s="358"/>
      <c r="L7327"/>
      <c r="M7327"/>
      <c r="P7327" s="9">
        <v>166</v>
      </c>
      <c r="V7327" s="39"/>
      <c r="Z7327" s="38"/>
      <c r="AA7327" s="38">
        <v>0</v>
      </c>
      <c r="AB7327" s="30"/>
      <c r="AC7327" s="31"/>
      <c r="AD7327" s="32"/>
      <c r="AE7327" s="32"/>
      <c r="AF7327" s="33"/>
      <c r="AJ7327" s="350"/>
      <c r="AK7327" s="3"/>
      <c r="AL7327" s="3"/>
      <c r="AM7327" s="311"/>
    </row>
    <row r="7328" spans="1:39" ht="12" customHeight="1" x14ac:dyDescent="0.25">
      <c r="A7328" s="73">
        <v>3503031</v>
      </c>
      <c r="B7328" s="98" t="s">
        <v>3069</v>
      </c>
      <c r="C7328" s="74"/>
      <c r="D7328" s="115">
        <v>364.5</v>
      </c>
      <c r="E7328" s="75" t="s">
        <v>6463</v>
      </c>
      <c r="F7328" s="309">
        <f t="shared" si="329"/>
        <v>437.4</v>
      </c>
      <c r="G7328" s="80" t="s">
        <v>3334</v>
      </c>
      <c r="H7328" s="358"/>
      <c r="L7328"/>
      <c r="M7328"/>
      <c r="P7328" s="9">
        <v>166</v>
      </c>
      <c r="V7328" s="39"/>
      <c r="Z7328" s="38"/>
      <c r="AA7328" s="38">
        <v>0</v>
      </c>
      <c r="AB7328" s="30"/>
      <c r="AC7328" s="31"/>
      <c r="AD7328" s="32"/>
      <c r="AE7328" s="32"/>
      <c r="AF7328" s="33"/>
      <c r="AJ7328" s="350"/>
      <c r="AK7328" s="3"/>
      <c r="AL7328" s="3"/>
      <c r="AM7328" s="311"/>
    </row>
    <row r="7329" spans="1:39" ht="12" customHeight="1" x14ac:dyDescent="0.25">
      <c r="A7329" s="73">
        <v>3503032</v>
      </c>
      <c r="B7329" s="98" t="s">
        <v>3070</v>
      </c>
      <c r="C7329" s="74"/>
      <c r="D7329" s="115">
        <v>364.6</v>
      </c>
      <c r="E7329" s="75" t="s">
        <v>6463</v>
      </c>
      <c r="F7329" s="309">
        <f t="shared" si="329"/>
        <v>437.52000000000004</v>
      </c>
      <c r="G7329" s="80" t="s">
        <v>3334</v>
      </c>
      <c r="H7329" s="358"/>
      <c r="L7329"/>
      <c r="M7329"/>
      <c r="P7329" s="9">
        <v>166</v>
      </c>
      <c r="V7329" s="39"/>
      <c r="Z7329" s="38"/>
      <c r="AA7329" s="38">
        <v>0</v>
      </c>
      <c r="AB7329" s="30"/>
      <c r="AC7329" s="31"/>
      <c r="AD7329" s="32"/>
      <c r="AE7329" s="32"/>
      <c r="AF7329" s="33"/>
      <c r="AJ7329" s="350"/>
      <c r="AK7329" s="3"/>
      <c r="AL7329" s="3"/>
      <c r="AM7329" s="311"/>
    </row>
    <row r="7330" spans="1:39" ht="12" customHeight="1" x14ac:dyDescent="0.25">
      <c r="A7330" s="73">
        <v>3503033</v>
      </c>
      <c r="B7330" s="98" t="s">
        <v>3071</v>
      </c>
      <c r="C7330" s="74"/>
      <c r="D7330" s="115">
        <v>364.6</v>
      </c>
      <c r="E7330" s="75" t="s">
        <v>6463</v>
      </c>
      <c r="F7330" s="309">
        <f t="shared" si="329"/>
        <v>437.52000000000004</v>
      </c>
      <c r="G7330" s="80" t="s">
        <v>3334</v>
      </c>
      <c r="H7330" s="358"/>
      <c r="L7330"/>
      <c r="M7330"/>
      <c r="P7330" s="9">
        <v>166</v>
      </c>
      <c r="V7330" s="39"/>
      <c r="Z7330" s="38"/>
      <c r="AA7330" s="38">
        <v>0</v>
      </c>
      <c r="AB7330" s="30"/>
      <c r="AC7330" s="31"/>
      <c r="AD7330" s="32"/>
      <c r="AE7330" s="32"/>
      <c r="AF7330" s="33"/>
      <c r="AJ7330" s="350"/>
      <c r="AK7330" s="3"/>
      <c r="AL7330" s="3"/>
      <c r="AM7330" s="311"/>
    </row>
    <row r="7331" spans="1:39" ht="12" customHeight="1" x14ac:dyDescent="0.25">
      <c r="A7331" s="73">
        <v>3503034</v>
      </c>
      <c r="B7331" s="98" t="s">
        <v>3072</v>
      </c>
      <c r="C7331" s="74"/>
      <c r="D7331" s="115">
        <v>364.6</v>
      </c>
      <c r="E7331" s="75" t="s">
        <v>6463</v>
      </c>
      <c r="F7331" s="309">
        <f t="shared" si="329"/>
        <v>437.52000000000004</v>
      </c>
      <c r="G7331" s="80" t="s">
        <v>3334</v>
      </c>
      <c r="H7331" s="358"/>
      <c r="L7331"/>
      <c r="M7331"/>
      <c r="P7331" s="9">
        <v>166</v>
      </c>
      <c r="V7331" s="39"/>
      <c r="Z7331" s="38"/>
      <c r="AA7331" s="38">
        <v>0</v>
      </c>
      <c r="AB7331" s="30"/>
      <c r="AC7331" s="31"/>
      <c r="AD7331" s="32"/>
      <c r="AE7331" s="32"/>
      <c r="AF7331" s="33"/>
      <c r="AJ7331" s="350"/>
      <c r="AK7331" s="3"/>
      <c r="AL7331" s="3"/>
      <c r="AM7331" s="311"/>
    </row>
    <row r="7332" spans="1:39" ht="12" customHeight="1" x14ac:dyDescent="0.25">
      <c r="A7332" s="73">
        <v>3503075</v>
      </c>
      <c r="B7332" s="98" t="s">
        <v>3073</v>
      </c>
      <c r="C7332" s="74"/>
      <c r="D7332" s="115">
        <v>364.6</v>
      </c>
      <c r="E7332" s="75" t="s">
        <v>6463</v>
      </c>
      <c r="F7332" s="309">
        <f t="shared" si="329"/>
        <v>437.52000000000004</v>
      </c>
      <c r="G7332" s="80" t="s">
        <v>3334</v>
      </c>
      <c r="H7332" s="358"/>
      <c r="L7332"/>
      <c r="M7332"/>
      <c r="P7332" s="9">
        <v>166</v>
      </c>
      <c r="V7332" s="39"/>
      <c r="Z7332" s="38"/>
      <c r="AA7332" s="38">
        <v>0</v>
      </c>
      <c r="AB7332" s="30"/>
      <c r="AC7332" s="31"/>
      <c r="AD7332" s="32"/>
      <c r="AE7332" s="32"/>
      <c r="AF7332" s="33"/>
      <c r="AJ7332" s="350"/>
      <c r="AK7332" s="3"/>
      <c r="AL7332" s="3"/>
      <c r="AM7332" s="311"/>
    </row>
    <row r="7333" spans="1:39" ht="12" customHeight="1" x14ac:dyDescent="0.25">
      <c r="A7333" s="73">
        <v>3503035</v>
      </c>
      <c r="B7333" s="98" t="s">
        <v>3074</v>
      </c>
      <c r="C7333" s="74"/>
      <c r="D7333" s="115">
        <v>364.6</v>
      </c>
      <c r="E7333" s="75" t="s">
        <v>6463</v>
      </c>
      <c r="F7333" s="309">
        <f t="shared" si="329"/>
        <v>437.52000000000004</v>
      </c>
      <c r="G7333" s="80" t="s">
        <v>3334</v>
      </c>
      <c r="H7333" s="358"/>
      <c r="L7333"/>
      <c r="M7333"/>
      <c r="P7333" s="9">
        <v>166</v>
      </c>
      <c r="V7333" s="39"/>
      <c r="Z7333" s="38"/>
      <c r="AA7333" s="38">
        <v>0</v>
      </c>
      <c r="AB7333" s="30"/>
      <c r="AC7333" s="31"/>
      <c r="AD7333" s="32"/>
      <c r="AE7333" s="32"/>
      <c r="AF7333" s="33"/>
      <c r="AJ7333" s="350"/>
      <c r="AK7333" s="3"/>
      <c r="AL7333" s="3"/>
      <c r="AM7333" s="311"/>
    </row>
    <row r="7334" spans="1:39" ht="12" customHeight="1" x14ac:dyDescent="0.25">
      <c r="A7334" s="73">
        <v>3503036</v>
      </c>
      <c r="B7334" s="98" t="s">
        <v>3075</v>
      </c>
      <c r="C7334" s="74"/>
      <c r="D7334" s="115">
        <v>364.6</v>
      </c>
      <c r="E7334" s="75" t="s">
        <v>6463</v>
      </c>
      <c r="F7334" s="309">
        <f t="shared" si="329"/>
        <v>437.52000000000004</v>
      </c>
      <c r="G7334" s="80" t="s">
        <v>3334</v>
      </c>
      <c r="H7334" s="358"/>
      <c r="L7334"/>
      <c r="M7334"/>
      <c r="P7334" s="9">
        <v>166</v>
      </c>
      <c r="V7334" s="39"/>
      <c r="Z7334" s="38"/>
      <c r="AA7334" s="38">
        <v>0</v>
      </c>
      <c r="AB7334" s="30"/>
      <c r="AC7334" s="31"/>
      <c r="AD7334" s="32"/>
      <c r="AE7334" s="32"/>
      <c r="AF7334" s="33"/>
      <c r="AJ7334" s="350"/>
      <c r="AK7334" s="3"/>
      <c r="AL7334" s="3"/>
      <c r="AM7334" s="311"/>
    </row>
    <row r="7335" spans="1:39" ht="12" customHeight="1" x14ac:dyDescent="0.25">
      <c r="A7335" s="73">
        <v>3502016</v>
      </c>
      <c r="B7335" s="98" t="s">
        <v>3076</v>
      </c>
      <c r="C7335" s="74"/>
      <c r="D7335" s="115">
        <v>472.12</v>
      </c>
      <c r="E7335" s="75" t="s">
        <v>6464</v>
      </c>
      <c r="F7335" s="309">
        <f t="shared" si="329"/>
        <v>566.54399999999998</v>
      </c>
      <c r="G7335" s="80" t="s">
        <v>3334</v>
      </c>
      <c r="H7335" s="358"/>
      <c r="L7335"/>
      <c r="M7335"/>
      <c r="P7335" s="9">
        <v>166</v>
      </c>
      <c r="V7335" s="39"/>
      <c r="Z7335" s="38"/>
      <c r="AA7335" s="38">
        <v>0</v>
      </c>
      <c r="AB7335" s="30"/>
      <c r="AC7335" s="31"/>
      <c r="AD7335" s="32"/>
      <c r="AE7335" s="32"/>
      <c r="AF7335" s="33"/>
      <c r="AJ7335" s="350"/>
      <c r="AK7335" s="3"/>
      <c r="AL7335" s="3"/>
      <c r="AM7335" s="311"/>
    </row>
    <row r="7336" spans="1:39" ht="12" customHeight="1" x14ac:dyDescent="0.25">
      <c r="A7336" s="73">
        <v>3502017</v>
      </c>
      <c r="B7336" s="98" t="s">
        <v>3077</v>
      </c>
      <c r="C7336" s="74"/>
      <c r="D7336" s="115">
        <v>619.66</v>
      </c>
      <c r="E7336" s="75"/>
      <c r="F7336" s="112">
        <f t="shared" si="329"/>
        <v>743.59199999999998</v>
      </c>
      <c r="G7336" s="80" t="s">
        <v>3334</v>
      </c>
      <c r="H7336" s="358"/>
      <c r="L7336"/>
      <c r="M7336"/>
      <c r="P7336" s="9">
        <v>166</v>
      </c>
      <c r="V7336" s="39"/>
      <c r="Z7336" s="38"/>
      <c r="AA7336" s="38">
        <v>15.000231128368696</v>
      </c>
      <c r="AB7336" s="30"/>
      <c r="AC7336" s="31"/>
      <c r="AD7336" s="32"/>
      <c r="AE7336" s="32"/>
      <c r="AF7336" s="33"/>
      <c r="AJ7336" s="350"/>
      <c r="AK7336" s="3"/>
      <c r="AL7336" s="3"/>
    </row>
    <row r="7337" spans="1:39" ht="12" customHeight="1" x14ac:dyDescent="0.25">
      <c r="A7337" s="73">
        <v>3502018</v>
      </c>
      <c r="B7337" s="98" t="s">
        <v>3078</v>
      </c>
      <c r="C7337" s="74"/>
      <c r="D7337" s="115">
        <v>472.12</v>
      </c>
      <c r="E7337" s="75" t="s">
        <v>6464</v>
      </c>
      <c r="F7337" s="309">
        <f t="shared" si="329"/>
        <v>566.54399999999998</v>
      </c>
      <c r="G7337" s="80" t="s">
        <v>3334</v>
      </c>
      <c r="H7337" s="358"/>
      <c r="L7337"/>
      <c r="M7337"/>
      <c r="P7337" s="9">
        <v>166</v>
      </c>
      <c r="V7337" s="39"/>
      <c r="Z7337" s="38"/>
      <c r="AA7337" s="38">
        <v>0</v>
      </c>
      <c r="AB7337" s="30"/>
      <c r="AC7337" s="31"/>
      <c r="AD7337" s="32"/>
      <c r="AE7337" s="32"/>
      <c r="AF7337" s="33"/>
      <c r="AJ7337" s="350"/>
      <c r="AK7337" s="3"/>
      <c r="AL7337" s="3"/>
      <c r="AM7337" s="311"/>
    </row>
    <row r="7338" spans="1:39" ht="12" customHeight="1" x14ac:dyDescent="0.25">
      <c r="A7338" s="73">
        <v>3501031</v>
      </c>
      <c r="B7338" s="98" t="s">
        <v>3079</v>
      </c>
      <c r="C7338" s="74"/>
      <c r="D7338" s="115">
        <v>461.41</v>
      </c>
      <c r="E7338" s="75" t="s">
        <v>6464</v>
      </c>
      <c r="F7338" s="309">
        <f t="shared" si="329"/>
        <v>553.69200000000001</v>
      </c>
      <c r="G7338" s="80" t="s">
        <v>3334</v>
      </c>
      <c r="H7338" s="358"/>
      <c r="L7338"/>
      <c r="M7338"/>
      <c r="P7338" s="9">
        <v>166</v>
      </c>
      <c r="V7338" s="39"/>
      <c r="Z7338" s="38"/>
      <c r="AA7338" s="38">
        <v>0</v>
      </c>
      <c r="AB7338" s="30"/>
      <c r="AC7338" s="31"/>
      <c r="AD7338" s="32"/>
      <c r="AE7338" s="32"/>
      <c r="AF7338" s="33"/>
      <c r="AJ7338" s="350"/>
      <c r="AK7338" s="3"/>
      <c r="AL7338" s="3"/>
      <c r="AM7338" s="311"/>
    </row>
    <row r="7339" spans="1:39" ht="12" customHeight="1" x14ac:dyDescent="0.25">
      <c r="A7339" s="73">
        <v>3501032</v>
      </c>
      <c r="B7339" s="98" t="s">
        <v>3080</v>
      </c>
      <c r="C7339" s="74"/>
      <c r="D7339" s="115">
        <v>461.41</v>
      </c>
      <c r="E7339" s="75" t="s">
        <v>6464</v>
      </c>
      <c r="F7339" s="309">
        <f t="shared" si="329"/>
        <v>553.69200000000001</v>
      </c>
      <c r="G7339" s="80" t="s">
        <v>3334</v>
      </c>
      <c r="H7339" s="358"/>
      <c r="L7339"/>
      <c r="M7339"/>
      <c r="P7339" s="9">
        <v>166</v>
      </c>
      <c r="V7339" s="39"/>
      <c r="Z7339" s="38"/>
      <c r="AA7339" s="38">
        <v>0</v>
      </c>
      <c r="AB7339" s="30"/>
      <c r="AC7339" s="31"/>
      <c r="AD7339" s="32"/>
      <c r="AE7339" s="32"/>
      <c r="AF7339" s="33"/>
      <c r="AJ7339" s="350"/>
      <c r="AK7339" s="3"/>
      <c r="AL7339" s="3"/>
      <c r="AM7339" s="311"/>
    </row>
    <row r="7340" spans="1:39" ht="12" customHeight="1" x14ac:dyDescent="0.25">
      <c r="A7340" s="73">
        <v>3501033</v>
      </c>
      <c r="B7340" s="98" t="s">
        <v>3081</v>
      </c>
      <c r="C7340" s="74"/>
      <c r="D7340" s="115">
        <v>461.41</v>
      </c>
      <c r="E7340" s="75"/>
      <c r="F7340" s="309">
        <f t="shared" si="329"/>
        <v>553.69200000000001</v>
      </c>
      <c r="G7340" s="80" t="s">
        <v>3334</v>
      </c>
      <c r="H7340" s="358"/>
      <c r="L7340"/>
      <c r="M7340"/>
      <c r="P7340" s="9">
        <v>166</v>
      </c>
      <c r="V7340" s="39"/>
      <c r="Z7340" s="38"/>
      <c r="AA7340" s="38">
        <v>0</v>
      </c>
      <c r="AB7340" s="30"/>
      <c r="AC7340" s="31"/>
      <c r="AD7340" s="32"/>
      <c r="AE7340" s="32"/>
      <c r="AF7340" s="33"/>
      <c r="AJ7340" s="350"/>
      <c r="AK7340" s="3"/>
      <c r="AL7340" s="3"/>
      <c r="AM7340" s="311"/>
    </row>
    <row r="7341" spans="1:39" ht="12" customHeight="1" x14ac:dyDescent="0.25">
      <c r="A7341" s="73">
        <v>3501034</v>
      </c>
      <c r="B7341" s="98" t="s">
        <v>3082</v>
      </c>
      <c r="C7341" s="74"/>
      <c r="D7341" s="115">
        <v>461.41</v>
      </c>
      <c r="E7341" s="75"/>
      <c r="F7341" s="309">
        <f t="shared" si="329"/>
        <v>553.69200000000001</v>
      </c>
      <c r="G7341" s="80" t="s">
        <v>3334</v>
      </c>
      <c r="H7341" s="358"/>
      <c r="L7341"/>
      <c r="M7341"/>
      <c r="P7341" s="9">
        <v>166</v>
      </c>
      <c r="V7341" s="39"/>
      <c r="Z7341" s="38"/>
      <c r="AA7341" s="38">
        <v>0</v>
      </c>
      <c r="AB7341" s="30"/>
      <c r="AC7341" s="31"/>
      <c r="AD7341" s="32"/>
      <c r="AE7341" s="32"/>
      <c r="AF7341" s="33"/>
      <c r="AJ7341" s="350"/>
      <c r="AK7341" s="3"/>
      <c r="AL7341" s="3"/>
      <c r="AM7341" s="311"/>
    </row>
    <row r="7342" spans="1:39" ht="12" customHeight="1" x14ac:dyDescent="0.25">
      <c r="A7342" s="73">
        <v>3501035</v>
      </c>
      <c r="B7342" s="98" t="s">
        <v>3083</v>
      </c>
      <c r="C7342" s="74"/>
      <c r="D7342" s="115">
        <v>461.41</v>
      </c>
      <c r="E7342" s="75" t="s">
        <v>6464</v>
      </c>
      <c r="F7342" s="309">
        <f t="shared" si="329"/>
        <v>553.69200000000001</v>
      </c>
      <c r="G7342" s="80" t="s">
        <v>3334</v>
      </c>
      <c r="H7342" s="358"/>
      <c r="L7342"/>
      <c r="M7342"/>
      <c r="P7342" s="9">
        <v>166</v>
      </c>
      <c r="V7342" s="39"/>
      <c r="Z7342" s="38"/>
      <c r="AA7342" s="38">
        <v>0</v>
      </c>
      <c r="AB7342" s="30"/>
      <c r="AC7342" s="31"/>
      <c r="AD7342" s="32"/>
      <c r="AE7342" s="32"/>
      <c r="AF7342" s="33"/>
      <c r="AJ7342" s="350"/>
      <c r="AK7342" s="3"/>
      <c r="AL7342" s="3"/>
      <c r="AM7342" s="311"/>
    </row>
    <row r="7343" spans="1:39" ht="12" customHeight="1" x14ac:dyDescent="0.25">
      <c r="A7343" s="73">
        <v>3501036</v>
      </c>
      <c r="B7343" s="98" t="s">
        <v>3084</v>
      </c>
      <c r="C7343" s="74"/>
      <c r="D7343" s="115">
        <v>461.41</v>
      </c>
      <c r="E7343" s="75"/>
      <c r="F7343" s="309">
        <f t="shared" si="329"/>
        <v>553.69200000000001</v>
      </c>
      <c r="G7343" s="80" t="s">
        <v>3334</v>
      </c>
      <c r="H7343" s="358"/>
      <c r="L7343"/>
      <c r="M7343"/>
      <c r="P7343" s="9">
        <v>166</v>
      </c>
      <c r="V7343" s="39"/>
      <c r="Z7343" s="38"/>
      <c r="AA7343" s="38">
        <v>0</v>
      </c>
      <c r="AB7343" s="30"/>
      <c r="AC7343" s="31"/>
      <c r="AD7343" s="32"/>
      <c r="AE7343" s="32"/>
      <c r="AF7343" s="33"/>
      <c r="AJ7343" s="350"/>
      <c r="AK7343" s="3"/>
      <c r="AL7343" s="3"/>
      <c r="AM7343" s="311"/>
    </row>
    <row r="7344" spans="1:39" ht="12" customHeight="1" x14ac:dyDescent="0.25">
      <c r="A7344" s="73">
        <v>3501037</v>
      </c>
      <c r="B7344" s="98" t="s">
        <v>3085</v>
      </c>
      <c r="C7344" s="74"/>
      <c r="D7344" s="115">
        <v>461.41</v>
      </c>
      <c r="E7344" s="75" t="s">
        <v>6464</v>
      </c>
      <c r="F7344" s="309">
        <f t="shared" si="329"/>
        <v>553.69200000000001</v>
      </c>
      <c r="G7344" s="80" t="s">
        <v>3334</v>
      </c>
      <c r="H7344" s="358"/>
      <c r="L7344"/>
      <c r="M7344"/>
      <c r="P7344" s="9">
        <v>166</v>
      </c>
      <c r="V7344" s="39"/>
      <c r="Z7344" s="38"/>
      <c r="AA7344" s="38">
        <v>0</v>
      </c>
      <c r="AB7344" s="30"/>
      <c r="AC7344" s="31"/>
      <c r="AD7344" s="32"/>
      <c r="AE7344" s="32"/>
      <c r="AF7344" s="33"/>
      <c r="AJ7344" s="350"/>
      <c r="AK7344" s="3"/>
      <c r="AL7344" s="3"/>
      <c r="AM7344" s="311"/>
    </row>
    <row r="7345" spans="1:39" ht="12" customHeight="1" x14ac:dyDescent="0.25">
      <c r="A7345" s="73">
        <v>3503027</v>
      </c>
      <c r="B7345" s="98" t="s">
        <v>3086</v>
      </c>
      <c r="C7345" s="74"/>
      <c r="D7345" s="115">
        <v>364.6</v>
      </c>
      <c r="E7345" s="75" t="s">
        <v>6463</v>
      </c>
      <c r="F7345" s="309">
        <f t="shared" si="329"/>
        <v>437.52000000000004</v>
      </c>
      <c r="G7345" s="80" t="s">
        <v>3334</v>
      </c>
      <c r="H7345" s="358"/>
      <c r="L7345"/>
      <c r="M7345"/>
      <c r="P7345" s="9">
        <v>166</v>
      </c>
      <c r="V7345" s="39"/>
      <c r="Z7345" s="38"/>
      <c r="AA7345" s="38">
        <v>0</v>
      </c>
      <c r="AB7345" s="30"/>
      <c r="AC7345" s="31"/>
      <c r="AD7345" s="32"/>
      <c r="AE7345" s="32"/>
      <c r="AF7345" s="33"/>
      <c r="AJ7345" s="350"/>
      <c r="AK7345" s="3"/>
      <c r="AL7345" s="3"/>
      <c r="AM7345" s="311"/>
    </row>
    <row r="7346" spans="1:39" ht="12" customHeight="1" x14ac:dyDescent="0.25">
      <c r="A7346" s="73">
        <v>3503028</v>
      </c>
      <c r="B7346" s="98" t="s">
        <v>3087</v>
      </c>
      <c r="C7346" s="74"/>
      <c r="D7346" s="115">
        <v>364.6</v>
      </c>
      <c r="E7346" s="75" t="s">
        <v>6463</v>
      </c>
      <c r="F7346" s="309">
        <f t="shared" si="329"/>
        <v>437.52000000000004</v>
      </c>
      <c r="G7346" s="80" t="s">
        <v>3334</v>
      </c>
      <c r="H7346" s="358"/>
      <c r="L7346"/>
      <c r="M7346"/>
      <c r="P7346" s="9">
        <v>166</v>
      </c>
      <c r="V7346" s="39"/>
      <c r="Z7346" s="38"/>
      <c r="AA7346" s="38">
        <v>0</v>
      </c>
      <c r="AB7346" s="30"/>
      <c r="AC7346" s="31"/>
      <c r="AD7346" s="32"/>
      <c r="AE7346" s="32"/>
      <c r="AF7346" s="33"/>
      <c r="AJ7346" s="350"/>
      <c r="AK7346" s="3"/>
      <c r="AL7346" s="3"/>
      <c r="AM7346" s="311"/>
    </row>
    <row r="7347" spans="1:39" ht="12" customHeight="1" x14ac:dyDescent="0.25">
      <c r="A7347" s="73">
        <v>3503029</v>
      </c>
      <c r="B7347" s="98" t="s">
        <v>3088</v>
      </c>
      <c r="C7347" s="74"/>
      <c r="D7347" s="115">
        <v>364.6</v>
      </c>
      <c r="E7347" s="75" t="s">
        <v>6463</v>
      </c>
      <c r="F7347" s="309">
        <f t="shared" si="329"/>
        <v>437.52000000000004</v>
      </c>
      <c r="G7347" s="80" t="s">
        <v>3334</v>
      </c>
      <c r="H7347" s="358"/>
      <c r="L7347"/>
      <c r="M7347"/>
      <c r="P7347" s="9">
        <v>166</v>
      </c>
      <c r="V7347" s="39"/>
      <c r="Z7347" s="38"/>
      <c r="AA7347" s="38">
        <v>0</v>
      </c>
      <c r="AB7347" s="30"/>
      <c r="AC7347" s="31"/>
      <c r="AD7347" s="32"/>
      <c r="AE7347" s="32"/>
      <c r="AF7347" s="33"/>
      <c r="AJ7347" s="350"/>
      <c r="AK7347" s="3"/>
      <c r="AL7347" s="3"/>
      <c r="AM7347" s="311"/>
    </row>
    <row r="7348" spans="1:39" ht="12" customHeight="1" x14ac:dyDescent="0.25">
      <c r="A7348" s="356">
        <v>3401074</v>
      </c>
      <c r="B7348" s="98" t="s">
        <v>4798</v>
      </c>
      <c r="C7348" s="74"/>
      <c r="D7348" s="115">
        <v>2271.5</v>
      </c>
      <c r="E7348" s="75" t="s">
        <v>1</v>
      </c>
      <c r="F7348" s="309">
        <f t="shared" si="329"/>
        <v>2725.7999999999997</v>
      </c>
      <c r="G7348" s="80" t="s">
        <v>3334</v>
      </c>
      <c r="H7348" s="358"/>
      <c r="L7348"/>
      <c r="M7348"/>
      <c r="P7348" s="9">
        <v>165</v>
      </c>
      <c r="V7348" s="39"/>
      <c r="Z7348" s="38"/>
      <c r="AA7348" s="38">
        <v>9.9999579391884765</v>
      </c>
      <c r="AB7348" s="30"/>
      <c r="AC7348" s="31"/>
      <c r="AD7348" s="32"/>
      <c r="AE7348" s="32"/>
      <c r="AF7348" s="33"/>
      <c r="AJ7348" s="350"/>
      <c r="AK7348" s="3"/>
      <c r="AL7348" s="3"/>
    </row>
    <row r="7349" spans="1:39" ht="12" customHeight="1" x14ac:dyDescent="0.25">
      <c r="A7349" s="73"/>
      <c r="B7349" s="98" t="s">
        <v>2984</v>
      </c>
      <c r="C7349" s="74"/>
      <c r="D7349" s="115"/>
      <c r="E7349" s="75"/>
      <c r="F7349" s="112"/>
      <c r="G7349" s="80" t="s">
        <v>3334</v>
      </c>
      <c r="H7349" s="358"/>
      <c r="L7349"/>
      <c r="M7349"/>
      <c r="V7349" s="39"/>
      <c r="Z7349" s="38"/>
      <c r="AA7349" s="38"/>
      <c r="AB7349" s="30"/>
      <c r="AC7349" s="31"/>
      <c r="AD7349" s="32"/>
      <c r="AE7349" s="32"/>
      <c r="AF7349" s="33"/>
      <c r="AJ7349" s="350"/>
      <c r="AK7349" s="3"/>
      <c r="AL7349" s="3"/>
    </row>
    <row r="7350" spans="1:39" ht="12" customHeight="1" x14ac:dyDescent="0.25">
      <c r="A7350" s="73">
        <v>2701028</v>
      </c>
      <c r="B7350" s="98" t="s">
        <v>3166</v>
      </c>
      <c r="C7350" s="74"/>
      <c r="D7350" s="115">
        <v>265.74</v>
      </c>
      <c r="E7350" s="75" t="s">
        <v>6464</v>
      </c>
      <c r="F7350" s="112">
        <f t="shared" si="329"/>
        <v>318.88799999999998</v>
      </c>
      <c r="G7350" s="80" t="s">
        <v>3334</v>
      </c>
      <c r="H7350" s="358"/>
      <c r="L7350"/>
      <c r="M7350"/>
      <c r="P7350" s="9">
        <v>166</v>
      </c>
      <c r="V7350" s="39"/>
      <c r="Z7350" s="38"/>
      <c r="AA7350" s="38">
        <v>0</v>
      </c>
      <c r="AB7350" s="30"/>
      <c r="AC7350" s="31"/>
      <c r="AD7350" s="32"/>
      <c r="AE7350" s="32"/>
      <c r="AF7350" s="33"/>
      <c r="AJ7350" s="350"/>
      <c r="AK7350" s="3"/>
      <c r="AL7350" s="3"/>
    </row>
    <row r="7351" spans="1:39" ht="12" customHeight="1" x14ac:dyDescent="0.25">
      <c r="A7351" s="73">
        <v>2701029</v>
      </c>
      <c r="B7351" s="98" t="s">
        <v>3167</v>
      </c>
      <c r="C7351" s="74"/>
      <c r="D7351" s="115">
        <v>260.07</v>
      </c>
      <c r="E7351" s="75" t="s">
        <v>6464</v>
      </c>
      <c r="F7351" s="112">
        <f t="shared" si="329"/>
        <v>312.084</v>
      </c>
      <c r="G7351" s="80" t="s">
        <v>3334</v>
      </c>
      <c r="H7351" s="358"/>
      <c r="L7351"/>
      <c r="M7351"/>
      <c r="P7351" s="9">
        <v>166</v>
      </c>
      <c r="V7351" s="39"/>
      <c r="Z7351" s="38"/>
      <c r="AA7351" s="38">
        <v>0</v>
      </c>
      <c r="AB7351" s="30"/>
      <c r="AC7351" s="31"/>
      <c r="AD7351" s="32"/>
      <c r="AE7351" s="32"/>
      <c r="AF7351" s="33"/>
      <c r="AJ7351" s="350"/>
      <c r="AK7351" s="3"/>
      <c r="AL7351" s="3"/>
    </row>
    <row r="7352" spans="1:39" ht="12" customHeight="1" x14ac:dyDescent="0.25">
      <c r="A7352" s="73">
        <v>2701052</v>
      </c>
      <c r="B7352" s="98" t="s">
        <v>3168</v>
      </c>
      <c r="C7352" s="74"/>
      <c r="D7352" s="115">
        <v>274.54000000000002</v>
      </c>
      <c r="E7352" s="75"/>
      <c r="F7352" s="112">
        <f t="shared" si="329"/>
        <v>329.44800000000004</v>
      </c>
      <c r="G7352" s="80" t="s">
        <v>3334</v>
      </c>
      <c r="H7352" s="358"/>
      <c r="L7352"/>
      <c r="M7352"/>
      <c r="P7352" s="9">
        <v>166</v>
      </c>
      <c r="V7352" s="39"/>
      <c r="Z7352" s="38"/>
      <c r="AA7352" s="38">
        <v>0</v>
      </c>
      <c r="AB7352" s="30"/>
      <c r="AC7352" s="31"/>
      <c r="AD7352" s="32"/>
      <c r="AE7352" s="32"/>
      <c r="AF7352" s="33"/>
      <c r="AJ7352" s="350"/>
      <c r="AK7352" s="3"/>
      <c r="AL7352" s="3"/>
    </row>
    <row r="7353" spans="1:39" ht="12" customHeight="1" x14ac:dyDescent="0.25">
      <c r="A7353" s="73">
        <v>2701060</v>
      </c>
      <c r="B7353" s="98" t="s">
        <v>3169</v>
      </c>
      <c r="C7353" s="74"/>
      <c r="D7353" s="115">
        <v>260.07</v>
      </c>
      <c r="E7353" s="75"/>
      <c r="F7353" s="112">
        <f t="shared" si="329"/>
        <v>312.084</v>
      </c>
      <c r="G7353" s="80" t="s">
        <v>3334</v>
      </c>
      <c r="H7353" s="358"/>
      <c r="L7353"/>
      <c r="M7353"/>
      <c r="P7353" s="9">
        <v>166</v>
      </c>
      <c r="V7353" s="39"/>
      <c r="Z7353" s="38"/>
      <c r="AA7353" s="38">
        <v>0</v>
      </c>
      <c r="AB7353" s="30"/>
      <c r="AC7353" s="31"/>
      <c r="AD7353" s="32"/>
      <c r="AE7353" s="32"/>
      <c r="AF7353" s="33"/>
      <c r="AJ7353" s="350"/>
      <c r="AK7353" s="3"/>
      <c r="AL7353" s="3"/>
    </row>
    <row r="7354" spans="1:39" ht="12" customHeight="1" x14ac:dyDescent="0.25">
      <c r="A7354" s="73">
        <v>3503065</v>
      </c>
      <c r="B7354" s="98" t="s">
        <v>3150</v>
      </c>
      <c r="C7354" s="74"/>
      <c r="D7354" s="115">
        <v>376.27</v>
      </c>
      <c r="E7354" s="75" t="s">
        <v>1</v>
      </c>
      <c r="F7354" s="309">
        <f t="shared" si="329"/>
        <v>451.52399999999994</v>
      </c>
      <c r="G7354" s="80" t="s">
        <v>3334</v>
      </c>
      <c r="H7354" s="358"/>
      <c r="L7354"/>
      <c r="M7354"/>
      <c r="P7354" s="9">
        <v>166</v>
      </c>
      <c r="V7354" s="39"/>
      <c r="Z7354" s="38"/>
      <c r="AA7354" s="38">
        <v>0</v>
      </c>
      <c r="AB7354" s="30"/>
      <c r="AC7354" s="31"/>
      <c r="AD7354" s="32"/>
      <c r="AE7354" s="32"/>
      <c r="AF7354" s="33"/>
      <c r="AJ7354" s="350"/>
      <c r="AK7354" s="3"/>
      <c r="AL7354" s="3"/>
      <c r="AM7354" s="311"/>
    </row>
    <row r="7355" spans="1:39" ht="12" customHeight="1" x14ac:dyDescent="0.25">
      <c r="A7355" s="356">
        <v>3401042</v>
      </c>
      <c r="B7355" s="98" t="s">
        <v>4806</v>
      </c>
      <c r="C7355" s="74"/>
      <c r="D7355" s="115">
        <v>939.4</v>
      </c>
      <c r="E7355" s="75" t="s">
        <v>6463</v>
      </c>
      <c r="F7355" s="309">
        <f t="shared" si="329"/>
        <v>1127.28</v>
      </c>
      <c r="G7355" s="80" t="s">
        <v>3334</v>
      </c>
      <c r="H7355" s="358"/>
      <c r="L7355"/>
      <c r="M7355"/>
      <c r="P7355" s="9">
        <v>165</v>
      </c>
      <c r="V7355" s="39"/>
      <c r="Z7355" s="38"/>
      <c r="AA7355" s="38">
        <v>9.999684870639399</v>
      </c>
      <c r="AB7355" s="30"/>
      <c r="AC7355" s="31"/>
      <c r="AD7355" s="32"/>
      <c r="AE7355" s="32"/>
      <c r="AF7355" s="33"/>
      <c r="AJ7355" s="350"/>
      <c r="AK7355" s="3"/>
      <c r="AL7355" s="3"/>
    </row>
    <row r="7356" spans="1:39" ht="12" customHeight="1" x14ac:dyDescent="0.25">
      <c r="A7356" s="73"/>
      <c r="B7356" s="98" t="s">
        <v>2984</v>
      </c>
      <c r="C7356" s="74"/>
      <c r="D7356" s="115"/>
      <c r="E7356" s="75"/>
      <c r="F7356" s="112"/>
      <c r="G7356" s="80" t="s">
        <v>3334</v>
      </c>
      <c r="H7356" s="358"/>
      <c r="L7356"/>
      <c r="M7356"/>
      <c r="V7356" s="39"/>
      <c r="Z7356" s="38"/>
      <c r="AA7356" s="38"/>
      <c r="AB7356" s="30"/>
      <c r="AC7356" s="31"/>
      <c r="AD7356" s="32"/>
      <c r="AE7356" s="32"/>
      <c r="AF7356" s="33"/>
      <c r="AJ7356" s="350"/>
      <c r="AK7356" s="3"/>
      <c r="AL7356" s="3"/>
    </row>
    <row r="7357" spans="1:39" ht="12" customHeight="1" x14ac:dyDescent="0.25">
      <c r="A7357" s="73">
        <v>2701063</v>
      </c>
      <c r="B7357" s="98" t="s">
        <v>3116</v>
      </c>
      <c r="C7357" s="74"/>
      <c r="D7357" s="115">
        <v>178.23</v>
      </c>
      <c r="E7357" s="75" t="s">
        <v>6464</v>
      </c>
      <c r="F7357" s="112">
        <f t="shared" si="329"/>
        <v>213.87599999999998</v>
      </c>
      <c r="G7357" s="80" t="s">
        <v>3334</v>
      </c>
      <c r="H7357" s="358"/>
      <c r="L7357"/>
      <c r="M7357"/>
      <c r="P7357" s="9">
        <v>166</v>
      </c>
      <c r="V7357" s="39"/>
      <c r="Z7357" s="38"/>
      <c r="AA7357" s="38">
        <v>0</v>
      </c>
      <c r="AB7357" s="30"/>
      <c r="AC7357" s="31"/>
      <c r="AD7357" s="32"/>
      <c r="AE7357" s="32"/>
      <c r="AF7357" s="33"/>
      <c r="AJ7357" s="350"/>
      <c r="AK7357" s="3"/>
      <c r="AL7357" s="3"/>
    </row>
    <row r="7358" spans="1:39" ht="12" customHeight="1" x14ac:dyDescent="0.25">
      <c r="A7358" s="73">
        <v>2701050</v>
      </c>
      <c r="B7358" s="98" t="s">
        <v>3117</v>
      </c>
      <c r="C7358" s="74"/>
      <c r="D7358" s="115">
        <v>187.14</v>
      </c>
      <c r="E7358" s="75" t="s">
        <v>6464</v>
      </c>
      <c r="F7358" s="112">
        <f t="shared" si="329"/>
        <v>224.56799999999998</v>
      </c>
      <c r="G7358" s="80" t="s">
        <v>3334</v>
      </c>
      <c r="H7358" s="358"/>
      <c r="L7358"/>
      <c r="M7358"/>
      <c r="P7358" s="9">
        <v>166</v>
      </c>
      <c r="V7358" s="39"/>
      <c r="Z7358" s="38"/>
      <c r="AA7358" s="38">
        <v>0</v>
      </c>
      <c r="AB7358" s="30"/>
      <c r="AC7358" s="31"/>
      <c r="AD7358" s="32"/>
      <c r="AE7358" s="32"/>
      <c r="AF7358" s="33"/>
      <c r="AJ7358" s="350"/>
      <c r="AK7358" s="3"/>
      <c r="AL7358" s="3"/>
    </row>
    <row r="7359" spans="1:39" ht="12" customHeight="1" x14ac:dyDescent="0.25">
      <c r="A7359" s="73">
        <v>2701042</v>
      </c>
      <c r="B7359" s="98" t="s">
        <v>3118</v>
      </c>
      <c r="C7359" s="74"/>
      <c r="D7359" s="115">
        <v>187.14</v>
      </c>
      <c r="E7359" s="75" t="s">
        <v>1</v>
      </c>
      <c r="F7359" s="112">
        <f t="shared" si="329"/>
        <v>224.56799999999998</v>
      </c>
      <c r="G7359" s="80" t="s">
        <v>3334</v>
      </c>
      <c r="H7359" s="358"/>
      <c r="L7359"/>
      <c r="M7359"/>
      <c r="P7359" s="9">
        <v>166</v>
      </c>
      <c r="V7359" s="39"/>
      <c r="Z7359" s="38"/>
      <c r="AA7359" s="38">
        <v>0</v>
      </c>
      <c r="AB7359" s="30"/>
      <c r="AC7359" s="31"/>
      <c r="AD7359" s="32"/>
      <c r="AE7359" s="32"/>
      <c r="AF7359" s="33"/>
      <c r="AJ7359" s="350"/>
      <c r="AK7359" s="3"/>
      <c r="AL7359" s="3"/>
    </row>
    <row r="7360" spans="1:39" ht="12" customHeight="1" x14ac:dyDescent="0.25">
      <c r="A7360" s="73">
        <v>2701011</v>
      </c>
      <c r="B7360" s="98" t="s">
        <v>3119</v>
      </c>
      <c r="C7360" s="74"/>
      <c r="D7360" s="115">
        <v>187.14</v>
      </c>
      <c r="E7360" s="75" t="s">
        <v>1</v>
      </c>
      <c r="F7360" s="112">
        <f t="shared" si="329"/>
        <v>224.56799999999998</v>
      </c>
      <c r="G7360" s="80" t="s">
        <v>3334</v>
      </c>
      <c r="H7360" s="358"/>
      <c r="L7360"/>
      <c r="M7360"/>
      <c r="P7360" s="9">
        <v>166</v>
      </c>
      <c r="V7360" s="39"/>
      <c r="Z7360" s="38"/>
      <c r="AA7360" s="38">
        <v>0</v>
      </c>
      <c r="AB7360" s="30"/>
      <c r="AC7360" s="31"/>
      <c r="AD7360" s="32"/>
      <c r="AE7360" s="32"/>
      <c r="AF7360" s="33"/>
      <c r="AJ7360" s="350"/>
      <c r="AK7360" s="3"/>
      <c r="AL7360" s="3"/>
    </row>
    <row r="7361" spans="1:39" ht="12" customHeight="1" x14ac:dyDescent="0.25">
      <c r="A7361" s="73">
        <v>2701049</v>
      </c>
      <c r="B7361" s="98" t="s">
        <v>3120</v>
      </c>
      <c r="C7361" s="74"/>
      <c r="D7361" s="115">
        <v>187.14</v>
      </c>
      <c r="E7361" s="75" t="s">
        <v>6464</v>
      </c>
      <c r="F7361" s="112">
        <f t="shared" si="329"/>
        <v>224.56799999999998</v>
      </c>
      <c r="G7361" s="80" t="s">
        <v>3334</v>
      </c>
      <c r="H7361" s="358"/>
      <c r="L7361"/>
      <c r="M7361"/>
      <c r="P7361" s="9">
        <v>166</v>
      </c>
      <c r="V7361" s="39"/>
      <c r="Z7361" s="38"/>
      <c r="AA7361" s="38">
        <v>0</v>
      </c>
      <c r="AB7361" s="30"/>
      <c r="AC7361" s="31"/>
      <c r="AD7361" s="32"/>
      <c r="AE7361" s="32"/>
      <c r="AF7361" s="33"/>
      <c r="AJ7361" s="350"/>
      <c r="AK7361" s="3"/>
      <c r="AL7361" s="3"/>
    </row>
    <row r="7362" spans="1:39" ht="12" customHeight="1" x14ac:dyDescent="0.25">
      <c r="A7362" s="73">
        <v>2701007</v>
      </c>
      <c r="B7362" s="98" t="s">
        <v>3121</v>
      </c>
      <c r="C7362" s="74"/>
      <c r="D7362" s="115">
        <v>230.86</v>
      </c>
      <c r="E7362" s="75" t="s">
        <v>1</v>
      </c>
      <c r="F7362" s="112">
        <f t="shared" si="329"/>
        <v>277.03199999999998</v>
      </c>
      <c r="G7362" s="80" t="s">
        <v>3334</v>
      </c>
      <c r="H7362" s="358"/>
      <c r="L7362"/>
      <c r="M7362"/>
      <c r="P7362" s="9">
        <v>166</v>
      </c>
      <c r="V7362" s="39"/>
      <c r="Z7362" s="38"/>
      <c r="AA7362" s="38">
        <v>0</v>
      </c>
      <c r="AB7362" s="30"/>
      <c r="AC7362" s="31"/>
      <c r="AD7362" s="32"/>
      <c r="AE7362" s="32"/>
      <c r="AF7362" s="33"/>
      <c r="AJ7362" s="350"/>
      <c r="AK7362" s="3"/>
      <c r="AL7362" s="3"/>
    </row>
    <row r="7363" spans="1:39" ht="12" customHeight="1" x14ac:dyDescent="0.25">
      <c r="A7363" s="73">
        <v>2701059</v>
      </c>
      <c r="B7363" s="98" t="s">
        <v>3122</v>
      </c>
      <c r="C7363" s="74"/>
      <c r="D7363" s="115">
        <v>187.14</v>
      </c>
      <c r="E7363" s="75" t="s">
        <v>6464</v>
      </c>
      <c r="F7363" s="112">
        <f t="shared" si="329"/>
        <v>224.56799999999998</v>
      </c>
      <c r="G7363" s="80" t="s">
        <v>3334</v>
      </c>
      <c r="H7363" s="358"/>
      <c r="L7363"/>
      <c r="M7363"/>
      <c r="P7363" s="9">
        <v>166</v>
      </c>
      <c r="V7363" s="39"/>
      <c r="Z7363" s="38"/>
      <c r="AA7363" s="38">
        <v>0</v>
      </c>
      <c r="AB7363" s="30"/>
      <c r="AC7363" s="31"/>
      <c r="AD7363" s="32"/>
      <c r="AE7363" s="32"/>
      <c r="AF7363" s="33"/>
      <c r="AJ7363" s="350"/>
      <c r="AK7363" s="3"/>
      <c r="AL7363" s="3"/>
    </row>
    <row r="7364" spans="1:39" ht="12" customHeight="1" x14ac:dyDescent="0.25">
      <c r="A7364" s="73">
        <v>3503046</v>
      </c>
      <c r="B7364" s="98" t="s">
        <v>3123</v>
      </c>
      <c r="C7364" s="74"/>
      <c r="D7364" s="115">
        <v>268.35000000000002</v>
      </c>
      <c r="E7364" s="75" t="s">
        <v>6463</v>
      </c>
      <c r="F7364" s="309">
        <f t="shared" si="329"/>
        <v>322.02000000000004</v>
      </c>
      <c r="G7364" s="80" t="s">
        <v>3334</v>
      </c>
      <c r="H7364" s="358"/>
      <c r="L7364"/>
      <c r="M7364"/>
      <c r="P7364" s="9">
        <v>166</v>
      </c>
      <c r="V7364" s="39"/>
      <c r="Z7364" s="38"/>
      <c r="AA7364" s="38">
        <v>0</v>
      </c>
      <c r="AB7364" s="30"/>
      <c r="AC7364" s="31"/>
      <c r="AD7364" s="32"/>
      <c r="AE7364" s="32"/>
      <c r="AF7364" s="33"/>
      <c r="AJ7364" s="350"/>
      <c r="AK7364" s="3"/>
      <c r="AL7364" s="3"/>
      <c r="AM7364" s="311"/>
    </row>
    <row r="7365" spans="1:39" ht="12" customHeight="1" x14ac:dyDescent="0.25">
      <c r="A7365" s="73">
        <v>3503047</v>
      </c>
      <c r="B7365" s="98" t="s">
        <v>3124</v>
      </c>
      <c r="C7365" s="74"/>
      <c r="D7365" s="115">
        <v>268.35000000000002</v>
      </c>
      <c r="E7365" s="75" t="s">
        <v>6463</v>
      </c>
      <c r="F7365" s="309">
        <f t="shared" si="329"/>
        <v>322.02000000000004</v>
      </c>
      <c r="G7365" s="80" t="s">
        <v>3334</v>
      </c>
      <c r="H7365" s="358"/>
      <c r="L7365"/>
      <c r="M7365"/>
      <c r="P7365" s="9">
        <v>166</v>
      </c>
      <c r="V7365" s="39"/>
      <c r="Z7365" s="38"/>
      <c r="AA7365" s="38">
        <v>0</v>
      </c>
      <c r="AB7365" s="30"/>
      <c r="AC7365" s="31"/>
      <c r="AD7365" s="32"/>
      <c r="AE7365" s="32"/>
      <c r="AF7365" s="33"/>
      <c r="AJ7365" s="350"/>
      <c r="AK7365" s="3"/>
      <c r="AL7365" s="3"/>
      <c r="AM7365" s="311"/>
    </row>
    <row r="7366" spans="1:39" ht="12" customHeight="1" x14ac:dyDescent="0.25">
      <c r="A7366" s="73">
        <v>3503048</v>
      </c>
      <c r="B7366" s="98" t="s">
        <v>3125</v>
      </c>
      <c r="C7366" s="74"/>
      <c r="D7366" s="115">
        <v>268.35000000000002</v>
      </c>
      <c r="E7366" s="75" t="s">
        <v>6463</v>
      </c>
      <c r="F7366" s="309">
        <f t="shared" si="329"/>
        <v>322.02000000000004</v>
      </c>
      <c r="G7366" s="80" t="s">
        <v>3334</v>
      </c>
      <c r="H7366" s="358"/>
      <c r="L7366"/>
      <c r="M7366"/>
      <c r="P7366" s="9">
        <v>166</v>
      </c>
      <c r="V7366" s="39"/>
      <c r="Z7366" s="38"/>
      <c r="AA7366" s="38">
        <v>0</v>
      </c>
      <c r="AB7366" s="30"/>
      <c r="AC7366" s="31"/>
      <c r="AD7366" s="32"/>
      <c r="AE7366" s="32"/>
      <c r="AF7366" s="33"/>
      <c r="AJ7366" s="350"/>
      <c r="AK7366" s="3"/>
      <c r="AL7366" s="3"/>
      <c r="AM7366" s="311"/>
    </row>
    <row r="7367" spans="1:39" ht="12" customHeight="1" x14ac:dyDescent="0.25">
      <c r="A7367" s="73">
        <v>3503049</v>
      </c>
      <c r="B7367" s="98" t="s">
        <v>3126</v>
      </c>
      <c r="C7367" s="74"/>
      <c r="D7367" s="115">
        <v>268.35000000000002</v>
      </c>
      <c r="E7367" s="75" t="s">
        <v>6463</v>
      </c>
      <c r="F7367" s="309">
        <f t="shared" si="329"/>
        <v>322.02000000000004</v>
      </c>
      <c r="G7367" s="80" t="s">
        <v>3334</v>
      </c>
      <c r="H7367" s="358"/>
      <c r="L7367"/>
      <c r="M7367"/>
      <c r="P7367" s="9">
        <v>166</v>
      </c>
      <c r="V7367" s="39"/>
      <c r="Z7367" s="38"/>
      <c r="AA7367" s="38">
        <v>0</v>
      </c>
      <c r="AB7367" s="30"/>
      <c r="AC7367" s="31"/>
      <c r="AD7367" s="32"/>
      <c r="AE7367" s="32"/>
      <c r="AF7367" s="33"/>
      <c r="AJ7367" s="350"/>
      <c r="AK7367" s="3"/>
      <c r="AL7367" s="3"/>
      <c r="AM7367" s="311"/>
    </row>
    <row r="7368" spans="1:39" ht="12" customHeight="1" x14ac:dyDescent="0.25">
      <c r="A7368" s="73">
        <v>3503050</v>
      </c>
      <c r="B7368" s="98" t="s">
        <v>3127</v>
      </c>
      <c r="C7368" s="74"/>
      <c r="D7368" s="115">
        <v>268.35000000000002</v>
      </c>
      <c r="E7368" s="75" t="s">
        <v>6463</v>
      </c>
      <c r="F7368" s="309">
        <f t="shared" si="329"/>
        <v>322.02000000000004</v>
      </c>
      <c r="G7368" s="80" t="s">
        <v>3334</v>
      </c>
      <c r="H7368" s="358"/>
      <c r="L7368"/>
      <c r="M7368"/>
      <c r="P7368" s="9">
        <v>166</v>
      </c>
      <c r="V7368" s="39"/>
      <c r="Z7368" s="38"/>
      <c r="AA7368" s="38">
        <v>0</v>
      </c>
      <c r="AB7368" s="30"/>
      <c r="AC7368" s="31"/>
      <c r="AD7368" s="32"/>
      <c r="AE7368" s="32"/>
      <c r="AF7368" s="33"/>
      <c r="AJ7368" s="350"/>
      <c r="AK7368" s="3"/>
      <c r="AL7368" s="3"/>
      <c r="AM7368" s="311"/>
    </row>
    <row r="7369" spans="1:39" ht="12" customHeight="1" x14ac:dyDescent="0.25">
      <c r="A7369" s="73">
        <v>3503051</v>
      </c>
      <c r="B7369" s="98" t="s">
        <v>3128</v>
      </c>
      <c r="C7369" s="74"/>
      <c r="D7369" s="115">
        <v>268.35000000000002</v>
      </c>
      <c r="E7369" s="75" t="s">
        <v>6463</v>
      </c>
      <c r="F7369" s="309">
        <f t="shared" si="329"/>
        <v>322.02000000000004</v>
      </c>
      <c r="G7369" s="80" t="s">
        <v>3334</v>
      </c>
      <c r="H7369" s="358"/>
      <c r="L7369"/>
      <c r="M7369"/>
      <c r="P7369" s="9">
        <v>166</v>
      </c>
      <c r="V7369" s="39"/>
      <c r="Z7369" s="38"/>
      <c r="AA7369" s="38">
        <v>0</v>
      </c>
      <c r="AB7369" s="30"/>
      <c r="AC7369" s="31"/>
      <c r="AD7369" s="32"/>
      <c r="AE7369" s="32"/>
      <c r="AF7369" s="33"/>
      <c r="AJ7369" s="350"/>
      <c r="AK7369" s="3"/>
      <c r="AL7369" s="3"/>
      <c r="AM7369" s="311"/>
    </row>
    <row r="7370" spans="1:39" ht="12" customHeight="1" x14ac:dyDescent="0.25">
      <c r="A7370" s="73">
        <v>3503052</v>
      </c>
      <c r="B7370" s="98" t="s">
        <v>3129</v>
      </c>
      <c r="C7370" s="74"/>
      <c r="D7370" s="115">
        <v>268.35000000000002</v>
      </c>
      <c r="E7370" s="75" t="s">
        <v>6463</v>
      </c>
      <c r="F7370" s="309">
        <f t="shared" si="329"/>
        <v>322.02000000000004</v>
      </c>
      <c r="G7370" s="80" t="s">
        <v>3334</v>
      </c>
      <c r="H7370" s="358"/>
      <c r="L7370"/>
      <c r="M7370"/>
      <c r="P7370" s="9">
        <v>166</v>
      </c>
      <c r="V7370" s="39"/>
      <c r="Z7370" s="38"/>
      <c r="AA7370" s="38">
        <v>0</v>
      </c>
      <c r="AB7370" s="30"/>
      <c r="AC7370" s="31"/>
      <c r="AD7370" s="32"/>
      <c r="AE7370" s="32"/>
      <c r="AF7370" s="33"/>
      <c r="AJ7370" s="350"/>
      <c r="AK7370" s="3"/>
      <c r="AL7370" s="3"/>
      <c r="AM7370" s="311"/>
    </row>
    <row r="7371" spans="1:39" ht="12" customHeight="1" x14ac:dyDescent="0.25">
      <c r="A7371" s="73">
        <v>3503054</v>
      </c>
      <c r="B7371" s="98" t="s">
        <v>3130</v>
      </c>
      <c r="C7371" s="74"/>
      <c r="D7371" s="115">
        <v>268.35000000000002</v>
      </c>
      <c r="E7371" s="75" t="s">
        <v>6463</v>
      </c>
      <c r="F7371" s="309">
        <f t="shared" si="329"/>
        <v>322.02000000000004</v>
      </c>
      <c r="G7371" s="80" t="s">
        <v>3334</v>
      </c>
      <c r="H7371" s="358"/>
      <c r="L7371"/>
      <c r="M7371"/>
      <c r="P7371" s="9">
        <v>166</v>
      </c>
      <c r="V7371" s="39"/>
      <c r="Z7371" s="38"/>
      <c r="AA7371" s="38">
        <v>0</v>
      </c>
      <c r="AB7371" s="30"/>
      <c r="AC7371" s="31"/>
      <c r="AD7371" s="32"/>
      <c r="AE7371" s="32"/>
      <c r="AF7371" s="33"/>
      <c r="AJ7371" s="350"/>
      <c r="AK7371" s="3"/>
      <c r="AL7371" s="3"/>
      <c r="AM7371" s="311"/>
    </row>
    <row r="7372" spans="1:39" ht="12" customHeight="1" x14ac:dyDescent="0.25">
      <c r="A7372" s="73">
        <v>3502025</v>
      </c>
      <c r="B7372" s="98" t="s">
        <v>3131</v>
      </c>
      <c r="C7372" s="74"/>
      <c r="D7372" s="115">
        <v>333.04</v>
      </c>
      <c r="E7372" s="75" t="s">
        <v>6464</v>
      </c>
      <c r="F7372" s="309">
        <f t="shared" si="329"/>
        <v>399.64800000000002</v>
      </c>
      <c r="G7372" s="80" t="s">
        <v>3334</v>
      </c>
      <c r="H7372" s="358"/>
      <c r="L7372"/>
      <c r="M7372"/>
      <c r="P7372" s="9">
        <v>166</v>
      </c>
      <c r="V7372" s="39"/>
      <c r="Z7372" s="38"/>
      <c r="AA7372" s="38">
        <v>0</v>
      </c>
      <c r="AB7372" s="30"/>
      <c r="AC7372" s="31"/>
      <c r="AD7372" s="32"/>
      <c r="AE7372" s="32"/>
      <c r="AF7372" s="33"/>
      <c r="AJ7372" s="350"/>
      <c r="AK7372" s="3"/>
      <c r="AL7372" s="3"/>
      <c r="AM7372" s="311"/>
    </row>
    <row r="7373" spans="1:39" ht="12" customHeight="1" x14ac:dyDescent="0.25">
      <c r="A7373" s="73">
        <v>3502027</v>
      </c>
      <c r="B7373" s="98" t="s">
        <v>3132</v>
      </c>
      <c r="C7373" s="74"/>
      <c r="D7373" s="115">
        <v>333.04</v>
      </c>
      <c r="E7373" s="75" t="s">
        <v>6464</v>
      </c>
      <c r="F7373" s="309">
        <f t="shared" si="329"/>
        <v>399.64800000000002</v>
      </c>
      <c r="G7373" s="80" t="s">
        <v>3334</v>
      </c>
      <c r="H7373" s="358"/>
      <c r="L7373"/>
      <c r="M7373"/>
      <c r="P7373" s="9">
        <v>166</v>
      </c>
      <c r="V7373" s="39"/>
      <c r="Z7373" s="38"/>
      <c r="AA7373" s="38">
        <v>0</v>
      </c>
      <c r="AB7373" s="30"/>
      <c r="AC7373" s="31"/>
      <c r="AD7373" s="32"/>
      <c r="AE7373" s="32"/>
      <c r="AF7373" s="33"/>
      <c r="AJ7373" s="350"/>
      <c r="AK7373" s="3"/>
      <c r="AL7373" s="3"/>
      <c r="AM7373" s="311"/>
    </row>
    <row r="7374" spans="1:39" ht="12" customHeight="1" x14ac:dyDescent="0.25">
      <c r="A7374" s="73">
        <v>3502029</v>
      </c>
      <c r="B7374" s="98" t="s">
        <v>3133</v>
      </c>
      <c r="C7374" s="74"/>
      <c r="D7374" s="115">
        <v>333.04</v>
      </c>
      <c r="E7374" s="75" t="s">
        <v>6464</v>
      </c>
      <c r="F7374" s="309">
        <f t="shared" si="329"/>
        <v>399.64800000000002</v>
      </c>
      <c r="G7374" s="80" t="s">
        <v>3334</v>
      </c>
      <c r="H7374" s="358"/>
      <c r="L7374"/>
      <c r="M7374"/>
      <c r="P7374" s="9">
        <v>166</v>
      </c>
      <c r="V7374" s="39"/>
      <c r="Z7374" s="38"/>
      <c r="AA7374" s="38">
        <v>0</v>
      </c>
      <c r="AB7374" s="30"/>
      <c r="AC7374" s="31"/>
      <c r="AD7374" s="32"/>
      <c r="AE7374" s="32"/>
      <c r="AF7374" s="33"/>
      <c r="AJ7374" s="350"/>
      <c r="AK7374" s="3"/>
      <c r="AL7374" s="3"/>
      <c r="AM7374" s="311"/>
    </row>
    <row r="7375" spans="1:39" ht="12" customHeight="1" x14ac:dyDescent="0.25">
      <c r="A7375" s="73">
        <v>3502028</v>
      </c>
      <c r="B7375" s="98" t="s">
        <v>3134</v>
      </c>
      <c r="C7375" s="74"/>
      <c r="D7375" s="115">
        <v>437.13</v>
      </c>
      <c r="E7375" s="75"/>
      <c r="F7375" s="112">
        <f t="shared" si="329"/>
        <v>524.55599999999993</v>
      </c>
      <c r="G7375" s="80" t="s">
        <v>3334</v>
      </c>
      <c r="H7375" s="358"/>
      <c r="L7375"/>
      <c r="M7375"/>
      <c r="P7375" s="9">
        <v>166</v>
      </c>
      <c r="V7375" s="39"/>
      <c r="Z7375" s="38"/>
      <c r="AA7375" s="38">
        <v>14.999508535106969</v>
      </c>
      <c r="AB7375" s="30"/>
      <c r="AC7375" s="31"/>
      <c r="AD7375" s="32"/>
      <c r="AE7375" s="32"/>
      <c r="AF7375" s="33"/>
      <c r="AJ7375" s="350"/>
      <c r="AK7375" s="3"/>
      <c r="AL7375" s="3"/>
    </row>
    <row r="7376" spans="1:39" ht="12" customHeight="1" x14ac:dyDescent="0.25">
      <c r="A7376" s="73">
        <v>3502026</v>
      </c>
      <c r="B7376" s="98" t="s">
        <v>3135</v>
      </c>
      <c r="C7376" s="74"/>
      <c r="D7376" s="115">
        <v>333.04</v>
      </c>
      <c r="E7376" s="75" t="s">
        <v>6464</v>
      </c>
      <c r="F7376" s="309">
        <f t="shared" si="329"/>
        <v>399.64800000000002</v>
      </c>
      <c r="G7376" s="80" t="s">
        <v>3334</v>
      </c>
      <c r="H7376" s="358"/>
      <c r="L7376"/>
      <c r="M7376"/>
      <c r="P7376" s="9">
        <v>166</v>
      </c>
      <c r="V7376" s="39"/>
      <c r="Z7376" s="38"/>
      <c r="AA7376" s="38">
        <v>0</v>
      </c>
      <c r="AB7376" s="30"/>
      <c r="AC7376" s="31"/>
      <c r="AD7376" s="32"/>
      <c r="AE7376" s="32"/>
      <c r="AF7376" s="33"/>
      <c r="AJ7376" s="350"/>
      <c r="AK7376" s="3"/>
      <c r="AL7376" s="3"/>
      <c r="AM7376" s="311"/>
    </row>
    <row r="7377" spans="1:39" ht="12" customHeight="1" x14ac:dyDescent="0.25">
      <c r="A7377" s="73">
        <v>3501042</v>
      </c>
      <c r="B7377" s="98" t="s">
        <v>3136</v>
      </c>
      <c r="C7377" s="74"/>
      <c r="D7377" s="115">
        <v>367.62</v>
      </c>
      <c r="E7377" s="75" t="s">
        <v>6464</v>
      </c>
      <c r="F7377" s="309">
        <f t="shared" si="329"/>
        <v>441.14400000000001</v>
      </c>
      <c r="G7377" s="80" t="s">
        <v>3334</v>
      </c>
      <c r="H7377" s="358"/>
      <c r="L7377"/>
      <c r="M7377"/>
      <c r="P7377" s="9">
        <v>166</v>
      </c>
      <c r="V7377" s="39"/>
      <c r="Z7377" s="38"/>
      <c r="AA7377" s="38">
        <v>0</v>
      </c>
      <c r="AB7377" s="30"/>
      <c r="AC7377" s="31"/>
      <c r="AD7377" s="32"/>
      <c r="AE7377" s="32"/>
      <c r="AF7377" s="33"/>
      <c r="AJ7377" s="350"/>
      <c r="AK7377" s="3"/>
      <c r="AL7377" s="3"/>
      <c r="AM7377" s="311"/>
    </row>
    <row r="7378" spans="1:39" ht="12" customHeight="1" x14ac:dyDescent="0.25">
      <c r="A7378" s="73"/>
      <c r="B7378" s="98" t="s">
        <v>3137</v>
      </c>
      <c r="C7378" s="74"/>
      <c r="D7378" s="115">
        <v>317.08</v>
      </c>
      <c r="E7378" s="75"/>
      <c r="F7378" s="112">
        <f t="shared" si="329"/>
        <v>380.49599999999998</v>
      </c>
      <c r="G7378" s="80" t="s">
        <v>3334</v>
      </c>
      <c r="H7378" s="358"/>
      <c r="L7378"/>
      <c r="M7378"/>
      <c r="P7378" s="9">
        <v>166</v>
      </c>
      <c r="V7378" s="39"/>
      <c r="Z7378" s="38"/>
      <c r="AA7378" s="38"/>
      <c r="AB7378" s="30"/>
      <c r="AC7378" s="31"/>
      <c r="AD7378" s="32"/>
      <c r="AE7378" s="32"/>
      <c r="AF7378" s="33"/>
      <c r="AJ7378" s="350"/>
      <c r="AK7378" s="3"/>
      <c r="AL7378" s="3"/>
    </row>
    <row r="7379" spans="1:39" ht="12" customHeight="1" x14ac:dyDescent="0.25">
      <c r="A7379" s="73">
        <v>3501045</v>
      </c>
      <c r="B7379" s="98" t="s">
        <v>3138</v>
      </c>
      <c r="C7379" s="74"/>
      <c r="D7379" s="115">
        <v>367.62</v>
      </c>
      <c r="E7379" s="75"/>
      <c r="F7379" s="309">
        <f t="shared" si="329"/>
        <v>441.14400000000001</v>
      </c>
      <c r="G7379" s="80" t="s">
        <v>3334</v>
      </c>
      <c r="H7379" s="358"/>
      <c r="L7379"/>
      <c r="M7379"/>
      <c r="P7379" s="9">
        <v>166</v>
      </c>
      <c r="V7379" s="39"/>
      <c r="Z7379" s="38"/>
      <c r="AA7379" s="38">
        <v>0</v>
      </c>
      <c r="AB7379" s="30"/>
      <c r="AC7379" s="31"/>
      <c r="AD7379" s="32"/>
      <c r="AE7379" s="32"/>
      <c r="AF7379" s="33"/>
      <c r="AJ7379" s="350"/>
      <c r="AK7379" s="3"/>
      <c r="AL7379" s="3"/>
      <c r="AM7379" s="311"/>
    </row>
    <row r="7380" spans="1:39" ht="12" customHeight="1" x14ac:dyDescent="0.25">
      <c r="A7380" s="73">
        <v>3501044</v>
      </c>
      <c r="B7380" s="98" t="s">
        <v>3139</v>
      </c>
      <c r="C7380" s="74"/>
      <c r="D7380" s="115">
        <v>367.62</v>
      </c>
      <c r="E7380" s="75" t="s">
        <v>6464</v>
      </c>
      <c r="F7380" s="309">
        <f t="shared" si="329"/>
        <v>441.14400000000001</v>
      </c>
      <c r="G7380" s="80" t="s">
        <v>3334</v>
      </c>
      <c r="H7380" s="358"/>
      <c r="L7380"/>
      <c r="M7380"/>
      <c r="P7380" s="9">
        <v>166</v>
      </c>
      <c r="V7380" s="39"/>
      <c r="Z7380" s="38"/>
      <c r="AA7380" s="38">
        <v>0</v>
      </c>
      <c r="AB7380" s="30"/>
      <c r="AC7380" s="31"/>
      <c r="AD7380" s="32"/>
      <c r="AE7380" s="32"/>
      <c r="AF7380" s="33"/>
      <c r="AJ7380" s="350"/>
      <c r="AK7380" s="3"/>
      <c r="AL7380" s="3"/>
      <c r="AM7380" s="311"/>
    </row>
    <row r="7381" spans="1:39" ht="12" customHeight="1" x14ac:dyDescent="0.25">
      <c r="A7381" s="73">
        <v>2701030</v>
      </c>
      <c r="B7381" s="98" t="s">
        <v>3140</v>
      </c>
      <c r="C7381" s="74"/>
      <c r="D7381" s="115">
        <v>170.31</v>
      </c>
      <c r="E7381" s="75" t="s">
        <v>6464</v>
      </c>
      <c r="F7381" s="112">
        <f t="shared" si="329"/>
        <v>204.37199999999999</v>
      </c>
      <c r="G7381" s="80" t="s">
        <v>3334</v>
      </c>
      <c r="H7381" s="358"/>
      <c r="L7381"/>
      <c r="M7381"/>
      <c r="P7381" s="9">
        <v>166</v>
      </c>
      <c r="V7381" s="39"/>
      <c r="Z7381" s="38"/>
      <c r="AA7381" s="38">
        <v>0</v>
      </c>
      <c r="AB7381" s="30"/>
      <c r="AC7381" s="31"/>
      <c r="AD7381" s="32"/>
      <c r="AE7381" s="32"/>
      <c r="AF7381" s="33"/>
      <c r="AJ7381" s="350"/>
      <c r="AK7381" s="3"/>
      <c r="AL7381" s="3"/>
    </row>
    <row r="7382" spans="1:39" ht="12" customHeight="1" x14ac:dyDescent="0.25">
      <c r="A7382" s="73">
        <v>3503045</v>
      </c>
      <c r="B7382" s="98" t="s">
        <v>3141</v>
      </c>
      <c r="C7382" s="74"/>
      <c r="D7382" s="115">
        <v>268.35000000000002</v>
      </c>
      <c r="E7382" s="75" t="s">
        <v>6463</v>
      </c>
      <c r="F7382" s="309">
        <f t="shared" si="329"/>
        <v>322.02000000000004</v>
      </c>
      <c r="G7382" s="80" t="s">
        <v>3334</v>
      </c>
      <c r="H7382" s="358"/>
      <c r="L7382"/>
      <c r="M7382"/>
      <c r="P7382" s="9">
        <v>166</v>
      </c>
      <c r="V7382" s="39"/>
      <c r="Z7382" s="38"/>
      <c r="AA7382" s="38">
        <v>0</v>
      </c>
      <c r="AB7382" s="30"/>
      <c r="AC7382" s="31"/>
      <c r="AD7382" s="32"/>
      <c r="AE7382" s="32"/>
      <c r="AF7382" s="33"/>
      <c r="AJ7382" s="350"/>
      <c r="AK7382" s="3"/>
      <c r="AL7382" s="3"/>
      <c r="AM7382" s="311"/>
    </row>
    <row r="7383" spans="1:39" ht="12" customHeight="1" x14ac:dyDescent="0.25">
      <c r="A7383" s="356">
        <v>3401067</v>
      </c>
      <c r="B7383" s="98" t="s">
        <v>4825</v>
      </c>
      <c r="C7383" s="74"/>
      <c r="D7383" s="115">
        <v>2271.5</v>
      </c>
      <c r="E7383" s="75" t="s">
        <v>6464</v>
      </c>
      <c r="F7383" s="309">
        <f t="shared" si="329"/>
        <v>2725.7999999999997</v>
      </c>
      <c r="G7383" s="80" t="s">
        <v>3334</v>
      </c>
      <c r="H7383" s="358"/>
      <c r="L7383"/>
      <c r="M7383"/>
      <c r="P7383" s="9">
        <v>165</v>
      </c>
      <c r="V7383" s="39"/>
      <c r="Z7383" s="38"/>
      <c r="AA7383" s="38">
        <v>10.0001190490363</v>
      </c>
      <c r="AB7383" s="30"/>
      <c r="AC7383" s="31"/>
      <c r="AD7383" s="32"/>
      <c r="AE7383" s="32"/>
      <c r="AF7383" s="33"/>
      <c r="AJ7383" s="350"/>
      <c r="AK7383" s="3"/>
      <c r="AL7383" s="3"/>
    </row>
    <row r="7384" spans="1:39" ht="12" customHeight="1" x14ac:dyDescent="0.25">
      <c r="A7384" s="73"/>
      <c r="B7384" s="98" t="s">
        <v>2984</v>
      </c>
      <c r="C7384" s="74"/>
      <c r="D7384" s="115"/>
      <c r="E7384" s="75"/>
      <c r="F7384" s="112"/>
      <c r="G7384" s="80" t="s">
        <v>3334</v>
      </c>
      <c r="H7384" s="358"/>
      <c r="L7384"/>
      <c r="M7384"/>
      <c r="V7384" s="39"/>
      <c r="Z7384" s="38"/>
      <c r="AA7384" s="38"/>
      <c r="AB7384" s="30"/>
      <c r="AC7384" s="31"/>
      <c r="AD7384" s="32"/>
      <c r="AE7384" s="32"/>
      <c r="AF7384" s="33"/>
      <c r="AJ7384" s="350"/>
      <c r="AK7384" s="3"/>
      <c r="AL7384" s="3"/>
    </row>
    <row r="7385" spans="1:39" ht="12" customHeight="1" x14ac:dyDescent="0.25">
      <c r="A7385" s="73">
        <v>2701063</v>
      </c>
      <c r="B7385" s="98" t="s">
        <v>3116</v>
      </c>
      <c r="C7385" s="74"/>
      <c r="D7385" s="115">
        <v>178.23</v>
      </c>
      <c r="E7385" s="75" t="s">
        <v>6464</v>
      </c>
      <c r="F7385" s="112">
        <f t="shared" si="329"/>
        <v>213.87599999999998</v>
      </c>
      <c r="G7385" s="80" t="s">
        <v>3334</v>
      </c>
      <c r="H7385" s="358"/>
      <c r="L7385"/>
      <c r="M7385"/>
      <c r="P7385" s="9">
        <v>166</v>
      </c>
      <c r="V7385" s="39"/>
      <c r="Z7385" s="38"/>
      <c r="AA7385" s="38">
        <v>0</v>
      </c>
      <c r="AB7385" s="30"/>
      <c r="AC7385" s="31"/>
      <c r="AD7385" s="32"/>
      <c r="AE7385" s="32"/>
      <c r="AF7385" s="33"/>
      <c r="AJ7385" s="350"/>
      <c r="AK7385" s="3"/>
      <c r="AL7385" s="3"/>
    </row>
    <row r="7386" spans="1:39" ht="12" customHeight="1" x14ac:dyDescent="0.25">
      <c r="A7386" s="73">
        <v>2701050</v>
      </c>
      <c r="B7386" s="98" t="s">
        <v>3117</v>
      </c>
      <c r="C7386" s="74"/>
      <c r="D7386" s="115">
        <v>187.14</v>
      </c>
      <c r="E7386" s="75" t="s">
        <v>6464</v>
      </c>
      <c r="F7386" s="112">
        <f t="shared" si="329"/>
        <v>224.56799999999998</v>
      </c>
      <c r="G7386" s="80" t="s">
        <v>3334</v>
      </c>
      <c r="H7386" s="358"/>
      <c r="L7386"/>
      <c r="M7386"/>
      <c r="P7386" s="9">
        <v>166</v>
      </c>
      <c r="V7386" s="39"/>
      <c r="Z7386" s="38"/>
      <c r="AA7386" s="38">
        <v>0</v>
      </c>
      <c r="AB7386" s="30"/>
      <c r="AC7386" s="31"/>
      <c r="AD7386" s="32"/>
      <c r="AE7386" s="32"/>
      <c r="AF7386" s="33"/>
      <c r="AJ7386" s="350"/>
      <c r="AK7386" s="3"/>
      <c r="AL7386" s="3"/>
    </row>
    <row r="7387" spans="1:39" ht="12" customHeight="1" x14ac:dyDescent="0.25">
      <c r="A7387" s="73">
        <v>2701042</v>
      </c>
      <c r="B7387" s="98" t="s">
        <v>3118</v>
      </c>
      <c r="C7387" s="74"/>
      <c r="D7387" s="115">
        <v>187.14</v>
      </c>
      <c r="E7387" s="75" t="s">
        <v>1</v>
      </c>
      <c r="F7387" s="112">
        <f t="shared" si="329"/>
        <v>224.56799999999998</v>
      </c>
      <c r="G7387" s="80" t="s">
        <v>3334</v>
      </c>
      <c r="H7387" s="358"/>
      <c r="L7387"/>
      <c r="M7387"/>
      <c r="P7387" s="9">
        <v>166</v>
      </c>
      <c r="V7387" s="39"/>
      <c r="Z7387" s="38"/>
      <c r="AA7387" s="38">
        <v>0</v>
      </c>
      <c r="AB7387" s="30"/>
      <c r="AC7387" s="31"/>
      <c r="AD7387" s="32"/>
      <c r="AE7387" s="32"/>
      <c r="AF7387" s="33"/>
      <c r="AJ7387" s="350"/>
      <c r="AK7387" s="3"/>
      <c r="AL7387" s="3"/>
    </row>
    <row r="7388" spans="1:39" ht="12" customHeight="1" x14ac:dyDescent="0.25">
      <c r="A7388" s="73">
        <v>2701011</v>
      </c>
      <c r="B7388" s="98" t="s">
        <v>3119</v>
      </c>
      <c r="C7388" s="74"/>
      <c r="D7388" s="115">
        <v>187.14</v>
      </c>
      <c r="E7388" s="75" t="s">
        <v>1</v>
      </c>
      <c r="F7388" s="112">
        <f t="shared" si="329"/>
        <v>224.56799999999998</v>
      </c>
      <c r="G7388" s="80" t="s">
        <v>3334</v>
      </c>
      <c r="H7388" s="358"/>
      <c r="L7388"/>
      <c r="M7388"/>
      <c r="P7388" s="9">
        <v>166</v>
      </c>
      <c r="V7388" s="39"/>
      <c r="Z7388" s="38"/>
      <c r="AA7388" s="38">
        <v>0</v>
      </c>
      <c r="AB7388" s="30"/>
      <c r="AC7388" s="31"/>
      <c r="AD7388" s="32"/>
      <c r="AE7388" s="32"/>
      <c r="AF7388" s="33"/>
      <c r="AJ7388" s="350"/>
      <c r="AK7388" s="3"/>
      <c r="AL7388" s="3"/>
    </row>
    <row r="7389" spans="1:39" ht="12" customHeight="1" x14ac:dyDescent="0.25">
      <c r="A7389" s="73">
        <v>2701049</v>
      </c>
      <c r="B7389" s="98" t="s">
        <v>3120</v>
      </c>
      <c r="C7389" s="74"/>
      <c r="D7389" s="115">
        <v>187.14</v>
      </c>
      <c r="E7389" s="75" t="s">
        <v>6464</v>
      </c>
      <c r="F7389" s="112">
        <f t="shared" ref="F7389:F7452" si="330">D7389*1.2</f>
        <v>224.56799999999998</v>
      </c>
      <c r="G7389" s="80" t="s">
        <v>3334</v>
      </c>
      <c r="H7389" s="358"/>
      <c r="L7389"/>
      <c r="M7389"/>
      <c r="P7389" s="9">
        <v>166</v>
      </c>
      <c r="V7389" s="39"/>
      <c r="Z7389" s="38"/>
      <c r="AA7389" s="38">
        <v>0</v>
      </c>
      <c r="AB7389" s="30"/>
      <c r="AC7389" s="31"/>
      <c r="AD7389" s="32"/>
      <c r="AE7389" s="32"/>
      <c r="AF7389" s="33"/>
      <c r="AJ7389" s="350"/>
      <c r="AK7389" s="3"/>
      <c r="AL7389" s="3"/>
    </row>
    <row r="7390" spans="1:39" ht="12" customHeight="1" x14ac:dyDescent="0.25">
      <c r="A7390" s="73">
        <v>2701007</v>
      </c>
      <c r="B7390" s="98" t="s">
        <v>3121</v>
      </c>
      <c r="C7390" s="74"/>
      <c r="D7390" s="115">
        <v>230.86</v>
      </c>
      <c r="E7390" s="75" t="s">
        <v>1</v>
      </c>
      <c r="F7390" s="112">
        <f t="shared" si="330"/>
        <v>277.03199999999998</v>
      </c>
      <c r="G7390" s="80" t="s">
        <v>3334</v>
      </c>
      <c r="H7390" s="358"/>
      <c r="L7390"/>
      <c r="M7390"/>
      <c r="P7390" s="9">
        <v>166</v>
      </c>
      <c r="V7390" s="39"/>
      <c r="Z7390" s="38"/>
      <c r="AA7390" s="38">
        <v>0</v>
      </c>
      <c r="AB7390" s="30"/>
      <c r="AC7390" s="31"/>
      <c r="AD7390" s="32"/>
      <c r="AE7390" s="32"/>
      <c r="AF7390" s="33"/>
      <c r="AJ7390" s="350"/>
      <c r="AK7390" s="3"/>
      <c r="AL7390" s="3"/>
    </row>
    <row r="7391" spans="1:39" ht="12" customHeight="1" x14ac:dyDescent="0.25">
      <c r="A7391" s="73">
        <v>2701059</v>
      </c>
      <c r="B7391" s="98" t="s">
        <v>3122</v>
      </c>
      <c r="C7391" s="74"/>
      <c r="D7391" s="115">
        <v>187.14</v>
      </c>
      <c r="E7391" s="75" t="s">
        <v>6464</v>
      </c>
      <c r="F7391" s="112">
        <f t="shared" si="330"/>
        <v>224.56799999999998</v>
      </c>
      <c r="G7391" s="80" t="s">
        <v>3334</v>
      </c>
      <c r="H7391" s="358"/>
      <c r="L7391"/>
      <c r="M7391"/>
      <c r="P7391" s="9">
        <v>166</v>
      </c>
      <c r="V7391" s="39"/>
      <c r="Z7391" s="38"/>
      <c r="AA7391" s="38">
        <v>0</v>
      </c>
      <c r="AB7391" s="30"/>
      <c r="AC7391" s="31"/>
      <c r="AD7391" s="32"/>
      <c r="AE7391" s="32"/>
      <c r="AF7391" s="33"/>
      <c r="AJ7391" s="350"/>
      <c r="AK7391" s="3"/>
      <c r="AL7391" s="3"/>
    </row>
    <row r="7392" spans="1:39" ht="12" customHeight="1" x14ac:dyDescent="0.25">
      <c r="A7392" s="73">
        <v>3503046</v>
      </c>
      <c r="B7392" s="98" t="s">
        <v>3123</v>
      </c>
      <c r="C7392" s="74"/>
      <c r="D7392" s="115">
        <v>268.35000000000002</v>
      </c>
      <c r="E7392" s="75" t="s">
        <v>6463</v>
      </c>
      <c r="F7392" s="309">
        <f t="shared" si="330"/>
        <v>322.02000000000004</v>
      </c>
      <c r="G7392" s="80" t="s">
        <v>3334</v>
      </c>
      <c r="H7392" s="358"/>
      <c r="L7392"/>
      <c r="M7392"/>
      <c r="P7392" s="9">
        <v>166</v>
      </c>
      <c r="V7392" s="39"/>
      <c r="Z7392" s="38"/>
      <c r="AA7392" s="38">
        <v>0</v>
      </c>
      <c r="AB7392" s="30"/>
      <c r="AC7392" s="31"/>
      <c r="AD7392" s="32"/>
      <c r="AE7392" s="32"/>
      <c r="AF7392" s="33"/>
      <c r="AJ7392" s="350"/>
      <c r="AK7392" s="3"/>
      <c r="AL7392" s="3"/>
      <c r="AM7392" s="311"/>
    </row>
    <row r="7393" spans="1:39" ht="12" customHeight="1" x14ac:dyDescent="0.25">
      <c r="A7393" s="73">
        <v>3503047</v>
      </c>
      <c r="B7393" s="98" t="s">
        <v>3124</v>
      </c>
      <c r="C7393" s="74"/>
      <c r="D7393" s="115">
        <v>268.35000000000002</v>
      </c>
      <c r="E7393" s="75" t="s">
        <v>6463</v>
      </c>
      <c r="F7393" s="309">
        <f t="shared" si="330"/>
        <v>322.02000000000004</v>
      </c>
      <c r="G7393" s="80" t="s">
        <v>3334</v>
      </c>
      <c r="H7393" s="358"/>
      <c r="L7393"/>
      <c r="M7393"/>
      <c r="P7393" s="9">
        <v>166</v>
      </c>
      <c r="V7393" s="39"/>
      <c r="Z7393" s="38"/>
      <c r="AA7393" s="38">
        <v>0</v>
      </c>
      <c r="AB7393" s="30"/>
      <c r="AC7393" s="31"/>
      <c r="AD7393" s="32"/>
      <c r="AE7393" s="32"/>
      <c r="AF7393" s="33"/>
      <c r="AJ7393" s="350"/>
      <c r="AK7393" s="3"/>
      <c r="AL7393" s="3"/>
      <c r="AM7393" s="311"/>
    </row>
    <row r="7394" spans="1:39" ht="12" customHeight="1" x14ac:dyDescent="0.25">
      <c r="A7394" s="73">
        <v>3503048</v>
      </c>
      <c r="B7394" s="98" t="s">
        <v>3125</v>
      </c>
      <c r="C7394" s="74"/>
      <c r="D7394" s="115">
        <v>268.35000000000002</v>
      </c>
      <c r="E7394" s="75" t="s">
        <v>6463</v>
      </c>
      <c r="F7394" s="309">
        <f t="shared" si="330"/>
        <v>322.02000000000004</v>
      </c>
      <c r="G7394" s="80" t="s">
        <v>3334</v>
      </c>
      <c r="H7394" s="358"/>
      <c r="L7394"/>
      <c r="M7394"/>
      <c r="P7394" s="9">
        <v>166</v>
      </c>
      <c r="V7394" s="39"/>
      <c r="Z7394" s="38"/>
      <c r="AA7394" s="38">
        <v>0</v>
      </c>
      <c r="AB7394" s="30"/>
      <c r="AC7394" s="31"/>
      <c r="AD7394" s="32"/>
      <c r="AE7394" s="32"/>
      <c r="AF7394" s="33"/>
      <c r="AJ7394" s="350"/>
      <c r="AK7394" s="3"/>
      <c r="AL7394" s="3"/>
      <c r="AM7394" s="311"/>
    </row>
    <row r="7395" spans="1:39" ht="12" customHeight="1" x14ac:dyDescent="0.25">
      <c r="A7395" s="73">
        <v>3503049</v>
      </c>
      <c r="B7395" s="98" t="s">
        <v>3126</v>
      </c>
      <c r="C7395" s="74"/>
      <c r="D7395" s="115">
        <v>268.35000000000002</v>
      </c>
      <c r="E7395" s="75" t="s">
        <v>6463</v>
      </c>
      <c r="F7395" s="309">
        <f t="shared" si="330"/>
        <v>322.02000000000004</v>
      </c>
      <c r="G7395" s="80" t="s">
        <v>3334</v>
      </c>
      <c r="H7395" s="358"/>
      <c r="L7395"/>
      <c r="M7395"/>
      <c r="P7395" s="9">
        <v>166</v>
      </c>
      <c r="V7395" s="39"/>
      <c r="Z7395" s="38"/>
      <c r="AA7395" s="38">
        <v>0</v>
      </c>
      <c r="AB7395" s="30"/>
      <c r="AC7395" s="31"/>
      <c r="AD7395" s="32"/>
      <c r="AE7395" s="32"/>
      <c r="AF7395" s="33"/>
      <c r="AJ7395" s="350"/>
      <c r="AK7395" s="3"/>
      <c r="AL7395" s="3"/>
      <c r="AM7395" s="311"/>
    </row>
    <row r="7396" spans="1:39" ht="12" customHeight="1" x14ac:dyDescent="0.25">
      <c r="A7396" s="73">
        <v>3503050</v>
      </c>
      <c r="B7396" s="98" t="s">
        <v>3127</v>
      </c>
      <c r="C7396" s="74"/>
      <c r="D7396" s="115">
        <v>268.35000000000002</v>
      </c>
      <c r="E7396" s="75" t="s">
        <v>6463</v>
      </c>
      <c r="F7396" s="309">
        <f t="shared" si="330"/>
        <v>322.02000000000004</v>
      </c>
      <c r="G7396" s="80" t="s">
        <v>3334</v>
      </c>
      <c r="H7396" s="358"/>
      <c r="L7396"/>
      <c r="M7396"/>
      <c r="P7396" s="9">
        <v>166</v>
      </c>
      <c r="V7396" s="39"/>
      <c r="Z7396" s="38"/>
      <c r="AA7396" s="38">
        <v>0</v>
      </c>
      <c r="AB7396" s="30"/>
      <c r="AC7396" s="31"/>
      <c r="AD7396" s="32"/>
      <c r="AE7396" s="32"/>
      <c r="AF7396" s="33"/>
      <c r="AJ7396" s="350"/>
      <c r="AK7396" s="3"/>
      <c r="AL7396" s="3"/>
      <c r="AM7396" s="311"/>
    </row>
    <row r="7397" spans="1:39" ht="12" customHeight="1" x14ac:dyDescent="0.25">
      <c r="A7397" s="73">
        <v>3503051</v>
      </c>
      <c r="B7397" s="98" t="s">
        <v>3128</v>
      </c>
      <c r="C7397" s="74"/>
      <c r="D7397" s="115">
        <v>268.35000000000002</v>
      </c>
      <c r="E7397" s="75" t="s">
        <v>6463</v>
      </c>
      <c r="F7397" s="309">
        <f t="shared" si="330"/>
        <v>322.02000000000004</v>
      </c>
      <c r="G7397" s="80" t="s">
        <v>3334</v>
      </c>
      <c r="H7397" s="358"/>
      <c r="L7397"/>
      <c r="M7397"/>
      <c r="P7397" s="9">
        <v>166</v>
      </c>
      <c r="V7397" s="39"/>
      <c r="Z7397" s="38"/>
      <c r="AA7397" s="38">
        <v>0</v>
      </c>
      <c r="AB7397" s="30"/>
      <c r="AC7397" s="31"/>
      <c r="AD7397" s="32"/>
      <c r="AE7397" s="32"/>
      <c r="AF7397" s="33"/>
      <c r="AJ7397" s="350"/>
      <c r="AK7397" s="3"/>
      <c r="AL7397" s="3"/>
      <c r="AM7397" s="311"/>
    </row>
    <row r="7398" spans="1:39" ht="12" customHeight="1" x14ac:dyDescent="0.25">
      <c r="A7398" s="73">
        <v>3503052</v>
      </c>
      <c r="B7398" s="98" t="s">
        <v>3129</v>
      </c>
      <c r="C7398" s="74"/>
      <c r="D7398" s="115">
        <v>268.35000000000002</v>
      </c>
      <c r="E7398" s="75" t="s">
        <v>6463</v>
      </c>
      <c r="F7398" s="309">
        <f t="shared" si="330"/>
        <v>322.02000000000004</v>
      </c>
      <c r="G7398" s="80" t="s">
        <v>3334</v>
      </c>
      <c r="H7398" s="358"/>
      <c r="L7398"/>
      <c r="M7398"/>
      <c r="P7398" s="9">
        <v>166</v>
      </c>
      <c r="V7398" s="39"/>
      <c r="Z7398" s="38"/>
      <c r="AA7398" s="38">
        <v>0</v>
      </c>
      <c r="AB7398" s="30"/>
      <c r="AC7398" s="31"/>
      <c r="AD7398" s="32"/>
      <c r="AE7398" s="32"/>
      <c r="AF7398" s="33"/>
      <c r="AJ7398" s="350"/>
      <c r="AK7398" s="3"/>
      <c r="AL7398" s="3"/>
      <c r="AM7398" s="311"/>
    </row>
    <row r="7399" spans="1:39" ht="12" customHeight="1" x14ac:dyDescent="0.25">
      <c r="A7399" s="73">
        <v>3503054</v>
      </c>
      <c r="B7399" s="98" t="s">
        <v>3130</v>
      </c>
      <c r="C7399" s="74"/>
      <c r="D7399" s="115">
        <v>268.35000000000002</v>
      </c>
      <c r="E7399" s="75" t="s">
        <v>6463</v>
      </c>
      <c r="F7399" s="309">
        <f t="shared" si="330"/>
        <v>322.02000000000004</v>
      </c>
      <c r="G7399" s="80" t="s">
        <v>3334</v>
      </c>
      <c r="H7399" s="358"/>
      <c r="L7399"/>
      <c r="M7399"/>
      <c r="P7399" s="9">
        <v>166</v>
      </c>
      <c r="V7399" s="39"/>
      <c r="Z7399" s="38"/>
      <c r="AA7399" s="38">
        <v>0</v>
      </c>
      <c r="AB7399" s="30"/>
      <c r="AC7399" s="31"/>
      <c r="AD7399" s="32"/>
      <c r="AE7399" s="32"/>
      <c r="AF7399" s="33"/>
      <c r="AJ7399" s="350"/>
      <c r="AK7399" s="3"/>
      <c r="AL7399" s="3"/>
      <c r="AM7399" s="311"/>
    </row>
    <row r="7400" spans="1:39" ht="12" customHeight="1" x14ac:dyDescent="0.25">
      <c r="A7400" s="73">
        <v>3502025</v>
      </c>
      <c r="B7400" s="98" t="s">
        <v>3131</v>
      </c>
      <c r="C7400" s="74"/>
      <c r="D7400" s="115">
        <v>333.04</v>
      </c>
      <c r="E7400" s="75" t="s">
        <v>6464</v>
      </c>
      <c r="F7400" s="309">
        <f t="shared" si="330"/>
        <v>399.64800000000002</v>
      </c>
      <c r="G7400" s="80" t="s">
        <v>3334</v>
      </c>
      <c r="H7400" s="358"/>
      <c r="L7400"/>
      <c r="M7400"/>
      <c r="P7400" s="9">
        <v>166</v>
      </c>
      <c r="V7400" s="39"/>
      <c r="Z7400" s="38"/>
      <c r="AA7400" s="38">
        <v>0</v>
      </c>
      <c r="AB7400" s="30"/>
      <c r="AC7400" s="31"/>
      <c r="AD7400" s="32"/>
      <c r="AE7400" s="32"/>
      <c r="AF7400" s="33"/>
      <c r="AJ7400" s="350"/>
      <c r="AK7400" s="3"/>
      <c r="AL7400" s="3"/>
      <c r="AM7400" s="311"/>
    </row>
    <row r="7401" spans="1:39" ht="12" customHeight="1" x14ac:dyDescent="0.25">
      <c r="A7401" s="73">
        <v>3502027</v>
      </c>
      <c r="B7401" s="98" t="s">
        <v>3132</v>
      </c>
      <c r="C7401" s="74"/>
      <c r="D7401" s="115">
        <v>333.04</v>
      </c>
      <c r="E7401" s="75" t="s">
        <v>6464</v>
      </c>
      <c r="F7401" s="309">
        <f t="shared" si="330"/>
        <v>399.64800000000002</v>
      </c>
      <c r="G7401" s="80" t="s">
        <v>3334</v>
      </c>
      <c r="H7401" s="358"/>
      <c r="L7401"/>
      <c r="M7401"/>
      <c r="P7401" s="9">
        <v>166</v>
      </c>
      <c r="V7401" s="39"/>
      <c r="Z7401" s="38"/>
      <c r="AA7401" s="38">
        <v>0</v>
      </c>
      <c r="AB7401" s="30"/>
      <c r="AC7401" s="31"/>
      <c r="AD7401" s="32"/>
      <c r="AE7401" s="32"/>
      <c r="AF7401" s="33"/>
      <c r="AJ7401" s="350"/>
      <c r="AK7401" s="3"/>
      <c r="AL7401" s="3"/>
      <c r="AM7401" s="311"/>
    </row>
    <row r="7402" spans="1:39" ht="12" customHeight="1" x14ac:dyDescent="0.25">
      <c r="A7402" s="73">
        <v>3502029</v>
      </c>
      <c r="B7402" s="98" t="s">
        <v>3133</v>
      </c>
      <c r="C7402" s="74"/>
      <c r="D7402" s="115">
        <v>333.04</v>
      </c>
      <c r="E7402" s="75" t="s">
        <v>6464</v>
      </c>
      <c r="F7402" s="309">
        <f t="shared" si="330"/>
        <v>399.64800000000002</v>
      </c>
      <c r="G7402" s="80" t="s">
        <v>3334</v>
      </c>
      <c r="H7402" s="358"/>
      <c r="L7402"/>
      <c r="M7402"/>
      <c r="P7402" s="9">
        <v>166</v>
      </c>
      <c r="V7402" s="39"/>
      <c r="Z7402" s="38"/>
      <c r="AA7402" s="38">
        <v>0</v>
      </c>
      <c r="AB7402" s="30"/>
      <c r="AC7402" s="31"/>
      <c r="AD7402" s="32"/>
      <c r="AE7402" s="32"/>
      <c r="AF7402" s="33"/>
      <c r="AJ7402" s="350"/>
      <c r="AK7402" s="3"/>
      <c r="AL7402" s="3"/>
      <c r="AM7402" s="311"/>
    </row>
    <row r="7403" spans="1:39" ht="12" customHeight="1" x14ac:dyDescent="0.25">
      <c r="A7403" s="73">
        <v>3502028</v>
      </c>
      <c r="B7403" s="98" t="s">
        <v>3134</v>
      </c>
      <c r="C7403" s="74"/>
      <c r="D7403" s="115">
        <v>437.13</v>
      </c>
      <c r="E7403" s="75"/>
      <c r="F7403" s="112">
        <f t="shared" si="330"/>
        <v>524.55599999999993</v>
      </c>
      <c r="G7403" s="80" t="s">
        <v>3334</v>
      </c>
      <c r="H7403" s="358"/>
      <c r="L7403"/>
      <c r="M7403"/>
      <c r="P7403" s="9">
        <v>166</v>
      </c>
      <c r="V7403" s="39"/>
      <c r="Z7403" s="38"/>
      <c r="AA7403" s="38">
        <v>14.999508535106969</v>
      </c>
      <c r="AB7403" s="30"/>
      <c r="AC7403" s="31"/>
      <c r="AD7403" s="32"/>
      <c r="AE7403" s="32"/>
      <c r="AF7403" s="33"/>
      <c r="AJ7403" s="350"/>
      <c r="AK7403" s="3"/>
      <c r="AL7403" s="3"/>
    </row>
    <row r="7404" spans="1:39" ht="12" customHeight="1" x14ac:dyDescent="0.25">
      <c r="A7404" s="73">
        <v>3502026</v>
      </c>
      <c r="B7404" s="98" t="s">
        <v>3135</v>
      </c>
      <c r="C7404" s="74"/>
      <c r="D7404" s="115">
        <v>333.04</v>
      </c>
      <c r="E7404" s="75" t="s">
        <v>6464</v>
      </c>
      <c r="F7404" s="309">
        <f t="shared" si="330"/>
        <v>399.64800000000002</v>
      </c>
      <c r="G7404" s="80" t="s">
        <v>3334</v>
      </c>
      <c r="H7404" s="358"/>
      <c r="L7404"/>
      <c r="M7404"/>
      <c r="P7404" s="9">
        <v>166</v>
      </c>
      <c r="V7404" s="39"/>
      <c r="Z7404" s="38"/>
      <c r="AA7404" s="38">
        <v>0</v>
      </c>
      <c r="AB7404" s="30"/>
      <c r="AC7404" s="31"/>
      <c r="AD7404" s="32"/>
      <c r="AE7404" s="32"/>
      <c r="AF7404" s="33"/>
      <c r="AJ7404" s="350"/>
      <c r="AK7404" s="3"/>
      <c r="AL7404" s="3"/>
      <c r="AM7404" s="311"/>
    </row>
    <row r="7405" spans="1:39" ht="12" customHeight="1" x14ac:dyDescent="0.25">
      <c r="A7405" s="73">
        <v>3501042</v>
      </c>
      <c r="B7405" s="98" t="s">
        <v>3136</v>
      </c>
      <c r="C7405" s="74"/>
      <c r="D7405" s="115">
        <v>367.62</v>
      </c>
      <c r="E7405" s="75" t="s">
        <v>6464</v>
      </c>
      <c r="F7405" s="309">
        <f t="shared" si="330"/>
        <v>441.14400000000001</v>
      </c>
      <c r="G7405" s="80" t="s">
        <v>3334</v>
      </c>
      <c r="H7405" s="358"/>
      <c r="L7405"/>
      <c r="M7405"/>
      <c r="P7405" s="9">
        <v>166</v>
      </c>
      <c r="V7405" s="39"/>
      <c r="Z7405" s="38"/>
      <c r="AA7405" s="38">
        <v>0</v>
      </c>
      <c r="AB7405" s="30"/>
      <c r="AC7405" s="31"/>
      <c r="AD7405" s="32"/>
      <c r="AE7405" s="32"/>
      <c r="AF7405" s="33"/>
      <c r="AJ7405" s="350"/>
      <c r="AK7405" s="3"/>
      <c r="AL7405" s="3"/>
      <c r="AM7405" s="311"/>
    </row>
    <row r="7406" spans="1:39" ht="12" customHeight="1" x14ac:dyDescent="0.25">
      <c r="A7406" s="73"/>
      <c r="B7406" s="98" t="s">
        <v>3137</v>
      </c>
      <c r="C7406" s="74"/>
      <c r="D7406" s="115">
        <v>317.08</v>
      </c>
      <c r="E7406" s="75"/>
      <c r="F7406" s="112">
        <f t="shared" si="330"/>
        <v>380.49599999999998</v>
      </c>
      <c r="G7406" s="80" t="s">
        <v>3334</v>
      </c>
      <c r="H7406" s="358"/>
      <c r="L7406"/>
      <c r="M7406"/>
      <c r="P7406" s="9">
        <v>166</v>
      </c>
      <c r="V7406" s="39"/>
      <c r="Z7406" s="38"/>
      <c r="AA7406" s="38"/>
      <c r="AB7406" s="30"/>
      <c r="AC7406" s="31"/>
      <c r="AD7406" s="32"/>
      <c r="AE7406" s="32"/>
      <c r="AF7406" s="33"/>
      <c r="AJ7406" s="350"/>
      <c r="AK7406" s="3"/>
      <c r="AL7406" s="3"/>
    </row>
    <row r="7407" spans="1:39" ht="12" customHeight="1" x14ac:dyDescent="0.25">
      <c r="A7407" s="73">
        <v>3501045</v>
      </c>
      <c r="B7407" s="98" t="s">
        <v>3138</v>
      </c>
      <c r="C7407" s="74"/>
      <c r="D7407" s="115">
        <v>367.62</v>
      </c>
      <c r="E7407" s="75"/>
      <c r="F7407" s="309">
        <f t="shared" si="330"/>
        <v>441.14400000000001</v>
      </c>
      <c r="G7407" s="80" t="s">
        <v>3334</v>
      </c>
      <c r="H7407" s="358"/>
      <c r="L7407"/>
      <c r="M7407"/>
      <c r="P7407" s="9">
        <v>166</v>
      </c>
      <c r="V7407" s="39"/>
      <c r="Z7407" s="38"/>
      <c r="AA7407" s="38">
        <v>0</v>
      </c>
      <c r="AB7407" s="30"/>
      <c r="AC7407" s="31"/>
      <c r="AD7407" s="32"/>
      <c r="AE7407" s="32"/>
      <c r="AF7407" s="33"/>
      <c r="AJ7407" s="350"/>
      <c r="AK7407" s="3"/>
      <c r="AL7407" s="3"/>
      <c r="AM7407" s="311"/>
    </row>
    <row r="7408" spans="1:39" ht="12" customHeight="1" x14ac:dyDescent="0.25">
      <c r="A7408" s="73">
        <v>3501044</v>
      </c>
      <c r="B7408" s="98" t="s">
        <v>3139</v>
      </c>
      <c r="C7408" s="74"/>
      <c r="D7408" s="115">
        <v>367.62</v>
      </c>
      <c r="E7408" s="75" t="s">
        <v>6464</v>
      </c>
      <c r="F7408" s="309">
        <f t="shared" si="330"/>
        <v>441.14400000000001</v>
      </c>
      <c r="G7408" s="80" t="s">
        <v>3334</v>
      </c>
      <c r="H7408" s="358"/>
      <c r="L7408"/>
      <c r="M7408"/>
      <c r="P7408" s="9">
        <v>166</v>
      </c>
      <c r="V7408" s="39"/>
      <c r="Z7408" s="38"/>
      <c r="AA7408" s="38">
        <v>0</v>
      </c>
      <c r="AB7408" s="30"/>
      <c r="AC7408" s="31"/>
      <c r="AD7408" s="32"/>
      <c r="AE7408" s="32"/>
      <c r="AF7408" s="33"/>
      <c r="AJ7408" s="350"/>
      <c r="AK7408" s="3"/>
      <c r="AL7408" s="3"/>
      <c r="AM7408" s="311"/>
    </row>
    <row r="7409" spans="1:39" ht="12" customHeight="1" x14ac:dyDescent="0.25">
      <c r="A7409" s="73">
        <v>2701030</v>
      </c>
      <c r="B7409" s="98" t="s">
        <v>3140</v>
      </c>
      <c r="C7409" s="74"/>
      <c r="D7409" s="115">
        <v>170.31</v>
      </c>
      <c r="E7409" s="75" t="s">
        <v>6464</v>
      </c>
      <c r="F7409" s="112">
        <f t="shared" si="330"/>
        <v>204.37199999999999</v>
      </c>
      <c r="G7409" s="80" t="s">
        <v>3334</v>
      </c>
      <c r="H7409" s="358"/>
      <c r="L7409"/>
      <c r="M7409"/>
      <c r="P7409" s="9">
        <v>166</v>
      </c>
      <c r="V7409" s="39"/>
      <c r="Z7409" s="38"/>
      <c r="AA7409" s="38">
        <v>0</v>
      </c>
      <c r="AB7409" s="30"/>
      <c r="AC7409" s="31"/>
      <c r="AD7409" s="32"/>
      <c r="AE7409" s="32"/>
      <c r="AF7409" s="33"/>
      <c r="AJ7409" s="350"/>
      <c r="AK7409" s="3"/>
      <c r="AL7409" s="3"/>
    </row>
    <row r="7410" spans="1:39" ht="12" customHeight="1" x14ac:dyDescent="0.25">
      <c r="A7410" s="73">
        <v>3503045</v>
      </c>
      <c r="B7410" s="98" t="s">
        <v>3141</v>
      </c>
      <c r="C7410" s="74"/>
      <c r="D7410" s="115">
        <v>268.35000000000002</v>
      </c>
      <c r="E7410" s="75" t="s">
        <v>6463</v>
      </c>
      <c r="F7410" s="309">
        <f t="shared" si="330"/>
        <v>322.02000000000004</v>
      </c>
      <c r="G7410" s="80" t="s">
        <v>3334</v>
      </c>
      <c r="H7410" s="358"/>
      <c r="L7410"/>
      <c r="M7410"/>
      <c r="P7410" s="9">
        <v>166</v>
      </c>
      <c r="V7410" s="39"/>
      <c r="Z7410" s="38"/>
      <c r="AA7410" s="38">
        <v>0</v>
      </c>
      <c r="AB7410" s="30"/>
      <c r="AC7410" s="31"/>
      <c r="AD7410" s="32"/>
      <c r="AE7410" s="32"/>
      <c r="AF7410" s="33"/>
      <c r="AJ7410" s="350"/>
      <c r="AK7410" s="3"/>
      <c r="AL7410" s="3"/>
      <c r="AM7410" s="311"/>
    </row>
    <row r="7411" spans="1:39" ht="12" customHeight="1" x14ac:dyDescent="0.25">
      <c r="A7411" s="356">
        <v>3401047</v>
      </c>
      <c r="B7411" s="98" t="s">
        <v>4811</v>
      </c>
      <c r="C7411" s="74"/>
      <c r="D7411" s="115">
        <v>683.38</v>
      </c>
      <c r="E7411" s="75" t="s">
        <v>6463</v>
      </c>
      <c r="F7411" s="309">
        <f t="shared" si="330"/>
        <v>820.05599999999993</v>
      </c>
      <c r="G7411" s="80" t="s">
        <v>3334</v>
      </c>
      <c r="H7411" s="358"/>
      <c r="L7411"/>
      <c r="M7411"/>
      <c r="P7411" s="9">
        <v>165</v>
      </c>
      <c r="V7411" s="39"/>
      <c r="Z7411" s="38"/>
      <c r="AA7411" s="38">
        <v>10.000242019409953</v>
      </c>
      <c r="AB7411" s="30"/>
      <c r="AC7411" s="31"/>
      <c r="AD7411" s="32"/>
      <c r="AE7411" s="32"/>
      <c r="AF7411" s="33"/>
      <c r="AJ7411" s="350"/>
      <c r="AK7411" s="3"/>
      <c r="AL7411" s="3"/>
    </row>
    <row r="7412" spans="1:39" ht="12" customHeight="1" x14ac:dyDescent="0.25">
      <c r="A7412" s="356">
        <v>3401048</v>
      </c>
      <c r="B7412" s="98" t="s">
        <v>4812</v>
      </c>
      <c r="C7412" s="74"/>
      <c r="D7412" s="115">
        <v>770</v>
      </c>
      <c r="E7412" s="75" t="s">
        <v>6463</v>
      </c>
      <c r="F7412" s="309">
        <f t="shared" si="330"/>
        <v>924</v>
      </c>
      <c r="G7412" s="80" t="s">
        <v>3334</v>
      </c>
      <c r="H7412" s="358"/>
      <c r="L7412"/>
      <c r="M7412"/>
      <c r="P7412" s="9">
        <v>165</v>
      </c>
      <c r="V7412" s="39"/>
      <c r="Z7412" s="38"/>
      <c r="AA7412" s="38">
        <v>9.9999435222889304</v>
      </c>
      <c r="AB7412" s="30"/>
      <c r="AC7412" s="31"/>
      <c r="AD7412" s="32"/>
      <c r="AE7412" s="32"/>
      <c r="AF7412" s="33"/>
      <c r="AJ7412" s="350"/>
      <c r="AK7412" s="3"/>
      <c r="AL7412" s="3"/>
    </row>
    <row r="7413" spans="1:39" ht="12" customHeight="1" x14ac:dyDescent="0.25">
      <c r="A7413" s="73"/>
      <c r="B7413" s="98" t="s">
        <v>2984</v>
      </c>
      <c r="C7413" s="74"/>
      <c r="D7413" s="115"/>
      <c r="E7413" s="75"/>
      <c r="F7413" s="112"/>
      <c r="G7413" s="80" t="s">
        <v>3334</v>
      </c>
      <c r="H7413" s="358"/>
      <c r="L7413"/>
      <c r="M7413"/>
      <c r="V7413" s="39"/>
      <c r="Z7413" s="38"/>
      <c r="AA7413" s="38"/>
      <c r="AB7413" s="30"/>
      <c r="AC7413" s="31"/>
      <c r="AD7413" s="32"/>
      <c r="AE7413" s="32"/>
      <c r="AF7413" s="33"/>
      <c r="AJ7413" s="350"/>
      <c r="AK7413" s="3"/>
      <c r="AL7413" s="3"/>
    </row>
    <row r="7414" spans="1:39" ht="12" customHeight="1" x14ac:dyDescent="0.25">
      <c r="A7414" s="73">
        <v>3503057</v>
      </c>
      <c r="B7414" s="98" t="s">
        <v>3142</v>
      </c>
      <c r="C7414" s="74"/>
      <c r="D7414" s="115">
        <v>252.43</v>
      </c>
      <c r="E7414" s="75" t="s">
        <v>6463</v>
      </c>
      <c r="F7414" s="309">
        <f t="shared" si="330"/>
        <v>302.916</v>
      </c>
      <c r="G7414" s="80" t="s">
        <v>3334</v>
      </c>
      <c r="H7414" s="358"/>
      <c r="L7414"/>
      <c r="M7414"/>
      <c r="P7414" s="9">
        <v>166</v>
      </c>
      <c r="V7414" s="39"/>
      <c r="Z7414" s="38"/>
      <c r="AA7414" s="38">
        <v>0</v>
      </c>
      <c r="AB7414" s="30"/>
      <c r="AC7414" s="31"/>
      <c r="AD7414" s="32"/>
      <c r="AE7414" s="32"/>
      <c r="AF7414" s="33"/>
      <c r="AJ7414" s="350"/>
      <c r="AK7414" s="3"/>
      <c r="AL7414" s="3"/>
      <c r="AM7414" s="311"/>
    </row>
    <row r="7415" spans="1:39" ht="12" customHeight="1" x14ac:dyDescent="0.25">
      <c r="A7415" s="73">
        <v>3503058</v>
      </c>
      <c r="B7415" s="98" t="s">
        <v>3143</v>
      </c>
      <c r="C7415" s="74"/>
      <c r="D7415" s="115">
        <v>252.43</v>
      </c>
      <c r="E7415" s="75" t="s">
        <v>6463</v>
      </c>
      <c r="F7415" s="309">
        <f t="shared" si="330"/>
        <v>302.916</v>
      </c>
      <c r="G7415" s="80" t="s">
        <v>3334</v>
      </c>
      <c r="H7415" s="358"/>
      <c r="L7415"/>
      <c r="M7415"/>
      <c r="P7415" s="9">
        <v>166</v>
      </c>
      <c r="V7415" s="39"/>
      <c r="Z7415" s="38"/>
      <c r="AA7415" s="38">
        <v>0</v>
      </c>
      <c r="AB7415" s="30"/>
      <c r="AC7415" s="31"/>
      <c r="AD7415" s="32"/>
      <c r="AE7415" s="32"/>
      <c r="AF7415" s="33"/>
      <c r="AJ7415" s="350"/>
      <c r="AK7415" s="3"/>
      <c r="AL7415" s="3"/>
      <c r="AM7415" s="311"/>
    </row>
    <row r="7416" spans="1:39" ht="12" customHeight="1" x14ac:dyDescent="0.25">
      <c r="A7416" s="73">
        <v>3503059</v>
      </c>
      <c r="B7416" s="98" t="s">
        <v>3144</v>
      </c>
      <c r="C7416" s="74"/>
      <c r="D7416" s="115">
        <v>252.43</v>
      </c>
      <c r="E7416" s="75" t="s">
        <v>6463</v>
      </c>
      <c r="F7416" s="309">
        <f t="shared" si="330"/>
        <v>302.916</v>
      </c>
      <c r="G7416" s="80" t="s">
        <v>3334</v>
      </c>
      <c r="H7416" s="358"/>
      <c r="L7416"/>
      <c r="M7416"/>
      <c r="P7416" s="9">
        <v>166</v>
      </c>
      <c r="V7416" s="39"/>
      <c r="Z7416" s="38"/>
      <c r="AA7416" s="38">
        <v>0</v>
      </c>
      <c r="AB7416" s="30"/>
      <c r="AC7416" s="31"/>
      <c r="AD7416" s="32"/>
      <c r="AE7416" s="32"/>
      <c r="AF7416" s="33"/>
      <c r="AJ7416" s="350"/>
      <c r="AK7416" s="3"/>
      <c r="AL7416" s="3"/>
      <c r="AM7416" s="311"/>
    </row>
    <row r="7417" spans="1:39" ht="12" customHeight="1" x14ac:dyDescent="0.25">
      <c r="A7417" s="73">
        <v>3503060</v>
      </c>
      <c r="B7417" s="98" t="s">
        <v>3145</v>
      </c>
      <c r="C7417" s="74"/>
      <c r="D7417" s="115">
        <v>252.43</v>
      </c>
      <c r="E7417" s="75" t="s">
        <v>6463</v>
      </c>
      <c r="F7417" s="309">
        <f t="shared" si="330"/>
        <v>302.916</v>
      </c>
      <c r="G7417" s="80" t="s">
        <v>3334</v>
      </c>
      <c r="H7417" s="358"/>
      <c r="L7417"/>
      <c r="M7417"/>
      <c r="P7417" s="9">
        <v>166</v>
      </c>
      <c r="V7417" s="39"/>
      <c r="Z7417" s="38"/>
      <c r="AA7417" s="38">
        <v>0</v>
      </c>
      <c r="AB7417" s="30"/>
      <c r="AC7417" s="31"/>
      <c r="AD7417" s="32"/>
      <c r="AE7417" s="32"/>
      <c r="AF7417" s="33"/>
      <c r="AJ7417" s="350"/>
      <c r="AK7417" s="3"/>
      <c r="AL7417" s="3"/>
      <c r="AM7417" s="311"/>
    </row>
    <row r="7418" spans="1:39" ht="12" customHeight="1" x14ac:dyDescent="0.25">
      <c r="A7418" s="73">
        <v>3503061</v>
      </c>
      <c r="B7418" s="98" t="s">
        <v>3146</v>
      </c>
      <c r="C7418" s="74"/>
      <c r="D7418" s="115">
        <v>252.43</v>
      </c>
      <c r="E7418" s="75" t="s">
        <v>6463</v>
      </c>
      <c r="F7418" s="309">
        <f t="shared" si="330"/>
        <v>302.916</v>
      </c>
      <c r="G7418" s="80" t="s">
        <v>3334</v>
      </c>
      <c r="H7418" s="358"/>
      <c r="L7418"/>
      <c r="M7418"/>
      <c r="P7418" s="9">
        <v>166</v>
      </c>
      <c r="V7418" s="39"/>
      <c r="Z7418" s="38"/>
      <c r="AA7418" s="38">
        <v>0</v>
      </c>
      <c r="AB7418" s="30"/>
      <c r="AC7418" s="31"/>
      <c r="AD7418" s="32"/>
      <c r="AE7418" s="32"/>
      <c r="AF7418" s="33"/>
      <c r="AJ7418" s="350"/>
      <c r="AK7418" s="3"/>
      <c r="AL7418" s="3"/>
      <c r="AM7418" s="311"/>
    </row>
    <row r="7419" spans="1:39" ht="12" customHeight="1" x14ac:dyDescent="0.25">
      <c r="A7419" s="73">
        <v>3503062</v>
      </c>
      <c r="B7419" s="98" t="s">
        <v>3147</v>
      </c>
      <c r="C7419" s="74"/>
      <c r="D7419" s="115">
        <v>252.43</v>
      </c>
      <c r="E7419" s="75" t="s">
        <v>6463</v>
      </c>
      <c r="F7419" s="309">
        <f t="shared" si="330"/>
        <v>302.916</v>
      </c>
      <c r="G7419" s="80" t="s">
        <v>3334</v>
      </c>
      <c r="H7419" s="358"/>
      <c r="L7419"/>
      <c r="M7419"/>
      <c r="P7419" s="9">
        <v>166</v>
      </c>
      <c r="V7419" s="39"/>
      <c r="Z7419" s="38"/>
      <c r="AA7419" s="38">
        <v>0</v>
      </c>
      <c r="AB7419" s="30"/>
      <c r="AC7419" s="31"/>
      <c r="AD7419" s="32"/>
      <c r="AE7419" s="32"/>
      <c r="AF7419" s="33"/>
      <c r="AJ7419" s="350"/>
      <c r="AK7419" s="3"/>
      <c r="AL7419" s="3"/>
      <c r="AM7419" s="311"/>
    </row>
    <row r="7420" spans="1:39" ht="12" customHeight="1" x14ac:dyDescent="0.25">
      <c r="A7420" s="73">
        <v>3503063</v>
      </c>
      <c r="B7420" s="98" t="s">
        <v>3148</v>
      </c>
      <c r="C7420" s="74"/>
      <c r="D7420" s="115">
        <v>252.43</v>
      </c>
      <c r="E7420" s="75" t="s">
        <v>6463</v>
      </c>
      <c r="F7420" s="309">
        <f t="shared" si="330"/>
        <v>302.916</v>
      </c>
      <c r="G7420" s="80" t="s">
        <v>3334</v>
      </c>
      <c r="H7420" s="358"/>
      <c r="L7420"/>
      <c r="M7420"/>
      <c r="P7420" s="9">
        <v>166</v>
      </c>
      <c r="V7420" s="39"/>
      <c r="Z7420" s="38"/>
      <c r="AA7420" s="38">
        <v>0</v>
      </c>
      <c r="AB7420" s="30"/>
      <c r="AC7420" s="31"/>
      <c r="AD7420" s="32"/>
      <c r="AE7420" s="32"/>
      <c r="AF7420" s="33"/>
      <c r="AJ7420" s="350"/>
      <c r="AK7420" s="3"/>
      <c r="AL7420" s="3"/>
      <c r="AM7420" s="311"/>
    </row>
    <row r="7421" spans="1:39" ht="12" customHeight="1" x14ac:dyDescent="0.25">
      <c r="A7421" s="73">
        <v>3503064</v>
      </c>
      <c r="B7421" s="98" t="s">
        <v>3149</v>
      </c>
      <c r="C7421" s="74"/>
      <c r="D7421" s="115">
        <v>252.43</v>
      </c>
      <c r="E7421" s="75" t="s">
        <v>6463</v>
      </c>
      <c r="F7421" s="309">
        <f t="shared" si="330"/>
        <v>302.916</v>
      </c>
      <c r="G7421" s="80" t="s">
        <v>3334</v>
      </c>
      <c r="H7421" s="358"/>
      <c r="L7421"/>
      <c r="M7421"/>
      <c r="P7421" s="9">
        <v>166</v>
      </c>
      <c r="V7421" s="39"/>
      <c r="Z7421" s="38"/>
      <c r="AA7421" s="38">
        <v>0</v>
      </c>
      <c r="AB7421" s="30"/>
      <c r="AC7421" s="31"/>
      <c r="AD7421" s="32"/>
      <c r="AE7421" s="32"/>
      <c r="AF7421" s="33"/>
      <c r="AJ7421" s="350"/>
      <c r="AK7421" s="3"/>
      <c r="AL7421" s="3"/>
      <c r="AM7421" s="311"/>
    </row>
    <row r="7422" spans="1:39" ht="12" customHeight="1" x14ac:dyDescent="0.25">
      <c r="A7422" s="73">
        <v>3503065</v>
      </c>
      <c r="B7422" s="98" t="s">
        <v>3150</v>
      </c>
      <c r="C7422" s="74"/>
      <c r="D7422" s="115">
        <v>376.27</v>
      </c>
      <c r="E7422" s="75" t="s">
        <v>1</v>
      </c>
      <c r="F7422" s="309">
        <f t="shared" si="330"/>
        <v>451.52399999999994</v>
      </c>
      <c r="G7422" s="80" t="s">
        <v>3334</v>
      </c>
      <c r="H7422" s="358"/>
      <c r="L7422"/>
      <c r="M7422"/>
      <c r="P7422" s="9">
        <v>166</v>
      </c>
      <c r="V7422" s="39"/>
      <c r="Z7422" s="38"/>
      <c r="AA7422" s="38">
        <v>0</v>
      </c>
      <c r="AB7422" s="30"/>
      <c r="AC7422" s="31"/>
      <c r="AD7422" s="32"/>
      <c r="AE7422" s="32"/>
      <c r="AF7422" s="33"/>
      <c r="AJ7422" s="350"/>
      <c r="AK7422" s="3"/>
      <c r="AL7422" s="3"/>
      <c r="AM7422" s="311"/>
    </row>
    <row r="7423" spans="1:39" ht="12" customHeight="1" x14ac:dyDescent="0.25">
      <c r="A7423" s="73">
        <v>3502033</v>
      </c>
      <c r="B7423" s="98" t="s">
        <v>3151</v>
      </c>
      <c r="C7423" s="74"/>
      <c r="D7423" s="115">
        <v>281.86</v>
      </c>
      <c r="E7423" s="75" t="s">
        <v>6464</v>
      </c>
      <c r="F7423" s="309">
        <f t="shared" si="330"/>
        <v>338.23200000000003</v>
      </c>
      <c r="G7423" s="80" t="s">
        <v>3334</v>
      </c>
      <c r="H7423" s="358"/>
      <c r="L7423"/>
      <c r="M7423"/>
      <c r="P7423" s="9">
        <v>166</v>
      </c>
      <c r="V7423" s="39"/>
      <c r="Z7423" s="38"/>
      <c r="AA7423" s="38">
        <v>0</v>
      </c>
      <c r="AB7423" s="30"/>
      <c r="AC7423" s="31"/>
      <c r="AD7423" s="32"/>
      <c r="AE7423" s="32"/>
      <c r="AF7423" s="33"/>
      <c r="AJ7423" s="350"/>
      <c r="AK7423" s="3"/>
      <c r="AL7423" s="3"/>
      <c r="AM7423" s="311"/>
    </row>
    <row r="7424" spans="1:39" ht="12" customHeight="1" x14ac:dyDescent="0.25">
      <c r="A7424" s="73">
        <v>3502034</v>
      </c>
      <c r="B7424" s="98" t="s">
        <v>3152</v>
      </c>
      <c r="C7424" s="74"/>
      <c r="D7424" s="115">
        <v>289.12</v>
      </c>
      <c r="E7424" s="75" t="s">
        <v>6464</v>
      </c>
      <c r="F7424" s="309">
        <f t="shared" si="330"/>
        <v>346.94400000000002</v>
      </c>
      <c r="G7424" s="80" t="s">
        <v>3334</v>
      </c>
      <c r="H7424" s="358"/>
      <c r="L7424"/>
      <c r="M7424"/>
      <c r="P7424" s="9">
        <v>166</v>
      </c>
      <c r="V7424" s="39"/>
      <c r="Z7424" s="38"/>
      <c r="AA7424" s="38">
        <v>0</v>
      </c>
      <c r="AB7424" s="30"/>
      <c r="AC7424" s="31"/>
      <c r="AD7424" s="32"/>
      <c r="AE7424" s="32"/>
      <c r="AF7424" s="33"/>
      <c r="AJ7424" s="350"/>
      <c r="AK7424" s="3"/>
      <c r="AL7424" s="3"/>
      <c r="AM7424" s="311"/>
    </row>
    <row r="7425" spans="1:39" ht="12" customHeight="1" x14ac:dyDescent="0.25">
      <c r="A7425" s="73">
        <v>3502035</v>
      </c>
      <c r="B7425" s="98" t="s">
        <v>3153</v>
      </c>
      <c r="C7425" s="74"/>
      <c r="D7425" s="115">
        <v>289.12</v>
      </c>
      <c r="E7425" s="75" t="s">
        <v>6464</v>
      </c>
      <c r="F7425" s="309">
        <f t="shared" si="330"/>
        <v>346.94400000000002</v>
      </c>
      <c r="G7425" s="80" t="s">
        <v>3334</v>
      </c>
      <c r="H7425" s="358"/>
      <c r="L7425"/>
      <c r="M7425"/>
      <c r="P7425" s="9">
        <v>166</v>
      </c>
      <c r="V7425" s="39"/>
      <c r="Z7425" s="38"/>
      <c r="AA7425" s="38">
        <v>0</v>
      </c>
      <c r="AB7425" s="30"/>
      <c r="AC7425" s="31"/>
      <c r="AD7425" s="32"/>
      <c r="AE7425" s="32"/>
      <c r="AF7425" s="33"/>
      <c r="AJ7425" s="350"/>
      <c r="AK7425" s="3"/>
      <c r="AL7425" s="3"/>
      <c r="AM7425" s="311"/>
    </row>
    <row r="7426" spans="1:39" ht="12" customHeight="1" x14ac:dyDescent="0.25">
      <c r="A7426" s="73">
        <v>3502036</v>
      </c>
      <c r="B7426" s="98" t="s">
        <v>3154</v>
      </c>
      <c r="C7426" s="74"/>
      <c r="D7426" s="115">
        <v>289.12</v>
      </c>
      <c r="E7426" s="75" t="s">
        <v>6464</v>
      </c>
      <c r="F7426" s="309">
        <f t="shared" si="330"/>
        <v>346.94400000000002</v>
      </c>
      <c r="G7426" s="80" t="s">
        <v>3334</v>
      </c>
      <c r="H7426" s="358"/>
      <c r="L7426"/>
      <c r="M7426"/>
      <c r="P7426" s="9">
        <v>166</v>
      </c>
      <c r="V7426" s="39"/>
      <c r="Z7426" s="38"/>
      <c r="AA7426" s="38">
        <v>0</v>
      </c>
      <c r="AB7426" s="30"/>
      <c r="AC7426" s="31"/>
      <c r="AD7426" s="32"/>
      <c r="AE7426" s="32"/>
      <c r="AF7426" s="33"/>
      <c r="AJ7426" s="350"/>
      <c r="AK7426" s="3"/>
      <c r="AL7426" s="3"/>
      <c r="AM7426" s="311"/>
    </row>
    <row r="7427" spans="1:39" ht="12" customHeight="1" x14ac:dyDescent="0.25">
      <c r="A7427" s="73">
        <v>3501049</v>
      </c>
      <c r="B7427" s="98" t="s">
        <v>3155</v>
      </c>
      <c r="C7427" s="74"/>
      <c r="D7427" s="115">
        <v>321.48</v>
      </c>
      <c r="E7427" s="75" t="s">
        <v>6464</v>
      </c>
      <c r="F7427" s="309">
        <f t="shared" si="330"/>
        <v>385.77600000000001</v>
      </c>
      <c r="G7427" s="80" t="s">
        <v>3334</v>
      </c>
      <c r="H7427" s="358"/>
      <c r="L7427"/>
      <c r="M7427"/>
      <c r="P7427" s="9">
        <v>166</v>
      </c>
      <c r="V7427" s="39"/>
      <c r="Z7427" s="38"/>
      <c r="AA7427" s="38">
        <v>0</v>
      </c>
      <c r="AB7427" s="30"/>
      <c r="AC7427" s="31"/>
      <c r="AD7427" s="32"/>
      <c r="AE7427" s="32"/>
      <c r="AF7427" s="33"/>
      <c r="AJ7427" s="350"/>
      <c r="AK7427" s="3"/>
      <c r="AL7427" s="3"/>
      <c r="AM7427" s="311"/>
    </row>
    <row r="7428" spans="1:39" ht="12" customHeight="1" x14ac:dyDescent="0.25">
      <c r="A7428" s="73">
        <v>3501050</v>
      </c>
      <c r="B7428" s="98" t="s">
        <v>3156</v>
      </c>
      <c r="C7428" s="74"/>
      <c r="D7428" s="115">
        <v>321.48</v>
      </c>
      <c r="E7428" s="75"/>
      <c r="F7428" s="309">
        <f t="shared" si="330"/>
        <v>385.77600000000001</v>
      </c>
      <c r="G7428" s="80" t="s">
        <v>3334</v>
      </c>
      <c r="H7428" s="358"/>
      <c r="L7428"/>
      <c r="M7428"/>
      <c r="P7428" s="9">
        <v>166</v>
      </c>
      <c r="V7428" s="39"/>
      <c r="Z7428" s="38"/>
      <c r="AA7428" s="38">
        <v>0</v>
      </c>
      <c r="AB7428" s="30"/>
      <c r="AC7428" s="31"/>
      <c r="AD7428" s="32"/>
      <c r="AE7428" s="32"/>
      <c r="AF7428" s="33"/>
      <c r="AJ7428" s="350"/>
      <c r="AK7428" s="3"/>
      <c r="AL7428" s="3"/>
      <c r="AM7428" s="311"/>
    </row>
    <row r="7429" spans="1:39" ht="12" customHeight="1" x14ac:dyDescent="0.25">
      <c r="A7429" s="73">
        <v>3501051</v>
      </c>
      <c r="B7429" s="98" t="s">
        <v>3157</v>
      </c>
      <c r="C7429" s="74"/>
      <c r="D7429" s="115">
        <v>321.48</v>
      </c>
      <c r="E7429" s="75" t="s">
        <v>6464</v>
      </c>
      <c r="F7429" s="309">
        <f t="shared" si="330"/>
        <v>385.77600000000001</v>
      </c>
      <c r="G7429" s="80" t="s">
        <v>3334</v>
      </c>
      <c r="H7429" s="358"/>
      <c r="L7429"/>
      <c r="M7429"/>
      <c r="P7429" s="9">
        <v>166</v>
      </c>
      <c r="V7429" s="39"/>
      <c r="Z7429" s="38"/>
      <c r="AA7429" s="38">
        <v>0</v>
      </c>
      <c r="AB7429" s="30"/>
      <c r="AC7429" s="31"/>
      <c r="AD7429" s="32"/>
      <c r="AE7429" s="32"/>
      <c r="AF7429" s="33"/>
      <c r="AJ7429" s="350"/>
      <c r="AK7429" s="3"/>
      <c r="AL7429" s="3"/>
      <c r="AM7429" s="311"/>
    </row>
    <row r="7430" spans="1:39" ht="12" customHeight="1" x14ac:dyDescent="0.25">
      <c r="A7430" s="73">
        <v>3501052</v>
      </c>
      <c r="B7430" s="98" t="s">
        <v>3158</v>
      </c>
      <c r="C7430" s="74"/>
      <c r="D7430" s="115">
        <v>321.48</v>
      </c>
      <c r="E7430" s="75" t="s">
        <v>6464</v>
      </c>
      <c r="F7430" s="309">
        <f t="shared" si="330"/>
        <v>385.77600000000001</v>
      </c>
      <c r="G7430" s="80" t="s">
        <v>3334</v>
      </c>
      <c r="H7430" s="358"/>
      <c r="L7430"/>
      <c r="M7430"/>
      <c r="P7430" s="9">
        <v>166</v>
      </c>
      <c r="V7430" s="39"/>
      <c r="Z7430" s="38"/>
      <c r="AA7430" s="38">
        <v>0</v>
      </c>
      <c r="AB7430" s="30"/>
      <c r="AC7430" s="31"/>
      <c r="AD7430" s="32"/>
      <c r="AE7430" s="32"/>
      <c r="AF7430" s="33"/>
      <c r="AJ7430" s="350"/>
      <c r="AK7430" s="3"/>
      <c r="AL7430" s="3"/>
      <c r="AM7430" s="311"/>
    </row>
    <row r="7431" spans="1:39" ht="12" customHeight="1" x14ac:dyDescent="0.25">
      <c r="A7431" s="73">
        <v>3501053</v>
      </c>
      <c r="B7431" s="98" t="s">
        <v>3159</v>
      </c>
      <c r="C7431" s="74"/>
      <c r="D7431" s="115">
        <v>321.48</v>
      </c>
      <c r="E7431" s="75" t="s">
        <v>6464</v>
      </c>
      <c r="F7431" s="309">
        <f t="shared" si="330"/>
        <v>385.77600000000001</v>
      </c>
      <c r="G7431" s="80" t="s">
        <v>3334</v>
      </c>
      <c r="H7431" s="358"/>
      <c r="L7431"/>
      <c r="M7431"/>
      <c r="P7431" s="9">
        <v>166</v>
      </c>
      <c r="V7431" s="39"/>
      <c r="Z7431" s="38"/>
      <c r="AA7431" s="38">
        <v>0</v>
      </c>
      <c r="AB7431" s="30"/>
      <c r="AC7431" s="31"/>
      <c r="AD7431" s="32"/>
      <c r="AE7431" s="32"/>
      <c r="AF7431" s="33"/>
      <c r="AJ7431" s="350"/>
      <c r="AK7431" s="3"/>
      <c r="AL7431" s="3"/>
      <c r="AM7431" s="311"/>
    </row>
    <row r="7432" spans="1:39" ht="12" customHeight="1" x14ac:dyDescent="0.25">
      <c r="A7432" s="73">
        <v>3501054</v>
      </c>
      <c r="B7432" s="98" t="s">
        <v>3160</v>
      </c>
      <c r="C7432" s="74"/>
      <c r="D7432" s="115">
        <v>321.48</v>
      </c>
      <c r="E7432" s="75" t="s">
        <v>6464</v>
      </c>
      <c r="F7432" s="309">
        <f t="shared" si="330"/>
        <v>385.77600000000001</v>
      </c>
      <c r="G7432" s="80" t="s">
        <v>3334</v>
      </c>
      <c r="H7432" s="358"/>
      <c r="L7432"/>
      <c r="M7432"/>
      <c r="P7432" s="9">
        <v>166</v>
      </c>
      <c r="V7432" s="39"/>
      <c r="Z7432" s="38"/>
      <c r="AA7432" s="38">
        <v>0</v>
      </c>
      <c r="AB7432" s="30"/>
      <c r="AC7432" s="31"/>
      <c r="AD7432" s="32"/>
      <c r="AE7432" s="32"/>
      <c r="AF7432" s="33"/>
      <c r="AJ7432" s="350"/>
      <c r="AK7432" s="3"/>
      <c r="AL7432" s="3"/>
      <c r="AM7432" s="311"/>
    </row>
    <row r="7433" spans="1:39" ht="12" customHeight="1" x14ac:dyDescent="0.25">
      <c r="A7433" s="73">
        <v>3501053</v>
      </c>
      <c r="B7433" s="98" t="s">
        <v>3159</v>
      </c>
      <c r="C7433" s="74"/>
      <c r="D7433" s="115">
        <v>321.48</v>
      </c>
      <c r="E7433" s="75" t="s">
        <v>6464</v>
      </c>
      <c r="F7433" s="309">
        <f t="shared" si="330"/>
        <v>385.77600000000001</v>
      </c>
      <c r="G7433" s="80" t="s">
        <v>3334</v>
      </c>
      <c r="H7433" s="358"/>
      <c r="L7433"/>
      <c r="M7433"/>
      <c r="P7433" s="9">
        <v>166</v>
      </c>
      <c r="V7433" s="39"/>
      <c r="Z7433" s="38"/>
      <c r="AA7433" s="38">
        <v>0</v>
      </c>
      <c r="AB7433" s="30"/>
      <c r="AC7433" s="31"/>
      <c r="AD7433" s="32"/>
      <c r="AE7433" s="32"/>
      <c r="AF7433" s="33"/>
      <c r="AJ7433" s="350"/>
      <c r="AK7433" s="3"/>
      <c r="AL7433" s="3"/>
      <c r="AM7433" s="311"/>
    </row>
    <row r="7434" spans="1:39" ht="12" customHeight="1" x14ac:dyDescent="0.25">
      <c r="A7434" s="73">
        <v>3501055</v>
      </c>
      <c r="B7434" s="98" t="s">
        <v>3161</v>
      </c>
      <c r="C7434" s="74"/>
      <c r="D7434" s="115">
        <v>321.48</v>
      </c>
      <c r="E7434" s="75" t="s">
        <v>6464</v>
      </c>
      <c r="F7434" s="309">
        <f t="shared" si="330"/>
        <v>385.77600000000001</v>
      </c>
      <c r="G7434" s="80" t="s">
        <v>3334</v>
      </c>
      <c r="H7434" s="358"/>
      <c r="L7434"/>
      <c r="M7434"/>
      <c r="P7434" s="9">
        <v>166</v>
      </c>
      <c r="V7434" s="39"/>
      <c r="Z7434" s="38"/>
      <c r="AA7434" s="38">
        <v>0</v>
      </c>
      <c r="AB7434" s="30"/>
      <c r="AC7434" s="31"/>
      <c r="AD7434" s="32"/>
      <c r="AE7434" s="32"/>
      <c r="AF7434" s="33"/>
      <c r="AJ7434" s="350"/>
      <c r="AK7434" s="3"/>
      <c r="AL7434" s="3"/>
      <c r="AM7434" s="311"/>
    </row>
    <row r="7435" spans="1:39" ht="12" customHeight="1" x14ac:dyDescent="0.25">
      <c r="A7435" s="73">
        <v>3501056</v>
      </c>
      <c r="B7435" s="98" t="s">
        <v>3162</v>
      </c>
      <c r="C7435" s="74"/>
      <c r="D7435" s="115">
        <v>321.48</v>
      </c>
      <c r="E7435" s="75"/>
      <c r="F7435" s="309">
        <f t="shared" si="330"/>
        <v>385.77600000000001</v>
      </c>
      <c r="G7435" s="80" t="s">
        <v>3334</v>
      </c>
      <c r="H7435" s="358"/>
      <c r="L7435"/>
      <c r="M7435"/>
      <c r="P7435" s="9">
        <v>166</v>
      </c>
      <c r="V7435" s="39"/>
      <c r="Z7435" s="38"/>
      <c r="AA7435" s="38">
        <v>0</v>
      </c>
      <c r="AB7435" s="30"/>
      <c r="AC7435" s="31"/>
      <c r="AD7435" s="32"/>
      <c r="AE7435" s="32"/>
      <c r="AF7435" s="33"/>
      <c r="AJ7435" s="350"/>
      <c r="AK7435" s="3"/>
      <c r="AL7435" s="3"/>
      <c r="AM7435" s="311"/>
    </row>
    <row r="7436" spans="1:39" ht="12" customHeight="1" x14ac:dyDescent="0.25">
      <c r="A7436" s="73">
        <v>3501057</v>
      </c>
      <c r="B7436" s="98" t="s">
        <v>3163</v>
      </c>
      <c r="C7436" s="74"/>
      <c r="D7436" s="115">
        <v>321.48</v>
      </c>
      <c r="E7436" s="75" t="s">
        <v>6464</v>
      </c>
      <c r="F7436" s="309">
        <f t="shared" si="330"/>
        <v>385.77600000000001</v>
      </c>
      <c r="G7436" s="80" t="s">
        <v>3334</v>
      </c>
      <c r="H7436" s="358"/>
      <c r="L7436"/>
      <c r="M7436"/>
      <c r="P7436" s="9">
        <v>166</v>
      </c>
      <c r="V7436" s="39"/>
      <c r="Z7436" s="38"/>
      <c r="AA7436" s="38">
        <v>0</v>
      </c>
      <c r="AB7436" s="30"/>
      <c r="AC7436" s="31"/>
      <c r="AD7436" s="32"/>
      <c r="AE7436" s="32"/>
      <c r="AF7436" s="33"/>
      <c r="AJ7436" s="350"/>
      <c r="AK7436" s="3"/>
      <c r="AL7436" s="3"/>
      <c r="AM7436" s="311"/>
    </row>
    <row r="7437" spans="1:39" ht="12" customHeight="1" x14ac:dyDescent="0.25">
      <c r="A7437" s="73">
        <v>3503055</v>
      </c>
      <c r="B7437" s="98" t="s">
        <v>3164</v>
      </c>
      <c r="C7437" s="74"/>
      <c r="D7437" s="115">
        <v>252.43</v>
      </c>
      <c r="E7437" s="75" t="s">
        <v>6463</v>
      </c>
      <c r="F7437" s="309">
        <f t="shared" si="330"/>
        <v>302.916</v>
      </c>
      <c r="G7437" s="80" t="s">
        <v>3334</v>
      </c>
      <c r="H7437" s="358"/>
      <c r="L7437"/>
      <c r="M7437"/>
      <c r="P7437" s="9">
        <v>166</v>
      </c>
      <c r="V7437" s="39"/>
      <c r="Z7437" s="38"/>
      <c r="AA7437" s="38">
        <v>0</v>
      </c>
      <c r="AB7437" s="30"/>
      <c r="AC7437" s="31"/>
      <c r="AD7437" s="32"/>
      <c r="AE7437" s="32"/>
      <c r="AF7437" s="33"/>
      <c r="AJ7437" s="350"/>
      <c r="AK7437" s="3"/>
      <c r="AL7437" s="3"/>
      <c r="AM7437" s="311"/>
    </row>
    <row r="7438" spans="1:39" ht="12" customHeight="1" x14ac:dyDescent="0.25">
      <c r="A7438" s="73">
        <v>3503056</v>
      </c>
      <c r="B7438" s="98" t="s">
        <v>3165</v>
      </c>
      <c r="C7438" s="74"/>
      <c r="D7438" s="115">
        <v>252.43</v>
      </c>
      <c r="E7438" s="75" t="s">
        <v>6463</v>
      </c>
      <c r="F7438" s="309">
        <f t="shared" si="330"/>
        <v>302.916</v>
      </c>
      <c r="G7438" s="80" t="s">
        <v>3334</v>
      </c>
      <c r="H7438" s="358"/>
      <c r="L7438"/>
      <c r="M7438"/>
      <c r="P7438" s="9">
        <v>166</v>
      </c>
      <c r="V7438" s="39"/>
      <c r="Z7438" s="38"/>
      <c r="AA7438" s="38">
        <v>0</v>
      </c>
      <c r="AB7438" s="30"/>
      <c r="AC7438" s="31"/>
      <c r="AD7438" s="32"/>
      <c r="AE7438" s="32"/>
      <c r="AF7438" s="33"/>
      <c r="AJ7438" s="350"/>
      <c r="AK7438" s="3"/>
      <c r="AL7438" s="3"/>
      <c r="AM7438" s="311"/>
    </row>
    <row r="7439" spans="1:39" ht="12" customHeight="1" x14ac:dyDescent="0.25">
      <c r="A7439" s="356">
        <v>3401049</v>
      </c>
      <c r="B7439" s="98" t="s">
        <v>4813</v>
      </c>
      <c r="C7439" s="74"/>
      <c r="D7439" s="115">
        <v>939.4</v>
      </c>
      <c r="E7439" s="75" t="s">
        <v>6463</v>
      </c>
      <c r="F7439" s="309">
        <f t="shared" si="330"/>
        <v>1127.28</v>
      </c>
      <c r="G7439" s="80" t="s">
        <v>3334</v>
      </c>
      <c r="H7439" s="358"/>
      <c r="L7439"/>
      <c r="M7439"/>
      <c r="P7439" s="9">
        <v>165</v>
      </c>
      <c r="V7439" s="39"/>
      <c r="Z7439" s="38"/>
      <c r="AA7439" s="38">
        <v>9.9997633892129159</v>
      </c>
      <c r="AB7439" s="30"/>
      <c r="AC7439" s="31"/>
      <c r="AD7439" s="32"/>
      <c r="AE7439" s="32"/>
      <c r="AF7439" s="33"/>
      <c r="AJ7439" s="350"/>
      <c r="AK7439" s="3"/>
      <c r="AL7439" s="3"/>
    </row>
    <row r="7440" spans="1:39" ht="12" customHeight="1" x14ac:dyDescent="0.25">
      <c r="A7440" s="73"/>
      <c r="B7440" s="98" t="s">
        <v>2984</v>
      </c>
      <c r="C7440" s="74"/>
      <c r="D7440" s="115"/>
      <c r="E7440" s="75"/>
      <c r="F7440" s="112"/>
      <c r="G7440" s="80" t="s">
        <v>3334</v>
      </c>
      <c r="H7440" s="358"/>
      <c r="L7440"/>
      <c r="M7440"/>
      <c r="V7440" s="39"/>
      <c r="Z7440" s="38"/>
      <c r="AA7440" s="38"/>
      <c r="AB7440" s="30"/>
      <c r="AC7440" s="31"/>
      <c r="AD7440" s="32"/>
      <c r="AE7440" s="32"/>
      <c r="AF7440" s="33"/>
      <c r="AJ7440" s="350"/>
      <c r="AK7440" s="3"/>
      <c r="AL7440" s="3"/>
    </row>
    <row r="7441" spans="1:39" ht="12" customHeight="1" x14ac:dyDescent="0.25">
      <c r="A7441" s="73">
        <v>2701028</v>
      </c>
      <c r="B7441" s="98" t="s">
        <v>3166</v>
      </c>
      <c r="C7441" s="74"/>
      <c r="D7441" s="115">
        <v>265.74</v>
      </c>
      <c r="E7441" s="75" t="s">
        <v>6464</v>
      </c>
      <c r="F7441" s="112">
        <f t="shared" si="330"/>
        <v>318.88799999999998</v>
      </c>
      <c r="G7441" s="80" t="s">
        <v>3334</v>
      </c>
      <c r="H7441" s="358"/>
      <c r="L7441"/>
      <c r="M7441"/>
      <c r="P7441" s="9">
        <v>166</v>
      </c>
      <c r="V7441" s="39"/>
      <c r="Z7441" s="38"/>
      <c r="AA7441" s="38">
        <v>0</v>
      </c>
      <c r="AB7441" s="30"/>
      <c r="AC7441" s="31"/>
      <c r="AD7441" s="32"/>
      <c r="AE7441" s="32"/>
      <c r="AF7441" s="33"/>
      <c r="AJ7441" s="350"/>
      <c r="AK7441" s="3"/>
      <c r="AL7441" s="3"/>
    </row>
    <row r="7442" spans="1:39" ht="12" customHeight="1" x14ac:dyDescent="0.25">
      <c r="A7442" s="73">
        <v>2701029</v>
      </c>
      <c r="B7442" s="98" t="s">
        <v>3167</v>
      </c>
      <c r="C7442" s="74"/>
      <c r="D7442" s="115">
        <v>260.07</v>
      </c>
      <c r="E7442" s="75" t="s">
        <v>6464</v>
      </c>
      <c r="F7442" s="112">
        <f t="shared" si="330"/>
        <v>312.084</v>
      </c>
      <c r="G7442" s="80" t="s">
        <v>3334</v>
      </c>
      <c r="H7442" s="358"/>
      <c r="L7442"/>
      <c r="M7442"/>
      <c r="P7442" s="9">
        <v>166</v>
      </c>
      <c r="V7442" s="39"/>
      <c r="Z7442" s="38"/>
      <c r="AA7442" s="38">
        <v>0</v>
      </c>
      <c r="AB7442" s="30"/>
      <c r="AC7442" s="31"/>
      <c r="AD7442" s="32"/>
      <c r="AE7442" s="32"/>
      <c r="AF7442" s="33"/>
      <c r="AJ7442" s="350"/>
      <c r="AK7442" s="3"/>
      <c r="AL7442" s="3"/>
    </row>
    <row r="7443" spans="1:39" ht="12" customHeight="1" x14ac:dyDescent="0.25">
      <c r="A7443" s="73">
        <v>2701052</v>
      </c>
      <c r="B7443" s="98" t="s">
        <v>3168</v>
      </c>
      <c r="C7443" s="74"/>
      <c r="D7443" s="115">
        <v>274.54000000000002</v>
      </c>
      <c r="E7443" s="75"/>
      <c r="F7443" s="112">
        <f t="shared" si="330"/>
        <v>329.44800000000004</v>
      </c>
      <c r="G7443" s="80" t="s">
        <v>3334</v>
      </c>
      <c r="H7443" s="358"/>
      <c r="L7443"/>
      <c r="M7443"/>
      <c r="P7443" s="9">
        <v>166</v>
      </c>
      <c r="V7443" s="39"/>
      <c r="Z7443" s="38"/>
      <c r="AA7443" s="38">
        <v>0</v>
      </c>
      <c r="AB7443" s="30"/>
      <c r="AC7443" s="31"/>
      <c r="AD7443" s="32"/>
      <c r="AE7443" s="32"/>
      <c r="AF7443" s="33"/>
      <c r="AJ7443" s="350"/>
      <c r="AK7443" s="3"/>
      <c r="AL7443" s="3"/>
    </row>
    <row r="7444" spans="1:39" ht="12" customHeight="1" x14ac:dyDescent="0.25">
      <c r="A7444" s="73">
        <v>2701060</v>
      </c>
      <c r="B7444" s="98" t="s">
        <v>3169</v>
      </c>
      <c r="C7444" s="74"/>
      <c r="D7444" s="115">
        <v>260.07</v>
      </c>
      <c r="E7444" s="75"/>
      <c r="F7444" s="112">
        <f t="shared" si="330"/>
        <v>312.084</v>
      </c>
      <c r="G7444" s="80" t="s">
        <v>3334</v>
      </c>
      <c r="H7444" s="358"/>
      <c r="L7444"/>
      <c r="M7444"/>
      <c r="P7444" s="9">
        <v>166</v>
      </c>
      <c r="V7444" s="39"/>
      <c r="Z7444" s="38"/>
      <c r="AA7444" s="38">
        <v>0</v>
      </c>
      <c r="AB7444" s="30"/>
      <c r="AC7444" s="31"/>
      <c r="AD7444" s="32"/>
      <c r="AE7444" s="32"/>
      <c r="AF7444" s="33"/>
      <c r="AJ7444" s="350"/>
      <c r="AK7444" s="3"/>
      <c r="AL7444" s="3"/>
    </row>
    <row r="7445" spans="1:39" ht="12" customHeight="1" x14ac:dyDescent="0.25">
      <c r="A7445" s="73">
        <v>3503065</v>
      </c>
      <c r="B7445" s="98" t="s">
        <v>3150</v>
      </c>
      <c r="C7445" s="74"/>
      <c r="D7445" s="115">
        <v>376.27</v>
      </c>
      <c r="E7445" s="75" t="s">
        <v>1</v>
      </c>
      <c r="F7445" s="309">
        <f t="shared" si="330"/>
        <v>451.52399999999994</v>
      </c>
      <c r="G7445" s="80" t="s">
        <v>3334</v>
      </c>
      <c r="H7445" s="358"/>
      <c r="L7445"/>
      <c r="M7445"/>
      <c r="P7445" s="9">
        <v>166</v>
      </c>
      <c r="V7445" s="39"/>
      <c r="Z7445" s="38"/>
      <c r="AA7445" s="38">
        <v>0</v>
      </c>
      <c r="AB7445" s="30"/>
      <c r="AC7445" s="31"/>
      <c r="AD7445" s="32"/>
      <c r="AE7445" s="32"/>
      <c r="AF7445" s="33"/>
      <c r="AJ7445" s="350"/>
      <c r="AK7445" s="3"/>
      <c r="AL7445" s="3"/>
      <c r="AM7445" s="311"/>
    </row>
    <row r="7446" spans="1:39" ht="12" customHeight="1" x14ac:dyDescent="0.25">
      <c r="A7446" s="356">
        <v>3401041</v>
      </c>
      <c r="B7446" s="98" t="s">
        <v>4810</v>
      </c>
      <c r="C7446" s="74"/>
      <c r="D7446" s="115">
        <v>939.4</v>
      </c>
      <c r="E7446" s="75" t="s">
        <v>6463</v>
      </c>
      <c r="F7446" s="309">
        <f t="shared" si="330"/>
        <v>1127.28</v>
      </c>
      <c r="G7446" s="80" t="s">
        <v>3334</v>
      </c>
      <c r="H7446" s="358"/>
      <c r="L7446"/>
      <c r="M7446"/>
      <c r="P7446" s="9">
        <v>165</v>
      </c>
      <c r="V7446" s="39"/>
      <c r="Z7446" s="38"/>
      <c r="AA7446" s="38">
        <v>9.999684870639399</v>
      </c>
      <c r="AB7446" s="30"/>
      <c r="AC7446" s="31"/>
      <c r="AD7446" s="32"/>
      <c r="AE7446" s="32"/>
      <c r="AF7446" s="33"/>
      <c r="AJ7446" s="350"/>
      <c r="AK7446" s="3"/>
      <c r="AL7446" s="3"/>
    </row>
    <row r="7447" spans="1:39" ht="12" customHeight="1" x14ac:dyDescent="0.25">
      <c r="A7447" s="73"/>
      <c r="B7447" s="98" t="s">
        <v>2984</v>
      </c>
      <c r="C7447" s="74"/>
      <c r="D7447" s="115"/>
      <c r="E7447" s="75"/>
      <c r="F7447" s="112"/>
      <c r="G7447" s="80" t="s">
        <v>3334</v>
      </c>
      <c r="H7447" s="358"/>
      <c r="L7447"/>
      <c r="M7447"/>
      <c r="V7447" s="39"/>
      <c r="Z7447" s="38"/>
      <c r="AA7447" s="38"/>
      <c r="AB7447" s="30"/>
      <c r="AC7447" s="31"/>
      <c r="AD7447" s="32"/>
      <c r="AE7447" s="32"/>
      <c r="AF7447" s="33"/>
      <c r="AJ7447" s="350"/>
      <c r="AK7447" s="3"/>
      <c r="AL7447" s="3"/>
    </row>
    <row r="7448" spans="1:39" ht="12" customHeight="1" x14ac:dyDescent="0.25">
      <c r="A7448" s="73">
        <v>2701063</v>
      </c>
      <c r="B7448" s="98" t="s">
        <v>3116</v>
      </c>
      <c r="C7448" s="74"/>
      <c r="D7448" s="115">
        <v>178.23</v>
      </c>
      <c r="E7448" s="75" t="s">
        <v>6464</v>
      </c>
      <c r="F7448" s="112">
        <f t="shared" si="330"/>
        <v>213.87599999999998</v>
      </c>
      <c r="G7448" s="80" t="s">
        <v>3334</v>
      </c>
      <c r="H7448" s="358"/>
      <c r="L7448"/>
      <c r="M7448"/>
      <c r="P7448" s="9">
        <v>166</v>
      </c>
      <c r="V7448" s="39"/>
      <c r="Z7448" s="38"/>
      <c r="AA7448" s="38">
        <v>0</v>
      </c>
      <c r="AB7448" s="30"/>
      <c r="AC7448" s="31"/>
      <c r="AD7448" s="32"/>
      <c r="AE7448" s="32"/>
      <c r="AF7448" s="33"/>
      <c r="AJ7448" s="350"/>
      <c r="AK7448" s="3"/>
      <c r="AL7448" s="3"/>
    </row>
    <row r="7449" spans="1:39" ht="12" customHeight="1" x14ac:dyDescent="0.25">
      <c r="A7449" s="73">
        <v>2701050</v>
      </c>
      <c r="B7449" s="98" t="s">
        <v>3117</v>
      </c>
      <c r="C7449" s="74"/>
      <c r="D7449" s="115">
        <v>187.14</v>
      </c>
      <c r="E7449" s="75" t="s">
        <v>6464</v>
      </c>
      <c r="F7449" s="112">
        <f t="shared" si="330"/>
        <v>224.56799999999998</v>
      </c>
      <c r="G7449" s="80" t="s">
        <v>3334</v>
      </c>
      <c r="H7449" s="358"/>
      <c r="L7449"/>
      <c r="M7449"/>
      <c r="P7449" s="9">
        <v>166</v>
      </c>
      <c r="V7449" s="39"/>
      <c r="Z7449" s="38"/>
      <c r="AA7449" s="38">
        <v>0</v>
      </c>
      <c r="AB7449" s="30"/>
      <c r="AC7449" s="31"/>
      <c r="AD7449" s="32"/>
      <c r="AE7449" s="32"/>
      <c r="AF7449" s="33"/>
      <c r="AJ7449" s="350"/>
      <c r="AK7449" s="3"/>
      <c r="AL7449" s="3"/>
    </row>
    <row r="7450" spans="1:39" ht="12" customHeight="1" x14ac:dyDescent="0.25">
      <c r="A7450" s="73">
        <v>2701042</v>
      </c>
      <c r="B7450" s="98" t="s">
        <v>3118</v>
      </c>
      <c r="C7450" s="74"/>
      <c r="D7450" s="115">
        <v>187.14</v>
      </c>
      <c r="E7450" s="75" t="s">
        <v>1</v>
      </c>
      <c r="F7450" s="112">
        <f t="shared" si="330"/>
        <v>224.56799999999998</v>
      </c>
      <c r="G7450" s="80" t="s">
        <v>3334</v>
      </c>
      <c r="H7450" s="358"/>
      <c r="L7450"/>
      <c r="M7450"/>
      <c r="P7450" s="9">
        <v>166</v>
      </c>
      <c r="V7450" s="39"/>
      <c r="Z7450" s="38"/>
      <c r="AA7450" s="38">
        <v>0</v>
      </c>
      <c r="AB7450" s="30"/>
      <c r="AC7450" s="31"/>
      <c r="AD7450" s="32"/>
      <c r="AE7450" s="32"/>
      <c r="AF7450" s="33"/>
      <c r="AJ7450" s="350"/>
      <c r="AK7450" s="3"/>
      <c r="AL7450" s="3"/>
    </row>
    <row r="7451" spans="1:39" ht="12" customHeight="1" x14ac:dyDescent="0.25">
      <c r="A7451" s="73">
        <v>2701011</v>
      </c>
      <c r="B7451" s="98" t="s">
        <v>3119</v>
      </c>
      <c r="C7451" s="74"/>
      <c r="D7451" s="115">
        <v>187.14</v>
      </c>
      <c r="E7451" s="75" t="s">
        <v>1</v>
      </c>
      <c r="F7451" s="112">
        <f t="shared" si="330"/>
        <v>224.56799999999998</v>
      </c>
      <c r="G7451" s="80" t="s">
        <v>3334</v>
      </c>
      <c r="H7451" s="358"/>
      <c r="L7451"/>
      <c r="M7451"/>
      <c r="P7451" s="9">
        <v>166</v>
      </c>
      <c r="V7451" s="39"/>
      <c r="Z7451" s="38"/>
      <c r="AA7451" s="38">
        <v>0</v>
      </c>
      <c r="AB7451" s="30"/>
      <c r="AC7451" s="31"/>
      <c r="AD7451" s="32"/>
      <c r="AE7451" s="32"/>
      <c r="AF7451" s="33"/>
      <c r="AJ7451" s="350"/>
      <c r="AK7451" s="3"/>
      <c r="AL7451" s="3"/>
    </row>
    <row r="7452" spans="1:39" ht="12" customHeight="1" x14ac:dyDescent="0.25">
      <c r="A7452" s="73">
        <v>2701049</v>
      </c>
      <c r="B7452" s="98" t="s">
        <v>3120</v>
      </c>
      <c r="C7452" s="74"/>
      <c r="D7452" s="115">
        <v>187.14</v>
      </c>
      <c r="E7452" s="75" t="s">
        <v>6464</v>
      </c>
      <c r="F7452" s="112">
        <f t="shared" si="330"/>
        <v>224.56799999999998</v>
      </c>
      <c r="G7452" s="80" t="s">
        <v>3334</v>
      </c>
      <c r="H7452" s="358"/>
      <c r="L7452"/>
      <c r="M7452"/>
      <c r="P7452" s="9">
        <v>166</v>
      </c>
      <c r="V7452" s="39"/>
      <c r="Z7452" s="38"/>
      <c r="AA7452" s="38">
        <v>0</v>
      </c>
      <c r="AB7452" s="30"/>
      <c r="AC7452" s="31"/>
      <c r="AD7452" s="32"/>
      <c r="AE7452" s="32"/>
      <c r="AF7452" s="33"/>
      <c r="AJ7452" s="350"/>
      <c r="AK7452" s="3"/>
      <c r="AL7452" s="3"/>
    </row>
    <row r="7453" spans="1:39" ht="12" customHeight="1" x14ac:dyDescent="0.25">
      <c r="A7453" s="73">
        <v>2701007</v>
      </c>
      <c r="B7453" s="98" t="s">
        <v>3121</v>
      </c>
      <c r="C7453" s="74"/>
      <c r="D7453" s="115">
        <v>230.86</v>
      </c>
      <c r="E7453" s="75" t="s">
        <v>1</v>
      </c>
      <c r="F7453" s="112">
        <f t="shared" ref="F7453:F7516" si="331">D7453*1.2</f>
        <v>277.03199999999998</v>
      </c>
      <c r="G7453" s="80" t="s">
        <v>3334</v>
      </c>
      <c r="H7453" s="358"/>
      <c r="L7453"/>
      <c r="M7453"/>
      <c r="P7453" s="9">
        <v>166</v>
      </c>
      <c r="V7453" s="39"/>
      <c r="Z7453" s="38"/>
      <c r="AA7453" s="38">
        <v>0</v>
      </c>
      <c r="AB7453" s="30"/>
      <c r="AC7453" s="31"/>
      <c r="AD7453" s="32"/>
      <c r="AE7453" s="32"/>
      <c r="AF7453" s="33"/>
      <c r="AJ7453" s="350"/>
      <c r="AK7453" s="3"/>
      <c r="AL7453" s="3"/>
    </row>
    <row r="7454" spans="1:39" ht="12" customHeight="1" x14ac:dyDescent="0.25">
      <c r="A7454" s="73">
        <v>2701059</v>
      </c>
      <c r="B7454" s="98" t="s">
        <v>3122</v>
      </c>
      <c r="C7454" s="74"/>
      <c r="D7454" s="115">
        <v>187.14</v>
      </c>
      <c r="E7454" s="75" t="s">
        <v>6464</v>
      </c>
      <c r="F7454" s="112">
        <f t="shared" si="331"/>
        <v>224.56799999999998</v>
      </c>
      <c r="G7454" s="80" t="s">
        <v>3334</v>
      </c>
      <c r="H7454" s="358"/>
      <c r="L7454"/>
      <c r="M7454"/>
      <c r="P7454" s="9">
        <v>166</v>
      </c>
      <c r="V7454" s="39"/>
      <c r="Z7454" s="38"/>
      <c r="AA7454" s="38">
        <v>0</v>
      </c>
      <c r="AB7454" s="30"/>
      <c r="AC7454" s="31"/>
      <c r="AD7454" s="32"/>
      <c r="AE7454" s="32"/>
      <c r="AF7454" s="33"/>
      <c r="AJ7454" s="350"/>
      <c r="AK7454" s="3"/>
      <c r="AL7454" s="3"/>
    </row>
    <row r="7455" spans="1:39" ht="12" customHeight="1" x14ac:dyDescent="0.25">
      <c r="A7455" s="73">
        <v>3503046</v>
      </c>
      <c r="B7455" s="98" t="s">
        <v>3123</v>
      </c>
      <c r="C7455" s="74"/>
      <c r="D7455" s="115">
        <v>268.35000000000002</v>
      </c>
      <c r="E7455" s="75" t="s">
        <v>6463</v>
      </c>
      <c r="F7455" s="309">
        <f t="shared" si="331"/>
        <v>322.02000000000004</v>
      </c>
      <c r="G7455" s="80" t="s">
        <v>3334</v>
      </c>
      <c r="H7455" s="358"/>
      <c r="L7455"/>
      <c r="M7455"/>
      <c r="P7455" s="9">
        <v>166</v>
      </c>
      <c r="V7455" s="39"/>
      <c r="Z7455" s="38"/>
      <c r="AA7455" s="38">
        <v>0</v>
      </c>
      <c r="AB7455" s="30"/>
      <c r="AC7455" s="31"/>
      <c r="AD7455" s="32"/>
      <c r="AE7455" s="32"/>
      <c r="AF7455" s="33"/>
      <c r="AJ7455" s="350"/>
      <c r="AK7455" s="3"/>
      <c r="AL7455" s="3"/>
      <c r="AM7455" s="311"/>
    </row>
    <row r="7456" spans="1:39" ht="12" customHeight="1" x14ac:dyDescent="0.25">
      <c r="A7456" s="73">
        <v>3503047</v>
      </c>
      <c r="B7456" s="98" t="s">
        <v>3124</v>
      </c>
      <c r="C7456" s="74"/>
      <c r="D7456" s="115">
        <v>268.35000000000002</v>
      </c>
      <c r="E7456" s="75" t="s">
        <v>6463</v>
      </c>
      <c r="F7456" s="309">
        <f t="shared" si="331"/>
        <v>322.02000000000004</v>
      </c>
      <c r="G7456" s="80" t="s">
        <v>3334</v>
      </c>
      <c r="H7456" s="358"/>
      <c r="L7456"/>
      <c r="M7456"/>
      <c r="P7456" s="9">
        <v>166</v>
      </c>
      <c r="V7456" s="39"/>
      <c r="Z7456" s="38"/>
      <c r="AA7456" s="38">
        <v>0</v>
      </c>
      <c r="AB7456" s="30"/>
      <c r="AC7456" s="31"/>
      <c r="AD7456" s="32"/>
      <c r="AE7456" s="32"/>
      <c r="AF7456" s="33"/>
      <c r="AJ7456" s="350"/>
      <c r="AK7456" s="3"/>
      <c r="AL7456" s="3"/>
      <c r="AM7456" s="311"/>
    </row>
    <row r="7457" spans="1:39" ht="12" customHeight="1" x14ac:dyDescent="0.25">
      <c r="A7457" s="73">
        <v>3503048</v>
      </c>
      <c r="B7457" s="98" t="s">
        <v>3125</v>
      </c>
      <c r="C7457" s="74"/>
      <c r="D7457" s="115">
        <v>268.35000000000002</v>
      </c>
      <c r="E7457" s="75" t="s">
        <v>6463</v>
      </c>
      <c r="F7457" s="309">
        <f t="shared" si="331"/>
        <v>322.02000000000004</v>
      </c>
      <c r="G7457" s="80" t="s">
        <v>3334</v>
      </c>
      <c r="H7457" s="358"/>
      <c r="L7457"/>
      <c r="M7457"/>
      <c r="P7457" s="9">
        <v>166</v>
      </c>
      <c r="V7457" s="39"/>
      <c r="Z7457" s="38"/>
      <c r="AA7457" s="38">
        <v>0</v>
      </c>
      <c r="AB7457" s="30"/>
      <c r="AC7457" s="31"/>
      <c r="AD7457" s="32"/>
      <c r="AE7457" s="32"/>
      <c r="AF7457" s="33"/>
      <c r="AJ7457" s="350"/>
      <c r="AK7457" s="3"/>
      <c r="AL7457" s="3"/>
      <c r="AM7457" s="311"/>
    </row>
    <row r="7458" spans="1:39" ht="12" customHeight="1" x14ac:dyDescent="0.25">
      <c r="A7458" s="73">
        <v>3503049</v>
      </c>
      <c r="B7458" s="98" t="s">
        <v>3126</v>
      </c>
      <c r="C7458" s="74"/>
      <c r="D7458" s="115">
        <v>268.35000000000002</v>
      </c>
      <c r="E7458" s="75" t="s">
        <v>6463</v>
      </c>
      <c r="F7458" s="309">
        <f t="shared" si="331"/>
        <v>322.02000000000004</v>
      </c>
      <c r="G7458" s="80" t="s">
        <v>3334</v>
      </c>
      <c r="H7458" s="358"/>
      <c r="L7458"/>
      <c r="M7458"/>
      <c r="P7458" s="9">
        <v>166</v>
      </c>
      <c r="V7458" s="39"/>
      <c r="Z7458" s="38"/>
      <c r="AA7458" s="38">
        <v>0</v>
      </c>
      <c r="AB7458" s="30"/>
      <c r="AC7458" s="31"/>
      <c r="AD7458" s="32"/>
      <c r="AE7458" s="32"/>
      <c r="AF7458" s="33"/>
      <c r="AJ7458" s="350"/>
      <c r="AK7458" s="3"/>
      <c r="AL7458" s="3"/>
      <c r="AM7458" s="311"/>
    </row>
    <row r="7459" spans="1:39" ht="12" customHeight="1" x14ac:dyDescent="0.25">
      <c r="A7459" s="73">
        <v>3503050</v>
      </c>
      <c r="B7459" s="98" t="s">
        <v>3127</v>
      </c>
      <c r="C7459" s="74"/>
      <c r="D7459" s="115">
        <v>268.35000000000002</v>
      </c>
      <c r="E7459" s="75" t="s">
        <v>6463</v>
      </c>
      <c r="F7459" s="309">
        <f t="shared" si="331"/>
        <v>322.02000000000004</v>
      </c>
      <c r="G7459" s="80" t="s">
        <v>3334</v>
      </c>
      <c r="H7459" s="358"/>
      <c r="L7459"/>
      <c r="M7459"/>
      <c r="P7459" s="9">
        <v>166</v>
      </c>
      <c r="V7459" s="39"/>
      <c r="Z7459" s="38"/>
      <c r="AA7459" s="38">
        <v>0</v>
      </c>
      <c r="AB7459" s="30"/>
      <c r="AC7459" s="31"/>
      <c r="AD7459" s="32"/>
      <c r="AE7459" s="32"/>
      <c r="AF7459" s="33"/>
      <c r="AJ7459" s="350"/>
      <c r="AK7459" s="3"/>
      <c r="AL7459" s="3"/>
      <c r="AM7459" s="311"/>
    </row>
    <row r="7460" spans="1:39" ht="12" customHeight="1" x14ac:dyDescent="0.25">
      <c r="A7460" s="73">
        <v>3503051</v>
      </c>
      <c r="B7460" s="98" t="s">
        <v>3128</v>
      </c>
      <c r="C7460" s="74"/>
      <c r="D7460" s="115">
        <v>268.35000000000002</v>
      </c>
      <c r="E7460" s="75" t="s">
        <v>6463</v>
      </c>
      <c r="F7460" s="309">
        <f t="shared" si="331"/>
        <v>322.02000000000004</v>
      </c>
      <c r="G7460" s="80" t="s">
        <v>3334</v>
      </c>
      <c r="H7460" s="358"/>
      <c r="L7460"/>
      <c r="M7460"/>
      <c r="P7460" s="9">
        <v>166</v>
      </c>
      <c r="V7460" s="39"/>
      <c r="Z7460" s="38"/>
      <c r="AA7460" s="38">
        <v>0</v>
      </c>
      <c r="AB7460" s="30"/>
      <c r="AC7460" s="31"/>
      <c r="AD7460" s="32"/>
      <c r="AE7460" s="32"/>
      <c r="AF7460" s="33"/>
      <c r="AJ7460" s="350"/>
      <c r="AK7460" s="3"/>
      <c r="AL7460" s="3"/>
      <c r="AM7460" s="311"/>
    </row>
    <row r="7461" spans="1:39" ht="12" customHeight="1" x14ac:dyDescent="0.25">
      <c r="A7461" s="73">
        <v>3503052</v>
      </c>
      <c r="B7461" s="98" t="s">
        <v>3129</v>
      </c>
      <c r="C7461" s="74"/>
      <c r="D7461" s="115">
        <v>268.35000000000002</v>
      </c>
      <c r="E7461" s="75" t="s">
        <v>6463</v>
      </c>
      <c r="F7461" s="309">
        <f t="shared" si="331"/>
        <v>322.02000000000004</v>
      </c>
      <c r="G7461" s="80" t="s">
        <v>3334</v>
      </c>
      <c r="H7461" s="358"/>
      <c r="L7461"/>
      <c r="M7461"/>
      <c r="P7461" s="9">
        <v>166</v>
      </c>
      <c r="V7461" s="39"/>
      <c r="Z7461" s="38"/>
      <c r="AA7461" s="38">
        <v>0</v>
      </c>
      <c r="AB7461" s="30"/>
      <c r="AC7461" s="31"/>
      <c r="AD7461" s="32"/>
      <c r="AE7461" s="32"/>
      <c r="AF7461" s="33"/>
      <c r="AJ7461" s="350"/>
      <c r="AK7461" s="3"/>
      <c r="AL7461" s="3"/>
      <c r="AM7461" s="311"/>
    </row>
    <row r="7462" spans="1:39" ht="12" customHeight="1" x14ac:dyDescent="0.25">
      <c r="A7462" s="73">
        <v>3503054</v>
      </c>
      <c r="B7462" s="98" t="s">
        <v>3130</v>
      </c>
      <c r="C7462" s="74"/>
      <c r="D7462" s="115">
        <v>268.35000000000002</v>
      </c>
      <c r="E7462" s="75" t="s">
        <v>6463</v>
      </c>
      <c r="F7462" s="309">
        <f t="shared" si="331"/>
        <v>322.02000000000004</v>
      </c>
      <c r="G7462" s="80" t="s">
        <v>3334</v>
      </c>
      <c r="H7462" s="358"/>
      <c r="L7462"/>
      <c r="M7462"/>
      <c r="P7462" s="9">
        <v>166</v>
      </c>
      <c r="V7462" s="39"/>
      <c r="Z7462" s="38"/>
      <c r="AA7462" s="38">
        <v>0</v>
      </c>
      <c r="AB7462" s="30"/>
      <c r="AC7462" s="31"/>
      <c r="AD7462" s="32"/>
      <c r="AE7462" s="32"/>
      <c r="AF7462" s="33"/>
      <c r="AJ7462" s="350"/>
      <c r="AK7462" s="3"/>
      <c r="AL7462" s="3"/>
      <c r="AM7462" s="311"/>
    </row>
    <row r="7463" spans="1:39" ht="12" customHeight="1" x14ac:dyDescent="0.25">
      <c r="A7463" s="73">
        <v>3502025</v>
      </c>
      <c r="B7463" s="98" t="s">
        <v>3131</v>
      </c>
      <c r="C7463" s="74"/>
      <c r="D7463" s="115">
        <v>333.04</v>
      </c>
      <c r="E7463" s="75" t="s">
        <v>6464</v>
      </c>
      <c r="F7463" s="309">
        <f t="shared" si="331"/>
        <v>399.64800000000002</v>
      </c>
      <c r="G7463" s="80" t="s">
        <v>3334</v>
      </c>
      <c r="H7463" s="358"/>
      <c r="L7463"/>
      <c r="M7463"/>
      <c r="P7463" s="9">
        <v>166</v>
      </c>
      <c r="V7463" s="39"/>
      <c r="Z7463" s="38"/>
      <c r="AA7463" s="38">
        <v>0</v>
      </c>
      <c r="AB7463" s="30"/>
      <c r="AC7463" s="31"/>
      <c r="AD7463" s="32"/>
      <c r="AE7463" s="32"/>
      <c r="AF7463" s="33"/>
      <c r="AJ7463" s="350"/>
      <c r="AK7463" s="3"/>
      <c r="AL7463" s="3"/>
      <c r="AM7463" s="311"/>
    </row>
    <row r="7464" spans="1:39" ht="12" customHeight="1" x14ac:dyDescent="0.25">
      <c r="A7464" s="73">
        <v>3502027</v>
      </c>
      <c r="B7464" s="98" t="s">
        <v>3132</v>
      </c>
      <c r="C7464" s="74"/>
      <c r="D7464" s="115">
        <v>333.04</v>
      </c>
      <c r="E7464" s="75" t="s">
        <v>6464</v>
      </c>
      <c r="F7464" s="309">
        <f t="shared" si="331"/>
        <v>399.64800000000002</v>
      </c>
      <c r="G7464" s="80" t="s">
        <v>3334</v>
      </c>
      <c r="H7464" s="358"/>
      <c r="L7464"/>
      <c r="M7464"/>
      <c r="P7464" s="9">
        <v>166</v>
      </c>
      <c r="V7464" s="39"/>
      <c r="Z7464" s="38"/>
      <c r="AA7464" s="38">
        <v>0</v>
      </c>
      <c r="AB7464" s="30"/>
      <c r="AC7464" s="31"/>
      <c r="AD7464" s="32"/>
      <c r="AE7464" s="32"/>
      <c r="AF7464" s="33"/>
      <c r="AJ7464" s="350"/>
      <c r="AK7464" s="3"/>
      <c r="AL7464" s="3"/>
      <c r="AM7464" s="311"/>
    </row>
    <row r="7465" spans="1:39" ht="12" customHeight="1" x14ac:dyDescent="0.25">
      <c r="A7465" s="73">
        <v>3502029</v>
      </c>
      <c r="B7465" s="98" t="s">
        <v>3133</v>
      </c>
      <c r="C7465" s="74"/>
      <c r="D7465" s="115">
        <v>333.04</v>
      </c>
      <c r="E7465" s="75" t="s">
        <v>6464</v>
      </c>
      <c r="F7465" s="309">
        <f t="shared" si="331"/>
        <v>399.64800000000002</v>
      </c>
      <c r="G7465" s="80" t="s">
        <v>3334</v>
      </c>
      <c r="H7465" s="358"/>
      <c r="L7465"/>
      <c r="M7465"/>
      <c r="P7465" s="9">
        <v>166</v>
      </c>
      <c r="V7465" s="39"/>
      <c r="Z7465" s="38"/>
      <c r="AA7465" s="38">
        <v>0</v>
      </c>
      <c r="AB7465" s="30"/>
      <c r="AC7465" s="31"/>
      <c r="AD7465" s="32"/>
      <c r="AE7465" s="32"/>
      <c r="AF7465" s="33"/>
      <c r="AJ7465" s="350"/>
      <c r="AK7465" s="3"/>
      <c r="AL7465" s="3"/>
      <c r="AM7465" s="311"/>
    </row>
    <row r="7466" spans="1:39" ht="12" customHeight="1" x14ac:dyDescent="0.25">
      <c r="A7466" s="73">
        <v>3502028</v>
      </c>
      <c r="B7466" s="98" t="s">
        <v>3134</v>
      </c>
      <c r="C7466" s="74"/>
      <c r="D7466" s="115">
        <v>437.13</v>
      </c>
      <c r="E7466" s="75"/>
      <c r="F7466" s="112">
        <f t="shared" si="331"/>
        <v>524.55599999999993</v>
      </c>
      <c r="G7466" s="80" t="s">
        <v>3334</v>
      </c>
      <c r="H7466" s="358"/>
      <c r="L7466"/>
      <c r="M7466"/>
      <c r="P7466" s="9">
        <v>166</v>
      </c>
      <c r="V7466" s="39"/>
      <c r="Z7466" s="38"/>
      <c r="AA7466" s="38">
        <v>14.999508535106969</v>
      </c>
      <c r="AB7466" s="30"/>
      <c r="AC7466" s="31"/>
      <c r="AD7466" s="32"/>
      <c r="AE7466" s="32"/>
      <c r="AF7466" s="33"/>
      <c r="AJ7466" s="350"/>
      <c r="AK7466" s="3"/>
      <c r="AL7466" s="3"/>
    </row>
    <row r="7467" spans="1:39" ht="12" customHeight="1" x14ac:dyDescent="0.25">
      <c r="A7467" s="73">
        <v>3502026</v>
      </c>
      <c r="B7467" s="98" t="s">
        <v>3135</v>
      </c>
      <c r="C7467" s="74"/>
      <c r="D7467" s="115">
        <v>333.04</v>
      </c>
      <c r="E7467" s="75" t="s">
        <v>6464</v>
      </c>
      <c r="F7467" s="309">
        <f t="shared" si="331"/>
        <v>399.64800000000002</v>
      </c>
      <c r="G7467" s="80" t="s">
        <v>3334</v>
      </c>
      <c r="H7467" s="358"/>
      <c r="L7467"/>
      <c r="M7467"/>
      <c r="P7467" s="9">
        <v>166</v>
      </c>
      <c r="V7467" s="39"/>
      <c r="Z7467" s="38"/>
      <c r="AA7467" s="38">
        <v>0</v>
      </c>
      <c r="AB7467" s="30"/>
      <c r="AC7467" s="31"/>
      <c r="AD7467" s="32"/>
      <c r="AE7467" s="32"/>
      <c r="AF7467" s="33"/>
      <c r="AJ7467" s="350"/>
      <c r="AK7467" s="3"/>
      <c r="AL7467" s="3"/>
      <c r="AM7467" s="311"/>
    </row>
    <row r="7468" spans="1:39" ht="12" customHeight="1" x14ac:dyDescent="0.25">
      <c r="A7468" s="73">
        <v>3501042</v>
      </c>
      <c r="B7468" s="98" t="s">
        <v>3136</v>
      </c>
      <c r="C7468" s="74"/>
      <c r="D7468" s="115">
        <v>367.62</v>
      </c>
      <c r="E7468" s="75" t="s">
        <v>6464</v>
      </c>
      <c r="F7468" s="309">
        <f t="shared" si="331"/>
        <v>441.14400000000001</v>
      </c>
      <c r="G7468" s="80" t="s">
        <v>3334</v>
      </c>
      <c r="H7468" s="358"/>
      <c r="L7468"/>
      <c r="M7468"/>
      <c r="P7468" s="9">
        <v>166</v>
      </c>
      <c r="V7468" s="39"/>
      <c r="Z7468" s="38"/>
      <c r="AA7468" s="38">
        <v>0</v>
      </c>
      <c r="AB7468" s="30"/>
      <c r="AC7468" s="31"/>
      <c r="AD7468" s="32"/>
      <c r="AE7468" s="32"/>
      <c r="AF7468" s="33"/>
      <c r="AJ7468" s="350"/>
      <c r="AK7468" s="3"/>
      <c r="AL7468" s="3"/>
      <c r="AM7468" s="311"/>
    </row>
    <row r="7469" spans="1:39" ht="12" customHeight="1" x14ac:dyDescent="0.25">
      <c r="A7469" s="73"/>
      <c r="B7469" s="98" t="s">
        <v>3137</v>
      </c>
      <c r="C7469" s="74"/>
      <c r="D7469" s="115">
        <v>317.08</v>
      </c>
      <c r="E7469" s="75"/>
      <c r="F7469" s="112">
        <f t="shared" si="331"/>
        <v>380.49599999999998</v>
      </c>
      <c r="G7469" s="80" t="s">
        <v>3334</v>
      </c>
      <c r="H7469" s="358"/>
      <c r="L7469"/>
      <c r="M7469"/>
      <c r="P7469" s="9">
        <v>166</v>
      </c>
      <c r="V7469" s="39"/>
      <c r="Z7469" s="38"/>
      <c r="AA7469" s="38"/>
      <c r="AB7469" s="30"/>
      <c r="AC7469" s="31"/>
      <c r="AD7469" s="32"/>
      <c r="AE7469" s="32"/>
      <c r="AF7469" s="33"/>
      <c r="AJ7469" s="350"/>
      <c r="AK7469" s="3"/>
      <c r="AL7469" s="3"/>
    </row>
    <row r="7470" spans="1:39" ht="12" customHeight="1" x14ac:dyDescent="0.25">
      <c r="A7470" s="73">
        <v>3501045</v>
      </c>
      <c r="B7470" s="98" t="s">
        <v>3138</v>
      </c>
      <c r="C7470" s="74"/>
      <c r="D7470" s="115">
        <v>367.62</v>
      </c>
      <c r="E7470" s="75"/>
      <c r="F7470" s="309">
        <f t="shared" si="331"/>
        <v>441.14400000000001</v>
      </c>
      <c r="G7470" s="80" t="s">
        <v>3334</v>
      </c>
      <c r="H7470" s="358"/>
      <c r="L7470"/>
      <c r="M7470"/>
      <c r="P7470" s="9">
        <v>166</v>
      </c>
      <c r="V7470" s="39"/>
      <c r="Z7470" s="38"/>
      <c r="AA7470" s="38">
        <v>0</v>
      </c>
      <c r="AB7470" s="30"/>
      <c r="AC7470" s="31"/>
      <c r="AD7470" s="32"/>
      <c r="AE7470" s="32"/>
      <c r="AF7470" s="33"/>
      <c r="AJ7470" s="350"/>
      <c r="AK7470" s="3"/>
      <c r="AL7470" s="3"/>
      <c r="AM7470" s="311"/>
    </row>
    <row r="7471" spans="1:39" ht="12" customHeight="1" x14ac:dyDescent="0.25">
      <c r="A7471" s="73">
        <v>3501044</v>
      </c>
      <c r="B7471" s="98" t="s">
        <v>3139</v>
      </c>
      <c r="C7471" s="74"/>
      <c r="D7471" s="115">
        <v>367.62</v>
      </c>
      <c r="E7471" s="75" t="s">
        <v>6464</v>
      </c>
      <c r="F7471" s="309">
        <f t="shared" si="331"/>
        <v>441.14400000000001</v>
      </c>
      <c r="G7471" s="80" t="s">
        <v>3334</v>
      </c>
      <c r="H7471" s="358"/>
      <c r="L7471"/>
      <c r="M7471"/>
      <c r="P7471" s="9">
        <v>166</v>
      </c>
      <c r="V7471" s="39"/>
      <c r="Z7471" s="38"/>
      <c r="AA7471" s="38">
        <v>0</v>
      </c>
      <c r="AB7471" s="30"/>
      <c r="AC7471" s="31"/>
      <c r="AD7471" s="32"/>
      <c r="AE7471" s="32"/>
      <c r="AF7471" s="33"/>
      <c r="AJ7471" s="350"/>
      <c r="AK7471" s="3"/>
      <c r="AL7471" s="3"/>
      <c r="AM7471" s="311"/>
    </row>
    <row r="7472" spans="1:39" ht="12" customHeight="1" x14ac:dyDescent="0.25">
      <c r="A7472" s="73">
        <v>2701030</v>
      </c>
      <c r="B7472" s="98" t="s">
        <v>3140</v>
      </c>
      <c r="C7472" s="74"/>
      <c r="D7472" s="115">
        <v>170.31</v>
      </c>
      <c r="E7472" s="75" t="s">
        <v>6464</v>
      </c>
      <c r="F7472" s="112">
        <f t="shared" si="331"/>
        <v>204.37199999999999</v>
      </c>
      <c r="G7472" s="80" t="s">
        <v>3334</v>
      </c>
      <c r="H7472" s="358"/>
      <c r="L7472"/>
      <c r="M7472"/>
      <c r="P7472" s="9">
        <v>166</v>
      </c>
      <c r="V7472" s="39"/>
      <c r="Z7472" s="38"/>
      <c r="AA7472" s="38">
        <v>0</v>
      </c>
      <c r="AB7472" s="30"/>
      <c r="AC7472" s="31"/>
      <c r="AD7472" s="32"/>
      <c r="AE7472" s="32"/>
      <c r="AF7472" s="33"/>
      <c r="AJ7472" s="350"/>
      <c r="AK7472" s="3"/>
      <c r="AL7472" s="3"/>
    </row>
    <row r="7473" spans="1:39" ht="12" customHeight="1" x14ac:dyDescent="0.25">
      <c r="A7473" s="73">
        <v>3503045</v>
      </c>
      <c r="B7473" s="98" t="s">
        <v>3141</v>
      </c>
      <c r="C7473" s="74"/>
      <c r="D7473" s="115">
        <v>268.35000000000002</v>
      </c>
      <c r="E7473" s="75" t="s">
        <v>6463</v>
      </c>
      <c r="F7473" s="309">
        <f t="shared" si="331"/>
        <v>322.02000000000004</v>
      </c>
      <c r="G7473" s="80" t="s">
        <v>3334</v>
      </c>
      <c r="H7473" s="358"/>
      <c r="L7473"/>
      <c r="M7473"/>
      <c r="P7473" s="9">
        <v>166</v>
      </c>
      <c r="V7473" s="39"/>
      <c r="Z7473" s="38"/>
      <c r="AA7473" s="38">
        <v>0</v>
      </c>
      <c r="AB7473" s="30"/>
      <c r="AC7473" s="31"/>
      <c r="AD7473" s="32"/>
      <c r="AE7473" s="32"/>
      <c r="AF7473" s="33"/>
      <c r="AJ7473" s="350"/>
      <c r="AK7473" s="3"/>
      <c r="AL7473" s="3"/>
      <c r="AM7473" s="311"/>
    </row>
    <row r="7474" spans="1:39" ht="12" customHeight="1" x14ac:dyDescent="0.25">
      <c r="A7474" s="356">
        <v>3401066</v>
      </c>
      <c r="B7474" s="98" t="s">
        <v>4824</v>
      </c>
      <c r="C7474" s="74"/>
      <c r="D7474" s="115">
        <v>2271.5</v>
      </c>
      <c r="E7474" s="75" t="s">
        <v>6464</v>
      </c>
      <c r="F7474" s="309">
        <f t="shared" si="331"/>
        <v>2725.7999999999997</v>
      </c>
      <c r="G7474" s="80" t="s">
        <v>3334</v>
      </c>
      <c r="H7474" s="358"/>
      <c r="L7474"/>
      <c r="M7474"/>
      <c r="P7474" s="9">
        <v>165</v>
      </c>
      <c r="V7474" s="39"/>
      <c r="Z7474" s="38"/>
      <c r="AA7474" s="38">
        <v>10.0001190490363</v>
      </c>
      <c r="AB7474" s="30"/>
      <c r="AC7474" s="31"/>
      <c r="AD7474" s="32"/>
      <c r="AE7474" s="32"/>
      <c r="AF7474" s="33"/>
      <c r="AJ7474" s="350"/>
      <c r="AK7474" s="3"/>
      <c r="AL7474" s="3"/>
    </row>
    <row r="7475" spans="1:39" ht="12" customHeight="1" x14ac:dyDescent="0.25">
      <c r="A7475" s="73"/>
      <c r="B7475" s="98" t="s">
        <v>2984</v>
      </c>
      <c r="C7475" s="74"/>
      <c r="D7475" s="115"/>
      <c r="E7475" s="75"/>
      <c r="F7475" s="112"/>
      <c r="G7475" s="80" t="s">
        <v>3334</v>
      </c>
      <c r="H7475" s="358"/>
      <c r="L7475"/>
      <c r="M7475"/>
      <c r="V7475" s="39"/>
      <c r="Z7475" s="38"/>
      <c r="AA7475" s="38"/>
      <c r="AB7475" s="30"/>
      <c r="AC7475" s="31"/>
      <c r="AD7475" s="32"/>
      <c r="AE7475" s="32"/>
      <c r="AF7475" s="33"/>
      <c r="AJ7475" s="350"/>
      <c r="AK7475" s="3"/>
      <c r="AL7475" s="3"/>
    </row>
    <row r="7476" spans="1:39" ht="12" customHeight="1" x14ac:dyDescent="0.25">
      <c r="A7476" s="73">
        <v>2701063</v>
      </c>
      <c r="B7476" s="98" t="s">
        <v>3116</v>
      </c>
      <c r="C7476" s="74"/>
      <c r="D7476" s="115">
        <v>178.23</v>
      </c>
      <c r="E7476" s="75" t="s">
        <v>6464</v>
      </c>
      <c r="F7476" s="112">
        <f t="shared" si="331"/>
        <v>213.87599999999998</v>
      </c>
      <c r="G7476" s="80" t="s">
        <v>3334</v>
      </c>
      <c r="H7476" s="358"/>
      <c r="L7476"/>
      <c r="M7476"/>
      <c r="P7476" s="9">
        <v>166</v>
      </c>
      <c r="V7476" s="39"/>
      <c r="Z7476" s="38"/>
      <c r="AA7476" s="38">
        <v>0</v>
      </c>
      <c r="AB7476" s="30"/>
      <c r="AC7476" s="31"/>
      <c r="AD7476" s="32"/>
      <c r="AE7476" s="32"/>
      <c r="AF7476" s="33"/>
      <c r="AJ7476" s="350"/>
      <c r="AK7476" s="3"/>
      <c r="AL7476" s="3"/>
    </row>
    <row r="7477" spans="1:39" ht="12" customHeight="1" x14ac:dyDescent="0.25">
      <c r="A7477" s="73">
        <v>2701050</v>
      </c>
      <c r="B7477" s="98" t="s">
        <v>3117</v>
      </c>
      <c r="C7477" s="74"/>
      <c r="D7477" s="115">
        <v>187.14</v>
      </c>
      <c r="E7477" s="75" t="s">
        <v>6464</v>
      </c>
      <c r="F7477" s="112">
        <f t="shared" si="331"/>
        <v>224.56799999999998</v>
      </c>
      <c r="G7477" s="80" t="s">
        <v>3334</v>
      </c>
      <c r="H7477" s="358"/>
      <c r="L7477"/>
      <c r="M7477"/>
      <c r="P7477" s="9">
        <v>166</v>
      </c>
      <c r="V7477" s="39"/>
      <c r="Z7477" s="38"/>
      <c r="AA7477" s="38">
        <v>0</v>
      </c>
      <c r="AB7477" s="30"/>
      <c r="AC7477" s="31"/>
      <c r="AD7477" s="32"/>
      <c r="AE7477" s="32"/>
      <c r="AF7477" s="33"/>
      <c r="AJ7477" s="350"/>
      <c r="AK7477" s="3"/>
      <c r="AL7477" s="3"/>
    </row>
    <row r="7478" spans="1:39" ht="12" customHeight="1" x14ac:dyDescent="0.25">
      <c r="A7478" s="73">
        <v>2701042</v>
      </c>
      <c r="B7478" s="98" t="s">
        <v>3118</v>
      </c>
      <c r="C7478" s="74"/>
      <c r="D7478" s="115">
        <v>187.14</v>
      </c>
      <c r="E7478" s="75" t="s">
        <v>1</v>
      </c>
      <c r="F7478" s="112">
        <f t="shared" si="331"/>
        <v>224.56799999999998</v>
      </c>
      <c r="G7478" s="80" t="s">
        <v>3334</v>
      </c>
      <c r="H7478" s="358"/>
      <c r="L7478"/>
      <c r="M7478"/>
      <c r="P7478" s="9">
        <v>166</v>
      </c>
      <c r="V7478" s="39"/>
      <c r="Z7478" s="38"/>
      <c r="AA7478" s="38">
        <v>0</v>
      </c>
      <c r="AB7478" s="30"/>
      <c r="AC7478" s="31"/>
      <c r="AD7478" s="32"/>
      <c r="AE7478" s="32"/>
      <c r="AF7478" s="33"/>
      <c r="AJ7478" s="350"/>
      <c r="AK7478" s="3"/>
      <c r="AL7478" s="3"/>
    </row>
    <row r="7479" spans="1:39" ht="12" customHeight="1" x14ac:dyDescent="0.25">
      <c r="A7479" s="73">
        <v>2701011</v>
      </c>
      <c r="B7479" s="98" t="s">
        <v>3119</v>
      </c>
      <c r="C7479" s="74"/>
      <c r="D7479" s="115">
        <v>187.14</v>
      </c>
      <c r="E7479" s="75" t="s">
        <v>1</v>
      </c>
      <c r="F7479" s="112">
        <f t="shared" si="331"/>
        <v>224.56799999999998</v>
      </c>
      <c r="G7479" s="80" t="s">
        <v>3334</v>
      </c>
      <c r="H7479" s="358"/>
      <c r="L7479"/>
      <c r="M7479"/>
      <c r="P7479" s="9">
        <v>166</v>
      </c>
      <c r="V7479" s="39"/>
      <c r="Z7479" s="38"/>
      <c r="AA7479" s="38">
        <v>0</v>
      </c>
      <c r="AB7479" s="30"/>
      <c r="AC7479" s="31"/>
      <c r="AD7479" s="32"/>
      <c r="AE7479" s="32"/>
      <c r="AF7479" s="33"/>
      <c r="AJ7479" s="350"/>
      <c r="AK7479" s="3"/>
      <c r="AL7479" s="3"/>
    </row>
    <row r="7480" spans="1:39" ht="12" customHeight="1" x14ac:dyDescent="0.25">
      <c r="A7480" s="73">
        <v>2701049</v>
      </c>
      <c r="B7480" s="98" t="s">
        <v>3120</v>
      </c>
      <c r="C7480" s="74"/>
      <c r="D7480" s="115">
        <v>187.14</v>
      </c>
      <c r="E7480" s="75" t="s">
        <v>6464</v>
      </c>
      <c r="F7480" s="112">
        <f t="shared" si="331"/>
        <v>224.56799999999998</v>
      </c>
      <c r="G7480" s="80" t="s">
        <v>3334</v>
      </c>
      <c r="H7480" s="358"/>
      <c r="L7480"/>
      <c r="M7480"/>
      <c r="P7480" s="9">
        <v>166</v>
      </c>
      <c r="V7480" s="39"/>
      <c r="Z7480" s="38"/>
      <c r="AA7480" s="38">
        <v>0</v>
      </c>
      <c r="AB7480" s="30"/>
      <c r="AC7480" s="31"/>
      <c r="AD7480" s="32"/>
      <c r="AE7480" s="32"/>
      <c r="AF7480" s="33"/>
      <c r="AJ7480" s="350"/>
      <c r="AK7480" s="3"/>
      <c r="AL7480" s="3"/>
    </row>
    <row r="7481" spans="1:39" ht="12" customHeight="1" x14ac:dyDescent="0.25">
      <c r="A7481" s="73">
        <v>2701007</v>
      </c>
      <c r="B7481" s="98" t="s">
        <v>3121</v>
      </c>
      <c r="C7481" s="74"/>
      <c r="D7481" s="115">
        <v>230.86</v>
      </c>
      <c r="E7481" s="75" t="s">
        <v>1</v>
      </c>
      <c r="F7481" s="112">
        <f t="shared" si="331"/>
        <v>277.03199999999998</v>
      </c>
      <c r="G7481" s="80" t="s">
        <v>3334</v>
      </c>
      <c r="H7481" s="358"/>
      <c r="L7481"/>
      <c r="M7481"/>
      <c r="P7481" s="9">
        <v>166</v>
      </c>
      <c r="V7481" s="39"/>
      <c r="Z7481" s="38"/>
      <c r="AA7481" s="38">
        <v>0</v>
      </c>
      <c r="AB7481" s="30"/>
      <c r="AC7481" s="31"/>
      <c r="AD7481" s="32"/>
      <c r="AE7481" s="32"/>
      <c r="AF7481" s="33"/>
      <c r="AJ7481" s="350"/>
      <c r="AK7481" s="3"/>
      <c r="AL7481" s="3"/>
    </row>
    <row r="7482" spans="1:39" ht="12" customHeight="1" x14ac:dyDescent="0.25">
      <c r="A7482" s="73">
        <v>2701059</v>
      </c>
      <c r="B7482" s="98" t="s">
        <v>3122</v>
      </c>
      <c r="C7482" s="74"/>
      <c r="D7482" s="115">
        <v>187.14</v>
      </c>
      <c r="E7482" s="75" t="s">
        <v>6464</v>
      </c>
      <c r="F7482" s="112">
        <f t="shared" si="331"/>
        <v>224.56799999999998</v>
      </c>
      <c r="G7482" s="80" t="s">
        <v>3334</v>
      </c>
      <c r="H7482" s="358"/>
      <c r="L7482"/>
      <c r="M7482"/>
      <c r="P7482" s="9">
        <v>166</v>
      </c>
      <c r="V7482" s="39"/>
      <c r="Z7482" s="38"/>
      <c r="AA7482" s="38">
        <v>0</v>
      </c>
      <c r="AB7482" s="30"/>
      <c r="AC7482" s="31"/>
      <c r="AD7482" s="32"/>
      <c r="AE7482" s="32"/>
      <c r="AF7482" s="33"/>
      <c r="AJ7482" s="350"/>
      <c r="AK7482" s="3"/>
      <c r="AL7482" s="3"/>
    </row>
    <row r="7483" spans="1:39" ht="12" customHeight="1" x14ac:dyDescent="0.25">
      <c r="A7483" s="73">
        <v>3503046</v>
      </c>
      <c r="B7483" s="98" t="s">
        <v>3123</v>
      </c>
      <c r="C7483" s="74"/>
      <c r="D7483" s="115">
        <v>268.35000000000002</v>
      </c>
      <c r="E7483" s="75" t="s">
        <v>6463</v>
      </c>
      <c r="F7483" s="309">
        <f t="shared" si="331"/>
        <v>322.02000000000004</v>
      </c>
      <c r="G7483" s="80" t="s">
        <v>3334</v>
      </c>
      <c r="H7483" s="358"/>
      <c r="L7483"/>
      <c r="M7483"/>
      <c r="P7483" s="9">
        <v>166</v>
      </c>
      <c r="V7483" s="39"/>
      <c r="Z7483" s="38"/>
      <c r="AA7483" s="38">
        <v>0</v>
      </c>
      <c r="AB7483" s="30"/>
      <c r="AC7483" s="31"/>
      <c r="AD7483" s="32"/>
      <c r="AE7483" s="32"/>
      <c r="AF7483" s="33"/>
      <c r="AJ7483" s="350"/>
      <c r="AK7483" s="3"/>
      <c r="AL7483" s="3"/>
      <c r="AM7483" s="311"/>
    </row>
    <row r="7484" spans="1:39" ht="12" customHeight="1" x14ac:dyDescent="0.25">
      <c r="A7484" s="73">
        <v>3503047</v>
      </c>
      <c r="B7484" s="98" t="s">
        <v>3124</v>
      </c>
      <c r="C7484" s="74"/>
      <c r="D7484" s="115">
        <v>268.35000000000002</v>
      </c>
      <c r="E7484" s="75" t="s">
        <v>6463</v>
      </c>
      <c r="F7484" s="309">
        <f t="shared" si="331"/>
        <v>322.02000000000004</v>
      </c>
      <c r="G7484" s="80" t="s">
        <v>3334</v>
      </c>
      <c r="H7484" s="358"/>
      <c r="L7484"/>
      <c r="M7484"/>
      <c r="P7484" s="9">
        <v>166</v>
      </c>
      <c r="V7484" s="39"/>
      <c r="Z7484" s="38"/>
      <c r="AA7484" s="38">
        <v>0</v>
      </c>
      <c r="AB7484" s="30"/>
      <c r="AC7484" s="31"/>
      <c r="AD7484" s="32"/>
      <c r="AE7484" s="32"/>
      <c r="AF7484" s="33"/>
      <c r="AJ7484" s="350"/>
      <c r="AK7484" s="3"/>
      <c r="AL7484" s="3"/>
      <c r="AM7484" s="311"/>
    </row>
    <row r="7485" spans="1:39" ht="12" customHeight="1" x14ac:dyDescent="0.25">
      <c r="A7485" s="73">
        <v>3503048</v>
      </c>
      <c r="B7485" s="98" t="s">
        <v>3125</v>
      </c>
      <c r="C7485" s="74"/>
      <c r="D7485" s="115">
        <v>268.35000000000002</v>
      </c>
      <c r="E7485" s="75" t="s">
        <v>6463</v>
      </c>
      <c r="F7485" s="309">
        <f t="shared" si="331"/>
        <v>322.02000000000004</v>
      </c>
      <c r="G7485" s="80" t="s">
        <v>3334</v>
      </c>
      <c r="H7485" s="358"/>
      <c r="L7485"/>
      <c r="M7485"/>
      <c r="P7485" s="9">
        <v>166</v>
      </c>
      <c r="V7485" s="39"/>
      <c r="Z7485" s="38"/>
      <c r="AA7485" s="38">
        <v>0</v>
      </c>
      <c r="AB7485" s="30"/>
      <c r="AC7485" s="31"/>
      <c r="AD7485" s="32"/>
      <c r="AE7485" s="32"/>
      <c r="AF7485" s="33"/>
      <c r="AJ7485" s="350"/>
      <c r="AK7485" s="3"/>
      <c r="AL7485" s="3"/>
      <c r="AM7485" s="311"/>
    </row>
    <row r="7486" spans="1:39" ht="12" customHeight="1" x14ac:dyDescent="0.25">
      <c r="A7486" s="73">
        <v>3503049</v>
      </c>
      <c r="B7486" s="98" t="s">
        <v>3126</v>
      </c>
      <c r="C7486" s="74"/>
      <c r="D7486" s="115">
        <v>268.35000000000002</v>
      </c>
      <c r="E7486" s="75" t="s">
        <v>6463</v>
      </c>
      <c r="F7486" s="309">
        <f t="shared" si="331"/>
        <v>322.02000000000004</v>
      </c>
      <c r="G7486" s="80" t="s">
        <v>3334</v>
      </c>
      <c r="H7486" s="358"/>
      <c r="L7486"/>
      <c r="M7486"/>
      <c r="P7486" s="9">
        <v>166</v>
      </c>
      <c r="V7486" s="39"/>
      <c r="Z7486" s="38"/>
      <c r="AA7486" s="38">
        <v>0</v>
      </c>
      <c r="AB7486" s="30"/>
      <c r="AC7486" s="31"/>
      <c r="AD7486" s="32"/>
      <c r="AE7486" s="32"/>
      <c r="AF7486" s="33"/>
      <c r="AJ7486" s="350"/>
      <c r="AK7486" s="3"/>
      <c r="AL7486" s="3"/>
      <c r="AM7486" s="311"/>
    </row>
    <row r="7487" spans="1:39" ht="12" customHeight="1" x14ac:dyDescent="0.25">
      <c r="A7487" s="73">
        <v>3503050</v>
      </c>
      <c r="B7487" s="98" t="s">
        <v>3127</v>
      </c>
      <c r="C7487" s="74"/>
      <c r="D7487" s="115">
        <v>268.35000000000002</v>
      </c>
      <c r="E7487" s="75" t="s">
        <v>6463</v>
      </c>
      <c r="F7487" s="309">
        <f t="shared" si="331"/>
        <v>322.02000000000004</v>
      </c>
      <c r="G7487" s="80" t="s">
        <v>3334</v>
      </c>
      <c r="H7487" s="358"/>
      <c r="L7487"/>
      <c r="M7487"/>
      <c r="P7487" s="9">
        <v>166</v>
      </c>
      <c r="V7487" s="39"/>
      <c r="Z7487" s="38"/>
      <c r="AA7487" s="38">
        <v>0</v>
      </c>
      <c r="AB7487" s="30"/>
      <c r="AC7487" s="31"/>
      <c r="AD7487" s="32"/>
      <c r="AE7487" s="32"/>
      <c r="AF7487" s="33"/>
      <c r="AJ7487" s="350"/>
      <c r="AK7487" s="3"/>
      <c r="AL7487" s="3"/>
      <c r="AM7487" s="311"/>
    </row>
    <row r="7488" spans="1:39" ht="12" customHeight="1" x14ac:dyDescent="0.25">
      <c r="A7488" s="73">
        <v>3503051</v>
      </c>
      <c r="B7488" s="98" t="s">
        <v>3128</v>
      </c>
      <c r="C7488" s="74"/>
      <c r="D7488" s="115">
        <v>268.35000000000002</v>
      </c>
      <c r="E7488" s="75" t="s">
        <v>6463</v>
      </c>
      <c r="F7488" s="309">
        <f t="shared" si="331"/>
        <v>322.02000000000004</v>
      </c>
      <c r="G7488" s="80" t="s">
        <v>3334</v>
      </c>
      <c r="H7488" s="358"/>
      <c r="L7488"/>
      <c r="M7488"/>
      <c r="P7488" s="9">
        <v>166</v>
      </c>
      <c r="V7488" s="39"/>
      <c r="Z7488" s="38"/>
      <c r="AA7488" s="38">
        <v>0</v>
      </c>
      <c r="AB7488" s="30"/>
      <c r="AC7488" s="31"/>
      <c r="AD7488" s="32"/>
      <c r="AE7488" s="32"/>
      <c r="AF7488" s="33"/>
      <c r="AJ7488" s="350"/>
      <c r="AK7488" s="3"/>
      <c r="AL7488" s="3"/>
      <c r="AM7488" s="311"/>
    </row>
    <row r="7489" spans="1:39" ht="12" customHeight="1" x14ac:dyDescent="0.25">
      <c r="A7489" s="73">
        <v>3503052</v>
      </c>
      <c r="B7489" s="98" t="s">
        <v>3129</v>
      </c>
      <c r="C7489" s="74"/>
      <c r="D7489" s="115">
        <v>268.35000000000002</v>
      </c>
      <c r="E7489" s="75" t="s">
        <v>6463</v>
      </c>
      <c r="F7489" s="309">
        <f t="shared" si="331"/>
        <v>322.02000000000004</v>
      </c>
      <c r="G7489" s="80" t="s">
        <v>3334</v>
      </c>
      <c r="H7489" s="358"/>
      <c r="L7489"/>
      <c r="M7489"/>
      <c r="P7489" s="9">
        <v>166</v>
      </c>
      <c r="V7489" s="39"/>
      <c r="Z7489" s="38"/>
      <c r="AA7489" s="38">
        <v>0</v>
      </c>
      <c r="AB7489" s="30"/>
      <c r="AC7489" s="31"/>
      <c r="AD7489" s="32"/>
      <c r="AE7489" s="32"/>
      <c r="AF7489" s="33"/>
      <c r="AJ7489" s="350"/>
      <c r="AK7489" s="3"/>
      <c r="AL7489" s="3"/>
      <c r="AM7489" s="311"/>
    </row>
    <row r="7490" spans="1:39" ht="12" customHeight="1" x14ac:dyDescent="0.25">
      <c r="A7490" s="73">
        <v>3503054</v>
      </c>
      <c r="B7490" s="98" t="s">
        <v>3130</v>
      </c>
      <c r="C7490" s="74"/>
      <c r="D7490" s="115">
        <v>268.35000000000002</v>
      </c>
      <c r="E7490" s="75" t="s">
        <v>6463</v>
      </c>
      <c r="F7490" s="309">
        <f t="shared" si="331"/>
        <v>322.02000000000004</v>
      </c>
      <c r="G7490" s="80" t="s">
        <v>3334</v>
      </c>
      <c r="H7490" s="358"/>
      <c r="L7490"/>
      <c r="M7490"/>
      <c r="P7490" s="9">
        <v>166</v>
      </c>
      <c r="V7490" s="39"/>
      <c r="Z7490" s="38"/>
      <c r="AA7490" s="38">
        <v>0</v>
      </c>
      <c r="AB7490" s="30"/>
      <c r="AC7490" s="31"/>
      <c r="AD7490" s="32"/>
      <c r="AE7490" s="32"/>
      <c r="AF7490" s="33"/>
      <c r="AJ7490" s="350"/>
      <c r="AK7490" s="3"/>
      <c r="AL7490" s="3"/>
      <c r="AM7490" s="311"/>
    </row>
    <row r="7491" spans="1:39" ht="12" customHeight="1" x14ac:dyDescent="0.25">
      <c r="A7491" s="73">
        <v>3502025</v>
      </c>
      <c r="B7491" s="98" t="s">
        <v>3131</v>
      </c>
      <c r="C7491" s="74"/>
      <c r="D7491" s="115">
        <v>333.04</v>
      </c>
      <c r="E7491" s="75" t="s">
        <v>6464</v>
      </c>
      <c r="F7491" s="309">
        <f t="shared" si="331"/>
        <v>399.64800000000002</v>
      </c>
      <c r="G7491" s="80" t="s">
        <v>3334</v>
      </c>
      <c r="H7491" s="358"/>
      <c r="L7491"/>
      <c r="M7491"/>
      <c r="P7491" s="9">
        <v>166</v>
      </c>
      <c r="V7491" s="39"/>
      <c r="Z7491" s="38"/>
      <c r="AA7491" s="38">
        <v>0</v>
      </c>
      <c r="AB7491" s="30"/>
      <c r="AC7491" s="31"/>
      <c r="AD7491" s="32"/>
      <c r="AE7491" s="32"/>
      <c r="AF7491" s="33"/>
      <c r="AJ7491" s="350"/>
      <c r="AK7491" s="3"/>
      <c r="AL7491" s="3"/>
      <c r="AM7491" s="311"/>
    </row>
    <row r="7492" spans="1:39" ht="12" customHeight="1" x14ac:dyDescent="0.25">
      <c r="A7492" s="73">
        <v>3502027</v>
      </c>
      <c r="B7492" s="98" t="s">
        <v>3132</v>
      </c>
      <c r="C7492" s="74"/>
      <c r="D7492" s="115">
        <v>333.04</v>
      </c>
      <c r="E7492" s="75" t="s">
        <v>6464</v>
      </c>
      <c r="F7492" s="309">
        <f t="shared" si="331"/>
        <v>399.64800000000002</v>
      </c>
      <c r="G7492" s="80" t="s">
        <v>3334</v>
      </c>
      <c r="H7492" s="358"/>
      <c r="L7492"/>
      <c r="M7492"/>
      <c r="P7492" s="9">
        <v>166</v>
      </c>
      <c r="V7492" s="39"/>
      <c r="Z7492" s="38"/>
      <c r="AA7492" s="38">
        <v>0</v>
      </c>
      <c r="AB7492" s="30"/>
      <c r="AC7492" s="31"/>
      <c r="AD7492" s="32"/>
      <c r="AE7492" s="32"/>
      <c r="AF7492" s="33"/>
      <c r="AJ7492" s="350"/>
      <c r="AK7492" s="3"/>
      <c r="AL7492" s="3"/>
      <c r="AM7492" s="311"/>
    </row>
    <row r="7493" spans="1:39" ht="12" customHeight="1" x14ac:dyDescent="0.25">
      <c r="A7493" s="73">
        <v>3502029</v>
      </c>
      <c r="B7493" s="98" t="s">
        <v>3133</v>
      </c>
      <c r="C7493" s="74"/>
      <c r="D7493" s="115">
        <v>333.04</v>
      </c>
      <c r="E7493" s="75" t="s">
        <v>6464</v>
      </c>
      <c r="F7493" s="309">
        <f t="shared" si="331"/>
        <v>399.64800000000002</v>
      </c>
      <c r="G7493" s="80" t="s">
        <v>3334</v>
      </c>
      <c r="H7493" s="358"/>
      <c r="L7493"/>
      <c r="M7493"/>
      <c r="P7493" s="9">
        <v>166</v>
      </c>
      <c r="V7493" s="39"/>
      <c r="Z7493" s="38"/>
      <c r="AA7493" s="38">
        <v>0</v>
      </c>
      <c r="AB7493" s="30"/>
      <c r="AC7493" s="31"/>
      <c r="AD7493" s="32"/>
      <c r="AE7493" s="32"/>
      <c r="AF7493" s="33"/>
      <c r="AJ7493" s="350"/>
      <c r="AK7493" s="3"/>
      <c r="AL7493" s="3"/>
      <c r="AM7493" s="311"/>
    </row>
    <row r="7494" spans="1:39" ht="12" customHeight="1" x14ac:dyDescent="0.25">
      <c r="A7494" s="73">
        <v>3502028</v>
      </c>
      <c r="B7494" s="98" t="s">
        <v>3134</v>
      </c>
      <c r="C7494" s="74"/>
      <c r="D7494" s="115">
        <v>437.13</v>
      </c>
      <c r="E7494" s="75"/>
      <c r="F7494" s="112">
        <f t="shared" si="331"/>
        <v>524.55599999999993</v>
      </c>
      <c r="G7494" s="80" t="s">
        <v>3334</v>
      </c>
      <c r="H7494" s="358"/>
      <c r="L7494"/>
      <c r="M7494"/>
      <c r="P7494" s="9">
        <v>166</v>
      </c>
      <c r="V7494" s="39"/>
      <c r="Z7494" s="38"/>
      <c r="AA7494" s="38">
        <v>14.999508535106969</v>
      </c>
      <c r="AB7494" s="30"/>
      <c r="AC7494" s="31"/>
      <c r="AD7494" s="32"/>
      <c r="AE7494" s="32"/>
      <c r="AF7494" s="33"/>
      <c r="AJ7494" s="350"/>
      <c r="AK7494" s="3"/>
      <c r="AL7494" s="3"/>
    </row>
    <row r="7495" spans="1:39" ht="12" customHeight="1" x14ac:dyDescent="0.25">
      <c r="A7495" s="73">
        <v>3502026</v>
      </c>
      <c r="B7495" s="98" t="s">
        <v>3135</v>
      </c>
      <c r="C7495" s="74"/>
      <c r="D7495" s="115">
        <v>333.04</v>
      </c>
      <c r="E7495" s="75" t="s">
        <v>6464</v>
      </c>
      <c r="F7495" s="309">
        <f t="shared" si="331"/>
        <v>399.64800000000002</v>
      </c>
      <c r="G7495" s="80" t="s">
        <v>3334</v>
      </c>
      <c r="H7495" s="358"/>
      <c r="L7495"/>
      <c r="M7495"/>
      <c r="P7495" s="9">
        <v>166</v>
      </c>
      <c r="V7495" s="39"/>
      <c r="Z7495" s="38"/>
      <c r="AA7495" s="38">
        <v>0</v>
      </c>
      <c r="AB7495" s="30"/>
      <c r="AC7495" s="31"/>
      <c r="AD7495" s="32"/>
      <c r="AE7495" s="32"/>
      <c r="AF7495" s="33"/>
      <c r="AJ7495" s="350"/>
      <c r="AK7495" s="3"/>
      <c r="AL7495" s="3"/>
      <c r="AM7495" s="311"/>
    </row>
    <row r="7496" spans="1:39" ht="12" customHeight="1" x14ac:dyDescent="0.25">
      <c r="A7496" s="73">
        <v>3501042</v>
      </c>
      <c r="B7496" s="98" t="s">
        <v>3136</v>
      </c>
      <c r="C7496" s="74"/>
      <c r="D7496" s="115">
        <v>367.62</v>
      </c>
      <c r="E7496" s="75" t="s">
        <v>6464</v>
      </c>
      <c r="F7496" s="309">
        <f t="shared" si="331"/>
        <v>441.14400000000001</v>
      </c>
      <c r="G7496" s="80" t="s">
        <v>3334</v>
      </c>
      <c r="H7496" s="358"/>
      <c r="L7496"/>
      <c r="M7496"/>
      <c r="P7496" s="9">
        <v>166</v>
      </c>
      <c r="V7496" s="39"/>
      <c r="Z7496" s="38"/>
      <c r="AA7496" s="38">
        <v>0</v>
      </c>
      <c r="AB7496" s="30"/>
      <c r="AC7496" s="31"/>
      <c r="AD7496" s="32"/>
      <c r="AE7496" s="32"/>
      <c r="AF7496" s="33"/>
      <c r="AJ7496" s="350"/>
      <c r="AK7496" s="3"/>
      <c r="AL7496" s="3"/>
      <c r="AM7496" s="311"/>
    </row>
    <row r="7497" spans="1:39" ht="12" customHeight="1" x14ac:dyDescent="0.25">
      <c r="A7497" s="73"/>
      <c r="B7497" s="98" t="s">
        <v>3137</v>
      </c>
      <c r="C7497" s="74"/>
      <c r="D7497" s="115">
        <v>317.08</v>
      </c>
      <c r="E7497" s="75"/>
      <c r="F7497" s="112">
        <f t="shared" si="331"/>
        <v>380.49599999999998</v>
      </c>
      <c r="G7497" s="80" t="s">
        <v>3334</v>
      </c>
      <c r="H7497" s="358"/>
      <c r="L7497"/>
      <c r="M7497"/>
      <c r="P7497" s="9">
        <v>166</v>
      </c>
      <c r="V7497" s="39"/>
      <c r="Z7497" s="38"/>
      <c r="AA7497" s="38"/>
      <c r="AB7497" s="30"/>
      <c r="AC7497" s="31"/>
      <c r="AD7497" s="32"/>
      <c r="AE7497" s="32"/>
      <c r="AF7497" s="33"/>
      <c r="AJ7497" s="350"/>
      <c r="AK7497" s="3"/>
      <c r="AL7497" s="3"/>
    </row>
    <row r="7498" spans="1:39" ht="12" customHeight="1" x14ac:dyDescent="0.25">
      <c r="A7498" s="73">
        <v>3501045</v>
      </c>
      <c r="B7498" s="98" t="s">
        <v>3138</v>
      </c>
      <c r="C7498" s="74"/>
      <c r="D7498" s="115">
        <v>367.62</v>
      </c>
      <c r="E7498" s="75"/>
      <c r="F7498" s="309">
        <f t="shared" si="331"/>
        <v>441.14400000000001</v>
      </c>
      <c r="G7498" s="80" t="s">
        <v>3334</v>
      </c>
      <c r="H7498" s="358"/>
      <c r="L7498"/>
      <c r="M7498"/>
      <c r="P7498" s="9">
        <v>166</v>
      </c>
      <c r="V7498" s="39"/>
      <c r="Z7498" s="38"/>
      <c r="AA7498" s="38">
        <v>0</v>
      </c>
      <c r="AB7498" s="30"/>
      <c r="AC7498" s="31"/>
      <c r="AD7498" s="32"/>
      <c r="AE7498" s="32"/>
      <c r="AF7498" s="33"/>
      <c r="AJ7498" s="350"/>
      <c r="AK7498" s="3"/>
      <c r="AL7498" s="3"/>
      <c r="AM7498" s="311"/>
    </row>
    <row r="7499" spans="1:39" ht="12" customHeight="1" x14ac:dyDescent="0.25">
      <c r="A7499" s="73">
        <v>3501044</v>
      </c>
      <c r="B7499" s="98" t="s">
        <v>3139</v>
      </c>
      <c r="C7499" s="74"/>
      <c r="D7499" s="115">
        <v>367.62</v>
      </c>
      <c r="E7499" s="75" t="s">
        <v>6464</v>
      </c>
      <c r="F7499" s="309">
        <f t="shared" si="331"/>
        <v>441.14400000000001</v>
      </c>
      <c r="G7499" s="80" t="s">
        <v>3334</v>
      </c>
      <c r="H7499" s="358"/>
      <c r="L7499"/>
      <c r="M7499"/>
      <c r="P7499" s="9">
        <v>166</v>
      </c>
      <c r="V7499" s="39"/>
      <c r="Z7499" s="38"/>
      <c r="AA7499" s="38">
        <v>0</v>
      </c>
      <c r="AB7499" s="30"/>
      <c r="AC7499" s="31"/>
      <c r="AD7499" s="32"/>
      <c r="AE7499" s="32"/>
      <c r="AF7499" s="33"/>
      <c r="AJ7499" s="350"/>
      <c r="AK7499" s="3"/>
      <c r="AL7499" s="3"/>
      <c r="AM7499" s="311"/>
    </row>
    <row r="7500" spans="1:39" ht="12" customHeight="1" x14ac:dyDescent="0.25">
      <c r="A7500" s="73">
        <v>2701030</v>
      </c>
      <c r="B7500" s="98" t="s">
        <v>3140</v>
      </c>
      <c r="C7500" s="74"/>
      <c r="D7500" s="115">
        <v>170.31</v>
      </c>
      <c r="E7500" s="75" t="s">
        <v>6464</v>
      </c>
      <c r="F7500" s="112">
        <f t="shared" si="331"/>
        <v>204.37199999999999</v>
      </c>
      <c r="G7500" s="80" t="s">
        <v>3334</v>
      </c>
      <c r="H7500" s="358"/>
      <c r="L7500"/>
      <c r="M7500"/>
      <c r="P7500" s="9">
        <v>166</v>
      </c>
      <c r="V7500" s="39"/>
      <c r="Z7500" s="38"/>
      <c r="AA7500" s="38">
        <v>0</v>
      </c>
      <c r="AB7500" s="30"/>
      <c r="AC7500" s="31"/>
      <c r="AD7500" s="32"/>
      <c r="AE7500" s="32"/>
      <c r="AF7500" s="33"/>
      <c r="AJ7500" s="350"/>
      <c r="AK7500" s="3"/>
      <c r="AL7500" s="3"/>
    </row>
    <row r="7501" spans="1:39" ht="12" customHeight="1" x14ac:dyDescent="0.25">
      <c r="A7501" s="73">
        <v>3503045</v>
      </c>
      <c r="B7501" s="98" t="s">
        <v>3141</v>
      </c>
      <c r="C7501" s="74"/>
      <c r="D7501" s="115">
        <v>268.35000000000002</v>
      </c>
      <c r="E7501" s="75" t="s">
        <v>6463</v>
      </c>
      <c r="F7501" s="309">
        <f t="shared" si="331"/>
        <v>322.02000000000004</v>
      </c>
      <c r="G7501" s="80" t="s">
        <v>3334</v>
      </c>
      <c r="H7501" s="358"/>
      <c r="L7501"/>
      <c r="M7501"/>
      <c r="P7501" s="9">
        <v>166</v>
      </c>
      <c r="V7501" s="39"/>
      <c r="Z7501" s="38"/>
      <c r="AA7501" s="38">
        <v>0</v>
      </c>
      <c r="AB7501" s="30"/>
      <c r="AC7501" s="31"/>
      <c r="AD7501" s="32"/>
      <c r="AE7501" s="32"/>
      <c r="AF7501" s="33"/>
      <c r="AJ7501" s="350"/>
      <c r="AK7501" s="3"/>
      <c r="AL7501" s="3"/>
      <c r="AM7501" s="311"/>
    </row>
    <row r="7502" spans="1:39" ht="12" customHeight="1" x14ac:dyDescent="0.25">
      <c r="A7502" s="356">
        <v>3401045</v>
      </c>
      <c r="B7502" s="98" t="s">
        <v>4807</v>
      </c>
      <c r="C7502" s="74"/>
      <c r="D7502" s="115">
        <v>770</v>
      </c>
      <c r="E7502" s="75" t="s">
        <v>6463</v>
      </c>
      <c r="F7502" s="309">
        <f t="shared" si="331"/>
        <v>924</v>
      </c>
      <c r="G7502" s="80" t="s">
        <v>3334</v>
      </c>
      <c r="H7502" s="358"/>
      <c r="L7502"/>
      <c r="M7502"/>
      <c r="P7502" s="9">
        <v>165</v>
      </c>
      <c r="V7502" s="39"/>
      <c r="Z7502" s="38"/>
      <c r="AA7502" s="38">
        <v>9.9999329853036727</v>
      </c>
      <c r="AB7502" s="30"/>
      <c r="AC7502" s="31"/>
      <c r="AD7502" s="32"/>
      <c r="AE7502" s="32"/>
      <c r="AF7502" s="33"/>
      <c r="AJ7502" s="350"/>
      <c r="AK7502" s="3"/>
      <c r="AL7502" s="3"/>
    </row>
    <row r="7503" spans="1:39" ht="12" customHeight="1" x14ac:dyDescent="0.25">
      <c r="A7503" s="356">
        <v>3401046</v>
      </c>
      <c r="B7503" s="98" t="s">
        <v>4808</v>
      </c>
      <c r="C7503" s="74"/>
      <c r="D7503" s="115">
        <v>939.4</v>
      </c>
      <c r="E7503" s="75" t="s">
        <v>6463</v>
      </c>
      <c r="F7503" s="309">
        <f t="shared" si="331"/>
        <v>1127.28</v>
      </c>
      <c r="G7503" s="80" t="s">
        <v>3334</v>
      </c>
      <c r="H7503" s="358"/>
      <c r="L7503"/>
      <c r="M7503"/>
      <c r="P7503" s="9">
        <v>165</v>
      </c>
      <c r="V7503" s="39"/>
      <c r="Z7503" s="38"/>
      <c r="AA7503" s="38">
        <v>9.999684870639399</v>
      </c>
      <c r="AB7503" s="30"/>
      <c r="AC7503" s="31"/>
      <c r="AD7503" s="32"/>
      <c r="AE7503" s="32"/>
      <c r="AF7503" s="33"/>
      <c r="AJ7503" s="350"/>
      <c r="AK7503" s="3"/>
      <c r="AL7503" s="3"/>
    </row>
    <row r="7504" spans="1:39" ht="12" customHeight="1" x14ac:dyDescent="0.25">
      <c r="A7504" s="356">
        <v>3401044</v>
      </c>
      <c r="B7504" s="98" t="s">
        <v>4809</v>
      </c>
      <c r="C7504" s="74"/>
      <c r="D7504" s="115">
        <v>939.4</v>
      </c>
      <c r="E7504" s="75" t="s">
        <v>6463</v>
      </c>
      <c r="F7504" s="309">
        <f t="shared" si="331"/>
        <v>1127.28</v>
      </c>
      <c r="G7504" s="80" t="s">
        <v>3334</v>
      </c>
      <c r="H7504" s="358"/>
      <c r="L7504"/>
      <c r="M7504"/>
      <c r="P7504" s="9">
        <v>165</v>
      </c>
      <c r="V7504" s="39"/>
      <c r="Z7504" s="38"/>
      <c r="AA7504" s="38">
        <v>9.999684870639399</v>
      </c>
      <c r="AB7504" s="30"/>
      <c r="AC7504" s="31"/>
      <c r="AD7504" s="32"/>
      <c r="AE7504" s="32"/>
      <c r="AF7504" s="33"/>
      <c r="AJ7504" s="350"/>
      <c r="AK7504" s="3"/>
      <c r="AL7504" s="3"/>
    </row>
    <row r="7505" spans="1:39" ht="12" customHeight="1" x14ac:dyDescent="0.25">
      <c r="A7505" s="73"/>
      <c r="B7505" s="98" t="s">
        <v>2984</v>
      </c>
      <c r="C7505" s="74"/>
      <c r="D7505" s="115"/>
      <c r="E7505" s="75"/>
      <c r="F7505" s="112"/>
      <c r="G7505" s="80" t="s">
        <v>3334</v>
      </c>
      <c r="H7505" s="358"/>
      <c r="L7505"/>
      <c r="M7505"/>
      <c r="V7505" s="39"/>
      <c r="Z7505" s="38"/>
      <c r="AA7505" s="38"/>
      <c r="AB7505" s="30"/>
      <c r="AC7505" s="31"/>
      <c r="AD7505" s="32"/>
      <c r="AE7505" s="32"/>
      <c r="AF7505" s="33"/>
      <c r="AJ7505" s="350"/>
      <c r="AK7505" s="3"/>
      <c r="AL7505" s="3"/>
    </row>
    <row r="7506" spans="1:39" ht="12" customHeight="1" x14ac:dyDescent="0.25">
      <c r="A7506" s="73">
        <v>2701063</v>
      </c>
      <c r="B7506" s="98" t="s">
        <v>3116</v>
      </c>
      <c r="C7506" s="74"/>
      <c r="D7506" s="115">
        <v>178.23</v>
      </c>
      <c r="E7506" s="75" t="s">
        <v>6464</v>
      </c>
      <c r="F7506" s="112">
        <f t="shared" si="331"/>
        <v>213.87599999999998</v>
      </c>
      <c r="G7506" s="80" t="s">
        <v>3334</v>
      </c>
      <c r="H7506" s="358"/>
      <c r="L7506"/>
      <c r="M7506"/>
      <c r="P7506" s="9">
        <v>166</v>
      </c>
      <c r="V7506" s="39"/>
      <c r="Z7506" s="38"/>
      <c r="AA7506" s="38">
        <v>0</v>
      </c>
      <c r="AB7506" s="30"/>
      <c r="AC7506" s="31"/>
      <c r="AD7506" s="32"/>
      <c r="AE7506" s="32"/>
      <c r="AF7506" s="33"/>
      <c r="AJ7506" s="350"/>
      <c r="AK7506" s="3"/>
      <c r="AL7506" s="3"/>
    </row>
    <row r="7507" spans="1:39" ht="12" customHeight="1" x14ac:dyDescent="0.25">
      <c r="A7507" s="73">
        <v>2701050</v>
      </c>
      <c r="B7507" s="98" t="s">
        <v>3117</v>
      </c>
      <c r="C7507" s="74"/>
      <c r="D7507" s="115">
        <v>187.14</v>
      </c>
      <c r="E7507" s="75" t="s">
        <v>6464</v>
      </c>
      <c r="F7507" s="112">
        <f t="shared" si="331"/>
        <v>224.56799999999998</v>
      </c>
      <c r="G7507" s="80" t="s">
        <v>3334</v>
      </c>
      <c r="H7507" s="358"/>
      <c r="L7507"/>
      <c r="M7507"/>
      <c r="P7507" s="9">
        <v>166</v>
      </c>
      <c r="V7507" s="39"/>
      <c r="Z7507" s="38"/>
      <c r="AA7507" s="38">
        <v>0</v>
      </c>
      <c r="AB7507" s="30"/>
      <c r="AC7507" s="31"/>
      <c r="AD7507" s="32"/>
      <c r="AE7507" s="32"/>
      <c r="AF7507" s="33"/>
      <c r="AJ7507" s="350"/>
      <c r="AK7507" s="3"/>
      <c r="AL7507" s="3"/>
    </row>
    <row r="7508" spans="1:39" ht="12" customHeight="1" x14ac:dyDescent="0.25">
      <c r="A7508" s="73">
        <v>2701042</v>
      </c>
      <c r="B7508" s="98" t="s">
        <v>3118</v>
      </c>
      <c r="C7508" s="74"/>
      <c r="D7508" s="115">
        <v>187.14</v>
      </c>
      <c r="E7508" s="75" t="s">
        <v>1</v>
      </c>
      <c r="F7508" s="112">
        <f t="shared" si="331"/>
        <v>224.56799999999998</v>
      </c>
      <c r="G7508" s="80" t="s">
        <v>3334</v>
      </c>
      <c r="H7508" s="358"/>
      <c r="L7508"/>
      <c r="M7508"/>
      <c r="P7508" s="9">
        <v>166</v>
      </c>
      <c r="V7508" s="39"/>
      <c r="Z7508" s="38"/>
      <c r="AA7508" s="38">
        <v>0</v>
      </c>
      <c r="AB7508" s="30"/>
      <c r="AC7508" s="31"/>
      <c r="AD7508" s="32"/>
      <c r="AE7508" s="32"/>
      <c r="AF7508" s="33"/>
      <c r="AJ7508" s="350"/>
      <c r="AK7508" s="3"/>
      <c r="AL7508" s="3"/>
    </row>
    <row r="7509" spans="1:39" ht="12" customHeight="1" x14ac:dyDescent="0.25">
      <c r="A7509" s="73">
        <v>2701011</v>
      </c>
      <c r="B7509" s="98" t="s">
        <v>3119</v>
      </c>
      <c r="C7509" s="74"/>
      <c r="D7509" s="115">
        <v>187.14</v>
      </c>
      <c r="E7509" s="75" t="s">
        <v>1</v>
      </c>
      <c r="F7509" s="112">
        <f t="shared" si="331"/>
        <v>224.56799999999998</v>
      </c>
      <c r="G7509" s="80" t="s">
        <v>3334</v>
      </c>
      <c r="H7509" s="358"/>
      <c r="L7509"/>
      <c r="M7509"/>
      <c r="P7509" s="9">
        <v>166</v>
      </c>
      <c r="V7509" s="39"/>
      <c r="Z7509" s="38"/>
      <c r="AA7509" s="38">
        <v>0</v>
      </c>
      <c r="AB7509" s="30"/>
      <c r="AC7509" s="31"/>
      <c r="AD7509" s="32"/>
      <c r="AE7509" s="32"/>
      <c r="AF7509" s="33"/>
      <c r="AJ7509" s="350"/>
      <c r="AK7509" s="3"/>
      <c r="AL7509" s="3"/>
    </row>
    <row r="7510" spans="1:39" ht="12" customHeight="1" x14ac:dyDescent="0.25">
      <c r="A7510" s="73">
        <v>2701049</v>
      </c>
      <c r="B7510" s="98" t="s">
        <v>3120</v>
      </c>
      <c r="C7510" s="74"/>
      <c r="D7510" s="115">
        <v>187.14</v>
      </c>
      <c r="E7510" s="75" t="s">
        <v>6464</v>
      </c>
      <c r="F7510" s="112">
        <f t="shared" si="331"/>
        <v>224.56799999999998</v>
      </c>
      <c r="G7510" s="80" t="s">
        <v>3334</v>
      </c>
      <c r="H7510" s="358"/>
      <c r="L7510"/>
      <c r="M7510"/>
      <c r="P7510" s="9">
        <v>166</v>
      </c>
      <c r="V7510" s="39"/>
      <c r="Z7510" s="38"/>
      <c r="AA7510" s="38">
        <v>0</v>
      </c>
      <c r="AB7510" s="30"/>
      <c r="AC7510" s="31"/>
      <c r="AD7510" s="32"/>
      <c r="AE7510" s="32"/>
      <c r="AF7510" s="33"/>
      <c r="AJ7510" s="350"/>
      <c r="AK7510" s="3"/>
      <c r="AL7510" s="3"/>
    </row>
    <row r="7511" spans="1:39" ht="12" customHeight="1" x14ac:dyDescent="0.25">
      <c r="A7511" s="73">
        <v>2701007</v>
      </c>
      <c r="B7511" s="98" t="s">
        <v>3121</v>
      </c>
      <c r="C7511" s="74"/>
      <c r="D7511" s="115">
        <v>230.86</v>
      </c>
      <c r="E7511" s="75" t="s">
        <v>1</v>
      </c>
      <c r="F7511" s="112">
        <f t="shared" si="331"/>
        <v>277.03199999999998</v>
      </c>
      <c r="G7511" s="80" t="s">
        <v>3334</v>
      </c>
      <c r="H7511" s="358"/>
      <c r="L7511"/>
      <c r="M7511"/>
      <c r="P7511" s="9">
        <v>166</v>
      </c>
      <c r="V7511" s="39"/>
      <c r="Z7511" s="38"/>
      <c r="AA7511" s="38">
        <v>0</v>
      </c>
      <c r="AB7511" s="30"/>
      <c r="AC7511" s="31"/>
      <c r="AD7511" s="32"/>
      <c r="AE7511" s="32"/>
      <c r="AF7511" s="33"/>
      <c r="AJ7511" s="350"/>
      <c r="AK7511" s="3"/>
      <c r="AL7511" s="3"/>
    </row>
    <row r="7512" spans="1:39" ht="12" customHeight="1" x14ac:dyDescent="0.25">
      <c r="A7512" s="73">
        <v>2701059</v>
      </c>
      <c r="B7512" s="98" t="s">
        <v>3122</v>
      </c>
      <c r="C7512" s="74"/>
      <c r="D7512" s="115">
        <v>187.14</v>
      </c>
      <c r="E7512" s="75" t="s">
        <v>6464</v>
      </c>
      <c r="F7512" s="112">
        <f t="shared" si="331"/>
        <v>224.56799999999998</v>
      </c>
      <c r="G7512" s="80" t="s">
        <v>3334</v>
      </c>
      <c r="H7512" s="358"/>
      <c r="L7512"/>
      <c r="M7512"/>
      <c r="P7512" s="9">
        <v>166</v>
      </c>
      <c r="V7512" s="39"/>
      <c r="Z7512" s="38"/>
      <c r="AA7512" s="38">
        <v>0</v>
      </c>
      <c r="AB7512" s="30"/>
      <c r="AC7512" s="31"/>
      <c r="AD7512" s="32"/>
      <c r="AE7512" s="32"/>
      <c r="AF7512" s="33"/>
      <c r="AJ7512" s="350"/>
      <c r="AK7512" s="3"/>
      <c r="AL7512" s="3"/>
    </row>
    <row r="7513" spans="1:39" ht="12" customHeight="1" x14ac:dyDescent="0.25">
      <c r="A7513" s="73">
        <v>3503046</v>
      </c>
      <c r="B7513" s="98" t="s">
        <v>3123</v>
      </c>
      <c r="C7513" s="74"/>
      <c r="D7513" s="115">
        <v>268.35000000000002</v>
      </c>
      <c r="E7513" s="75" t="s">
        <v>6463</v>
      </c>
      <c r="F7513" s="309">
        <f t="shared" si="331"/>
        <v>322.02000000000004</v>
      </c>
      <c r="G7513" s="80" t="s">
        <v>3334</v>
      </c>
      <c r="H7513" s="358"/>
      <c r="L7513"/>
      <c r="M7513"/>
      <c r="P7513" s="9">
        <v>166</v>
      </c>
      <c r="V7513" s="39"/>
      <c r="Z7513" s="38"/>
      <c r="AA7513" s="38">
        <v>0</v>
      </c>
      <c r="AB7513" s="30"/>
      <c r="AC7513" s="31"/>
      <c r="AD7513" s="32"/>
      <c r="AE7513" s="32"/>
      <c r="AF7513" s="33"/>
      <c r="AJ7513" s="350"/>
      <c r="AK7513" s="3"/>
      <c r="AL7513" s="3"/>
      <c r="AM7513" s="311"/>
    </row>
    <row r="7514" spans="1:39" ht="12" customHeight="1" x14ac:dyDescent="0.25">
      <c r="A7514" s="73">
        <v>3503047</v>
      </c>
      <c r="B7514" s="98" t="s">
        <v>3124</v>
      </c>
      <c r="C7514" s="74"/>
      <c r="D7514" s="115">
        <v>268.35000000000002</v>
      </c>
      <c r="E7514" s="75" t="s">
        <v>6463</v>
      </c>
      <c r="F7514" s="309">
        <f t="shared" si="331"/>
        <v>322.02000000000004</v>
      </c>
      <c r="G7514" s="80" t="s">
        <v>3334</v>
      </c>
      <c r="H7514" s="358"/>
      <c r="L7514"/>
      <c r="M7514"/>
      <c r="P7514" s="9">
        <v>166</v>
      </c>
      <c r="V7514" s="39"/>
      <c r="Z7514" s="38"/>
      <c r="AA7514" s="38">
        <v>0</v>
      </c>
      <c r="AB7514" s="30"/>
      <c r="AC7514" s="31"/>
      <c r="AD7514" s="32"/>
      <c r="AE7514" s="32"/>
      <c r="AF7514" s="33"/>
      <c r="AJ7514" s="350"/>
      <c r="AK7514" s="3"/>
      <c r="AL7514" s="3"/>
      <c r="AM7514" s="311"/>
    </row>
    <row r="7515" spans="1:39" ht="12" customHeight="1" x14ac:dyDescent="0.25">
      <c r="A7515" s="73">
        <v>3503048</v>
      </c>
      <c r="B7515" s="98" t="s">
        <v>3125</v>
      </c>
      <c r="C7515" s="74"/>
      <c r="D7515" s="115">
        <v>268.35000000000002</v>
      </c>
      <c r="E7515" s="75" t="s">
        <v>6463</v>
      </c>
      <c r="F7515" s="309">
        <f t="shared" si="331"/>
        <v>322.02000000000004</v>
      </c>
      <c r="G7515" s="80" t="s">
        <v>3334</v>
      </c>
      <c r="H7515" s="358"/>
      <c r="L7515"/>
      <c r="M7515"/>
      <c r="P7515" s="9">
        <v>166</v>
      </c>
      <c r="V7515" s="39"/>
      <c r="Z7515" s="38"/>
      <c r="AA7515" s="38">
        <v>0</v>
      </c>
      <c r="AB7515" s="30"/>
      <c r="AC7515" s="31"/>
      <c r="AD7515" s="32"/>
      <c r="AE7515" s="32"/>
      <c r="AF7515" s="33"/>
      <c r="AJ7515" s="350"/>
      <c r="AK7515" s="3"/>
      <c r="AL7515" s="3"/>
      <c r="AM7515" s="311"/>
    </row>
    <row r="7516" spans="1:39" ht="12" customHeight="1" x14ac:dyDescent="0.25">
      <c r="A7516" s="73">
        <v>3503049</v>
      </c>
      <c r="B7516" s="98" t="s">
        <v>3126</v>
      </c>
      <c r="C7516" s="74"/>
      <c r="D7516" s="115">
        <v>268.35000000000002</v>
      </c>
      <c r="E7516" s="75" t="s">
        <v>6463</v>
      </c>
      <c r="F7516" s="309">
        <f t="shared" si="331"/>
        <v>322.02000000000004</v>
      </c>
      <c r="G7516" s="80" t="s">
        <v>3334</v>
      </c>
      <c r="H7516" s="358"/>
      <c r="L7516"/>
      <c r="M7516"/>
      <c r="P7516" s="9">
        <v>166</v>
      </c>
      <c r="V7516" s="39"/>
      <c r="Z7516" s="38"/>
      <c r="AA7516" s="38">
        <v>0</v>
      </c>
      <c r="AB7516" s="30"/>
      <c r="AC7516" s="31"/>
      <c r="AD7516" s="32"/>
      <c r="AE7516" s="32"/>
      <c r="AF7516" s="33"/>
      <c r="AJ7516" s="350"/>
      <c r="AK7516" s="3"/>
      <c r="AL7516" s="3"/>
      <c r="AM7516" s="311"/>
    </row>
    <row r="7517" spans="1:39" ht="12" customHeight="1" x14ac:dyDescent="0.25">
      <c r="A7517" s="73">
        <v>3503050</v>
      </c>
      <c r="B7517" s="98" t="s">
        <v>3127</v>
      </c>
      <c r="C7517" s="74"/>
      <c r="D7517" s="115">
        <v>268.35000000000002</v>
      </c>
      <c r="E7517" s="75" t="s">
        <v>6463</v>
      </c>
      <c r="F7517" s="309">
        <f t="shared" ref="F7517:F7580" si="332">D7517*1.2</f>
        <v>322.02000000000004</v>
      </c>
      <c r="G7517" s="80" t="s">
        <v>3334</v>
      </c>
      <c r="H7517" s="358"/>
      <c r="L7517"/>
      <c r="M7517"/>
      <c r="P7517" s="9">
        <v>166</v>
      </c>
      <c r="V7517" s="39"/>
      <c r="Z7517" s="38"/>
      <c r="AA7517" s="38">
        <v>0</v>
      </c>
      <c r="AB7517" s="30"/>
      <c r="AC7517" s="31"/>
      <c r="AD7517" s="32"/>
      <c r="AE7517" s="32"/>
      <c r="AF7517" s="33"/>
      <c r="AJ7517" s="350"/>
      <c r="AK7517" s="3"/>
      <c r="AL7517" s="3"/>
      <c r="AM7517" s="311"/>
    </row>
    <row r="7518" spans="1:39" ht="12" customHeight="1" x14ac:dyDescent="0.25">
      <c r="A7518" s="73">
        <v>3503051</v>
      </c>
      <c r="B7518" s="98" t="s">
        <v>3128</v>
      </c>
      <c r="C7518" s="74"/>
      <c r="D7518" s="115">
        <v>268.35000000000002</v>
      </c>
      <c r="E7518" s="75" t="s">
        <v>6463</v>
      </c>
      <c r="F7518" s="309">
        <f t="shared" si="332"/>
        <v>322.02000000000004</v>
      </c>
      <c r="G7518" s="80" t="s">
        <v>3334</v>
      </c>
      <c r="H7518" s="358"/>
      <c r="L7518"/>
      <c r="M7518"/>
      <c r="P7518" s="9">
        <v>166</v>
      </c>
      <c r="V7518" s="39"/>
      <c r="Z7518" s="38"/>
      <c r="AA7518" s="38">
        <v>0</v>
      </c>
      <c r="AB7518" s="30"/>
      <c r="AC7518" s="31"/>
      <c r="AD7518" s="32"/>
      <c r="AE7518" s="32"/>
      <c r="AF7518" s="33"/>
      <c r="AJ7518" s="350"/>
      <c r="AK7518" s="3"/>
      <c r="AL7518" s="3"/>
      <c r="AM7518" s="311"/>
    </row>
    <row r="7519" spans="1:39" ht="12" customHeight="1" x14ac:dyDescent="0.25">
      <c r="A7519" s="73">
        <v>3503052</v>
      </c>
      <c r="B7519" s="98" t="s">
        <v>3129</v>
      </c>
      <c r="C7519" s="74"/>
      <c r="D7519" s="115">
        <v>268.35000000000002</v>
      </c>
      <c r="E7519" s="75" t="s">
        <v>6463</v>
      </c>
      <c r="F7519" s="309">
        <f t="shared" si="332"/>
        <v>322.02000000000004</v>
      </c>
      <c r="G7519" s="80" t="s">
        <v>3334</v>
      </c>
      <c r="H7519" s="358"/>
      <c r="L7519"/>
      <c r="M7519"/>
      <c r="P7519" s="9">
        <v>166</v>
      </c>
      <c r="V7519" s="39"/>
      <c r="Z7519" s="38"/>
      <c r="AA7519" s="38">
        <v>0</v>
      </c>
      <c r="AB7519" s="30"/>
      <c r="AC7519" s="31"/>
      <c r="AD7519" s="32"/>
      <c r="AE7519" s="32"/>
      <c r="AF7519" s="33"/>
      <c r="AJ7519" s="350"/>
      <c r="AK7519" s="3"/>
      <c r="AL7519" s="3"/>
      <c r="AM7519" s="311"/>
    </row>
    <row r="7520" spans="1:39" ht="12" customHeight="1" x14ac:dyDescent="0.25">
      <c r="A7520" s="73">
        <v>3503054</v>
      </c>
      <c r="B7520" s="98" t="s">
        <v>3130</v>
      </c>
      <c r="C7520" s="74"/>
      <c r="D7520" s="115">
        <v>268.35000000000002</v>
      </c>
      <c r="E7520" s="75" t="s">
        <v>6463</v>
      </c>
      <c r="F7520" s="309">
        <f t="shared" si="332"/>
        <v>322.02000000000004</v>
      </c>
      <c r="G7520" s="80" t="s">
        <v>3334</v>
      </c>
      <c r="H7520" s="358"/>
      <c r="L7520"/>
      <c r="M7520"/>
      <c r="P7520" s="9">
        <v>166</v>
      </c>
      <c r="V7520" s="39"/>
      <c r="Z7520" s="38"/>
      <c r="AA7520" s="38">
        <v>0</v>
      </c>
      <c r="AB7520" s="30"/>
      <c r="AC7520" s="31"/>
      <c r="AD7520" s="32"/>
      <c r="AE7520" s="32"/>
      <c r="AF7520" s="33"/>
      <c r="AJ7520" s="350"/>
      <c r="AK7520" s="3"/>
      <c r="AL7520" s="3"/>
      <c r="AM7520" s="311"/>
    </row>
    <row r="7521" spans="1:39" ht="12" customHeight="1" x14ac:dyDescent="0.25">
      <c r="A7521" s="73">
        <v>3502025</v>
      </c>
      <c r="B7521" s="98" t="s">
        <v>3131</v>
      </c>
      <c r="C7521" s="74"/>
      <c r="D7521" s="115">
        <v>333.04</v>
      </c>
      <c r="E7521" s="75" t="s">
        <v>6464</v>
      </c>
      <c r="F7521" s="309">
        <f t="shared" si="332"/>
        <v>399.64800000000002</v>
      </c>
      <c r="G7521" s="80" t="s">
        <v>3334</v>
      </c>
      <c r="H7521" s="358"/>
      <c r="L7521"/>
      <c r="M7521"/>
      <c r="P7521" s="9">
        <v>166</v>
      </c>
      <c r="V7521" s="39"/>
      <c r="Z7521" s="38"/>
      <c r="AA7521" s="38">
        <v>0</v>
      </c>
      <c r="AB7521" s="30"/>
      <c r="AC7521" s="31"/>
      <c r="AD7521" s="32"/>
      <c r="AE7521" s="32"/>
      <c r="AF7521" s="33"/>
      <c r="AJ7521" s="350"/>
      <c r="AK7521" s="3"/>
      <c r="AL7521" s="3"/>
      <c r="AM7521" s="311"/>
    </row>
    <row r="7522" spans="1:39" ht="12" customHeight="1" x14ac:dyDescent="0.25">
      <c r="A7522" s="73">
        <v>3502027</v>
      </c>
      <c r="B7522" s="98" t="s">
        <v>3132</v>
      </c>
      <c r="C7522" s="74"/>
      <c r="D7522" s="115">
        <v>333.04</v>
      </c>
      <c r="E7522" s="75" t="s">
        <v>6464</v>
      </c>
      <c r="F7522" s="309">
        <f t="shared" si="332"/>
        <v>399.64800000000002</v>
      </c>
      <c r="G7522" s="80" t="s">
        <v>3334</v>
      </c>
      <c r="H7522" s="358"/>
      <c r="L7522"/>
      <c r="M7522"/>
      <c r="P7522" s="9">
        <v>166</v>
      </c>
      <c r="V7522" s="39"/>
      <c r="Z7522" s="38"/>
      <c r="AA7522" s="38">
        <v>0</v>
      </c>
      <c r="AB7522" s="30"/>
      <c r="AC7522" s="31"/>
      <c r="AD7522" s="32"/>
      <c r="AE7522" s="32"/>
      <c r="AF7522" s="33"/>
      <c r="AJ7522" s="350"/>
      <c r="AK7522" s="3"/>
      <c r="AL7522" s="3"/>
      <c r="AM7522" s="311"/>
    </row>
    <row r="7523" spans="1:39" ht="12" customHeight="1" x14ac:dyDescent="0.25">
      <c r="A7523" s="73">
        <v>3502029</v>
      </c>
      <c r="B7523" s="98" t="s">
        <v>3133</v>
      </c>
      <c r="C7523" s="74"/>
      <c r="D7523" s="115">
        <v>333.04</v>
      </c>
      <c r="E7523" s="75" t="s">
        <v>6464</v>
      </c>
      <c r="F7523" s="309">
        <f t="shared" si="332"/>
        <v>399.64800000000002</v>
      </c>
      <c r="G7523" s="80" t="s">
        <v>3334</v>
      </c>
      <c r="H7523" s="358"/>
      <c r="L7523"/>
      <c r="M7523"/>
      <c r="P7523" s="9">
        <v>166</v>
      </c>
      <c r="V7523" s="39"/>
      <c r="Z7523" s="38"/>
      <c r="AA7523" s="38">
        <v>0</v>
      </c>
      <c r="AB7523" s="30"/>
      <c r="AC7523" s="31"/>
      <c r="AD7523" s="32"/>
      <c r="AE7523" s="32"/>
      <c r="AF7523" s="33"/>
      <c r="AJ7523" s="350"/>
      <c r="AK7523" s="3"/>
      <c r="AL7523" s="3"/>
      <c r="AM7523" s="311"/>
    </row>
    <row r="7524" spans="1:39" ht="12" customHeight="1" x14ac:dyDescent="0.25">
      <c r="A7524" s="73">
        <v>3502028</v>
      </c>
      <c r="B7524" s="98" t="s">
        <v>3134</v>
      </c>
      <c r="C7524" s="74"/>
      <c r="D7524" s="115">
        <v>437.13</v>
      </c>
      <c r="E7524" s="75"/>
      <c r="F7524" s="112">
        <f t="shared" si="332"/>
        <v>524.55599999999993</v>
      </c>
      <c r="G7524" s="80" t="s">
        <v>3334</v>
      </c>
      <c r="H7524" s="358"/>
      <c r="L7524"/>
      <c r="M7524"/>
      <c r="P7524" s="9">
        <v>166</v>
      </c>
      <c r="V7524" s="39"/>
      <c r="Z7524" s="38"/>
      <c r="AA7524" s="38">
        <v>14.999508535106969</v>
      </c>
      <c r="AB7524" s="30"/>
      <c r="AC7524" s="31"/>
      <c r="AD7524" s="32"/>
      <c r="AE7524" s="32"/>
      <c r="AF7524" s="33"/>
      <c r="AJ7524" s="350"/>
      <c r="AK7524" s="3"/>
      <c r="AL7524" s="3"/>
    </row>
    <row r="7525" spans="1:39" ht="12" customHeight="1" x14ac:dyDescent="0.25">
      <c r="A7525" s="73">
        <v>3502026</v>
      </c>
      <c r="B7525" s="98" t="s">
        <v>3135</v>
      </c>
      <c r="C7525" s="74"/>
      <c r="D7525" s="115">
        <v>333.04</v>
      </c>
      <c r="E7525" s="75" t="s">
        <v>6464</v>
      </c>
      <c r="F7525" s="309">
        <f t="shared" si="332"/>
        <v>399.64800000000002</v>
      </c>
      <c r="G7525" s="80" t="s">
        <v>3334</v>
      </c>
      <c r="H7525" s="358"/>
      <c r="L7525"/>
      <c r="M7525"/>
      <c r="P7525" s="9">
        <v>166</v>
      </c>
      <c r="V7525" s="39"/>
      <c r="Z7525" s="38"/>
      <c r="AA7525" s="38">
        <v>0</v>
      </c>
      <c r="AB7525" s="30"/>
      <c r="AC7525" s="31"/>
      <c r="AD7525" s="32"/>
      <c r="AE7525" s="32"/>
      <c r="AF7525" s="33"/>
      <c r="AJ7525" s="350"/>
      <c r="AK7525" s="3"/>
      <c r="AL7525" s="3"/>
      <c r="AM7525" s="311"/>
    </row>
    <row r="7526" spans="1:39" ht="12" customHeight="1" x14ac:dyDescent="0.25">
      <c r="A7526" s="73">
        <v>3501042</v>
      </c>
      <c r="B7526" s="98" t="s">
        <v>3136</v>
      </c>
      <c r="C7526" s="74"/>
      <c r="D7526" s="115">
        <v>367.62</v>
      </c>
      <c r="E7526" s="75" t="s">
        <v>6464</v>
      </c>
      <c r="F7526" s="309">
        <f t="shared" si="332"/>
        <v>441.14400000000001</v>
      </c>
      <c r="G7526" s="80" t="s">
        <v>3334</v>
      </c>
      <c r="H7526" s="358"/>
      <c r="L7526"/>
      <c r="M7526"/>
      <c r="P7526" s="9">
        <v>166</v>
      </c>
      <c r="V7526" s="39"/>
      <c r="Z7526" s="38"/>
      <c r="AA7526" s="38">
        <v>0</v>
      </c>
      <c r="AB7526" s="30"/>
      <c r="AC7526" s="31"/>
      <c r="AD7526" s="32"/>
      <c r="AE7526" s="32"/>
      <c r="AF7526" s="33"/>
      <c r="AJ7526" s="350"/>
      <c r="AK7526" s="3"/>
      <c r="AL7526" s="3"/>
      <c r="AM7526" s="311"/>
    </row>
    <row r="7527" spans="1:39" ht="12" customHeight="1" x14ac:dyDescent="0.25">
      <c r="A7527" s="73"/>
      <c r="B7527" s="98" t="s">
        <v>3137</v>
      </c>
      <c r="C7527" s="74"/>
      <c r="D7527" s="115">
        <v>317.08</v>
      </c>
      <c r="E7527" s="75"/>
      <c r="F7527" s="112">
        <f t="shared" si="332"/>
        <v>380.49599999999998</v>
      </c>
      <c r="G7527" s="80" t="s">
        <v>3334</v>
      </c>
      <c r="H7527" s="358"/>
      <c r="L7527"/>
      <c r="M7527"/>
      <c r="P7527" s="9">
        <v>166</v>
      </c>
      <c r="V7527" s="39"/>
      <c r="Z7527" s="38"/>
      <c r="AA7527" s="38"/>
      <c r="AB7527" s="30"/>
      <c r="AC7527" s="31"/>
      <c r="AD7527" s="32"/>
      <c r="AE7527" s="32"/>
      <c r="AF7527" s="33"/>
      <c r="AJ7527" s="350"/>
      <c r="AK7527" s="3"/>
      <c r="AL7527" s="3"/>
    </row>
    <row r="7528" spans="1:39" ht="12" customHeight="1" x14ac:dyDescent="0.25">
      <c r="A7528" s="73">
        <v>3501045</v>
      </c>
      <c r="B7528" s="98" t="s">
        <v>3138</v>
      </c>
      <c r="C7528" s="74"/>
      <c r="D7528" s="115">
        <v>367.62</v>
      </c>
      <c r="E7528" s="75"/>
      <c r="F7528" s="309">
        <f t="shared" si="332"/>
        <v>441.14400000000001</v>
      </c>
      <c r="G7528" s="80" t="s">
        <v>3334</v>
      </c>
      <c r="H7528" s="358"/>
      <c r="L7528"/>
      <c r="M7528"/>
      <c r="P7528" s="9">
        <v>166</v>
      </c>
      <c r="V7528" s="39"/>
      <c r="Z7528" s="38"/>
      <c r="AA7528" s="38">
        <v>0</v>
      </c>
      <c r="AB7528" s="30"/>
      <c r="AC7528" s="31"/>
      <c r="AD7528" s="32"/>
      <c r="AE7528" s="32"/>
      <c r="AF7528" s="33"/>
      <c r="AJ7528" s="350"/>
      <c r="AK7528" s="3"/>
      <c r="AL7528" s="3"/>
      <c r="AM7528" s="311"/>
    </row>
    <row r="7529" spans="1:39" ht="12" customHeight="1" x14ac:dyDescent="0.25">
      <c r="A7529" s="73">
        <v>3501044</v>
      </c>
      <c r="B7529" s="98" t="s">
        <v>3139</v>
      </c>
      <c r="C7529" s="74"/>
      <c r="D7529" s="115">
        <v>367.62</v>
      </c>
      <c r="E7529" s="75" t="s">
        <v>6464</v>
      </c>
      <c r="F7529" s="309">
        <f t="shared" si="332"/>
        <v>441.14400000000001</v>
      </c>
      <c r="G7529" s="80" t="s">
        <v>3334</v>
      </c>
      <c r="H7529" s="358"/>
      <c r="L7529"/>
      <c r="M7529"/>
      <c r="P7529" s="9">
        <v>166</v>
      </c>
      <c r="V7529" s="39"/>
      <c r="Z7529" s="38"/>
      <c r="AA7529" s="38">
        <v>0</v>
      </c>
      <c r="AB7529" s="30"/>
      <c r="AC7529" s="31"/>
      <c r="AD7529" s="32"/>
      <c r="AE7529" s="32"/>
      <c r="AF7529" s="33"/>
      <c r="AJ7529" s="350"/>
      <c r="AK7529" s="3"/>
      <c r="AL7529" s="3"/>
      <c r="AM7529" s="311"/>
    </row>
    <row r="7530" spans="1:39" ht="12" customHeight="1" x14ac:dyDescent="0.25">
      <c r="A7530" s="73">
        <v>2701030</v>
      </c>
      <c r="B7530" s="98" t="s">
        <v>3140</v>
      </c>
      <c r="C7530" s="74"/>
      <c r="D7530" s="115">
        <v>170.31</v>
      </c>
      <c r="E7530" s="75" t="s">
        <v>6464</v>
      </c>
      <c r="F7530" s="112">
        <f t="shared" si="332"/>
        <v>204.37199999999999</v>
      </c>
      <c r="G7530" s="80" t="s">
        <v>3334</v>
      </c>
      <c r="H7530" s="358"/>
      <c r="L7530"/>
      <c r="M7530"/>
      <c r="P7530" s="9">
        <v>166</v>
      </c>
      <c r="V7530" s="39"/>
      <c r="Z7530" s="38"/>
      <c r="AA7530" s="38">
        <v>0</v>
      </c>
      <c r="AB7530" s="30"/>
      <c r="AC7530" s="31"/>
      <c r="AD7530" s="32"/>
      <c r="AE7530" s="32"/>
      <c r="AF7530" s="33"/>
      <c r="AJ7530" s="350"/>
      <c r="AK7530" s="3"/>
      <c r="AL7530" s="3"/>
    </row>
    <row r="7531" spans="1:39" ht="12" customHeight="1" x14ac:dyDescent="0.25">
      <c r="A7531" s="73">
        <v>3503045</v>
      </c>
      <c r="B7531" s="98" t="s">
        <v>3141</v>
      </c>
      <c r="C7531" s="74"/>
      <c r="D7531" s="115">
        <v>268.35000000000002</v>
      </c>
      <c r="E7531" s="75" t="s">
        <v>6463</v>
      </c>
      <c r="F7531" s="309">
        <f t="shared" si="332"/>
        <v>322.02000000000004</v>
      </c>
      <c r="G7531" s="80" t="s">
        <v>3334</v>
      </c>
      <c r="H7531" s="358"/>
      <c r="L7531"/>
      <c r="M7531"/>
      <c r="P7531" s="9">
        <v>166</v>
      </c>
      <c r="V7531" s="39"/>
      <c r="Z7531" s="38"/>
      <c r="AA7531" s="38">
        <v>0</v>
      </c>
      <c r="AB7531" s="30"/>
      <c r="AC7531" s="31"/>
      <c r="AD7531" s="32"/>
      <c r="AE7531" s="32"/>
      <c r="AF7531" s="33"/>
      <c r="AJ7531" s="350"/>
      <c r="AK7531" s="3"/>
      <c r="AL7531" s="3"/>
      <c r="AM7531" s="311"/>
    </row>
    <row r="7532" spans="1:39" ht="12" customHeight="1" x14ac:dyDescent="0.25">
      <c r="A7532" s="356">
        <v>3401061</v>
      </c>
      <c r="B7532" s="98" t="s">
        <v>4823</v>
      </c>
      <c r="C7532" s="74"/>
      <c r="D7532" s="115">
        <v>2271.5</v>
      </c>
      <c r="E7532" s="75" t="s">
        <v>1</v>
      </c>
      <c r="F7532" s="309">
        <f t="shared" si="332"/>
        <v>2725.7999999999997</v>
      </c>
      <c r="G7532" s="80" t="s">
        <v>3334</v>
      </c>
      <c r="H7532" s="358"/>
      <c r="L7532"/>
      <c r="M7532"/>
      <c r="P7532" s="9">
        <v>165</v>
      </c>
      <c r="V7532" s="39"/>
      <c r="Z7532" s="38"/>
      <c r="AA7532" s="38">
        <v>9.9999579391884765</v>
      </c>
      <c r="AB7532" s="30"/>
      <c r="AC7532" s="31"/>
      <c r="AD7532" s="32"/>
      <c r="AE7532" s="32"/>
      <c r="AF7532" s="33"/>
      <c r="AJ7532" s="350"/>
      <c r="AK7532" s="3"/>
      <c r="AL7532" s="3"/>
    </row>
    <row r="7533" spans="1:39" ht="12" customHeight="1" x14ac:dyDescent="0.25">
      <c r="A7533" s="73"/>
      <c r="B7533" s="98" t="s">
        <v>2984</v>
      </c>
      <c r="C7533" s="74"/>
      <c r="D7533" s="115"/>
      <c r="E7533" s="75"/>
      <c r="F7533" s="112"/>
      <c r="G7533" s="80" t="s">
        <v>3334</v>
      </c>
      <c r="H7533" s="358"/>
      <c r="L7533"/>
      <c r="M7533"/>
      <c r="V7533" s="39"/>
      <c r="Z7533" s="38"/>
      <c r="AA7533" s="38"/>
      <c r="AB7533" s="30"/>
      <c r="AC7533" s="31"/>
      <c r="AD7533" s="32"/>
      <c r="AE7533" s="32"/>
      <c r="AF7533" s="33"/>
      <c r="AJ7533" s="350"/>
      <c r="AK7533" s="3"/>
      <c r="AL7533" s="3"/>
    </row>
    <row r="7534" spans="1:39" ht="12" customHeight="1" x14ac:dyDescent="0.25">
      <c r="A7534" s="73">
        <v>2701046</v>
      </c>
      <c r="B7534" s="98" t="s">
        <v>3032</v>
      </c>
      <c r="C7534" s="74"/>
      <c r="D7534" s="115">
        <v>203.84</v>
      </c>
      <c r="E7534" s="75"/>
      <c r="F7534" s="112">
        <f t="shared" si="332"/>
        <v>244.608</v>
      </c>
      <c r="G7534" s="80" t="s">
        <v>3334</v>
      </c>
      <c r="H7534" s="358"/>
      <c r="L7534"/>
      <c r="M7534"/>
      <c r="P7534" s="9">
        <v>166</v>
      </c>
      <c r="V7534" s="39"/>
      <c r="Z7534" s="38"/>
      <c r="AA7534" s="38">
        <v>0</v>
      </c>
      <c r="AB7534" s="30"/>
      <c r="AC7534" s="31"/>
      <c r="AD7534" s="32"/>
      <c r="AE7534" s="32"/>
      <c r="AF7534" s="33"/>
      <c r="AJ7534" s="350"/>
      <c r="AK7534" s="3"/>
      <c r="AL7534" s="3"/>
    </row>
    <row r="7535" spans="1:39" ht="12" customHeight="1" x14ac:dyDescent="0.25">
      <c r="A7535" s="73">
        <v>2701005</v>
      </c>
      <c r="B7535" s="98" t="s">
        <v>3033</v>
      </c>
      <c r="C7535" s="74"/>
      <c r="D7535" s="115">
        <v>203.84</v>
      </c>
      <c r="E7535" s="75"/>
      <c r="F7535" s="112">
        <f t="shared" si="332"/>
        <v>244.608</v>
      </c>
      <c r="G7535" s="80" t="s">
        <v>3334</v>
      </c>
      <c r="H7535" s="358"/>
      <c r="L7535"/>
      <c r="M7535"/>
      <c r="P7535" s="9">
        <v>166</v>
      </c>
      <c r="V7535" s="39"/>
      <c r="Z7535" s="38"/>
      <c r="AA7535" s="38">
        <v>0</v>
      </c>
      <c r="AB7535" s="30"/>
      <c r="AC7535" s="31"/>
      <c r="AD7535" s="32"/>
      <c r="AE7535" s="32"/>
      <c r="AF7535" s="33"/>
      <c r="AJ7535" s="350"/>
      <c r="AK7535" s="3"/>
      <c r="AL7535" s="3"/>
    </row>
    <row r="7536" spans="1:39" ht="12" customHeight="1" x14ac:dyDescent="0.25">
      <c r="A7536" s="73">
        <v>2701055</v>
      </c>
      <c r="B7536" s="98" t="s">
        <v>3034</v>
      </c>
      <c r="C7536" s="74"/>
      <c r="D7536" s="115">
        <v>218.12</v>
      </c>
      <c r="E7536" s="75"/>
      <c r="F7536" s="112">
        <f t="shared" si="332"/>
        <v>261.74399999999997</v>
      </c>
      <c r="G7536" s="80" t="s">
        <v>3334</v>
      </c>
      <c r="H7536" s="358"/>
      <c r="L7536"/>
      <c r="M7536"/>
      <c r="P7536" s="9">
        <v>166</v>
      </c>
      <c r="V7536" s="39"/>
      <c r="Z7536" s="38"/>
      <c r="AA7536" s="38">
        <v>0</v>
      </c>
      <c r="AB7536" s="30"/>
      <c r="AC7536" s="31"/>
      <c r="AD7536" s="32"/>
      <c r="AE7536" s="32"/>
      <c r="AF7536" s="33"/>
      <c r="AJ7536" s="350"/>
      <c r="AK7536" s="3"/>
      <c r="AL7536" s="3"/>
    </row>
    <row r="7537" spans="1:39" ht="12" customHeight="1" x14ac:dyDescent="0.25">
      <c r="A7537" s="73">
        <v>2701010</v>
      </c>
      <c r="B7537" s="98" t="s">
        <v>3035</v>
      </c>
      <c r="C7537" s="74"/>
      <c r="D7537" s="115">
        <v>203.84</v>
      </c>
      <c r="E7537" s="75"/>
      <c r="F7537" s="112">
        <f t="shared" si="332"/>
        <v>244.608</v>
      </c>
      <c r="G7537" s="80" t="s">
        <v>3334</v>
      </c>
      <c r="H7537" s="358"/>
      <c r="L7537"/>
      <c r="M7537"/>
      <c r="P7537" s="9">
        <v>166</v>
      </c>
      <c r="V7537" s="39"/>
      <c r="Z7537" s="38"/>
      <c r="AA7537" s="38">
        <v>0</v>
      </c>
      <c r="AB7537" s="30"/>
      <c r="AC7537" s="31"/>
      <c r="AD7537" s="32"/>
      <c r="AE7537" s="32"/>
      <c r="AF7537" s="33"/>
      <c r="AJ7537" s="350"/>
      <c r="AK7537" s="3"/>
      <c r="AL7537" s="3"/>
    </row>
    <row r="7538" spans="1:39" ht="12" customHeight="1" x14ac:dyDescent="0.25">
      <c r="A7538" s="73">
        <v>2701001</v>
      </c>
      <c r="B7538" s="98" t="s">
        <v>3036</v>
      </c>
      <c r="C7538" s="74"/>
      <c r="D7538" s="115">
        <v>229.65</v>
      </c>
      <c r="E7538" s="75" t="s">
        <v>6464</v>
      </c>
      <c r="F7538" s="112">
        <f t="shared" si="332"/>
        <v>275.58</v>
      </c>
      <c r="G7538" s="80" t="s">
        <v>3334</v>
      </c>
      <c r="H7538" s="358"/>
      <c r="L7538"/>
      <c r="M7538"/>
      <c r="P7538" s="9">
        <v>166</v>
      </c>
      <c r="V7538" s="39"/>
      <c r="Z7538" s="38"/>
      <c r="AA7538" s="38">
        <v>0</v>
      </c>
      <c r="AB7538" s="30"/>
      <c r="AC7538" s="31"/>
      <c r="AD7538" s="32"/>
      <c r="AE7538" s="32"/>
      <c r="AF7538" s="33"/>
      <c r="AJ7538" s="350"/>
      <c r="AK7538" s="3"/>
      <c r="AL7538" s="3"/>
    </row>
    <row r="7539" spans="1:39" ht="12" customHeight="1" x14ac:dyDescent="0.25">
      <c r="A7539" s="73">
        <v>2701036</v>
      </c>
      <c r="B7539" s="98" t="s">
        <v>3037</v>
      </c>
      <c r="C7539" s="74"/>
      <c r="D7539" s="115">
        <v>203.84</v>
      </c>
      <c r="E7539" s="75" t="s">
        <v>6464</v>
      </c>
      <c r="F7539" s="112">
        <f t="shared" si="332"/>
        <v>244.608</v>
      </c>
      <c r="G7539" s="80" t="s">
        <v>3334</v>
      </c>
      <c r="H7539" s="358"/>
      <c r="L7539"/>
      <c r="M7539"/>
      <c r="P7539" s="9">
        <v>166</v>
      </c>
      <c r="V7539" s="39"/>
      <c r="Z7539" s="38"/>
      <c r="AA7539" s="38">
        <v>0</v>
      </c>
      <c r="AB7539" s="30"/>
      <c r="AC7539" s="31"/>
      <c r="AD7539" s="32"/>
      <c r="AE7539" s="32"/>
      <c r="AF7539" s="33"/>
      <c r="AJ7539" s="350"/>
      <c r="AK7539" s="3"/>
      <c r="AL7539" s="3"/>
    </row>
    <row r="7540" spans="1:39" ht="12" customHeight="1" x14ac:dyDescent="0.25">
      <c r="A7540" s="73">
        <v>2701062</v>
      </c>
      <c r="B7540" s="98" t="s">
        <v>3038</v>
      </c>
      <c r="C7540" s="74"/>
      <c r="D7540" s="115">
        <v>218.12</v>
      </c>
      <c r="E7540" s="75" t="s">
        <v>1</v>
      </c>
      <c r="F7540" s="112">
        <f t="shared" si="332"/>
        <v>261.74399999999997</v>
      </c>
      <c r="G7540" s="80" t="s">
        <v>3334</v>
      </c>
      <c r="H7540" s="358"/>
      <c r="L7540"/>
      <c r="M7540"/>
      <c r="P7540" s="9">
        <v>166</v>
      </c>
      <c r="V7540" s="39"/>
      <c r="Z7540" s="38"/>
      <c r="AA7540" s="38">
        <v>0</v>
      </c>
      <c r="AB7540" s="30"/>
      <c r="AC7540" s="31"/>
      <c r="AD7540" s="32"/>
      <c r="AE7540" s="32"/>
      <c r="AF7540" s="33"/>
      <c r="AJ7540" s="350"/>
      <c r="AK7540" s="3"/>
      <c r="AL7540" s="3"/>
    </row>
    <row r="7541" spans="1:39" ht="12" customHeight="1" x14ac:dyDescent="0.25">
      <c r="A7541" s="73">
        <v>5905016</v>
      </c>
      <c r="B7541" s="98" t="s">
        <v>3039</v>
      </c>
      <c r="C7541" s="74"/>
      <c r="D7541" s="115">
        <v>332.43</v>
      </c>
      <c r="E7541" s="75" t="s">
        <v>1</v>
      </c>
      <c r="F7541" s="309">
        <f t="shared" si="332"/>
        <v>398.916</v>
      </c>
      <c r="G7541" s="80" t="s">
        <v>3334</v>
      </c>
      <c r="H7541" s="358"/>
      <c r="L7541"/>
      <c r="M7541"/>
      <c r="P7541" s="9">
        <v>166</v>
      </c>
      <c r="V7541" s="39"/>
      <c r="Z7541" s="38"/>
      <c r="AA7541" s="38">
        <v>0</v>
      </c>
      <c r="AB7541" s="30"/>
      <c r="AC7541" s="31"/>
      <c r="AD7541" s="32"/>
      <c r="AE7541" s="32"/>
      <c r="AF7541" s="33"/>
      <c r="AJ7541" s="350">
        <v>3503016</v>
      </c>
      <c r="AK7541" s="3"/>
      <c r="AL7541" s="3"/>
      <c r="AM7541" s="311"/>
    </row>
    <row r="7542" spans="1:39" ht="12" customHeight="1" x14ac:dyDescent="0.25">
      <c r="A7542" s="73">
        <v>3503017</v>
      </c>
      <c r="B7542" s="98" t="s">
        <v>3040</v>
      </c>
      <c r="C7542" s="74"/>
      <c r="D7542" s="115">
        <v>269.11</v>
      </c>
      <c r="E7542" s="75" t="s">
        <v>6463</v>
      </c>
      <c r="F7542" s="309">
        <f t="shared" si="332"/>
        <v>322.93200000000002</v>
      </c>
      <c r="G7542" s="80" t="s">
        <v>3334</v>
      </c>
      <c r="H7542" s="358"/>
      <c r="L7542"/>
      <c r="M7542"/>
      <c r="P7542" s="9">
        <v>166</v>
      </c>
      <c r="V7542" s="39"/>
      <c r="Z7542" s="38"/>
      <c r="AA7542" s="38">
        <v>0</v>
      </c>
      <c r="AB7542" s="30"/>
      <c r="AC7542" s="31"/>
      <c r="AD7542" s="32"/>
      <c r="AE7542" s="32"/>
      <c r="AF7542" s="33"/>
      <c r="AJ7542" s="350"/>
      <c r="AK7542" s="3"/>
      <c r="AL7542" s="3"/>
      <c r="AM7542" s="311"/>
    </row>
    <row r="7543" spans="1:39" ht="12" customHeight="1" x14ac:dyDescent="0.25">
      <c r="A7543" s="73">
        <v>5905018</v>
      </c>
      <c r="B7543" s="98" t="s">
        <v>3041</v>
      </c>
      <c r="C7543" s="74"/>
      <c r="D7543" s="115">
        <v>332.43</v>
      </c>
      <c r="E7543" s="75" t="s">
        <v>6463</v>
      </c>
      <c r="F7543" s="309">
        <f t="shared" si="332"/>
        <v>398.916</v>
      </c>
      <c r="G7543" s="80" t="s">
        <v>3334</v>
      </c>
      <c r="H7543" s="358"/>
      <c r="L7543"/>
      <c r="M7543"/>
      <c r="P7543" s="9">
        <v>166</v>
      </c>
      <c r="V7543" s="39"/>
      <c r="Z7543" s="38"/>
      <c r="AA7543" s="38">
        <v>0</v>
      </c>
      <c r="AB7543" s="30"/>
      <c r="AC7543" s="31"/>
      <c r="AD7543" s="32"/>
      <c r="AE7543" s="32"/>
      <c r="AF7543" s="33"/>
      <c r="AJ7543" s="350">
        <v>3503018</v>
      </c>
      <c r="AK7543" s="3"/>
      <c r="AL7543" s="3"/>
      <c r="AM7543" s="311"/>
    </row>
    <row r="7544" spans="1:39" ht="12" customHeight="1" x14ac:dyDescent="0.25">
      <c r="A7544" s="73">
        <v>3503019</v>
      </c>
      <c r="B7544" s="98" t="s">
        <v>3042</v>
      </c>
      <c r="C7544" s="74"/>
      <c r="D7544" s="115">
        <v>269.11</v>
      </c>
      <c r="E7544" s="75" t="s">
        <v>6463</v>
      </c>
      <c r="F7544" s="309">
        <f t="shared" si="332"/>
        <v>322.93200000000002</v>
      </c>
      <c r="G7544" s="80" t="s">
        <v>3334</v>
      </c>
      <c r="H7544" s="358"/>
      <c r="L7544"/>
      <c r="M7544"/>
      <c r="P7544" s="9">
        <v>166</v>
      </c>
      <c r="V7544" s="39"/>
      <c r="Z7544" s="38"/>
      <c r="AA7544" s="38">
        <v>0</v>
      </c>
      <c r="AB7544" s="30"/>
      <c r="AC7544" s="31"/>
      <c r="AD7544" s="32"/>
      <c r="AE7544" s="32"/>
      <c r="AF7544" s="33"/>
      <c r="AJ7544" s="350"/>
      <c r="AK7544" s="3"/>
      <c r="AL7544" s="3"/>
      <c r="AM7544" s="311"/>
    </row>
    <row r="7545" spans="1:39" ht="12" customHeight="1" x14ac:dyDescent="0.25">
      <c r="A7545" s="73">
        <v>3503020</v>
      </c>
      <c r="B7545" s="98" t="s">
        <v>3043</v>
      </c>
      <c r="C7545" s="74"/>
      <c r="D7545" s="115">
        <v>269.11</v>
      </c>
      <c r="E7545" s="75" t="s">
        <v>6463</v>
      </c>
      <c r="F7545" s="309">
        <f t="shared" si="332"/>
        <v>322.93200000000002</v>
      </c>
      <c r="G7545" s="80" t="s">
        <v>3334</v>
      </c>
      <c r="H7545" s="358"/>
      <c r="L7545"/>
      <c r="M7545"/>
      <c r="P7545" s="9">
        <v>166</v>
      </c>
      <c r="V7545" s="39"/>
      <c r="Z7545" s="38"/>
      <c r="AA7545" s="38">
        <v>0</v>
      </c>
      <c r="AB7545" s="30"/>
      <c r="AC7545" s="31"/>
      <c r="AD7545" s="32"/>
      <c r="AE7545" s="32"/>
      <c r="AF7545" s="33"/>
      <c r="AJ7545" s="350"/>
      <c r="AK7545" s="3"/>
      <c r="AL7545" s="3"/>
      <c r="AM7545" s="311"/>
    </row>
    <row r="7546" spans="1:39" ht="12" customHeight="1" x14ac:dyDescent="0.25">
      <c r="A7546" s="73">
        <v>3503021</v>
      </c>
      <c r="B7546" s="98" t="s">
        <v>3044</v>
      </c>
      <c r="C7546" s="74"/>
      <c r="D7546" s="115">
        <v>269.11</v>
      </c>
      <c r="E7546" s="75" t="s">
        <v>6464</v>
      </c>
      <c r="F7546" s="309">
        <f t="shared" si="332"/>
        <v>322.93200000000002</v>
      </c>
      <c r="G7546" s="80" t="s">
        <v>3334</v>
      </c>
      <c r="H7546" s="358"/>
      <c r="L7546"/>
      <c r="M7546"/>
      <c r="P7546" s="9">
        <v>166</v>
      </c>
      <c r="V7546" s="39"/>
      <c r="Z7546" s="38"/>
      <c r="AA7546" s="38">
        <v>0</v>
      </c>
      <c r="AB7546" s="30"/>
      <c r="AC7546" s="31"/>
      <c r="AD7546" s="32"/>
      <c r="AE7546" s="32"/>
      <c r="AF7546" s="33"/>
      <c r="AJ7546" s="350"/>
      <c r="AK7546" s="3"/>
      <c r="AL7546" s="3"/>
      <c r="AM7546" s="311"/>
    </row>
    <row r="7547" spans="1:39" ht="12" customHeight="1" x14ac:dyDescent="0.25">
      <c r="A7547" s="73">
        <v>3503022</v>
      </c>
      <c r="B7547" s="98" t="s">
        <v>3045</v>
      </c>
      <c r="C7547" s="74"/>
      <c r="D7547" s="115">
        <v>269.11</v>
      </c>
      <c r="E7547" s="75" t="s">
        <v>6463</v>
      </c>
      <c r="F7547" s="309">
        <f t="shared" si="332"/>
        <v>322.93200000000002</v>
      </c>
      <c r="G7547" s="80" t="s">
        <v>3334</v>
      </c>
      <c r="H7547" s="358"/>
      <c r="L7547"/>
      <c r="M7547"/>
      <c r="P7547" s="9">
        <v>166</v>
      </c>
      <c r="V7547" s="39"/>
      <c r="Z7547" s="38"/>
      <c r="AA7547" s="38">
        <v>0</v>
      </c>
      <c r="AB7547" s="30"/>
      <c r="AC7547" s="31"/>
      <c r="AD7547" s="32"/>
      <c r="AE7547" s="32"/>
      <c r="AF7547" s="33"/>
      <c r="AJ7547" s="350"/>
      <c r="AK7547" s="3"/>
      <c r="AL7547" s="3"/>
      <c r="AM7547" s="311"/>
    </row>
    <row r="7548" spans="1:39" ht="12" customHeight="1" x14ac:dyDescent="0.25">
      <c r="A7548" s="73">
        <v>3503023</v>
      </c>
      <c r="B7548" s="98" t="s">
        <v>3046</v>
      </c>
      <c r="C7548" s="74"/>
      <c r="D7548" s="115">
        <v>269.11</v>
      </c>
      <c r="E7548" s="75" t="s">
        <v>6463</v>
      </c>
      <c r="F7548" s="309">
        <f t="shared" si="332"/>
        <v>322.93200000000002</v>
      </c>
      <c r="G7548" s="80" t="s">
        <v>3334</v>
      </c>
      <c r="H7548" s="358"/>
      <c r="L7548"/>
      <c r="M7548"/>
      <c r="P7548" s="9">
        <v>166</v>
      </c>
      <c r="V7548" s="39"/>
      <c r="Z7548" s="38"/>
      <c r="AA7548" s="38">
        <v>0</v>
      </c>
      <c r="AB7548" s="30"/>
      <c r="AC7548" s="31"/>
      <c r="AD7548" s="32"/>
      <c r="AE7548" s="32"/>
      <c r="AF7548" s="33"/>
      <c r="AJ7548" s="350"/>
      <c r="AK7548" s="3"/>
      <c r="AL7548" s="3"/>
      <c r="AM7548" s="311"/>
    </row>
    <row r="7549" spans="1:39" ht="12" customHeight="1" x14ac:dyDescent="0.25">
      <c r="A7549" s="73">
        <v>3502008</v>
      </c>
      <c r="B7549" s="98" t="s">
        <v>3047</v>
      </c>
      <c r="C7549" s="74"/>
      <c r="D7549" s="115">
        <v>333.04</v>
      </c>
      <c r="E7549" s="75"/>
      <c r="F7549" s="309">
        <f t="shared" si="332"/>
        <v>399.64800000000002</v>
      </c>
      <c r="G7549" s="80" t="s">
        <v>3334</v>
      </c>
      <c r="H7549" s="358"/>
      <c r="L7549"/>
      <c r="M7549"/>
      <c r="P7549" s="9">
        <v>166</v>
      </c>
      <c r="V7549" s="39"/>
      <c r="Z7549" s="38"/>
      <c r="AA7549" s="38">
        <v>0</v>
      </c>
      <c r="AB7549" s="30"/>
      <c r="AC7549" s="31"/>
      <c r="AD7549" s="32"/>
      <c r="AE7549" s="32"/>
      <c r="AF7549" s="33"/>
      <c r="AJ7549" s="350"/>
      <c r="AK7549" s="3"/>
      <c r="AL7549" s="3"/>
      <c r="AM7549" s="311"/>
    </row>
    <row r="7550" spans="1:39" ht="12" customHeight="1" x14ac:dyDescent="0.25">
      <c r="A7550" s="73">
        <v>3502010</v>
      </c>
      <c r="B7550" s="98" t="s">
        <v>3048</v>
      </c>
      <c r="C7550" s="74"/>
      <c r="D7550" s="115">
        <v>333.04</v>
      </c>
      <c r="E7550" s="75" t="s">
        <v>6464</v>
      </c>
      <c r="F7550" s="309">
        <f t="shared" si="332"/>
        <v>399.64800000000002</v>
      </c>
      <c r="G7550" s="80" t="s">
        <v>3334</v>
      </c>
      <c r="H7550" s="358"/>
      <c r="L7550"/>
      <c r="M7550"/>
      <c r="P7550" s="9">
        <v>166</v>
      </c>
      <c r="V7550" s="39"/>
      <c r="Z7550" s="38"/>
      <c r="AA7550" s="38">
        <v>0</v>
      </c>
      <c r="AB7550" s="30"/>
      <c r="AC7550" s="31"/>
      <c r="AD7550" s="32"/>
      <c r="AE7550" s="32"/>
      <c r="AF7550" s="33"/>
      <c r="AJ7550" s="350"/>
      <c r="AK7550" s="3"/>
      <c r="AL7550" s="3"/>
      <c r="AM7550" s="311"/>
    </row>
    <row r="7551" spans="1:39" ht="12" customHeight="1" x14ac:dyDescent="0.25">
      <c r="A7551" s="73">
        <v>3502012</v>
      </c>
      <c r="B7551" s="98" t="s">
        <v>3049</v>
      </c>
      <c r="C7551" s="74"/>
      <c r="D7551" s="115">
        <v>333.04</v>
      </c>
      <c r="E7551" s="75" t="s">
        <v>6464</v>
      </c>
      <c r="F7551" s="309">
        <f t="shared" si="332"/>
        <v>399.64800000000002</v>
      </c>
      <c r="G7551" s="80" t="s">
        <v>3334</v>
      </c>
      <c r="H7551" s="358"/>
      <c r="L7551"/>
      <c r="M7551"/>
      <c r="P7551" s="9">
        <v>166</v>
      </c>
      <c r="V7551" s="39"/>
      <c r="Z7551" s="38"/>
      <c r="AA7551" s="38">
        <v>0</v>
      </c>
      <c r="AB7551" s="30"/>
      <c r="AC7551" s="31"/>
      <c r="AD7551" s="32"/>
      <c r="AE7551" s="32"/>
      <c r="AF7551" s="33"/>
      <c r="AJ7551" s="350"/>
      <c r="AK7551" s="3"/>
      <c r="AL7551" s="3"/>
      <c r="AM7551" s="311"/>
    </row>
    <row r="7552" spans="1:39" ht="12" customHeight="1" x14ac:dyDescent="0.25">
      <c r="A7552" s="73">
        <v>3502009</v>
      </c>
      <c r="B7552" s="98" t="s">
        <v>3050</v>
      </c>
      <c r="C7552" s="74"/>
      <c r="D7552" s="115">
        <v>437.13</v>
      </c>
      <c r="E7552" s="75"/>
      <c r="F7552" s="112">
        <f t="shared" si="332"/>
        <v>524.55599999999993</v>
      </c>
      <c r="G7552" s="80" t="s">
        <v>3334</v>
      </c>
      <c r="H7552" s="358"/>
      <c r="L7552"/>
      <c r="M7552"/>
      <c r="P7552" s="9">
        <v>166</v>
      </c>
      <c r="V7552" s="39"/>
      <c r="Z7552" s="38"/>
      <c r="AA7552" s="38">
        <v>14.999508535106969</v>
      </c>
      <c r="AB7552" s="30"/>
      <c r="AC7552" s="31"/>
      <c r="AD7552" s="32"/>
      <c r="AE7552" s="32"/>
      <c r="AF7552" s="33"/>
      <c r="AJ7552" s="350"/>
      <c r="AK7552" s="3"/>
      <c r="AL7552" s="3"/>
    </row>
    <row r="7553" spans="1:39" ht="12" customHeight="1" x14ac:dyDescent="0.25">
      <c r="A7553" s="73">
        <v>3502011</v>
      </c>
      <c r="B7553" s="98" t="s">
        <v>3051</v>
      </c>
      <c r="C7553" s="74"/>
      <c r="D7553" s="115">
        <v>333.04</v>
      </c>
      <c r="E7553" s="75" t="s">
        <v>6464</v>
      </c>
      <c r="F7553" s="309">
        <f t="shared" si="332"/>
        <v>399.64800000000002</v>
      </c>
      <c r="G7553" s="80" t="s">
        <v>3334</v>
      </c>
      <c r="H7553" s="358"/>
      <c r="L7553"/>
      <c r="M7553"/>
      <c r="P7553" s="9">
        <v>166</v>
      </c>
      <c r="V7553" s="39"/>
      <c r="Z7553" s="38"/>
      <c r="AA7553" s="38">
        <v>0</v>
      </c>
      <c r="AB7553" s="30"/>
      <c r="AC7553" s="31"/>
      <c r="AD7553" s="32"/>
      <c r="AE7553" s="32"/>
      <c r="AF7553" s="33"/>
      <c r="AJ7553" s="350"/>
      <c r="AK7553" s="3"/>
      <c r="AL7553" s="3"/>
      <c r="AM7553" s="311"/>
    </row>
    <row r="7554" spans="1:39" ht="12" customHeight="1" x14ac:dyDescent="0.25">
      <c r="A7554" s="73">
        <v>3501017</v>
      </c>
      <c r="B7554" s="98" t="s">
        <v>3052</v>
      </c>
      <c r="C7554" s="74"/>
      <c r="D7554" s="115">
        <v>358.61</v>
      </c>
      <c r="E7554" s="75" t="s">
        <v>6464</v>
      </c>
      <c r="F7554" s="309">
        <f t="shared" si="332"/>
        <v>430.33199999999999</v>
      </c>
      <c r="G7554" s="80" t="s">
        <v>3334</v>
      </c>
      <c r="H7554" s="358"/>
      <c r="L7554"/>
      <c r="M7554"/>
      <c r="P7554" s="9">
        <v>166</v>
      </c>
      <c r="V7554" s="39"/>
      <c r="Z7554" s="38"/>
      <c r="AA7554" s="38">
        <v>0</v>
      </c>
      <c r="AB7554" s="30"/>
      <c r="AC7554" s="31"/>
      <c r="AD7554" s="32"/>
      <c r="AE7554" s="32"/>
      <c r="AF7554" s="33"/>
      <c r="AJ7554" s="350"/>
      <c r="AK7554" s="3"/>
      <c r="AL7554" s="3"/>
      <c r="AM7554" s="311"/>
    </row>
    <row r="7555" spans="1:39" ht="12" customHeight="1" x14ac:dyDescent="0.25">
      <c r="A7555" s="73">
        <v>3501018</v>
      </c>
      <c r="B7555" s="98" t="s">
        <v>3053</v>
      </c>
      <c r="C7555" s="74"/>
      <c r="D7555" s="115">
        <v>358.61</v>
      </c>
      <c r="E7555" s="75"/>
      <c r="F7555" s="309">
        <f t="shared" si="332"/>
        <v>430.33199999999999</v>
      </c>
      <c r="G7555" s="80" t="s">
        <v>3334</v>
      </c>
      <c r="H7555" s="358"/>
      <c r="L7555"/>
      <c r="M7555"/>
      <c r="P7555" s="9">
        <v>166</v>
      </c>
      <c r="V7555" s="39"/>
      <c r="Z7555" s="38"/>
      <c r="AA7555" s="38">
        <v>0</v>
      </c>
      <c r="AB7555" s="30"/>
      <c r="AC7555" s="31"/>
      <c r="AD7555" s="32"/>
      <c r="AE7555" s="32"/>
      <c r="AF7555" s="33"/>
      <c r="AJ7555" s="350"/>
      <c r="AK7555" s="3"/>
      <c r="AL7555" s="3"/>
      <c r="AM7555" s="311"/>
    </row>
    <row r="7556" spans="1:39" ht="12" customHeight="1" x14ac:dyDescent="0.25">
      <c r="A7556" s="73">
        <v>3501019</v>
      </c>
      <c r="B7556" s="98" t="s">
        <v>3054</v>
      </c>
      <c r="C7556" s="74"/>
      <c r="D7556" s="115">
        <v>358.61</v>
      </c>
      <c r="E7556" s="75"/>
      <c r="F7556" s="309">
        <f t="shared" si="332"/>
        <v>430.33199999999999</v>
      </c>
      <c r="G7556" s="80" t="s">
        <v>3334</v>
      </c>
      <c r="H7556" s="358"/>
      <c r="L7556"/>
      <c r="M7556"/>
      <c r="P7556" s="9">
        <v>166</v>
      </c>
      <c r="V7556" s="39"/>
      <c r="Z7556" s="38"/>
      <c r="AA7556" s="38">
        <v>0</v>
      </c>
      <c r="AB7556" s="30"/>
      <c r="AC7556" s="31"/>
      <c r="AD7556" s="32"/>
      <c r="AE7556" s="32"/>
      <c r="AF7556" s="33"/>
      <c r="AJ7556" s="350"/>
      <c r="AK7556" s="3"/>
      <c r="AL7556" s="3"/>
      <c r="AM7556" s="311"/>
    </row>
    <row r="7557" spans="1:39" ht="12" customHeight="1" x14ac:dyDescent="0.25">
      <c r="A7557" s="73">
        <v>3501020</v>
      </c>
      <c r="B7557" s="98" t="s">
        <v>3055</v>
      </c>
      <c r="C7557" s="74"/>
      <c r="D7557" s="115">
        <v>358.61</v>
      </c>
      <c r="E7557" s="75"/>
      <c r="F7557" s="309">
        <f t="shared" si="332"/>
        <v>430.33199999999999</v>
      </c>
      <c r="G7557" s="80" t="s">
        <v>3334</v>
      </c>
      <c r="H7557" s="358"/>
      <c r="L7557"/>
      <c r="M7557"/>
      <c r="P7557" s="9">
        <v>166</v>
      </c>
      <c r="V7557" s="39"/>
      <c r="Z7557" s="38"/>
      <c r="AA7557" s="38">
        <v>0</v>
      </c>
      <c r="AB7557" s="30"/>
      <c r="AC7557" s="31"/>
      <c r="AD7557" s="32"/>
      <c r="AE7557" s="32"/>
      <c r="AF7557" s="33"/>
      <c r="AJ7557" s="350"/>
      <c r="AK7557" s="3"/>
      <c r="AL7557" s="3"/>
      <c r="AM7557" s="311"/>
    </row>
    <row r="7558" spans="1:39" ht="12" customHeight="1" x14ac:dyDescent="0.25">
      <c r="A7558" s="73">
        <v>3501021</v>
      </c>
      <c r="B7558" s="98" t="s">
        <v>3056</v>
      </c>
      <c r="C7558" s="74"/>
      <c r="D7558" s="115">
        <v>358.61</v>
      </c>
      <c r="E7558" s="75"/>
      <c r="F7558" s="309">
        <f t="shared" si="332"/>
        <v>430.33199999999999</v>
      </c>
      <c r="G7558" s="80" t="s">
        <v>3334</v>
      </c>
      <c r="H7558" s="358"/>
      <c r="L7558"/>
      <c r="M7558"/>
      <c r="P7558" s="9">
        <v>166</v>
      </c>
      <c r="V7558" s="39"/>
      <c r="Z7558" s="38"/>
      <c r="AA7558" s="38">
        <v>0</v>
      </c>
      <c r="AB7558" s="30"/>
      <c r="AC7558" s="31"/>
      <c r="AD7558" s="32"/>
      <c r="AE7558" s="32"/>
      <c r="AF7558" s="33"/>
      <c r="AJ7558" s="350"/>
      <c r="AK7558" s="3"/>
      <c r="AL7558" s="3"/>
      <c r="AM7558" s="311"/>
    </row>
    <row r="7559" spans="1:39" ht="12" customHeight="1" x14ac:dyDescent="0.25">
      <c r="A7559" s="73">
        <v>3501022</v>
      </c>
      <c r="B7559" s="98" t="s">
        <v>3057</v>
      </c>
      <c r="C7559" s="74"/>
      <c r="D7559" s="115">
        <v>358.61</v>
      </c>
      <c r="E7559" s="75" t="s">
        <v>6464</v>
      </c>
      <c r="F7559" s="309">
        <f t="shared" si="332"/>
        <v>430.33199999999999</v>
      </c>
      <c r="G7559" s="80" t="s">
        <v>3334</v>
      </c>
      <c r="H7559" s="358"/>
      <c r="L7559"/>
      <c r="M7559"/>
      <c r="P7559" s="9">
        <v>166</v>
      </c>
      <c r="V7559" s="39"/>
      <c r="Z7559" s="38"/>
      <c r="AA7559" s="38">
        <v>0</v>
      </c>
      <c r="AB7559" s="30"/>
      <c r="AC7559" s="31"/>
      <c r="AD7559" s="32"/>
      <c r="AE7559" s="32"/>
      <c r="AF7559" s="33"/>
      <c r="AJ7559" s="350"/>
      <c r="AK7559" s="3"/>
      <c r="AL7559" s="3"/>
      <c r="AM7559" s="311"/>
    </row>
    <row r="7560" spans="1:39" ht="12" customHeight="1" x14ac:dyDescent="0.25">
      <c r="A7560" s="73">
        <v>3501023</v>
      </c>
      <c r="B7560" s="98" t="s">
        <v>3058</v>
      </c>
      <c r="C7560" s="74"/>
      <c r="D7560" s="115">
        <v>358.61</v>
      </c>
      <c r="E7560" s="75" t="s">
        <v>6464</v>
      </c>
      <c r="F7560" s="309">
        <f t="shared" si="332"/>
        <v>430.33199999999999</v>
      </c>
      <c r="G7560" s="80" t="s">
        <v>3334</v>
      </c>
      <c r="H7560" s="358"/>
      <c r="L7560"/>
      <c r="M7560"/>
      <c r="P7560" s="9">
        <v>166</v>
      </c>
      <c r="V7560" s="39"/>
      <c r="Z7560" s="38"/>
      <c r="AA7560" s="38">
        <v>0</v>
      </c>
      <c r="AB7560" s="30"/>
      <c r="AC7560" s="31"/>
      <c r="AD7560" s="32"/>
      <c r="AE7560" s="32"/>
      <c r="AF7560" s="33"/>
      <c r="AJ7560" s="350"/>
      <c r="AK7560" s="3"/>
      <c r="AL7560" s="3"/>
      <c r="AM7560" s="311"/>
    </row>
    <row r="7561" spans="1:39" ht="12" customHeight="1" x14ac:dyDescent="0.25">
      <c r="A7561" s="73">
        <v>3501024</v>
      </c>
      <c r="B7561" s="98" t="s">
        <v>3059</v>
      </c>
      <c r="C7561" s="74"/>
      <c r="D7561" s="115">
        <v>358.61</v>
      </c>
      <c r="E7561" s="75"/>
      <c r="F7561" s="309">
        <f t="shared" si="332"/>
        <v>430.33199999999999</v>
      </c>
      <c r="G7561" s="80" t="s">
        <v>3334</v>
      </c>
      <c r="H7561" s="358"/>
      <c r="L7561"/>
      <c r="M7561"/>
      <c r="P7561" s="9">
        <v>166</v>
      </c>
      <c r="V7561" s="39"/>
      <c r="Z7561" s="38"/>
      <c r="AA7561" s="38">
        <v>0</v>
      </c>
      <c r="AB7561" s="30"/>
      <c r="AC7561" s="31"/>
      <c r="AD7561" s="32"/>
      <c r="AE7561" s="32"/>
      <c r="AF7561" s="33"/>
      <c r="AJ7561" s="350"/>
      <c r="AK7561" s="3"/>
      <c r="AL7561" s="3"/>
      <c r="AM7561" s="311"/>
    </row>
    <row r="7562" spans="1:39" ht="12" customHeight="1" x14ac:dyDescent="0.25">
      <c r="A7562" s="73">
        <v>3501025</v>
      </c>
      <c r="B7562" s="98" t="s">
        <v>3060</v>
      </c>
      <c r="C7562" s="74"/>
      <c r="D7562" s="115">
        <v>358.61</v>
      </c>
      <c r="E7562" s="75"/>
      <c r="F7562" s="309">
        <f t="shared" si="332"/>
        <v>430.33199999999999</v>
      </c>
      <c r="G7562" s="80" t="s">
        <v>3334</v>
      </c>
      <c r="H7562" s="358"/>
      <c r="L7562"/>
      <c r="M7562"/>
      <c r="P7562" s="9">
        <v>166</v>
      </c>
      <c r="V7562" s="39"/>
      <c r="Z7562" s="38"/>
      <c r="AA7562" s="38">
        <v>0</v>
      </c>
      <c r="AB7562" s="30"/>
      <c r="AC7562" s="31"/>
      <c r="AD7562" s="32"/>
      <c r="AE7562" s="32"/>
      <c r="AF7562" s="33"/>
      <c r="AJ7562" s="350"/>
      <c r="AK7562" s="3"/>
      <c r="AL7562" s="3"/>
      <c r="AM7562" s="311"/>
    </row>
    <row r="7563" spans="1:39" ht="12" customHeight="1" x14ac:dyDescent="0.25">
      <c r="A7563" s="73">
        <v>3501026</v>
      </c>
      <c r="B7563" s="98" t="s">
        <v>3061</v>
      </c>
      <c r="C7563" s="74"/>
      <c r="D7563" s="115">
        <v>358.61</v>
      </c>
      <c r="E7563" s="75"/>
      <c r="F7563" s="309">
        <f t="shared" si="332"/>
        <v>430.33199999999999</v>
      </c>
      <c r="G7563" s="80" t="s">
        <v>3334</v>
      </c>
      <c r="H7563" s="358"/>
      <c r="L7563"/>
      <c r="M7563"/>
      <c r="P7563" s="9">
        <v>166</v>
      </c>
      <c r="V7563" s="39"/>
      <c r="Z7563" s="38"/>
      <c r="AA7563" s="38">
        <v>0</v>
      </c>
      <c r="AB7563" s="30"/>
      <c r="AC7563" s="31"/>
      <c r="AD7563" s="32"/>
      <c r="AE7563" s="32"/>
      <c r="AF7563" s="33"/>
      <c r="AJ7563" s="350"/>
      <c r="AK7563" s="3"/>
      <c r="AL7563" s="3"/>
      <c r="AM7563" s="311"/>
    </row>
    <row r="7564" spans="1:39" ht="12" customHeight="1" x14ac:dyDescent="0.25">
      <c r="A7564" s="73">
        <v>2701026</v>
      </c>
      <c r="B7564" s="98" t="s">
        <v>3062</v>
      </c>
      <c r="C7564" s="74"/>
      <c r="D7564" s="115">
        <v>181.37</v>
      </c>
      <c r="E7564" s="75" t="s">
        <v>6464</v>
      </c>
      <c r="F7564" s="112">
        <f t="shared" si="332"/>
        <v>217.64400000000001</v>
      </c>
      <c r="G7564" s="80" t="s">
        <v>3334</v>
      </c>
      <c r="H7564" s="358"/>
      <c r="L7564"/>
      <c r="M7564"/>
      <c r="P7564" s="9">
        <v>166</v>
      </c>
      <c r="V7564" s="39"/>
      <c r="Z7564" s="38"/>
      <c r="AA7564" s="38">
        <v>0</v>
      </c>
      <c r="AB7564" s="30"/>
      <c r="AC7564" s="31"/>
      <c r="AD7564" s="32"/>
      <c r="AE7564" s="32"/>
      <c r="AF7564" s="33"/>
      <c r="AJ7564" s="350"/>
      <c r="AK7564" s="3"/>
      <c r="AL7564" s="3"/>
    </row>
    <row r="7565" spans="1:39" ht="12" customHeight="1" x14ac:dyDescent="0.25">
      <c r="A7565" s="73">
        <v>3503014</v>
      </c>
      <c r="B7565" s="98" t="s">
        <v>3063</v>
      </c>
      <c r="C7565" s="74"/>
      <c r="D7565" s="115">
        <v>269.11</v>
      </c>
      <c r="E7565" s="75" t="s">
        <v>1</v>
      </c>
      <c r="F7565" s="309">
        <f t="shared" si="332"/>
        <v>322.93200000000002</v>
      </c>
      <c r="G7565" s="80" t="s">
        <v>3334</v>
      </c>
      <c r="H7565" s="358"/>
      <c r="L7565"/>
      <c r="M7565"/>
      <c r="P7565" s="9">
        <v>166</v>
      </c>
      <c r="V7565" s="39"/>
      <c r="Z7565" s="38"/>
      <c r="AA7565" s="38">
        <v>0</v>
      </c>
      <c r="AB7565" s="30"/>
      <c r="AC7565" s="31"/>
      <c r="AD7565" s="32"/>
      <c r="AE7565" s="32"/>
      <c r="AF7565" s="33"/>
      <c r="AJ7565" s="350"/>
      <c r="AK7565" s="3"/>
      <c r="AL7565" s="3"/>
      <c r="AM7565" s="311"/>
    </row>
    <row r="7566" spans="1:39" ht="12" customHeight="1" x14ac:dyDescent="0.25">
      <c r="A7566" s="73">
        <v>3503015</v>
      </c>
      <c r="B7566" s="98" t="s">
        <v>3064</v>
      </c>
      <c r="C7566" s="74"/>
      <c r="D7566" s="115">
        <v>269.11</v>
      </c>
      <c r="E7566" s="75" t="s">
        <v>1</v>
      </c>
      <c r="F7566" s="309">
        <f t="shared" si="332"/>
        <v>322.93200000000002</v>
      </c>
      <c r="G7566" s="80" t="s">
        <v>3334</v>
      </c>
      <c r="H7566" s="358"/>
      <c r="L7566"/>
      <c r="M7566"/>
      <c r="P7566" s="9">
        <v>166</v>
      </c>
      <c r="V7566" s="39"/>
      <c r="Z7566" s="38"/>
      <c r="AA7566" s="38">
        <v>0</v>
      </c>
      <c r="AB7566" s="30"/>
      <c r="AC7566" s="31"/>
      <c r="AD7566" s="32"/>
      <c r="AE7566" s="32"/>
      <c r="AF7566" s="33"/>
      <c r="AJ7566" s="350"/>
      <c r="AK7566" s="3"/>
      <c r="AL7566" s="3"/>
      <c r="AM7566" s="311"/>
    </row>
    <row r="7567" spans="1:39" ht="12" customHeight="1" x14ac:dyDescent="0.25">
      <c r="A7567" s="356">
        <v>3401070</v>
      </c>
      <c r="B7567" s="98" t="s">
        <v>4827</v>
      </c>
      <c r="C7567" s="74"/>
      <c r="D7567" s="115">
        <v>2065.5300000000002</v>
      </c>
      <c r="E7567" s="75" t="s">
        <v>6463</v>
      </c>
      <c r="F7567" s="309">
        <f t="shared" si="332"/>
        <v>2478.636</v>
      </c>
      <c r="G7567" s="80" t="s">
        <v>3334</v>
      </c>
      <c r="H7567" s="358"/>
      <c r="L7567"/>
      <c r="M7567"/>
      <c r="P7567" s="9">
        <v>165</v>
      </c>
      <c r="V7567" s="39"/>
      <c r="Z7567" s="38"/>
      <c r="AA7567" s="38">
        <v>9.999684870639399</v>
      </c>
      <c r="AB7567" s="30"/>
      <c r="AC7567" s="31"/>
      <c r="AD7567" s="32"/>
      <c r="AE7567" s="32"/>
      <c r="AF7567" s="33"/>
      <c r="AJ7567" s="350"/>
      <c r="AK7567" s="3"/>
      <c r="AL7567" s="3"/>
    </row>
    <row r="7568" spans="1:39" ht="12" customHeight="1" x14ac:dyDescent="0.25">
      <c r="A7568" s="356">
        <v>3401071</v>
      </c>
      <c r="B7568" s="98" t="s">
        <v>4828</v>
      </c>
      <c r="C7568" s="74"/>
      <c r="D7568" s="115">
        <v>2035.37</v>
      </c>
      <c r="E7568" s="75" t="s">
        <v>6463</v>
      </c>
      <c r="F7568" s="309">
        <f t="shared" si="332"/>
        <v>2442.444</v>
      </c>
      <c r="G7568" s="80" t="s">
        <v>3334</v>
      </c>
      <c r="H7568" s="358"/>
      <c r="L7568"/>
      <c r="M7568"/>
      <c r="P7568" s="9">
        <v>165</v>
      </c>
      <c r="V7568" s="39"/>
      <c r="Z7568" s="38"/>
      <c r="AA7568" s="38">
        <v>9.9999329853036727</v>
      </c>
      <c r="AB7568" s="30"/>
      <c r="AC7568" s="31"/>
      <c r="AD7568" s="32"/>
      <c r="AE7568" s="32"/>
      <c r="AF7568" s="33"/>
      <c r="AJ7568" s="350"/>
      <c r="AK7568" s="3"/>
      <c r="AL7568" s="3"/>
    </row>
    <row r="7569" spans="1:39" ht="12" customHeight="1" x14ac:dyDescent="0.25">
      <c r="A7569" s="356">
        <v>3401072</v>
      </c>
      <c r="B7569" s="98" t="s">
        <v>4829</v>
      </c>
      <c r="C7569" s="74"/>
      <c r="D7569" s="115">
        <v>2271.5</v>
      </c>
      <c r="E7569" s="75" t="s">
        <v>6463</v>
      </c>
      <c r="F7569" s="309">
        <f t="shared" si="332"/>
        <v>2725.7999999999997</v>
      </c>
      <c r="G7569" s="80" t="s">
        <v>3334</v>
      </c>
      <c r="H7569" s="358"/>
      <c r="L7569"/>
      <c r="M7569"/>
      <c r="P7569" s="9">
        <v>165</v>
      </c>
      <c r="V7569" s="39"/>
      <c r="Z7569" s="38"/>
      <c r="AA7569" s="38">
        <v>10.0001190490363</v>
      </c>
      <c r="AB7569" s="30"/>
      <c r="AC7569" s="31"/>
      <c r="AD7569" s="32"/>
      <c r="AE7569" s="32"/>
      <c r="AF7569" s="33"/>
      <c r="AJ7569" s="350"/>
      <c r="AK7569" s="3"/>
      <c r="AL7569" s="3"/>
    </row>
    <row r="7570" spans="1:39" ht="12" customHeight="1" x14ac:dyDescent="0.25">
      <c r="A7570" s="356">
        <v>3401069</v>
      </c>
      <c r="B7570" s="98" t="s">
        <v>4830</v>
      </c>
      <c r="C7570" s="74"/>
      <c r="D7570" s="115">
        <v>2271.5</v>
      </c>
      <c r="E7570" s="75" t="s">
        <v>1</v>
      </c>
      <c r="F7570" s="309">
        <f t="shared" si="332"/>
        <v>2725.7999999999997</v>
      </c>
      <c r="G7570" s="80" t="s">
        <v>3334</v>
      </c>
      <c r="H7570" s="358"/>
      <c r="L7570"/>
      <c r="M7570"/>
      <c r="P7570" s="9">
        <v>165</v>
      </c>
      <c r="V7570" s="39"/>
      <c r="Z7570" s="38"/>
      <c r="AA7570" s="38">
        <v>10.0001190490363</v>
      </c>
      <c r="AB7570" s="30"/>
      <c r="AC7570" s="31"/>
      <c r="AD7570" s="32"/>
      <c r="AE7570" s="32"/>
      <c r="AF7570" s="33"/>
      <c r="AJ7570" s="350"/>
      <c r="AK7570" s="3"/>
      <c r="AL7570" s="3"/>
    </row>
    <row r="7571" spans="1:39" ht="12" customHeight="1" x14ac:dyDescent="0.25">
      <c r="A7571" s="73"/>
      <c r="B7571" s="98" t="s">
        <v>2984</v>
      </c>
      <c r="C7571" s="74"/>
      <c r="D7571" s="115"/>
      <c r="E7571" s="75"/>
      <c r="F7571" s="112"/>
      <c r="G7571" s="80" t="s">
        <v>3334</v>
      </c>
      <c r="H7571" s="358"/>
      <c r="L7571"/>
      <c r="M7571"/>
      <c r="V7571" s="39"/>
      <c r="Z7571" s="38"/>
      <c r="AA7571" s="38"/>
      <c r="AB7571" s="30"/>
      <c r="AC7571" s="31"/>
      <c r="AD7571" s="32"/>
      <c r="AE7571" s="32"/>
      <c r="AF7571" s="33"/>
      <c r="AJ7571" s="350"/>
      <c r="AK7571" s="3"/>
      <c r="AL7571" s="3"/>
    </row>
    <row r="7572" spans="1:39" ht="12" customHeight="1" x14ac:dyDescent="0.25">
      <c r="A7572" s="73">
        <v>2701063</v>
      </c>
      <c r="B7572" s="98" t="s">
        <v>3116</v>
      </c>
      <c r="C7572" s="74"/>
      <c r="D7572" s="115">
        <v>178.23</v>
      </c>
      <c r="E7572" s="75" t="s">
        <v>6464</v>
      </c>
      <c r="F7572" s="112">
        <f t="shared" si="332"/>
        <v>213.87599999999998</v>
      </c>
      <c r="G7572" s="80" t="s">
        <v>3334</v>
      </c>
      <c r="H7572" s="358"/>
      <c r="L7572"/>
      <c r="M7572"/>
      <c r="P7572" s="9">
        <v>166</v>
      </c>
      <c r="V7572" s="39"/>
      <c r="Z7572" s="38"/>
      <c r="AA7572" s="38">
        <v>0</v>
      </c>
      <c r="AB7572" s="30"/>
      <c r="AC7572" s="31"/>
      <c r="AD7572" s="32"/>
      <c r="AE7572" s="32"/>
      <c r="AF7572" s="33"/>
      <c r="AJ7572" s="350"/>
      <c r="AK7572" s="3"/>
      <c r="AL7572" s="3"/>
    </row>
    <row r="7573" spans="1:39" ht="12" customHeight="1" x14ac:dyDescent="0.25">
      <c r="A7573" s="73">
        <v>2701050</v>
      </c>
      <c r="B7573" s="98" t="s">
        <v>3117</v>
      </c>
      <c r="C7573" s="74"/>
      <c r="D7573" s="115">
        <v>187.14</v>
      </c>
      <c r="E7573" s="75" t="s">
        <v>6464</v>
      </c>
      <c r="F7573" s="112">
        <f t="shared" si="332"/>
        <v>224.56799999999998</v>
      </c>
      <c r="G7573" s="80" t="s">
        <v>3334</v>
      </c>
      <c r="H7573" s="358"/>
      <c r="L7573"/>
      <c r="M7573"/>
      <c r="P7573" s="9">
        <v>166</v>
      </c>
      <c r="V7573" s="39"/>
      <c r="Z7573" s="38"/>
      <c r="AA7573" s="38">
        <v>0</v>
      </c>
      <c r="AB7573" s="30"/>
      <c r="AC7573" s="31"/>
      <c r="AD7573" s="32"/>
      <c r="AE7573" s="32"/>
      <c r="AF7573" s="33"/>
      <c r="AJ7573" s="350"/>
      <c r="AK7573" s="3"/>
      <c r="AL7573" s="3"/>
    </row>
    <row r="7574" spans="1:39" ht="12" customHeight="1" x14ac:dyDescent="0.25">
      <c r="A7574" s="73">
        <v>2701042</v>
      </c>
      <c r="B7574" s="98" t="s">
        <v>3118</v>
      </c>
      <c r="C7574" s="74"/>
      <c r="D7574" s="115">
        <v>187.14</v>
      </c>
      <c r="E7574" s="75" t="s">
        <v>1</v>
      </c>
      <c r="F7574" s="112">
        <f t="shared" si="332"/>
        <v>224.56799999999998</v>
      </c>
      <c r="G7574" s="80" t="s">
        <v>3334</v>
      </c>
      <c r="H7574" s="358"/>
      <c r="L7574"/>
      <c r="M7574"/>
      <c r="P7574" s="9">
        <v>166</v>
      </c>
      <c r="V7574" s="39"/>
      <c r="Z7574" s="38"/>
      <c r="AA7574" s="38">
        <v>0</v>
      </c>
      <c r="AB7574" s="30"/>
      <c r="AC7574" s="31"/>
      <c r="AD7574" s="32"/>
      <c r="AE7574" s="32"/>
      <c r="AF7574" s="33"/>
      <c r="AJ7574" s="350"/>
      <c r="AK7574" s="3"/>
      <c r="AL7574" s="3"/>
    </row>
    <row r="7575" spans="1:39" ht="12" customHeight="1" x14ac:dyDescent="0.25">
      <c r="A7575" s="73">
        <v>2701011</v>
      </c>
      <c r="B7575" s="98" t="s">
        <v>3119</v>
      </c>
      <c r="C7575" s="74"/>
      <c r="D7575" s="115">
        <v>187.14</v>
      </c>
      <c r="E7575" s="75" t="s">
        <v>1</v>
      </c>
      <c r="F7575" s="112">
        <f t="shared" si="332"/>
        <v>224.56799999999998</v>
      </c>
      <c r="G7575" s="80" t="s">
        <v>3334</v>
      </c>
      <c r="H7575" s="358"/>
      <c r="L7575"/>
      <c r="M7575"/>
      <c r="P7575" s="9">
        <v>166</v>
      </c>
      <c r="V7575" s="39"/>
      <c r="Z7575" s="38"/>
      <c r="AA7575" s="38">
        <v>0</v>
      </c>
      <c r="AB7575" s="30"/>
      <c r="AC7575" s="31"/>
      <c r="AD7575" s="32"/>
      <c r="AE7575" s="32"/>
      <c r="AF7575" s="33"/>
      <c r="AJ7575" s="350"/>
      <c r="AK7575" s="3"/>
      <c r="AL7575" s="3"/>
    </row>
    <row r="7576" spans="1:39" ht="12" customHeight="1" x14ac:dyDescent="0.25">
      <c r="A7576" s="73">
        <v>2701049</v>
      </c>
      <c r="B7576" s="98" t="s">
        <v>3120</v>
      </c>
      <c r="C7576" s="74"/>
      <c r="D7576" s="115">
        <v>187.14</v>
      </c>
      <c r="E7576" s="75" t="s">
        <v>6464</v>
      </c>
      <c r="F7576" s="112">
        <f t="shared" si="332"/>
        <v>224.56799999999998</v>
      </c>
      <c r="G7576" s="80" t="s">
        <v>3334</v>
      </c>
      <c r="H7576" s="358"/>
      <c r="L7576"/>
      <c r="M7576"/>
      <c r="P7576" s="9">
        <v>166</v>
      </c>
      <c r="V7576" s="39"/>
      <c r="Z7576" s="38"/>
      <c r="AA7576" s="38">
        <v>0</v>
      </c>
      <c r="AB7576" s="30"/>
      <c r="AC7576" s="31"/>
      <c r="AD7576" s="32"/>
      <c r="AE7576" s="32"/>
      <c r="AF7576" s="33"/>
      <c r="AJ7576" s="350"/>
      <c r="AK7576" s="3"/>
      <c r="AL7576" s="3"/>
    </row>
    <row r="7577" spans="1:39" ht="12" customHeight="1" x14ac:dyDescent="0.25">
      <c r="A7577" s="73">
        <v>2701007</v>
      </c>
      <c r="B7577" s="98" t="s">
        <v>3121</v>
      </c>
      <c r="C7577" s="74"/>
      <c r="D7577" s="115">
        <v>230.86</v>
      </c>
      <c r="E7577" s="75" t="s">
        <v>1</v>
      </c>
      <c r="F7577" s="112">
        <f t="shared" si="332"/>
        <v>277.03199999999998</v>
      </c>
      <c r="G7577" s="80" t="s">
        <v>3334</v>
      </c>
      <c r="H7577" s="358"/>
      <c r="L7577"/>
      <c r="M7577"/>
      <c r="P7577" s="9">
        <v>166</v>
      </c>
      <c r="V7577" s="39"/>
      <c r="Z7577" s="38"/>
      <c r="AA7577" s="38">
        <v>0</v>
      </c>
      <c r="AB7577" s="30"/>
      <c r="AC7577" s="31"/>
      <c r="AD7577" s="32"/>
      <c r="AE7577" s="32"/>
      <c r="AF7577" s="33"/>
      <c r="AJ7577" s="350"/>
      <c r="AK7577" s="3"/>
      <c r="AL7577" s="3"/>
    </row>
    <row r="7578" spans="1:39" ht="12" customHeight="1" x14ac:dyDescent="0.25">
      <c r="A7578" s="73">
        <v>2701059</v>
      </c>
      <c r="B7578" s="98" t="s">
        <v>3122</v>
      </c>
      <c r="C7578" s="74"/>
      <c r="D7578" s="115">
        <v>187.14</v>
      </c>
      <c r="E7578" s="75" t="s">
        <v>6464</v>
      </c>
      <c r="F7578" s="112">
        <f t="shared" si="332"/>
        <v>224.56799999999998</v>
      </c>
      <c r="G7578" s="80" t="s">
        <v>3334</v>
      </c>
      <c r="H7578" s="358"/>
      <c r="L7578"/>
      <c r="M7578"/>
      <c r="P7578" s="9">
        <v>166</v>
      </c>
      <c r="V7578" s="39"/>
      <c r="Z7578" s="38"/>
      <c r="AA7578" s="38">
        <v>0</v>
      </c>
      <c r="AB7578" s="30"/>
      <c r="AC7578" s="31"/>
      <c r="AD7578" s="32"/>
      <c r="AE7578" s="32"/>
      <c r="AF7578" s="33"/>
      <c r="AJ7578" s="350"/>
      <c r="AK7578" s="3"/>
      <c r="AL7578" s="3"/>
    </row>
    <row r="7579" spans="1:39" ht="12" customHeight="1" x14ac:dyDescent="0.25">
      <c r="A7579" s="73">
        <v>3503046</v>
      </c>
      <c r="B7579" s="98" t="s">
        <v>3123</v>
      </c>
      <c r="C7579" s="74"/>
      <c r="D7579" s="115">
        <v>268.35000000000002</v>
      </c>
      <c r="E7579" s="75" t="s">
        <v>6463</v>
      </c>
      <c r="F7579" s="309">
        <f t="shared" si="332"/>
        <v>322.02000000000004</v>
      </c>
      <c r="G7579" s="80" t="s">
        <v>3334</v>
      </c>
      <c r="H7579" s="358"/>
      <c r="L7579"/>
      <c r="M7579"/>
      <c r="P7579" s="9">
        <v>166</v>
      </c>
      <c r="V7579" s="39"/>
      <c r="Z7579" s="38"/>
      <c r="AA7579" s="38">
        <v>0</v>
      </c>
      <c r="AB7579" s="30"/>
      <c r="AC7579" s="31"/>
      <c r="AD7579" s="32"/>
      <c r="AE7579" s="32"/>
      <c r="AF7579" s="33"/>
      <c r="AJ7579" s="350"/>
      <c r="AK7579" s="3"/>
      <c r="AL7579" s="3"/>
      <c r="AM7579" s="311"/>
    </row>
    <row r="7580" spans="1:39" ht="12" customHeight="1" x14ac:dyDescent="0.25">
      <c r="A7580" s="73">
        <v>3503047</v>
      </c>
      <c r="B7580" s="98" t="s">
        <v>3124</v>
      </c>
      <c r="C7580" s="74"/>
      <c r="D7580" s="115">
        <v>268.35000000000002</v>
      </c>
      <c r="E7580" s="75" t="s">
        <v>6463</v>
      </c>
      <c r="F7580" s="309">
        <f t="shared" si="332"/>
        <v>322.02000000000004</v>
      </c>
      <c r="G7580" s="80" t="s">
        <v>3334</v>
      </c>
      <c r="H7580" s="358"/>
      <c r="L7580"/>
      <c r="M7580"/>
      <c r="P7580" s="9">
        <v>166</v>
      </c>
      <c r="V7580" s="39"/>
      <c r="Z7580" s="38"/>
      <c r="AA7580" s="38">
        <v>0</v>
      </c>
      <c r="AB7580" s="30"/>
      <c r="AC7580" s="31"/>
      <c r="AD7580" s="32"/>
      <c r="AE7580" s="32"/>
      <c r="AF7580" s="33"/>
      <c r="AJ7580" s="350"/>
      <c r="AK7580" s="3"/>
      <c r="AL7580" s="3"/>
      <c r="AM7580" s="311"/>
    </row>
    <row r="7581" spans="1:39" ht="12" customHeight="1" x14ac:dyDescent="0.25">
      <c r="A7581" s="73">
        <v>3503048</v>
      </c>
      <c r="B7581" s="98" t="s">
        <v>3125</v>
      </c>
      <c r="C7581" s="74"/>
      <c r="D7581" s="115">
        <v>268.35000000000002</v>
      </c>
      <c r="E7581" s="75" t="s">
        <v>6463</v>
      </c>
      <c r="F7581" s="309">
        <f t="shared" ref="F7581:F7645" si="333">D7581*1.2</f>
        <v>322.02000000000004</v>
      </c>
      <c r="G7581" s="80" t="s">
        <v>3334</v>
      </c>
      <c r="H7581" s="358"/>
      <c r="L7581"/>
      <c r="M7581"/>
      <c r="P7581" s="9">
        <v>166</v>
      </c>
      <c r="V7581" s="39"/>
      <c r="Z7581" s="38"/>
      <c r="AA7581" s="38">
        <v>0</v>
      </c>
      <c r="AB7581" s="30"/>
      <c r="AC7581" s="31"/>
      <c r="AD7581" s="32"/>
      <c r="AE7581" s="32"/>
      <c r="AF7581" s="33"/>
      <c r="AJ7581" s="350"/>
      <c r="AK7581" s="3"/>
      <c r="AL7581" s="3"/>
      <c r="AM7581" s="311"/>
    </row>
    <row r="7582" spans="1:39" ht="12" customHeight="1" x14ac:dyDescent="0.25">
      <c r="A7582" s="73">
        <v>3503049</v>
      </c>
      <c r="B7582" s="98" t="s">
        <v>3126</v>
      </c>
      <c r="C7582" s="74"/>
      <c r="D7582" s="115">
        <v>268.35000000000002</v>
      </c>
      <c r="E7582" s="75" t="s">
        <v>6463</v>
      </c>
      <c r="F7582" s="309">
        <f t="shared" si="333"/>
        <v>322.02000000000004</v>
      </c>
      <c r="G7582" s="80" t="s">
        <v>3334</v>
      </c>
      <c r="H7582" s="358"/>
      <c r="L7582"/>
      <c r="M7582"/>
      <c r="P7582" s="9">
        <v>166</v>
      </c>
      <c r="V7582" s="39"/>
      <c r="Z7582" s="38"/>
      <c r="AA7582" s="38">
        <v>0</v>
      </c>
      <c r="AB7582" s="30"/>
      <c r="AC7582" s="31"/>
      <c r="AD7582" s="32"/>
      <c r="AE7582" s="32"/>
      <c r="AF7582" s="33"/>
      <c r="AJ7582" s="350"/>
      <c r="AK7582" s="3"/>
      <c r="AL7582" s="3"/>
      <c r="AM7582" s="311"/>
    </row>
    <row r="7583" spans="1:39" ht="12" customHeight="1" x14ac:dyDescent="0.25">
      <c r="A7583" s="73">
        <v>3503050</v>
      </c>
      <c r="B7583" s="98" t="s">
        <v>3127</v>
      </c>
      <c r="C7583" s="74"/>
      <c r="D7583" s="115">
        <v>268.35000000000002</v>
      </c>
      <c r="E7583" s="75" t="s">
        <v>6463</v>
      </c>
      <c r="F7583" s="309">
        <f t="shared" si="333"/>
        <v>322.02000000000004</v>
      </c>
      <c r="G7583" s="80" t="s">
        <v>3334</v>
      </c>
      <c r="H7583" s="358"/>
      <c r="L7583"/>
      <c r="M7583"/>
      <c r="P7583" s="9">
        <v>166</v>
      </c>
      <c r="V7583" s="39"/>
      <c r="Z7583" s="38"/>
      <c r="AA7583" s="38">
        <v>0</v>
      </c>
      <c r="AB7583" s="30"/>
      <c r="AC7583" s="31"/>
      <c r="AD7583" s="32"/>
      <c r="AE7583" s="32"/>
      <c r="AF7583" s="33"/>
      <c r="AJ7583" s="350"/>
      <c r="AK7583" s="3"/>
      <c r="AL7583" s="3"/>
      <c r="AM7583" s="311"/>
    </row>
    <row r="7584" spans="1:39" ht="12" customHeight="1" x14ac:dyDescent="0.25">
      <c r="A7584" s="73">
        <v>3503051</v>
      </c>
      <c r="B7584" s="98" t="s">
        <v>3128</v>
      </c>
      <c r="C7584" s="74"/>
      <c r="D7584" s="115">
        <v>268.35000000000002</v>
      </c>
      <c r="E7584" s="75" t="s">
        <v>6463</v>
      </c>
      <c r="F7584" s="309">
        <f t="shared" si="333"/>
        <v>322.02000000000004</v>
      </c>
      <c r="G7584" s="80" t="s">
        <v>3334</v>
      </c>
      <c r="H7584" s="358"/>
      <c r="L7584"/>
      <c r="M7584"/>
      <c r="P7584" s="9">
        <v>166</v>
      </c>
      <c r="V7584" s="39"/>
      <c r="Z7584" s="38"/>
      <c r="AA7584" s="38">
        <v>0</v>
      </c>
      <c r="AB7584" s="30"/>
      <c r="AC7584" s="31"/>
      <c r="AD7584" s="32"/>
      <c r="AE7584" s="32"/>
      <c r="AF7584" s="33"/>
      <c r="AJ7584" s="350"/>
      <c r="AK7584" s="3"/>
      <c r="AL7584" s="3"/>
      <c r="AM7584" s="311"/>
    </row>
    <row r="7585" spans="1:39" ht="12" customHeight="1" x14ac:dyDescent="0.25">
      <c r="A7585" s="73">
        <v>3503052</v>
      </c>
      <c r="B7585" s="98" t="s">
        <v>3129</v>
      </c>
      <c r="C7585" s="74"/>
      <c r="D7585" s="115">
        <v>268.35000000000002</v>
      </c>
      <c r="E7585" s="75" t="s">
        <v>6463</v>
      </c>
      <c r="F7585" s="309">
        <f t="shared" si="333"/>
        <v>322.02000000000004</v>
      </c>
      <c r="G7585" s="80" t="s">
        <v>3334</v>
      </c>
      <c r="H7585" s="358"/>
      <c r="L7585"/>
      <c r="M7585"/>
      <c r="P7585" s="9">
        <v>166</v>
      </c>
      <c r="V7585" s="39"/>
      <c r="Z7585" s="38"/>
      <c r="AA7585" s="38">
        <v>0</v>
      </c>
      <c r="AB7585" s="30"/>
      <c r="AC7585" s="31"/>
      <c r="AD7585" s="32"/>
      <c r="AE7585" s="32"/>
      <c r="AF7585" s="33"/>
      <c r="AJ7585" s="350"/>
      <c r="AK7585" s="3"/>
      <c r="AL7585" s="3"/>
      <c r="AM7585" s="311"/>
    </row>
    <row r="7586" spans="1:39" ht="12" customHeight="1" x14ac:dyDescent="0.25">
      <c r="A7586" s="73">
        <v>3503054</v>
      </c>
      <c r="B7586" s="98" t="s">
        <v>3130</v>
      </c>
      <c r="C7586" s="74"/>
      <c r="D7586" s="115">
        <v>268.35000000000002</v>
      </c>
      <c r="E7586" s="75" t="s">
        <v>6463</v>
      </c>
      <c r="F7586" s="309">
        <f t="shared" si="333"/>
        <v>322.02000000000004</v>
      </c>
      <c r="G7586" s="80" t="s">
        <v>3334</v>
      </c>
      <c r="H7586" s="358"/>
      <c r="L7586"/>
      <c r="M7586"/>
      <c r="P7586" s="9">
        <v>166</v>
      </c>
      <c r="V7586" s="39"/>
      <c r="Z7586" s="38"/>
      <c r="AA7586" s="38">
        <v>0</v>
      </c>
      <c r="AB7586" s="30"/>
      <c r="AC7586" s="31"/>
      <c r="AD7586" s="32"/>
      <c r="AE7586" s="32"/>
      <c r="AF7586" s="33"/>
      <c r="AJ7586" s="350"/>
      <c r="AK7586" s="3"/>
      <c r="AL7586" s="3"/>
      <c r="AM7586" s="311"/>
    </row>
    <row r="7587" spans="1:39" ht="12" customHeight="1" x14ac:dyDescent="0.25">
      <c r="A7587" s="73">
        <v>3502025</v>
      </c>
      <c r="B7587" s="98" t="s">
        <v>3131</v>
      </c>
      <c r="C7587" s="74"/>
      <c r="D7587" s="115">
        <v>333.04</v>
      </c>
      <c r="E7587" s="75" t="s">
        <v>6464</v>
      </c>
      <c r="F7587" s="309">
        <f t="shared" si="333"/>
        <v>399.64800000000002</v>
      </c>
      <c r="G7587" s="80" t="s">
        <v>3334</v>
      </c>
      <c r="H7587" s="358"/>
      <c r="L7587"/>
      <c r="M7587"/>
      <c r="P7587" s="9">
        <v>166</v>
      </c>
      <c r="V7587" s="39"/>
      <c r="Z7587" s="38"/>
      <c r="AA7587" s="38">
        <v>0</v>
      </c>
      <c r="AB7587" s="30"/>
      <c r="AC7587" s="31"/>
      <c r="AD7587" s="32"/>
      <c r="AE7587" s="32"/>
      <c r="AF7587" s="33"/>
      <c r="AJ7587" s="350"/>
      <c r="AK7587" s="3"/>
      <c r="AL7587" s="3"/>
      <c r="AM7587" s="311"/>
    </row>
    <row r="7588" spans="1:39" ht="12" customHeight="1" x14ac:dyDescent="0.25">
      <c r="A7588" s="73">
        <v>3502027</v>
      </c>
      <c r="B7588" s="98" t="s">
        <v>3132</v>
      </c>
      <c r="C7588" s="74"/>
      <c r="D7588" s="115">
        <v>333.04</v>
      </c>
      <c r="E7588" s="75" t="s">
        <v>6464</v>
      </c>
      <c r="F7588" s="309">
        <f t="shared" si="333"/>
        <v>399.64800000000002</v>
      </c>
      <c r="G7588" s="80" t="s">
        <v>3334</v>
      </c>
      <c r="H7588" s="358"/>
      <c r="L7588"/>
      <c r="M7588"/>
      <c r="P7588" s="9">
        <v>166</v>
      </c>
      <c r="V7588" s="39"/>
      <c r="Z7588" s="38"/>
      <c r="AA7588" s="38">
        <v>0</v>
      </c>
      <c r="AB7588" s="30"/>
      <c r="AC7588" s="31"/>
      <c r="AD7588" s="32"/>
      <c r="AE7588" s="32"/>
      <c r="AF7588" s="33"/>
      <c r="AJ7588" s="350"/>
      <c r="AK7588" s="3"/>
      <c r="AL7588" s="3"/>
      <c r="AM7588" s="311"/>
    </row>
    <row r="7589" spans="1:39" ht="12" customHeight="1" x14ac:dyDescent="0.25">
      <c r="A7589" s="73">
        <v>3502029</v>
      </c>
      <c r="B7589" s="98" t="s">
        <v>3133</v>
      </c>
      <c r="C7589" s="74"/>
      <c r="D7589" s="115">
        <v>333.04</v>
      </c>
      <c r="E7589" s="75" t="s">
        <v>6464</v>
      </c>
      <c r="F7589" s="309">
        <f t="shared" si="333"/>
        <v>399.64800000000002</v>
      </c>
      <c r="G7589" s="80" t="s">
        <v>3334</v>
      </c>
      <c r="H7589" s="358"/>
      <c r="L7589"/>
      <c r="M7589"/>
      <c r="P7589" s="9">
        <v>166</v>
      </c>
      <c r="V7589" s="39"/>
      <c r="Z7589" s="38"/>
      <c r="AA7589" s="38">
        <v>0</v>
      </c>
      <c r="AB7589" s="30"/>
      <c r="AC7589" s="31"/>
      <c r="AD7589" s="32"/>
      <c r="AE7589" s="32"/>
      <c r="AF7589" s="33"/>
      <c r="AJ7589" s="350"/>
      <c r="AK7589" s="3"/>
      <c r="AL7589" s="3"/>
      <c r="AM7589" s="311"/>
    </row>
    <row r="7590" spans="1:39" ht="12" customHeight="1" x14ac:dyDescent="0.25">
      <c r="A7590" s="73">
        <v>3502028</v>
      </c>
      <c r="B7590" s="98" t="s">
        <v>3134</v>
      </c>
      <c r="C7590" s="74"/>
      <c r="D7590" s="115">
        <v>437.13</v>
      </c>
      <c r="E7590" s="75"/>
      <c r="F7590" s="112">
        <f t="shared" si="333"/>
        <v>524.55599999999993</v>
      </c>
      <c r="G7590" s="80" t="s">
        <v>3334</v>
      </c>
      <c r="H7590" s="358"/>
      <c r="L7590"/>
      <c r="M7590"/>
      <c r="P7590" s="9">
        <v>166</v>
      </c>
      <c r="V7590" s="39"/>
      <c r="Z7590" s="38"/>
      <c r="AA7590" s="38">
        <v>14.999508535106969</v>
      </c>
      <c r="AB7590" s="30"/>
      <c r="AC7590" s="31"/>
      <c r="AD7590" s="32"/>
      <c r="AE7590" s="32"/>
      <c r="AF7590" s="33"/>
      <c r="AJ7590" s="350"/>
      <c r="AK7590" s="3"/>
      <c r="AL7590" s="3"/>
    </row>
    <row r="7591" spans="1:39" ht="12" customHeight="1" x14ac:dyDescent="0.25">
      <c r="A7591" s="73">
        <v>3502026</v>
      </c>
      <c r="B7591" s="98" t="s">
        <v>3135</v>
      </c>
      <c r="C7591" s="74"/>
      <c r="D7591" s="115">
        <v>333.04</v>
      </c>
      <c r="E7591" s="75" t="s">
        <v>6464</v>
      </c>
      <c r="F7591" s="309">
        <f t="shared" si="333"/>
        <v>399.64800000000002</v>
      </c>
      <c r="G7591" s="80" t="s">
        <v>3334</v>
      </c>
      <c r="H7591" s="358"/>
      <c r="L7591"/>
      <c r="M7591"/>
      <c r="P7591" s="9">
        <v>166</v>
      </c>
      <c r="V7591" s="39"/>
      <c r="Z7591" s="38"/>
      <c r="AA7591" s="38">
        <v>0</v>
      </c>
      <c r="AB7591" s="30"/>
      <c r="AC7591" s="31"/>
      <c r="AD7591" s="32"/>
      <c r="AE7591" s="32"/>
      <c r="AF7591" s="33"/>
      <c r="AJ7591" s="350"/>
      <c r="AK7591" s="3"/>
      <c r="AL7591" s="3"/>
      <c r="AM7591" s="311"/>
    </row>
    <row r="7592" spans="1:39" ht="12" customHeight="1" x14ac:dyDescent="0.25">
      <c r="A7592" s="73">
        <v>3501042</v>
      </c>
      <c r="B7592" s="98" t="s">
        <v>3136</v>
      </c>
      <c r="C7592" s="74"/>
      <c r="D7592" s="115">
        <v>367.62</v>
      </c>
      <c r="E7592" s="75" t="s">
        <v>6464</v>
      </c>
      <c r="F7592" s="309">
        <f t="shared" si="333"/>
        <v>441.14400000000001</v>
      </c>
      <c r="G7592" s="80" t="s">
        <v>3334</v>
      </c>
      <c r="H7592" s="358"/>
      <c r="L7592"/>
      <c r="M7592"/>
      <c r="P7592" s="9">
        <v>166</v>
      </c>
      <c r="V7592" s="39"/>
      <c r="Z7592" s="38"/>
      <c r="AA7592" s="38">
        <v>0</v>
      </c>
      <c r="AB7592" s="30"/>
      <c r="AC7592" s="31"/>
      <c r="AD7592" s="32"/>
      <c r="AE7592" s="32"/>
      <c r="AF7592" s="33"/>
      <c r="AJ7592" s="350"/>
      <c r="AK7592" s="3"/>
      <c r="AL7592" s="3"/>
      <c r="AM7592" s="311"/>
    </row>
    <row r="7593" spans="1:39" ht="12" customHeight="1" x14ac:dyDescent="0.25">
      <c r="A7593" s="73"/>
      <c r="B7593" s="98" t="s">
        <v>3137</v>
      </c>
      <c r="C7593" s="74"/>
      <c r="D7593" s="115">
        <v>317.08</v>
      </c>
      <c r="E7593" s="75"/>
      <c r="F7593" s="112">
        <f t="shared" si="333"/>
        <v>380.49599999999998</v>
      </c>
      <c r="G7593" s="80" t="s">
        <v>3334</v>
      </c>
      <c r="H7593" s="358"/>
      <c r="L7593"/>
      <c r="M7593"/>
      <c r="P7593" s="9">
        <v>166</v>
      </c>
      <c r="V7593" s="39"/>
      <c r="Z7593" s="38"/>
      <c r="AA7593" s="38"/>
      <c r="AB7593" s="30"/>
      <c r="AC7593" s="31"/>
      <c r="AD7593" s="32"/>
      <c r="AE7593" s="32"/>
      <c r="AF7593" s="33"/>
      <c r="AJ7593" s="350"/>
      <c r="AK7593" s="3"/>
      <c r="AL7593" s="3"/>
    </row>
    <row r="7594" spans="1:39" ht="12" customHeight="1" x14ac:dyDescent="0.25">
      <c r="A7594" s="73">
        <v>3501045</v>
      </c>
      <c r="B7594" s="98" t="s">
        <v>3138</v>
      </c>
      <c r="C7594" s="74"/>
      <c r="D7594" s="115">
        <v>367.62</v>
      </c>
      <c r="E7594" s="75"/>
      <c r="F7594" s="309">
        <f t="shared" si="333"/>
        <v>441.14400000000001</v>
      </c>
      <c r="G7594" s="80" t="s">
        <v>3334</v>
      </c>
      <c r="H7594" s="358"/>
      <c r="L7594"/>
      <c r="M7594"/>
      <c r="P7594" s="9">
        <v>166</v>
      </c>
      <c r="V7594" s="39"/>
      <c r="Z7594" s="38"/>
      <c r="AA7594" s="38">
        <v>0</v>
      </c>
      <c r="AB7594" s="30"/>
      <c r="AC7594" s="31"/>
      <c r="AD7594" s="32"/>
      <c r="AE7594" s="32"/>
      <c r="AF7594" s="33"/>
      <c r="AJ7594" s="350"/>
      <c r="AK7594" s="3"/>
      <c r="AL7594" s="3"/>
      <c r="AM7594" s="311"/>
    </row>
    <row r="7595" spans="1:39" ht="12" customHeight="1" x14ac:dyDescent="0.25">
      <c r="A7595" s="73">
        <v>3501044</v>
      </c>
      <c r="B7595" s="98" t="s">
        <v>3139</v>
      </c>
      <c r="C7595" s="74"/>
      <c r="D7595" s="115">
        <v>367.62</v>
      </c>
      <c r="E7595" s="75" t="s">
        <v>6464</v>
      </c>
      <c r="F7595" s="309">
        <f t="shared" si="333"/>
        <v>441.14400000000001</v>
      </c>
      <c r="G7595" s="80" t="s">
        <v>3334</v>
      </c>
      <c r="H7595" s="358"/>
      <c r="L7595"/>
      <c r="M7595"/>
      <c r="P7595" s="9">
        <v>166</v>
      </c>
      <c r="V7595" s="39"/>
      <c r="Z7595" s="38"/>
      <c r="AA7595" s="38">
        <v>0</v>
      </c>
      <c r="AB7595" s="30"/>
      <c r="AC7595" s="31"/>
      <c r="AD7595" s="32"/>
      <c r="AE7595" s="32"/>
      <c r="AF7595" s="33"/>
      <c r="AJ7595" s="350"/>
      <c r="AK7595" s="3"/>
      <c r="AL7595" s="3"/>
      <c r="AM7595" s="311"/>
    </row>
    <row r="7596" spans="1:39" ht="12" customHeight="1" x14ac:dyDescent="0.25">
      <c r="A7596" s="73">
        <v>2701030</v>
      </c>
      <c r="B7596" s="98" t="s">
        <v>3140</v>
      </c>
      <c r="C7596" s="74"/>
      <c r="D7596" s="115">
        <v>170.31</v>
      </c>
      <c r="E7596" s="75" t="s">
        <v>6464</v>
      </c>
      <c r="F7596" s="112">
        <f t="shared" si="333"/>
        <v>204.37199999999999</v>
      </c>
      <c r="G7596" s="80" t="s">
        <v>3334</v>
      </c>
      <c r="H7596" s="358"/>
      <c r="L7596"/>
      <c r="M7596"/>
      <c r="P7596" s="9">
        <v>166</v>
      </c>
      <c r="V7596" s="39"/>
      <c r="Z7596" s="38"/>
      <c r="AA7596" s="38">
        <v>0</v>
      </c>
      <c r="AB7596" s="30"/>
      <c r="AC7596" s="31"/>
      <c r="AD7596" s="32"/>
      <c r="AE7596" s="32"/>
      <c r="AF7596" s="33"/>
      <c r="AJ7596" s="350"/>
      <c r="AK7596" s="3"/>
      <c r="AL7596" s="3"/>
    </row>
    <row r="7597" spans="1:39" ht="12" customHeight="1" x14ac:dyDescent="0.25">
      <c r="A7597" s="73">
        <v>3503045</v>
      </c>
      <c r="B7597" s="98" t="s">
        <v>3141</v>
      </c>
      <c r="C7597" s="74"/>
      <c r="D7597" s="115">
        <v>268.35000000000002</v>
      </c>
      <c r="E7597" s="75" t="s">
        <v>6463</v>
      </c>
      <c r="F7597" s="309">
        <f t="shared" si="333"/>
        <v>322.02000000000004</v>
      </c>
      <c r="G7597" s="80" t="s">
        <v>3334</v>
      </c>
      <c r="H7597" s="358"/>
      <c r="L7597"/>
      <c r="M7597"/>
      <c r="P7597" s="9">
        <v>166</v>
      </c>
      <c r="V7597" s="39"/>
      <c r="Z7597" s="38"/>
      <c r="AA7597" s="38">
        <v>0</v>
      </c>
      <c r="AB7597" s="30"/>
      <c r="AC7597" s="31"/>
      <c r="AD7597" s="32"/>
      <c r="AE7597" s="32"/>
      <c r="AF7597" s="33"/>
      <c r="AJ7597" s="350"/>
      <c r="AK7597" s="3"/>
      <c r="AL7597" s="3"/>
      <c r="AM7597" s="311"/>
    </row>
    <row r="7598" spans="1:39" ht="12" customHeight="1" x14ac:dyDescent="0.25">
      <c r="A7598" s="356">
        <v>3401050</v>
      </c>
      <c r="B7598" s="98" t="s">
        <v>4814</v>
      </c>
      <c r="C7598" s="74"/>
      <c r="D7598" s="115">
        <v>939.4</v>
      </c>
      <c r="E7598" s="75" t="s">
        <v>6463</v>
      </c>
      <c r="F7598" s="309">
        <f t="shared" si="333"/>
        <v>1127.28</v>
      </c>
      <c r="G7598" s="80" t="s">
        <v>3334</v>
      </c>
      <c r="H7598" s="358"/>
      <c r="L7598"/>
      <c r="M7598"/>
      <c r="P7598" s="9">
        <v>165</v>
      </c>
      <c r="V7598" s="39"/>
      <c r="Z7598" s="38"/>
      <c r="AA7598" s="38">
        <v>10.000160233299681</v>
      </c>
      <c r="AB7598" s="30"/>
      <c r="AC7598" s="31"/>
      <c r="AD7598" s="32"/>
      <c r="AE7598" s="32"/>
      <c r="AF7598" s="33"/>
      <c r="AJ7598" s="350"/>
      <c r="AK7598" s="3"/>
      <c r="AL7598" s="3"/>
    </row>
    <row r="7599" spans="1:39" ht="12" customHeight="1" x14ac:dyDescent="0.25">
      <c r="A7599" s="73"/>
      <c r="B7599" s="98" t="s">
        <v>2984</v>
      </c>
      <c r="C7599" s="74"/>
      <c r="D7599" s="115"/>
      <c r="E7599" s="75"/>
      <c r="F7599" s="112"/>
      <c r="G7599" s="80" t="s">
        <v>3334</v>
      </c>
      <c r="H7599" s="358"/>
      <c r="L7599"/>
      <c r="M7599"/>
      <c r="V7599" s="39"/>
      <c r="Z7599" s="38"/>
      <c r="AA7599" s="38"/>
      <c r="AB7599" s="30"/>
      <c r="AC7599" s="31"/>
      <c r="AD7599" s="32"/>
      <c r="AE7599" s="32"/>
      <c r="AF7599" s="33"/>
      <c r="AJ7599" s="350"/>
      <c r="AK7599" s="3"/>
      <c r="AL7599" s="3"/>
    </row>
    <row r="7600" spans="1:39" ht="12" customHeight="1" x14ac:dyDescent="0.25">
      <c r="A7600" s="73">
        <v>2701028</v>
      </c>
      <c r="B7600" s="98" t="s">
        <v>3166</v>
      </c>
      <c r="C7600" s="74"/>
      <c r="D7600" s="115">
        <v>265.74</v>
      </c>
      <c r="E7600" s="75" t="s">
        <v>6464</v>
      </c>
      <c r="F7600" s="112">
        <f t="shared" si="333"/>
        <v>318.88799999999998</v>
      </c>
      <c r="G7600" s="80" t="s">
        <v>3334</v>
      </c>
      <c r="H7600" s="358"/>
      <c r="L7600"/>
      <c r="M7600"/>
      <c r="P7600" s="9">
        <v>166</v>
      </c>
      <c r="V7600" s="39"/>
      <c r="Z7600" s="38"/>
      <c r="AA7600" s="38">
        <v>0</v>
      </c>
      <c r="AB7600" s="30"/>
      <c r="AC7600" s="31"/>
      <c r="AD7600" s="32"/>
      <c r="AE7600" s="32"/>
      <c r="AF7600" s="33"/>
      <c r="AJ7600" s="350"/>
      <c r="AK7600" s="3"/>
      <c r="AL7600" s="3"/>
    </row>
    <row r="7601" spans="1:39" ht="12" customHeight="1" x14ac:dyDescent="0.25">
      <c r="A7601" s="73">
        <v>2701029</v>
      </c>
      <c r="B7601" s="98" t="s">
        <v>3167</v>
      </c>
      <c r="C7601" s="74"/>
      <c r="D7601" s="115">
        <v>260.07</v>
      </c>
      <c r="E7601" s="75" t="s">
        <v>6464</v>
      </c>
      <c r="F7601" s="112">
        <f t="shared" si="333"/>
        <v>312.084</v>
      </c>
      <c r="G7601" s="80" t="s">
        <v>3334</v>
      </c>
      <c r="H7601" s="358"/>
      <c r="L7601"/>
      <c r="M7601"/>
      <c r="P7601" s="9">
        <v>166</v>
      </c>
      <c r="V7601" s="39"/>
      <c r="Z7601" s="38"/>
      <c r="AA7601" s="38">
        <v>0</v>
      </c>
      <c r="AB7601" s="30"/>
      <c r="AC7601" s="31"/>
      <c r="AD7601" s="32"/>
      <c r="AE7601" s="32"/>
      <c r="AF7601" s="33"/>
      <c r="AJ7601" s="350"/>
      <c r="AK7601" s="3"/>
      <c r="AL7601" s="3"/>
    </row>
    <row r="7602" spans="1:39" ht="12" customHeight="1" x14ac:dyDescent="0.25">
      <c r="A7602" s="73">
        <v>2701052</v>
      </c>
      <c r="B7602" s="98" t="s">
        <v>3168</v>
      </c>
      <c r="C7602" s="74"/>
      <c r="D7602" s="115">
        <v>274.54000000000002</v>
      </c>
      <c r="E7602" s="75"/>
      <c r="F7602" s="112">
        <f t="shared" si="333"/>
        <v>329.44800000000004</v>
      </c>
      <c r="G7602" s="80" t="s">
        <v>3334</v>
      </c>
      <c r="H7602" s="358"/>
      <c r="L7602"/>
      <c r="M7602"/>
      <c r="P7602" s="9">
        <v>166</v>
      </c>
      <c r="V7602" s="39"/>
      <c r="Z7602" s="38"/>
      <c r="AA7602" s="38">
        <v>0</v>
      </c>
      <c r="AB7602" s="30"/>
      <c r="AC7602" s="31"/>
      <c r="AD7602" s="32"/>
      <c r="AE7602" s="32"/>
      <c r="AF7602" s="33"/>
      <c r="AJ7602" s="350"/>
      <c r="AK7602" s="3"/>
      <c r="AL7602" s="3"/>
    </row>
    <row r="7603" spans="1:39" ht="12" customHeight="1" x14ac:dyDescent="0.25">
      <c r="A7603" s="73">
        <v>2701060</v>
      </c>
      <c r="B7603" s="98" t="s">
        <v>3169</v>
      </c>
      <c r="C7603" s="74"/>
      <c r="D7603" s="115">
        <v>260.07</v>
      </c>
      <c r="E7603" s="75"/>
      <c r="F7603" s="112">
        <f t="shared" si="333"/>
        <v>312.084</v>
      </c>
      <c r="G7603" s="80" t="s">
        <v>3334</v>
      </c>
      <c r="H7603" s="358"/>
      <c r="L7603"/>
      <c r="M7603"/>
      <c r="P7603" s="9">
        <v>166</v>
      </c>
      <c r="V7603" s="39"/>
      <c r="Z7603" s="38"/>
      <c r="AA7603" s="38">
        <v>0</v>
      </c>
      <c r="AB7603" s="30"/>
      <c r="AC7603" s="31"/>
      <c r="AD7603" s="32"/>
      <c r="AE7603" s="32"/>
      <c r="AF7603" s="33"/>
      <c r="AJ7603" s="350"/>
      <c r="AK7603" s="3"/>
      <c r="AL7603" s="3"/>
    </row>
    <row r="7604" spans="1:39" ht="12" customHeight="1" x14ac:dyDescent="0.25">
      <c r="A7604" s="73">
        <v>3503065</v>
      </c>
      <c r="B7604" s="98" t="s">
        <v>3150</v>
      </c>
      <c r="C7604" s="74"/>
      <c r="D7604" s="115">
        <v>376.27</v>
      </c>
      <c r="E7604" s="75" t="s">
        <v>1</v>
      </c>
      <c r="F7604" s="309">
        <f t="shared" si="333"/>
        <v>451.52399999999994</v>
      </c>
      <c r="G7604" s="80" t="s">
        <v>3334</v>
      </c>
      <c r="H7604" s="358"/>
      <c r="L7604"/>
      <c r="M7604"/>
      <c r="P7604" s="9">
        <v>166</v>
      </c>
      <c r="V7604" s="39"/>
      <c r="Z7604" s="38"/>
      <c r="AA7604" s="38">
        <v>0</v>
      </c>
      <c r="AB7604" s="30"/>
      <c r="AC7604" s="31"/>
      <c r="AD7604" s="32"/>
      <c r="AE7604" s="32"/>
      <c r="AF7604" s="33"/>
      <c r="AJ7604" s="350"/>
      <c r="AK7604" s="3"/>
      <c r="AL7604" s="3"/>
      <c r="AM7604" s="311"/>
    </row>
    <row r="7605" spans="1:39" ht="12" customHeight="1" x14ac:dyDescent="0.25">
      <c r="A7605" s="356">
        <v>3401073</v>
      </c>
      <c r="B7605" s="98" t="s">
        <v>4831</v>
      </c>
      <c r="C7605" s="74"/>
      <c r="D7605" s="115">
        <v>2271.5</v>
      </c>
      <c r="E7605" s="75" t="s">
        <v>1</v>
      </c>
      <c r="F7605" s="309">
        <f t="shared" si="333"/>
        <v>2725.7999999999997</v>
      </c>
      <c r="G7605" s="80" t="s">
        <v>3334</v>
      </c>
      <c r="H7605" s="358"/>
      <c r="L7605"/>
      <c r="M7605"/>
      <c r="P7605" s="9">
        <v>165</v>
      </c>
      <c r="V7605" s="39"/>
      <c r="Z7605" s="38"/>
      <c r="AA7605" s="38">
        <v>9.9997633892129159</v>
      </c>
      <c r="AB7605" s="30"/>
      <c r="AC7605" s="31"/>
      <c r="AD7605" s="32"/>
      <c r="AE7605" s="32"/>
      <c r="AF7605" s="33"/>
      <c r="AJ7605" s="350"/>
      <c r="AK7605" s="3"/>
      <c r="AL7605" s="3"/>
    </row>
    <row r="7606" spans="1:39" ht="12" customHeight="1" x14ac:dyDescent="0.25">
      <c r="A7606" s="73"/>
      <c r="B7606" s="98" t="s">
        <v>2984</v>
      </c>
      <c r="C7606" s="74"/>
      <c r="D7606" s="115"/>
      <c r="E7606" s="75"/>
      <c r="F7606" s="112"/>
      <c r="G7606" s="80" t="s">
        <v>3334</v>
      </c>
      <c r="H7606" s="358"/>
      <c r="L7606"/>
      <c r="M7606"/>
      <c r="V7606" s="39"/>
      <c r="Z7606" s="38"/>
      <c r="AA7606" s="38"/>
      <c r="AB7606" s="30"/>
      <c r="AC7606" s="31"/>
      <c r="AD7606" s="32"/>
      <c r="AE7606" s="32"/>
      <c r="AF7606" s="33"/>
      <c r="AJ7606" s="350"/>
      <c r="AK7606" s="3"/>
      <c r="AL7606" s="3"/>
    </row>
    <row r="7607" spans="1:39" ht="12" customHeight="1" x14ac:dyDescent="0.25">
      <c r="A7607" s="73">
        <v>2701028</v>
      </c>
      <c r="B7607" s="98" t="s">
        <v>3166</v>
      </c>
      <c r="C7607" s="74"/>
      <c r="D7607" s="115">
        <v>265.74</v>
      </c>
      <c r="E7607" s="75" t="s">
        <v>6464</v>
      </c>
      <c r="F7607" s="112">
        <f t="shared" si="333"/>
        <v>318.88799999999998</v>
      </c>
      <c r="G7607" s="80" t="s">
        <v>3334</v>
      </c>
      <c r="H7607" s="358"/>
      <c r="L7607"/>
      <c r="M7607"/>
      <c r="P7607" s="9">
        <v>166</v>
      </c>
      <c r="V7607" s="39"/>
      <c r="Z7607" s="38"/>
      <c r="AA7607" s="38">
        <v>0</v>
      </c>
      <c r="AB7607" s="30"/>
      <c r="AC7607" s="31"/>
      <c r="AD7607" s="32"/>
      <c r="AE7607" s="32"/>
      <c r="AF7607" s="33"/>
      <c r="AJ7607" s="350"/>
      <c r="AK7607" s="3"/>
      <c r="AL7607" s="3"/>
    </row>
    <row r="7608" spans="1:39" ht="12" customHeight="1" x14ac:dyDescent="0.25">
      <c r="A7608" s="73">
        <v>2701029</v>
      </c>
      <c r="B7608" s="98" t="s">
        <v>3167</v>
      </c>
      <c r="C7608" s="74"/>
      <c r="D7608" s="115">
        <v>260.07</v>
      </c>
      <c r="E7608" s="75" t="s">
        <v>6464</v>
      </c>
      <c r="F7608" s="112">
        <f t="shared" si="333"/>
        <v>312.084</v>
      </c>
      <c r="G7608" s="80" t="s">
        <v>3334</v>
      </c>
      <c r="H7608" s="358"/>
      <c r="L7608"/>
      <c r="M7608"/>
      <c r="P7608" s="9">
        <v>166</v>
      </c>
      <c r="V7608" s="39"/>
      <c r="Z7608" s="38"/>
      <c r="AA7608" s="38">
        <v>0</v>
      </c>
      <c r="AB7608" s="30"/>
      <c r="AC7608" s="31"/>
      <c r="AD7608" s="32"/>
      <c r="AE7608" s="32"/>
      <c r="AF7608" s="33"/>
      <c r="AJ7608" s="350"/>
      <c r="AK7608" s="3"/>
      <c r="AL7608" s="3"/>
    </row>
    <row r="7609" spans="1:39" ht="12" customHeight="1" x14ac:dyDescent="0.25">
      <c r="A7609" s="73">
        <v>2701052</v>
      </c>
      <c r="B7609" s="98" t="s">
        <v>3168</v>
      </c>
      <c r="C7609" s="74"/>
      <c r="D7609" s="115">
        <v>274.54000000000002</v>
      </c>
      <c r="E7609" s="75"/>
      <c r="F7609" s="112">
        <f t="shared" si="333"/>
        <v>329.44800000000004</v>
      </c>
      <c r="G7609" s="80" t="s">
        <v>3334</v>
      </c>
      <c r="H7609" s="358"/>
      <c r="L7609"/>
      <c r="M7609"/>
      <c r="P7609" s="9">
        <v>166</v>
      </c>
      <c r="V7609" s="39"/>
      <c r="Z7609" s="38"/>
      <c r="AA7609" s="38">
        <v>0</v>
      </c>
      <c r="AB7609" s="30"/>
      <c r="AC7609" s="31"/>
      <c r="AD7609" s="32"/>
      <c r="AE7609" s="32"/>
      <c r="AF7609" s="33"/>
      <c r="AJ7609" s="350"/>
      <c r="AK7609" s="3"/>
      <c r="AL7609" s="3"/>
    </row>
    <row r="7610" spans="1:39" ht="12" customHeight="1" x14ac:dyDescent="0.25">
      <c r="A7610" s="73">
        <v>2701060</v>
      </c>
      <c r="B7610" s="98" t="s">
        <v>3169</v>
      </c>
      <c r="C7610" s="74"/>
      <c r="D7610" s="115">
        <v>260.07</v>
      </c>
      <c r="E7610" s="75"/>
      <c r="F7610" s="112">
        <f t="shared" si="333"/>
        <v>312.084</v>
      </c>
      <c r="G7610" s="80" t="s">
        <v>3334</v>
      </c>
      <c r="H7610" s="358"/>
      <c r="L7610"/>
      <c r="M7610"/>
      <c r="P7610" s="9">
        <v>166</v>
      </c>
      <c r="V7610" s="39"/>
      <c r="Z7610" s="38"/>
      <c r="AA7610" s="38">
        <v>0</v>
      </c>
      <c r="AB7610" s="30"/>
      <c r="AC7610" s="31"/>
      <c r="AD7610" s="32"/>
      <c r="AE7610" s="32"/>
      <c r="AF7610" s="33"/>
      <c r="AJ7610" s="350"/>
      <c r="AK7610" s="3"/>
      <c r="AL7610" s="3"/>
    </row>
    <row r="7611" spans="1:39" ht="12" customHeight="1" x14ac:dyDescent="0.25">
      <c r="A7611" s="73">
        <v>3503065</v>
      </c>
      <c r="B7611" s="98" t="s">
        <v>3150</v>
      </c>
      <c r="C7611" s="74"/>
      <c r="D7611" s="115">
        <v>376.27</v>
      </c>
      <c r="E7611" s="75" t="s">
        <v>1</v>
      </c>
      <c r="F7611" s="309">
        <f t="shared" si="333"/>
        <v>451.52399999999994</v>
      </c>
      <c r="G7611" s="80" t="s">
        <v>3334</v>
      </c>
      <c r="H7611" s="358"/>
      <c r="L7611"/>
      <c r="M7611"/>
      <c r="P7611" s="9">
        <v>166</v>
      </c>
      <c r="V7611" s="39"/>
      <c r="Z7611" s="38"/>
      <c r="AA7611" s="38">
        <v>0</v>
      </c>
      <c r="AB7611" s="30"/>
      <c r="AC7611" s="31"/>
      <c r="AD7611" s="32"/>
      <c r="AE7611" s="32"/>
      <c r="AF7611" s="33"/>
      <c r="AJ7611" s="350"/>
      <c r="AK7611" s="3"/>
      <c r="AL7611" s="3"/>
      <c r="AM7611" s="311"/>
    </row>
    <row r="7612" spans="1:39" ht="12" customHeight="1" x14ac:dyDescent="0.25">
      <c r="A7612" s="356">
        <v>3401068</v>
      </c>
      <c r="B7612" s="98" t="s">
        <v>4826</v>
      </c>
      <c r="C7612" s="74"/>
      <c r="D7612" s="115">
        <v>2271.5</v>
      </c>
      <c r="E7612" s="75" t="s">
        <v>1</v>
      </c>
      <c r="F7612" s="309">
        <f t="shared" si="333"/>
        <v>2725.7999999999997</v>
      </c>
      <c r="G7612" s="80" t="s">
        <v>3334</v>
      </c>
      <c r="H7612" s="358"/>
      <c r="L7612"/>
      <c r="M7612"/>
      <c r="P7612" s="9">
        <v>165</v>
      </c>
      <c r="V7612" s="39"/>
      <c r="Z7612" s="38"/>
      <c r="AA7612" s="38">
        <v>10.0001190490363</v>
      </c>
      <c r="AB7612" s="30"/>
      <c r="AC7612" s="31"/>
      <c r="AD7612" s="32"/>
      <c r="AE7612" s="32"/>
      <c r="AF7612" s="33"/>
      <c r="AJ7612" s="350"/>
      <c r="AK7612" s="3"/>
      <c r="AL7612" s="3"/>
    </row>
    <row r="7613" spans="1:39" ht="12" customHeight="1" x14ac:dyDescent="0.25">
      <c r="A7613" s="73">
        <v>3401043</v>
      </c>
      <c r="B7613" s="98" t="s">
        <v>7686</v>
      </c>
      <c r="C7613" s="74"/>
      <c r="D7613" s="115">
        <v>939.4</v>
      </c>
      <c r="E7613" s="75" t="s">
        <v>6463</v>
      </c>
      <c r="F7613" s="309">
        <f t="shared" si="333"/>
        <v>1127.28</v>
      </c>
      <c r="G7613" s="80" t="s">
        <v>3334</v>
      </c>
      <c r="H7613" s="358"/>
      <c r="L7613"/>
      <c r="M7613"/>
      <c r="P7613" s="9">
        <v>165</v>
      </c>
      <c r="V7613" s="39"/>
      <c r="Z7613" s="38"/>
      <c r="AA7613" s="38">
        <v>0</v>
      </c>
      <c r="AB7613" s="30"/>
      <c r="AC7613" s="31"/>
      <c r="AD7613" s="32"/>
      <c r="AE7613" s="32"/>
      <c r="AF7613" s="33"/>
      <c r="AJ7613" s="350"/>
      <c r="AK7613" s="23"/>
      <c r="AL7613" s="23"/>
    </row>
    <row r="7614" spans="1:39" ht="12" customHeight="1" x14ac:dyDescent="0.25">
      <c r="A7614" s="73"/>
      <c r="B7614" s="98" t="s">
        <v>2984</v>
      </c>
      <c r="C7614" s="74"/>
      <c r="D7614" s="115"/>
      <c r="E7614" s="75"/>
      <c r="F7614" s="112"/>
      <c r="G7614" s="80" t="s">
        <v>3334</v>
      </c>
      <c r="H7614" s="358"/>
      <c r="L7614"/>
      <c r="M7614"/>
      <c r="V7614" s="39"/>
      <c r="Z7614" s="38"/>
      <c r="AA7614" s="38"/>
      <c r="AB7614" s="30"/>
      <c r="AC7614" s="31"/>
      <c r="AD7614" s="32"/>
      <c r="AE7614" s="32"/>
      <c r="AF7614" s="33"/>
      <c r="AJ7614" s="350"/>
      <c r="AK7614" s="3"/>
      <c r="AL7614" s="3"/>
    </row>
    <row r="7615" spans="1:39" ht="12" customHeight="1" x14ac:dyDescent="0.25">
      <c r="A7615" s="73">
        <v>2701063</v>
      </c>
      <c r="B7615" s="98" t="s">
        <v>3116</v>
      </c>
      <c r="C7615" s="74"/>
      <c r="D7615" s="115">
        <v>178.23</v>
      </c>
      <c r="E7615" s="75" t="s">
        <v>6464</v>
      </c>
      <c r="F7615" s="112">
        <f t="shared" si="333"/>
        <v>213.87599999999998</v>
      </c>
      <c r="G7615" s="80" t="s">
        <v>3334</v>
      </c>
      <c r="H7615" s="358"/>
      <c r="L7615"/>
      <c r="M7615"/>
      <c r="P7615" s="9">
        <v>166</v>
      </c>
      <c r="V7615" s="39"/>
      <c r="Z7615" s="38"/>
      <c r="AA7615" s="38">
        <v>0</v>
      </c>
      <c r="AB7615" s="30"/>
      <c r="AC7615" s="31"/>
      <c r="AD7615" s="32"/>
      <c r="AE7615" s="32"/>
      <c r="AF7615" s="33"/>
      <c r="AJ7615" s="350"/>
      <c r="AK7615" s="3"/>
      <c r="AL7615" s="3"/>
    </row>
    <row r="7616" spans="1:39" ht="12" customHeight="1" x14ac:dyDescent="0.25">
      <c r="A7616" s="73">
        <v>2701050</v>
      </c>
      <c r="B7616" s="98" t="s">
        <v>3117</v>
      </c>
      <c r="C7616" s="74"/>
      <c r="D7616" s="115">
        <v>187.14</v>
      </c>
      <c r="E7616" s="75" t="s">
        <v>6464</v>
      </c>
      <c r="F7616" s="112">
        <f t="shared" si="333"/>
        <v>224.56799999999998</v>
      </c>
      <c r="G7616" s="80" t="s">
        <v>3334</v>
      </c>
      <c r="H7616" s="358"/>
      <c r="L7616"/>
      <c r="M7616"/>
      <c r="P7616" s="9">
        <v>166</v>
      </c>
      <c r="V7616" s="39"/>
      <c r="Z7616" s="38"/>
      <c r="AA7616" s="38">
        <v>0</v>
      </c>
      <c r="AB7616" s="30"/>
      <c r="AC7616" s="31"/>
      <c r="AD7616" s="32"/>
      <c r="AE7616" s="32"/>
      <c r="AF7616" s="33"/>
      <c r="AJ7616" s="350"/>
      <c r="AK7616" s="3"/>
      <c r="AL7616" s="3"/>
    </row>
    <row r="7617" spans="1:39" ht="12" customHeight="1" x14ac:dyDescent="0.25">
      <c r="A7617" s="73">
        <v>2701042</v>
      </c>
      <c r="B7617" s="98" t="s">
        <v>3118</v>
      </c>
      <c r="C7617" s="74"/>
      <c r="D7617" s="115">
        <v>187.14</v>
      </c>
      <c r="E7617" s="75" t="s">
        <v>1</v>
      </c>
      <c r="F7617" s="112">
        <f t="shared" si="333"/>
        <v>224.56799999999998</v>
      </c>
      <c r="G7617" s="80" t="s">
        <v>3334</v>
      </c>
      <c r="H7617" s="358"/>
      <c r="L7617"/>
      <c r="M7617"/>
      <c r="P7617" s="9">
        <v>166</v>
      </c>
      <c r="V7617" s="39"/>
      <c r="Z7617" s="38"/>
      <c r="AA7617" s="38">
        <v>0</v>
      </c>
      <c r="AB7617" s="30"/>
      <c r="AC7617" s="31"/>
      <c r="AD7617" s="32"/>
      <c r="AE7617" s="32"/>
      <c r="AF7617" s="33"/>
      <c r="AJ7617" s="350"/>
      <c r="AK7617" s="3"/>
      <c r="AL7617" s="3"/>
    </row>
    <row r="7618" spans="1:39" ht="12" customHeight="1" x14ac:dyDescent="0.25">
      <c r="A7618" s="73">
        <v>2701011</v>
      </c>
      <c r="B7618" s="98" t="s">
        <v>3119</v>
      </c>
      <c r="C7618" s="74"/>
      <c r="D7618" s="115">
        <v>187.14</v>
      </c>
      <c r="E7618" s="75" t="s">
        <v>1</v>
      </c>
      <c r="F7618" s="112">
        <f t="shared" si="333"/>
        <v>224.56799999999998</v>
      </c>
      <c r="G7618" s="80" t="s">
        <v>3334</v>
      </c>
      <c r="H7618" s="358"/>
      <c r="L7618"/>
      <c r="M7618"/>
      <c r="P7618" s="9">
        <v>166</v>
      </c>
      <c r="V7618" s="39"/>
      <c r="Z7618" s="38"/>
      <c r="AA7618" s="38">
        <v>0</v>
      </c>
      <c r="AB7618" s="30"/>
      <c r="AC7618" s="31"/>
      <c r="AD7618" s="32"/>
      <c r="AE7618" s="32"/>
      <c r="AF7618" s="33"/>
      <c r="AJ7618" s="350"/>
      <c r="AK7618" s="3"/>
      <c r="AL7618" s="3"/>
    </row>
    <row r="7619" spans="1:39" ht="12" customHeight="1" x14ac:dyDescent="0.25">
      <c r="A7619" s="73">
        <v>2701049</v>
      </c>
      <c r="B7619" s="98" t="s">
        <v>3120</v>
      </c>
      <c r="C7619" s="74"/>
      <c r="D7619" s="115">
        <v>187.14</v>
      </c>
      <c r="E7619" s="75" t="s">
        <v>6464</v>
      </c>
      <c r="F7619" s="112">
        <f t="shared" si="333"/>
        <v>224.56799999999998</v>
      </c>
      <c r="G7619" s="80" t="s">
        <v>3334</v>
      </c>
      <c r="H7619" s="358"/>
      <c r="L7619"/>
      <c r="M7619"/>
      <c r="P7619" s="9">
        <v>166</v>
      </c>
      <c r="V7619" s="39"/>
      <c r="Z7619" s="38"/>
      <c r="AA7619" s="38">
        <v>0</v>
      </c>
      <c r="AB7619" s="30"/>
      <c r="AC7619" s="31"/>
      <c r="AD7619" s="32"/>
      <c r="AE7619" s="32"/>
      <c r="AF7619" s="33"/>
      <c r="AJ7619" s="350"/>
      <c r="AK7619" s="3"/>
      <c r="AL7619" s="3"/>
    </row>
    <row r="7620" spans="1:39" ht="12" customHeight="1" x14ac:dyDescent="0.25">
      <c r="A7620" s="73">
        <v>2701007</v>
      </c>
      <c r="B7620" s="98" t="s">
        <v>3121</v>
      </c>
      <c r="C7620" s="74"/>
      <c r="D7620" s="115">
        <v>230.86</v>
      </c>
      <c r="E7620" s="75" t="s">
        <v>1</v>
      </c>
      <c r="F7620" s="112">
        <f t="shared" si="333"/>
        <v>277.03199999999998</v>
      </c>
      <c r="G7620" s="80" t="s">
        <v>3334</v>
      </c>
      <c r="H7620" s="358"/>
      <c r="L7620"/>
      <c r="M7620"/>
      <c r="P7620" s="9">
        <v>166</v>
      </c>
      <c r="V7620" s="39"/>
      <c r="Z7620" s="38"/>
      <c r="AA7620" s="38">
        <v>0</v>
      </c>
      <c r="AB7620" s="30"/>
      <c r="AC7620" s="31"/>
      <c r="AD7620" s="32"/>
      <c r="AE7620" s="32"/>
      <c r="AF7620" s="33"/>
      <c r="AJ7620" s="350"/>
      <c r="AK7620" s="3"/>
      <c r="AL7620" s="3"/>
    </row>
    <row r="7621" spans="1:39" ht="12" customHeight="1" x14ac:dyDescent="0.25">
      <c r="A7621" s="73">
        <v>2701059</v>
      </c>
      <c r="B7621" s="98" t="s">
        <v>3122</v>
      </c>
      <c r="C7621" s="74"/>
      <c r="D7621" s="115">
        <v>187.14</v>
      </c>
      <c r="E7621" s="75" t="s">
        <v>6464</v>
      </c>
      <c r="F7621" s="112">
        <f t="shared" si="333"/>
        <v>224.56799999999998</v>
      </c>
      <c r="G7621" s="80" t="s">
        <v>3334</v>
      </c>
      <c r="H7621" s="358"/>
      <c r="L7621"/>
      <c r="M7621"/>
      <c r="P7621" s="9">
        <v>166</v>
      </c>
      <c r="V7621" s="39"/>
      <c r="Z7621" s="38"/>
      <c r="AA7621" s="38">
        <v>0</v>
      </c>
      <c r="AB7621" s="30"/>
      <c r="AC7621" s="31"/>
      <c r="AD7621" s="32"/>
      <c r="AE7621" s="32"/>
      <c r="AF7621" s="33"/>
      <c r="AJ7621" s="350"/>
      <c r="AK7621" s="3"/>
      <c r="AL7621" s="3"/>
    </row>
    <row r="7622" spans="1:39" ht="12" customHeight="1" x14ac:dyDescent="0.25">
      <c r="A7622" s="73">
        <v>3503046</v>
      </c>
      <c r="B7622" s="98" t="s">
        <v>3123</v>
      </c>
      <c r="C7622" s="74"/>
      <c r="D7622" s="115">
        <v>268.35000000000002</v>
      </c>
      <c r="E7622" s="75" t="s">
        <v>6463</v>
      </c>
      <c r="F7622" s="309">
        <f t="shared" si="333"/>
        <v>322.02000000000004</v>
      </c>
      <c r="G7622" s="80" t="s">
        <v>3334</v>
      </c>
      <c r="H7622" s="358"/>
      <c r="L7622"/>
      <c r="M7622"/>
      <c r="P7622" s="9">
        <v>166</v>
      </c>
      <c r="V7622" s="39"/>
      <c r="Z7622" s="38"/>
      <c r="AA7622" s="38">
        <v>0</v>
      </c>
      <c r="AB7622" s="30"/>
      <c r="AC7622" s="31"/>
      <c r="AD7622" s="32"/>
      <c r="AE7622" s="32"/>
      <c r="AF7622" s="33"/>
      <c r="AJ7622" s="350"/>
      <c r="AK7622" s="3"/>
      <c r="AL7622" s="3"/>
      <c r="AM7622" s="311"/>
    </row>
    <row r="7623" spans="1:39" ht="12" customHeight="1" x14ac:dyDescent="0.25">
      <c r="A7623" s="73">
        <v>3503047</v>
      </c>
      <c r="B7623" s="98" t="s">
        <v>3124</v>
      </c>
      <c r="C7623" s="74"/>
      <c r="D7623" s="115">
        <v>268.35000000000002</v>
      </c>
      <c r="E7623" s="75" t="s">
        <v>6463</v>
      </c>
      <c r="F7623" s="309">
        <f t="shared" si="333"/>
        <v>322.02000000000004</v>
      </c>
      <c r="G7623" s="80" t="s">
        <v>3334</v>
      </c>
      <c r="H7623" s="358"/>
      <c r="L7623"/>
      <c r="M7623"/>
      <c r="P7623" s="9">
        <v>166</v>
      </c>
      <c r="V7623" s="39"/>
      <c r="Z7623" s="38"/>
      <c r="AA7623" s="38">
        <v>0</v>
      </c>
      <c r="AB7623" s="30"/>
      <c r="AC7623" s="31"/>
      <c r="AD7623" s="32"/>
      <c r="AE7623" s="32"/>
      <c r="AF7623" s="33"/>
      <c r="AJ7623" s="350"/>
      <c r="AK7623" s="3"/>
      <c r="AL7623" s="3"/>
      <c r="AM7623" s="311"/>
    </row>
    <row r="7624" spans="1:39" ht="12" customHeight="1" x14ac:dyDescent="0.25">
      <c r="A7624" s="73">
        <v>3503048</v>
      </c>
      <c r="B7624" s="98" t="s">
        <v>3125</v>
      </c>
      <c r="C7624" s="74"/>
      <c r="D7624" s="115">
        <v>268.35000000000002</v>
      </c>
      <c r="E7624" s="75" t="s">
        <v>6463</v>
      </c>
      <c r="F7624" s="309">
        <f t="shared" si="333"/>
        <v>322.02000000000004</v>
      </c>
      <c r="G7624" s="80" t="s">
        <v>3334</v>
      </c>
      <c r="H7624" s="358"/>
      <c r="L7624"/>
      <c r="M7624"/>
      <c r="P7624" s="9">
        <v>166</v>
      </c>
      <c r="V7624" s="39"/>
      <c r="Z7624" s="38"/>
      <c r="AA7624" s="38">
        <v>0</v>
      </c>
      <c r="AB7624" s="30"/>
      <c r="AC7624" s="31"/>
      <c r="AD7624" s="32"/>
      <c r="AE7624" s="32"/>
      <c r="AF7624" s="33"/>
      <c r="AJ7624" s="350"/>
      <c r="AK7624" s="3"/>
      <c r="AL7624" s="3"/>
      <c r="AM7624" s="311"/>
    </row>
    <row r="7625" spans="1:39" ht="12" customHeight="1" x14ac:dyDescent="0.25">
      <c r="A7625" s="73">
        <v>3503049</v>
      </c>
      <c r="B7625" s="98" t="s">
        <v>3126</v>
      </c>
      <c r="C7625" s="74"/>
      <c r="D7625" s="115">
        <v>268.35000000000002</v>
      </c>
      <c r="E7625" s="75" t="s">
        <v>6463</v>
      </c>
      <c r="F7625" s="309">
        <f t="shared" si="333"/>
        <v>322.02000000000004</v>
      </c>
      <c r="G7625" s="80" t="s">
        <v>3334</v>
      </c>
      <c r="H7625" s="358"/>
      <c r="L7625"/>
      <c r="M7625"/>
      <c r="P7625" s="9">
        <v>166</v>
      </c>
      <c r="V7625" s="39"/>
      <c r="Z7625" s="38"/>
      <c r="AA7625" s="38">
        <v>0</v>
      </c>
      <c r="AB7625" s="30"/>
      <c r="AC7625" s="31"/>
      <c r="AD7625" s="32"/>
      <c r="AE7625" s="32"/>
      <c r="AF7625" s="33"/>
      <c r="AJ7625" s="350"/>
      <c r="AK7625" s="3"/>
      <c r="AL7625" s="3"/>
      <c r="AM7625" s="311"/>
    </row>
    <row r="7626" spans="1:39" ht="12" customHeight="1" x14ac:dyDescent="0.25">
      <c r="A7626" s="73">
        <v>3503050</v>
      </c>
      <c r="B7626" s="98" t="s">
        <v>3127</v>
      </c>
      <c r="C7626" s="74"/>
      <c r="D7626" s="115">
        <v>268.35000000000002</v>
      </c>
      <c r="E7626" s="75" t="s">
        <v>6463</v>
      </c>
      <c r="F7626" s="309">
        <f t="shared" si="333"/>
        <v>322.02000000000004</v>
      </c>
      <c r="G7626" s="80" t="s">
        <v>3334</v>
      </c>
      <c r="H7626" s="358"/>
      <c r="L7626"/>
      <c r="M7626"/>
      <c r="P7626" s="9">
        <v>166</v>
      </c>
      <c r="V7626" s="39"/>
      <c r="Z7626" s="38"/>
      <c r="AA7626" s="38">
        <v>0</v>
      </c>
      <c r="AB7626" s="30"/>
      <c r="AC7626" s="31"/>
      <c r="AD7626" s="32"/>
      <c r="AE7626" s="32"/>
      <c r="AF7626" s="33"/>
      <c r="AJ7626" s="350"/>
      <c r="AK7626" s="3"/>
      <c r="AL7626" s="3"/>
      <c r="AM7626" s="311"/>
    </row>
    <row r="7627" spans="1:39" ht="12" customHeight="1" x14ac:dyDescent="0.25">
      <c r="A7627" s="73">
        <v>3503051</v>
      </c>
      <c r="B7627" s="98" t="s">
        <v>3128</v>
      </c>
      <c r="C7627" s="74"/>
      <c r="D7627" s="115">
        <v>268.35000000000002</v>
      </c>
      <c r="E7627" s="75" t="s">
        <v>6463</v>
      </c>
      <c r="F7627" s="309">
        <f t="shared" si="333"/>
        <v>322.02000000000004</v>
      </c>
      <c r="G7627" s="80" t="s">
        <v>3334</v>
      </c>
      <c r="H7627" s="358"/>
      <c r="L7627"/>
      <c r="M7627"/>
      <c r="P7627" s="9">
        <v>166</v>
      </c>
      <c r="V7627" s="39"/>
      <c r="Z7627" s="38"/>
      <c r="AA7627" s="38">
        <v>0</v>
      </c>
      <c r="AB7627" s="30"/>
      <c r="AC7627" s="31"/>
      <c r="AD7627" s="32"/>
      <c r="AE7627" s="32"/>
      <c r="AF7627" s="33"/>
      <c r="AJ7627" s="350"/>
      <c r="AK7627" s="3"/>
      <c r="AL7627" s="3"/>
      <c r="AM7627" s="311"/>
    </row>
    <row r="7628" spans="1:39" ht="12" customHeight="1" x14ac:dyDescent="0.25">
      <c r="A7628" s="73">
        <v>3503052</v>
      </c>
      <c r="B7628" s="98" t="s">
        <v>3129</v>
      </c>
      <c r="C7628" s="74"/>
      <c r="D7628" s="115">
        <v>268.35000000000002</v>
      </c>
      <c r="E7628" s="75" t="s">
        <v>6463</v>
      </c>
      <c r="F7628" s="309">
        <f t="shared" si="333"/>
        <v>322.02000000000004</v>
      </c>
      <c r="G7628" s="80" t="s">
        <v>3334</v>
      </c>
      <c r="H7628" s="358"/>
      <c r="L7628"/>
      <c r="M7628"/>
      <c r="P7628" s="9">
        <v>166</v>
      </c>
      <c r="V7628" s="39"/>
      <c r="Z7628" s="38"/>
      <c r="AA7628" s="38">
        <v>0</v>
      </c>
      <c r="AB7628" s="30"/>
      <c r="AC7628" s="31"/>
      <c r="AD7628" s="32"/>
      <c r="AE7628" s="32"/>
      <c r="AF7628" s="33"/>
      <c r="AJ7628" s="350"/>
      <c r="AK7628" s="3"/>
      <c r="AL7628" s="3"/>
      <c r="AM7628" s="311"/>
    </row>
    <row r="7629" spans="1:39" ht="12" customHeight="1" x14ac:dyDescent="0.25">
      <c r="A7629" s="73">
        <v>3503054</v>
      </c>
      <c r="B7629" s="98" t="s">
        <v>3130</v>
      </c>
      <c r="C7629" s="74"/>
      <c r="D7629" s="115">
        <v>268.35000000000002</v>
      </c>
      <c r="E7629" s="75" t="s">
        <v>6463</v>
      </c>
      <c r="F7629" s="309">
        <f t="shared" si="333"/>
        <v>322.02000000000004</v>
      </c>
      <c r="G7629" s="80" t="s">
        <v>3334</v>
      </c>
      <c r="H7629" s="358"/>
      <c r="L7629"/>
      <c r="M7629"/>
      <c r="P7629" s="9">
        <v>166</v>
      </c>
      <c r="V7629" s="39"/>
      <c r="Z7629" s="38"/>
      <c r="AA7629" s="38">
        <v>0</v>
      </c>
      <c r="AB7629" s="30"/>
      <c r="AC7629" s="31"/>
      <c r="AD7629" s="32"/>
      <c r="AE7629" s="32"/>
      <c r="AF7629" s="33"/>
      <c r="AJ7629" s="350"/>
      <c r="AK7629" s="3"/>
      <c r="AL7629" s="3"/>
      <c r="AM7629" s="311"/>
    </row>
    <row r="7630" spans="1:39" ht="12" customHeight="1" x14ac:dyDescent="0.25">
      <c r="A7630" s="73">
        <v>3502025</v>
      </c>
      <c r="B7630" s="98" t="s">
        <v>3131</v>
      </c>
      <c r="C7630" s="74"/>
      <c r="D7630" s="115">
        <v>333.04</v>
      </c>
      <c r="E7630" s="75" t="s">
        <v>6464</v>
      </c>
      <c r="F7630" s="309">
        <f t="shared" si="333"/>
        <v>399.64800000000002</v>
      </c>
      <c r="G7630" s="80" t="s">
        <v>3334</v>
      </c>
      <c r="H7630" s="358"/>
      <c r="L7630"/>
      <c r="M7630"/>
      <c r="P7630" s="9">
        <v>166</v>
      </c>
      <c r="V7630" s="39"/>
      <c r="Z7630" s="38"/>
      <c r="AA7630" s="38">
        <v>0</v>
      </c>
      <c r="AB7630" s="30"/>
      <c r="AC7630" s="31"/>
      <c r="AD7630" s="32"/>
      <c r="AE7630" s="32"/>
      <c r="AF7630" s="33"/>
      <c r="AJ7630" s="350"/>
      <c r="AK7630" s="3"/>
      <c r="AL7630" s="3"/>
      <c r="AM7630" s="311"/>
    </row>
    <row r="7631" spans="1:39" ht="12" customHeight="1" x14ac:dyDescent="0.25">
      <c r="A7631" s="73">
        <v>3502027</v>
      </c>
      <c r="B7631" s="98" t="s">
        <v>3132</v>
      </c>
      <c r="C7631" s="74"/>
      <c r="D7631" s="115">
        <v>333.04</v>
      </c>
      <c r="E7631" s="75" t="s">
        <v>6464</v>
      </c>
      <c r="F7631" s="309">
        <f t="shared" si="333"/>
        <v>399.64800000000002</v>
      </c>
      <c r="G7631" s="80" t="s">
        <v>3334</v>
      </c>
      <c r="H7631" s="358"/>
      <c r="L7631"/>
      <c r="M7631"/>
      <c r="P7631" s="9">
        <v>166</v>
      </c>
      <c r="V7631" s="39"/>
      <c r="Z7631" s="38"/>
      <c r="AA7631" s="38">
        <v>0</v>
      </c>
      <c r="AB7631" s="30"/>
      <c r="AC7631" s="31"/>
      <c r="AD7631" s="32"/>
      <c r="AE7631" s="32"/>
      <c r="AF7631" s="33"/>
      <c r="AJ7631" s="350"/>
      <c r="AK7631" s="3"/>
      <c r="AL7631" s="3"/>
      <c r="AM7631" s="311"/>
    </row>
    <row r="7632" spans="1:39" ht="12" customHeight="1" x14ac:dyDescent="0.25">
      <c r="A7632" s="73">
        <v>3502029</v>
      </c>
      <c r="B7632" s="98" t="s">
        <v>3133</v>
      </c>
      <c r="C7632" s="74"/>
      <c r="D7632" s="115">
        <v>333.04</v>
      </c>
      <c r="E7632" s="75" t="s">
        <v>6464</v>
      </c>
      <c r="F7632" s="309">
        <f t="shared" si="333"/>
        <v>399.64800000000002</v>
      </c>
      <c r="G7632" s="80" t="s">
        <v>3334</v>
      </c>
      <c r="H7632" s="358"/>
      <c r="L7632"/>
      <c r="M7632"/>
      <c r="P7632" s="9">
        <v>166</v>
      </c>
      <c r="V7632" s="39"/>
      <c r="Z7632" s="38"/>
      <c r="AA7632" s="38">
        <v>0</v>
      </c>
      <c r="AB7632" s="30"/>
      <c r="AC7632" s="31"/>
      <c r="AD7632" s="32"/>
      <c r="AE7632" s="32"/>
      <c r="AF7632" s="33"/>
      <c r="AJ7632" s="350"/>
      <c r="AK7632" s="3"/>
      <c r="AL7632" s="3"/>
      <c r="AM7632" s="311"/>
    </row>
    <row r="7633" spans="1:39" ht="12" customHeight="1" x14ac:dyDescent="0.25">
      <c r="A7633" s="73">
        <v>3502028</v>
      </c>
      <c r="B7633" s="98" t="s">
        <v>3134</v>
      </c>
      <c r="C7633" s="74"/>
      <c r="D7633" s="115">
        <v>437.13</v>
      </c>
      <c r="E7633" s="75"/>
      <c r="F7633" s="112">
        <f t="shared" si="333"/>
        <v>524.55599999999993</v>
      </c>
      <c r="G7633" s="80" t="s">
        <v>3334</v>
      </c>
      <c r="H7633" s="358"/>
      <c r="L7633"/>
      <c r="M7633"/>
      <c r="P7633" s="9">
        <v>166</v>
      </c>
      <c r="V7633" s="39"/>
      <c r="Z7633" s="38"/>
      <c r="AA7633" s="38">
        <v>14.999508535106969</v>
      </c>
      <c r="AB7633" s="30"/>
      <c r="AC7633" s="31"/>
      <c r="AD7633" s="32"/>
      <c r="AE7633" s="32"/>
      <c r="AF7633" s="33"/>
      <c r="AJ7633" s="350"/>
      <c r="AK7633" s="3"/>
      <c r="AL7633" s="3"/>
    </row>
    <row r="7634" spans="1:39" ht="12" customHeight="1" x14ac:dyDescent="0.25">
      <c r="A7634" s="73">
        <v>3502026</v>
      </c>
      <c r="B7634" s="98" t="s">
        <v>3135</v>
      </c>
      <c r="C7634" s="74"/>
      <c r="D7634" s="115">
        <v>333.04</v>
      </c>
      <c r="E7634" s="75" t="s">
        <v>6464</v>
      </c>
      <c r="F7634" s="309">
        <f t="shared" si="333"/>
        <v>399.64800000000002</v>
      </c>
      <c r="G7634" s="80" t="s">
        <v>3334</v>
      </c>
      <c r="H7634" s="358"/>
      <c r="L7634"/>
      <c r="M7634"/>
      <c r="P7634" s="9">
        <v>166</v>
      </c>
      <c r="V7634" s="39"/>
      <c r="Z7634" s="38"/>
      <c r="AA7634" s="38">
        <v>0</v>
      </c>
      <c r="AB7634" s="30"/>
      <c r="AC7634" s="31"/>
      <c r="AD7634" s="32"/>
      <c r="AE7634" s="32"/>
      <c r="AF7634" s="33"/>
      <c r="AJ7634" s="350"/>
      <c r="AK7634" s="3"/>
      <c r="AL7634" s="3"/>
      <c r="AM7634" s="311"/>
    </row>
    <row r="7635" spans="1:39" ht="12" customHeight="1" x14ac:dyDescent="0.25">
      <c r="A7635" s="73">
        <v>3501042</v>
      </c>
      <c r="B7635" s="98" t="s">
        <v>3136</v>
      </c>
      <c r="C7635" s="74"/>
      <c r="D7635" s="115">
        <v>367.62</v>
      </c>
      <c r="E7635" s="75" t="s">
        <v>6464</v>
      </c>
      <c r="F7635" s="309">
        <f t="shared" si="333"/>
        <v>441.14400000000001</v>
      </c>
      <c r="G7635" s="80" t="s">
        <v>3334</v>
      </c>
      <c r="H7635" s="358"/>
      <c r="L7635"/>
      <c r="M7635"/>
      <c r="P7635" s="9">
        <v>166</v>
      </c>
      <c r="V7635" s="39"/>
      <c r="Z7635" s="38"/>
      <c r="AA7635" s="38">
        <v>0</v>
      </c>
      <c r="AB7635" s="30"/>
      <c r="AC7635" s="31"/>
      <c r="AD7635" s="32"/>
      <c r="AE7635" s="32"/>
      <c r="AF7635" s="33"/>
      <c r="AJ7635" s="350"/>
      <c r="AK7635" s="3"/>
      <c r="AL7635" s="3"/>
      <c r="AM7635" s="311"/>
    </row>
    <row r="7636" spans="1:39" ht="12" customHeight="1" x14ac:dyDescent="0.25">
      <c r="A7636" s="73"/>
      <c r="B7636" s="98" t="s">
        <v>3137</v>
      </c>
      <c r="C7636" s="74"/>
      <c r="D7636" s="115">
        <v>317.08</v>
      </c>
      <c r="E7636" s="75"/>
      <c r="F7636" s="112">
        <f t="shared" si="333"/>
        <v>380.49599999999998</v>
      </c>
      <c r="G7636" s="80" t="s">
        <v>3334</v>
      </c>
      <c r="H7636" s="358"/>
      <c r="L7636"/>
      <c r="M7636"/>
      <c r="P7636" s="9">
        <v>166</v>
      </c>
      <c r="V7636" s="39"/>
      <c r="Z7636" s="38"/>
      <c r="AA7636" s="38"/>
      <c r="AB7636" s="30"/>
      <c r="AC7636" s="31"/>
      <c r="AD7636" s="32"/>
      <c r="AE7636" s="32"/>
      <c r="AF7636" s="33"/>
      <c r="AJ7636" s="350"/>
      <c r="AK7636" s="3"/>
      <c r="AL7636" s="3"/>
    </row>
    <row r="7637" spans="1:39" ht="12" customHeight="1" x14ac:dyDescent="0.25">
      <c r="A7637" s="73">
        <v>3501045</v>
      </c>
      <c r="B7637" s="98" t="s">
        <v>3138</v>
      </c>
      <c r="C7637" s="74"/>
      <c r="D7637" s="115">
        <v>367.62</v>
      </c>
      <c r="E7637" s="75"/>
      <c r="F7637" s="309">
        <f t="shared" si="333"/>
        <v>441.14400000000001</v>
      </c>
      <c r="G7637" s="80" t="s">
        <v>3334</v>
      </c>
      <c r="H7637" s="358"/>
      <c r="L7637"/>
      <c r="M7637"/>
      <c r="P7637" s="9">
        <v>166</v>
      </c>
      <c r="V7637" s="39"/>
      <c r="Z7637" s="38"/>
      <c r="AA7637" s="38">
        <v>0</v>
      </c>
      <c r="AB7637" s="30"/>
      <c r="AC7637" s="31"/>
      <c r="AD7637" s="32"/>
      <c r="AE7637" s="32"/>
      <c r="AF7637" s="33"/>
      <c r="AJ7637" s="350"/>
      <c r="AK7637" s="3"/>
      <c r="AL7637" s="3"/>
      <c r="AM7637" s="311"/>
    </row>
    <row r="7638" spans="1:39" ht="12" customHeight="1" x14ac:dyDescent="0.25">
      <c r="A7638" s="73">
        <v>3501044</v>
      </c>
      <c r="B7638" s="98" t="s">
        <v>3139</v>
      </c>
      <c r="C7638" s="74"/>
      <c r="D7638" s="115">
        <v>367.62</v>
      </c>
      <c r="E7638" s="75" t="s">
        <v>6464</v>
      </c>
      <c r="F7638" s="309">
        <f t="shared" si="333"/>
        <v>441.14400000000001</v>
      </c>
      <c r="G7638" s="80" t="s">
        <v>3334</v>
      </c>
      <c r="H7638" s="358"/>
      <c r="L7638"/>
      <c r="M7638"/>
      <c r="P7638" s="9">
        <v>166</v>
      </c>
      <c r="V7638" s="39"/>
      <c r="Z7638" s="38"/>
      <c r="AA7638" s="38">
        <v>0</v>
      </c>
      <c r="AB7638" s="30"/>
      <c r="AC7638" s="31"/>
      <c r="AD7638" s="32"/>
      <c r="AE7638" s="32"/>
      <c r="AF7638" s="33"/>
      <c r="AJ7638" s="350"/>
      <c r="AK7638" s="3"/>
      <c r="AL7638" s="3"/>
      <c r="AM7638" s="311"/>
    </row>
    <row r="7639" spans="1:39" ht="12" customHeight="1" x14ac:dyDescent="0.25">
      <c r="A7639" s="73">
        <v>2701030</v>
      </c>
      <c r="B7639" s="98" t="s">
        <v>3140</v>
      </c>
      <c r="C7639" s="74"/>
      <c r="D7639" s="115">
        <v>170.31</v>
      </c>
      <c r="E7639" s="75" t="s">
        <v>6464</v>
      </c>
      <c r="F7639" s="112">
        <f t="shared" si="333"/>
        <v>204.37199999999999</v>
      </c>
      <c r="G7639" s="80" t="s">
        <v>3334</v>
      </c>
      <c r="H7639" s="358"/>
      <c r="L7639"/>
      <c r="M7639"/>
      <c r="P7639" s="9">
        <v>166</v>
      </c>
      <c r="V7639" s="39"/>
      <c r="Z7639" s="38"/>
      <c r="AA7639" s="38">
        <v>0</v>
      </c>
      <c r="AB7639" s="30"/>
      <c r="AC7639" s="31"/>
      <c r="AD7639" s="32"/>
      <c r="AE7639" s="32"/>
      <c r="AF7639" s="33"/>
      <c r="AJ7639" s="350"/>
      <c r="AK7639" s="3"/>
      <c r="AL7639" s="3"/>
    </row>
    <row r="7640" spans="1:39" ht="12" customHeight="1" x14ac:dyDescent="0.25">
      <c r="A7640" s="73">
        <v>3503045</v>
      </c>
      <c r="B7640" s="98" t="s">
        <v>3141</v>
      </c>
      <c r="C7640" s="74"/>
      <c r="D7640" s="115">
        <v>268.35000000000002</v>
      </c>
      <c r="E7640" s="75" t="s">
        <v>6463</v>
      </c>
      <c r="F7640" s="309">
        <f t="shared" si="333"/>
        <v>322.02000000000004</v>
      </c>
      <c r="G7640" s="80" t="s">
        <v>3334</v>
      </c>
      <c r="H7640" s="358"/>
      <c r="L7640"/>
      <c r="M7640"/>
      <c r="P7640" s="9">
        <v>166</v>
      </c>
      <c r="V7640" s="39"/>
      <c r="Z7640" s="38"/>
      <c r="AA7640" s="38">
        <v>0</v>
      </c>
      <c r="AB7640" s="30"/>
      <c r="AC7640" s="31"/>
      <c r="AD7640" s="32"/>
      <c r="AE7640" s="32"/>
      <c r="AF7640" s="33"/>
      <c r="AJ7640" s="350"/>
      <c r="AK7640" s="3"/>
      <c r="AL7640" s="3"/>
      <c r="AM7640" s="311"/>
    </row>
    <row r="7641" spans="1:39" ht="12" customHeight="1" x14ac:dyDescent="0.25">
      <c r="A7641" s="356">
        <v>3401079</v>
      </c>
      <c r="B7641" s="98" t="s">
        <v>3178</v>
      </c>
      <c r="C7641" s="74"/>
      <c r="D7641" s="115">
        <v>820.05</v>
      </c>
      <c r="E7641" s="75" t="s">
        <v>6463</v>
      </c>
      <c r="F7641" s="309">
        <f t="shared" si="333"/>
        <v>984.06</v>
      </c>
      <c r="G7641" s="80" t="s">
        <v>3334</v>
      </c>
      <c r="H7641" s="358"/>
      <c r="L7641"/>
      <c r="M7641"/>
      <c r="P7641" s="9">
        <v>165</v>
      </c>
      <c r="V7641" s="39"/>
      <c r="Z7641" s="38"/>
      <c r="AA7641" s="38">
        <v>10</v>
      </c>
      <c r="AB7641" s="30"/>
      <c r="AC7641" s="31"/>
      <c r="AD7641" s="32"/>
      <c r="AE7641" s="32"/>
      <c r="AF7641" s="33"/>
      <c r="AJ7641" s="350"/>
      <c r="AK7641" s="3"/>
      <c r="AL7641" s="3"/>
    </row>
    <row r="7642" spans="1:39" ht="12" customHeight="1" x14ac:dyDescent="0.25">
      <c r="A7642" s="356">
        <v>3401080</v>
      </c>
      <c r="B7642" s="98" t="s">
        <v>3179</v>
      </c>
      <c r="C7642" s="74"/>
      <c r="D7642" s="115">
        <v>1033.73</v>
      </c>
      <c r="E7642" s="75" t="s">
        <v>6463</v>
      </c>
      <c r="F7642" s="309">
        <f t="shared" si="333"/>
        <v>1240.4759999999999</v>
      </c>
      <c r="G7642" s="80" t="s">
        <v>3334</v>
      </c>
      <c r="H7642" s="358"/>
      <c r="L7642"/>
      <c r="M7642"/>
      <c r="P7642" s="9">
        <v>165</v>
      </c>
      <c r="V7642" s="39"/>
      <c r="Z7642" s="38"/>
      <c r="AA7642" s="38">
        <v>10</v>
      </c>
      <c r="AB7642" s="30"/>
      <c r="AC7642" s="31"/>
      <c r="AD7642" s="32"/>
      <c r="AE7642" s="32"/>
      <c r="AF7642" s="33"/>
      <c r="AJ7642" s="350"/>
      <c r="AK7642" s="3"/>
      <c r="AL7642" s="3"/>
    </row>
    <row r="7643" spans="1:39" ht="12" customHeight="1" x14ac:dyDescent="0.25">
      <c r="A7643" s="73"/>
      <c r="B7643" s="98" t="s">
        <v>2984</v>
      </c>
      <c r="C7643" s="74"/>
      <c r="D7643" s="115"/>
      <c r="E7643" s="75"/>
      <c r="F7643" s="112"/>
      <c r="G7643" s="80" t="s">
        <v>3334</v>
      </c>
      <c r="H7643" s="358"/>
      <c r="L7643"/>
      <c r="M7643"/>
      <c r="V7643" s="39"/>
      <c r="Z7643" s="38"/>
      <c r="AA7643" s="38"/>
      <c r="AB7643" s="30"/>
      <c r="AC7643" s="31"/>
      <c r="AD7643" s="32"/>
      <c r="AE7643" s="32"/>
      <c r="AF7643" s="33"/>
      <c r="AJ7643" s="350"/>
      <c r="AK7643" s="3"/>
      <c r="AL7643" s="3"/>
    </row>
    <row r="7644" spans="1:39" ht="12" customHeight="1" x14ac:dyDescent="0.25">
      <c r="A7644" s="73">
        <v>2701038</v>
      </c>
      <c r="B7644" s="98" t="s">
        <v>3180</v>
      </c>
      <c r="C7644" s="74"/>
      <c r="D7644" s="115">
        <v>120.63</v>
      </c>
      <c r="E7644" s="75"/>
      <c r="F7644" s="112">
        <f t="shared" si="333"/>
        <v>144.756</v>
      </c>
      <c r="G7644" s="80" t="s">
        <v>3334</v>
      </c>
      <c r="H7644" s="358"/>
      <c r="L7644"/>
      <c r="M7644"/>
      <c r="P7644" s="9">
        <v>166</v>
      </c>
      <c r="V7644" s="39"/>
      <c r="Z7644" s="38"/>
      <c r="AA7644" s="38">
        <v>0</v>
      </c>
      <c r="AB7644" s="30"/>
      <c r="AC7644" s="31"/>
      <c r="AD7644" s="32"/>
      <c r="AE7644" s="32"/>
      <c r="AF7644" s="33"/>
      <c r="AJ7644" s="350"/>
      <c r="AK7644" s="3"/>
      <c r="AL7644" s="3"/>
    </row>
    <row r="7645" spans="1:39" ht="12" customHeight="1" x14ac:dyDescent="0.25">
      <c r="A7645" s="73">
        <v>3503038</v>
      </c>
      <c r="B7645" s="98" t="s">
        <v>3181</v>
      </c>
      <c r="C7645" s="74"/>
      <c r="D7645" s="115">
        <v>246.92</v>
      </c>
      <c r="E7645" s="75" t="s">
        <v>6463</v>
      </c>
      <c r="F7645" s="309">
        <f t="shared" si="333"/>
        <v>296.30399999999997</v>
      </c>
      <c r="G7645" s="80" t="s">
        <v>3334</v>
      </c>
      <c r="H7645" s="358"/>
      <c r="L7645"/>
      <c r="M7645"/>
      <c r="P7645" s="9">
        <v>166</v>
      </c>
      <c r="V7645" s="39"/>
      <c r="Z7645" s="38"/>
      <c r="AA7645" s="38">
        <v>0</v>
      </c>
      <c r="AB7645" s="30"/>
      <c r="AC7645" s="31"/>
      <c r="AD7645" s="32"/>
      <c r="AE7645" s="32"/>
      <c r="AF7645" s="33"/>
      <c r="AJ7645" s="350"/>
      <c r="AK7645" s="3"/>
      <c r="AL7645" s="3"/>
      <c r="AM7645" s="311"/>
    </row>
    <row r="7646" spans="1:39" ht="12" customHeight="1" x14ac:dyDescent="0.25">
      <c r="A7646" s="356">
        <v>3401081</v>
      </c>
      <c r="B7646" s="98" t="s">
        <v>3182</v>
      </c>
      <c r="C7646" s="74"/>
      <c r="D7646" s="115">
        <v>1024.0999999999999</v>
      </c>
      <c r="E7646" s="75" t="s">
        <v>6463</v>
      </c>
      <c r="F7646" s="309">
        <f t="shared" ref="F7646:F7709" si="334">D7646*1.2</f>
        <v>1228.9199999999998</v>
      </c>
      <c r="G7646" s="80" t="s">
        <v>3334</v>
      </c>
      <c r="H7646" s="358"/>
      <c r="L7646"/>
      <c r="M7646"/>
      <c r="P7646" s="9">
        <v>165</v>
      </c>
      <c r="V7646" s="39"/>
      <c r="Z7646" s="38"/>
      <c r="AA7646" s="38">
        <v>9.9999435222889304</v>
      </c>
      <c r="AB7646" s="30"/>
      <c r="AC7646" s="31"/>
      <c r="AD7646" s="32"/>
      <c r="AE7646" s="32"/>
      <c r="AF7646" s="33"/>
      <c r="AJ7646" s="350"/>
      <c r="AK7646" s="3"/>
      <c r="AL7646" s="3"/>
    </row>
    <row r="7647" spans="1:39" ht="12" customHeight="1" x14ac:dyDescent="0.25">
      <c r="A7647" s="73"/>
      <c r="B7647" s="98" t="s">
        <v>2984</v>
      </c>
      <c r="C7647" s="74"/>
      <c r="D7647" s="115"/>
      <c r="E7647" s="75"/>
      <c r="F7647" s="112"/>
      <c r="G7647" s="80" t="s">
        <v>3334</v>
      </c>
      <c r="H7647" s="358"/>
      <c r="L7647"/>
      <c r="M7647"/>
      <c r="V7647" s="39"/>
      <c r="Z7647" s="38"/>
      <c r="AA7647" s="38"/>
      <c r="AB7647" s="30"/>
      <c r="AC7647" s="31"/>
      <c r="AD7647" s="32"/>
      <c r="AE7647" s="32"/>
      <c r="AF7647" s="33"/>
      <c r="AJ7647" s="350"/>
      <c r="AK7647" s="3"/>
      <c r="AL7647" s="3"/>
    </row>
    <row r="7648" spans="1:39" ht="12" customHeight="1" x14ac:dyDescent="0.25">
      <c r="A7648" s="73">
        <v>3503037</v>
      </c>
      <c r="B7648" s="98" t="s">
        <v>3183</v>
      </c>
      <c r="C7648" s="74"/>
      <c r="D7648" s="115">
        <v>208.82</v>
      </c>
      <c r="E7648" s="75" t="s">
        <v>6463</v>
      </c>
      <c r="F7648" s="309">
        <f t="shared" si="334"/>
        <v>250.58399999999997</v>
      </c>
      <c r="G7648" s="80" t="s">
        <v>3334</v>
      </c>
      <c r="H7648" s="358"/>
      <c r="L7648"/>
      <c r="M7648"/>
      <c r="P7648" s="9">
        <v>166</v>
      </c>
      <c r="V7648" s="39"/>
      <c r="Z7648" s="38"/>
      <c r="AA7648" s="38">
        <v>0</v>
      </c>
      <c r="AB7648" s="30"/>
      <c r="AC7648" s="31"/>
      <c r="AD7648" s="32"/>
      <c r="AE7648" s="32"/>
      <c r="AF7648" s="33"/>
      <c r="AJ7648" s="350">
        <v>5905037</v>
      </c>
      <c r="AK7648" s="3"/>
      <c r="AL7648" s="3"/>
      <c r="AM7648" s="311"/>
    </row>
    <row r="7649" spans="1:39" ht="12" customHeight="1" x14ac:dyDescent="0.25">
      <c r="A7649" s="356">
        <v>3401082</v>
      </c>
      <c r="B7649" s="98" t="s">
        <v>3184</v>
      </c>
      <c r="C7649" s="74"/>
      <c r="D7649" s="115">
        <v>1024.0999999999999</v>
      </c>
      <c r="E7649" s="75" t="s">
        <v>6463</v>
      </c>
      <c r="F7649" s="309">
        <f t="shared" si="334"/>
        <v>1228.9199999999998</v>
      </c>
      <c r="G7649" s="80" t="s">
        <v>3334</v>
      </c>
      <c r="H7649" s="358"/>
      <c r="L7649"/>
      <c r="M7649"/>
      <c r="P7649" s="9">
        <v>165</v>
      </c>
      <c r="V7649" s="39"/>
      <c r="Z7649" s="38"/>
      <c r="AA7649" s="38">
        <v>9.9999435222889304</v>
      </c>
      <c r="AB7649" s="30"/>
      <c r="AC7649" s="31"/>
      <c r="AD7649" s="32"/>
      <c r="AE7649" s="32"/>
      <c r="AF7649" s="33"/>
      <c r="AJ7649" s="350"/>
      <c r="AK7649" s="3"/>
      <c r="AL7649" s="3"/>
    </row>
    <row r="7650" spans="1:39" ht="12" customHeight="1" x14ac:dyDescent="0.25">
      <c r="A7650" s="73"/>
      <c r="B7650" s="98" t="s">
        <v>2984</v>
      </c>
      <c r="C7650" s="74"/>
      <c r="D7650" s="115"/>
      <c r="E7650" s="75"/>
      <c r="F7650" s="112"/>
      <c r="G7650" s="80" t="s">
        <v>3334</v>
      </c>
      <c r="H7650" s="358"/>
      <c r="L7650"/>
      <c r="M7650"/>
      <c r="V7650" s="39"/>
      <c r="Z7650" s="38"/>
      <c r="AA7650" s="38"/>
      <c r="AB7650" s="30"/>
      <c r="AC7650" s="31"/>
      <c r="AD7650" s="32"/>
      <c r="AE7650" s="32"/>
      <c r="AF7650" s="33"/>
      <c r="AJ7650" s="350"/>
      <c r="AK7650" s="3"/>
      <c r="AL7650" s="3"/>
    </row>
    <row r="7651" spans="1:39" ht="12" customHeight="1" x14ac:dyDescent="0.25">
      <c r="A7651" s="73">
        <v>2701038</v>
      </c>
      <c r="B7651" s="98" t="s">
        <v>3180</v>
      </c>
      <c r="C7651" s="74"/>
      <c r="D7651" s="115">
        <v>120.63</v>
      </c>
      <c r="E7651" s="75"/>
      <c r="F7651" s="112">
        <f t="shared" si="334"/>
        <v>144.756</v>
      </c>
      <c r="G7651" s="80" t="s">
        <v>3334</v>
      </c>
      <c r="H7651" s="358"/>
      <c r="L7651"/>
      <c r="M7651"/>
      <c r="P7651" s="9">
        <v>166</v>
      </c>
      <c r="V7651" s="39"/>
      <c r="Z7651" s="38"/>
      <c r="AA7651" s="38">
        <v>0</v>
      </c>
      <c r="AB7651" s="30"/>
      <c r="AC7651" s="31"/>
      <c r="AD7651" s="32"/>
      <c r="AE7651" s="32"/>
      <c r="AF7651" s="33"/>
      <c r="AJ7651" s="350"/>
      <c r="AK7651" s="3"/>
      <c r="AL7651" s="3"/>
    </row>
    <row r="7652" spans="1:39" ht="12" customHeight="1" x14ac:dyDescent="0.25">
      <c r="A7652" s="271">
        <v>3503038</v>
      </c>
      <c r="B7652" s="100" t="s">
        <v>3181</v>
      </c>
      <c r="C7652" s="85"/>
      <c r="D7652" s="115">
        <v>246.92</v>
      </c>
      <c r="E7652" s="86" t="s">
        <v>6463</v>
      </c>
      <c r="F7652" s="310">
        <f t="shared" si="334"/>
        <v>296.30399999999997</v>
      </c>
      <c r="G7652" s="87" t="s">
        <v>3334</v>
      </c>
      <c r="H7652" s="358"/>
      <c r="L7652"/>
      <c r="M7652"/>
      <c r="P7652" s="9">
        <v>166</v>
      </c>
      <c r="V7652" s="39"/>
      <c r="Z7652" s="38"/>
      <c r="AA7652" s="38">
        <v>0</v>
      </c>
      <c r="AB7652" s="30"/>
      <c r="AC7652" s="31"/>
      <c r="AD7652" s="32"/>
      <c r="AE7652" s="32"/>
      <c r="AF7652" s="33"/>
      <c r="AJ7652" s="350"/>
      <c r="AK7652" s="3"/>
      <c r="AL7652" s="3"/>
      <c r="AM7652" s="311"/>
    </row>
    <row r="7653" spans="1:39" ht="60" customHeight="1" x14ac:dyDescent="0.25">
      <c r="A7653" s="269">
        <v>254</v>
      </c>
      <c r="B7653" s="284" t="s">
        <v>8165</v>
      </c>
      <c r="C7653" s="267"/>
      <c r="D7653" s="115"/>
      <c r="E7653" s="267"/>
      <c r="F7653" s="298"/>
      <c r="G7653" s="189"/>
      <c r="H7653" s="358"/>
      <c r="I7653" s="331"/>
      <c r="J7653" s="72"/>
      <c r="K7653" s="72"/>
      <c r="L7653"/>
      <c r="M7653"/>
      <c r="P7653" s="9">
        <v>166</v>
      </c>
      <c r="R7653" s="36"/>
      <c r="V7653" s="37"/>
      <c r="Z7653" s="38"/>
      <c r="AA7653" s="38"/>
      <c r="AB7653" s="30"/>
      <c r="AC7653" s="31"/>
      <c r="AD7653" s="32"/>
      <c r="AE7653" s="32"/>
      <c r="AF7653" s="33"/>
      <c r="AJ7653" s="350"/>
      <c r="AK7653" s="3"/>
      <c r="AL7653" s="3"/>
    </row>
    <row r="7654" spans="1:39" ht="12" customHeight="1" x14ac:dyDescent="0.25">
      <c r="A7654" s="76">
        <v>2701063</v>
      </c>
      <c r="B7654" s="270" t="s">
        <v>3116</v>
      </c>
      <c r="C7654" s="77"/>
      <c r="D7654" s="115">
        <v>178.23</v>
      </c>
      <c r="E7654" s="78" t="s">
        <v>6464</v>
      </c>
      <c r="F7654" s="112">
        <f t="shared" si="334"/>
        <v>213.87599999999998</v>
      </c>
      <c r="G7654" s="79" t="s">
        <v>3334</v>
      </c>
      <c r="H7654" s="358"/>
      <c r="L7654"/>
      <c r="M7654"/>
      <c r="P7654" s="9">
        <v>166</v>
      </c>
      <c r="V7654" s="39"/>
      <c r="Z7654" s="38"/>
      <c r="AA7654" s="38">
        <v>0</v>
      </c>
      <c r="AB7654" s="30"/>
      <c r="AC7654" s="31"/>
      <c r="AD7654" s="32"/>
      <c r="AE7654" s="32"/>
      <c r="AF7654" s="33"/>
      <c r="AJ7654" s="350"/>
      <c r="AK7654" s="3"/>
      <c r="AL7654" s="3"/>
    </row>
    <row r="7655" spans="1:39" ht="12" customHeight="1" x14ac:dyDescent="0.25">
      <c r="A7655" s="73">
        <v>2701050</v>
      </c>
      <c r="B7655" s="98" t="s">
        <v>3117</v>
      </c>
      <c r="C7655" s="74"/>
      <c r="D7655" s="115">
        <v>187.14</v>
      </c>
      <c r="E7655" s="75" t="s">
        <v>6464</v>
      </c>
      <c r="F7655" s="112">
        <f t="shared" si="334"/>
        <v>224.56799999999998</v>
      </c>
      <c r="G7655" s="80" t="s">
        <v>3334</v>
      </c>
      <c r="H7655" s="358"/>
      <c r="L7655"/>
      <c r="M7655"/>
      <c r="P7655" s="9">
        <v>166</v>
      </c>
      <c r="V7655" s="39"/>
      <c r="Z7655" s="38"/>
      <c r="AA7655" s="38">
        <v>0</v>
      </c>
      <c r="AB7655" s="30"/>
      <c r="AC7655" s="31"/>
      <c r="AD7655" s="32"/>
      <c r="AE7655" s="32"/>
      <c r="AF7655" s="33"/>
      <c r="AJ7655" s="350"/>
      <c r="AK7655" s="3"/>
      <c r="AL7655" s="3"/>
    </row>
    <row r="7656" spans="1:39" ht="12" customHeight="1" x14ac:dyDescent="0.25">
      <c r="A7656" s="73">
        <v>2701042</v>
      </c>
      <c r="B7656" s="98" t="s">
        <v>3118</v>
      </c>
      <c r="C7656" s="74"/>
      <c r="D7656" s="115">
        <v>187.14</v>
      </c>
      <c r="E7656" s="75" t="s">
        <v>1</v>
      </c>
      <c r="F7656" s="112">
        <f t="shared" si="334"/>
        <v>224.56799999999998</v>
      </c>
      <c r="G7656" s="80" t="s">
        <v>3334</v>
      </c>
      <c r="H7656" s="358"/>
      <c r="L7656"/>
      <c r="M7656"/>
      <c r="P7656" s="9">
        <v>166</v>
      </c>
      <c r="V7656" s="39"/>
      <c r="Z7656" s="38"/>
      <c r="AA7656" s="38">
        <v>0</v>
      </c>
      <c r="AB7656" s="30"/>
      <c r="AC7656" s="31"/>
      <c r="AD7656" s="32"/>
      <c r="AE7656" s="32"/>
      <c r="AF7656" s="33"/>
      <c r="AJ7656" s="350"/>
      <c r="AK7656" s="3"/>
      <c r="AL7656" s="3"/>
    </row>
    <row r="7657" spans="1:39" ht="12" customHeight="1" x14ac:dyDescent="0.25">
      <c r="A7657" s="73">
        <v>2701011</v>
      </c>
      <c r="B7657" s="98" t="s">
        <v>3119</v>
      </c>
      <c r="C7657" s="74"/>
      <c r="D7657" s="115">
        <v>187.14</v>
      </c>
      <c r="E7657" s="75" t="s">
        <v>1</v>
      </c>
      <c r="F7657" s="112">
        <f t="shared" si="334"/>
        <v>224.56799999999998</v>
      </c>
      <c r="G7657" s="80" t="s">
        <v>3334</v>
      </c>
      <c r="H7657" s="358"/>
      <c r="L7657"/>
      <c r="M7657"/>
      <c r="P7657" s="9">
        <v>166</v>
      </c>
      <c r="V7657" s="39"/>
      <c r="Z7657" s="38"/>
      <c r="AA7657" s="38">
        <v>0</v>
      </c>
      <c r="AB7657" s="30"/>
      <c r="AC7657" s="31"/>
      <c r="AD7657" s="32"/>
      <c r="AE7657" s="32"/>
      <c r="AF7657" s="33"/>
      <c r="AJ7657" s="350"/>
      <c r="AK7657" s="3"/>
      <c r="AL7657" s="3"/>
    </row>
    <row r="7658" spans="1:39" ht="12" customHeight="1" x14ac:dyDescent="0.25">
      <c r="A7658" s="73">
        <v>2701049</v>
      </c>
      <c r="B7658" s="98" t="s">
        <v>3120</v>
      </c>
      <c r="C7658" s="74"/>
      <c r="D7658" s="115">
        <v>187.14</v>
      </c>
      <c r="E7658" s="75" t="s">
        <v>6464</v>
      </c>
      <c r="F7658" s="112">
        <f t="shared" si="334"/>
        <v>224.56799999999998</v>
      </c>
      <c r="G7658" s="80" t="s">
        <v>3334</v>
      </c>
      <c r="H7658" s="358"/>
      <c r="L7658"/>
      <c r="M7658"/>
      <c r="P7658" s="9">
        <v>166</v>
      </c>
      <c r="V7658" s="39"/>
      <c r="Z7658" s="38"/>
      <c r="AA7658" s="38">
        <v>0</v>
      </c>
      <c r="AB7658" s="30"/>
      <c r="AC7658" s="31"/>
      <c r="AD7658" s="32"/>
      <c r="AE7658" s="32"/>
      <c r="AF7658" s="33"/>
      <c r="AJ7658" s="350"/>
      <c r="AK7658" s="3"/>
      <c r="AL7658" s="3"/>
    </row>
    <row r="7659" spans="1:39" ht="12" customHeight="1" x14ac:dyDescent="0.25">
      <c r="A7659" s="73">
        <v>2701007</v>
      </c>
      <c r="B7659" s="98" t="s">
        <v>3121</v>
      </c>
      <c r="C7659" s="74"/>
      <c r="D7659" s="115">
        <v>230.86</v>
      </c>
      <c r="E7659" s="75" t="s">
        <v>1</v>
      </c>
      <c r="F7659" s="112">
        <f t="shared" si="334"/>
        <v>277.03199999999998</v>
      </c>
      <c r="G7659" s="80" t="s">
        <v>3334</v>
      </c>
      <c r="H7659" s="358"/>
      <c r="L7659"/>
      <c r="M7659"/>
      <c r="P7659" s="9">
        <v>166</v>
      </c>
      <c r="V7659" s="39"/>
      <c r="Z7659" s="38"/>
      <c r="AA7659" s="38">
        <v>0</v>
      </c>
      <c r="AB7659" s="30"/>
      <c r="AC7659" s="31"/>
      <c r="AD7659" s="32"/>
      <c r="AE7659" s="32"/>
      <c r="AF7659" s="33"/>
      <c r="AJ7659" s="350"/>
      <c r="AK7659" s="3"/>
      <c r="AL7659" s="3"/>
    </row>
    <row r="7660" spans="1:39" ht="12" customHeight="1" x14ac:dyDescent="0.25">
      <c r="A7660" s="73">
        <v>2701059</v>
      </c>
      <c r="B7660" s="98" t="s">
        <v>3122</v>
      </c>
      <c r="C7660" s="74"/>
      <c r="D7660" s="115">
        <v>187.14</v>
      </c>
      <c r="E7660" s="75" t="s">
        <v>6464</v>
      </c>
      <c r="F7660" s="112">
        <f t="shared" si="334"/>
        <v>224.56799999999998</v>
      </c>
      <c r="G7660" s="80" t="s">
        <v>3334</v>
      </c>
      <c r="H7660" s="358"/>
      <c r="L7660"/>
      <c r="M7660"/>
      <c r="P7660" s="9">
        <v>166</v>
      </c>
      <c r="V7660" s="39"/>
      <c r="Z7660" s="38"/>
      <c r="AA7660" s="38">
        <v>0</v>
      </c>
      <c r="AB7660" s="30"/>
      <c r="AC7660" s="31"/>
      <c r="AD7660" s="32"/>
      <c r="AE7660" s="32"/>
      <c r="AF7660" s="33"/>
      <c r="AJ7660" s="350"/>
      <c r="AK7660" s="3"/>
      <c r="AL7660" s="3"/>
    </row>
    <row r="7661" spans="1:39" ht="12" customHeight="1" x14ac:dyDescent="0.25">
      <c r="A7661" s="73">
        <v>3503046</v>
      </c>
      <c r="B7661" s="98" t="s">
        <v>3123</v>
      </c>
      <c r="C7661" s="74"/>
      <c r="D7661" s="115">
        <v>268.35000000000002</v>
      </c>
      <c r="E7661" s="75" t="s">
        <v>6463</v>
      </c>
      <c r="F7661" s="309">
        <f t="shared" si="334"/>
        <v>322.02000000000004</v>
      </c>
      <c r="G7661" s="80" t="s">
        <v>3334</v>
      </c>
      <c r="H7661" s="358"/>
      <c r="L7661"/>
      <c r="M7661"/>
      <c r="P7661" s="9">
        <v>166</v>
      </c>
      <c r="V7661" s="39"/>
      <c r="Z7661" s="38"/>
      <c r="AA7661" s="38">
        <v>0</v>
      </c>
      <c r="AB7661" s="30"/>
      <c r="AC7661" s="31"/>
      <c r="AD7661" s="32"/>
      <c r="AE7661" s="32"/>
      <c r="AF7661" s="33"/>
      <c r="AJ7661" s="350"/>
      <c r="AK7661" s="3"/>
      <c r="AL7661" s="3"/>
      <c r="AM7661" s="311"/>
    </row>
    <row r="7662" spans="1:39" ht="12" customHeight="1" x14ac:dyDescent="0.25">
      <c r="A7662" s="73">
        <v>3503047</v>
      </c>
      <c r="B7662" s="98" t="s">
        <v>3124</v>
      </c>
      <c r="C7662" s="74"/>
      <c r="D7662" s="115">
        <v>268.35000000000002</v>
      </c>
      <c r="E7662" s="75" t="s">
        <v>6463</v>
      </c>
      <c r="F7662" s="309">
        <f t="shared" si="334"/>
        <v>322.02000000000004</v>
      </c>
      <c r="G7662" s="80" t="s">
        <v>3334</v>
      </c>
      <c r="H7662" s="358"/>
      <c r="L7662"/>
      <c r="M7662"/>
      <c r="P7662" s="9">
        <v>166</v>
      </c>
      <c r="V7662" s="39"/>
      <c r="Z7662" s="38"/>
      <c r="AA7662" s="38">
        <v>0</v>
      </c>
      <c r="AB7662" s="30"/>
      <c r="AC7662" s="31"/>
      <c r="AD7662" s="32"/>
      <c r="AE7662" s="32"/>
      <c r="AF7662" s="33"/>
      <c r="AJ7662" s="350"/>
      <c r="AK7662" s="3"/>
      <c r="AL7662" s="3"/>
      <c r="AM7662" s="311"/>
    </row>
    <row r="7663" spans="1:39" ht="12" customHeight="1" x14ac:dyDescent="0.25">
      <c r="A7663" s="73">
        <v>3503048</v>
      </c>
      <c r="B7663" s="98" t="s">
        <v>3125</v>
      </c>
      <c r="C7663" s="74"/>
      <c r="D7663" s="115">
        <v>268.35000000000002</v>
      </c>
      <c r="E7663" s="75" t="s">
        <v>6463</v>
      </c>
      <c r="F7663" s="309">
        <f t="shared" si="334"/>
        <v>322.02000000000004</v>
      </c>
      <c r="G7663" s="80" t="s">
        <v>3334</v>
      </c>
      <c r="H7663" s="358"/>
      <c r="L7663"/>
      <c r="M7663"/>
      <c r="P7663" s="9">
        <v>166</v>
      </c>
      <c r="V7663" s="39"/>
      <c r="Z7663" s="38"/>
      <c r="AA7663" s="38">
        <v>0</v>
      </c>
      <c r="AB7663" s="30"/>
      <c r="AC7663" s="31"/>
      <c r="AD7663" s="32"/>
      <c r="AE7663" s="32"/>
      <c r="AF7663" s="33"/>
      <c r="AJ7663" s="350"/>
      <c r="AK7663" s="3"/>
      <c r="AL7663" s="3"/>
      <c r="AM7663" s="311"/>
    </row>
    <row r="7664" spans="1:39" ht="12" customHeight="1" x14ac:dyDescent="0.25">
      <c r="A7664" s="73">
        <v>3503049</v>
      </c>
      <c r="B7664" s="98" t="s">
        <v>3126</v>
      </c>
      <c r="C7664" s="74"/>
      <c r="D7664" s="115">
        <v>268.35000000000002</v>
      </c>
      <c r="E7664" s="75" t="s">
        <v>6463</v>
      </c>
      <c r="F7664" s="309">
        <f t="shared" si="334"/>
        <v>322.02000000000004</v>
      </c>
      <c r="G7664" s="80" t="s">
        <v>3334</v>
      </c>
      <c r="H7664" s="358"/>
      <c r="L7664"/>
      <c r="M7664"/>
      <c r="P7664" s="9">
        <v>166</v>
      </c>
      <c r="V7664" s="39"/>
      <c r="Z7664" s="38"/>
      <c r="AA7664" s="38">
        <v>0</v>
      </c>
      <c r="AB7664" s="30"/>
      <c r="AC7664" s="31"/>
      <c r="AD7664" s="32"/>
      <c r="AE7664" s="32"/>
      <c r="AF7664" s="33"/>
      <c r="AJ7664" s="350"/>
      <c r="AK7664" s="3"/>
      <c r="AL7664" s="3"/>
      <c r="AM7664" s="311"/>
    </row>
    <row r="7665" spans="1:39" ht="12" customHeight="1" x14ac:dyDescent="0.25">
      <c r="A7665" s="73">
        <v>3503050</v>
      </c>
      <c r="B7665" s="98" t="s">
        <v>3127</v>
      </c>
      <c r="C7665" s="74"/>
      <c r="D7665" s="115">
        <v>268.35000000000002</v>
      </c>
      <c r="E7665" s="75" t="s">
        <v>6463</v>
      </c>
      <c r="F7665" s="309">
        <f t="shared" si="334"/>
        <v>322.02000000000004</v>
      </c>
      <c r="G7665" s="80" t="s">
        <v>3334</v>
      </c>
      <c r="H7665" s="358"/>
      <c r="L7665"/>
      <c r="M7665"/>
      <c r="P7665" s="9">
        <v>166</v>
      </c>
      <c r="V7665" s="39"/>
      <c r="Z7665" s="38"/>
      <c r="AA7665" s="38">
        <v>0</v>
      </c>
      <c r="AB7665" s="30"/>
      <c r="AC7665" s="31"/>
      <c r="AD7665" s="32"/>
      <c r="AE7665" s="32"/>
      <c r="AF7665" s="33"/>
      <c r="AJ7665" s="350"/>
      <c r="AK7665" s="3"/>
      <c r="AL7665" s="3"/>
      <c r="AM7665" s="311"/>
    </row>
    <row r="7666" spans="1:39" ht="12" customHeight="1" x14ac:dyDescent="0.25">
      <c r="A7666" s="73">
        <v>3503051</v>
      </c>
      <c r="B7666" s="98" t="s">
        <v>3128</v>
      </c>
      <c r="C7666" s="74"/>
      <c r="D7666" s="115">
        <v>268.35000000000002</v>
      </c>
      <c r="E7666" s="75" t="s">
        <v>6463</v>
      </c>
      <c r="F7666" s="309">
        <f t="shared" si="334"/>
        <v>322.02000000000004</v>
      </c>
      <c r="G7666" s="80" t="s">
        <v>3334</v>
      </c>
      <c r="H7666" s="358"/>
      <c r="L7666"/>
      <c r="M7666"/>
      <c r="P7666" s="9">
        <v>166</v>
      </c>
      <c r="V7666" s="39"/>
      <c r="Z7666" s="38"/>
      <c r="AA7666" s="38">
        <v>0</v>
      </c>
      <c r="AB7666" s="30"/>
      <c r="AC7666" s="31"/>
      <c r="AD7666" s="32"/>
      <c r="AE7666" s="32"/>
      <c r="AF7666" s="33"/>
      <c r="AJ7666" s="350"/>
      <c r="AK7666" s="3"/>
      <c r="AL7666" s="3"/>
      <c r="AM7666" s="311"/>
    </row>
    <row r="7667" spans="1:39" ht="12" customHeight="1" x14ac:dyDescent="0.25">
      <c r="A7667" s="73">
        <v>3503052</v>
      </c>
      <c r="B7667" s="98" t="s">
        <v>3129</v>
      </c>
      <c r="C7667" s="74"/>
      <c r="D7667" s="115">
        <v>268.35000000000002</v>
      </c>
      <c r="E7667" s="75" t="s">
        <v>6463</v>
      </c>
      <c r="F7667" s="309">
        <f t="shared" si="334"/>
        <v>322.02000000000004</v>
      </c>
      <c r="G7667" s="80" t="s">
        <v>3334</v>
      </c>
      <c r="H7667" s="358"/>
      <c r="L7667"/>
      <c r="M7667"/>
      <c r="P7667" s="9">
        <v>166</v>
      </c>
      <c r="V7667" s="39"/>
      <c r="Z7667" s="38"/>
      <c r="AA7667" s="38">
        <v>0</v>
      </c>
      <c r="AB7667" s="30"/>
      <c r="AC7667" s="31"/>
      <c r="AD7667" s="32"/>
      <c r="AE7667" s="32"/>
      <c r="AF7667" s="33"/>
      <c r="AJ7667" s="350"/>
      <c r="AK7667" s="3"/>
      <c r="AL7667" s="3"/>
      <c r="AM7667" s="311"/>
    </row>
    <row r="7668" spans="1:39" ht="12" customHeight="1" x14ac:dyDescent="0.25">
      <c r="A7668" s="73">
        <v>3503054</v>
      </c>
      <c r="B7668" s="98" t="s">
        <v>3130</v>
      </c>
      <c r="C7668" s="74"/>
      <c r="D7668" s="115">
        <v>268.35000000000002</v>
      </c>
      <c r="E7668" s="75" t="s">
        <v>6463</v>
      </c>
      <c r="F7668" s="309">
        <f t="shared" si="334"/>
        <v>322.02000000000004</v>
      </c>
      <c r="G7668" s="80" t="s">
        <v>3334</v>
      </c>
      <c r="H7668" s="358"/>
      <c r="L7668"/>
      <c r="M7668"/>
      <c r="P7668" s="9">
        <v>166</v>
      </c>
      <c r="V7668" s="39"/>
      <c r="Z7668" s="38"/>
      <c r="AA7668" s="38">
        <v>0</v>
      </c>
      <c r="AB7668" s="30"/>
      <c r="AC7668" s="31"/>
      <c r="AD7668" s="32"/>
      <c r="AE7668" s="32"/>
      <c r="AF7668" s="33"/>
      <c r="AJ7668" s="350"/>
      <c r="AK7668" s="3"/>
      <c r="AL7668" s="3"/>
      <c r="AM7668" s="311"/>
    </row>
    <row r="7669" spans="1:39" ht="12" customHeight="1" x14ac:dyDescent="0.25">
      <c r="A7669" s="73">
        <v>3502025</v>
      </c>
      <c r="B7669" s="98" t="s">
        <v>3131</v>
      </c>
      <c r="C7669" s="74"/>
      <c r="D7669" s="115">
        <v>333.04</v>
      </c>
      <c r="E7669" s="75" t="s">
        <v>6464</v>
      </c>
      <c r="F7669" s="309">
        <f t="shared" si="334"/>
        <v>399.64800000000002</v>
      </c>
      <c r="G7669" s="80" t="s">
        <v>3334</v>
      </c>
      <c r="H7669" s="358"/>
      <c r="L7669"/>
      <c r="M7669"/>
      <c r="P7669" s="9">
        <v>166</v>
      </c>
      <c r="V7669" s="39"/>
      <c r="Z7669" s="38"/>
      <c r="AA7669" s="38">
        <v>0</v>
      </c>
      <c r="AB7669" s="30"/>
      <c r="AC7669" s="31"/>
      <c r="AD7669" s="32"/>
      <c r="AE7669" s="32"/>
      <c r="AF7669" s="33"/>
      <c r="AJ7669" s="350"/>
      <c r="AK7669" s="3"/>
      <c r="AL7669" s="3"/>
      <c r="AM7669" s="311"/>
    </row>
    <row r="7670" spans="1:39" ht="12" customHeight="1" x14ac:dyDescent="0.25">
      <c r="A7670" s="73">
        <v>3502027</v>
      </c>
      <c r="B7670" s="98" t="s">
        <v>3132</v>
      </c>
      <c r="C7670" s="74"/>
      <c r="D7670" s="115">
        <v>333.04</v>
      </c>
      <c r="E7670" s="75" t="s">
        <v>6464</v>
      </c>
      <c r="F7670" s="309">
        <f t="shared" si="334"/>
        <v>399.64800000000002</v>
      </c>
      <c r="G7670" s="80" t="s">
        <v>3334</v>
      </c>
      <c r="H7670" s="358"/>
      <c r="L7670"/>
      <c r="M7670"/>
      <c r="P7670" s="9">
        <v>166</v>
      </c>
      <c r="V7670" s="39"/>
      <c r="Z7670" s="38"/>
      <c r="AA7670" s="38">
        <v>0</v>
      </c>
      <c r="AB7670" s="30"/>
      <c r="AC7670" s="31"/>
      <c r="AD7670" s="32"/>
      <c r="AE7670" s="32"/>
      <c r="AF7670" s="33"/>
      <c r="AJ7670" s="350"/>
      <c r="AK7670" s="3"/>
      <c r="AL7670" s="3"/>
      <c r="AM7670" s="311"/>
    </row>
    <row r="7671" spans="1:39" ht="12" customHeight="1" x14ac:dyDescent="0.25">
      <c r="A7671" s="73">
        <v>3502029</v>
      </c>
      <c r="B7671" s="98" t="s">
        <v>3133</v>
      </c>
      <c r="C7671" s="74"/>
      <c r="D7671" s="115">
        <v>333.04</v>
      </c>
      <c r="E7671" s="75" t="s">
        <v>6464</v>
      </c>
      <c r="F7671" s="309">
        <f t="shared" si="334"/>
        <v>399.64800000000002</v>
      </c>
      <c r="G7671" s="80" t="s">
        <v>3334</v>
      </c>
      <c r="H7671" s="358"/>
      <c r="L7671"/>
      <c r="M7671"/>
      <c r="P7671" s="9">
        <v>166</v>
      </c>
      <c r="V7671" s="39"/>
      <c r="Z7671" s="38"/>
      <c r="AA7671" s="38">
        <v>0</v>
      </c>
      <c r="AB7671" s="30"/>
      <c r="AC7671" s="31"/>
      <c r="AD7671" s="32"/>
      <c r="AE7671" s="32"/>
      <c r="AF7671" s="33"/>
      <c r="AJ7671" s="350"/>
      <c r="AK7671" s="3"/>
      <c r="AL7671" s="3"/>
      <c r="AM7671" s="311"/>
    </row>
    <row r="7672" spans="1:39" ht="12" customHeight="1" x14ac:dyDescent="0.25">
      <c r="A7672" s="73">
        <v>3502028</v>
      </c>
      <c r="B7672" s="98" t="s">
        <v>3134</v>
      </c>
      <c r="C7672" s="74"/>
      <c r="D7672" s="115">
        <v>437.13</v>
      </c>
      <c r="E7672" s="75"/>
      <c r="F7672" s="112">
        <f t="shared" si="334"/>
        <v>524.55599999999993</v>
      </c>
      <c r="G7672" s="80" t="s">
        <v>3334</v>
      </c>
      <c r="H7672" s="358"/>
      <c r="L7672"/>
      <c r="M7672"/>
      <c r="P7672" s="9">
        <v>166</v>
      </c>
      <c r="V7672" s="39"/>
      <c r="Z7672" s="38"/>
      <c r="AA7672" s="38">
        <v>14.999508535106969</v>
      </c>
      <c r="AB7672" s="30"/>
      <c r="AC7672" s="31"/>
      <c r="AD7672" s="32"/>
      <c r="AE7672" s="32"/>
      <c r="AF7672" s="33"/>
      <c r="AJ7672" s="350"/>
      <c r="AK7672" s="3"/>
      <c r="AL7672" s="3"/>
    </row>
    <row r="7673" spans="1:39" ht="12" customHeight="1" x14ac:dyDescent="0.25">
      <c r="A7673" s="73">
        <v>3502026</v>
      </c>
      <c r="B7673" s="98" t="s">
        <v>3135</v>
      </c>
      <c r="C7673" s="74"/>
      <c r="D7673" s="115">
        <v>333.04</v>
      </c>
      <c r="E7673" s="75" t="s">
        <v>6464</v>
      </c>
      <c r="F7673" s="309">
        <f t="shared" si="334"/>
        <v>399.64800000000002</v>
      </c>
      <c r="G7673" s="80" t="s">
        <v>3334</v>
      </c>
      <c r="H7673" s="358"/>
      <c r="L7673"/>
      <c r="M7673"/>
      <c r="P7673" s="9">
        <v>166</v>
      </c>
      <c r="V7673" s="39"/>
      <c r="Z7673" s="38"/>
      <c r="AA7673" s="38">
        <v>0</v>
      </c>
      <c r="AB7673" s="30"/>
      <c r="AC7673" s="31"/>
      <c r="AD7673" s="32"/>
      <c r="AE7673" s="32"/>
      <c r="AF7673" s="33"/>
      <c r="AJ7673" s="350"/>
      <c r="AK7673" s="3"/>
      <c r="AL7673" s="3"/>
      <c r="AM7673" s="311"/>
    </row>
    <row r="7674" spans="1:39" ht="12" customHeight="1" x14ac:dyDescent="0.25">
      <c r="A7674" s="73">
        <v>3501042</v>
      </c>
      <c r="B7674" s="98" t="s">
        <v>3136</v>
      </c>
      <c r="C7674" s="74"/>
      <c r="D7674" s="115">
        <v>367.62</v>
      </c>
      <c r="E7674" s="75" t="s">
        <v>6464</v>
      </c>
      <c r="F7674" s="309">
        <f t="shared" si="334"/>
        <v>441.14400000000001</v>
      </c>
      <c r="G7674" s="80" t="s">
        <v>3334</v>
      </c>
      <c r="H7674" s="358"/>
      <c r="L7674"/>
      <c r="M7674"/>
      <c r="P7674" s="9">
        <v>166</v>
      </c>
      <c r="V7674" s="39"/>
      <c r="Z7674" s="38"/>
      <c r="AA7674" s="38">
        <v>0</v>
      </c>
      <c r="AB7674" s="30"/>
      <c r="AC7674" s="31"/>
      <c r="AD7674" s="32"/>
      <c r="AE7674" s="32"/>
      <c r="AF7674" s="33"/>
      <c r="AJ7674" s="350"/>
      <c r="AK7674" s="3"/>
      <c r="AL7674" s="3"/>
      <c r="AM7674" s="311"/>
    </row>
    <row r="7675" spans="1:39" ht="12" customHeight="1" x14ac:dyDescent="0.25">
      <c r="A7675" s="73">
        <v>3501043</v>
      </c>
      <c r="B7675" s="98" t="s">
        <v>3185</v>
      </c>
      <c r="C7675" s="74"/>
      <c r="D7675" s="115">
        <v>367.62</v>
      </c>
      <c r="E7675" s="75" t="s">
        <v>6464</v>
      </c>
      <c r="F7675" s="309">
        <f t="shared" si="334"/>
        <v>441.14400000000001</v>
      </c>
      <c r="G7675" s="80" t="s">
        <v>3334</v>
      </c>
      <c r="H7675" s="358"/>
      <c r="L7675"/>
      <c r="M7675"/>
      <c r="P7675" s="9">
        <v>166</v>
      </c>
      <c r="V7675" s="39"/>
      <c r="Z7675" s="38"/>
      <c r="AA7675" s="38">
        <v>0</v>
      </c>
      <c r="AB7675" s="30"/>
      <c r="AC7675" s="31"/>
      <c r="AD7675" s="32"/>
      <c r="AE7675" s="32"/>
      <c r="AF7675" s="33"/>
      <c r="AJ7675" s="350"/>
      <c r="AK7675" s="3"/>
      <c r="AL7675" s="3"/>
      <c r="AM7675" s="311"/>
    </row>
    <row r="7676" spans="1:39" ht="12" customHeight="1" x14ac:dyDescent="0.25">
      <c r="A7676" s="73">
        <v>3501045</v>
      </c>
      <c r="B7676" s="98" t="s">
        <v>3138</v>
      </c>
      <c r="C7676" s="74"/>
      <c r="D7676" s="115">
        <v>367.62</v>
      </c>
      <c r="E7676" s="75"/>
      <c r="F7676" s="309">
        <f t="shared" si="334"/>
        <v>441.14400000000001</v>
      </c>
      <c r="G7676" s="80" t="s">
        <v>3334</v>
      </c>
      <c r="H7676" s="358"/>
      <c r="L7676"/>
      <c r="M7676"/>
      <c r="P7676" s="9">
        <v>166</v>
      </c>
      <c r="V7676" s="39"/>
      <c r="Z7676" s="38"/>
      <c r="AA7676" s="38">
        <v>0</v>
      </c>
      <c r="AB7676" s="30"/>
      <c r="AC7676" s="31"/>
      <c r="AD7676" s="32"/>
      <c r="AE7676" s="32"/>
      <c r="AF7676" s="33"/>
      <c r="AJ7676" s="350"/>
      <c r="AK7676" s="3"/>
      <c r="AL7676" s="3"/>
      <c r="AM7676" s="311"/>
    </row>
    <row r="7677" spans="1:39" ht="12" customHeight="1" x14ac:dyDescent="0.25">
      <c r="A7677" s="73">
        <v>3501044</v>
      </c>
      <c r="B7677" s="98" t="s">
        <v>3139</v>
      </c>
      <c r="C7677" s="74"/>
      <c r="D7677" s="115">
        <v>367.62</v>
      </c>
      <c r="E7677" s="75" t="s">
        <v>6464</v>
      </c>
      <c r="F7677" s="309">
        <f t="shared" si="334"/>
        <v>441.14400000000001</v>
      </c>
      <c r="G7677" s="80" t="s">
        <v>3334</v>
      </c>
      <c r="H7677" s="358"/>
      <c r="L7677"/>
      <c r="M7677"/>
      <c r="P7677" s="9">
        <v>166</v>
      </c>
      <c r="V7677" s="39"/>
      <c r="Z7677" s="38"/>
      <c r="AA7677" s="38">
        <v>0</v>
      </c>
      <c r="AB7677" s="30"/>
      <c r="AC7677" s="31"/>
      <c r="AD7677" s="32"/>
      <c r="AE7677" s="32"/>
      <c r="AF7677" s="33"/>
      <c r="AJ7677" s="350"/>
      <c r="AK7677" s="3"/>
      <c r="AL7677" s="3"/>
      <c r="AM7677" s="311"/>
    </row>
    <row r="7678" spans="1:39" ht="12" customHeight="1" x14ac:dyDescent="0.25">
      <c r="A7678" s="73">
        <v>3503044</v>
      </c>
      <c r="B7678" s="98" t="s">
        <v>3186</v>
      </c>
      <c r="C7678" s="74"/>
      <c r="D7678" s="115">
        <v>268.35000000000002</v>
      </c>
      <c r="E7678" s="75" t="s">
        <v>6463</v>
      </c>
      <c r="F7678" s="309">
        <f t="shared" si="334"/>
        <v>322.02000000000004</v>
      </c>
      <c r="G7678" s="80" t="s">
        <v>3334</v>
      </c>
      <c r="H7678" s="358"/>
      <c r="L7678"/>
      <c r="M7678"/>
      <c r="P7678" s="9">
        <v>166</v>
      </c>
      <c r="V7678" s="39"/>
      <c r="Z7678" s="38"/>
      <c r="AA7678" s="38">
        <v>0</v>
      </c>
      <c r="AB7678" s="30"/>
      <c r="AC7678" s="31"/>
      <c r="AD7678" s="32"/>
      <c r="AE7678" s="32"/>
      <c r="AF7678" s="33"/>
      <c r="AJ7678" s="350"/>
      <c r="AK7678" s="3"/>
      <c r="AL7678" s="3"/>
      <c r="AM7678" s="311"/>
    </row>
    <row r="7679" spans="1:39" ht="12" customHeight="1" x14ac:dyDescent="0.25">
      <c r="A7679" s="73">
        <v>3503045</v>
      </c>
      <c r="B7679" s="98" t="s">
        <v>3141</v>
      </c>
      <c r="C7679" s="74"/>
      <c r="D7679" s="115">
        <v>268.35000000000002</v>
      </c>
      <c r="E7679" s="75" t="s">
        <v>6463</v>
      </c>
      <c r="F7679" s="309">
        <f t="shared" si="334"/>
        <v>322.02000000000004</v>
      </c>
      <c r="G7679" s="80" t="s">
        <v>3334</v>
      </c>
      <c r="H7679" s="358"/>
      <c r="L7679"/>
      <c r="M7679"/>
      <c r="P7679" s="9">
        <v>166</v>
      </c>
      <c r="V7679" s="39"/>
      <c r="Z7679" s="38"/>
      <c r="AA7679" s="38">
        <v>0</v>
      </c>
      <c r="AB7679" s="30"/>
      <c r="AC7679" s="31"/>
      <c r="AD7679" s="32"/>
      <c r="AE7679" s="32"/>
      <c r="AF7679" s="33"/>
      <c r="AJ7679" s="350"/>
      <c r="AK7679" s="3"/>
      <c r="AL7679" s="3"/>
      <c r="AM7679" s="311"/>
    </row>
    <row r="7680" spans="1:39" ht="12" customHeight="1" x14ac:dyDescent="0.25">
      <c r="A7680" s="73">
        <v>2701039</v>
      </c>
      <c r="B7680" s="98" t="s">
        <v>3022</v>
      </c>
      <c r="C7680" s="74"/>
      <c r="D7680" s="115">
        <v>122.08</v>
      </c>
      <c r="E7680" s="75" t="s">
        <v>6464</v>
      </c>
      <c r="F7680" s="112">
        <f t="shared" si="334"/>
        <v>146.49599999999998</v>
      </c>
      <c r="G7680" s="80" t="s">
        <v>3334</v>
      </c>
      <c r="H7680" s="358"/>
      <c r="L7680"/>
      <c r="M7680"/>
      <c r="P7680" s="9">
        <v>166</v>
      </c>
      <c r="V7680" s="39"/>
      <c r="Z7680" s="38"/>
      <c r="AA7680" s="38">
        <v>0</v>
      </c>
      <c r="AB7680" s="30"/>
      <c r="AC7680" s="31"/>
      <c r="AD7680" s="32"/>
      <c r="AE7680" s="32"/>
      <c r="AF7680" s="33"/>
      <c r="AJ7680" s="350"/>
      <c r="AK7680" s="3"/>
      <c r="AL7680" s="3"/>
    </row>
    <row r="7681" spans="1:39" ht="12" customHeight="1" x14ac:dyDescent="0.25">
      <c r="A7681" s="73">
        <v>2701006</v>
      </c>
      <c r="B7681" s="98" t="s">
        <v>3023</v>
      </c>
      <c r="C7681" s="74"/>
      <c r="D7681" s="115">
        <v>137.19</v>
      </c>
      <c r="E7681" s="75"/>
      <c r="F7681" s="112">
        <f t="shared" si="334"/>
        <v>164.62799999999999</v>
      </c>
      <c r="G7681" s="80" t="s">
        <v>3334</v>
      </c>
      <c r="H7681" s="358"/>
      <c r="L7681"/>
      <c r="M7681"/>
      <c r="P7681" s="9">
        <v>166</v>
      </c>
      <c r="V7681" s="39"/>
      <c r="Z7681" s="38"/>
      <c r="AA7681" s="38">
        <v>0</v>
      </c>
      <c r="AB7681" s="30"/>
      <c r="AC7681" s="31"/>
      <c r="AD7681" s="32"/>
      <c r="AE7681" s="32"/>
      <c r="AF7681" s="33"/>
      <c r="AJ7681" s="350"/>
      <c r="AK7681" s="3"/>
      <c r="AL7681" s="3"/>
    </row>
    <row r="7682" spans="1:39" ht="12" customHeight="1" x14ac:dyDescent="0.25">
      <c r="A7682" s="73">
        <v>2701040</v>
      </c>
      <c r="B7682" s="98" t="s">
        <v>3024</v>
      </c>
      <c r="C7682" s="74"/>
      <c r="D7682" s="115">
        <v>137.19</v>
      </c>
      <c r="E7682" s="75"/>
      <c r="F7682" s="112">
        <f t="shared" si="334"/>
        <v>164.62799999999999</v>
      </c>
      <c r="G7682" s="80" t="s">
        <v>3334</v>
      </c>
      <c r="H7682" s="358"/>
      <c r="L7682"/>
      <c r="M7682"/>
      <c r="P7682" s="9">
        <v>166</v>
      </c>
      <c r="V7682" s="39"/>
      <c r="Z7682" s="38"/>
      <c r="AA7682" s="38">
        <v>0</v>
      </c>
      <c r="AB7682" s="30"/>
      <c r="AC7682" s="31"/>
      <c r="AD7682" s="32"/>
      <c r="AE7682" s="32"/>
      <c r="AF7682" s="33"/>
      <c r="AJ7682" s="350"/>
      <c r="AK7682" s="3"/>
      <c r="AL7682" s="3"/>
    </row>
    <row r="7683" spans="1:39" ht="12" customHeight="1" x14ac:dyDescent="0.25">
      <c r="A7683" s="73">
        <v>3503040</v>
      </c>
      <c r="B7683" s="98" t="s">
        <v>3025</v>
      </c>
      <c r="C7683" s="74"/>
      <c r="D7683" s="115">
        <v>291.23</v>
      </c>
      <c r="E7683" s="75" t="s">
        <v>6463</v>
      </c>
      <c r="F7683" s="309">
        <f t="shared" si="334"/>
        <v>349.476</v>
      </c>
      <c r="G7683" s="80" t="s">
        <v>3334</v>
      </c>
      <c r="H7683" s="358"/>
      <c r="L7683"/>
      <c r="M7683"/>
      <c r="P7683" s="9">
        <v>166</v>
      </c>
      <c r="V7683" s="39"/>
      <c r="Z7683" s="38"/>
      <c r="AA7683" s="38">
        <v>0</v>
      </c>
      <c r="AB7683" s="30"/>
      <c r="AC7683" s="31"/>
      <c r="AD7683" s="32"/>
      <c r="AE7683" s="32"/>
      <c r="AF7683" s="33"/>
      <c r="AJ7683" s="350"/>
      <c r="AK7683" s="3"/>
      <c r="AL7683" s="3"/>
      <c r="AM7683" s="311"/>
    </row>
    <row r="7684" spans="1:39" ht="12" customHeight="1" x14ac:dyDescent="0.25">
      <c r="A7684" s="73">
        <v>3503041</v>
      </c>
      <c r="B7684" s="98" t="s">
        <v>3026</v>
      </c>
      <c r="C7684" s="74"/>
      <c r="D7684" s="115">
        <v>291.23</v>
      </c>
      <c r="E7684" s="75" t="s">
        <v>6463</v>
      </c>
      <c r="F7684" s="309">
        <f t="shared" si="334"/>
        <v>349.476</v>
      </c>
      <c r="G7684" s="80" t="s">
        <v>3334</v>
      </c>
      <c r="H7684" s="358"/>
      <c r="L7684"/>
      <c r="M7684"/>
      <c r="P7684" s="9">
        <v>166</v>
      </c>
      <c r="V7684" s="39"/>
      <c r="Z7684" s="38"/>
      <c r="AA7684" s="38">
        <v>0</v>
      </c>
      <c r="AB7684" s="30"/>
      <c r="AC7684" s="31"/>
      <c r="AD7684" s="32"/>
      <c r="AE7684" s="32"/>
      <c r="AF7684" s="33"/>
      <c r="AJ7684" s="350"/>
      <c r="AK7684" s="3"/>
      <c r="AL7684" s="3"/>
      <c r="AM7684" s="311"/>
    </row>
    <row r="7685" spans="1:39" ht="12" customHeight="1" x14ac:dyDescent="0.25">
      <c r="A7685" s="73">
        <v>3502023</v>
      </c>
      <c r="B7685" s="98" t="s">
        <v>3027</v>
      </c>
      <c r="C7685" s="74"/>
      <c r="D7685" s="115">
        <v>340.78</v>
      </c>
      <c r="E7685" s="75" t="s">
        <v>6464</v>
      </c>
      <c r="F7685" s="309">
        <f t="shared" si="334"/>
        <v>408.93599999999998</v>
      </c>
      <c r="G7685" s="80" t="s">
        <v>3334</v>
      </c>
      <c r="H7685" s="358"/>
      <c r="L7685"/>
      <c r="M7685"/>
      <c r="P7685" s="9">
        <v>166</v>
      </c>
      <c r="V7685" s="39"/>
      <c r="Z7685" s="38"/>
      <c r="AA7685" s="38">
        <v>0</v>
      </c>
      <c r="AB7685" s="30"/>
      <c r="AC7685" s="31"/>
      <c r="AD7685" s="32"/>
      <c r="AE7685" s="32"/>
      <c r="AF7685" s="33"/>
      <c r="AJ7685" s="350"/>
      <c r="AK7685" s="3"/>
      <c r="AL7685" s="3"/>
      <c r="AM7685" s="311"/>
    </row>
    <row r="7686" spans="1:39" ht="12" customHeight="1" x14ac:dyDescent="0.25">
      <c r="A7686" s="73">
        <v>3502024</v>
      </c>
      <c r="B7686" s="98" t="s">
        <v>3028</v>
      </c>
      <c r="C7686" s="74"/>
      <c r="D7686" s="115">
        <v>336.71</v>
      </c>
      <c r="E7686" s="75" t="s">
        <v>6464</v>
      </c>
      <c r="F7686" s="309">
        <f t="shared" si="334"/>
        <v>404.05199999999996</v>
      </c>
      <c r="G7686" s="80" t="s">
        <v>3334</v>
      </c>
      <c r="H7686" s="358"/>
      <c r="L7686"/>
      <c r="M7686"/>
      <c r="P7686" s="9">
        <v>166</v>
      </c>
      <c r="V7686" s="39"/>
      <c r="Z7686" s="38"/>
      <c r="AA7686" s="38">
        <v>0</v>
      </c>
      <c r="AB7686" s="30"/>
      <c r="AC7686" s="31"/>
      <c r="AD7686" s="32"/>
      <c r="AE7686" s="32"/>
      <c r="AF7686" s="33"/>
      <c r="AJ7686" s="350"/>
      <c r="AK7686" s="3"/>
      <c r="AL7686" s="3"/>
      <c r="AM7686" s="311"/>
    </row>
    <row r="7687" spans="1:39" ht="12" customHeight="1" x14ac:dyDescent="0.25">
      <c r="A7687" s="73">
        <v>3501039</v>
      </c>
      <c r="B7687" s="98" t="s">
        <v>3029</v>
      </c>
      <c r="C7687" s="74"/>
      <c r="D7687" s="115">
        <v>295.70999999999998</v>
      </c>
      <c r="E7687" s="75"/>
      <c r="F7687" s="309">
        <f t="shared" si="334"/>
        <v>354.85199999999998</v>
      </c>
      <c r="G7687" s="80" t="s">
        <v>3334</v>
      </c>
      <c r="H7687" s="358"/>
      <c r="L7687"/>
      <c r="M7687"/>
      <c r="P7687" s="9">
        <v>166</v>
      </c>
      <c r="V7687" s="39"/>
      <c r="Z7687" s="38"/>
      <c r="AA7687" s="38">
        <v>0</v>
      </c>
      <c r="AB7687" s="30"/>
      <c r="AC7687" s="31"/>
      <c r="AD7687" s="32"/>
      <c r="AE7687" s="32"/>
      <c r="AF7687" s="33"/>
      <c r="AJ7687" s="350"/>
      <c r="AK7687" s="3"/>
      <c r="AL7687" s="3"/>
      <c r="AM7687" s="311"/>
    </row>
    <row r="7688" spans="1:39" ht="12" customHeight="1" x14ac:dyDescent="0.25">
      <c r="A7688" s="73">
        <v>3501040</v>
      </c>
      <c r="B7688" s="98" t="s">
        <v>3030</v>
      </c>
      <c r="C7688" s="74"/>
      <c r="D7688" s="115">
        <v>295.70999999999998</v>
      </c>
      <c r="E7688" s="75"/>
      <c r="F7688" s="309">
        <f t="shared" si="334"/>
        <v>354.85199999999998</v>
      </c>
      <c r="G7688" s="80" t="s">
        <v>3334</v>
      </c>
      <c r="H7688" s="358"/>
      <c r="L7688"/>
      <c r="M7688"/>
      <c r="P7688" s="9">
        <v>166</v>
      </c>
      <c r="V7688" s="39"/>
      <c r="Z7688" s="38"/>
      <c r="AA7688" s="38">
        <v>0</v>
      </c>
      <c r="AB7688" s="30"/>
      <c r="AC7688" s="31"/>
      <c r="AD7688" s="32"/>
      <c r="AE7688" s="32"/>
      <c r="AF7688" s="33"/>
      <c r="AJ7688" s="350"/>
      <c r="AK7688" s="3"/>
      <c r="AL7688" s="3"/>
      <c r="AM7688" s="311"/>
    </row>
    <row r="7689" spans="1:39" ht="12" customHeight="1" x14ac:dyDescent="0.25">
      <c r="A7689" s="73">
        <v>3501041</v>
      </c>
      <c r="B7689" s="98" t="s">
        <v>3031</v>
      </c>
      <c r="C7689" s="74"/>
      <c r="D7689" s="115">
        <v>295.70999999999998</v>
      </c>
      <c r="E7689" s="75"/>
      <c r="F7689" s="309">
        <f t="shared" si="334"/>
        <v>354.85199999999998</v>
      </c>
      <c r="G7689" s="80" t="s">
        <v>3334</v>
      </c>
      <c r="H7689" s="358"/>
      <c r="L7689"/>
      <c r="M7689"/>
      <c r="P7689" s="9">
        <v>166</v>
      </c>
      <c r="V7689" s="39"/>
      <c r="Z7689" s="38"/>
      <c r="AA7689" s="38">
        <v>0</v>
      </c>
      <c r="AB7689" s="30"/>
      <c r="AC7689" s="31"/>
      <c r="AD7689" s="32"/>
      <c r="AE7689" s="32"/>
      <c r="AF7689" s="33"/>
      <c r="AJ7689" s="350"/>
      <c r="AK7689" s="3"/>
      <c r="AL7689" s="3"/>
      <c r="AM7689" s="311"/>
    </row>
    <row r="7690" spans="1:39" ht="12" customHeight="1" x14ac:dyDescent="0.25">
      <c r="A7690" s="73">
        <v>2701030</v>
      </c>
      <c r="B7690" s="98" t="s">
        <v>3140</v>
      </c>
      <c r="C7690" s="74"/>
      <c r="D7690" s="115">
        <v>170.31</v>
      </c>
      <c r="E7690" s="75" t="s">
        <v>6464</v>
      </c>
      <c r="F7690" s="112">
        <f t="shared" si="334"/>
        <v>204.37199999999999</v>
      </c>
      <c r="G7690" s="80" t="s">
        <v>3334</v>
      </c>
      <c r="H7690" s="358"/>
      <c r="L7690"/>
      <c r="M7690"/>
      <c r="P7690" s="9">
        <v>166</v>
      </c>
      <c r="V7690" s="39"/>
      <c r="Z7690" s="38"/>
      <c r="AA7690" s="38">
        <v>0</v>
      </c>
      <c r="AB7690" s="30"/>
      <c r="AC7690" s="31"/>
      <c r="AD7690" s="32"/>
      <c r="AE7690" s="32"/>
      <c r="AF7690" s="33"/>
      <c r="AJ7690" s="350"/>
      <c r="AK7690" s="3"/>
      <c r="AL7690" s="3"/>
    </row>
    <row r="7691" spans="1:39" ht="12" customHeight="1" x14ac:dyDescent="0.25">
      <c r="A7691" s="73">
        <v>3503042</v>
      </c>
      <c r="B7691" s="98" t="s">
        <v>3187</v>
      </c>
      <c r="C7691" s="74"/>
      <c r="D7691" s="115">
        <v>342.13</v>
      </c>
      <c r="E7691" s="75" t="s">
        <v>6463</v>
      </c>
      <c r="F7691" s="309">
        <f t="shared" si="334"/>
        <v>410.55599999999998</v>
      </c>
      <c r="G7691" s="80" t="s">
        <v>3334</v>
      </c>
      <c r="H7691" s="358"/>
      <c r="L7691"/>
      <c r="M7691"/>
      <c r="P7691" s="9">
        <v>166</v>
      </c>
      <c r="V7691" s="39"/>
      <c r="Z7691" s="38"/>
      <c r="AA7691" s="38">
        <v>0</v>
      </c>
      <c r="AB7691" s="30"/>
      <c r="AC7691" s="31"/>
      <c r="AD7691" s="32"/>
      <c r="AE7691" s="32"/>
      <c r="AF7691" s="33"/>
      <c r="AJ7691" s="350"/>
      <c r="AK7691" s="3"/>
      <c r="AL7691" s="3"/>
      <c r="AM7691" s="311"/>
    </row>
    <row r="7692" spans="1:39" ht="12" customHeight="1" x14ac:dyDescent="0.25">
      <c r="A7692" s="73">
        <v>3503043</v>
      </c>
      <c r="B7692" s="98" t="s">
        <v>3188</v>
      </c>
      <c r="C7692" s="74"/>
      <c r="D7692" s="115">
        <v>249.18</v>
      </c>
      <c r="E7692" s="75" t="s">
        <v>6463</v>
      </c>
      <c r="F7692" s="309">
        <f t="shared" si="334"/>
        <v>299.01600000000002</v>
      </c>
      <c r="G7692" s="80" t="s">
        <v>3334</v>
      </c>
      <c r="H7692" s="358"/>
      <c r="L7692"/>
      <c r="M7692"/>
      <c r="P7692" s="9">
        <v>166</v>
      </c>
      <c r="V7692" s="39"/>
      <c r="Z7692" s="38"/>
      <c r="AA7692" s="38">
        <v>0</v>
      </c>
      <c r="AB7692" s="30"/>
      <c r="AC7692" s="31"/>
      <c r="AD7692" s="32"/>
      <c r="AE7692" s="32"/>
      <c r="AF7692" s="33"/>
      <c r="AJ7692" s="350"/>
      <c r="AK7692" s="3"/>
      <c r="AL7692" s="3"/>
      <c r="AM7692" s="311"/>
    </row>
    <row r="7693" spans="1:39" ht="12" customHeight="1" x14ac:dyDescent="0.25">
      <c r="A7693" s="73">
        <v>2701029</v>
      </c>
      <c r="B7693" s="98" t="s">
        <v>3167</v>
      </c>
      <c r="C7693" s="74"/>
      <c r="D7693" s="115">
        <v>260.07</v>
      </c>
      <c r="E7693" s="75" t="s">
        <v>6464</v>
      </c>
      <c r="F7693" s="112">
        <f t="shared" si="334"/>
        <v>312.084</v>
      </c>
      <c r="G7693" s="80" t="s">
        <v>3334</v>
      </c>
      <c r="H7693" s="358"/>
      <c r="L7693"/>
      <c r="M7693"/>
      <c r="P7693" s="9">
        <v>166</v>
      </c>
      <c r="V7693" s="39"/>
      <c r="Z7693" s="38"/>
      <c r="AA7693" s="38">
        <v>0</v>
      </c>
      <c r="AB7693" s="30"/>
      <c r="AC7693" s="31"/>
      <c r="AD7693" s="32"/>
      <c r="AE7693" s="32"/>
      <c r="AF7693" s="33"/>
      <c r="AJ7693" s="350"/>
      <c r="AK7693" s="3"/>
      <c r="AL7693" s="3"/>
    </row>
    <row r="7694" spans="1:39" ht="12" customHeight="1" x14ac:dyDescent="0.25">
      <c r="A7694" s="73">
        <v>2701052</v>
      </c>
      <c r="B7694" s="98" t="s">
        <v>3168</v>
      </c>
      <c r="C7694" s="74"/>
      <c r="D7694" s="115">
        <v>274.54000000000002</v>
      </c>
      <c r="E7694" s="75"/>
      <c r="F7694" s="112">
        <f t="shared" si="334"/>
        <v>329.44800000000004</v>
      </c>
      <c r="G7694" s="80" t="s">
        <v>3334</v>
      </c>
      <c r="H7694" s="358"/>
      <c r="L7694"/>
      <c r="M7694"/>
      <c r="P7694" s="9">
        <v>166</v>
      </c>
      <c r="V7694" s="39"/>
      <c r="Z7694" s="38"/>
      <c r="AA7694" s="38">
        <v>0</v>
      </c>
      <c r="AB7694" s="30"/>
      <c r="AC7694" s="31"/>
      <c r="AD7694" s="32"/>
      <c r="AE7694" s="32"/>
      <c r="AF7694" s="33"/>
      <c r="AJ7694" s="350"/>
      <c r="AK7694" s="3"/>
      <c r="AL7694" s="3"/>
    </row>
    <row r="7695" spans="1:39" ht="12" customHeight="1" x14ac:dyDescent="0.25">
      <c r="A7695" s="73">
        <v>2701060</v>
      </c>
      <c r="B7695" s="98" t="s">
        <v>3169</v>
      </c>
      <c r="C7695" s="74"/>
      <c r="D7695" s="115">
        <v>260.07</v>
      </c>
      <c r="E7695" s="75"/>
      <c r="F7695" s="112">
        <f t="shared" si="334"/>
        <v>312.084</v>
      </c>
      <c r="G7695" s="80" t="s">
        <v>3334</v>
      </c>
      <c r="H7695" s="358"/>
      <c r="L7695"/>
      <c r="M7695"/>
      <c r="P7695" s="9">
        <v>166</v>
      </c>
      <c r="V7695" s="39"/>
      <c r="Z7695" s="38"/>
      <c r="AA7695" s="38">
        <v>0</v>
      </c>
      <c r="AB7695" s="30"/>
      <c r="AC7695" s="31"/>
      <c r="AD7695" s="32"/>
      <c r="AE7695" s="32"/>
      <c r="AF7695" s="33"/>
      <c r="AJ7695" s="350"/>
      <c r="AK7695" s="3"/>
      <c r="AL7695" s="3"/>
    </row>
    <row r="7696" spans="1:39" ht="12" customHeight="1" x14ac:dyDescent="0.25">
      <c r="A7696" s="73">
        <v>3503057</v>
      </c>
      <c r="B7696" s="98" t="s">
        <v>3142</v>
      </c>
      <c r="C7696" s="74"/>
      <c r="D7696" s="115">
        <v>252.43</v>
      </c>
      <c r="E7696" s="75" t="s">
        <v>6463</v>
      </c>
      <c r="F7696" s="309">
        <f t="shared" si="334"/>
        <v>302.916</v>
      </c>
      <c r="G7696" s="80" t="s">
        <v>3334</v>
      </c>
      <c r="H7696" s="358"/>
      <c r="L7696"/>
      <c r="M7696"/>
      <c r="P7696" s="9">
        <v>166</v>
      </c>
      <c r="V7696" s="39"/>
      <c r="Z7696" s="38"/>
      <c r="AA7696" s="38">
        <v>0</v>
      </c>
      <c r="AB7696" s="30"/>
      <c r="AC7696" s="31"/>
      <c r="AD7696" s="32"/>
      <c r="AE7696" s="32"/>
      <c r="AF7696" s="33"/>
      <c r="AJ7696" s="350"/>
      <c r="AK7696" s="3"/>
      <c r="AL7696" s="3"/>
      <c r="AM7696" s="311"/>
    </row>
    <row r="7697" spans="1:39" ht="12" customHeight="1" x14ac:dyDescent="0.25">
      <c r="A7697" s="73">
        <v>3503058</v>
      </c>
      <c r="B7697" s="98" t="s">
        <v>3143</v>
      </c>
      <c r="C7697" s="74"/>
      <c r="D7697" s="115">
        <v>252.43</v>
      </c>
      <c r="E7697" s="75" t="s">
        <v>6463</v>
      </c>
      <c r="F7697" s="309">
        <f t="shared" si="334"/>
        <v>302.916</v>
      </c>
      <c r="G7697" s="80" t="s">
        <v>3334</v>
      </c>
      <c r="H7697" s="358"/>
      <c r="L7697"/>
      <c r="M7697"/>
      <c r="P7697" s="9">
        <v>166</v>
      </c>
      <c r="V7697" s="39"/>
      <c r="Z7697" s="38"/>
      <c r="AA7697" s="38">
        <v>0</v>
      </c>
      <c r="AB7697" s="30"/>
      <c r="AC7697" s="31"/>
      <c r="AD7697" s="32"/>
      <c r="AE7697" s="32"/>
      <c r="AF7697" s="33"/>
      <c r="AJ7697" s="350"/>
      <c r="AK7697" s="3"/>
      <c r="AL7697" s="3"/>
      <c r="AM7697" s="311"/>
    </row>
    <row r="7698" spans="1:39" ht="12" customHeight="1" x14ac:dyDescent="0.25">
      <c r="A7698" s="73">
        <v>3503059</v>
      </c>
      <c r="B7698" s="98" t="s">
        <v>3144</v>
      </c>
      <c r="C7698" s="74"/>
      <c r="D7698" s="115">
        <v>252.43</v>
      </c>
      <c r="E7698" s="75" t="s">
        <v>6463</v>
      </c>
      <c r="F7698" s="309">
        <f t="shared" si="334"/>
        <v>302.916</v>
      </c>
      <c r="G7698" s="80" t="s">
        <v>3334</v>
      </c>
      <c r="H7698" s="358"/>
      <c r="L7698"/>
      <c r="M7698"/>
      <c r="P7698" s="9">
        <v>166</v>
      </c>
      <c r="V7698" s="39"/>
      <c r="Z7698" s="38"/>
      <c r="AA7698" s="38">
        <v>0</v>
      </c>
      <c r="AB7698" s="30"/>
      <c r="AC7698" s="31"/>
      <c r="AD7698" s="32"/>
      <c r="AE7698" s="32"/>
      <c r="AF7698" s="33"/>
      <c r="AJ7698" s="350"/>
      <c r="AK7698" s="3"/>
      <c r="AL7698" s="3"/>
      <c r="AM7698" s="311"/>
    </row>
    <row r="7699" spans="1:39" ht="12" customHeight="1" x14ac:dyDescent="0.25">
      <c r="A7699" s="73">
        <v>3503060</v>
      </c>
      <c r="B7699" s="98" t="s">
        <v>3145</v>
      </c>
      <c r="C7699" s="74"/>
      <c r="D7699" s="115">
        <v>252.43</v>
      </c>
      <c r="E7699" s="75" t="s">
        <v>6463</v>
      </c>
      <c r="F7699" s="309">
        <f t="shared" si="334"/>
        <v>302.916</v>
      </c>
      <c r="G7699" s="80" t="s">
        <v>3334</v>
      </c>
      <c r="H7699" s="358"/>
      <c r="L7699"/>
      <c r="M7699"/>
      <c r="P7699" s="9">
        <v>166</v>
      </c>
      <c r="V7699" s="39"/>
      <c r="Z7699" s="38"/>
      <c r="AA7699" s="38">
        <v>0</v>
      </c>
      <c r="AB7699" s="30"/>
      <c r="AC7699" s="31"/>
      <c r="AD7699" s="32"/>
      <c r="AE7699" s="32"/>
      <c r="AF7699" s="33"/>
      <c r="AJ7699" s="350"/>
      <c r="AK7699" s="3"/>
      <c r="AL7699" s="3"/>
      <c r="AM7699" s="311"/>
    </row>
    <row r="7700" spans="1:39" ht="12" customHeight="1" x14ac:dyDescent="0.25">
      <c r="A7700" s="73">
        <v>3503061</v>
      </c>
      <c r="B7700" s="98" t="s">
        <v>3146</v>
      </c>
      <c r="C7700" s="74"/>
      <c r="D7700" s="115">
        <v>252.43</v>
      </c>
      <c r="E7700" s="75" t="s">
        <v>6463</v>
      </c>
      <c r="F7700" s="309">
        <f t="shared" si="334"/>
        <v>302.916</v>
      </c>
      <c r="G7700" s="80" t="s">
        <v>3334</v>
      </c>
      <c r="H7700" s="358"/>
      <c r="L7700"/>
      <c r="M7700"/>
      <c r="P7700" s="9">
        <v>166</v>
      </c>
      <c r="V7700" s="39"/>
      <c r="Z7700" s="38"/>
      <c r="AA7700" s="38">
        <v>0</v>
      </c>
      <c r="AB7700" s="30"/>
      <c r="AC7700" s="31"/>
      <c r="AD7700" s="32"/>
      <c r="AE7700" s="32"/>
      <c r="AF7700" s="33"/>
      <c r="AJ7700" s="350"/>
      <c r="AK7700" s="3"/>
      <c r="AL7700" s="3"/>
      <c r="AM7700" s="311"/>
    </row>
    <row r="7701" spans="1:39" ht="12" customHeight="1" x14ac:dyDescent="0.25">
      <c r="A7701" s="73">
        <v>3503062</v>
      </c>
      <c r="B7701" s="98" t="s">
        <v>3147</v>
      </c>
      <c r="C7701" s="74"/>
      <c r="D7701" s="115">
        <v>252.43</v>
      </c>
      <c r="E7701" s="75" t="s">
        <v>6463</v>
      </c>
      <c r="F7701" s="309">
        <f t="shared" si="334"/>
        <v>302.916</v>
      </c>
      <c r="G7701" s="80" t="s">
        <v>3334</v>
      </c>
      <c r="H7701" s="358"/>
      <c r="L7701"/>
      <c r="M7701"/>
      <c r="P7701" s="9">
        <v>166</v>
      </c>
      <c r="V7701" s="39"/>
      <c r="Z7701" s="38"/>
      <c r="AA7701" s="38">
        <v>0</v>
      </c>
      <c r="AB7701" s="30"/>
      <c r="AC7701" s="31"/>
      <c r="AD7701" s="32"/>
      <c r="AE7701" s="32"/>
      <c r="AF7701" s="33"/>
      <c r="AJ7701" s="350"/>
      <c r="AK7701" s="3"/>
      <c r="AL7701" s="3"/>
      <c r="AM7701" s="311"/>
    </row>
    <row r="7702" spans="1:39" ht="12" customHeight="1" x14ac:dyDescent="0.25">
      <c r="A7702" s="73">
        <v>3503063</v>
      </c>
      <c r="B7702" s="98" t="s">
        <v>3148</v>
      </c>
      <c r="C7702" s="74"/>
      <c r="D7702" s="115">
        <v>252.43</v>
      </c>
      <c r="E7702" s="75" t="s">
        <v>6463</v>
      </c>
      <c r="F7702" s="309">
        <f t="shared" si="334"/>
        <v>302.916</v>
      </c>
      <c r="G7702" s="80" t="s">
        <v>3334</v>
      </c>
      <c r="H7702" s="358"/>
      <c r="L7702"/>
      <c r="M7702"/>
      <c r="P7702" s="9">
        <v>166</v>
      </c>
      <c r="V7702" s="39"/>
      <c r="Z7702" s="38"/>
      <c r="AA7702" s="38">
        <v>0</v>
      </c>
      <c r="AB7702" s="30"/>
      <c r="AC7702" s="31"/>
      <c r="AD7702" s="32"/>
      <c r="AE7702" s="32"/>
      <c r="AF7702" s="33"/>
      <c r="AJ7702" s="350"/>
      <c r="AK7702" s="3"/>
      <c r="AL7702" s="3"/>
      <c r="AM7702" s="311"/>
    </row>
    <row r="7703" spans="1:39" ht="12" customHeight="1" x14ac:dyDescent="0.25">
      <c r="A7703" s="73">
        <v>3503064</v>
      </c>
      <c r="B7703" s="98" t="s">
        <v>3149</v>
      </c>
      <c r="C7703" s="74"/>
      <c r="D7703" s="115">
        <v>252.43</v>
      </c>
      <c r="E7703" s="75" t="s">
        <v>6463</v>
      </c>
      <c r="F7703" s="309">
        <f t="shared" si="334"/>
        <v>302.916</v>
      </c>
      <c r="G7703" s="80" t="s">
        <v>3334</v>
      </c>
      <c r="H7703" s="358"/>
      <c r="L7703"/>
      <c r="M7703"/>
      <c r="P7703" s="9">
        <v>166</v>
      </c>
      <c r="V7703" s="39"/>
      <c r="Z7703" s="38"/>
      <c r="AA7703" s="38">
        <v>0</v>
      </c>
      <c r="AB7703" s="30"/>
      <c r="AC7703" s="31"/>
      <c r="AD7703" s="32"/>
      <c r="AE7703" s="32"/>
      <c r="AF7703" s="33"/>
      <c r="AJ7703" s="350"/>
      <c r="AK7703" s="3"/>
      <c r="AL7703" s="3"/>
      <c r="AM7703" s="311"/>
    </row>
    <row r="7704" spans="1:39" ht="12" customHeight="1" x14ac:dyDescent="0.25">
      <c r="A7704" s="73">
        <v>3503065</v>
      </c>
      <c r="B7704" s="98" t="s">
        <v>3150</v>
      </c>
      <c r="C7704" s="74"/>
      <c r="D7704" s="115">
        <v>376.27</v>
      </c>
      <c r="E7704" s="75" t="s">
        <v>1</v>
      </c>
      <c r="F7704" s="309">
        <f t="shared" si="334"/>
        <v>451.52399999999994</v>
      </c>
      <c r="G7704" s="80" t="s">
        <v>3334</v>
      </c>
      <c r="H7704" s="358"/>
      <c r="L7704"/>
      <c r="M7704"/>
      <c r="P7704" s="9">
        <v>166</v>
      </c>
      <c r="V7704" s="39"/>
      <c r="Z7704" s="38"/>
      <c r="AA7704" s="38">
        <v>0</v>
      </c>
      <c r="AB7704" s="30"/>
      <c r="AC7704" s="31"/>
      <c r="AD7704" s="32"/>
      <c r="AE7704" s="32"/>
      <c r="AF7704" s="33"/>
      <c r="AJ7704" s="350"/>
      <c r="AK7704" s="3"/>
      <c r="AL7704" s="3"/>
      <c r="AM7704" s="311"/>
    </row>
    <row r="7705" spans="1:39" ht="12" customHeight="1" x14ac:dyDescent="0.25">
      <c r="A7705" s="73">
        <v>3502033</v>
      </c>
      <c r="B7705" s="98" t="s">
        <v>3151</v>
      </c>
      <c r="C7705" s="74"/>
      <c r="D7705" s="115">
        <v>281.86</v>
      </c>
      <c r="E7705" s="75" t="s">
        <v>6464</v>
      </c>
      <c r="F7705" s="309">
        <f t="shared" si="334"/>
        <v>338.23200000000003</v>
      </c>
      <c r="G7705" s="80" t="s">
        <v>3334</v>
      </c>
      <c r="H7705" s="358"/>
      <c r="L7705"/>
      <c r="M7705"/>
      <c r="P7705" s="9">
        <v>166</v>
      </c>
      <c r="V7705" s="39"/>
      <c r="Z7705" s="38"/>
      <c r="AA7705" s="38">
        <v>0</v>
      </c>
      <c r="AB7705" s="30"/>
      <c r="AC7705" s="31"/>
      <c r="AD7705" s="32"/>
      <c r="AE7705" s="32"/>
      <c r="AF7705" s="33"/>
      <c r="AJ7705" s="350"/>
      <c r="AK7705" s="3"/>
      <c r="AL7705" s="3"/>
      <c r="AM7705" s="311"/>
    </row>
    <row r="7706" spans="1:39" ht="12" customHeight="1" x14ac:dyDescent="0.25">
      <c r="A7706" s="73">
        <v>3502034</v>
      </c>
      <c r="B7706" s="98" t="s">
        <v>3152</v>
      </c>
      <c r="C7706" s="74"/>
      <c r="D7706" s="115">
        <v>289.12</v>
      </c>
      <c r="E7706" s="75" t="s">
        <v>6464</v>
      </c>
      <c r="F7706" s="309">
        <f t="shared" si="334"/>
        <v>346.94400000000002</v>
      </c>
      <c r="G7706" s="80" t="s">
        <v>3334</v>
      </c>
      <c r="H7706" s="358"/>
      <c r="L7706"/>
      <c r="M7706"/>
      <c r="P7706" s="9">
        <v>166</v>
      </c>
      <c r="V7706" s="39"/>
      <c r="Z7706" s="38"/>
      <c r="AA7706" s="38">
        <v>0</v>
      </c>
      <c r="AB7706" s="30"/>
      <c r="AC7706" s="31"/>
      <c r="AD7706" s="32"/>
      <c r="AE7706" s="32"/>
      <c r="AF7706" s="33"/>
      <c r="AJ7706" s="350"/>
      <c r="AK7706" s="3"/>
      <c r="AL7706" s="3"/>
      <c r="AM7706" s="311"/>
    </row>
    <row r="7707" spans="1:39" ht="12" customHeight="1" x14ac:dyDescent="0.25">
      <c r="A7707" s="73">
        <v>3502035</v>
      </c>
      <c r="B7707" s="98" t="s">
        <v>3153</v>
      </c>
      <c r="C7707" s="74"/>
      <c r="D7707" s="115">
        <v>289.12</v>
      </c>
      <c r="E7707" s="75" t="s">
        <v>6464</v>
      </c>
      <c r="F7707" s="309">
        <f t="shared" si="334"/>
        <v>346.94400000000002</v>
      </c>
      <c r="G7707" s="80" t="s">
        <v>3334</v>
      </c>
      <c r="H7707" s="358"/>
      <c r="L7707"/>
      <c r="M7707"/>
      <c r="P7707" s="9">
        <v>166</v>
      </c>
      <c r="V7707" s="39"/>
      <c r="Z7707" s="38"/>
      <c r="AA7707" s="38">
        <v>0</v>
      </c>
      <c r="AB7707" s="30"/>
      <c r="AC7707" s="31"/>
      <c r="AD7707" s="32"/>
      <c r="AE7707" s="32"/>
      <c r="AF7707" s="33"/>
      <c r="AJ7707" s="350"/>
      <c r="AK7707" s="3"/>
      <c r="AL7707" s="3"/>
      <c r="AM7707" s="311"/>
    </row>
    <row r="7708" spans="1:39" ht="12" customHeight="1" x14ac:dyDescent="0.25">
      <c r="A7708" s="73">
        <v>3502036</v>
      </c>
      <c r="B7708" s="98" t="s">
        <v>3154</v>
      </c>
      <c r="C7708" s="74"/>
      <c r="D7708" s="115">
        <v>289.12</v>
      </c>
      <c r="E7708" s="75" t="s">
        <v>6464</v>
      </c>
      <c r="F7708" s="309">
        <f t="shared" si="334"/>
        <v>346.94400000000002</v>
      </c>
      <c r="G7708" s="80" t="s">
        <v>3334</v>
      </c>
      <c r="H7708" s="358"/>
      <c r="L7708"/>
      <c r="M7708"/>
      <c r="P7708" s="9">
        <v>166</v>
      </c>
      <c r="V7708" s="39"/>
      <c r="Z7708" s="38"/>
      <c r="AA7708" s="38">
        <v>0</v>
      </c>
      <c r="AB7708" s="30"/>
      <c r="AC7708" s="31"/>
      <c r="AD7708" s="32"/>
      <c r="AE7708" s="32"/>
      <c r="AF7708" s="33"/>
      <c r="AJ7708" s="350"/>
      <c r="AK7708" s="3"/>
      <c r="AL7708" s="3"/>
      <c r="AM7708" s="311"/>
    </row>
    <row r="7709" spans="1:39" ht="12" customHeight="1" x14ac:dyDescent="0.25">
      <c r="A7709" s="73">
        <v>3501049</v>
      </c>
      <c r="B7709" s="98" t="s">
        <v>3155</v>
      </c>
      <c r="C7709" s="74"/>
      <c r="D7709" s="115">
        <v>321.48</v>
      </c>
      <c r="E7709" s="75" t="s">
        <v>6464</v>
      </c>
      <c r="F7709" s="309">
        <f t="shared" si="334"/>
        <v>385.77600000000001</v>
      </c>
      <c r="G7709" s="80" t="s">
        <v>3334</v>
      </c>
      <c r="H7709" s="358"/>
      <c r="L7709"/>
      <c r="M7709"/>
      <c r="P7709" s="9">
        <v>166</v>
      </c>
      <c r="V7709" s="39"/>
      <c r="Z7709" s="38"/>
      <c r="AA7709" s="38">
        <v>0</v>
      </c>
      <c r="AB7709" s="30"/>
      <c r="AC7709" s="31"/>
      <c r="AD7709" s="32"/>
      <c r="AE7709" s="32"/>
      <c r="AF7709" s="33"/>
      <c r="AJ7709" s="350"/>
      <c r="AK7709" s="3"/>
      <c r="AL7709" s="3"/>
      <c r="AM7709" s="311"/>
    </row>
    <row r="7710" spans="1:39" ht="12" customHeight="1" x14ac:dyDescent="0.25">
      <c r="A7710" s="73">
        <v>3501050</v>
      </c>
      <c r="B7710" s="98" t="s">
        <v>3156</v>
      </c>
      <c r="C7710" s="74"/>
      <c r="D7710" s="115">
        <v>321.48</v>
      </c>
      <c r="E7710" s="75"/>
      <c r="F7710" s="309">
        <f t="shared" ref="F7710:F7773" si="335">D7710*1.2</f>
        <v>385.77600000000001</v>
      </c>
      <c r="G7710" s="80" t="s">
        <v>3334</v>
      </c>
      <c r="H7710" s="358"/>
      <c r="L7710"/>
      <c r="M7710"/>
      <c r="P7710" s="9">
        <v>166</v>
      </c>
      <c r="V7710" s="39"/>
      <c r="Z7710" s="38"/>
      <c r="AA7710" s="38">
        <v>0</v>
      </c>
      <c r="AB7710" s="30"/>
      <c r="AC7710" s="31"/>
      <c r="AD7710" s="32"/>
      <c r="AE7710" s="32"/>
      <c r="AF7710" s="33"/>
      <c r="AJ7710" s="350"/>
      <c r="AK7710" s="3"/>
      <c r="AL7710" s="3"/>
      <c r="AM7710" s="311"/>
    </row>
    <row r="7711" spans="1:39" ht="12" customHeight="1" x14ac:dyDescent="0.25">
      <c r="A7711" s="73">
        <v>3501051</v>
      </c>
      <c r="B7711" s="98" t="s">
        <v>3157</v>
      </c>
      <c r="C7711" s="74"/>
      <c r="D7711" s="115">
        <v>321.48</v>
      </c>
      <c r="E7711" s="75" t="s">
        <v>6464</v>
      </c>
      <c r="F7711" s="309">
        <f t="shared" si="335"/>
        <v>385.77600000000001</v>
      </c>
      <c r="G7711" s="80" t="s">
        <v>3334</v>
      </c>
      <c r="H7711" s="358"/>
      <c r="L7711"/>
      <c r="M7711"/>
      <c r="P7711" s="9">
        <v>166</v>
      </c>
      <c r="V7711" s="39"/>
      <c r="Z7711" s="38"/>
      <c r="AA7711" s="38">
        <v>0</v>
      </c>
      <c r="AB7711" s="30"/>
      <c r="AC7711" s="31"/>
      <c r="AD7711" s="32"/>
      <c r="AE7711" s="32"/>
      <c r="AF7711" s="33"/>
      <c r="AJ7711" s="350"/>
      <c r="AK7711" s="3"/>
      <c r="AL7711" s="3"/>
      <c r="AM7711" s="311"/>
    </row>
    <row r="7712" spans="1:39" ht="12" customHeight="1" x14ac:dyDescent="0.25">
      <c r="A7712" s="73">
        <v>3501052</v>
      </c>
      <c r="B7712" s="98" t="s">
        <v>3158</v>
      </c>
      <c r="C7712" s="74"/>
      <c r="D7712" s="115">
        <v>321.48</v>
      </c>
      <c r="E7712" s="75" t="s">
        <v>6464</v>
      </c>
      <c r="F7712" s="309">
        <f t="shared" si="335"/>
        <v>385.77600000000001</v>
      </c>
      <c r="G7712" s="80" t="s">
        <v>3334</v>
      </c>
      <c r="H7712" s="358"/>
      <c r="L7712"/>
      <c r="M7712"/>
      <c r="P7712" s="9">
        <v>166</v>
      </c>
      <c r="V7712" s="39"/>
      <c r="Z7712" s="38"/>
      <c r="AA7712" s="38">
        <v>0</v>
      </c>
      <c r="AB7712" s="30"/>
      <c r="AC7712" s="31"/>
      <c r="AD7712" s="32"/>
      <c r="AE7712" s="32"/>
      <c r="AF7712" s="33"/>
      <c r="AJ7712" s="350"/>
      <c r="AK7712" s="3"/>
      <c r="AL7712" s="3"/>
      <c r="AM7712" s="311"/>
    </row>
    <row r="7713" spans="1:39" ht="12" customHeight="1" x14ac:dyDescent="0.25">
      <c r="A7713" s="73">
        <v>3501053</v>
      </c>
      <c r="B7713" s="98" t="s">
        <v>3159</v>
      </c>
      <c r="C7713" s="74"/>
      <c r="D7713" s="115">
        <v>321.48</v>
      </c>
      <c r="E7713" s="75" t="s">
        <v>6464</v>
      </c>
      <c r="F7713" s="309">
        <f t="shared" si="335"/>
        <v>385.77600000000001</v>
      </c>
      <c r="G7713" s="80" t="s">
        <v>3334</v>
      </c>
      <c r="H7713" s="358"/>
      <c r="L7713"/>
      <c r="M7713"/>
      <c r="P7713" s="9">
        <v>166</v>
      </c>
      <c r="V7713" s="39"/>
      <c r="Z7713" s="38"/>
      <c r="AA7713" s="38">
        <v>0</v>
      </c>
      <c r="AB7713" s="30"/>
      <c r="AC7713" s="31"/>
      <c r="AD7713" s="32"/>
      <c r="AE7713" s="32"/>
      <c r="AF7713" s="33"/>
      <c r="AJ7713" s="350"/>
      <c r="AK7713" s="3"/>
      <c r="AL7713" s="3"/>
      <c r="AM7713" s="311"/>
    </row>
    <row r="7714" spans="1:39" ht="12" customHeight="1" x14ac:dyDescent="0.25">
      <c r="A7714" s="73">
        <v>3501054</v>
      </c>
      <c r="B7714" s="98" t="s">
        <v>3160</v>
      </c>
      <c r="C7714" s="74"/>
      <c r="D7714" s="115">
        <v>321.48</v>
      </c>
      <c r="E7714" s="75" t="s">
        <v>6464</v>
      </c>
      <c r="F7714" s="309">
        <f t="shared" si="335"/>
        <v>385.77600000000001</v>
      </c>
      <c r="G7714" s="80" t="s">
        <v>3334</v>
      </c>
      <c r="H7714" s="358"/>
      <c r="L7714"/>
      <c r="M7714"/>
      <c r="P7714" s="9">
        <v>166</v>
      </c>
      <c r="V7714" s="39"/>
      <c r="Z7714" s="38"/>
      <c r="AA7714" s="38">
        <v>0</v>
      </c>
      <c r="AB7714" s="30"/>
      <c r="AC7714" s="31"/>
      <c r="AD7714" s="32"/>
      <c r="AE7714" s="32"/>
      <c r="AF7714" s="33"/>
      <c r="AJ7714" s="350"/>
      <c r="AK7714" s="3"/>
      <c r="AL7714" s="3"/>
      <c r="AM7714" s="311"/>
    </row>
    <row r="7715" spans="1:39" ht="12" customHeight="1" x14ac:dyDescent="0.25">
      <c r="A7715" s="73">
        <v>3501053</v>
      </c>
      <c r="B7715" s="98" t="s">
        <v>3159</v>
      </c>
      <c r="C7715" s="74"/>
      <c r="D7715" s="115">
        <v>321.48</v>
      </c>
      <c r="E7715" s="75" t="s">
        <v>6464</v>
      </c>
      <c r="F7715" s="309">
        <f t="shared" si="335"/>
        <v>385.77600000000001</v>
      </c>
      <c r="G7715" s="80" t="s">
        <v>3334</v>
      </c>
      <c r="H7715" s="358"/>
      <c r="L7715"/>
      <c r="M7715"/>
      <c r="P7715" s="9">
        <v>166</v>
      </c>
      <c r="V7715" s="39"/>
      <c r="Z7715" s="38"/>
      <c r="AA7715" s="38">
        <v>0</v>
      </c>
      <c r="AB7715" s="30"/>
      <c r="AC7715" s="31"/>
      <c r="AD7715" s="32"/>
      <c r="AE7715" s="32"/>
      <c r="AF7715" s="33"/>
      <c r="AJ7715" s="350"/>
      <c r="AK7715" s="3"/>
      <c r="AL7715" s="3"/>
      <c r="AM7715" s="311"/>
    </row>
    <row r="7716" spans="1:39" ht="12" customHeight="1" x14ac:dyDescent="0.25">
      <c r="A7716" s="73">
        <v>3501055</v>
      </c>
      <c r="B7716" s="98" t="s">
        <v>3161</v>
      </c>
      <c r="C7716" s="74"/>
      <c r="D7716" s="115">
        <v>321.48</v>
      </c>
      <c r="E7716" s="75" t="s">
        <v>6464</v>
      </c>
      <c r="F7716" s="309">
        <f t="shared" si="335"/>
        <v>385.77600000000001</v>
      </c>
      <c r="G7716" s="80" t="s">
        <v>3334</v>
      </c>
      <c r="H7716" s="358"/>
      <c r="L7716"/>
      <c r="M7716"/>
      <c r="P7716" s="9">
        <v>166</v>
      </c>
      <c r="V7716" s="39"/>
      <c r="Z7716" s="38"/>
      <c r="AA7716" s="38">
        <v>0</v>
      </c>
      <c r="AB7716" s="30"/>
      <c r="AC7716" s="31"/>
      <c r="AD7716" s="32"/>
      <c r="AE7716" s="32"/>
      <c r="AF7716" s="33"/>
      <c r="AJ7716" s="350"/>
      <c r="AK7716" s="3"/>
      <c r="AL7716" s="3"/>
      <c r="AM7716" s="311"/>
    </row>
    <row r="7717" spans="1:39" ht="12" customHeight="1" x14ac:dyDescent="0.25">
      <c r="A7717" s="73">
        <v>3501056</v>
      </c>
      <c r="B7717" s="98" t="s">
        <v>3162</v>
      </c>
      <c r="C7717" s="74"/>
      <c r="D7717" s="115">
        <v>321.48</v>
      </c>
      <c r="E7717" s="75"/>
      <c r="F7717" s="309">
        <f t="shared" si="335"/>
        <v>385.77600000000001</v>
      </c>
      <c r="G7717" s="80" t="s">
        <v>3334</v>
      </c>
      <c r="H7717" s="358"/>
      <c r="L7717"/>
      <c r="M7717"/>
      <c r="P7717" s="9">
        <v>166</v>
      </c>
      <c r="V7717" s="39"/>
      <c r="Z7717" s="38"/>
      <c r="AA7717" s="38">
        <v>0</v>
      </c>
      <c r="AB7717" s="30"/>
      <c r="AC7717" s="31"/>
      <c r="AD7717" s="32"/>
      <c r="AE7717" s="32"/>
      <c r="AF7717" s="33"/>
      <c r="AJ7717" s="350"/>
      <c r="AK7717" s="3"/>
      <c r="AL7717" s="3"/>
      <c r="AM7717" s="311"/>
    </row>
    <row r="7718" spans="1:39" ht="12" customHeight="1" x14ac:dyDescent="0.25">
      <c r="A7718" s="73">
        <v>3501057</v>
      </c>
      <c r="B7718" s="98" t="s">
        <v>3163</v>
      </c>
      <c r="C7718" s="74"/>
      <c r="D7718" s="115">
        <v>321.48</v>
      </c>
      <c r="E7718" s="75" t="s">
        <v>6464</v>
      </c>
      <c r="F7718" s="309">
        <f t="shared" si="335"/>
        <v>385.77600000000001</v>
      </c>
      <c r="G7718" s="80" t="s">
        <v>3334</v>
      </c>
      <c r="H7718" s="358"/>
      <c r="L7718"/>
      <c r="M7718"/>
      <c r="P7718" s="9">
        <v>166</v>
      </c>
      <c r="V7718" s="39"/>
      <c r="Z7718" s="38"/>
      <c r="AA7718" s="38">
        <v>0</v>
      </c>
      <c r="AB7718" s="30"/>
      <c r="AC7718" s="31"/>
      <c r="AD7718" s="32"/>
      <c r="AE7718" s="32"/>
      <c r="AF7718" s="33"/>
      <c r="AJ7718" s="350"/>
      <c r="AK7718" s="3"/>
      <c r="AL7718" s="3"/>
      <c r="AM7718" s="311"/>
    </row>
    <row r="7719" spans="1:39" ht="12" customHeight="1" x14ac:dyDescent="0.25">
      <c r="A7719" s="73">
        <v>3501058</v>
      </c>
      <c r="B7719" s="98" t="s">
        <v>3189</v>
      </c>
      <c r="C7719" s="74"/>
      <c r="D7719" s="115">
        <v>321.48</v>
      </c>
      <c r="E7719" s="75"/>
      <c r="F7719" s="309">
        <f t="shared" si="335"/>
        <v>385.77600000000001</v>
      </c>
      <c r="G7719" s="80" t="s">
        <v>3334</v>
      </c>
      <c r="H7719" s="358"/>
      <c r="L7719"/>
      <c r="M7719"/>
      <c r="P7719" s="9">
        <v>166</v>
      </c>
      <c r="V7719" s="39"/>
      <c r="Z7719" s="38"/>
      <c r="AA7719" s="38">
        <v>0</v>
      </c>
      <c r="AB7719" s="30"/>
      <c r="AC7719" s="31"/>
      <c r="AD7719" s="32"/>
      <c r="AE7719" s="32"/>
      <c r="AF7719" s="33"/>
      <c r="AJ7719" s="350"/>
      <c r="AK7719" s="3"/>
      <c r="AL7719" s="3"/>
      <c r="AM7719" s="311"/>
    </row>
    <row r="7720" spans="1:39" ht="12" customHeight="1" x14ac:dyDescent="0.25">
      <c r="A7720" s="73">
        <v>3503055</v>
      </c>
      <c r="B7720" s="98" t="s">
        <v>3164</v>
      </c>
      <c r="C7720" s="74"/>
      <c r="D7720" s="115">
        <v>252.43</v>
      </c>
      <c r="E7720" s="75" t="s">
        <v>6463</v>
      </c>
      <c r="F7720" s="309">
        <f t="shared" si="335"/>
        <v>302.916</v>
      </c>
      <c r="G7720" s="80" t="s">
        <v>3334</v>
      </c>
      <c r="H7720" s="358"/>
      <c r="L7720"/>
      <c r="M7720"/>
      <c r="P7720" s="9">
        <v>166</v>
      </c>
      <c r="V7720" s="39"/>
      <c r="Z7720" s="38"/>
      <c r="AA7720" s="38">
        <v>0</v>
      </c>
      <c r="AB7720" s="30"/>
      <c r="AC7720" s="31"/>
      <c r="AD7720" s="32"/>
      <c r="AE7720" s="32"/>
      <c r="AF7720" s="33"/>
      <c r="AJ7720" s="350"/>
      <c r="AK7720" s="3"/>
      <c r="AL7720" s="3"/>
      <c r="AM7720" s="311"/>
    </row>
    <row r="7721" spans="1:39" ht="12" customHeight="1" x14ac:dyDescent="0.25">
      <c r="A7721" s="73">
        <v>3503056</v>
      </c>
      <c r="B7721" s="98" t="s">
        <v>3165</v>
      </c>
      <c r="C7721" s="74"/>
      <c r="D7721" s="115">
        <v>252.43</v>
      </c>
      <c r="E7721" s="75" t="s">
        <v>6463</v>
      </c>
      <c r="F7721" s="309">
        <f t="shared" si="335"/>
        <v>302.916</v>
      </c>
      <c r="G7721" s="80" t="s">
        <v>3334</v>
      </c>
      <c r="H7721" s="358"/>
      <c r="L7721"/>
      <c r="M7721"/>
      <c r="P7721" s="9">
        <v>166</v>
      </c>
      <c r="V7721" s="39"/>
      <c r="Z7721" s="38"/>
      <c r="AA7721" s="38">
        <v>0</v>
      </c>
      <c r="AB7721" s="30"/>
      <c r="AC7721" s="31"/>
      <c r="AD7721" s="32"/>
      <c r="AE7721" s="32"/>
      <c r="AF7721" s="33"/>
      <c r="AJ7721" s="350"/>
      <c r="AK7721" s="3"/>
      <c r="AL7721" s="3"/>
      <c r="AM7721" s="311"/>
    </row>
    <row r="7722" spans="1:39" ht="12" customHeight="1" x14ac:dyDescent="0.25">
      <c r="A7722" s="73">
        <v>2701027</v>
      </c>
      <c r="B7722" s="98" t="s">
        <v>3190</v>
      </c>
      <c r="C7722" s="74"/>
      <c r="D7722" s="115">
        <v>57.81</v>
      </c>
      <c r="E7722" s="75"/>
      <c r="F7722" s="112">
        <f t="shared" si="335"/>
        <v>69.372</v>
      </c>
      <c r="G7722" s="80" t="s">
        <v>3334</v>
      </c>
      <c r="H7722" s="358"/>
      <c r="L7722"/>
      <c r="M7722"/>
      <c r="P7722" s="9">
        <v>166</v>
      </c>
      <c r="V7722" s="39"/>
      <c r="Z7722" s="38"/>
      <c r="AA7722" s="38">
        <v>0</v>
      </c>
      <c r="AB7722" s="30"/>
      <c r="AC7722" s="31"/>
      <c r="AD7722" s="32"/>
      <c r="AE7722" s="32"/>
      <c r="AF7722" s="33"/>
      <c r="AJ7722" s="350"/>
      <c r="AK7722" s="3"/>
      <c r="AL7722" s="3"/>
    </row>
    <row r="7723" spans="1:39" ht="12" customHeight="1" x14ac:dyDescent="0.25">
      <c r="A7723" s="73">
        <v>2701051</v>
      </c>
      <c r="B7723" s="98" t="s">
        <v>3191</v>
      </c>
      <c r="C7723" s="74"/>
      <c r="D7723" s="115">
        <v>57.81</v>
      </c>
      <c r="E7723" s="75"/>
      <c r="F7723" s="112">
        <f t="shared" si="335"/>
        <v>69.372</v>
      </c>
      <c r="G7723" s="80" t="s">
        <v>3334</v>
      </c>
      <c r="H7723" s="358"/>
      <c r="L7723"/>
      <c r="M7723"/>
      <c r="P7723" s="9">
        <v>166</v>
      </c>
      <c r="V7723" s="39"/>
      <c r="Z7723" s="38"/>
      <c r="AA7723" s="38">
        <v>0</v>
      </c>
      <c r="AB7723" s="30"/>
      <c r="AC7723" s="31"/>
      <c r="AD7723" s="32"/>
      <c r="AE7723" s="32"/>
      <c r="AF7723" s="33"/>
      <c r="AJ7723" s="350"/>
      <c r="AK7723" s="3"/>
      <c r="AL7723" s="3"/>
    </row>
    <row r="7724" spans="1:39" ht="12" customHeight="1" x14ac:dyDescent="0.25">
      <c r="A7724" s="73">
        <v>2701016</v>
      </c>
      <c r="B7724" s="98" t="s">
        <v>3192</v>
      </c>
      <c r="C7724" s="74"/>
      <c r="D7724" s="115">
        <v>57.81</v>
      </c>
      <c r="E7724" s="75"/>
      <c r="F7724" s="112">
        <f t="shared" si="335"/>
        <v>69.372</v>
      </c>
      <c r="G7724" s="80" t="s">
        <v>3334</v>
      </c>
      <c r="H7724" s="358"/>
      <c r="L7724"/>
      <c r="M7724"/>
      <c r="P7724" s="9">
        <v>166</v>
      </c>
      <c r="V7724" s="39"/>
      <c r="Z7724" s="38"/>
      <c r="AA7724" s="38">
        <v>0</v>
      </c>
      <c r="AB7724" s="30"/>
      <c r="AC7724" s="31"/>
      <c r="AD7724" s="32"/>
      <c r="AE7724" s="32"/>
      <c r="AF7724" s="33"/>
      <c r="AJ7724" s="350"/>
      <c r="AK7724" s="3"/>
      <c r="AL7724" s="3"/>
    </row>
    <row r="7725" spans="1:39" ht="12" customHeight="1" x14ac:dyDescent="0.25">
      <c r="A7725" s="73">
        <v>2701020</v>
      </c>
      <c r="B7725" s="98" t="s">
        <v>3193</v>
      </c>
      <c r="C7725" s="74"/>
      <c r="D7725" s="115">
        <v>57.81</v>
      </c>
      <c r="E7725" s="75"/>
      <c r="F7725" s="112">
        <f t="shared" si="335"/>
        <v>69.372</v>
      </c>
      <c r="G7725" s="80" t="s">
        <v>3334</v>
      </c>
      <c r="H7725" s="358"/>
      <c r="L7725"/>
      <c r="M7725"/>
      <c r="P7725" s="9">
        <v>166</v>
      </c>
      <c r="V7725" s="39"/>
      <c r="Z7725" s="38"/>
      <c r="AA7725" s="38">
        <v>0</v>
      </c>
      <c r="AB7725" s="30"/>
      <c r="AC7725" s="31"/>
      <c r="AD7725" s="32"/>
      <c r="AE7725" s="32"/>
      <c r="AF7725" s="33"/>
      <c r="AJ7725" s="350"/>
      <c r="AK7725" s="3"/>
      <c r="AL7725" s="3"/>
    </row>
    <row r="7726" spans="1:39" ht="12" customHeight="1" x14ac:dyDescent="0.25">
      <c r="A7726" s="73">
        <v>2701012</v>
      </c>
      <c r="B7726" s="98" t="s">
        <v>3194</v>
      </c>
      <c r="C7726" s="74"/>
      <c r="D7726" s="115">
        <v>57.81</v>
      </c>
      <c r="E7726" s="75"/>
      <c r="F7726" s="112">
        <f t="shared" si="335"/>
        <v>69.372</v>
      </c>
      <c r="G7726" s="80" t="s">
        <v>3334</v>
      </c>
      <c r="H7726" s="358"/>
      <c r="L7726"/>
      <c r="M7726"/>
      <c r="P7726" s="9">
        <v>166</v>
      </c>
      <c r="V7726" s="39"/>
      <c r="Z7726" s="38"/>
      <c r="AA7726" s="38">
        <v>0</v>
      </c>
      <c r="AB7726" s="30"/>
      <c r="AC7726" s="31"/>
      <c r="AD7726" s="32"/>
      <c r="AE7726" s="32"/>
      <c r="AF7726" s="33"/>
      <c r="AJ7726" s="350"/>
      <c r="AK7726" s="3"/>
      <c r="AL7726" s="3"/>
    </row>
    <row r="7727" spans="1:39" ht="12" customHeight="1" x14ac:dyDescent="0.25">
      <c r="A7727" s="73">
        <v>3502030</v>
      </c>
      <c r="B7727" s="98" t="s">
        <v>3195</v>
      </c>
      <c r="C7727" s="74"/>
      <c r="D7727" s="115">
        <v>378.51</v>
      </c>
      <c r="E7727" s="75"/>
      <c r="F7727" s="112">
        <f t="shared" si="335"/>
        <v>454.21199999999999</v>
      </c>
      <c r="G7727" s="80" t="s">
        <v>3334</v>
      </c>
      <c r="H7727" s="358"/>
      <c r="L7727"/>
      <c r="M7727"/>
      <c r="P7727" s="9">
        <v>166</v>
      </c>
      <c r="V7727" s="39"/>
      <c r="Z7727" s="38"/>
      <c r="AA7727" s="38">
        <v>14.998675697150858</v>
      </c>
      <c r="AB7727" s="30"/>
      <c r="AC7727" s="31"/>
      <c r="AD7727" s="32"/>
      <c r="AE7727" s="32"/>
      <c r="AF7727" s="33"/>
      <c r="AJ7727" s="350"/>
      <c r="AK7727" s="3"/>
      <c r="AL7727" s="3"/>
    </row>
    <row r="7728" spans="1:39" ht="12" customHeight="1" x14ac:dyDescent="0.25">
      <c r="A7728" s="73">
        <v>3502031</v>
      </c>
      <c r="B7728" s="98" t="s">
        <v>3196</v>
      </c>
      <c r="C7728" s="74"/>
      <c r="D7728" s="115">
        <v>344.76</v>
      </c>
      <c r="E7728" s="75" t="s">
        <v>6464</v>
      </c>
      <c r="F7728" s="309">
        <f t="shared" si="335"/>
        <v>413.71199999999999</v>
      </c>
      <c r="G7728" s="80" t="s">
        <v>3334</v>
      </c>
      <c r="H7728" s="358"/>
      <c r="L7728"/>
      <c r="M7728"/>
      <c r="P7728" s="9">
        <v>166</v>
      </c>
      <c r="V7728" s="39"/>
      <c r="Z7728" s="38"/>
      <c r="AA7728" s="38">
        <v>0</v>
      </c>
      <c r="AB7728" s="30"/>
      <c r="AC7728" s="31"/>
      <c r="AD7728" s="32"/>
      <c r="AE7728" s="32"/>
      <c r="AF7728" s="33"/>
      <c r="AJ7728" s="350"/>
      <c r="AK7728" s="3"/>
      <c r="AL7728" s="3"/>
      <c r="AM7728" s="311"/>
    </row>
    <row r="7729" spans="1:39" ht="12" customHeight="1" x14ac:dyDescent="0.25">
      <c r="A7729" s="73">
        <v>3502032</v>
      </c>
      <c r="B7729" s="98" t="s">
        <v>3197</v>
      </c>
      <c r="C7729" s="74"/>
      <c r="D7729" s="115">
        <v>452.51</v>
      </c>
      <c r="E7729" s="75"/>
      <c r="F7729" s="112">
        <f t="shared" si="335"/>
        <v>543.01199999999994</v>
      </c>
      <c r="G7729" s="80" t="s">
        <v>3334</v>
      </c>
      <c r="H7729" s="358"/>
      <c r="L7729"/>
      <c r="M7729"/>
      <c r="P7729" s="9">
        <v>166</v>
      </c>
      <c r="V7729" s="39"/>
      <c r="Z7729" s="38"/>
      <c r="AA7729" s="38">
        <v>14.999208735559421</v>
      </c>
      <c r="AB7729" s="30"/>
      <c r="AC7729" s="31"/>
      <c r="AD7729" s="32"/>
      <c r="AE7729" s="32"/>
      <c r="AF7729" s="33"/>
      <c r="AJ7729" s="350"/>
      <c r="AK7729" s="3"/>
      <c r="AL7729" s="3"/>
    </row>
    <row r="7730" spans="1:39" ht="12" customHeight="1" x14ac:dyDescent="0.25">
      <c r="A7730" s="73">
        <v>3501046</v>
      </c>
      <c r="B7730" s="98" t="s">
        <v>3198</v>
      </c>
      <c r="C7730" s="74"/>
      <c r="D7730" s="115">
        <v>273.49</v>
      </c>
      <c r="E7730" s="75"/>
      <c r="F7730" s="309">
        <f t="shared" si="335"/>
        <v>328.18799999999999</v>
      </c>
      <c r="G7730" s="80" t="s">
        <v>3334</v>
      </c>
      <c r="H7730" s="358"/>
      <c r="L7730"/>
      <c r="M7730"/>
      <c r="P7730" s="9">
        <v>166</v>
      </c>
      <c r="V7730" s="39"/>
      <c r="Z7730" s="38"/>
      <c r="AA7730" s="38">
        <v>0</v>
      </c>
      <c r="AB7730" s="30"/>
      <c r="AC7730" s="31"/>
      <c r="AD7730" s="32"/>
      <c r="AE7730" s="32"/>
      <c r="AF7730" s="33"/>
      <c r="AJ7730" s="350"/>
      <c r="AK7730" s="3"/>
      <c r="AL7730" s="3"/>
      <c r="AM7730" s="311"/>
    </row>
    <row r="7731" spans="1:39" ht="12" customHeight="1" x14ac:dyDescent="0.25">
      <c r="A7731" s="73">
        <v>3501047</v>
      </c>
      <c r="B7731" s="98" t="s">
        <v>3199</v>
      </c>
      <c r="C7731" s="74"/>
      <c r="D7731" s="115">
        <v>363.17</v>
      </c>
      <c r="E7731" s="75"/>
      <c r="F7731" s="309">
        <f t="shared" si="335"/>
        <v>435.80400000000003</v>
      </c>
      <c r="G7731" s="80" t="s">
        <v>3334</v>
      </c>
      <c r="H7731" s="358"/>
      <c r="L7731"/>
      <c r="M7731"/>
      <c r="P7731" s="9">
        <v>166</v>
      </c>
      <c r="V7731" s="39"/>
      <c r="Z7731" s="38"/>
      <c r="AA7731" s="38">
        <v>0</v>
      </c>
      <c r="AB7731" s="30"/>
      <c r="AC7731" s="31"/>
      <c r="AD7731" s="32"/>
      <c r="AE7731" s="32"/>
      <c r="AF7731" s="33"/>
      <c r="AJ7731" s="350"/>
      <c r="AK7731" s="3"/>
      <c r="AL7731" s="3"/>
      <c r="AM7731" s="311"/>
    </row>
    <row r="7732" spans="1:39" ht="12" customHeight="1" x14ac:dyDescent="0.25">
      <c r="A7732" s="73">
        <v>3501048</v>
      </c>
      <c r="B7732" s="98" t="s">
        <v>3200</v>
      </c>
      <c r="C7732" s="74"/>
      <c r="D7732" s="115">
        <v>363.17</v>
      </c>
      <c r="E7732" s="75" t="s">
        <v>6464</v>
      </c>
      <c r="F7732" s="309">
        <f t="shared" si="335"/>
        <v>435.80400000000003</v>
      </c>
      <c r="G7732" s="80" t="s">
        <v>3334</v>
      </c>
      <c r="H7732" s="358"/>
      <c r="L7732"/>
      <c r="M7732"/>
      <c r="P7732" s="9">
        <v>166</v>
      </c>
      <c r="V7732" s="39"/>
      <c r="Z7732" s="38"/>
      <c r="AA7732" s="38">
        <v>0</v>
      </c>
      <c r="AB7732" s="30"/>
      <c r="AC7732" s="31"/>
      <c r="AD7732" s="32"/>
      <c r="AE7732" s="32"/>
      <c r="AF7732" s="33"/>
      <c r="AJ7732" s="350"/>
      <c r="AK7732" s="3"/>
      <c r="AL7732" s="3"/>
      <c r="AM7732" s="311"/>
    </row>
    <row r="7733" spans="1:39" ht="12" customHeight="1" x14ac:dyDescent="0.25">
      <c r="A7733" s="73">
        <v>2701057</v>
      </c>
      <c r="B7733" s="98" t="s">
        <v>3065</v>
      </c>
      <c r="C7733" s="74"/>
      <c r="D7733" s="115">
        <v>234.07</v>
      </c>
      <c r="E7733" s="75"/>
      <c r="F7733" s="112">
        <f t="shared" si="335"/>
        <v>280.88399999999996</v>
      </c>
      <c r="G7733" s="80" t="s">
        <v>3334</v>
      </c>
      <c r="H7733" s="358"/>
      <c r="L7733"/>
      <c r="M7733"/>
      <c r="P7733" s="9">
        <v>166</v>
      </c>
      <c r="V7733" s="39"/>
      <c r="Z7733" s="38"/>
      <c r="AA7733" s="38">
        <v>0</v>
      </c>
      <c r="AB7733" s="30"/>
      <c r="AC7733" s="31"/>
      <c r="AD7733" s="32"/>
      <c r="AE7733" s="32"/>
      <c r="AF7733" s="33"/>
      <c r="AJ7733" s="350"/>
      <c r="AK7733" s="3"/>
      <c r="AL7733" s="3"/>
    </row>
    <row r="7734" spans="1:39" ht="12" customHeight="1" x14ac:dyDescent="0.25">
      <c r="A7734" s="73">
        <v>2701047</v>
      </c>
      <c r="B7734" s="98" t="s">
        <v>3066</v>
      </c>
      <c r="C7734" s="74"/>
      <c r="D7734" s="115">
        <v>245.78</v>
      </c>
      <c r="E7734" s="75" t="s">
        <v>6464</v>
      </c>
      <c r="F7734" s="112">
        <f t="shared" si="335"/>
        <v>294.93599999999998</v>
      </c>
      <c r="G7734" s="80" t="s">
        <v>3334</v>
      </c>
      <c r="H7734" s="358"/>
      <c r="L7734"/>
      <c r="M7734"/>
      <c r="P7734" s="9">
        <v>166</v>
      </c>
      <c r="V7734" s="39"/>
      <c r="Z7734" s="38"/>
      <c r="AA7734" s="38">
        <v>0</v>
      </c>
      <c r="AB7734" s="30"/>
      <c r="AC7734" s="31"/>
      <c r="AD7734" s="32"/>
      <c r="AE7734" s="32"/>
      <c r="AF7734" s="33"/>
      <c r="AJ7734" s="350"/>
      <c r="AK7734" s="3"/>
      <c r="AL7734" s="3"/>
    </row>
    <row r="7735" spans="1:39" ht="12" customHeight="1" x14ac:dyDescent="0.25">
      <c r="A7735" s="73">
        <v>2701019</v>
      </c>
      <c r="B7735" s="98" t="s">
        <v>3067</v>
      </c>
      <c r="C7735" s="74"/>
      <c r="D7735" s="115">
        <v>245.78</v>
      </c>
      <c r="E7735" s="75" t="s">
        <v>6464</v>
      </c>
      <c r="F7735" s="112">
        <f t="shared" si="335"/>
        <v>294.93599999999998</v>
      </c>
      <c r="G7735" s="80" t="s">
        <v>3334</v>
      </c>
      <c r="H7735" s="358"/>
      <c r="L7735"/>
      <c r="M7735"/>
      <c r="P7735" s="9">
        <v>166</v>
      </c>
      <c r="V7735" s="39"/>
      <c r="Z7735" s="38"/>
      <c r="AA7735" s="38">
        <v>0</v>
      </c>
      <c r="AB7735" s="30"/>
      <c r="AC7735" s="31"/>
      <c r="AD7735" s="32"/>
      <c r="AE7735" s="32"/>
      <c r="AF7735" s="33"/>
      <c r="AJ7735" s="350"/>
      <c r="AK7735" s="3"/>
      <c r="AL7735" s="3"/>
    </row>
    <row r="7736" spans="1:39" ht="12" customHeight="1" x14ac:dyDescent="0.25">
      <c r="A7736" s="73">
        <v>3503030</v>
      </c>
      <c r="B7736" s="98" t="s">
        <v>3068</v>
      </c>
      <c r="C7736" s="74"/>
      <c r="D7736" s="115">
        <v>364.6</v>
      </c>
      <c r="E7736" s="75" t="s">
        <v>6463</v>
      </c>
      <c r="F7736" s="309">
        <f t="shared" si="335"/>
        <v>437.52000000000004</v>
      </c>
      <c r="G7736" s="80" t="s">
        <v>3334</v>
      </c>
      <c r="H7736" s="358"/>
      <c r="L7736"/>
      <c r="M7736"/>
      <c r="P7736" s="9">
        <v>166</v>
      </c>
      <c r="V7736" s="39"/>
      <c r="Z7736" s="38"/>
      <c r="AA7736" s="38">
        <v>0</v>
      </c>
      <c r="AB7736" s="30"/>
      <c r="AC7736" s="31"/>
      <c r="AD7736" s="32"/>
      <c r="AE7736" s="32"/>
      <c r="AF7736" s="33"/>
      <c r="AJ7736" s="350"/>
      <c r="AK7736" s="3"/>
      <c r="AL7736" s="3"/>
      <c r="AM7736" s="311"/>
    </row>
    <row r="7737" spans="1:39" ht="12" customHeight="1" x14ac:dyDescent="0.25">
      <c r="A7737" s="73">
        <v>3503031</v>
      </c>
      <c r="B7737" s="98" t="s">
        <v>3069</v>
      </c>
      <c r="C7737" s="74"/>
      <c r="D7737" s="115">
        <v>364.5</v>
      </c>
      <c r="E7737" s="75" t="s">
        <v>6463</v>
      </c>
      <c r="F7737" s="309">
        <f t="shared" si="335"/>
        <v>437.4</v>
      </c>
      <c r="G7737" s="80" t="s">
        <v>3334</v>
      </c>
      <c r="H7737" s="358"/>
      <c r="L7737"/>
      <c r="M7737"/>
      <c r="P7737" s="9">
        <v>166</v>
      </c>
      <c r="V7737" s="39"/>
      <c r="Z7737" s="38"/>
      <c r="AA7737" s="38">
        <v>0</v>
      </c>
      <c r="AB7737" s="30"/>
      <c r="AC7737" s="31"/>
      <c r="AD7737" s="32"/>
      <c r="AE7737" s="32"/>
      <c r="AF7737" s="33"/>
      <c r="AJ7737" s="350"/>
      <c r="AK7737" s="3"/>
      <c r="AL7737" s="3"/>
      <c r="AM7737" s="311"/>
    </row>
    <row r="7738" spans="1:39" ht="12" customHeight="1" x14ac:dyDescent="0.25">
      <c r="A7738" s="73">
        <v>3503032</v>
      </c>
      <c r="B7738" s="98" t="s">
        <v>3070</v>
      </c>
      <c r="C7738" s="74"/>
      <c r="D7738" s="115">
        <v>364.6</v>
      </c>
      <c r="E7738" s="75" t="s">
        <v>6463</v>
      </c>
      <c r="F7738" s="309">
        <f t="shared" si="335"/>
        <v>437.52000000000004</v>
      </c>
      <c r="G7738" s="80" t="s">
        <v>3334</v>
      </c>
      <c r="H7738" s="358"/>
      <c r="L7738"/>
      <c r="M7738"/>
      <c r="P7738" s="9">
        <v>166</v>
      </c>
      <c r="V7738" s="39"/>
      <c r="Z7738" s="38"/>
      <c r="AA7738" s="38">
        <v>0</v>
      </c>
      <c r="AB7738" s="30"/>
      <c r="AC7738" s="31"/>
      <c r="AD7738" s="32"/>
      <c r="AE7738" s="32"/>
      <c r="AF7738" s="33"/>
      <c r="AJ7738" s="350"/>
      <c r="AK7738" s="3"/>
      <c r="AL7738" s="3"/>
      <c r="AM7738" s="311"/>
    </row>
    <row r="7739" spans="1:39" ht="12" customHeight="1" x14ac:dyDescent="0.25">
      <c r="A7739" s="73">
        <v>3503033</v>
      </c>
      <c r="B7739" s="98" t="s">
        <v>3071</v>
      </c>
      <c r="C7739" s="74"/>
      <c r="D7739" s="115">
        <v>364.6</v>
      </c>
      <c r="E7739" s="75" t="s">
        <v>6463</v>
      </c>
      <c r="F7739" s="309">
        <f t="shared" si="335"/>
        <v>437.52000000000004</v>
      </c>
      <c r="G7739" s="80" t="s">
        <v>3334</v>
      </c>
      <c r="H7739" s="358"/>
      <c r="L7739"/>
      <c r="M7739"/>
      <c r="P7739" s="9">
        <v>166</v>
      </c>
      <c r="V7739" s="39"/>
      <c r="Z7739" s="38"/>
      <c r="AA7739" s="38">
        <v>0</v>
      </c>
      <c r="AB7739" s="30"/>
      <c r="AC7739" s="31"/>
      <c r="AD7739" s="32"/>
      <c r="AE7739" s="32"/>
      <c r="AF7739" s="33"/>
      <c r="AJ7739" s="350"/>
      <c r="AK7739" s="3"/>
      <c r="AL7739" s="3"/>
      <c r="AM7739" s="311"/>
    </row>
    <row r="7740" spans="1:39" ht="12" customHeight="1" x14ac:dyDescent="0.25">
      <c r="A7740" s="73">
        <v>3503034</v>
      </c>
      <c r="B7740" s="98" t="s">
        <v>3072</v>
      </c>
      <c r="C7740" s="74"/>
      <c r="D7740" s="115">
        <v>364.6</v>
      </c>
      <c r="E7740" s="75" t="s">
        <v>6463</v>
      </c>
      <c r="F7740" s="309">
        <f t="shared" si="335"/>
        <v>437.52000000000004</v>
      </c>
      <c r="G7740" s="80" t="s">
        <v>3334</v>
      </c>
      <c r="H7740" s="358"/>
      <c r="L7740"/>
      <c r="M7740"/>
      <c r="P7740" s="9">
        <v>166</v>
      </c>
      <c r="V7740" s="39"/>
      <c r="Z7740" s="38"/>
      <c r="AA7740" s="38">
        <v>0</v>
      </c>
      <c r="AB7740" s="30"/>
      <c r="AC7740" s="31"/>
      <c r="AD7740" s="32"/>
      <c r="AE7740" s="32"/>
      <c r="AF7740" s="33"/>
      <c r="AJ7740" s="350"/>
      <c r="AK7740" s="3"/>
      <c r="AL7740" s="3"/>
      <c r="AM7740" s="311"/>
    </row>
    <row r="7741" spans="1:39" ht="12" customHeight="1" x14ac:dyDescent="0.25">
      <c r="A7741" s="73">
        <v>3503075</v>
      </c>
      <c r="B7741" s="98" t="s">
        <v>3073</v>
      </c>
      <c r="C7741" s="74"/>
      <c r="D7741" s="115">
        <v>364.6</v>
      </c>
      <c r="E7741" s="75" t="s">
        <v>6463</v>
      </c>
      <c r="F7741" s="309">
        <f t="shared" si="335"/>
        <v>437.52000000000004</v>
      </c>
      <c r="G7741" s="80" t="s">
        <v>3334</v>
      </c>
      <c r="H7741" s="358"/>
      <c r="L7741"/>
      <c r="M7741"/>
      <c r="P7741" s="9">
        <v>166</v>
      </c>
      <c r="V7741" s="39"/>
      <c r="Z7741" s="38"/>
      <c r="AA7741" s="38">
        <v>0</v>
      </c>
      <c r="AB7741" s="30"/>
      <c r="AC7741" s="31"/>
      <c r="AD7741" s="32"/>
      <c r="AE7741" s="32"/>
      <c r="AF7741" s="33"/>
      <c r="AJ7741" s="350"/>
      <c r="AK7741" s="3"/>
      <c r="AL7741" s="3"/>
      <c r="AM7741" s="311"/>
    </row>
    <row r="7742" spans="1:39" ht="12" customHeight="1" x14ac:dyDescent="0.25">
      <c r="A7742" s="73">
        <v>3503035</v>
      </c>
      <c r="B7742" s="98" t="s">
        <v>3074</v>
      </c>
      <c r="C7742" s="74"/>
      <c r="D7742" s="115">
        <v>364.6</v>
      </c>
      <c r="E7742" s="75" t="s">
        <v>6463</v>
      </c>
      <c r="F7742" s="309">
        <f t="shared" si="335"/>
        <v>437.52000000000004</v>
      </c>
      <c r="G7742" s="80" t="s">
        <v>3334</v>
      </c>
      <c r="H7742" s="358"/>
      <c r="L7742"/>
      <c r="M7742"/>
      <c r="P7742" s="9">
        <v>166</v>
      </c>
      <c r="V7742" s="39"/>
      <c r="Z7742" s="38"/>
      <c r="AA7742" s="38">
        <v>0</v>
      </c>
      <c r="AB7742" s="30"/>
      <c r="AC7742" s="31"/>
      <c r="AD7742" s="32"/>
      <c r="AE7742" s="32"/>
      <c r="AF7742" s="33"/>
      <c r="AJ7742" s="350"/>
      <c r="AK7742" s="3"/>
      <c r="AL7742" s="3"/>
      <c r="AM7742" s="311"/>
    </row>
    <row r="7743" spans="1:39" ht="12" customHeight="1" x14ac:dyDescent="0.25">
      <c r="A7743" s="73">
        <v>3503036</v>
      </c>
      <c r="B7743" s="98" t="s">
        <v>3075</v>
      </c>
      <c r="C7743" s="74"/>
      <c r="D7743" s="115">
        <v>364.6</v>
      </c>
      <c r="E7743" s="75" t="s">
        <v>6463</v>
      </c>
      <c r="F7743" s="309">
        <f t="shared" si="335"/>
        <v>437.52000000000004</v>
      </c>
      <c r="G7743" s="80" t="s">
        <v>3334</v>
      </c>
      <c r="H7743" s="358"/>
      <c r="L7743"/>
      <c r="M7743"/>
      <c r="P7743" s="9">
        <v>166</v>
      </c>
      <c r="V7743" s="39"/>
      <c r="Z7743" s="38"/>
      <c r="AA7743" s="38">
        <v>0</v>
      </c>
      <c r="AB7743" s="30"/>
      <c r="AC7743" s="31"/>
      <c r="AD7743" s="32"/>
      <c r="AE7743" s="32"/>
      <c r="AF7743" s="33"/>
      <c r="AJ7743" s="350"/>
      <c r="AK7743" s="3"/>
      <c r="AL7743" s="3"/>
      <c r="AM7743" s="311"/>
    </row>
    <row r="7744" spans="1:39" ht="12" customHeight="1" x14ac:dyDescent="0.25">
      <c r="A7744" s="73">
        <v>3502016</v>
      </c>
      <c r="B7744" s="98" t="s">
        <v>3076</v>
      </c>
      <c r="C7744" s="74"/>
      <c r="D7744" s="115">
        <v>472.12</v>
      </c>
      <c r="E7744" s="75" t="s">
        <v>6464</v>
      </c>
      <c r="F7744" s="309">
        <f t="shared" si="335"/>
        <v>566.54399999999998</v>
      </c>
      <c r="G7744" s="80" t="s">
        <v>3334</v>
      </c>
      <c r="H7744" s="358"/>
      <c r="L7744"/>
      <c r="M7744"/>
      <c r="P7744" s="9">
        <v>166</v>
      </c>
      <c r="V7744" s="39"/>
      <c r="Z7744" s="38"/>
      <c r="AA7744" s="38">
        <v>0</v>
      </c>
      <c r="AB7744" s="30"/>
      <c r="AC7744" s="31"/>
      <c r="AD7744" s="32"/>
      <c r="AE7744" s="32"/>
      <c r="AF7744" s="33"/>
      <c r="AJ7744" s="350"/>
      <c r="AK7744" s="3"/>
      <c r="AL7744" s="3"/>
      <c r="AM7744" s="311"/>
    </row>
    <row r="7745" spans="1:39" ht="12" customHeight="1" x14ac:dyDescent="0.25">
      <c r="A7745" s="73">
        <v>3502017</v>
      </c>
      <c r="B7745" s="98" t="s">
        <v>3077</v>
      </c>
      <c r="C7745" s="74"/>
      <c r="D7745" s="115">
        <v>619.66</v>
      </c>
      <c r="E7745" s="75"/>
      <c r="F7745" s="112">
        <f t="shared" si="335"/>
        <v>743.59199999999998</v>
      </c>
      <c r="G7745" s="80" t="s">
        <v>3334</v>
      </c>
      <c r="H7745" s="358"/>
      <c r="L7745"/>
      <c r="M7745"/>
      <c r="P7745" s="9">
        <v>166</v>
      </c>
      <c r="V7745" s="39"/>
      <c r="Z7745" s="38"/>
      <c r="AA7745" s="38">
        <v>15.000231128368696</v>
      </c>
      <c r="AB7745" s="30"/>
      <c r="AC7745" s="31"/>
      <c r="AD7745" s="32"/>
      <c r="AE7745" s="32"/>
      <c r="AF7745" s="33"/>
      <c r="AJ7745" s="350"/>
      <c r="AK7745" s="3"/>
      <c r="AL7745" s="3"/>
    </row>
    <row r="7746" spans="1:39" ht="12" customHeight="1" x14ac:dyDescent="0.25">
      <c r="A7746" s="73">
        <v>3502018</v>
      </c>
      <c r="B7746" s="98" t="s">
        <v>3078</v>
      </c>
      <c r="C7746" s="74"/>
      <c r="D7746" s="115">
        <v>472.12</v>
      </c>
      <c r="E7746" s="75" t="s">
        <v>6464</v>
      </c>
      <c r="F7746" s="309">
        <f t="shared" si="335"/>
        <v>566.54399999999998</v>
      </c>
      <c r="G7746" s="80" t="s">
        <v>3334</v>
      </c>
      <c r="H7746" s="358"/>
      <c r="L7746"/>
      <c r="M7746"/>
      <c r="P7746" s="9">
        <v>166</v>
      </c>
      <c r="V7746" s="39"/>
      <c r="Z7746" s="38"/>
      <c r="AA7746" s="38">
        <v>0</v>
      </c>
      <c r="AB7746" s="30"/>
      <c r="AC7746" s="31"/>
      <c r="AD7746" s="32"/>
      <c r="AE7746" s="32"/>
      <c r="AF7746" s="33"/>
      <c r="AJ7746" s="350"/>
      <c r="AK7746" s="3"/>
      <c r="AL7746" s="3"/>
      <c r="AM7746" s="311"/>
    </row>
    <row r="7747" spans="1:39" ht="12" customHeight="1" x14ac:dyDescent="0.25">
      <c r="A7747" s="73">
        <v>3501031</v>
      </c>
      <c r="B7747" s="98" t="s">
        <v>3079</v>
      </c>
      <c r="C7747" s="74"/>
      <c r="D7747" s="115">
        <v>461.41</v>
      </c>
      <c r="E7747" s="75" t="s">
        <v>6464</v>
      </c>
      <c r="F7747" s="309">
        <f t="shared" si="335"/>
        <v>553.69200000000001</v>
      </c>
      <c r="G7747" s="80" t="s">
        <v>3334</v>
      </c>
      <c r="H7747" s="358"/>
      <c r="L7747"/>
      <c r="M7747"/>
      <c r="P7747" s="9">
        <v>166</v>
      </c>
      <c r="V7747" s="39"/>
      <c r="Z7747" s="38"/>
      <c r="AA7747" s="38">
        <v>0</v>
      </c>
      <c r="AB7747" s="30"/>
      <c r="AC7747" s="31"/>
      <c r="AD7747" s="32"/>
      <c r="AE7747" s="32"/>
      <c r="AF7747" s="33"/>
      <c r="AJ7747" s="350"/>
      <c r="AK7747" s="3"/>
      <c r="AL7747" s="3"/>
      <c r="AM7747" s="311"/>
    </row>
    <row r="7748" spans="1:39" ht="12" customHeight="1" x14ac:dyDescent="0.25">
      <c r="A7748" s="73">
        <v>3501032</v>
      </c>
      <c r="B7748" s="98" t="s">
        <v>3080</v>
      </c>
      <c r="C7748" s="74"/>
      <c r="D7748" s="115">
        <v>461.41</v>
      </c>
      <c r="E7748" s="75" t="s">
        <v>6464</v>
      </c>
      <c r="F7748" s="309">
        <f t="shared" si="335"/>
        <v>553.69200000000001</v>
      </c>
      <c r="G7748" s="80" t="s">
        <v>3334</v>
      </c>
      <c r="H7748" s="358"/>
      <c r="L7748"/>
      <c r="M7748"/>
      <c r="P7748" s="9">
        <v>166</v>
      </c>
      <c r="V7748" s="39"/>
      <c r="Z7748" s="38"/>
      <c r="AA7748" s="38">
        <v>0</v>
      </c>
      <c r="AB7748" s="30"/>
      <c r="AC7748" s="31"/>
      <c r="AD7748" s="32"/>
      <c r="AE7748" s="32"/>
      <c r="AF7748" s="33"/>
      <c r="AJ7748" s="350"/>
      <c r="AK7748" s="3"/>
      <c r="AL7748" s="3"/>
      <c r="AM7748" s="311"/>
    </row>
    <row r="7749" spans="1:39" ht="12" customHeight="1" x14ac:dyDescent="0.25">
      <c r="A7749" s="73">
        <v>3501033</v>
      </c>
      <c r="B7749" s="98" t="s">
        <v>3081</v>
      </c>
      <c r="C7749" s="74"/>
      <c r="D7749" s="115">
        <v>461.41</v>
      </c>
      <c r="E7749" s="75"/>
      <c r="F7749" s="309">
        <f t="shared" si="335"/>
        <v>553.69200000000001</v>
      </c>
      <c r="G7749" s="80" t="s">
        <v>3334</v>
      </c>
      <c r="H7749" s="358"/>
      <c r="L7749"/>
      <c r="M7749"/>
      <c r="P7749" s="9">
        <v>166</v>
      </c>
      <c r="V7749" s="39"/>
      <c r="Z7749" s="38"/>
      <c r="AA7749" s="38">
        <v>0</v>
      </c>
      <c r="AB7749" s="30"/>
      <c r="AC7749" s="31"/>
      <c r="AD7749" s="32"/>
      <c r="AE7749" s="32"/>
      <c r="AF7749" s="33"/>
      <c r="AJ7749" s="350"/>
      <c r="AK7749" s="3"/>
      <c r="AL7749" s="3"/>
      <c r="AM7749" s="311"/>
    </row>
    <row r="7750" spans="1:39" ht="12" customHeight="1" x14ac:dyDescent="0.25">
      <c r="A7750" s="73">
        <v>3501034</v>
      </c>
      <c r="B7750" s="98" t="s">
        <v>3082</v>
      </c>
      <c r="C7750" s="74"/>
      <c r="D7750" s="115">
        <v>461.41</v>
      </c>
      <c r="E7750" s="75"/>
      <c r="F7750" s="309">
        <f t="shared" si="335"/>
        <v>553.69200000000001</v>
      </c>
      <c r="G7750" s="80" t="s">
        <v>3334</v>
      </c>
      <c r="H7750" s="358"/>
      <c r="L7750"/>
      <c r="M7750"/>
      <c r="P7750" s="9">
        <v>166</v>
      </c>
      <c r="V7750" s="39"/>
      <c r="Z7750" s="38"/>
      <c r="AA7750" s="38">
        <v>0</v>
      </c>
      <c r="AB7750" s="30"/>
      <c r="AC7750" s="31"/>
      <c r="AD7750" s="32"/>
      <c r="AE7750" s="32"/>
      <c r="AF7750" s="33"/>
      <c r="AJ7750" s="350"/>
      <c r="AK7750" s="3"/>
      <c r="AL7750" s="3"/>
      <c r="AM7750" s="311"/>
    </row>
    <row r="7751" spans="1:39" ht="12" customHeight="1" x14ac:dyDescent="0.25">
      <c r="A7751" s="73">
        <v>3501035</v>
      </c>
      <c r="B7751" s="98" t="s">
        <v>3083</v>
      </c>
      <c r="C7751" s="74"/>
      <c r="D7751" s="115">
        <v>461.41</v>
      </c>
      <c r="E7751" s="75" t="s">
        <v>6464</v>
      </c>
      <c r="F7751" s="309">
        <f t="shared" si="335"/>
        <v>553.69200000000001</v>
      </c>
      <c r="G7751" s="80" t="s">
        <v>3334</v>
      </c>
      <c r="H7751" s="358"/>
      <c r="L7751"/>
      <c r="M7751"/>
      <c r="P7751" s="9">
        <v>166</v>
      </c>
      <c r="V7751" s="39"/>
      <c r="Z7751" s="38"/>
      <c r="AA7751" s="38">
        <v>0</v>
      </c>
      <c r="AB7751" s="30"/>
      <c r="AC7751" s="31"/>
      <c r="AD7751" s="32"/>
      <c r="AE7751" s="32"/>
      <c r="AF7751" s="33"/>
      <c r="AJ7751" s="350"/>
      <c r="AK7751" s="3"/>
      <c r="AL7751" s="3"/>
      <c r="AM7751" s="311"/>
    </row>
    <row r="7752" spans="1:39" ht="12" customHeight="1" x14ac:dyDescent="0.25">
      <c r="A7752" s="73">
        <v>3501036</v>
      </c>
      <c r="B7752" s="98" t="s">
        <v>3084</v>
      </c>
      <c r="C7752" s="74"/>
      <c r="D7752" s="115">
        <v>461.41</v>
      </c>
      <c r="E7752" s="75"/>
      <c r="F7752" s="309">
        <f t="shared" si="335"/>
        <v>553.69200000000001</v>
      </c>
      <c r="G7752" s="80" t="s">
        <v>3334</v>
      </c>
      <c r="H7752" s="358"/>
      <c r="L7752"/>
      <c r="M7752"/>
      <c r="P7752" s="9">
        <v>166</v>
      </c>
      <c r="V7752" s="39"/>
      <c r="Z7752" s="38"/>
      <c r="AA7752" s="38">
        <v>0</v>
      </c>
      <c r="AB7752" s="30"/>
      <c r="AC7752" s="31"/>
      <c r="AD7752" s="32"/>
      <c r="AE7752" s="32"/>
      <c r="AF7752" s="33"/>
      <c r="AJ7752" s="350"/>
      <c r="AK7752" s="3"/>
      <c r="AL7752" s="3"/>
      <c r="AM7752" s="311"/>
    </row>
    <row r="7753" spans="1:39" ht="12" customHeight="1" x14ac:dyDescent="0.25">
      <c r="A7753" s="73">
        <v>3501037</v>
      </c>
      <c r="B7753" s="98" t="s">
        <v>3085</v>
      </c>
      <c r="C7753" s="74"/>
      <c r="D7753" s="115">
        <v>461.41</v>
      </c>
      <c r="E7753" s="75" t="s">
        <v>6464</v>
      </c>
      <c r="F7753" s="309">
        <f t="shared" si="335"/>
        <v>553.69200000000001</v>
      </c>
      <c r="G7753" s="80" t="s">
        <v>3334</v>
      </c>
      <c r="H7753" s="358"/>
      <c r="L7753"/>
      <c r="M7753"/>
      <c r="P7753" s="9">
        <v>166</v>
      </c>
      <c r="V7753" s="39"/>
      <c r="Z7753" s="38"/>
      <c r="AA7753" s="38">
        <v>0</v>
      </c>
      <c r="AB7753" s="30"/>
      <c r="AC7753" s="31"/>
      <c r="AD7753" s="32"/>
      <c r="AE7753" s="32"/>
      <c r="AF7753" s="33"/>
      <c r="AJ7753" s="350"/>
      <c r="AK7753" s="3"/>
      <c r="AL7753" s="3"/>
      <c r="AM7753" s="311"/>
    </row>
    <row r="7754" spans="1:39" ht="12" customHeight="1" x14ac:dyDescent="0.25">
      <c r="A7754" s="73">
        <v>3503024</v>
      </c>
      <c r="B7754" s="98" t="s">
        <v>3012</v>
      </c>
      <c r="C7754" s="74"/>
      <c r="D7754" s="115">
        <v>240.96</v>
      </c>
      <c r="E7754" s="75" t="s">
        <v>6463</v>
      </c>
      <c r="F7754" s="309">
        <f t="shared" si="335"/>
        <v>289.15199999999999</v>
      </c>
      <c r="G7754" s="80" t="s">
        <v>3334</v>
      </c>
      <c r="H7754" s="358"/>
      <c r="L7754"/>
      <c r="M7754"/>
      <c r="P7754" s="9">
        <v>166</v>
      </c>
      <c r="V7754" s="39"/>
      <c r="Z7754" s="38"/>
      <c r="AA7754" s="38">
        <v>0</v>
      </c>
      <c r="AB7754" s="30"/>
      <c r="AC7754" s="31"/>
      <c r="AD7754" s="32"/>
      <c r="AE7754" s="32"/>
      <c r="AF7754" s="33"/>
      <c r="AJ7754" s="350"/>
      <c r="AK7754" s="3"/>
      <c r="AL7754" s="3"/>
      <c r="AM7754" s="311"/>
    </row>
    <row r="7755" spans="1:39" ht="12" customHeight="1" x14ac:dyDescent="0.25">
      <c r="A7755" s="73">
        <v>3503025</v>
      </c>
      <c r="B7755" s="98" t="s">
        <v>3013</v>
      </c>
      <c r="C7755" s="74"/>
      <c r="D7755" s="115">
        <v>240.96</v>
      </c>
      <c r="E7755" s="75" t="s">
        <v>6463</v>
      </c>
      <c r="F7755" s="309">
        <f t="shared" si="335"/>
        <v>289.15199999999999</v>
      </c>
      <c r="G7755" s="80" t="s">
        <v>3334</v>
      </c>
      <c r="H7755" s="358"/>
      <c r="L7755"/>
      <c r="M7755"/>
      <c r="P7755" s="9">
        <v>166</v>
      </c>
      <c r="V7755" s="39"/>
      <c r="Z7755" s="38"/>
      <c r="AA7755" s="38">
        <v>0</v>
      </c>
      <c r="AB7755" s="30"/>
      <c r="AC7755" s="31"/>
      <c r="AD7755" s="32"/>
      <c r="AE7755" s="32"/>
      <c r="AF7755" s="33"/>
      <c r="AJ7755" s="350"/>
      <c r="AK7755" s="3"/>
      <c r="AL7755" s="3"/>
      <c r="AM7755" s="311"/>
    </row>
    <row r="7756" spans="1:39" ht="12" customHeight="1" x14ac:dyDescent="0.25">
      <c r="A7756" s="73">
        <v>3503026</v>
      </c>
      <c r="B7756" s="98" t="s">
        <v>3014</v>
      </c>
      <c r="C7756" s="74"/>
      <c r="D7756" s="115">
        <v>240.96</v>
      </c>
      <c r="E7756" s="75"/>
      <c r="F7756" s="309">
        <f t="shared" si="335"/>
        <v>289.15199999999999</v>
      </c>
      <c r="G7756" s="80" t="s">
        <v>3334</v>
      </c>
      <c r="H7756" s="358"/>
      <c r="L7756"/>
      <c r="M7756"/>
      <c r="P7756" s="9">
        <v>166</v>
      </c>
      <c r="V7756" s="39"/>
      <c r="Z7756" s="38"/>
      <c r="AA7756" s="38">
        <v>0</v>
      </c>
      <c r="AB7756" s="30"/>
      <c r="AC7756" s="31"/>
      <c r="AD7756" s="32"/>
      <c r="AE7756" s="32"/>
      <c r="AF7756" s="33"/>
      <c r="AJ7756" s="350"/>
      <c r="AK7756" s="3"/>
      <c r="AL7756" s="3"/>
      <c r="AM7756" s="311"/>
    </row>
    <row r="7757" spans="1:39" ht="12" customHeight="1" x14ac:dyDescent="0.25">
      <c r="A7757" s="73">
        <v>3503027</v>
      </c>
      <c r="B7757" s="98" t="s">
        <v>3086</v>
      </c>
      <c r="C7757" s="74"/>
      <c r="D7757" s="115">
        <v>364.6</v>
      </c>
      <c r="E7757" s="75" t="s">
        <v>6463</v>
      </c>
      <c r="F7757" s="309">
        <f t="shared" si="335"/>
        <v>437.52000000000004</v>
      </c>
      <c r="G7757" s="80" t="s">
        <v>3334</v>
      </c>
      <c r="H7757" s="358"/>
      <c r="L7757"/>
      <c r="M7757"/>
      <c r="P7757" s="9">
        <v>166</v>
      </c>
      <c r="V7757" s="39"/>
      <c r="Z7757" s="38"/>
      <c r="AA7757" s="38">
        <v>0</v>
      </c>
      <c r="AB7757" s="30"/>
      <c r="AC7757" s="31"/>
      <c r="AD7757" s="32"/>
      <c r="AE7757" s="32"/>
      <c r="AF7757" s="33"/>
      <c r="AJ7757" s="350"/>
      <c r="AK7757" s="3"/>
      <c r="AL7757" s="3"/>
      <c r="AM7757" s="311"/>
    </row>
    <row r="7758" spans="1:39" ht="12" customHeight="1" x14ac:dyDescent="0.25">
      <c r="A7758" s="73">
        <v>3503028</v>
      </c>
      <c r="B7758" s="98" t="s">
        <v>3087</v>
      </c>
      <c r="C7758" s="74"/>
      <c r="D7758" s="115">
        <v>364.6</v>
      </c>
      <c r="E7758" s="75" t="s">
        <v>6463</v>
      </c>
      <c r="F7758" s="309">
        <f t="shared" si="335"/>
        <v>437.52000000000004</v>
      </c>
      <c r="G7758" s="80" t="s">
        <v>3334</v>
      </c>
      <c r="H7758" s="358"/>
      <c r="L7758"/>
      <c r="M7758"/>
      <c r="P7758" s="9">
        <v>166</v>
      </c>
      <c r="V7758" s="39"/>
      <c r="Z7758" s="38"/>
      <c r="AA7758" s="38">
        <v>0</v>
      </c>
      <c r="AB7758" s="30"/>
      <c r="AC7758" s="31"/>
      <c r="AD7758" s="32"/>
      <c r="AE7758" s="32"/>
      <c r="AF7758" s="33"/>
      <c r="AJ7758" s="350"/>
      <c r="AK7758" s="3"/>
      <c r="AL7758" s="3"/>
      <c r="AM7758" s="311"/>
    </row>
    <row r="7759" spans="1:39" ht="12" customHeight="1" x14ac:dyDescent="0.25">
      <c r="A7759" s="73">
        <v>3503029</v>
      </c>
      <c r="B7759" s="98" t="s">
        <v>3088</v>
      </c>
      <c r="C7759" s="74"/>
      <c r="D7759" s="115">
        <v>364.6</v>
      </c>
      <c r="E7759" s="75" t="s">
        <v>6463</v>
      </c>
      <c r="F7759" s="309">
        <f t="shared" si="335"/>
        <v>437.52000000000004</v>
      </c>
      <c r="G7759" s="80" t="s">
        <v>3334</v>
      </c>
      <c r="H7759" s="358"/>
      <c r="L7759"/>
      <c r="M7759"/>
      <c r="P7759" s="9">
        <v>166</v>
      </c>
      <c r="V7759" s="39"/>
      <c r="Z7759" s="38"/>
      <c r="AA7759" s="38">
        <v>0</v>
      </c>
      <c r="AB7759" s="30"/>
      <c r="AC7759" s="31"/>
      <c r="AD7759" s="32"/>
      <c r="AE7759" s="32"/>
      <c r="AF7759" s="33"/>
      <c r="AJ7759" s="350"/>
      <c r="AK7759" s="3"/>
      <c r="AL7759" s="3"/>
      <c r="AM7759" s="311"/>
    </row>
    <row r="7760" spans="1:39" ht="12" customHeight="1" x14ac:dyDescent="0.25">
      <c r="A7760" s="73">
        <v>2701028</v>
      </c>
      <c r="B7760" s="98" t="s">
        <v>3166</v>
      </c>
      <c r="C7760" s="74"/>
      <c r="D7760" s="115">
        <v>265.74</v>
      </c>
      <c r="E7760" s="75" t="s">
        <v>6464</v>
      </c>
      <c r="F7760" s="112">
        <f t="shared" si="335"/>
        <v>318.88799999999998</v>
      </c>
      <c r="G7760" s="80" t="s">
        <v>3334</v>
      </c>
      <c r="H7760" s="358"/>
      <c r="L7760"/>
      <c r="M7760"/>
      <c r="P7760" s="9">
        <v>166</v>
      </c>
      <c r="V7760" s="39"/>
      <c r="Z7760" s="38"/>
      <c r="AA7760" s="38">
        <v>0</v>
      </c>
      <c r="AB7760" s="30"/>
      <c r="AC7760" s="31"/>
      <c r="AD7760" s="32"/>
      <c r="AE7760" s="32"/>
      <c r="AF7760" s="33"/>
      <c r="AJ7760" s="350"/>
      <c r="AK7760" s="3"/>
      <c r="AL7760" s="3"/>
    </row>
    <row r="7761" spans="1:39" ht="12" customHeight="1" x14ac:dyDescent="0.25">
      <c r="A7761" s="73">
        <v>2701046</v>
      </c>
      <c r="B7761" s="98" t="s">
        <v>3032</v>
      </c>
      <c r="C7761" s="74"/>
      <c r="D7761" s="115">
        <v>203.84</v>
      </c>
      <c r="E7761" s="75"/>
      <c r="F7761" s="112">
        <f t="shared" si="335"/>
        <v>244.608</v>
      </c>
      <c r="G7761" s="80" t="s">
        <v>3334</v>
      </c>
      <c r="H7761" s="358"/>
      <c r="L7761"/>
      <c r="M7761"/>
      <c r="P7761" s="9">
        <v>166</v>
      </c>
      <c r="V7761" s="39"/>
      <c r="Z7761" s="38"/>
      <c r="AA7761" s="38">
        <v>0</v>
      </c>
      <c r="AB7761" s="30"/>
      <c r="AC7761" s="31"/>
      <c r="AD7761" s="32"/>
      <c r="AE7761" s="32"/>
      <c r="AF7761" s="33"/>
      <c r="AJ7761" s="350"/>
      <c r="AK7761" s="3"/>
      <c r="AL7761" s="3"/>
    </row>
    <row r="7762" spans="1:39" ht="12" customHeight="1" x14ac:dyDescent="0.25">
      <c r="A7762" s="73">
        <v>2701005</v>
      </c>
      <c r="B7762" s="98" t="s">
        <v>3033</v>
      </c>
      <c r="C7762" s="74"/>
      <c r="D7762" s="115">
        <v>203.84</v>
      </c>
      <c r="E7762" s="75"/>
      <c r="F7762" s="112">
        <f t="shared" si="335"/>
        <v>244.608</v>
      </c>
      <c r="G7762" s="80" t="s">
        <v>3334</v>
      </c>
      <c r="H7762" s="358"/>
      <c r="L7762"/>
      <c r="M7762"/>
      <c r="P7762" s="9">
        <v>166</v>
      </c>
      <c r="V7762" s="39"/>
      <c r="Z7762" s="38"/>
      <c r="AA7762" s="38">
        <v>0</v>
      </c>
      <c r="AB7762" s="30"/>
      <c r="AC7762" s="31"/>
      <c r="AD7762" s="32"/>
      <c r="AE7762" s="32"/>
      <c r="AF7762" s="33"/>
      <c r="AJ7762" s="350"/>
      <c r="AK7762" s="3"/>
      <c r="AL7762" s="3"/>
    </row>
    <row r="7763" spans="1:39" ht="12" customHeight="1" x14ac:dyDescent="0.25">
      <c r="A7763" s="73">
        <v>2701055</v>
      </c>
      <c r="B7763" s="98" t="s">
        <v>3034</v>
      </c>
      <c r="C7763" s="74"/>
      <c r="D7763" s="115">
        <v>218.12</v>
      </c>
      <c r="E7763" s="75"/>
      <c r="F7763" s="112">
        <f t="shared" si="335"/>
        <v>261.74399999999997</v>
      </c>
      <c r="G7763" s="80" t="s">
        <v>3334</v>
      </c>
      <c r="H7763" s="358"/>
      <c r="L7763"/>
      <c r="M7763"/>
      <c r="P7763" s="9">
        <v>166</v>
      </c>
      <c r="V7763" s="39"/>
      <c r="Z7763" s="38"/>
      <c r="AA7763" s="38">
        <v>0</v>
      </c>
      <c r="AB7763" s="30"/>
      <c r="AC7763" s="31"/>
      <c r="AD7763" s="32"/>
      <c r="AE7763" s="32"/>
      <c r="AF7763" s="33"/>
      <c r="AJ7763" s="350"/>
      <c r="AK7763" s="3"/>
      <c r="AL7763" s="3"/>
    </row>
    <row r="7764" spans="1:39" ht="12" customHeight="1" x14ac:dyDescent="0.25">
      <c r="A7764" s="73">
        <v>2701010</v>
      </c>
      <c r="B7764" s="98" t="s">
        <v>3035</v>
      </c>
      <c r="C7764" s="74"/>
      <c r="D7764" s="115">
        <v>203.84</v>
      </c>
      <c r="E7764" s="75"/>
      <c r="F7764" s="112">
        <f t="shared" si="335"/>
        <v>244.608</v>
      </c>
      <c r="G7764" s="80" t="s">
        <v>3334</v>
      </c>
      <c r="H7764" s="358"/>
      <c r="L7764"/>
      <c r="M7764"/>
      <c r="P7764" s="9">
        <v>166</v>
      </c>
      <c r="V7764" s="39"/>
      <c r="Z7764" s="38"/>
      <c r="AA7764" s="38">
        <v>0</v>
      </c>
      <c r="AB7764" s="30"/>
      <c r="AC7764" s="31"/>
      <c r="AD7764" s="32"/>
      <c r="AE7764" s="32"/>
      <c r="AF7764" s="33"/>
      <c r="AJ7764" s="350"/>
      <c r="AK7764" s="3"/>
      <c r="AL7764" s="3"/>
    </row>
    <row r="7765" spans="1:39" ht="12" customHeight="1" x14ac:dyDescent="0.25">
      <c r="A7765" s="73">
        <v>2701001</v>
      </c>
      <c r="B7765" s="98" t="s">
        <v>3036</v>
      </c>
      <c r="C7765" s="74"/>
      <c r="D7765" s="115">
        <v>229.65</v>
      </c>
      <c r="E7765" s="75" t="s">
        <v>6464</v>
      </c>
      <c r="F7765" s="112">
        <f t="shared" si="335"/>
        <v>275.58</v>
      </c>
      <c r="G7765" s="80" t="s">
        <v>3334</v>
      </c>
      <c r="H7765" s="358"/>
      <c r="L7765"/>
      <c r="M7765"/>
      <c r="P7765" s="9">
        <v>166</v>
      </c>
      <c r="V7765" s="39"/>
      <c r="Z7765" s="38"/>
      <c r="AA7765" s="38">
        <v>0</v>
      </c>
      <c r="AB7765" s="30"/>
      <c r="AC7765" s="31"/>
      <c r="AD7765" s="32"/>
      <c r="AE7765" s="32"/>
      <c r="AF7765" s="33"/>
      <c r="AJ7765" s="350"/>
      <c r="AK7765" s="3"/>
      <c r="AL7765" s="3"/>
    </row>
    <row r="7766" spans="1:39" ht="12" customHeight="1" x14ac:dyDescent="0.25">
      <c r="A7766" s="73">
        <v>2701036</v>
      </c>
      <c r="B7766" s="98" t="s">
        <v>3037</v>
      </c>
      <c r="C7766" s="74"/>
      <c r="D7766" s="115">
        <v>203.84</v>
      </c>
      <c r="E7766" s="75" t="s">
        <v>6464</v>
      </c>
      <c r="F7766" s="112">
        <f t="shared" si="335"/>
        <v>244.608</v>
      </c>
      <c r="G7766" s="80" t="s">
        <v>3334</v>
      </c>
      <c r="H7766" s="358"/>
      <c r="L7766"/>
      <c r="M7766"/>
      <c r="P7766" s="9">
        <v>166</v>
      </c>
      <c r="V7766" s="39"/>
      <c r="Z7766" s="38"/>
      <c r="AA7766" s="38">
        <v>0</v>
      </c>
      <c r="AB7766" s="30"/>
      <c r="AC7766" s="31"/>
      <c r="AD7766" s="32"/>
      <c r="AE7766" s="32"/>
      <c r="AF7766" s="33"/>
      <c r="AJ7766" s="350"/>
      <c r="AK7766" s="3"/>
      <c r="AL7766" s="3"/>
    </row>
    <row r="7767" spans="1:39" ht="12" customHeight="1" x14ac:dyDescent="0.25">
      <c r="A7767" s="73">
        <v>2701062</v>
      </c>
      <c r="B7767" s="98" t="s">
        <v>3038</v>
      </c>
      <c r="C7767" s="74"/>
      <c r="D7767" s="115">
        <v>218.12</v>
      </c>
      <c r="E7767" s="75" t="s">
        <v>1</v>
      </c>
      <c r="F7767" s="112">
        <f t="shared" si="335"/>
        <v>261.74399999999997</v>
      </c>
      <c r="G7767" s="80" t="s">
        <v>3334</v>
      </c>
      <c r="H7767" s="358"/>
      <c r="L7767"/>
      <c r="M7767"/>
      <c r="P7767" s="9">
        <v>166</v>
      </c>
      <c r="V7767" s="39"/>
      <c r="Z7767" s="38"/>
      <c r="AA7767" s="38">
        <v>0</v>
      </c>
      <c r="AB7767" s="30"/>
      <c r="AC7767" s="31"/>
      <c r="AD7767" s="32"/>
      <c r="AE7767" s="32"/>
      <c r="AF7767" s="33"/>
      <c r="AJ7767" s="350"/>
      <c r="AK7767" s="3"/>
      <c r="AL7767" s="3"/>
    </row>
    <row r="7768" spans="1:39" ht="12" customHeight="1" x14ac:dyDescent="0.25">
      <c r="A7768" s="73">
        <v>5905016</v>
      </c>
      <c r="B7768" s="98" t="s">
        <v>3039</v>
      </c>
      <c r="C7768" s="74"/>
      <c r="D7768" s="115">
        <v>332.43</v>
      </c>
      <c r="E7768" s="75" t="s">
        <v>1</v>
      </c>
      <c r="F7768" s="309">
        <f t="shared" si="335"/>
        <v>398.916</v>
      </c>
      <c r="G7768" s="80" t="s">
        <v>3334</v>
      </c>
      <c r="H7768" s="358"/>
      <c r="L7768"/>
      <c r="M7768"/>
      <c r="P7768" s="9">
        <v>166</v>
      </c>
      <c r="V7768" s="39"/>
      <c r="Z7768" s="38"/>
      <c r="AA7768" s="38">
        <v>0</v>
      </c>
      <c r="AB7768" s="30"/>
      <c r="AC7768" s="31"/>
      <c r="AD7768" s="32"/>
      <c r="AE7768" s="32"/>
      <c r="AF7768" s="33"/>
      <c r="AJ7768" s="350">
        <v>3503016</v>
      </c>
      <c r="AK7768" s="3"/>
      <c r="AL7768" s="3"/>
      <c r="AM7768" s="311"/>
    </row>
    <row r="7769" spans="1:39" ht="12" customHeight="1" x14ac:dyDescent="0.25">
      <c r="A7769" s="73">
        <v>3503017</v>
      </c>
      <c r="B7769" s="98" t="s">
        <v>3040</v>
      </c>
      <c r="C7769" s="74"/>
      <c r="D7769" s="115">
        <v>269.11</v>
      </c>
      <c r="E7769" s="75" t="s">
        <v>6463</v>
      </c>
      <c r="F7769" s="309">
        <f t="shared" si="335"/>
        <v>322.93200000000002</v>
      </c>
      <c r="G7769" s="80" t="s">
        <v>3334</v>
      </c>
      <c r="H7769" s="358"/>
      <c r="L7769"/>
      <c r="M7769"/>
      <c r="P7769" s="9">
        <v>166</v>
      </c>
      <c r="V7769" s="39"/>
      <c r="Z7769" s="38"/>
      <c r="AA7769" s="38">
        <v>0</v>
      </c>
      <c r="AB7769" s="30"/>
      <c r="AC7769" s="31"/>
      <c r="AD7769" s="32"/>
      <c r="AE7769" s="32"/>
      <c r="AF7769" s="33"/>
      <c r="AJ7769" s="350"/>
      <c r="AK7769" s="3"/>
      <c r="AL7769" s="3"/>
      <c r="AM7769" s="311"/>
    </row>
    <row r="7770" spans="1:39" ht="12" customHeight="1" x14ac:dyDescent="0.25">
      <c r="A7770" s="73">
        <v>5905018</v>
      </c>
      <c r="B7770" s="98" t="s">
        <v>3041</v>
      </c>
      <c r="C7770" s="74"/>
      <c r="D7770" s="115">
        <v>332.43</v>
      </c>
      <c r="E7770" s="75" t="s">
        <v>6463</v>
      </c>
      <c r="F7770" s="309">
        <f t="shared" si="335"/>
        <v>398.916</v>
      </c>
      <c r="G7770" s="80" t="s">
        <v>3334</v>
      </c>
      <c r="H7770" s="358"/>
      <c r="L7770"/>
      <c r="M7770"/>
      <c r="P7770" s="9">
        <v>166</v>
      </c>
      <c r="V7770" s="39"/>
      <c r="Z7770" s="38"/>
      <c r="AA7770" s="38">
        <v>0</v>
      </c>
      <c r="AB7770" s="30"/>
      <c r="AC7770" s="31"/>
      <c r="AD7770" s="32"/>
      <c r="AE7770" s="32"/>
      <c r="AF7770" s="33"/>
      <c r="AJ7770" s="350">
        <v>3503018</v>
      </c>
      <c r="AK7770" s="3"/>
      <c r="AL7770" s="3"/>
      <c r="AM7770" s="311"/>
    </row>
    <row r="7771" spans="1:39" ht="12" customHeight="1" x14ac:dyDescent="0.25">
      <c r="A7771" s="73">
        <v>3503019</v>
      </c>
      <c r="B7771" s="98" t="s">
        <v>3042</v>
      </c>
      <c r="C7771" s="74"/>
      <c r="D7771" s="115">
        <v>269.11</v>
      </c>
      <c r="E7771" s="75" t="s">
        <v>6463</v>
      </c>
      <c r="F7771" s="309">
        <f t="shared" si="335"/>
        <v>322.93200000000002</v>
      </c>
      <c r="G7771" s="80" t="s">
        <v>3334</v>
      </c>
      <c r="H7771" s="358"/>
      <c r="L7771"/>
      <c r="M7771"/>
      <c r="P7771" s="9">
        <v>166</v>
      </c>
      <c r="V7771" s="39"/>
      <c r="Z7771" s="38"/>
      <c r="AA7771" s="38">
        <v>0</v>
      </c>
      <c r="AB7771" s="30"/>
      <c r="AC7771" s="31"/>
      <c r="AD7771" s="32"/>
      <c r="AE7771" s="32"/>
      <c r="AF7771" s="33"/>
      <c r="AJ7771" s="350"/>
      <c r="AK7771" s="3"/>
      <c r="AL7771" s="3"/>
      <c r="AM7771" s="311"/>
    </row>
    <row r="7772" spans="1:39" ht="12" customHeight="1" x14ac:dyDescent="0.25">
      <c r="A7772" s="73">
        <v>3503020</v>
      </c>
      <c r="B7772" s="98" t="s">
        <v>3043</v>
      </c>
      <c r="C7772" s="74"/>
      <c r="D7772" s="115">
        <v>269.11</v>
      </c>
      <c r="E7772" s="75" t="s">
        <v>6463</v>
      </c>
      <c r="F7772" s="309">
        <f t="shared" si="335"/>
        <v>322.93200000000002</v>
      </c>
      <c r="G7772" s="80" t="s">
        <v>3334</v>
      </c>
      <c r="H7772" s="358"/>
      <c r="L7772"/>
      <c r="M7772"/>
      <c r="P7772" s="9">
        <v>166</v>
      </c>
      <c r="V7772" s="39"/>
      <c r="Z7772" s="38"/>
      <c r="AA7772" s="38">
        <v>0</v>
      </c>
      <c r="AB7772" s="30"/>
      <c r="AC7772" s="31"/>
      <c r="AD7772" s="32"/>
      <c r="AE7772" s="32"/>
      <c r="AF7772" s="33"/>
      <c r="AJ7772" s="350"/>
      <c r="AK7772" s="3"/>
      <c r="AL7772" s="3"/>
      <c r="AM7772" s="311"/>
    </row>
    <row r="7773" spans="1:39" ht="12" customHeight="1" x14ac:dyDescent="0.25">
      <c r="A7773" s="73">
        <v>3503021</v>
      </c>
      <c r="B7773" s="98" t="s">
        <v>3044</v>
      </c>
      <c r="C7773" s="74"/>
      <c r="D7773" s="115">
        <v>269.11</v>
      </c>
      <c r="E7773" s="75" t="s">
        <v>6464</v>
      </c>
      <c r="F7773" s="309">
        <f t="shared" si="335"/>
        <v>322.93200000000002</v>
      </c>
      <c r="G7773" s="80" t="s">
        <v>3334</v>
      </c>
      <c r="H7773" s="358"/>
      <c r="L7773"/>
      <c r="M7773"/>
      <c r="P7773" s="9">
        <v>166</v>
      </c>
      <c r="V7773" s="39"/>
      <c r="Z7773" s="38"/>
      <c r="AA7773" s="38">
        <v>0</v>
      </c>
      <c r="AB7773" s="30"/>
      <c r="AC7773" s="31"/>
      <c r="AD7773" s="32"/>
      <c r="AE7773" s="32"/>
      <c r="AF7773" s="33"/>
      <c r="AJ7773" s="350"/>
      <c r="AK7773" s="3"/>
      <c r="AL7773" s="3"/>
      <c r="AM7773" s="311"/>
    </row>
    <row r="7774" spans="1:39" ht="12" customHeight="1" x14ac:dyDescent="0.25">
      <c r="A7774" s="73">
        <v>3503022</v>
      </c>
      <c r="B7774" s="98" t="s">
        <v>3045</v>
      </c>
      <c r="C7774" s="74"/>
      <c r="D7774" s="115">
        <v>269.11</v>
      </c>
      <c r="E7774" s="75" t="s">
        <v>6463</v>
      </c>
      <c r="F7774" s="309">
        <f t="shared" ref="F7774:F7837" si="336">D7774*1.2</f>
        <v>322.93200000000002</v>
      </c>
      <c r="G7774" s="80" t="s">
        <v>3334</v>
      </c>
      <c r="H7774" s="358"/>
      <c r="L7774"/>
      <c r="M7774"/>
      <c r="P7774" s="9">
        <v>166</v>
      </c>
      <c r="V7774" s="39"/>
      <c r="Z7774" s="38"/>
      <c r="AA7774" s="38">
        <v>0</v>
      </c>
      <c r="AB7774" s="30"/>
      <c r="AC7774" s="31"/>
      <c r="AD7774" s="32"/>
      <c r="AE7774" s="32"/>
      <c r="AF7774" s="33"/>
      <c r="AJ7774" s="350"/>
      <c r="AK7774" s="3"/>
      <c r="AL7774" s="3"/>
      <c r="AM7774" s="311"/>
    </row>
    <row r="7775" spans="1:39" ht="12" customHeight="1" x14ac:dyDescent="0.25">
      <c r="A7775" s="73">
        <v>3503023</v>
      </c>
      <c r="B7775" s="98" t="s">
        <v>3046</v>
      </c>
      <c r="C7775" s="74"/>
      <c r="D7775" s="115">
        <v>269.11</v>
      </c>
      <c r="E7775" s="75" t="s">
        <v>6463</v>
      </c>
      <c r="F7775" s="309">
        <f t="shared" si="336"/>
        <v>322.93200000000002</v>
      </c>
      <c r="G7775" s="80" t="s">
        <v>3334</v>
      </c>
      <c r="H7775" s="358"/>
      <c r="L7775"/>
      <c r="M7775"/>
      <c r="P7775" s="9">
        <v>166</v>
      </c>
      <c r="V7775" s="39"/>
      <c r="Z7775" s="38"/>
      <c r="AA7775" s="38">
        <v>0</v>
      </c>
      <c r="AB7775" s="30"/>
      <c r="AC7775" s="31"/>
      <c r="AD7775" s="32"/>
      <c r="AE7775" s="32"/>
      <c r="AF7775" s="33"/>
      <c r="AJ7775" s="350"/>
      <c r="AK7775" s="3"/>
      <c r="AL7775" s="3"/>
      <c r="AM7775" s="311"/>
    </row>
    <row r="7776" spans="1:39" ht="12" customHeight="1" x14ac:dyDescent="0.25">
      <c r="A7776" s="73">
        <v>3502008</v>
      </c>
      <c r="B7776" s="98" t="s">
        <v>3047</v>
      </c>
      <c r="C7776" s="74"/>
      <c r="D7776" s="115">
        <v>333.04</v>
      </c>
      <c r="E7776" s="75"/>
      <c r="F7776" s="309">
        <f t="shared" si="336"/>
        <v>399.64800000000002</v>
      </c>
      <c r="G7776" s="80" t="s">
        <v>3334</v>
      </c>
      <c r="H7776" s="358"/>
      <c r="L7776"/>
      <c r="M7776"/>
      <c r="P7776" s="9">
        <v>166</v>
      </c>
      <c r="V7776" s="39"/>
      <c r="Z7776" s="38"/>
      <c r="AA7776" s="38">
        <v>0</v>
      </c>
      <c r="AB7776" s="30"/>
      <c r="AC7776" s="31"/>
      <c r="AD7776" s="32"/>
      <c r="AE7776" s="32"/>
      <c r="AF7776" s="33"/>
      <c r="AJ7776" s="350"/>
      <c r="AK7776" s="3"/>
      <c r="AL7776" s="3"/>
      <c r="AM7776" s="311"/>
    </row>
    <row r="7777" spans="1:39" ht="12" customHeight="1" x14ac:dyDescent="0.25">
      <c r="A7777" s="73">
        <v>3502010</v>
      </c>
      <c r="B7777" s="98" t="s">
        <v>3048</v>
      </c>
      <c r="C7777" s="74"/>
      <c r="D7777" s="115">
        <v>333.04</v>
      </c>
      <c r="E7777" s="75" t="s">
        <v>6464</v>
      </c>
      <c r="F7777" s="309">
        <f t="shared" si="336"/>
        <v>399.64800000000002</v>
      </c>
      <c r="G7777" s="80" t="s">
        <v>3334</v>
      </c>
      <c r="H7777" s="358"/>
      <c r="L7777"/>
      <c r="M7777"/>
      <c r="P7777" s="9">
        <v>166</v>
      </c>
      <c r="V7777" s="39"/>
      <c r="Z7777" s="38"/>
      <c r="AA7777" s="38">
        <v>0</v>
      </c>
      <c r="AB7777" s="30"/>
      <c r="AC7777" s="31"/>
      <c r="AD7777" s="32"/>
      <c r="AE7777" s="32"/>
      <c r="AF7777" s="33"/>
      <c r="AJ7777" s="350"/>
      <c r="AK7777" s="3"/>
      <c r="AL7777" s="3"/>
      <c r="AM7777" s="311"/>
    </row>
    <row r="7778" spans="1:39" ht="12" customHeight="1" x14ac:dyDescent="0.25">
      <c r="A7778" s="73">
        <v>3502012</v>
      </c>
      <c r="B7778" s="98" t="s">
        <v>3049</v>
      </c>
      <c r="C7778" s="74"/>
      <c r="D7778" s="115">
        <v>333.04</v>
      </c>
      <c r="E7778" s="75" t="s">
        <v>6464</v>
      </c>
      <c r="F7778" s="309">
        <f t="shared" si="336"/>
        <v>399.64800000000002</v>
      </c>
      <c r="G7778" s="80" t="s">
        <v>3334</v>
      </c>
      <c r="H7778" s="358"/>
      <c r="L7778"/>
      <c r="M7778"/>
      <c r="P7778" s="9">
        <v>166</v>
      </c>
      <c r="V7778" s="39"/>
      <c r="Z7778" s="38"/>
      <c r="AA7778" s="38">
        <v>0</v>
      </c>
      <c r="AB7778" s="30"/>
      <c r="AC7778" s="31"/>
      <c r="AD7778" s="32"/>
      <c r="AE7778" s="32"/>
      <c r="AF7778" s="33"/>
      <c r="AJ7778" s="350"/>
      <c r="AK7778" s="3"/>
      <c r="AL7778" s="3"/>
      <c r="AM7778" s="311"/>
    </row>
    <row r="7779" spans="1:39" ht="12" customHeight="1" x14ac:dyDescent="0.25">
      <c r="A7779" s="73">
        <v>3502009</v>
      </c>
      <c r="B7779" s="98" t="s">
        <v>3050</v>
      </c>
      <c r="C7779" s="74"/>
      <c r="D7779" s="115">
        <v>437.13</v>
      </c>
      <c r="E7779" s="75"/>
      <c r="F7779" s="112">
        <f t="shared" si="336"/>
        <v>524.55599999999993</v>
      </c>
      <c r="G7779" s="80" t="s">
        <v>3334</v>
      </c>
      <c r="H7779" s="358"/>
      <c r="L7779"/>
      <c r="M7779"/>
      <c r="P7779" s="9">
        <v>166</v>
      </c>
      <c r="V7779" s="39"/>
      <c r="Z7779" s="38"/>
      <c r="AA7779" s="38">
        <v>14.999508535106969</v>
      </c>
      <c r="AB7779" s="30"/>
      <c r="AC7779" s="31"/>
      <c r="AD7779" s="32"/>
      <c r="AE7779" s="32"/>
      <c r="AF7779" s="33"/>
      <c r="AJ7779" s="350"/>
      <c r="AK7779" s="3"/>
      <c r="AL7779" s="3"/>
    </row>
    <row r="7780" spans="1:39" ht="12" customHeight="1" x14ac:dyDescent="0.25">
      <c r="A7780" s="73">
        <v>3502011</v>
      </c>
      <c r="B7780" s="98" t="s">
        <v>3051</v>
      </c>
      <c r="C7780" s="74"/>
      <c r="D7780" s="115">
        <v>333.04</v>
      </c>
      <c r="E7780" s="75" t="s">
        <v>6464</v>
      </c>
      <c r="F7780" s="309">
        <f t="shared" si="336"/>
        <v>399.64800000000002</v>
      </c>
      <c r="G7780" s="80" t="s">
        <v>3334</v>
      </c>
      <c r="H7780" s="358"/>
      <c r="L7780"/>
      <c r="M7780"/>
      <c r="P7780" s="9">
        <v>166</v>
      </c>
      <c r="V7780" s="39"/>
      <c r="Z7780" s="38"/>
      <c r="AA7780" s="38">
        <v>0</v>
      </c>
      <c r="AB7780" s="30"/>
      <c r="AC7780" s="31"/>
      <c r="AD7780" s="32"/>
      <c r="AE7780" s="32"/>
      <c r="AF7780" s="33"/>
      <c r="AJ7780" s="350"/>
      <c r="AK7780" s="3"/>
      <c r="AL7780" s="3"/>
      <c r="AM7780" s="311"/>
    </row>
    <row r="7781" spans="1:39" ht="12" customHeight="1" x14ac:dyDescent="0.25">
      <c r="A7781" s="73">
        <v>3501017</v>
      </c>
      <c r="B7781" s="98" t="s">
        <v>3052</v>
      </c>
      <c r="C7781" s="74"/>
      <c r="D7781" s="115">
        <v>358.61</v>
      </c>
      <c r="E7781" s="75" t="s">
        <v>6464</v>
      </c>
      <c r="F7781" s="309">
        <f t="shared" si="336"/>
        <v>430.33199999999999</v>
      </c>
      <c r="G7781" s="80" t="s">
        <v>3334</v>
      </c>
      <c r="H7781" s="358"/>
      <c r="L7781"/>
      <c r="M7781"/>
      <c r="P7781" s="9">
        <v>166</v>
      </c>
      <c r="V7781" s="39"/>
      <c r="Z7781" s="38"/>
      <c r="AA7781" s="38">
        <v>0</v>
      </c>
      <c r="AB7781" s="30"/>
      <c r="AC7781" s="31"/>
      <c r="AD7781" s="32"/>
      <c r="AE7781" s="32"/>
      <c r="AF7781" s="33"/>
      <c r="AJ7781" s="350"/>
      <c r="AK7781" s="3"/>
      <c r="AL7781" s="3"/>
      <c r="AM7781" s="311"/>
    </row>
    <row r="7782" spans="1:39" ht="12" customHeight="1" x14ac:dyDescent="0.25">
      <c r="A7782" s="73">
        <v>3501018</v>
      </c>
      <c r="B7782" s="98" t="s">
        <v>3053</v>
      </c>
      <c r="C7782" s="74"/>
      <c r="D7782" s="115">
        <v>358.61</v>
      </c>
      <c r="E7782" s="75"/>
      <c r="F7782" s="309">
        <f t="shared" si="336"/>
        <v>430.33199999999999</v>
      </c>
      <c r="G7782" s="80" t="s">
        <v>3334</v>
      </c>
      <c r="H7782" s="358"/>
      <c r="L7782"/>
      <c r="M7782"/>
      <c r="P7782" s="9">
        <v>166</v>
      </c>
      <c r="V7782" s="39"/>
      <c r="Z7782" s="38"/>
      <c r="AA7782" s="38">
        <v>0</v>
      </c>
      <c r="AB7782" s="30"/>
      <c r="AC7782" s="31"/>
      <c r="AD7782" s="32"/>
      <c r="AE7782" s="32"/>
      <c r="AF7782" s="33"/>
      <c r="AJ7782" s="350"/>
      <c r="AK7782" s="3"/>
      <c r="AL7782" s="3"/>
      <c r="AM7782" s="311"/>
    </row>
    <row r="7783" spans="1:39" ht="12" customHeight="1" x14ac:dyDescent="0.25">
      <c r="A7783" s="73">
        <v>3501019</v>
      </c>
      <c r="B7783" s="98" t="s">
        <v>3054</v>
      </c>
      <c r="C7783" s="74"/>
      <c r="D7783" s="115">
        <v>358.61</v>
      </c>
      <c r="E7783" s="75"/>
      <c r="F7783" s="309">
        <f t="shared" si="336"/>
        <v>430.33199999999999</v>
      </c>
      <c r="G7783" s="80" t="s">
        <v>3334</v>
      </c>
      <c r="H7783" s="358"/>
      <c r="L7783"/>
      <c r="M7783"/>
      <c r="P7783" s="9">
        <v>166</v>
      </c>
      <c r="V7783" s="39"/>
      <c r="Z7783" s="38"/>
      <c r="AA7783" s="38">
        <v>0</v>
      </c>
      <c r="AB7783" s="30"/>
      <c r="AC7783" s="31"/>
      <c r="AD7783" s="32"/>
      <c r="AE7783" s="32"/>
      <c r="AF7783" s="33"/>
      <c r="AJ7783" s="350"/>
      <c r="AK7783" s="3"/>
      <c r="AL7783" s="3"/>
      <c r="AM7783" s="311"/>
    </row>
    <row r="7784" spans="1:39" ht="12" customHeight="1" x14ac:dyDescent="0.25">
      <c r="A7784" s="73">
        <v>3501020</v>
      </c>
      <c r="B7784" s="98" t="s">
        <v>3055</v>
      </c>
      <c r="C7784" s="74"/>
      <c r="D7784" s="115">
        <v>358.61</v>
      </c>
      <c r="E7784" s="75"/>
      <c r="F7784" s="309">
        <f t="shared" si="336"/>
        <v>430.33199999999999</v>
      </c>
      <c r="G7784" s="80" t="s">
        <v>3334</v>
      </c>
      <c r="H7784" s="358"/>
      <c r="L7784"/>
      <c r="M7784"/>
      <c r="P7784" s="9">
        <v>166</v>
      </c>
      <c r="V7784" s="39"/>
      <c r="Z7784" s="38"/>
      <c r="AA7784" s="38">
        <v>0</v>
      </c>
      <c r="AB7784" s="30"/>
      <c r="AC7784" s="31"/>
      <c r="AD7784" s="32"/>
      <c r="AE7784" s="32"/>
      <c r="AF7784" s="33"/>
      <c r="AJ7784" s="350"/>
      <c r="AK7784" s="3"/>
      <c r="AL7784" s="3"/>
      <c r="AM7784" s="311"/>
    </row>
    <row r="7785" spans="1:39" ht="12" customHeight="1" x14ac:dyDescent="0.25">
      <c r="A7785" s="73">
        <v>3501021</v>
      </c>
      <c r="B7785" s="98" t="s">
        <v>3056</v>
      </c>
      <c r="C7785" s="74"/>
      <c r="D7785" s="115">
        <v>358.61</v>
      </c>
      <c r="E7785" s="75"/>
      <c r="F7785" s="309">
        <f t="shared" si="336"/>
        <v>430.33199999999999</v>
      </c>
      <c r="G7785" s="80" t="s">
        <v>3334</v>
      </c>
      <c r="H7785" s="358"/>
      <c r="L7785"/>
      <c r="M7785"/>
      <c r="P7785" s="9">
        <v>166</v>
      </c>
      <c r="V7785" s="39"/>
      <c r="Z7785" s="38"/>
      <c r="AA7785" s="38">
        <v>0</v>
      </c>
      <c r="AB7785" s="30"/>
      <c r="AC7785" s="31"/>
      <c r="AD7785" s="32"/>
      <c r="AE7785" s="32"/>
      <c r="AF7785" s="33"/>
      <c r="AJ7785" s="350"/>
      <c r="AK7785" s="3"/>
      <c r="AL7785" s="3"/>
      <c r="AM7785" s="311"/>
    </row>
    <row r="7786" spans="1:39" ht="12" customHeight="1" x14ac:dyDescent="0.25">
      <c r="A7786" s="73">
        <v>3501022</v>
      </c>
      <c r="B7786" s="98" t="s">
        <v>3057</v>
      </c>
      <c r="C7786" s="74"/>
      <c r="D7786" s="115">
        <v>358.61</v>
      </c>
      <c r="E7786" s="75" t="s">
        <v>6464</v>
      </c>
      <c r="F7786" s="309">
        <f t="shared" si="336"/>
        <v>430.33199999999999</v>
      </c>
      <c r="G7786" s="80" t="s">
        <v>3334</v>
      </c>
      <c r="H7786" s="358"/>
      <c r="L7786"/>
      <c r="M7786"/>
      <c r="P7786" s="9">
        <v>166</v>
      </c>
      <c r="V7786" s="39"/>
      <c r="Z7786" s="38"/>
      <c r="AA7786" s="38">
        <v>0</v>
      </c>
      <c r="AB7786" s="30"/>
      <c r="AC7786" s="31"/>
      <c r="AD7786" s="32"/>
      <c r="AE7786" s="32"/>
      <c r="AF7786" s="33"/>
      <c r="AJ7786" s="350"/>
      <c r="AK7786" s="3"/>
      <c r="AL7786" s="3"/>
      <c r="AM7786" s="311"/>
    </row>
    <row r="7787" spans="1:39" ht="12" customHeight="1" x14ac:dyDescent="0.25">
      <c r="A7787" s="73">
        <v>3501023</v>
      </c>
      <c r="B7787" s="98" t="s">
        <v>3058</v>
      </c>
      <c r="C7787" s="74"/>
      <c r="D7787" s="115">
        <v>358.61</v>
      </c>
      <c r="E7787" s="75" t="s">
        <v>6464</v>
      </c>
      <c r="F7787" s="309">
        <f t="shared" si="336"/>
        <v>430.33199999999999</v>
      </c>
      <c r="G7787" s="80" t="s">
        <v>3334</v>
      </c>
      <c r="H7787" s="358"/>
      <c r="L7787"/>
      <c r="M7787"/>
      <c r="P7787" s="9">
        <v>166</v>
      </c>
      <c r="V7787" s="39"/>
      <c r="Z7787" s="38"/>
      <c r="AA7787" s="38">
        <v>0</v>
      </c>
      <c r="AB7787" s="30"/>
      <c r="AC7787" s="31"/>
      <c r="AD7787" s="32"/>
      <c r="AE7787" s="32"/>
      <c r="AF7787" s="33"/>
      <c r="AJ7787" s="350"/>
      <c r="AK7787" s="3"/>
      <c r="AL7787" s="3"/>
      <c r="AM7787" s="311"/>
    </row>
    <row r="7788" spans="1:39" ht="12" customHeight="1" x14ac:dyDescent="0.25">
      <c r="A7788" s="73">
        <v>3501024</v>
      </c>
      <c r="B7788" s="98" t="s">
        <v>3059</v>
      </c>
      <c r="C7788" s="74"/>
      <c r="D7788" s="115">
        <v>358.61</v>
      </c>
      <c r="E7788" s="75"/>
      <c r="F7788" s="309">
        <f t="shared" si="336"/>
        <v>430.33199999999999</v>
      </c>
      <c r="G7788" s="80" t="s">
        <v>3334</v>
      </c>
      <c r="H7788" s="358"/>
      <c r="L7788"/>
      <c r="M7788"/>
      <c r="P7788" s="9">
        <v>166</v>
      </c>
      <c r="V7788" s="39"/>
      <c r="Z7788" s="38"/>
      <c r="AA7788" s="38">
        <v>0</v>
      </c>
      <c r="AB7788" s="30"/>
      <c r="AC7788" s="31"/>
      <c r="AD7788" s="32"/>
      <c r="AE7788" s="32"/>
      <c r="AF7788" s="33"/>
      <c r="AJ7788" s="350"/>
      <c r="AK7788" s="3"/>
      <c r="AL7788" s="3"/>
      <c r="AM7788" s="311"/>
    </row>
    <row r="7789" spans="1:39" ht="12" customHeight="1" x14ac:dyDescent="0.25">
      <c r="A7789" s="73">
        <v>3501025</v>
      </c>
      <c r="B7789" s="98" t="s">
        <v>3060</v>
      </c>
      <c r="C7789" s="74"/>
      <c r="D7789" s="115">
        <v>358.61</v>
      </c>
      <c r="E7789" s="75"/>
      <c r="F7789" s="309">
        <f t="shared" si="336"/>
        <v>430.33199999999999</v>
      </c>
      <c r="G7789" s="80" t="s">
        <v>3334</v>
      </c>
      <c r="H7789" s="358"/>
      <c r="L7789"/>
      <c r="M7789"/>
      <c r="P7789" s="9">
        <v>166</v>
      </c>
      <c r="V7789" s="39"/>
      <c r="Z7789" s="38"/>
      <c r="AA7789" s="38">
        <v>0</v>
      </c>
      <c r="AB7789" s="30"/>
      <c r="AC7789" s="31"/>
      <c r="AD7789" s="32"/>
      <c r="AE7789" s="32"/>
      <c r="AF7789" s="33"/>
      <c r="AJ7789" s="350"/>
      <c r="AK7789" s="3"/>
      <c r="AL7789" s="3"/>
      <c r="AM7789" s="311"/>
    </row>
    <row r="7790" spans="1:39" ht="12" customHeight="1" x14ac:dyDescent="0.25">
      <c r="A7790" s="73">
        <v>3501026</v>
      </c>
      <c r="B7790" s="98" t="s">
        <v>3061</v>
      </c>
      <c r="C7790" s="74"/>
      <c r="D7790" s="115">
        <v>358.61</v>
      </c>
      <c r="E7790" s="75"/>
      <c r="F7790" s="309">
        <f t="shared" si="336"/>
        <v>430.33199999999999</v>
      </c>
      <c r="G7790" s="80" t="s">
        <v>3334</v>
      </c>
      <c r="H7790" s="358"/>
      <c r="L7790"/>
      <c r="M7790"/>
      <c r="P7790" s="9">
        <v>166</v>
      </c>
      <c r="V7790" s="39"/>
      <c r="Z7790" s="38"/>
      <c r="AA7790" s="38">
        <v>0</v>
      </c>
      <c r="AB7790" s="30"/>
      <c r="AC7790" s="31"/>
      <c r="AD7790" s="32"/>
      <c r="AE7790" s="32"/>
      <c r="AF7790" s="33"/>
      <c r="AJ7790" s="350"/>
      <c r="AK7790" s="3"/>
      <c r="AL7790" s="3"/>
      <c r="AM7790" s="311"/>
    </row>
    <row r="7791" spans="1:39" ht="12" customHeight="1" x14ac:dyDescent="0.25">
      <c r="A7791" s="73">
        <v>2701032</v>
      </c>
      <c r="B7791" s="98" t="s">
        <v>2995</v>
      </c>
      <c r="C7791" s="74"/>
      <c r="D7791" s="115">
        <v>157.05000000000001</v>
      </c>
      <c r="E7791" s="75" t="s">
        <v>6464</v>
      </c>
      <c r="F7791" s="112">
        <f t="shared" si="336"/>
        <v>188.46</v>
      </c>
      <c r="G7791" s="80" t="s">
        <v>3334</v>
      </c>
      <c r="H7791" s="358"/>
      <c r="L7791"/>
      <c r="M7791"/>
      <c r="P7791" s="9">
        <v>166</v>
      </c>
      <c r="V7791" s="39"/>
      <c r="Z7791" s="38"/>
      <c r="AA7791" s="38">
        <v>0</v>
      </c>
      <c r="AB7791" s="30"/>
      <c r="AC7791" s="31"/>
      <c r="AD7791" s="32"/>
      <c r="AE7791" s="32"/>
      <c r="AF7791" s="33"/>
      <c r="AJ7791" s="350"/>
      <c r="AK7791" s="3"/>
      <c r="AL7791" s="3"/>
    </row>
    <row r="7792" spans="1:39" ht="12" customHeight="1" x14ac:dyDescent="0.25">
      <c r="A7792" s="73">
        <v>2701033</v>
      </c>
      <c r="B7792" s="98" t="s">
        <v>2996</v>
      </c>
      <c r="C7792" s="74"/>
      <c r="D7792" s="115">
        <v>157.05000000000001</v>
      </c>
      <c r="E7792" s="75"/>
      <c r="F7792" s="112">
        <f t="shared" si="336"/>
        <v>188.46</v>
      </c>
      <c r="G7792" s="80" t="s">
        <v>3334</v>
      </c>
      <c r="H7792" s="358"/>
      <c r="L7792"/>
      <c r="M7792"/>
      <c r="P7792" s="9">
        <v>166</v>
      </c>
      <c r="V7792" s="39"/>
      <c r="Z7792" s="38"/>
      <c r="AA7792" s="38">
        <v>0</v>
      </c>
      <c r="AB7792" s="30"/>
      <c r="AC7792" s="31"/>
      <c r="AD7792" s="32"/>
      <c r="AE7792" s="32"/>
      <c r="AF7792" s="33"/>
      <c r="AJ7792" s="350"/>
      <c r="AK7792" s="3"/>
      <c r="AL7792" s="3"/>
    </row>
    <row r="7793" spans="1:39" ht="12" customHeight="1" x14ac:dyDescent="0.25">
      <c r="A7793" s="73">
        <v>2701003</v>
      </c>
      <c r="B7793" s="98" t="s">
        <v>2997</v>
      </c>
      <c r="C7793" s="74"/>
      <c r="D7793" s="115">
        <v>157.05000000000001</v>
      </c>
      <c r="E7793" s="75" t="s">
        <v>6464</v>
      </c>
      <c r="F7793" s="112">
        <f t="shared" si="336"/>
        <v>188.46</v>
      </c>
      <c r="G7793" s="80" t="s">
        <v>3334</v>
      </c>
      <c r="H7793" s="358"/>
      <c r="L7793"/>
      <c r="M7793"/>
      <c r="P7793" s="9">
        <v>166</v>
      </c>
      <c r="V7793" s="39"/>
      <c r="Z7793" s="38"/>
      <c r="AA7793" s="38">
        <v>0</v>
      </c>
      <c r="AB7793" s="30"/>
      <c r="AC7793" s="31"/>
      <c r="AD7793" s="32"/>
      <c r="AE7793" s="32"/>
      <c r="AF7793" s="33"/>
      <c r="AJ7793" s="350"/>
      <c r="AK7793" s="3"/>
      <c r="AL7793" s="3"/>
    </row>
    <row r="7794" spans="1:39" ht="12" customHeight="1" x14ac:dyDescent="0.25">
      <c r="A7794" s="73">
        <v>2701018</v>
      </c>
      <c r="B7794" s="98" t="s">
        <v>2998</v>
      </c>
      <c r="C7794" s="74"/>
      <c r="D7794" s="115">
        <v>157.05000000000001</v>
      </c>
      <c r="E7794" s="75" t="s">
        <v>6464</v>
      </c>
      <c r="F7794" s="112">
        <f t="shared" si="336"/>
        <v>188.46</v>
      </c>
      <c r="G7794" s="80" t="s">
        <v>3334</v>
      </c>
      <c r="H7794" s="358"/>
      <c r="L7794"/>
      <c r="M7794"/>
      <c r="P7794" s="9">
        <v>166</v>
      </c>
      <c r="V7794" s="39"/>
      <c r="Z7794" s="38"/>
      <c r="AA7794" s="38">
        <v>0</v>
      </c>
      <c r="AB7794" s="30"/>
      <c r="AC7794" s="31"/>
      <c r="AD7794" s="32"/>
      <c r="AE7794" s="32"/>
      <c r="AF7794" s="33"/>
      <c r="AJ7794" s="350"/>
      <c r="AK7794" s="3"/>
      <c r="AL7794" s="3"/>
    </row>
    <row r="7795" spans="1:39" ht="12" customHeight="1" x14ac:dyDescent="0.25">
      <c r="A7795" s="73">
        <v>2701056</v>
      </c>
      <c r="B7795" s="98" t="s">
        <v>2999</v>
      </c>
      <c r="C7795" s="74"/>
      <c r="D7795" s="115">
        <v>157.05000000000001</v>
      </c>
      <c r="E7795" s="75"/>
      <c r="F7795" s="112">
        <f t="shared" si="336"/>
        <v>188.46</v>
      </c>
      <c r="G7795" s="80" t="s">
        <v>3334</v>
      </c>
      <c r="H7795" s="358"/>
      <c r="L7795"/>
      <c r="M7795"/>
      <c r="P7795" s="9">
        <v>166</v>
      </c>
      <c r="V7795" s="39"/>
      <c r="Z7795" s="38"/>
      <c r="AA7795" s="38">
        <v>0</v>
      </c>
      <c r="AB7795" s="30"/>
      <c r="AC7795" s="31"/>
      <c r="AD7795" s="32"/>
      <c r="AE7795" s="32"/>
      <c r="AF7795" s="33"/>
      <c r="AJ7795" s="350"/>
      <c r="AK7795" s="3"/>
      <c r="AL7795" s="3"/>
    </row>
    <row r="7796" spans="1:39" ht="12" customHeight="1" x14ac:dyDescent="0.25">
      <c r="A7796" s="73">
        <v>2701034</v>
      </c>
      <c r="B7796" s="98" t="s">
        <v>3000</v>
      </c>
      <c r="C7796" s="74"/>
      <c r="D7796" s="115">
        <v>157.05000000000001</v>
      </c>
      <c r="E7796" s="75" t="s">
        <v>6464</v>
      </c>
      <c r="F7796" s="112">
        <f t="shared" si="336"/>
        <v>188.46</v>
      </c>
      <c r="G7796" s="80" t="s">
        <v>3334</v>
      </c>
      <c r="H7796" s="358"/>
      <c r="L7796"/>
      <c r="M7796"/>
      <c r="P7796" s="9">
        <v>166</v>
      </c>
      <c r="V7796" s="39"/>
      <c r="Z7796" s="38"/>
      <c r="AA7796" s="38">
        <v>0</v>
      </c>
      <c r="AB7796" s="30"/>
      <c r="AC7796" s="31"/>
      <c r="AD7796" s="32"/>
      <c r="AE7796" s="32"/>
      <c r="AF7796" s="33"/>
      <c r="AJ7796" s="350"/>
      <c r="AK7796" s="3"/>
      <c r="AL7796" s="3"/>
    </row>
    <row r="7797" spans="1:39" ht="12" customHeight="1" x14ac:dyDescent="0.25">
      <c r="A7797" s="73">
        <v>2701035</v>
      </c>
      <c r="B7797" s="98" t="s">
        <v>3201</v>
      </c>
      <c r="C7797" s="74"/>
      <c r="D7797" s="115">
        <v>334.99</v>
      </c>
      <c r="E7797" s="75" t="s">
        <v>1</v>
      </c>
      <c r="F7797" s="112">
        <f t="shared" si="336"/>
        <v>401.988</v>
      </c>
      <c r="G7797" s="80" t="s">
        <v>3334</v>
      </c>
      <c r="H7797" s="358"/>
      <c r="L7797"/>
      <c r="M7797"/>
      <c r="P7797" s="9">
        <v>166</v>
      </c>
      <c r="V7797" s="39"/>
      <c r="Z7797" s="38"/>
      <c r="AA7797" s="38">
        <v>0</v>
      </c>
      <c r="AB7797" s="30"/>
      <c r="AC7797" s="31"/>
      <c r="AD7797" s="32"/>
      <c r="AE7797" s="32"/>
      <c r="AF7797" s="33"/>
      <c r="AJ7797" s="350"/>
      <c r="AK7797" s="3"/>
      <c r="AL7797" s="3"/>
    </row>
    <row r="7798" spans="1:39" ht="12" customHeight="1" x14ac:dyDescent="0.25">
      <c r="A7798" s="73">
        <v>2701004</v>
      </c>
      <c r="B7798" s="98" t="s">
        <v>3202</v>
      </c>
      <c r="C7798" s="74"/>
      <c r="D7798" s="115">
        <v>334.99</v>
      </c>
      <c r="E7798" s="75" t="s">
        <v>1</v>
      </c>
      <c r="F7798" s="112">
        <f t="shared" si="336"/>
        <v>401.988</v>
      </c>
      <c r="G7798" s="80" t="s">
        <v>3334</v>
      </c>
      <c r="H7798" s="358"/>
      <c r="L7798"/>
      <c r="M7798"/>
      <c r="P7798" s="9">
        <v>166</v>
      </c>
      <c r="V7798" s="39"/>
      <c r="Z7798" s="38"/>
      <c r="AA7798" s="38">
        <v>0</v>
      </c>
      <c r="AB7798" s="30"/>
      <c r="AC7798" s="31"/>
      <c r="AD7798" s="32"/>
      <c r="AE7798" s="32"/>
      <c r="AF7798" s="33"/>
      <c r="AJ7798" s="350"/>
      <c r="AK7798" s="3"/>
      <c r="AL7798" s="3"/>
    </row>
    <row r="7799" spans="1:39" ht="12" customHeight="1" x14ac:dyDescent="0.25">
      <c r="A7799" s="73">
        <v>2701009</v>
      </c>
      <c r="B7799" s="98" t="s">
        <v>3203</v>
      </c>
      <c r="C7799" s="74"/>
      <c r="D7799" s="115">
        <v>334.99</v>
      </c>
      <c r="E7799" s="75"/>
      <c r="F7799" s="112">
        <f t="shared" si="336"/>
        <v>401.988</v>
      </c>
      <c r="G7799" s="80" t="s">
        <v>3334</v>
      </c>
      <c r="H7799" s="358"/>
      <c r="L7799"/>
      <c r="M7799"/>
      <c r="P7799" s="9">
        <v>166</v>
      </c>
      <c r="V7799" s="39"/>
      <c r="Z7799" s="38"/>
      <c r="AA7799" s="38">
        <v>0</v>
      </c>
      <c r="AB7799" s="30"/>
      <c r="AC7799" s="31"/>
      <c r="AD7799" s="32"/>
      <c r="AE7799" s="32"/>
      <c r="AF7799" s="33"/>
      <c r="AJ7799" s="350"/>
      <c r="AK7799" s="3"/>
      <c r="AL7799" s="3"/>
    </row>
    <row r="7800" spans="1:39" ht="12" customHeight="1" x14ac:dyDescent="0.25">
      <c r="A7800" s="73">
        <v>2701044</v>
      </c>
      <c r="B7800" s="98" t="s">
        <v>3204</v>
      </c>
      <c r="C7800" s="74"/>
      <c r="D7800" s="115">
        <v>334.99</v>
      </c>
      <c r="E7800" s="75"/>
      <c r="F7800" s="112">
        <f t="shared" si="336"/>
        <v>401.988</v>
      </c>
      <c r="G7800" s="80" t="s">
        <v>3334</v>
      </c>
      <c r="H7800" s="358"/>
      <c r="L7800"/>
      <c r="M7800"/>
      <c r="P7800" s="9">
        <v>166</v>
      </c>
      <c r="V7800" s="39"/>
      <c r="Z7800" s="38"/>
      <c r="AA7800" s="38">
        <v>0</v>
      </c>
      <c r="AB7800" s="30"/>
      <c r="AC7800" s="31"/>
      <c r="AD7800" s="32"/>
      <c r="AE7800" s="32"/>
      <c r="AF7800" s="33"/>
      <c r="AJ7800" s="350"/>
      <c r="AK7800" s="3"/>
      <c r="AL7800" s="3"/>
    </row>
    <row r="7801" spans="1:39" ht="12" customHeight="1" x14ac:dyDescent="0.25">
      <c r="A7801" s="73">
        <v>3503002</v>
      </c>
      <c r="B7801" s="98" t="s">
        <v>3001</v>
      </c>
      <c r="C7801" s="74"/>
      <c r="D7801" s="115">
        <v>212.33</v>
      </c>
      <c r="E7801" s="75" t="s">
        <v>6463</v>
      </c>
      <c r="F7801" s="309">
        <f t="shared" si="336"/>
        <v>254.79599999999999</v>
      </c>
      <c r="G7801" s="80" t="s">
        <v>3334</v>
      </c>
      <c r="H7801" s="358"/>
      <c r="L7801"/>
      <c r="M7801"/>
      <c r="P7801" s="9">
        <v>166</v>
      </c>
      <c r="V7801" s="39"/>
      <c r="Z7801" s="38"/>
      <c r="AA7801" s="38">
        <v>0</v>
      </c>
      <c r="AB7801" s="30"/>
      <c r="AC7801" s="31"/>
      <c r="AD7801" s="32"/>
      <c r="AE7801" s="32"/>
      <c r="AF7801" s="33"/>
      <c r="AJ7801" s="350"/>
      <c r="AK7801" s="3"/>
      <c r="AL7801" s="3"/>
      <c r="AM7801" s="311"/>
    </row>
    <row r="7802" spans="1:39" ht="12" customHeight="1" x14ac:dyDescent="0.25">
      <c r="A7802" s="73">
        <v>3503003</v>
      </c>
      <c r="B7802" s="98" t="s">
        <v>3002</v>
      </c>
      <c r="C7802" s="74"/>
      <c r="D7802" s="115">
        <v>212.33</v>
      </c>
      <c r="E7802" s="75" t="s">
        <v>6463</v>
      </c>
      <c r="F7802" s="309">
        <f t="shared" si="336"/>
        <v>254.79599999999999</v>
      </c>
      <c r="G7802" s="80" t="s">
        <v>3334</v>
      </c>
      <c r="H7802" s="358"/>
      <c r="L7802"/>
      <c r="M7802"/>
      <c r="P7802" s="9">
        <v>166</v>
      </c>
      <c r="V7802" s="39"/>
      <c r="Z7802" s="38"/>
      <c r="AA7802" s="38">
        <v>0</v>
      </c>
      <c r="AB7802" s="30"/>
      <c r="AC7802" s="31"/>
      <c r="AD7802" s="32"/>
      <c r="AE7802" s="32"/>
      <c r="AF7802" s="33"/>
      <c r="AJ7802" s="350"/>
      <c r="AK7802" s="3"/>
      <c r="AL7802" s="3"/>
      <c r="AM7802" s="311"/>
    </row>
    <row r="7803" spans="1:39" ht="12" customHeight="1" x14ac:dyDescent="0.25">
      <c r="A7803" s="73">
        <v>5905004</v>
      </c>
      <c r="B7803" s="98" t="s">
        <v>3003</v>
      </c>
      <c r="C7803" s="74"/>
      <c r="D7803" s="115">
        <v>262.29000000000002</v>
      </c>
      <c r="E7803" s="75" t="s">
        <v>6463</v>
      </c>
      <c r="F7803" s="309">
        <f t="shared" si="336"/>
        <v>314.74799999999999</v>
      </c>
      <c r="G7803" s="80" t="s">
        <v>3334</v>
      </c>
      <c r="H7803" s="358"/>
      <c r="L7803"/>
      <c r="M7803"/>
      <c r="P7803" s="9">
        <v>166</v>
      </c>
      <c r="V7803" s="39"/>
      <c r="Z7803" s="38"/>
      <c r="AA7803" s="38">
        <v>0</v>
      </c>
      <c r="AB7803" s="30"/>
      <c r="AC7803" s="31"/>
      <c r="AD7803" s="32"/>
      <c r="AE7803" s="32"/>
      <c r="AF7803" s="33"/>
      <c r="AJ7803" s="350">
        <v>3503004</v>
      </c>
      <c r="AK7803" s="3"/>
      <c r="AL7803" s="3"/>
      <c r="AM7803" s="311"/>
    </row>
    <row r="7804" spans="1:39" ht="12" customHeight="1" x14ac:dyDescent="0.25">
      <c r="A7804" s="73">
        <v>3503005</v>
      </c>
      <c r="B7804" s="98" t="s">
        <v>3004</v>
      </c>
      <c r="C7804" s="74"/>
      <c r="D7804" s="115">
        <v>212.33</v>
      </c>
      <c r="E7804" s="75" t="s">
        <v>6463</v>
      </c>
      <c r="F7804" s="309">
        <f t="shared" si="336"/>
        <v>254.79599999999999</v>
      </c>
      <c r="G7804" s="80" t="s">
        <v>3334</v>
      </c>
      <c r="H7804" s="358"/>
      <c r="L7804"/>
      <c r="M7804"/>
      <c r="P7804" s="9">
        <v>166</v>
      </c>
      <c r="V7804" s="39"/>
      <c r="Z7804" s="38"/>
      <c r="AA7804" s="38">
        <v>0</v>
      </c>
      <c r="AB7804" s="30"/>
      <c r="AC7804" s="31"/>
      <c r="AD7804" s="32"/>
      <c r="AE7804" s="32"/>
      <c r="AF7804" s="33"/>
      <c r="AJ7804" s="350"/>
      <c r="AK7804" s="3"/>
      <c r="AL7804" s="3"/>
      <c r="AM7804" s="311"/>
    </row>
    <row r="7805" spans="1:39" ht="12" customHeight="1" x14ac:dyDescent="0.25">
      <c r="A7805" s="73">
        <v>3503006</v>
      </c>
      <c r="B7805" s="98" t="s">
        <v>3205</v>
      </c>
      <c r="C7805" s="74"/>
      <c r="D7805" s="115">
        <v>285.91000000000003</v>
      </c>
      <c r="E7805" s="75" t="s">
        <v>6463</v>
      </c>
      <c r="F7805" s="309">
        <f t="shared" si="336"/>
        <v>343.09200000000004</v>
      </c>
      <c r="G7805" s="80" t="s">
        <v>3334</v>
      </c>
      <c r="H7805" s="358"/>
      <c r="L7805"/>
      <c r="M7805"/>
      <c r="P7805" s="9">
        <v>166</v>
      </c>
      <c r="V7805" s="39"/>
      <c r="Z7805" s="38"/>
      <c r="AA7805" s="38">
        <v>0</v>
      </c>
      <c r="AB7805" s="30"/>
      <c r="AC7805" s="31"/>
      <c r="AD7805" s="32"/>
      <c r="AE7805" s="32"/>
      <c r="AF7805" s="33"/>
      <c r="AJ7805" s="350"/>
      <c r="AK7805" s="3"/>
      <c r="AL7805" s="3"/>
      <c r="AM7805" s="311"/>
    </row>
    <row r="7806" spans="1:39" ht="12" customHeight="1" x14ac:dyDescent="0.25">
      <c r="A7806" s="73">
        <v>3503007</v>
      </c>
      <c r="B7806" s="98" t="s">
        <v>3206</v>
      </c>
      <c r="C7806" s="74"/>
      <c r="D7806" s="115">
        <v>285.91000000000003</v>
      </c>
      <c r="E7806" s="75" t="s">
        <v>6463</v>
      </c>
      <c r="F7806" s="309">
        <f t="shared" si="336"/>
        <v>343.09200000000004</v>
      </c>
      <c r="G7806" s="80" t="s">
        <v>3334</v>
      </c>
      <c r="H7806" s="358"/>
      <c r="L7806"/>
      <c r="M7806"/>
      <c r="P7806" s="9">
        <v>166</v>
      </c>
      <c r="V7806" s="39"/>
      <c r="Z7806" s="38"/>
      <c r="AA7806" s="38">
        <v>0</v>
      </c>
      <c r="AB7806" s="30"/>
      <c r="AC7806" s="31"/>
      <c r="AD7806" s="32"/>
      <c r="AE7806" s="32"/>
      <c r="AF7806" s="33"/>
      <c r="AJ7806" s="350"/>
      <c r="AK7806" s="3"/>
      <c r="AL7806" s="3"/>
      <c r="AM7806" s="311"/>
    </row>
    <row r="7807" spans="1:39" ht="12" customHeight="1" x14ac:dyDescent="0.25">
      <c r="A7807" s="73">
        <v>3503008</v>
      </c>
      <c r="B7807" s="98" t="s">
        <v>3207</v>
      </c>
      <c r="C7807" s="74"/>
      <c r="D7807" s="115">
        <v>285.91000000000003</v>
      </c>
      <c r="E7807" s="75" t="s">
        <v>6463</v>
      </c>
      <c r="F7807" s="309">
        <f t="shared" si="336"/>
        <v>343.09200000000004</v>
      </c>
      <c r="G7807" s="80" t="s">
        <v>3334</v>
      </c>
      <c r="H7807" s="358"/>
      <c r="L7807"/>
      <c r="M7807"/>
      <c r="P7807" s="9">
        <v>166</v>
      </c>
      <c r="V7807" s="39"/>
      <c r="Z7807" s="38"/>
      <c r="AA7807" s="38">
        <v>0</v>
      </c>
      <c r="AB7807" s="30"/>
      <c r="AC7807" s="31"/>
      <c r="AD7807" s="32"/>
      <c r="AE7807" s="32"/>
      <c r="AF7807" s="33"/>
      <c r="AJ7807" s="350"/>
      <c r="AK7807" s="3"/>
      <c r="AL7807" s="3"/>
      <c r="AM7807" s="311"/>
    </row>
    <row r="7808" spans="1:39" ht="12" customHeight="1" x14ac:dyDescent="0.25">
      <c r="A7808" s="73">
        <v>3503009</v>
      </c>
      <c r="B7808" s="98" t="s">
        <v>3208</v>
      </c>
      <c r="C7808" s="74"/>
      <c r="D7808" s="115">
        <v>285.91000000000003</v>
      </c>
      <c r="E7808" s="75" t="s">
        <v>6463</v>
      </c>
      <c r="F7808" s="309">
        <f t="shared" si="336"/>
        <v>343.09200000000004</v>
      </c>
      <c r="G7808" s="80" t="s">
        <v>3334</v>
      </c>
      <c r="H7808" s="358"/>
      <c r="L7808"/>
      <c r="M7808"/>
      <c r="P7808" s="9">
        <v>166</v>
      </c>
      <c r="V7808" s="39"/>
      <c r="Z7808" s="38"/>
      <c r="AA7808" s="38">
        <v>0</v>
      </c>
      <c r="AB7808" s="30"/>
      <c r="AC7808" s="31"/>
      <c r="AD7808" s="32"/>
      <c r="AE7808" s="32"/>
      <c r="AF7808" s="33"/>
      <c r="AJ7808" s="350"/>
      <c r="AK7808" s="3"/>
      <c r="AL7808" s="3"/>
      <c r="AM7808" s="311"/>
    </row>
    <row r="7809" spans="1:39" ht="12" customHeight="1" x14ac:dyDescent="0.25">
      <c r="A7809" s="73">
        <v>3503010</v>
      </c>
      <c r="B7809" s="98" t="s">
        <v>3209</v>
      </c>
      <c r="C7809" s="74"/>
      <c r="D7809" s="115">
        <v>285.91000000000003</v>
      </c>
      <c r="E7809" s="75" t="s">
        <v>1</v>
      </c>
      <c r="F7809" s="309">
        <f t="shared" si="336"/>
        <v>343.09200000000004</v>
      </c>
      <c r="G7809" s="80" t="s">
        <v>3334</v>
      </c>
      <c r="H7809" s="358"/>
      <c r="L7809"/>
      <c r="M7809"/>
      <c r="P7809" s="9">
        <v>166</v>
      </c>
      <c r="V7809" s="39"/>
      <c r="Z7809" s="38"/>
      <c r="AA7809" s="38">
        <v>0</v>
      </c>
      <c r="AB7809" s="30"/>
      <c r="AC7809" s="31"/>
      <c r="AD7809" s="32"/>
      <c r="AE7809" s="32"/>
      <c r="AF7809" s="33"/>
      <c r="AJ7809" s="350"/>
      <c r="AK7809" s="3"/>
      <c r="AL7809" s="3"/>
      <c r="AM7809" s="311"/>
    </row>
    <row r="7810" spans="1:39" ht="12" customHeight="1" x14ac:dyDescent="0.25">
      <c r="A7810" s="73">
        <v>3503011</v>
      </c>
      <c r="B7810" s="98" t="s">
        <v>3210</v>
      </c>
      <c r="C7810" s="74"/>
      <c r="D7810" s="115">
        <v>285.91000000000003</v>
      </c>
      <c r="E7810" s="75" t="s">
        <v>6463</v>
      </c>
      <c r="F7810" s="309">
        <f t="shared" si="336"/>
        <v>343.09200000000004</v>
      </c>
      <c r="G7810" s="80" t="s">
        <v>3334</v>
      </c>
      <c r="H7810" s="358"/>
      <c r="L7810"/>
      <c r="M7810"/>
      <c r="P7810" s="9">
        <v>166</v>
      </c>
      <c r="V7810" s="39"/>
      <c r="Z7810" s="38"/>
      <c r="AA7810" s="38">
        <v>0</v>
      </c>
      <c r="AB7810" s="30"/>
      <c r="AC7810" s="31"/>
      <c r="AD7810" s="32"/>
      <c r="AE7810" s="32"/>
      <c r="AF7810" s="33"/>
      <c r="AJ7810" s="350"/>
      <c r="AK7810" s="3"/>
      <c r="AL7810" s="3"/>
      <c r="AM7810" s="311"/>
    </row>
    <row r="7811" spans="1:39" ht="12" customHeight="1" x14ac:dyDescent="0.25">
      <c r="A7811" s="73">
        <v>3503012</v>
      </c>
      <c r="B7811" s="98" t="s">
        <v>3211</v>
      </c>
      <c r="C7811" s="74"/>
      <c r="D7811" s="115">
        <v>285.91000000000003</v>
      </c>
      <c r="E7811" s="75" t="s">
        <v>1</v>
      </c>
      <c r="F7811" s="309">
        <f t="shared" si="336"/>
        <v>343.09200000000004</v>
      </c>
      <c r="G7811" s="80" t="s">
        <v>3334</v>
      </c>
      <c r="H7811" s="358"/>
      <c r="L7811"/>
      <c r="M7811"/>
      <c r="P7811" s="9">
        <v>166</v>
      </c>
      <c r="V7811" s="39"/>
      <c r="Z7811" s="38"/>
      <c r="AA7811" s="38">
        <v>0</v>
      </c>
      <c r="AB7811" s="30"/>
      <c r="AC7811" s="31"/>
      <c r="AD7811" s="32"/>
      <c r="AE7811" s="32"/>
      <c r="AF7811" s="33"/>
      <c r="AJ7811" s="350"/>
      <c r="AK7811" s="3"/>
      <c r="AL7811" s="3"/>
      <c r="AM7811" s="311"/>
    </row>
    <row r="7812" spans="1:39" ht="12" customHeight="1" x14ac:dyDescent="0.25">
      <c r="A7812" s="73">
        <v>3503013</v>
      </c>
      <c r="B7812" s="98" t="s">
        <v>3212</v>
      </c>
      <c r="C7812" s="74"/>
      <c r="D7812" s="115">
        <v>285.91000000000003</v>
      </c>
      <c r="E7812" s="75" t="s">
        <v>6463</v>
      </c>
      <c r="F7812" s="309">
        <f t="shared" si="336"/>
        <v>343.09200000000004</v>
      </c>
      <c r="G7812" s="80" t="s">
        <v>3334</v>
      </c>
      <c r="H7812" s="358"/>
      <c r="L7812"/>
      <c r="M7812"/>
      <c r="P7812" s="9">
        <v>166</v>
      </c>
      <c r="V7812" s="39"/>
      <c r="Z7812" s="38"/>
      <c r="AA7812" s="38">
        <v>0</v>
      </c>
      <c r="AB7812" s="30"/>
      <c r="AC7812" s="31"/>
      <c r="AD7812" s="32"/>
      <c r="AE7812" s="32"/>
      <c r="AF7812" s="33"/>
      <c r="AJ7812" s="350"/>
      <c r="AK7812" s="3"/>
      <c r="AL7812" s="3"/>
      <c r="AM7812" s="311"/>
    </row>
    <row r="7813" spans="1:39" ht="12" customHeight="1" x14ac:dyDescent="0.25">
      <c r="A7813" s="73">
        <v>3502002</v>
      </c>
      <c r="B7813" s="98" t="s">
        <v>3213</v>
      </c>
      <c r="C7813" s="74"/>
      <c r="D7813" s="115">
        <v>383.31</v>
      </c>
      <c r="E7813" s="75"/>
      <c r="F7813" s="112">
        <f t="shared" si="336"/>
        <v>459.97199999999998</v>
      </c>
      <c r="G7813" s="80" t="s">
        <v>3334</v>
      </c>
      <c r="H7813" s="358"/>
      <c r="L7813"/>
      <c r="M7813"/>
      <c r="P7813" s="9">
        <v>166</v>
      </c>
      <c r="V7813" s="39"/>
      <c r="Z7813" s="38"/>
      <c r="AA7813" s="38">
        <v>15.001494544911068</v>
      </c>
      <c r="AB7813" s="30"/>
      <c r="AC7813" s="31"/>
      <c r="AD7813" s="32"/>
      <c r="AE7813" s="32"/>
      <c r="AF7813" s="33"/>
      <c r="AJ7813" s="350"/>
      <c r="AK7813" s="3"/>
      <c r="AL7813" s="3"/>
    </row>
    <row r="7814" spans="1:39" ht="12" customHeight="1" x14ac:dyDescent="0.25">
      <c r="A7814" s="73">
        <v>3502003</v>
      </c>
      <c r="B7814" s="98" t="s">
        <v>3214</v>
      </c>
      <c r="C7814" s="74"/>
      <c r="D7814" s="115">
        <v>383.31</v>
      </c>
      <c r="E7814" s="75"/>
      <c r="F7814" s="112">
        <f t="shared" si="336"/>
        <v>459.97199999999998</v>
      </c>
      <c r="G7814" s="80" t="s">
        <v>3334</v>
      </c>
      <c r="H7814" s="358"/>
      <c r="L7814"/>
      <c r="M7814"/>
      <c r="P7814" s="9">
        <v>166</v>
      </c>
      <c r="V7814" s="39"/>
      <c r="Z7814" s="38"/>
      <c r="AA7814" s="38">
        <v>15.001494544911068</v>
      </c>
      <c r="AB7814" s="30"/>
      <c r="AC7814" s="31"/>
      <c r="AD7814" s="32"/>
      <c r="AE7814" s="32"/>
      <c r="AF7814" s="33"/>
      <c r="AJ7814" s="350"/>
      <c r="AK7814" s="3"/>
      <c r="AL7814" s="3"/>
    </row>
    <row r="7815" spans="1:39" ht="12" customHeight="1" x14ac:dyDescent="0.25">
      <c r="A7815" s="73">
        <v>3502004</v>
      </c>
      <c r="B7815" s="98" t="s">
        <v>3005</v>
      </c>
      <c r="C7815" s="74"/>
      <c r="D7815" s="115">
        <v>441.93</v>
      </c>
      <c r="E7815" s="75"/>
      <c r="F7815" s="112">
        <f t="shared" si="336"/>
        <v>530.31600000000003</v>
      </c>
      <c r="G7815" s="80" t="s">
        <v>3334</v>
      </c>
      <c r="H7815" s="358"/>
      <c r="L7815"/>
      <c r="M7815"/>
      <c r="P7815" s="9">
        <v>166</v>
      </c>
      <c r="V7815" s="39"/>
      <c r="Z7815" s="38"/>
      <c r="AA7815" s="38">
        <v>15.001458340084923</v>
      </c>
      <c r="AB7815" s="30"/>
      <c r="AC7815" s="31"/>
      <c r="AD7815" s="32"/>
      <c r="AE7815" s="32"/>
      <c r="AF7815" s="33"/>
      <c r="AJ7815" s="350"/>
      <c r="AK7815" s="3"/>
      <c r="AL7815" s="3"/>
    </row>
    <row r="7816" spans="1:39" ht="12" customHeight="1" x14ac:dyDescent="0.25">
      <c r="A7816" s="73">
        <v>3502005</v>
      </c>
      <c r="B7816" s="98" t="s">
        <v>3006</v>
      </c>
      <c r="C7816" s="74"/>
      <c r="D7816" s="115">
        <v>294.63</v>
      </c>
      <c r="E7816" s="75"/>
      <c r="F7816" s="309">
        <f t="shared" si="336"/>
        <v>353.55599999999998</v>
      </c>
      <c r="G7816" s="80" t="s">
        <v>3334</v>
      </c>
      <c r="H7816" s="358"/>
      <c r="L7816"/>
      <c r="M7816"/>
      <c r="P7816" s="9">
        <v>166</v>
      </c>
      <c r="V7816" s="39"/>
      <c r="Z7816" s="38"/>
      <c r="AA7816" s="38">
        <v>0</v>
      </c>
      <c r="AB7816" s="30"/>
      <c r="AC7816" s="31"/>
      <c r="AD7816" s="32"/>
      <c r="AE7816" s="32"/>
      <c r="AF7816" s="33"/>
      <c r="AJ7816" s="350"/>
      <c r="AK7816" s="3"/>
      <c r="AL7816" s="3"/>
      <c r="AM7816" s="311"/>
    </row>
    <row r="7817" spans="1:39" ht="12" customHeight="1" x14ac:dyDescent="0.25">
      <c r="A7817" s="73">
        <v>3502007</v>
      </c>
      <c r="B7817" s="98" t="s">
        <v>3215</v>
      </c>
      <c r="C7817" s="74"/>
      <c r="D7817" s="115">
        <v>391.61</v>
      </c>
      <c r="E7817" s="75" t="s">
        <v>6464</v>
      </c>
      <c r="F7817" s="309">
        <f t="shared" si="336"/>
        <v>469.93200000000002</v>
      </c>
      <c r="G7817" s="80" t="s">
        <v>3334</v>
      </c>
      <c r="H7817" s="358"/>
      <c r="L7817"/>
      <c r="M7817"/>
      <c r="P7817" s="9">
        <v>166</v>
      </c>
      <c r="V7817" s="39"/>
      <c r="Z7817" s="38"/>
      <c r="AA7817" s="38">
        <v>0</v>
      </c>
      <c r="AB7817" s="30"/>
      <c r="AC7817" s="31"/>
      <c r="AD7817" s="32"/>
      <c r="AE7817" s="32"/>
      <c r="AF7817" s="33"/>
      <c r="AJ7817" s="350"/>
      <c r="AK7817" s="3"/>
      <c r="AL7817" s="3"/>
      <c r="AM7817" s="311"/>
    </row>
    <row r="7818" spans="1:39" ht="12" customHeight="1" x14ac:dyDescent="0.25">
      <c r="A7818" s="73">
        <v>3502006</v>
      </c>
      <c r="B7818" s="98" t="s">
        <v>3216</v>
      </c>
      <c r="C7818" s="74"/>
      <c r="D7818" s="115">
        <v>391.61</v>
      </c>
      <c r="E7818" s="75" t="s">
        <v>6464</v>
      </c>
      <c r="F7818" s="309">
        <f t="shared" si="336"/>
        <v>469.93200000000002</v>
      </c>
      <c r="G7818" s="80" t="s">
        <v>3334</v>
      </c>
      <c r="H7818" s="358"/>
      <c r="L7818"/>
      <c r="M7818"/>
      <c r="P7818" s="9">
        <v>166</v>
      </c>
      <c r="V7818" s="39"/>
      <c r="Z7818" s="38"/>
      <c r="AA7818" s="38">
        <v>0</v>
      </c>
      <c r="AB7818" s="30"/>
      <c r="AC7818" s="31"/>
      <c r="AD7818" s="32"/>
      <c r="AE7818" s="32"/>
      <c r="AF7818" s="33"/>
      <c r="AJ7818" s="350"/>
      <c r="AK7818" s="3"/>
      <c r="AL7818" s="3"/>
      <c r="AM7818" s="311"/>
    </row>
    <row r="7819" spans="1:39" ht="12" customHeight="1" x14ac:dyDescent="0.25">
      <c r="A7819" s="73">
        <v>3501002</v>
      </c>
      <c r="B7819" s="98" t="s">
        <v>3217</v>
      </c>
      <c r="C7819" s="74"/>
      <c r="D7819" s="115">
        <v>252.87</v>
      </c>
      <c r="E7819" s="75"/>
      <c r="F7819" s="309">
        <f t="shared" si="336"/>
        <v>303.44400000000002</v>
      </c>
      <c r="G7819" s="80" t="s">
        <v>3334</v>
      </c>
      <c r="H7819" s="358"/>
      <c r="L7819"/>
      <c r="M7819"/>
      <c r="P7819" s="9">
        <v>166</v>
      </c>
      <c r="V7819" s="39"/>
      <c r="Z7819" s="38"/>
      <c r="AA7819" s="38">
        <v>0</v>
      </c>
      <c r="AB7819" s="30"/>
      <c r="AC7819" s="31"/>
      <c r="AD7819" s="32"/>
      <c r="AE7819" s="32"/>
      <c r="AF7819" s="33"/>
      <c r="AJ7819" s="350"/>
      <c r="AK7819" s="3"/>
      <c r="AL7819" s="3"/>
      <c r="AM7819" s="311"/>
    </row>
    <row r="7820" spans="1:39" ht="12" customHeight="1" x14ac:dyDescent="0.25">
      <c r="A7820" s="73">
        <v>3501003</v>
      </c>
      <c r="B7820" s="98" t="s">
        <v>3218</v>
      </c>
      <c r="C7820" s="74"/>
      <c r="D7820" s="115">
        <v>252.87</v>
      </c>
      <c r="E7820" s="75" t="s">
        <v>6464</v>
      </c>
      <c r="F7820" s="309">
        <f t="shared" si="336"/>
        <v>303.44400000000002</v>
      </c>
      <c r="G7820" s="80" t="s">
        <v>3334</v>
      </c>
      <c r="H7820" s="358"/>
      <c r="L7820"/>
      <c r="M7820"/>
      <c r="P7820" s="9">
        <v>166</v>
      </c>
      <c r="V7820" s="39"/>
      <c r="Z7820" s="38"/>
      <c r="AA7820" s="38">
        <v>0</v>
      </c>
      <c r="AB7820" s="30"/>
      <c r="AC7820" s="31"/>
      <c r="AD7820" s="32"/>
      <c r="AE7820" s="32"/>
      <c r="AF7820" s="33"/>
      <c r="AJ7820" s="350"/>
      <c r="AK7820" s="3"/>
      <c r="AL7820" s="3"/>
      <c r="AM7820" s="311"/>
    </row>
    <row r="7821" spans="1:39" ht="12" customHeight="1" x14ac:dyDescent="0.25">
      <c r="A7821" s="73">
        <v>3501004</v>
      </c>
      <c r="B7821" s="98" t="s">
        <v>3219</v>
      </c>
      <c r="C7821" s="74"/>
      <c r="D7821" s="115">
        <v>252.87</v>
      </c>
      <c r="E7821" s="75"/>
      <c r="F7821" s="309">
        <f t="shared" si="336"/>
        <v>303.44400000000002</v>
      </c>
      <c r="G7821" s="80" t="s">
        <v>3334</v>
      </c>
      <c r="H7821" s="358"/>
      <c r="L7821"/>
      <c r="M7821"/>
      <c r="P7821" s="9">
        <v>166</v>
      </c>
      <c r="V7821" s="39"/>
      <c r="Z7821" s="38"/>
      <c r="AA7821" s="38">
        <v>0</v>
      </c>
      <c r="AB7821" s="30"/>
      <c r="AC7821" s="31"/>
      <c r="AD7821" s="32"/>
      <c r="AE7821" s="32"/>
      <c r="AF7821" s="33"/>
      <c r="AJ7821" s="350"/>
      <c r="AK7821" s="3"/>
      <c r="AL7821" s="3"/>
      <c r="AM7821" s="311"/>
    </row>
    <row r="7822" spans="1:39" ht="12" customHeight="1" x14ac:dyDescent="0.25">
      <c r="A7822" s="73">
        <v>3501005</v>
      </c>
      <c r="B7822" s="98" t="s">
        <v>3007</v>
      </c>
      <c r="C7822" s="74"/>
      <c r="D7822" s="115">
        <v>291.49</v>
      </c>
      <c r="E7822" s="75"/>
      <c r="F7822" s="309">
        <f t="shared" si="336"/>
        <v>349.78800000000001</v>
      </c>
      <c r="G7822" s="80" t="s">
        <v>3334</v>
      </c>
      <c r="H7822" s="358"/>
      <c r="L7822"/>
      <c r="M7822"/>
      <c r="P7822" s="9">
        <v>166</v>
      </c>
      <c r="V7822" s="39"/>
      <c r="Z7822" s="38"/>
      <c r="AA7822" s="38">
        <v>0</v>
      </c>
      <c r="AB7822" s="30"/>
      <c r="AC7822" s="31"/>
      <c r="AD7822" s="32"/>
      <c r="AE7822" s="32"/>
      <c r="AF7822" s="33"/>
      <c r="AJ7822" s="350"/>
      <c r="AK7822" s="3"/>
      <c r="AL7822" s="3"/>
      <c r="AM7822" s="311"/>
    </row>
    <row r="7823" spans="1:39" ht="12" customHeight="1" x14ac:dyDescent="0.25">
      <c r="A7823" s="73">
        <v>3501006</v>
      </c>
      <c r="B7823" s="98" t="s">
        <v>3008</v>
      </c>
      <c r="C7823" s="74"/>
      <c r="D7823" s="115">
        <v>291.49</v>
      </c>
      <c r="E7823" s="75"/>
      <c r="F7823" s="309">
        <f t="shared" si="336"/>
        <v>349.78800000000001</v>
      </c>
      <c r="G7823" s="80" t="s">
        <v>3334</v>
      </c>
      <c r="H7823" s="358"/>
      <c r="L7823"/>
      <c r="M7823"/>
      <c r="P7823" s="9">
        <v>166</v>
      </c>
      <c r="V7823" s="39"/>
      <c r="Z7823" s="38"/>
      <c r="AA7823" s="38">
        <v>0</v>
      </c>
      <c r="AB7823" s="30"/>
      <c r="AC7823" s="31"/>
      <c r="AD7823" s="32"/>
      <c r="AE7823" s="32"/>
      <c r="AF7823" s="33"/>
      <c r="AJ7823" s="350"/>
      <c r="AK7823" s="3"/>
      <c r="AL7823" s="3"/>
      <c r="AM7823" s="311"/>
    </row>
    <row r="7824" spans="1:39" ht="12" customHeight="1" x14ac:dyDescent="0.25">
      <c r="A7824" s="73">
        <v>3501007</v>
      </c>
      <c r="B7824" s="98" t="s">
        <v>3220</v>
      </c>
      <c r="C7824" s="74"/>
      <c r="D7824" s="115">
        <v>291.49</v>
      </c>
      <c r="E7824" s="75"/>
      <c r="F7824" s="309">
        <f t="shared" si="336"/>
        <v>349.78800000000001</v>
      </c>
      <c r="G7824" s="80" t="s">
        <v>3334</v>
      </c>
      <c r="H7824" s="358"/>
      <c r="L7824"/>
      <c r="M7824"/>
      <c r="P7824" s="9">
        <v>166</v>
      </c>
      <c r="V7824" s="39"/>
      <c r="Z7824" s="38"/>
      <c r="AA7824" s="38">
        <v>0</v>
      </c>
      <c r="AB7824" s="30"/>
      <c r="AC7824" s="31"/>
      <c r="AD7824" s="32"/>
      <c r="AE7824" s="32"/>
      <c r="AF7824" s="33"/>
      <c r="AJ7824" s="350"/>
      <c r="AK7824" s="3"/>
      <c r="AL7824" s="3"/>
      <c r="AM7824" s="311"/>
    </row>
    <row r="7825" spans="1:39" ht="12" customHeight="1" x14ac:dyDescent="0.25">
      <c r="A7825" s="73">
        <v>3501008</v>
      </c>
      <c r="B7825" s="98" t="s">
        <v>3009</v>
      </c>
      <c r="C7825" s="74"/>
      <c r="D7825" s="115">
        <v>291.49</v>
      </c>
      <c r="E7825" s="75" t="s">
        <v>6464</v>
      </c>
      <c r="F7825" s="309">
        <f t="shared" si="336"/>
        <v>349.78800000000001</v>
      </c>
      <c r="G7825" s="80" t="s">
        <v>3334</v>
      </c>
      <c r="H7825" s="358"/>
      <c r="L7825"/>
      <c r="M7825"/>
      <c r="P7825" s="9">
        <v>166</v>
      </c>
      <c r="V7825" s="39"/>
      <c r="Z7825" s="38"/>
      <c r="AA7825" s="38">
        <v>0</v>
      </c>
      <c r="AB7825" s="30"/>
      <c r="AC7825" s="31"/>
      <c r="AD7825" s="32"/>
      <c r="AE7825" s="32"/>
      <c r="AF7825" s="33"/>
      <c r="AJ7825" s="350"/>
      <c r="AK7825" s="3"/>
      <c r="AL7825" s="3"/>
      <c r="AM7825" s="311"/>
    </row>
    <row r="7826" spans="1:39" ht="12" customHeight="1" x14ac:dyDescent="0.25">
      <c r="A7826" s="73">
        <v>3501009</v>
      </c>
      <c r="B7826" s="98" t="s">
        <v>3010</v>
      </c>
      <c r="C7826" s="74"/>
      <c r="D7826" s="115">
        <v>291.49</v>
      </c>
      <c r="E7826" s="75" t="s">
        <v>6464</v>
      </c>
      <c r="F7826" s="309">
        <f t="shared" si="336"/>
        <v>349.78800000000001</v>
      </c>
      <c r="G7826" s="80" t="s">
        <v>3334</v>
      </c>
      <c r="H7826" s="358"/>
      <c r="L7826"/>
      <c r="M7826"/>
      <c r="P7826" s="9">
        <v>166</v>
      </c>
      <c r="V7826" s="39"/>
      <c r="Z7826" s="38"/>
      <c r="AA7826" s="38">
        <v>0</v>
      </c>
      <c r="AB7826" s="30"/>
      <c r="AC7826" s="31"/>
      <c r="AD7826" s="32"/>
      <c r="AE7826" s="32"/>
      <c r="AF7826" s="33"/>
      <c r="AJ7826" s="350"/>
      <c r="AK7826" s="3"/>
      <c r="AL7826" s="3"/>
      <c r="AM7826" s="311"/>
    </row>
    <row r="7827" spans="1:39" ht="12" customHeight="1" x14ac:dyDescent="0.25">
      <c r="A7827" s="73">
        <v>3501010</v>
      </c>
      <c r="B7827" s="98" t="s">
        <v>3011</v>
      </c>
      <c r="C7827" s="74"/>
      <c r="D7827" s="115">
        <v>291.49</v>
      </c>
      <c r="E7827" s="75"/>
      <c r="F7827" s="309">
        <f t="shared" si="336"/>
        <v>349.78800000000001</v>
      </c>
      <c r="G7827" s="80" t="s">
        <v>3334</v>
      </c>
      <c r="H7827" s="358"/>
      <c r="L7827"/>
      <c r="M7827"/>
      <c r="P7827" s="9">
        <v>166</v>
      </c>
      <c r="V7827" s="39"/>
      <c r="Z7827" s="38"/>
      <c r="AA7827" s="38">
        <v>0</v>
      </c>
      <c r="AB7827" s="30"/>
      <c r="AC7827" s="31"/>
      <c r="AD7827" s="32"/>
      <c r="AE7827" s="32"/>
      <c r="AF7827" s="33"/>
      <c r="AJ7827" s="350"/>
      <c r="AK7827" s="3"/>
      <c r="AL7827" s="3"/>
      <c r="AM7827" s="311"/>
    </row>
    <row r="7828" spans="1:39" ht="12" customHeight="1" x14ac:dyDescent="0.25">
      <c r="A7828" s="73">
        <v>3501011</v>
      </c>
      <c r="B7828" s="98" t="s">
        <v>3221</v>
      </c>
      <c r="C7828" s="74"/>
      <c r="D7828" s="115">
        <v>410.16</v>
      </c>
      <c r="E7828" s="75" t="s">
        <v>6464</v>
      </c>
      <c r="F7828" s="309">
        <f t="shared" si="336"/>
        <v>492.19200000000001</v>
      </c>
      <c r="G7828" s="80" t="s">
        <v>3334</v>
      </c>
      <c r="H7828" s="358"/>
      <c r="L7828"/>
      <c r="M7828"/>
      <c r="P7828" s="9">
        <v>166</v>
      </c>
      <c r="V7828" s="39"/>
      <c r="Z7828" s="38"/>
      <c r="AA7828" s="38">
        <v>0</v>
      </c>
      <c r="AB7828" s="30"/>
      <c r="AC7828" s="31"/>
      <c r="AD7828" s="32"/>
      <c r="AE7828" s="32"/>
      <c r="AF7828" s="33"/>
      <c r="AJ7828" s="350"/>
      <c r="AK7828" s="3"/>
      <c r="AL7828" s="3"/>
      <c r="AM7828" s="311"/>
    </row>
    <row r="7829" spans="1:39" ht="12" customHeight="1" x14ac:dyDescent="0.25">
      <c r="A7829" s="73">
        <v>3501012</v>
      </c>
      <c r="B7829" s="98" t="s">
        <v>3222</v>
      </c>
      <c r="C7829" s="74"/>
      <c r="D7829" s="115">
        <v>410.16</v>
      </c>
      <c r="E7829" s="75" t="s">
        <v>6464</v>
      </c>
      <c r="F7829" s="309">
        <f t="shared" si="336"/>
        <v>492.19200000000001</v>
      </c>
      <c r="G7829" s="80" t="s">
        <v>3334</v>
      </c>
      <c r="H7829" s="358"/>
      <c r="L7829"/>
      <c r="M7829"/>
      <c r="P7829" s="9">
        <v>166</v>
      </c>
      <c r="V7829" s="39"/>
      <c r="Z7829" s="38"/>
      <c r="AA7829" s="38">
        <v>0</v>
      </c>
      <c r="AB7829" s="30"/>
      <c r="AC7829" s="31"/>
      <c r="AD7829" s="32"/>
      <c r="AE7829" s="32"/>
      <c r="AF7829" s="33"/>
      <c r="AJ7829" s="350"/>
      <c r="AK7829" s="3"/>
      <c r="AL7829" s="3"/>
      <c r="AM7829" s="311"/>
    </row>
    <row r="7830" spans="1:39" ht="12" customHeight="1" x14ac:dyDescent="0.25">
      <c r="A7830" s="73">
        <v>3501013</v>
      </c>
      <c r="B7830" s="98" t="s">
        <v>3223</v>
      </c>
      <c r="C7830" s="74"/>
      <c r="D7830" s="115">
        <v>410.16</v>
      </c>
      <c r="E7830" s="75"/>
      <c r="F7830" s="309">
        <f t="shared" si="336"/>
        <v>492.19200000000001</v>
      </c>
      <c r="G7830" s="80" t="s">
        <v>3334</v>
      </c>
      <c r="H7830" s="358"/>
      <c r="L7830"/>
      <c r="M7830"/>
      <c r="P7830" s="9">
        <v>166</v>
      </c>
      <c r="V7830" s="39"/>
      <c r="Z7830" s="38"/>
      <c r="AA7830" s="38">
        <v>0</v>
      </c>
      <c r="AB7830" s="30"/>
      <c r="AC7830" s="31"/>
      <c r="AD7830" s="32"/>
      <c r="AE7830" s="32"/>
      <c r="AF7830" s="33"/>
      <c r="AJ7830" s="350"/>
      <c r="AK7830" s="3"/>
      <c r="AL7830" s="3"/>
      <c r="AM7830" s="311"/>
    </row>
    <row r="7831" spans="1:39" ht="12" customHeight="1" x14ac:dyDescent="0.25">
      <c r="A7831" s="73">
        <v>3501014</v>
      </c>
      <c r="B7831" s="98" t="s">
        <v>3224</v>
      </c>
      <c r="C7831" s="74"/>
      <c r="D7831" s="115">
        <v>410.16</v>
      </c>
      <c r="E7831" s="75" t="s">
        <v>6464</v>
      </c>
      <c r="F7831" s="309">
        <f t="shared" si="336"/>
        <v>492.19200000000001</v>
      </c>
      <c r="G7831" s="80" t="s">
        <v>3334</v>
      </c>
      <c r="H7831" s="358"/>
      <c r="L7831"/>
      <c r="M7831"/>
      <c r="P7831" s="9">
        <v>166</v>
      </c>
      <c r="V7831" s="39"/>
      <c r="Z7831" s="38"/>
      <c r="AA7831" s="38">
        <v>0</v>
      </c>
      <c r="AB7831" s="30"/>
      <c r="AC7831" s="31"/>
      <c r="AD7831" s="32"/>
      <c r="AE7831" s="32"/>
      <c r="AF7831" s="33"/>
      <c r="AJ7831" s="350"/>
      <c r="AK7831" s="3"/>
      <c r="AL7831" s="3"/>
      <c r="AM7831" s="311"/>
    </row>
    <row r="7832" spans="1:39" ht="12" customHeight="1" x14ac:dyDescent="0.25">
      <c r="A7832" s="73">
        <v>3501015</v>
      </c>
      <c r="B7832" s="98" t="s">
        <v>3225</v>
      </c>
      <c r="C7832" s="74"/>
      <c r="D7832" s="115">
        <v>410.16</v>
      </c>
      <c r="E7832" s="75" t="s">
        <v>6464</v>
      </c>
      <c r="F7832" s="309">
        <f t="shared" si="336"/>
        <v>492.19200000000001</v>
      </c>
      <c r="G7832" s="80" t="s">
        <v>3334</v>
      </c>
      <c r="H7832" s="358"/>
      <c r="L7832"/>
      <c r="M7832"/>
      <c r="P7832" s="9">
        <v>166</v>
      </c>
      <c r="V7832" s="39"/>
      <c r="Z7832" s="38"/>
      <c r="AA7832" s="38">
        <v>0</v>
      </c>
      <c r="AB7832" s="30"/>
      <c r="AC7832" s="31"/>
      <c r="AD7832" s="32"/>
      <c r="AE7832" s="32"/>
      <c r="AF7832" s="33"/>
      <c r="AJ7832" s="350"/>
      <c r="AK7832" s="3"/>
      <c r="AL7832" s="3"/>
      <c r="AM7832" s="311"/>
    </row>
    <row r="7833" spans="1:39" ht="12" customHeight="1" x14ac:dyDescent="0.25">
      <c r="A7833" s="73">
        <v>3501016</v>
      </c>
      <c r="B7833" s="98" t="s">
        <v>3226</v>
      </c>
      <c r="C7833" s="74"/>
      <c r="D7833" s="115">
        <v>410.16</v>
      </c>
      <c r="E7833" s="75" t="s">
        <v>6464</v>
      </c>
      <c r="F7833" s="309">
        <f t="shared" si="336"/>
        <v>492.19200000000001</v>
      </c>
      <c r="G7833" s="80" t="s">
        <v>3334</v>
      </c>
      <c r="H7833" s="358"/>
      <c r="L7833"/>
      <c r="M7833"/>
      <c r="P7833" s="9">
        <v>166</v>
      </c>
      <c r="V7833" s="39"/>
      <c r="Z7833" s="38"/>
      <c r="AA7833" s="38">
        <v>0</v>
      </c>
      <c r="AB7833" s="30"/>
      <c r="AC7833" s="31"/>
      <c r="AD7833" s="32"/>
      <c r="AE7833" s="32"/>
      <c r="AF7833" s="33"/>
      <c r="AJ7833" s="350"/>
      <c r="AK7833" s="3"/>
      <c r="AL7833" s="3"/>
      <c r="AM7833" s="311"/>
    </row>
    <row r="7834" spans="1:39" ht="12" customHeight="1" x14ac:dyDescent="0.25">
      <c r="A7834" s="73">
        <v>2701026</v>
      </c>
      <c r="B7834" s="98" t="s">
        <v>3062</v>
      </c>
      <c r="C7834" s="74"/>
      <c r="D7834" s="115">
        <v>181.37</v>
      </c>
      <c r="E7834" s="75" t="s">
        <v>6464</v>
      </c>
      <c r="F7834" s="112">
        <f t="shared" si="336"/>
        <v>217.64400000000001</v>
      </c>
      <c r="G7834" s="80" t="s">
        <v>3334</v>
      </c>
      <c r="H7834" s="358"/>
      <c r="L7834"/>
      <c r="M7834"/>
      <c r="P7834" s="9">
        <v>166</v>
      </c>
      <c r="V7834" s="39"/>
      <c r="Z7834" s="38"/>
      <c r="AA7834" s="38">
        <v>0</v>
      </c>
      <c r="AB7834" s="30"/>
      <c r="AC7834" s="31"/>
      <c r="AD7834" s="32"/>
      <c r="AE7834" s="32"/>
      <c r="AF7834" s="33"/>
      <c r="AJ7834" s="350"/>
      <c r="AK7834" s="3"/>
      <c r="AL7834" s="3"/>
    </row>
    <row r="7835" spans="1:39" ht="12" customHeight="1" x14ac:dyDescent="0.25">
      <c r="A7835" s="73">
        <v>3503014</v>
      </c>
      <c r="B7835" s="98" t="s">
        <v>3063</v>
      </c>
      <c r="C7835" s="74"/>
      <c r="D7835" s="115">
        <v>269.11</v>
      </c>
      <c r="E7835" s="75" t="s">
        <v>1</v>
      </c>
      <c r="F7835" s="309">
        <f t="shared" si="336"/>
        <v>322.93200000000002</v>
      </c>
      <c r="G7835" s="80" t="s">
        <v>3334</v>
      </c>
      <c r="H7835" s="358"/>
      <c r="L7835"/>
      <c r="M7835"/>
      <c r="P7835" s="9">
        <v>166</v>
      </c>
      <c r="V7835" s="39"/>
      <c r="Z7835" s="38"/>
      <c r="AA7835" s="38">
        <v>0</v>
      </c>
      <c r="AB7835" s="30"/>
      <c r="AC7835" s="31"/>
      <c r="AD7835" s="32"/>
      <c r="AE7835" s="32"/>
      <c r="AF7835" s="33"/>
      <c r="AJ7835" s="350"/>
      <c r="AK7835" s="3"/>
      <c r="AL7835" s="3"/>
      <c r="AM7835" s="311"/>
    </row>
    <row r="7836" spans="1:39" ht="12" customHeight="1" x14ac:dyDescent="0.25">
      <c r="A7836" s="73">
        <v>3503015</v>
      </c>
      <c r="B7836" s="98" t="s">
        <v>3064</v>
      </c>
      <c r="C7836" s="74"/>
      <c r="D7836" s="115">
        <v>269.11</v>
      </c>
      <c r="E7836" s="75" t="s">
        <v>1</v>
      </c>
      <c r="F7836" s="309">
        <f t="shared" si="336"/>
        <v>322.93200000000002</v>
      </c>
      <c r="G7836" s="80" t="s">
        <v>3334</v>
      </c>
      <c r="H7836" s="358"/>
      <c r="L7836"/>
      <c r="M7836"/>
      <c r="P7836" s="9">
        <v>166</v>
      </c>
      <c r="V7836" s="39"/>
      <c r="Z7836" s="38"/>
      <c r="AA7836" s="38">
        <v>0</v>
      </c>
      <c r="AB7836" s="30"/>
      <c r="AC7836" s="31"/>
      <c r="AD7836" s="32"/>
      <c r="AE7836" s="32"/>
      <c r="AF7836" s="33"/>
      <c r="AJ7836" s="350"/>
      <c r="AK7836" s="3"/>
      <c r="AL7836" s="3"/>
      <c r="AM7836" s="311"/>
    </row>
    <row r="7837" spans="1:39" ht="12" customHeight="1" x14ac:dyDescent="0.25">
      <c r="A7837" s="73">
        <v>2701015</v>
      </c>
      <c r="B7837" s="98" t="s">
        <v>3227</v>
      </c>
      <c r="C7837" s="74"/>
      <c r="D7837" s="115">
        <v>106.07</v>
      </c>
      <c r="E7837" s="75"/>
      <c r="F7837" s="112">
        <f t="shared" si="336"/>
        <v>127.28399999999999</v>
      </c>
      <c r="G7837" s="80" t="s">
        <v>3334</v>
      </c>
      <c r="H7837" s="358"/>
      <c r="L7837"/>
      <c r="M7837"/>
      <c r="P7837" s="9">
        <v>166</v>
      </c>
      <c r="V7837" s="39"/>
      <c r="Z7837" s="38"/>
      <c r="AA7837" s="38">
        <v>0</v>
      </c>
      <c r="AB7837" s="30"/>
      <c r="AC7837" s="31"/>
      <c r="AD7837" s="32"/>
      <c r="AE7837" s="32"/>
      <c r="AF7837" s="33"/>
      <c r="AJ7837" s="350"/>
      <c r="AK7837" s="3"/>
      <c r="AL7837" s="3"/>
    </row>
    <row r="7838" spans="1:39" ht="12" customHeight="1" x14ac:dyDescent="0.25">
      <c r="A7838" s="73">
        <v>2701022</v>
      </c>
      <c r="B7838" s="98" t="s">
        <v>3228</v>
      </c>
      <c r="C7838" s="74"/>
      <c r="D7838" s="115">
        <v>106.07</v>
      </c>
      <c r="E7838" s="75"/>
      <c r="F7838" s="112">
        <f t="shared" ref="F7838:F7901" si="337">D7838*1.2</f>
        <v>127.28399999999999</v>
      </c>
      <c r="G7838" s="80" t="s">
        <v>3334</v>
      </c>
      <c r="H7838" s="358"/>
      <c r="L7838"/>
      <c r="M7838"/>
      <c r="P7838" s="9">
        <v>166</v>
      </c>
      <c r="V7838" s="39"/>
      <c r="Z7838" s="38"/>
      <c r="AA7838" s="38">
        <v>0</v>
      </c>
      <c r="AB7838" s="30"/>
      <c r="AC7838" s="31"/>
      <c r="AD7838" s="32"/>
      <c r="AE7838" s="32"/>
      <c r="AF7838" s="33"/>
      <c r="AJ7838" s="350"/>
      <c r="AK7838" s="3"/>
      <c r="AL7838" s="3"/>
    </row>
    <row r="7839" spans="1:39" ht="12" customHeight="1" x14ac:dyDescent="0.25">
      <c r="A7839" s="73">
        <v>2701024</v>
      </c>
      <c r="B7839" s="98" t="s">
        <v>3229</v>
      </c>
      <c r="C7839" s="74"/>
      <c r="D7839" s="115">
        <v>106.07</v>
      </c>
      <c r="E7839" s="75"/>
      <c r="F7839" s="112">
        <f t="shared" si="337"/>
        <v>127.28399999999999</v>
      </c>
      <c r="G7839" s="80" t="s">
        <v>3334</v>
      </c>
      <c r="H7839" s="358"/>
      <c r="L7839"/>
      <c r="M7839"/>
      <c r="P7839" s="9">
        <v>166</v>
      </c>
      <c r="V7839" s="39"/>
      <c r="Z7839" s="38"/>
      <c r="AA7839" s="38">
        <v>0</v>
      </c>
      <c r="AB7839" s="30"/>
      <c r="AC7839" s="31"/>
      <c r="AD7839" s="32"/>
      <c r="AE7839" s="32"/>
      <c r="AF7839" s="33"/>
      <c r="AJ7839" s="350"/>
      <c r="AK7839" s="3"/>
      <c r="AL7839" s="3"/>
    </row>
    <row r="7840" spans="1:39" ht="12" customHeight="1" x14ac:dyDescent="0.25">
      <c r="A7840" s="73">
        <v>2701031</v>
      </c>
      <c r="B7840" s="98" t="s">
        <v>3230</v>
      </c>
      <c r="C7840" s="74"/>
      <c r="D7840" s="115">
        <v>169.25</v>
      </c>
      <c r="E7840" s="75" t="s">
        <v>1</v>
      </c>
      <c r="F7840" s="112">
        <f t="shared" si="337"/>
        <v>203.1</v>
      </c>
      <c r="G7840" s="80" t="s">
        <v>3334</v>
      </c>
      <c r="H7840" s="358"/>
      <c r="L7840"/>
      <c r="M7840"/>
      <c r="P7840" s="9">
        <v>166</v>
      </c>
      <c r="V7840" s="39"/>
      <c r="Z7840" s="38"/>
      <c r="AA7840" s="38">
        <v>0</v>
      </c>
      <c r="AB7840" s="30"/>
      <c r="AC7840" s="31"/>
      <c r="AD7840" s="32"/>
      <c r="AE7840" s="32"/>
      <c r="AF7840" s="33"/>
      <c r="AJ7840" s="350"/>
      <c r="AK7840" s="3"/>
      <c r="AL7840" s="3"/>
    </row>
    <row r="7841" spans="1:38" ht="12" customHeight="1" x14ac:dyDescent="0.25">
      <c r="A7841" s="73">
        <v>2701048</v>
      </c>
      <c r="B7841" s="98" t="s">
        <v>3231</v>
      </c>
      <c r="C7841" s="74"/>
      <c r="D7841" s="115">
        <v>188.36</v>
      </c>
      <c r="E7841" s="75"/>
      <c r="F7841" s="112">
        <f t="shared" si="337"/>
        <v>226.03200000000001</v>
      </c>
      <c r="G7841" s="80" t="s">
        <v>3334</v>
      </c>
      <c r="H7841" s="358"/>
      <c r="L7841"/>
      <c r="M7841"/>
      <c r="P7841" s="9">
        <v>166</v>
      </c>
      <c r="V7841" s="39"/>
      <c r="Z7841" s="38"/>
      <c r="AA7841" s="38">
        <v>0</v>
      </c>
      <c r="AB7841" s="30"/>
      <c r="AC7841" s="31"/>
      <c r="AD7841" s="32"/>
      <c r="AE7841" s="32"/>
      <c r="AF7841" s="33"/>
      <c r="AJ7841" s="350"/>
      <c r="AK7841" s="3"/>
      <c r="AL7841" s="3"/>
    </row>
    <row r="7842" spans="1:38" ht="12" customHeight="1" x14ac:dyDescent="0.25">
      <c r="A7842" s="73">
        <v>2701058</v>
      </c>
      <c r="B7842" s="98" t="s">
        <v>3232</v>
      </c>
      <c r="C7842" s="74"/>
      <c r="D7842" s="115">
        <v>188.36</v>
      </c>
      <c r="E7842" s="75"/>
      <c r="F7842" s="112">
        <f t="shared" si="337"/>
        <v>226.03200000000001</v>
      </c>
      <c r="G7842" s="80" t="s">
        <v>3334</v>
      </c>
      <c r="H7842" s="358"/>
      <c r="L7842"/>
      <c r="M7842"/>
      <c r="P7842" s="9">
        <v>166</v>
      </c>
      <c r="V7842" s="39"/>
      <c r="Z7842" s="38"/>
      <c r="AA7842" s="38">
        <v>0</v>
      </c>
      <c r="AB7842" s="30"/>
      <c r="AC7842" s="31"/>
      <c r="AD7842" s="32"/>
      <c r="AE7842" s="32"/>
      <c r="AF7842" s="33"/>
      <c r="AJ7842" s="350"/>
      <c r="AK7842" s="3"/>
      <c r="AL7842" s="3"/>
    </row>
    <row r="7843" spans="1:38" ht="12" customHeight="1" x14ac:dyDescent="0.25">
      <c r="A7843" s="73">
        <v>5904010</v>
      </c>
      <c r="B7843" s="98" t="s">
        <v>3233</v>
      </c>
      <c r="C7843" s="74"/>
      <c r="D7843" s="115">
        <v>134.28</v>
      </c>
      <c r="E7843" s="75" t="s">
        <v>6463</v>
      </c>
      <c r="F7843" s="112">
        <f t="shared" si="337"/>
        <v>161.136</v>
      </c>
      <c r="G7843" s="80" t="s">
        <v>3334</v>
      </c>
      <c r="H7843" s="358"/>
      <c r="L7843"/>
      <c r="M7843"/>
      <c r="P7843" s="9">
        <v>166</v>
      </c>
      <c r="V7843" s="39"/>
      <c r="Z7843" s="38"/>
      <c r="AA7843" s="38">
        <v>11.99872013651877</v>
      </c>
      <c r="AB7843" s="30"/>
      <c r="AC7843" s="31"/>
      <c r="AD7843" s="32"/>
      <c r="AE7843" s="32"/>
      <c r="AF7843" s="33"/>
      <c r="AJ7843" s="350">
        <v>3504010</v>
      </c>
      <c r="AK7843" s="3"/>
      <c r="AL7843" s="3"/>
    </row>
    <row r="7844" spans="1:38" ht="12" customHeight="1" x14ac:dyDescent="0.25">
      <c r="A7844" s="73">
        <v>3504011</v>
      </c>
      <c r="B7844" s="98" t="s">
        <v>3234</v>
      </c>
      <c r="C7844" s="74"/>
      <c r="D7844" s="115">
        <v>134.28</v>
      </c>
      <c r="E7844" s="75" t="s">
        <v>6463</v>
      </c>
      <c r="F7844" s="112">
        <f t="shared" si="337"/>
        <v>161.136</v>
      </c>
      <c r="G7844" s="80" t="s">
        <v>3334</v>
      </c>
      <c r="H7844" s="358"/>
      <c r="L7844"/>
      <c r="M7844"/>
      <c r="P7844" s="9">
        <v>166</v>
      </c>
      <c r="V7844" s="39"/>
      <c r="Z7844" s="38"/>
      <c r="AA7844" s="38">
        <v>11.99872013651877</v>
      </c>
      <c r="AB7844" s="30"/>
      <c r="AC7844" s="31"/>
      <c r="AD7844" s="32"/>
      <c r="AE7844" s="32"/>
      <c r="AF7844" s="33"/>
      <c r="AJ7844" s="350"/>
      <c r="AK7844" s="3"/>
      <c r="AL7844" s="3"/>
    </row>
    <row r="7845" spans="1:38" ht="12" customHeight="1" x14ac:dyDescent="0.25">
      <c r="A7845" s="73">
        <v>5904012</v>
      </c>
      <c r="B7845" s="98" t="s">
        <v>3235</v>
      </c>
      <c r="C7845" s="74"/>
      <c r="D7845" s="115">
        <v>134.28</v>
      </c>
      <c r="E7845" s="75" t="s">
        <v>6463</v>
      </c>
      <c r="F7845" s="112">
        <f t="shared" si="337"/>
        <v>161.136</v>
      </c>
      <c r="G7845" s="80" t="s">
        <v>3334</v>
      </c>
      <c r="H7845" s="358"/>
      <c r="L7845"/>
      <c r="M7845"/>
      <c r="P7845" s="9">
        <v>166</v>
      </c>
      <c r="V7845" s="39"/>
      <c r="Z7845" s="38"/>
      <c r="AA7845" s="38">
        <v>11.99872013651877</v>
      </c>
      <c r="AB7845" s="30"/>
      <c r="AC7845" s="31"/>
      <c r="AD7845" s="32"/>
      <c r="AE7845" s="32"/>
      <c r="AF7845" s="33"/>
      <c r="AJ7845" s="350">
        <v>3504012</v>
      </c>
      <c r="AK7845" s="3"/>
      <c r="AL7845" s="3"/>
    </row>
    <row r="7846" spans="1:38" ht="12" customHeight="1" x14ac:dyDescent="0.25">
      <c r="A7846" s="73">
        <v>2701014</v>
      </c>
      <c r="B7846" s="98" t="s">
        <v>3236</v>
      </c>
      <c r="C7846" s="74"/>
      <c r="D7846" s="115">
        <v>112.41</v>
      </c>
      <c r="E7846" s="75"/>
      <c r="F7846" s="112">
        <f t="shared" si="337"/>
        <v>134.892</v>
      </c>
      <c r="G7846" s="80" t="s">
        <v>3334</v>
      </c>
      <c r="H7846" s="358"/>
      <c r="L7846"/>
      <c r="M7846"/>
      <c r="P7846" s="9">
        <v>166</v>
      </c>
      <c r="V7846" s="39"/>
      <c r="Z7846" s="38"/>
      <c r="AA7846" s="38">
        <v>0</v>
      </c>
      <c r="AB7846" s="30"/>
      <c r="AC7846" s="31"/>
      <c r="AD7846" s="32"/>
      <c r="AE7846" s="32"/>
      <c r="AF7846" s="33"/>
      <c r="AJ7846" s="350"/>
      <c r="AK7846" s="3"/>
      <c r="AL7846" s="3"/>
    </row>
    <row r="7847" spans="1:38" ht="12" customHeight="1" x14ac:dyDescent="0.25">
      <c r="A7847" s="73">
        <v>2701021</v>
      </c>
      <c r="B7847" s="98" t="s">
        <v>3237</v>
      </c>
      <c r="C7847" s="74"/>
      <c r="D7847" s="115">
        <v>112.41</v>
      </c>
      <c r="E7847" s="75"/>
      <c r="F7847" s="112">
        <f t="shared" si="337"/>
        <v>134.892</v>
      </c>
      <c r="G7847" s="80" t="s">
        <v>3334</v>
      </c>
      <c r="H7847" s="358"/>
      <c r="L7847"/>
      <c r="M7847"/>
      <c r="P7847" s="9">
        <v>166</v>
      </c>
      <c r="V7847" s="39"/>
      <c r="Z7847" s="38"/>
      <c r="AA7847" s="38">
        <v>0</v>
      </c>
      <c r="AB7847" s="30"/>
      <c r="AC7847" s="31"/>
      <c r="AD7847" s="32"/>
      <c r="AE7847" s="32"/>
      <c r="AF7847" s="33"/>
      <c r="AJ7847" s="350"/>
      <c r="AK7847" s="3"/>
      <c r="AL7847" s="3"/>
    </row>
    <row r="7848" spans="1:38" ht="12" customHeight="1" x14ac:dyDescent="0.25">
      <c r="A7848" s="73">
        <v>2701023</v>
      </c>
      <c r="B7848" s="98" t="s">
        <v>3238</v>
      </c>
      <c r="C7848" s="74"/>
      <c r="D7848" s="115">
        <v>112.41</v>
      </c>
      <c r="E7848" s="75"/>
      <c r="F7848" s="112">
        <f t="shared" si="337"/>
        <v>134.892</v>
      </c>
      <c r="G7848" s="80" t="s">
        <v>3334</v>
      </c>
      <c r="H7848" s="358"/>
      <c r="L7848"/>
      <c r="M7848"/>
      <c r="P7848" s="9">
        <v>166</v>
      </c>
      <c r="V7848" s="39"/>
      <c r="Z7848" s="38"/>
      <c r="AA7848" s="38">
        <v>0</v>
      </c>
      <c r="AB7848" s="30"/>
      <c r="AC7848" s="31"/>
      <c r="AD7848" s="32"/>
      <c r="AE7848" s="32"/>
      <c r="AF7848" s="33"/>
      <c r="AJ7848" s="350"/>
      <c r="AK7848" s="3"/>
      <c r="AL7848" s="3"/>
    </row>
    <row r="7849" spans="1:38" ht="12" customHeight="1" x14ac:dyDescent="0.25">
      <c r="A7849" s="73">
        <v>3504007</v>
      </c>
      <c r="B7849" s="98" t="s">
        <v>3239</v>
      </c>
      <c r="C7849" s="74"/>
      <c r="D7849" s="115">
        <v>142.78</v>
      </c>
      <c r="E7849" s="75" t="s">
        <v>6463</v>
      </c>
      <c r="F7849" s="112">
        <f t="shared" si="337"/>
        <v>171.33599999999998</v>
      </c>
      <c r="G7849" s="80" t="s">
        <v>3334</v>
      </c>
      <c r="H7849" s="358"/>
      <c r="L7849"/>
      <c r="M7849"/>
      <c r="P7849" s="9">
        <v>166</v>
      </c>
      <c r="V7849" s="39"/>
      <c r="Z7849" s="38"/>
      <c r="AA7849" s="38">
        <v>11.997191293008328</v>
      </c>
      <c r="AB7849" s="30"/>
      <c r="AC7849" s="31"/>
      <c r="AD7849" s="32"/>
      <c r="AE7849" s="32"/>
      <c r="AF7849" s="33"/>
      <c r="AJ7849" s="350"/>
      <c r="AK7849" s="3"/>
      <c r="AL7849" s="3"/>
    </row>
    <row r="7850" spans="1:38" ht="12" customHeight="1" x14ac:dyDescent="0.25">
      <c r="A7850" s="73">
        <v>5904008</v>
      </c>
      <c r="B7850" s="98" t="s">
        <v>3240</v>
      </c>
      <c r="C7850" s="74"/>
      <c r="D7850" s="115">
        <v>142.78</v>
      </c>
      <c r="E7850" s="75" t="s">
        <v>6463</v>
      </c>
      <c r="F7850" s="112">
        <f t="shared" si="337"/>
        <v>171.33599999999998</v>
      </c>
      <c r="G7850" s="80" t="s">
        <v>3334</v>
      </c>
      <c r="H7850" s="358"/>
      <c r="L7850"/>
      <c r="M7850"/>
      <c r="P7850" s="9">
        <v>166</v>
      </c>
      <c r="V7850" s="39"/>
      <c r="Z7850" s="38"/>
      <c r="AA7850" s="38">
        <v>11.997191293008328</v>
      </c>
      <c r="AB7850" s="30"/>
      <c r="AC7850" s="31"/>
      <c r="AD7850" s="32"/>
      <c r="AE7850" s="32"/>
      <c r="AF7850" s="33"/>
      <c r="AJ7850" s="350">
        <v>3504008</v>
      </c>
      <c r="AK7850" s="3"/>
      <c r="AL7850" s="3"/>
    </row>
    <row r="7851" spans="1:38" ht="12" customHeight="1" x14ac:dyDescent="0.25">
      <c r="A7851" s="73">
        <v>5904009</v>
      </c>
      <c r="B7851" s="98" t="s">
        <v>3241</v>
      </c>
      <c r="C7851" s="74"/>
      <c r="D7851" s="115">
        <v>142.78</v>
      </c>
      <c r="E7851" s="75" t="s">
        <v>6463</v>
      </c>
      <c r="F7851" s="112">
        <f t="shared" si="337"/>
        <v>171.33599999999998</v>
      </c>
      <c r="G7851" s="80" t="s">
        <v>3334</v>
      </c>
      <c r="H7851" s="358"/>
      <c r="L7851"/>
      <c r="M7851"/>
      <c r="P7851" s="9">
        <v>166</v>
      </c>
      <c r="V7851" s="39"/>
      <c r="Z7851" s="38"/>
      <c r="AA7851" s="38">
        <v>11.997191293008328</v>
      </c>
      <c r="AB7851" s="30"/>
      <c r="AC7851" s="31"/>
      <c r="AD7851" s="32"/>
      <c r="AE7851" s="32"/>
      <c r="AF7851" s="33"/>
      <c r="AJ7851" s="350">
        <v>3504009</v>
      </c>
      <c r="AK7851" s="3"/>
      <c r="AL7851" s="3"/>
    </row>
    <row r="7852" spans="1:38" ht="12" customHeight="1" x14ac:dyDescent="0.25">
      <c r="A7852" s="73">
        <v>2701025</v>
      </c>
      <c r="B7852" s="98" t="s">
        <v>3242</v>
      </c>
      <c r="C7852" s="74"/>
      <c r="D7852" s="115">
        <v>238.19</v>
      </c>
      <c r="E7852" s="75" t="s">
        <v>6463</v>
      </c>
      <c r="F7852" s="112">
        <f t="shared" si="337"/>
        <v>285.82799999999997</v>
      </c>
      <c r="G7852" s="80" t="s">
        <v>3334</v>
      </c>
      <c r="H7852" s="358"/>
      <c r="L7852"/>
      <c r="M7852"/>
      <c r="P7852" s="9">
        <v>166</v>
      </c>
      <c r="V7852" s="39"/>
      <c r="Z7852" s="38"/>
      <c r="AA7852" s="38">
        <v>0</v>
      </c>
      <c r="AB7852" s="30"/>
      <c r="AC7852" s="31"/>
      <c r="AD7852" s="32"/>
      <c r="AE7852" s="32"/>
      <c r="AF7852" s="33"/>
      <c r="AJ7852" s="350"/>
      <c r="AK7852" s="3"/>
      <c r="AL7852" s="3"/>
    </row>
    <row r="7853" spans="1:38" ht="12" customHeight="1" x14ac:dyDescent="0.25">
      <c r="A7853" s="73">
        <v>2701037</v>
      </c>
      <c r="B7853" s="98" t="s">
        <v>3243</v>
      </c>
      <c r="C7853" s="74"/>
      <c r="D7853" s="115">
        <v>275.47000000000003</v>
      </c>
      <c r="E7853" s="75" t="s">
        <v>6463</v>
      </c>
      <c r="F7853" s="112">
        <f t="shared" si="337"/>
        <v>330.56400000000002</v>
      </c>
      <c r="G7853" s="80" t="s">
        <v>3334</v>
      </c>
      <c r="H7853" s="358"/>
      <c r="L7853"/>
      <c r="M7853"/>
      <c r="P7853" s="9">
        <v>166</v>
      </c>
      <c r="V7853" s="39"/>
      <c r="Z7853" s="38"/>
      <c r="AA7853" s="38">
        <v>0</v>
      </c>
      <c r="AB7853" s="30"/>
      <c r="AC7853" s="31"/>
      <c r="AD7853" s="32"/>
      <c r="AE7853" s="32"/>
      <c r="AF7853" s="33"/>
      <c r="AJ7853" s="350"/>
      <c r="AK7853" s="3"/>
      <c r="AL7853" s="3"/>
    </row>
    <row r="7854" spans="1:38" ht="12" customHeight="1" x14ac:dyDescent="0.25">
      <c r="A7854" s="73">
        <v>2701045</v>
      </c>
      <c r="B7854" s="98" t="s">
        <v>3244</v>
      </c>
      <c r="C7854" s="74"/>
      <c r="D7854" s="115">
        <v>275.47000000000003</v>
      </c>
      <c r="E7854" s="75"/>
      <c r="F7854" s="112">
        <f t="shared" si="337"/>
        <v>330.56400000000002</v>
      </c>
      <c r="G7854" s="80" t="s">
        <v>3334</v>
      </c>
      <c r="H7854" s="358"/>
      <c r="L7854"/>
      <c r="M7854"/>
      <c r="P7854" s="9">
        <v>166</v>
      </c>
      <c r="V7854" s="39"/>
      <c r="Z7854" s="38"/>
      <c r="AA7854" s="38">
        <v>0</v>
      </c>
      <c r="AB7854" s="30"/>
      <c r="AC7854" s="31"/>
      <c r="AD7854" s="32"/>
      <c r="AE7854" s="32"/>
      <c r="AF7854" s="33"/>
      <c r="AJ7854" s="350"/>
      <c r="AK7854" s="3"/>
      <c r="AL7854" s="3"/>
    </row>
    <row r="7855" spans="1:38" ht="12" customHeight="1" x14ac:dyDescent="0.25">
      <c r="A7855" s="73">
        <v>3504001</v>
      </c>
      <c r="B7855" s="98" t="s">
        <v>3245</v>
      </c>
      <c r="C7855" s="74"/>
      <c r="D7855" s="115">
        <v>168.62</v>
      </c>
      <c r="E7855" s="75" t="s">
        <v>6463</v>
      </c>
      <c r="F7855" s="112">
        <f t="shared" si="337"/>
        <v>202.34399999999999</v>
      </c>
      <c r="G7855" s="80" t="s">
        <v>3334</v>
      </c>
      <c r="H7855" s="358"/>
      <c r="L7855"/>
      <c r="M7855"/>
      <c r="P7855" s="9">
        <v>166</v>
      </c>
      <c r="V7855" s="39"/>
      <c r="Z7855" s="38"/>
      <c r="AA7855" s="38">
        <v>12.001019194836076</v>
      </c>
      <c r="AB7855" s="30"/>
      <c r="AC7855" s="31"/>
      <c r="AD7855" s="32"/>
      <c r="AE7855" s="32"/>
      <c r="AF7855" s="33"/>
      <c r="AJ7855" s="350"/>
      <c r="AK7855" s="3"/>
      <c r="AL7855" s="3"/>
    </row>
    <row r="7856" spans="1:38" ht="12" customHeight="1" x14ac:dyDescent="0.25">
      <c r="A7856" s="73">
        <v>5904002</v>
      </c>
      <c r="B7856" s="98" t="s">
        <v>3246</v>
      </c>
      <c r="C7856" s="74"/>
      <c r="D7856" s="115">
        <v>168.62</v>
      </c>
      <c r="E7856" s="75" t="s">
        <v>6463</v>
      </c>
      <c r="F7856" s="112">
        <f t="shared" si="337"/>
        <v>202.34399999999999</v>
      </c>
      <c r="G7856" s="80" t="s">
        <v>3334</v>
      </c>
      <c r="H7856" s="358"/>
      <c r="L7856"/>
      <c r="M7856"/>
      <c r="P7856" s="9">
        <v>166</v>
      </c>
      <c r="V7856" s="39"/>
      <c r="Z7856" s="38"/>
      <c r="AA7856" s="38">
        <v>12.001019194836076</v>
      </c>
      <c r="AB7856" s="30"/>
      <c r="AC7856" s="31"/>
      <c r="AD7856" s="32"/>
      <c r="AE7856" s="32"/>
      <c r="AF7856" s="33"/>
      <c r="AJ7856" s="350">
        <v>3504002</v>
      </c>
      <c r="AK7856" s="3"/>
      <c r="AL7856" s="3"/>
    </row>
    <row r="7857" spans="1:39" ht="12" customHeight="1" x14ac:dyDescent="0.25">
      <c r="A7857" s="73">
        <v>5904003</v>
      </c>
      <c r="B7857" s="98" t="s">
        <v>3247</v>
      </c>
      <c r="C7857" s="74"/>
      <c r="D7857" s="115">
        <v>168.62</v>
      </c>
      <c r="E7857" s="75" t="s">
        <v>6463</v>
      </c>
      <c r="F7857" s="112">
        <f t="shared" si="337"/>
        <v>202.34399999999999</v>
      </c>
      <c r="G7857" s="80" t="s">
        <v>3334</v>
      </c>
      <c r="H7857" s="358"/>
      <c r="L7857"/>
      <c r="M7857"/>
      <c r="P7857" s="9">
        <v>166</v>
      </c>
      <c r="V7857" s="39"/>
      <c r="Z7857" s="38"/>
      <c r="AA7857" s="38">
        <v>12.001019194836076</v>
      </c>
      <c r="AB7857" s="30"/>
      <c r="AC7857" s="31"/>
      <c r="AD7857" s="32"/>
      <c r="AE7857" s="32"/>
      <c r="AF7857" s="33"/>
      <c r="AJ7857" s="350">
        <v>3504003</v>
      </c>
      <c r="AK7857" s="3"/>
      <c r="AL7857" s="3"/>
    </row>
    <row r="7858" spans="1:39" ht="12" customHeight="1" x14ac:dyDescent="0.25">
      <c r="A7858" s="73">
        <v>3504004</v>
      </c>
      <c r="B7858" s="98" t="s">
        <v>3248</v>
      </c>
      <c r="C7858" s="74"/>
      <c r="D7858" s="115">
        <v>127.89</v>
      </c>
      <c r="E7858" s="75" t="s">
        <v>6463</v>
      </c>
      <c r="F7858" s="309">
        <f t="shared" si="337"/>
        <v>153.46799999999999</v>
      </c>
      <c r="G7858" s="80" t="s">
        <v>3334</v>
      </c>
      <c r="H7858" s="358"/>
      <c r="L7858"/>
      <c r="M7858"/>
      <c r="P7858" s="9">
        <v>166</v>
      </c>
      <c r="V7858" s="39"/>
      <c r="Z7858" s="38"/>
      <c r="AA7858" s="38">
        <v>0</v>
      </c>
      <c r="AB7858" s="30"/>
      <c r="AC7858" s="31"/>
      <c r="AD7858" s="32"/>
      <c r="AE7858" s="32"/>
      <c r="AF7858" s="33"/>
      <c r="AJ7858" s="350"/>
      <c r="AK7858" s="3"/>
      <c r="AL7858" s="3"/>
      <c r="AM7858" s="311"/>
    </row>
    <row r="7859" spans="1:39" ht="12" customHeight="1" x14ac:dyDescent="0.25">
      <c r="A7859" s="73">
        <v>3504005</v>
      </c>
      <c r="B7859" s="98" t="s">
        <v>3249</v>
      </c>
      <c r="C7859" s="74"/>
      <c r="D7859" s="115">
        <v>127.89</v>
      </c>
      <c r="E7859" s="75" t="s">
        <v>6463</v>
      </c>
      <c r="F7859" s="309">
        <f t="shared" si="337"/>
        <v>153.46799999999999</v>
      </c>
      <c r="G7859" s="80" t="s">
        <v>3334</v>
      </c>
      <c r="H7859" s="358"/>
      <c r="L7859"/>
      <c r="M7859"/>
      <c r="P7859" s="9">
        <v>166</v>
      </c>
      <c r="V7859" s="39"/>
      <c r="Z7859" s="38"/>
      <c r="AA7859" s="38">
        <v>0</v>
      </c>
      <c r="AB7859" s="30"/>
      <c r="AC7859" s="31"/>
      <c r="AD7859" s="32"/>
      <c r="AE7859" s="32"/>
      <c r="AF7859" s="33"/>
      <c r="AJ7859" s="350"/>
      <c r="AK7859" s="3"/>
      <c r="AL7859" s="3"/>
      <c r="AM7859" s="311"/>
    </row>
    <row r="7860" spans="1:39" ht="12" customHeight="1" x14ac:dyDescent="0.25">
      <c r="A7860" s="73">
        <v>3504006</v>
      </c>
      <c r="B7860" s="98" t="s">
        <v>3250</v>
      </c>
      <c r="C7860" s="74"/>
      <c r="D7860" s="115">
        <v>127.89</v>
      </c>
      <c r="E7860" s="75" t="s">
        <v>6463</v>
      </c>
      <c r="F7860" s="309">
        <f t="shared" si="337"/>
        <v>153.46799999999999</v>
      </c>
      <c r="G7860" s="80" t="s">
        <v>3334</v>
      </c>
      <c r="H7860" s="358"/>
      <c r="L7860"/>
      <c r="M7860"/>
      <c r="P7860" s="9">
        <v>166</v>
      </c>
      <c r="V7860" s="39"/>
      <c r="Z7860" s="38"/>
      <c r="AA7860" s="38">
        <v>0</v>
      </c>
      <c r="AB7860" s="30"/>
      <c r="AC7860" s="31"/>
      <c r="AD7860" s="32"/>
      <c r="AE7860" s="32"/>
      <c r="AF7860" s="33"/>
      <c r="AJ7860" s="350">
        <v>5904006</v>
      </c>
      <c r="AK7860" s="3"/>
      <c r="AL7860" s="3"/>
      <c r="AM7860" s="311"/>
    </row>
    <row r="7861" spans="1:39" ht="12" customHeight="1" x14ac:dyDescent="0.25">
      <c r="A7861" s="73">
        <v>2701054</v>
      </c>
      <c r="B7861" s="98" t="s">
        <v>3089</v>
      </c>
      <c r="C7861" s="74"/>
      <c r="D7861" s="115">
        <v>235.17</v>
      </c>
      <c r="E7861" s="75"/>
      <c r="F7861" s="112">
        <f t="shared" si="337"/>
        <v>282.20399999999995</v>
      </c>
      <c r="G7861" s="80" t="s">
        <v>3334</v>
      </c>
      <c r="H7861" s="358"/>
      <c r="L7861"/>
      <c r="M7861"/>
      <c r="P7861" s="9">
        <v>166</v>
      </c>
      <c r="V7861" s="39"/>
      <c r="Z7861" s="38"/>
      <c r="AA7861" s="38">
        <v>0</v>
      </c>
      <c r="AB7861" s="30"/>
      <c r="AC7861" s="31"/>
      <c r="AD7861" s="32"/>
      <c r="AE7861" s="32"/>
      <c r="AF7861" s="33"/>
      <c r="AJ7861" s="350"/>
      <c r="AK7861" s="3"/>
      <c r="AL7861" s="3"/>
    </row>
    <row r="7862" spans="1:39" ht="12" customHeight="1" x14ac:dyDescent="0.25">
      <c r="A7862" s="73">
        <v>2701043</v>
      </c>
      <c r="B7862" s="98" t="s">
        <v>3090</v>
      </c>
      <c r="C7862" s="74"/>
      <c r="D7862" s="115">
        <v>235.17</v>
      </c>
      <c r="E7862" s="75"/>
      <c r="F7862" s="112">
        <f t="shared" si="337"/>
        <v>282.20399999999995</v>
      </c>
      <c r="G7862" s="80" t="s">
        <v>3334</v>
      </c>
      <c r="H7862" s="358"/>
      <c r="L7862"/>
      <c r="M7862"/>
      <c r="P7862" s="9">
        <v>166</v>
      </c>
      <c r="V7862" s="39"/>
      <c r="Z7862" s="38"/>
      <c r="AA7862" s="38">
        <v>0</v>
      </c>
      <c r="AB7862" s="30"/>
      <c r="AC7862" s="31"/>
      <c r="AD7862" s="32"/>
      <c r="AE7862" s="32"/>
      <c r="AF7862" s="33"/>
      <c r="AJ7862" s="350"/>
      <c r="AK7862" s="3"/>
      <c r="AL7862" s="3"/>
    </row>
    <row r="7863" spans="1:39" ht="12" customHeight="1" x14ac:dyDescent="0.25">
      <c r="A7863" s="73">
        <v>2701008</v>
      </c>
      <c r="B7863" s="98" t="s">
        <v>3091</v>
      </c>
      <c r="C7863" s="74"/>
      <c r="D7863" s="115">
        <v>235.17</v>
      </c>
      <c r="E7863" s="75"/>
      <c r="F7863" s="112">
        <f t="shared" si="337"/>
        <v>282.20399999999995</v>
      </c>
      <c r="G7863" s="80" t="s">
        <v>3334</v>
      </c>
      <c r="H7863" s="358"/>
      <c r="L7863"/>
      <c r="M7863"/>
      <c r="P7863" s="9">
        <v>166</v>
      </c>
      <c r="V7863" s="39"/>
      <c r="Z7863" s="38"/>
      <c r="AA7863" s="38">
        <v>0</v>
      </c>
      <c r="AB7863" s="30"/>
      <c r="AC7863" s="31"/>
      <c r="AD7863" s="32"/>
      <c r="AE7863" s="32"/>
      <c r="AF7863" s="33"/>
      <c r="AJ7863" s="350"/>
      <c r="AK7863" s="3"/>
      <c r="AL7863" s="3"/>
    </row>
    <row r="7864" spans="1:39" ht="12" customHeight="1" x14ac:dyDescent="0.25">
      <c r="A7864" s="73">
        <v>2701013</v>
      </c>
      <c r="B7864" s="98" t="s">
        <v>3092</v>
      </c>
      <c r="C7864" s="74"/>
      <c r="D7864" s="115">
        <v>235.17</v>
      </c>
      <c r="E7864" s="75"/>
      <c r="F7864" s="112">
        <f t="shared" si="337"/>
        <v>282.20399999999995</v>
      </c>
      <c r="G7864" s="80" t="s">
        <v>3334</v>
      </c>
      <c r="H7864" s="358"/>
      <c r="L7864"/>
      <c r="M7864"/>
      <c r="P7864" s="9">
        <v>166</v>
      </c>
      <c r="V7864" s="39"/>
      <c r="Z7864" s="38"/>
      <c r="AA7864" s="38">
        <v>0</v>
      </c>
      <c r="AB7864" s="30"/>
      <c r="AC7864" s="31"/>
      <c r="AD7864" s="32"/>
      <c r="AE7864" s="32"/>
      <c r="AF7864" s="33"/>
      <c r="AJ7864" s="350"/>
      <c r="AK7864" s="3"/>
      <c r="AL7864" s="3"/>
    </row>
    <row r="7865" spans="1:39" ht="12" customHeight="1" x14ac:dyDescent="0.25">
      <c r="A7865" s="73">
        <v>2701002</v>
      </c>
      <c r="B7865" s="98" t="s">
        <v>3093</v>
      </c>
      <c r="C7865" s="74"/>
      <c r="D7865" s="115">
        <v>251.63</v>
      </c>
      <c r="E7865" s="75" t="s">
        <v>6464</v>
      </c>
      <c r="F7865" s="112">
        <f t="shared" si="337"/>
        <v>301.95599999999996</v>
      </c>
      <c r="G7865" s="80" t="s">
        <v>3334</v>
      </c>
      <c r="H7865" s="358"/>
      <c r="L7865"/>
      <c r="M7865"/>
      <c r="P7865" s="9">
        <v>166</v>
      </c>
      <c r="V7865" s="39"/>
      <c r="Z7865" s="38"/>
      <c r="AA7865" s="38">
        <v>0</v>
      </c>
      <c r="AB7865" s="30"/>
      <c r="AC7865" s="31"/>
      <c r="AD7865" s="32"/>
      <c r="AE7865" s="32"/>
      <c r="AF7865" s="33"/>
      <c r="AJ7865" s="350"/>
      <c r="AK7865" s="3"/>
      <c r="AL7865" s="3"/>
    </row>
    <row r="7866" spans="1:39" ht="12" customHeight="1" x14ac:dyDescent="0.25">
      <c r="A7866" s="73">
        <v>2701061</v>
      </c>
      <c r="B7866" s="98" t="s">
        <v>3094</v>
      </c>
      <c r="C7866" s="74"/>
      <c r="D7866" s="115">
        <v>251.62</v>
      </c>
      <c r="E7866" s="75"/>
      <c r="F7866" s="112">
        <f t="shared" si="337"/>
        <v>301.94400000000002</v>
      </c>
      <c r="G7866" s="80" t="s">
        <v>3334</v>
      </c>
      <c r="H7866" s="358"/>
      <c r="L7866"/>
      <c r="M7866"/>
      <c r="P7866" s="9">
        <v>166</v>
      </c>
      <c r="V7866" s="39"/>
      <c r="Z7866" s="38"/>
      <c r="AA7866" s="38">
        <v>0</v>
      </c>
      <c r="AB7866" s="30"/>
      <c r="AC7866" s="31"/>
      <c r="AD7866" s="32"/>
      <c r="AE7866" s="32"/>
      <c r="AF7866" s="33"/>
      <c r="AJ7866" s="350"/>
      <c r="AK7866" s="3"/>
      <c r="AL7866" s="3"/>
    </row>
    <row r="7867" spans="1:39" ht="12" customHeight="1" x14ac:dyDescent="0.25">
      <c r="A7867" s="73">
        <v>5905069</v>
      </c>
      <c r="B7867" s="98" t="s">
        <v>3095</v>
      </c>
      <c r="C7867" s="74"/>
      <c r="D7867" s="115">
        <v>350.14</v>
      </c>
      <c r="E7867" s="75" t="s">
        <v>6463</v>
      </c>
      <c r="F7867" s="309">
        <f t="shared" si="337"/>
        <v>420.16799999999995</v>
      </c>
      <c r="G7867" s="80" t="s">
        <v>3334</v>
      </c>
      <c r="H7867" s="358"/>
      <c r="L7867"/>
      <c r="M7867"/>
      <c r="P7867" s="9">
        <v>166</v>
      </c>
      <c r="V7867" s="39"/>
      <c r="Z7867" s="38"/>
      <c r="AA7867" s="38">
        <v>0</v>
      </c>
      <c r="AB7867" s="30"/>
      <c r="AC7867" s="31"/>
      <c r="AD7867" s="32"/>
      <c r="AE7867" s="32"/>
      <c r="AF7867" s="33"/>
      <c r="AJ7867" s="350">
        <v>3503069</v>
      </c>
      <c r="AK7867" s="3"/>
      <c r="AL7867" s="3"/>
      <c r="AM7867" s="311"/>
    </row>
    <row r="7868" spans="1:39" ht="12" customHeight="1" x14ac:dyDescent="0.25">
      <c r="A7868" s="73">
        <v>5905070</v>
      </c>
      <c r="B7868" s="98" t="s">
        <v>3096</v>
      </c>
      <c r="C7868" s="74"/>
      <c r="D7868" s="115">
        <v>350.14</v>
      </c>
      <c r="E7868" s="75" t="s">
        <v>6463</v>
      </c>
      <c r="F7868" s="309">
        <f t="shared" si="337"/>
        <v>420.16799999999995</v>
      </c>
      <c r="G7868" s="80" t="s">
        <v>3334</v>
      </c>
      <c r="H7868" s="358"/>
      <c r="L7868"/>
      <c r="M7868"/>
      <c r="P7868" s="9">
        <v>166</v>
      </c>
      <c r="V7868" s="39"/>
      <c r="Z7868" s="38"/>
      <c r="AA7868" s="38">
        <v>0</v>
      </c>
      <c r="AB7868" s="30"/>
      <c r="AC7868" s="31"/>
      <c r="AD7868" s="32"/>
      <c r="AE7868" s="32"/>
      <c r="AF7868" s="33"/>
      <c r="AJ7868" s="350">
        <v>3503070</v>
      </c>
      <c r="AK7868" s="3"/>
      <c r="AL7868" s="3"/>
      <c r="AM7868" s="311"/>
    </row>
    <row r="7869" spans="1:39" ht="12" customHeight="1" x14ac:dyDescent="0.25">
      <c r="A7869" s="73">
        <v>3503071</v>
      </c>
      <c r="B7869" s="98" t="s">
        <v>3097</v>
      </c>
      <c r="C7869" s="74"/>
      <c r="D7869" s="115">
        <v>283.45</v>
      </c>
      <c r="E7869" s="75" t="s">
        <v>6463</v>
      </c>
      <c r="F7869" s="309">
        <f t="shared" si="337"/>
        <v>340.14</v>
      </c>
      <c r="G7869" s="80" t="s">
        <v>3334</v>
      </c>
      <c r="H7869" s="358"/>
      <c r="L7869"/>
      <c r="M7869"/>
      <c r="P7869" s="9">
        <v>166</v>
      </c>
      <c r="V7869" s="39"/>
      <c r="Z7869" s="38"/>
      <c r="AA7869" s="38">
        <v>0</v>
      </c>
      <c r="AB7869" s="30"/>
      <c r="AC7869" s="31"/>
      <c r="AD7869" s="32"/>
      <c r="AE7869" s="32"/>
      <c r="AF7869" s="33"/>
      <c r="AJ7869" s="350">
        <v>3503071</v>
      </c>
      <c r="AK7869" s="3"/>
      <c r="AL7869" s="3"/>
      <c r="AM7869" s="311"/>
    </row>
    <row r="7870" spans="1:39" ht="12" customHeight="1" x14ac:dyDescent="0.25">
      <c r="A7870" s="73">
        <v>5905072</v>
      </c>
      <c r="B7870" s="98" t="s">
        <v>3098</v>
      </c>
      <c r="C7870" s="74"/>
      <c r="D7870" s="115">
        <v>350.14</v>
      </c>
      <c r="E7870" s="75"/>
      <c r="F7870" s="309">
        <f t="shared" si="337"/>
        <v>420.16799999999995</v>
      </c>
      <c r="G7870" s="80" t="s">
        <v>3334</v>
      </c>
      <c r="H7870" s="358"/>
      <c r="L7870"/>
      <c r="M7870"/>
      <c r="P7870" s="9">
        <v>166</v>
      </c>
      <c r="V7870" s="39"/>
      <c r="Z7870" s="38"/>
      <c r="AA7870" s="38">
        <v>0</v>
      </c>
      <c r="AB7870" s="30"/>
      <c r="AC7870" s="31"/>
      <c r="AD7870" s="32"/>
      <c r="AE7870" s="32"/>
      <c r="AF7870" s="33"/>
      <c r="AJ7870" s="350">
        <v>3503072</v>
      </c>
      <c r="AK7870" s="3"/>
      <c r="AL7870" s="3"/>
      <c r="AM7870" s="311"/>
    </row>
    <row r="7871" spans="1:39" ht="12" customHeight="1" x14ac:dyDescent="0.25">
      <c r="A7871" s="73">
        <v>5905073</v>
      </c>
      <c r="B7871" s="98" t="s">
        <v>3099</v>
      </c>
      <c r="C7871" s="74"/>
      <c r="D7871" s="115">
        <v>350.14</v>
      </c>
      <c r="E7871" s="75" t="s">
        <v>6463</v>
      </c>
      <c r="F7871" s="309">
        <f t="shared" si="337"/>
        <v>420.16799999999995</v>
      </c>
      <c r="G7871" s="80" t="s">
        <v>3334</v>
      </c>
      <c r="H7871" s="358"/>
      <c r="L7871"/>
      <c r="M7871"/>
      <c r="P7871" s="9">
        <v>166</v>
      </c>
      <c r="V7871" s="39"/>
      <c r="Z7871" s="38"/>
      <c r="AA7871" s="38">
        <v>0</v>
      </c>
      <c r="AB7871" s="30"/>
      <c r="AC7871" s="31"/>
      <c r="AD7871" s="32"/>
      <c r="AE7871" s="32"/>
      <c r="AF7871" s="33"/>
      <c r="AJ7871" s="350">
        <v>3503073</v>
      </c>
      <c r="AK7871" s="3"/>
      <c r="AL7871" s="3"/>
      <c r="AM7871" s="311"/>
    </row>
    <row r="7872" spans="1:39" ht="12" customHeight="1" x14ac:dyDescent="0.25">
      <c r="A7872" s="73">
        <v>5905074</v>
      </c>
      <c r="B7872" s="98" t="s">
        <v>3100</v>
      </c>
      <c r="C7872" s="74"/>
      <c r="D7872" s="115">
        <v>350.14</v>
      </c>
      <c r="E7872" s="75" t="s">
        <v>6463</v>
      </c>
      <c r="F7872" s="309">
        <f t="shared" si="337"/>
        <v>420.16799999999995</v>
      </c>
      <c r="G7872" s="80" t="s">
        <v>3334</v>
      </c>
      <c r="H7872" s="358"/>
      <c r="L7872"/>
      <c r="M7872"/>
      <c r="P7872" s="9">
        <v>166</v>
      </c>
      <c r="V7872" s="39"/>
      <c r="Z7872" s="38"/>
      <c r="AA7872" s="38">
        <v>0</v>
      </c>
      <c r="AB7872" s="30"/>
      <c r="AC7872" s="31"/>
      <c r="AD7872" s="32"/>
      <c r="AE7872" s="32"/>
      <c r="AF7872" s="33"/>
      <c r="AJ7872" s="350">
        <v>3503074</v>
      </c>
      <c r="AK7872" s="3"/>
      <c r="AL7872" s="3"/>
      <c r="AM7872" s="311"/>
    </row>
    <row r="7873" spans="1:39" ht="12" customHeight="1" x14ac:dyDescent="0.25">
      <c r="A7873" s="73">
        <v>3502040</v>
      </c>
      <c r="B7873" s="98" t="s">
        <v>3101</v>
      </c>
      <c r="C7873" s="74"/>
      <c r="D7873" s="115">
        <v>437.13</v>
      </c>
      <c r="E7873" s="75"/>
      <c r="F7873" s="112">
        <f t="shared" si="337"/>
        <v>524.55599999999993</v>
      </c>
      <c r="G7873" s="80" t="s">
        <v>3334</v>
      </c>
      <c r="H7873" s="358"/>
      <c r="L7873"/>
      <c r="M7873"/>
      <c r="P7873" s="9">
        <v>166</v>
      </c>
      <c r="V7873" s="39"/>
      <c r="Z7873" s="38"/>
      <c r="AA7873" s="38">
        <v>14.999508535106969</v>
      </c>
      <c r="AB7873" s="30"/>
      <c r="AC7873" s="31"/>
      <c r="AD7873" s="32"/>
      <c r="AE7873" s="32"/>
      <c r="AF7873" s="33"/>
      <c r="AJ7873" s="350"/>
      <c r="AK7873" s="3"/>
      <c r="AL7873" s="3"/>
    </row>
    <row r="7874" spans="1:39" ht="12" customHeight="1" x14ac:dyDescent="0.25">
      <c r="A7874" s="73">
        <v>3502039</v>
      </c>
      <c r="B7874" s="98" t="s">
        <v>3102</v>
      </c>
      <c r="C7874" s="74"/>
      <c r="D7874" s="115">
        <v>437.13</v>
      </c>
      <c r="E7874" s="75"/>
      <c r="F7874" s="112">
        <f t="shared" si="337"/>
        <v>524.55599999999993</v>
      </c>
      <c r="G7874" s="80" t="s">
        <v>3334</v>
      </c>
      <c r="H7874" s="358"/>
      <c r="L7874"/>
      <c r="M7874"/>
      <c r="P7874" s="9">
        <v>166</v>
      </c>
      <c r="V7874" s="39"/>
      <c r="Z7874" s="38"/>
      <c r="AA7874" s="38">
        <v>14.999508535106969</v>
      </c>
      <c r="AB7874" s="30"/>
      <c r="AC7874" s="31"/>
      <c r="AD7874" s="32"/>
      <c r="AE7874" s="32"/>
      <c r="AF7874" s="33"/>
      <c r="AJ7874" s="350"/>
      <c r="AK7874" s="3"/>
      <c r="AL7874" s="3"/>
    </row>
    <row r="7875" spans="1:39" ht="12" customHeight="1" x14ac:dyDescent="0.25">
      <c r="A7875" s="73">
        <v>3502042</v>
      </c>
      <c r="B7875" s="98" t="s">
        <v>3103</v>
      </c>
      <c r="C7875" s="74"/>
      <c r="D7875" s="115">
        <v>437.13</v>
      </c>
      <c r="E7875" s="75"/>
      <c r="F7875" s="112">
        <f t="shared" si="337"/>
        <v>524.55599999999993</v>
      </c>
      <c r="G7875" s="80" t="s">
        <v>3334</v>
      </c>
      <c r="H7875" s="358"/>
      <c r="L7875"/>
      <c r="M7875"/>
      <c r="P7875" s="9">
        <v>166</v>
      </c>
      <c r="V7875" s="39"/>
      <c r="Z7875" s="38"/>
      <c r="AA7875" s="38">
        <v>14.999508535106969</v>
      </c>
      <c r="AB7875" s="30"/>
      <c r="AC7875" s="31"/>
      <c r="AD7875" s="32"/>
      <c r="AE7875" s="32"/>
      <c r="AF7875" s="33"/>
      <c r="AJ7875" s="350"/>
      <c r="AK7875" s="3"/>
      <c r="AL7875" s="3"/>
    </row>
    <row r="7876" spans="1:39" ht="12" customHeight="1" x14ac:dyDescent="0.25">
      <c r="A7876" s="73">
        <v>3502043</v>
      </c>
      <c r="B7876" s="98" t="s">
        <v>3104</v>
      </c>
      <c r="C7876" s="74"/>
      <c r="D7876" s="115">
        <v>333.04</v>
      </c>
      <c r="E7876" s="75" t="s">
        <v>6464</v>
      </c>
      <c r="F7876" s="309">
        <f t="shared" si="337"/>
        <v>399.64800000000002</v>
      </c>
      <c r="G7876" s="80" t="s">
        <v>3334</v>
      </c>
      <c r="H7876" s="358"/>
      <c r="L7876"/>
      <c r="M7876"/>
      <c r="P7876" s="9">
        <v>166</v>
      </c>
      <c r="V7876" s="39"/>
      <c r="Z7876" s="38"/>
      <c r="AA7876" s="38">
        <v>0</v>
      </c>
      <c r="AB7876" s="30"/>
      <c r="AC7876" s="31"/>
      <c r="AD7876" s="32"/>
      <c r="AE7876" s="32"/>
      <c r="AF7876" s="33"/>
      <c r="AJ7876" s="350"/>
      <c r="AK7876" s="3"/>
      <c r="AL7876" s="3"/>
      <c r="AM7876" s="311"/>
    </row>
    <row r="7877" spans="1:39" ht="12" customHeight="1" x14ac:dyDescent="0.25">
      <c r="A7877" s="73">
        <v>3502041</v>
      </c>
      <c r="B7877" s="98" t="s">
        <v>3105</v>
      </c>
      <c r="C7877" s="74"/>
      <c r="D7877" s="115">
        <v>437.13</v>
      </c>
      <c r="E7877" s="75"/>
      <c r="F7877" s="112">
        <f t="shared" si="337"/>
        <v>524.55599999999993</v>
      </c>
      <c r="G7877" s="80" t="s">
        <v>3334</v>
      </c>
      <c r="H7877" s="358"/>
      <c r="L7877"/>
      <c r="M7877"/>
      <c r="P7877" s="9">
        <v>166</v>
      </c>
      <c r="V7877" s="39"/>
      <c r="Z7877" s="38"/>
      <c r="AA7877" s="38">
        <v>14.999508535106969</v>
      </c>
      <c r="AB7877" s="30"/>
      <c r="AC7877" s="31"/>
      <c r="AD7877" s="32"/>
      <c r="AE7877" s="32"/>
      <c r="AF7877" s="33"/>
      <c r="AJ7877" s="350"/>
      <c r="AK7877" s="3"/>
      <c r="AL7877" s="3"/>
    </row>
    <row r="7878" spans="1:39" ht="12" customHeight="1" x14ac:dyDescent="0.25">
      <c r="A7878" s="73">
        <v>3501061</v>
      </c>
      <c r="B7878" s="98" t="s">
        <v>3106</v>
      </c>
      <c r="C7878" s="74"/>
      <c r="D7878" s="115">
        <v>390.13</v>
      </c>
      <c r="E7878" s="75" t="s">
        <v>6464</v>
      </c>
      <c r="F7878" s="309">
        <f t="shared" si="337"/>
        <v>468.15599999999995</v>
      </c>
      <c r="G7878" s="80" t="s">
        <v>3334</v>
      </c>
      <c r="H7878" s="358"/>
      <c r="L7878"/>
      <c r="M7878"/>
      <c r="P7878" s="9">
        <v>166</v>
      </c>
      <c r="V7878" s="39"/>
      <c r="Z7878" s="38"/>
      <c r="AA7878" s="38">
        <v>0</v>
      </c>
      <c r="AB7878" s="30"/>
      <c r="AC7878" s="31"/>
      <c r="AD7878" s="32"/>
      <c r="AE7878" s="32"/>
      <c r="AF7878" s="33"/>
      <c r="AJ7878" s="350"/>
      <c r="AK7878" s="3"/>
      <c r="AL7878" s="3"/>
      <c r="AM7878" s="311"/>
    </row>
    <row r="7879" spans="1:39" ht="12" customHeight="1" x14ac:dyDescent="0.25">
      <c r="A7879" s="73">
        <v>3501062</v>
      </c>
      <c r="B7879" s="98" t="s">
        <v>3107</v>
      </c>
      <c r="C7879" s="74"/>
      <c r="D7879" s="115">
        <v>390.13</v>
      </c>
      <c r="E7879" s="75"/>
      <c r="F7879" s="309">
        <f t="shared" si="337"/>
        <v>468.15599999999995</v>
      </c>
      <c r="G7879" s="80" t="s">
        <v>3334</v>
      </c>
      <c r="H7879" s="358"/>
      <c r="L7879"/>
      <c r="M7879"/>
      <c r="P7879" s="9">
        <v>166</v>
      </c>
      <c r="V7879" s="39"/>
      <c r="Z7879" s="38"/>
      <c r="AA7879" s="38">
        <v>0</v>
      </c>
      <c r="AB7879" s="30"/>
      <c r="AC7879" s="31"/>
      <c r="AD7879" s="32"/>
      <c r="AE7879" s="32"/>
      <c r="AF7879" s="33"/>
      <c r="AJ7879" s="350"/>
      <c r="AK7879" s="3"/>
      <c r="AL7879" s="3"/>
      <c r="AM7879" s="311"/>
    </row>
    <row r="7880" spans="1:39" ht="12" customHeight="1" x14ac:dyDescent="0.25">
      <c r="A7880" s="73">
        <v>3501063</v>
      </c>
      <c r="B7880" s="98" t="s">
        <v>3108</v>
      </c>
      <c r="C7880" s="74"/>
      <c r="D7880" s="115">
        <v>390.13</v>
      </c>
      <c r="E7880" s="75"/>
      <c r="F7880" s="309">
        <f t="shared" si="337"/>
        <v>468.15599999999995</v>
      </c>
      <c r="G7880" s="80" t="s">
        <v>3334</v>
      </c>
      <c r="H7880" s="358"/>
      <c r="L7880"/>
      <c r="M7880"/>
      <c r="P7880" s="9">
        <v>166</v>
      </c>
      <c r="V7880" s="39"/>
      <c r="Z7880" s="38"/>
      <c r="AA7880" s="38">
        <v>0</v>
      </c>
      <c r="AB7880" s="30"/>
      <c r="AC7880" s="31"/>
      <c r="AD7880" s="32"/>
      <c r="AE7880" s="32"/>
      <c r="AF7880" s="33"/>
      <c r="AJ7880" s="350"/>
      <c r="AK7880" s="3"/>
      <c r="AL7880" s="3"/>
      <c r="AM7880" s="311"/>
    </row>
    <row r="7881" spans="1:39" ht="12" customHeight="1" x14ac:dyDescent="0.25">
      <c r="A7881" s="73">
        <v>3501064</v>
      </c>
      <c r="B7881" s="98" t="s">
        <v>3109</v>
      </c>
      <c r="C7881" s="74"/>
      <c r="D7881" s="115">
        <v>390.13</v>
      </c>
      <c r="E7881" s="75"/>
      <c r="F7881" s="309">
        <f t="shared" si="337"/>
        <v>468.15599999999995</v>
      </c>
      <c r="G7881" s="80" t="s">
        <v>3334</v>
      </c>
      <c r="H7881" s="358"/>
      <c r="L7881"/>
      <c r="M7881"/>
      <c r="P7881" s="9">
        <v>166</v>
      </c>
      <c r="V7881" s="39"/>
      <c r="Z7881" s="38"/>
      <c r="AA7881" s="38">
        <v>0</v>
      </c>
      <c r="AB7881" s="30"/>
      <c r="AC7881" s="31"/>
      <c r="AD7881" s="32"/>
      <c r="AE7881" s="32"/>
      <c r="AF7881" s="33"/>
      <c r="AJ7881" s="350"/>
      <c r="AK7881" s="3"/>
      <c r="AL7881" s="3"/>
      <c r="AM7881" s="311"/>
    </row>
    <row r="7882" spans="1:39" ht="12" customHeight="1" x14ac:dyDescent="0.25">
      <c r="A7882" s="73">
        <v>3501065</v>
      </c>
      <c r="B7882" s="98" t="s">
        <v>3251</v>
      </c>
      <c r="C7882" s="74"/>
      <c r="D7882" s="115">
        <v>390.13</v>
      </c>
      <c r="E7882" s="75" t="s">
        <v>6464</v>
      </c>
      <c r="F7882" s="309">
        <f t="shared" si="337"/>
        <v>468.15599999999995</v>
      </c>
      <c r="G7882" s="80" t="s">
        <v>3334</v>
      </c>
      <c r="H7882" s="358"/>
      <c r="L7882"/>
      <c r="M7882"/>
      <c r="P7882" s="9">
        <v>166</v>
      </c>
      <c r="V7882" s="39"/>
      <c r="Z7882" s="38"/>
      <c r="AA7882" s="38">
        <v>0</v>
      </c>
      <c r="AB7882" s="30"/>
      <c r="AC7882" s="31"/>
      <c r="AD7882" s="32"/>
      <c r="AE7882" s="32"/>
      <c r="AF7882" s="33"/>
      <c r="AJ7882" s="350"/>
      <c r="AK7882" s="3"/>
      <c r="AL7882" s="3"/>
      <c r="AM7882" s="311"/>
    </row>
    <row r="7883" spans="1:39" ht="12" customHeight="1" x14ac:dyDescent="0.25">
      <c r="A7883" s="73">
        <v>3501066</v>
      </c>
      <c r="B7883" s="98" t="s">
        <v>3110</v>
      </c>
      <c r="C7883" s="74"/>
      <c r="D7883" s="115">
        <v>390.13</v>
      </c>
      <c r="E7883" s="75" t="s">
        <v>6464</v>
      </c>
      <c r="F7883" s="309">
        <f t="shared" si="337"/>
        <v>468.15599999999995</v>
      </c>
      <c r="G7883" s="80" t="s">
        <v>3334</v>
      </c>
      <c r="H7883" s="358"/>
      <c r="L7883"/>
      <c r="M7883"/>
      <c r="P7883" s="9">
        <v>166</v>
      </c>
      <c r="V7883" s="39"/>
      <c r="Z7883" s="38"/>
      <c r="AA7883" s="38">
        <v>0</v>
      </c>
      <c r="AB7883" s="30"/>
      <c r="AC7883" s="31"/>
      <c r="AD7883" s="32"/>
      <c r="AE7883" s="32"/>
      <c r="AF7883" s="33"/>
      <c r="AJ7883" s="350"/>
      <c r="AK7883" s="3"/>
      <c r="AL7883" s="3"/>
      <c r="AM7883" s="311"/>
    </row>
    <row r="7884" spans="1:39" ht="12" customHeight="1" x14ac:dyDescent="0.25">
      <c r="A7884" s="73">
        <v>3501067</v>
      </c>
      <c r="B7884" s="98" t="s">
        <v>3111</v>
      </c>
      <c r="C7884" s="74"/>
      <c r="D7884" s="115">
        <v>390.13</v>
      </c>
      <c r="E7884" s="75"/>
      <c r="F7884" s="309">
        <f t="shared" si="337"/>
        <v>468.15599999999995</v>
      </c>
      <c r="G7884" s="80" t="s">
        <v>3334</v>
      </c>
      <c r="H7884" s="358"/>
      <c r="L7884"/>
      <c r="M7884"/>
      <c r="P7884" s="9">
        <v>166</v>
      </c>
      <c r="V7884" s="39"/>
      <c r="Z7884" s="38"/>
      <c r="AA7884" s="38">
        <v>0</v>
      </c>
      <c r="AB7884" s="30"/>
      <c r="AC7884" s="31"/>
      <c r="AD7884" s="32"/>
      <c r="AE7884" s="32"/>
      <c r="AF7884" s="33"/>
      <c r="AJ7884" s="350"/>
      <c r="AK7884" s="3"/>
      <c r="AL7884" s="3"/>
      <c r="AM7884" s="311"/>
    </row>
    <row r="7885" spans="1:39" ht="12" customHeight="1" x14ac:dyDescent="0.25">
      <c r="A7885" s="73">
        <v>3501068</v>
      </c>
      <c r="B7885" s="98" t="s">
        <v>3112</v>
      </c>
      <c r="C7885" s="74"/>
      <c r="D7885" s="115">
        <v>390.13</v>
      </c>
      <c r="E7885" s="75"/>
      <c r="F7885" s="309">
        <f t="shared" si="337"/>
        <v>468.15599999999995</v>
      </c>
      <c r="G7885" s="80" t="s">
        <v>3334</v>
      </c>
      <c r="H7885" s="358"/>
      <c r="L7885"/>
      <c r="M7885"/>
      <c r="P7885" s="9">
        <v>166</v>
      </c>
      <c r="V7885" s="39"/>
      <c r="Z7885" s="38"/>
      <c r="AA7885" s="38">
        <v>0</v>
      </c>
      <c r="AB7885" s="30"/>
      <c r="AC7885" s="31"/>
      <c r="AD7885" s="32"/>
      <c r="AE7885" s="32"/>
      <c r="AF7885" s="33"/>
      <c r="AJ7885" s="350"/>
      <c r="AK7885" s="3"/>
      <c r="AL7885" s="3"/>
      <c r="AM7885" s="311"/>
    </row>
    <row r="7886" spans="1:39" ht="12" customHeight="1" x14ac:dyDescent="0.25">
      <c r="A7886" s="73">
        <v>3501069</v>
      </c>
      <c r="B7886" s="98" t="s">
        <v>3113</v>
      </c>
      <c r="C7886" s="74"/>
      <c r="D7886" s="115">
        <v>390.13</v>
      </c>
      <c r="E7886" s="75"/>
      <c r="F7886" s="309">
        <f t="shared" si="337"/>
        <v>468.15599999999995</v>
      </c>
      <c r="G7886" s="80" t="s">
        <v>3334</v>
      </c>
      <c r="H7886" s="358"/>
      <c r="L7886"/>
      <c r="M7886"/>
      <c r="P7886" s="9">
        <v>166</v>
      </c>
      <c r="V7886" s="39"/>
      <c r="Z7886" s="38"/>
      <c r="AA7886" s="38">
        <v>0</v>
      </c>
      <c r="AB7886" s="30"/>
      <c r="AC7886" s="31"/>
      <c r="AD7886" s="32"/>
      <c r="AE7886" s="32"/>
      <c r="AF7886" s="33"/>
      <c r="AJ7886" s="350"/>
      <c r="AK7886" s="3"/>
      <c r="AL7886" s="3"/>
      <c r="AM7886" s="311"/>
    </row>
    <row r="7887" spans="1:39" ht="12" customHeight="1" x14ac:dyDescent="0.25">
      <c r="A7887" s="73">
        <v>3503067</v>
      </c>
      <c r="B7887" s="98" t="s">
        <v>3114</v>
      </c>
      <c r="C7887" s="74"/>
      <c r="D7887" s="115">
        <v>283.45</v>
      </c>
      <c r="E7887" s="75" t="s">
        <v>6463</v>
      </c>
      <c r="F7887" s="309">
        <f t="shared" si="337"/>
        <v>340.14</v>
      </c>
      <c r="G7887" s="80" t="s">
        <v>3334</v>
      </c>
      <c r="H7887" s="358"/>
      <c r="L7887"/>
      <c r="M7887"/>
      <c r="P7887" s="9">
        <v>166</v>
      </c>
      <c r="V7887" s="39"/>
      <c r="Z7887" s="38"/>
      <c r="AA7887" s="38">
        <v>0</v>
      </c>
      <c r="AB7887" s="30"/>
      <c r="AC7887" s="31"/>
      <c r="AD7887" s="32"/>
      <c r="AE7887" s="32"/>
      <c r="AF7887" s="33"/>
      <c r="AJ7887" s="350"/>
      <c r="AK7887" s="3"/>
      <c r="AL7887" s="3"/>
      <c r="AM7887" s="311"/>
    </row>
    <row r="7888" spans="1:39" ht="12" customHeight="1" x14ac:dyDescent="0.25">
      <c r="A7888" s="73">
        <v>3503068</v>
      </c>
      <c r="B7888" s="98" t="s">
        <v>3115</v>
      </c>
      <c r="C7888" s="74"/>
      <c r="D7888" s="115">
        <v>283.45</v>
      </c>
      <c r="E7888" s="75" t="s">
        <v>6463</v>
      </c>
      <c r="F7888" s="309">
        <f t="shared" si="337"/>
        <v>340.14</v>
      </c>
      <c r="G7888" s="80" t="s">
        <v>3334</v>
      </c>
      <c r="H7888" s="358"/>
      <c r="L7888"/>
      <c r="M7888"/>
      <c r="P7888" s="9">
        <v>166</v>
      </c>
      <c r="V7888" s="39"/>
      <c r="Z7888" s="38"/>
      <c r="AA7888" s="38">
        <v>0</v>
      </c>
      <c r="AB7888" s="30"/>
      <c r="AC7888" s="31"/>
      <c r="AD7888" s="32"/>
      <c r="AE7888" s="32"/>
      <c r="AF7888" s="33"/>
      <c r="AJ7888" s="350"/>
      <c r="AK7888" s="3"/>
      <c r="AL7888" s="3"/>
      <c r="AM7888" s="311"/>
    </row>
    <row r="7889" spans="1:39" ht="12" customHeight="1" x14ac:dyDescent="0.25">
      <c r="A7889" s="73">
        <v>2701041</v>
      </c>
      <c r="B7889" s="98" t="s">
        <v>3170</v>
      </c>
      <c r="C7889" s="74"/>
      <c r="D7889" s="115">
        <v>268.62</v>
      </c>
      <c r="E7889" s="75"/>
      <c r="F7889" s="112">
        <f t="shared" si="337"/>
        <v>322.34399999999999</v>
      </c>
      <c r="G7889" s="80" t="s">
        <v>3334</v>
      </c>
      <c r="H7889" s="358"/>
      <c r="L7889"/>
      <c r="M7889"/>
      <c r="P7889" s="9">
        <v>166</v>
      </c>
      <c r="V7889" s="39"/>
      <c r="Z7889" s="38"/>
      <c r="AA7889" s="38">
        <v>0</v>
      </c>
      <c r="AB7889" s="30"/>
      <c r="AC7889" s="31"/>
      <c r="AD7889" s="32"/>
      <c r="AE7889" s="32"/>
      <c r="AF7889" s="33"/>
      <c r="AJ7889" s="350"/>
      <c r="AK7889" s="3"/>
      <c r="AL7889" s="3"/>
    </row>
    <row r="7890" spans="1:39" ht="12" customHeight="1" x14ac:dyDescent="0.25">
      <c r="A7890" s="73">
        <v>2701053</v>
      </c>
      <c r="B7890" s="98" t="s">
        <v>3171</v>
      </c>
      <c r="C7890" s="74"/>
      <c r="D7890" s="115">
        <v>268.62</v>
      </c>
      <c r="E7890" s="75"/>
      <c r="F7890" s="112">
        <f t="shared" si="337"/>
        <v>322.34399999999999</v>
      </c>
      <c r="G7890" s="80" t="s">
        <v>3334</v>
      </c>
      <c r="H7890" s="358"/>
      <c r="L7890"/>
      <c r="M7890"/>
      <c r="P7890" s="9">
        <v>166</v>
      </c>
      <c r="V7890" s="39"/>
      <c r="Z7890" s="38"/>
      <c r="AA7890" s="38">
        <v>0</v>
      </c>
      <c r="AB7890" s="30"/>
      <c r="AC7890" s="31"/>
      <c r="AD7890" s="32"/>
      <c r="AE7890" s="32"/>
      <c r="AF7890" s="33"/>
      <c r="AJ7890" s="350"/>
      <c r="AK7890" s="3"/>
      <c r="AL7890" s="3"/>
    </row>
    <row r="7891" spans="1:39" ht="12" customHeight="1" x14ac:dyDescent="0.25">
      <c r="A7891" s="73">
        <v>2701017</v>
      </c>
      <c r="B7891" s="98" t="s">
        <v>3172</v>
      </c>
      <c r="C7891" s="74"/>
      <c r="D7891" s="115">
        <v>268.62</v>
      </c>
      <c r="E7891" s="75"/>
      <c r="F7891" s="112">
        <f t="shared" si="337"/>
        <v>322.34399999999999</v>
      </c>
      <c r="G7891" s="80" t="s">
        <v>3334</v>
      </c>
      <c r="H7891" s="358"/>
      <c r="L7891"/>
      <c r="M7891"/>
      <c r="P7891" s="9">
        <v>166</v>
      </c>
      <c r="V7891" s="39"/>
      <c r="Z7891" s="38"/>
      <c r="AA7891" s="38">
        <v>0</v>
      </c>
      <c r="AB7891" s="30"/>
      <c r="AC7891" s="31"/>
      <c r="AD7891" s="32"/>
      <c r="AE7891" s="32"/>
      <c r="AF7891" s="33"/>
      <c r="AJ7891" s="350"/>
      <c r="AK7891" s="3"/>
      <c r="AL7891" s="3"/>
    </row>
    <row r="7892" spans="1:39" ht="12" customHeight="1" x14ac:dyDescent="0.25">
      <c r="A7892" s="73">
        <v>3502037</v>
      </c>
      <c r="B7892" s="98" t="s">
        <v>3174</v>
      </c>
      <c r="C7892" s="74"/>
      <c r="D7892" s="115">
        <v>557.21</v>
      </c>
      <c r="E7892" s="75"/>
      <c r="F7892" s="112">
        <f t="shared" si="337"/>
        <v>668.65200000000004</v>
      </c>
      <c r="G7892" s="80" t="s">
        <v>3334</v>
      </c>
      <c r="H7892" s="358"/>
      <c r="L7892"/>
      <c r="M7892"/>
      <c r="P7892" s="9">
        <v>166</v>
      </c>
      <c r="V7892" s="39"/>
      <c r="Z7892" s="38"/>
      <c r="AA7892" s="38">
        <v>15.000257029764043</v>
      </c>
      <c r="AB7892" s="30"/>
      <c r="AC7892" s="31"/>
      <c r="AD7892" s="32"/>
      <c r="AE7892" s="32"/>
      <c r="AF7892" s="33"/>
      <c r="AJ7892" s="350"/>
      <c r="AK7892" s="3"/>
      <c r="AL7892" s="3"/>
    </row>
    <row r="7893" spans="1:39" ht="12" customHeight="1" x14ac:dyDescent="0.25">
      <c r="A7893" s="73">
        <v>3502038</v>
      </c>
      <c r="B7893" s="98" t="s">
        <v>3173</v>
      </c>
      <c r="C7893" s="74"/>
      <c r="D7893" s="115">
        <v>557.21</v>
      </c>
      <c r="E7893" s="75"/>
      <c r="F7893" s="112">
        <f t="shared" si="337"/>
        <v>668.65200000000004</v>
      </c>
      <c r="G7893" s="80" t="s">
        <v>3334</v>
      </c>
      <c r="H7893" s="358"/>
      <c r="L7893"/>
      <c r="M7893"/>
      <c r="P7893" s="9">
        <v>166</v>
      </c>
      <c r="V7893" s="39"/>
      <c r="Z7893" s="38"/>
      <c r="AA7893" s="38">
        <v>15.000257029764043</v>
      </c>
      <c r="AB7893" s="30"/>
      <c r="AC7893" s="31"/>
      <c r="AD7893" s="32"/>
      <c r="AE7893" s="32"/>
      <c r="AF7893" s="33"/>
      <c r="AJ7893" s="350"/>
      <c r="AK7893" s="3"/>
      <c r="AL7893" s="3"/>
    </row>
    <row r="7894" spans="1:39" ht="12" customHeight="1" x14ac:dyDescent="0.25">
      <c r="A7894" s="73">
        <v>3501059</v>
      </c>
      <c r="B7894" s="98" t="s">
        <v>3175</v>
      </c>
      <c r="C7894" s="74"/>
      <c r="D7894" s="115">
        <v>389.63</v>
      </c>
      <c r="E7894" s="75" t="s">
        <v>6464</v>
      </c>
      <c r="F7894" s="309">
        <f t="shared" si="337"/>
        <v>467.55599999999998</v>
      </c>
      <c r="G7894" s="80" t="s">
        <v>3334</v>
      </c>
      <c r="H7894" s="358"/>
      <c r="L7894"/>
      <c r="M7894"/>
      <c r="P7894" s="9">
        <v>166</v>
      </c>
      <c r="V7894" s="39"/>
      <c r="Z7894" s="38"/>
      <c r="AA7894" s="38">
        <v>0</v>
      </c>
      <c r="AB7894" s="30"/>
      <c r="AC7894" s="31"/>
      <c r="AD7894" s="32"/>
      <c r="AE7894" s="32"/>
      <c r="AF7894" s="33"/>
      <c r="AJ7894" s="350"/>
      <c r="AK7894" s="3"/>
      <c r="AL7894" s="3"/>
      <c r="AM7894" s="311"/>
    </row>
    <row r="7895" spans="1:39" ht="12" customHeight="1" x14ac:dyDescent="0.25">
      <c r="A7895" s="73">
        <v>3501060</v>
      </c>
      <c r="B7895" s="98" t="s">
        <v>3176</v>
      </c>
      <c r="C7895" s="74"/>
      <c r="D7895" s="115">
        <v>389.63</v>
      </c>
      <c r="E7895" s="75" t="s">
        <v>6464</v>
      </c>
      <c r="F7895" s="309">
        <f t="shared" si="337"/>
        <v>467.55599999999998</v>
      </c>
      <c r="G7895" s="80" t="s">
        <v>3334</v>
      </c>
      <c r="H7895" s="358"/>
      <c r="L7895"/>
      <c r="M7895"/>
      <c r="P7895" s="9">
        <v>166</v>
      </c>
      <c r="V7895" s="39"/>
      <c r="Z7895" s="38"/>
      <c r="AA7895" s="38">
        <v>0</v>
      </c>
      <c r="AB7895" s="30"/>
      <c r="AC7895" s="31"/>
      <c r="AD7895" s="32"/>
      <c r="AE7895" s="32"/>
      <c r="AF7895" s="33"/>
      <c r="AJ7895" s="350"/>
      <c r="AK7895" s="3"/>
      <c r="AL7895" s="3"/>
      <c r="AM7895" s="311"/>
    </row>
    <row r="7896" spans="1:39" ht="12" customHeight="1" x14ac:dyDescent="0.25">
      <c r="A7896" s="73">
        <v>3503066</v>
      </c>
      <c r="B7896" s="98" t="s">
        <v>3177</v>
      </c>
      <c r="C7896" s="74"/>
      <c r="D7896" s="115">
        <v>418.66</v>
      </c>
      <c r="E7896" s="75" t="s">
        <v>6463</v>
      </c>
      <c r="F7896" s="309">
        <f t="shared" si="337"/>
        <v>502.392</v>
      </c>
      <c r="G7896" s="80" t="s">
        <v>3334</v>
      </c>
      <c r="H7896" s="358"/>
      <c r="L7896"/>
      <c r="M7896"/>
      <c r="P7896" s="9">
        <v>166</v>
      </c>
      <c r="V7896" s="39"/>
      <c r="Z7896" s="38"/>
      <c r="AA7896" s="38">
        <v>0</v>
      </c>
      <c r="AB7896" s="30"/>
      <c r="AC7896" s="31"/>
      <c r="AD7896" s="32"/>
      <c r="AE7896" s="32"/>
      <c r="AF7896" s="33"/>
      <c r="AJ7896" s="350"/>
      <c r="AK7896" s="3"/>
      <c r="AL7896" s="3"/>
      <c r="AM7896" s="311"/>
    </row>
    <row r="7897" spans="1:39" ht="12" customHeight="1" x14ac:dyDescent="0.25">
      <c r="A7897" s="73">
        <v>3502013</v>
      </c>
      <c r="B7897" s="98" t="s">
        <v>3015</v>
      </c>
      <c r="C7897" s="74"/>
      <c r="D7897" s="115">
        <v>489.95</v>
      </c>
      <c r="E7897" s="75"/>
      <c r="F7897" s="112">
        <f t="shared" si="337"/>
        <v>587.93999999999994</v>
      </c>
      <c r="G7897" s="80" t="s">
        <v>3334</v>
      </c>
      <c r="H7897" s="358"/>
      <c r="L7897"/>
      <c r="M7897"/>
      <c r="P7897" s="9">
        <v>166</v>
      </c>
      <c r="V7897" s="39"/>
      <c r="Z7897" s="38"/>
      <c r="AA7897" s="38">
        <v>14.998538439052908</v>
      </c>
      <c r="AB7897" s="30"/>
      <c r="AC7897" s="31"/>
      <c r="AD7897" s="32"/>
      <c r="AE7897" s="32"/>
      <c r="AF7897" s="33"/>
      <c r="AJ7897" s="350"/>
      <c r="AK7897" s="3"/>
      <c r="AL7897" s="3"/>
    </row>
    <row r="7898" spans="1:39" ht="12" customHeight="1" x14ac:dyDescent="0.25">
      <c r="A7898" s="73">
        <v>3502014</v>
      </c>
      <c r="B7898" s="98" t="s">
        <v>3016</v>
      </c>
      <c r="C7898" s="74"/>
      <c r="D7898" s="115">
        <v>373.3</v>
      </c>
      <c r="E7898" s="75"/>
      <c r="F7898" s="309">
        <f t="shared" si="337"/>
        <v>447.96</v>
      </c>
      <c r="G7898" s="80" t="s">
        <v>3334</v>
      </c>
      <c r="H7898" s="358"/>
      <c r="L7898"/>
      <c r="M7898"/>
      <c r="P7898" s="9">
        <v>166</v>
      </c>
      <c r="V7898" s="39"/>
      <c r="Z7898" s="38"/>
      <c r="AA7898" s="38">
        <v>0</v>
      </c>
      <c r="AB7898" s="30"/>
      <c r="AC7898" s="31"/>
      <c r="AD7898" s="32"/>
      <c r="AE7898" s="32"/>
      <c r="AF7898" s="33"/>
      <c r="AJ7898" s="350"/>
      <c r="AK7898" s="3"/>
      <c r="AL7898" s="3"/>
      <c r="AM7898" s="311"/>
    </row>
    <row r="7899" spans="1:39" ht="12" customHeight="1" x14ac:dyDescent="0.25">
      <c r="A7899" s="73">
        <v>3502015</v>
      </c>
      <c r="B7899" s="98" t="s">
        <v>3017</v>
      </c>
      <c r="C7899" s="74"/>
      <c r="D7899" s="115">
        <v>489.95</v>
      </c>
      <c r="E7899" s="75"/>
      <c r="F7899" s="112">
        <f t="shared" si="337"/>
        <v>587.93999999999994</v>
      </c>
      <c r="G7899" s="80" t="s">
        <v>3334</v>
      </c>
      <c r="H7899" s="358"/>
      <c r="L7899"/>
      <c r="M7899"/>
      <c r="P7899" s="9">
        <v>166</v>
      </c>
      <c r="V7899" s="39"/>
      <c r="Z7899" s="38"/>
      <c r="AA7899" s="38">
        <v>14.998538439052908</v>
      </c>
      <c r="AB7899" s="30"/>
      <c r="AC7899" s="31"/>
      <c r="AD7899" s="32"/>
      <c r="AE7899" s="32"/>
      <c r="AF7899" s="33"/>
      <c r="AJ7899" s="350"/>
      <c r="AK7899" s="3"/>
      <c r="AL7899" s="3"/>
    </row>
    <row r="7900" spans="1:39" ht="12" customHeight="1" x14ac:dyDescent="0.25">
      <c r="A7900" s="73">
        <v>3501027</v>
      </c>
      <c r="B7900" s="98" t="s">
        <v>3018</v>
      </c>
      <c r="C7900" s="74"/>
      <c r="D7900" s="115">
        <v>340.54</v>
      </c>
      <c r="E7900" s="75"/>
      <c r="F7900" s="309">
        <f t="shared" si="337"/>
        <v>408.64800000000002</v>
      </c>
      <c r="G7900" s="80" t="s">
        <v>3334</v>
      </c>
      <c r="H7900" s="358"/>
      <c r="L7900"/>
      <c r="M7900"/>
      <c r="P7900" s="9">
        <v>166</v>
      </c>
      <c r="V7900" s="39"/>
      <c r="Z7900" s="38"/>
      <c r="AA7900" s="38">
        <v>0</v>
      </c>
      <c r="AB7900" s="30"/>
      <c r="AC7900" s="31"/>
      <c r="AD7900" s="32"/>
      <c r="AE7900" s="32"/>
      <c r="AF7900" s="33"/>
      <c r="AJ7900" s="350"/>
      <c r="AK7900" s="3"/>
      <c r="AL7900" s="3"/>
      <c r="AM7900" s="311"/>
    </row>
    <row r="7901" spans="1:39" ht="12" customHeight="1" x14ac:dyDescent="0.25">
      <c r="A7901" s="73">
        <v>3501028</v>
      </c>
      <c r="B7901" s="98" t="s">
        <v>3019</v>
      </c>
      <c r="C7901" s="74"/>
      <c r="D7901" s="115">
        <v>340.54</v>
      </c>
      <c r="E7901" s="75"/>
      <c r="F7901" s="309">
        <f t="shared" si="337"/>
        <v>408.64800000000002</v>
      </c>
      <c r="G7901" s="80" t="s">
        <v>3334</v>
      </c>
      <c r="H7901" s="358"/>
      <c r="L7901"/>
      <c r="M7901"/>
      <c r="P7901" s="9">
        <v>166</v>
      </c>
      <c r="V7901" s="39"/>
      <c r="Z7901" s="38"/>
      <c r="AA7901" s="38">
        <v>0</v>
      </c>
      <c r="AB7901" s="30"/>
      <c r="AC7901" s="31"/>
      <c r="AD7901" s="32"/>
      <c r="AE7901" s="32"/>
      <c r="AF7901" s="33"/>
      <c r="AJ7901" s="350"/>
      <c r="AK7901" s="3"/>
      <c r="AL7901" s="3"/>
      <c r="AM7901" s="311"/>
    </row>
    <row r="7902" spans="1:39" ht="12" customHeight="1" x14ac:dyDescent="0.25">
      <c r="A7902" s="73">
        <v>3501029</v>
      </c>
      <c r="B7902" s="98" t="s">
        <v>3020</v>
      </c>
      <c r="C7902" s="74"/>
      <c r="D7902" s="115">
        <v>319.18</v>
      </c>
      <c r="E7902" s="75"/>
      <c r="F7902" s="309">
        <f t="shared" ref="F7902:F7958" si="338">D7902*1.2</f>
        <v>383.01600000000002</v>
      </c>
      <c r="G7902" s="80" t="s">
        <v>3334</v>
      </c>
      <c r="H7902" s="358"/>
      <c r="L7902"/>
      <c r="M7902"/>
      <c r="P7902" s="9">
        <v>166</v>
      </c>
      <c r="V7902" s="39"/>
      <c r="Z7902" s="38"/>
      <c r="AA7902" s="38">
        <v>0</v>
      </c>
      <c r="AB7902" s="30"/>
      <c r="AC7902" s="31"/>
      <c r="AD7902" s="32"/>
      <c r="AE7902" s="32"/>
      <c r="AF7902" s="33"/>
      <c r="AJ7902" s="350"/>
      <c r="AK7902" s="3"/>
      <c r="AL7902" s="3"/>
      <c r="AM7902" s="311"/>
    </row>
    <row r="7903" spans="1:39" ht="12" customHeight="1" x14ac:dyDescent="0.25">
      <c r="A7903" s="73">
        <v>3501030</v>
      </c>
      <c r="B7903" s="98" t="s">
        <v>3021</v>
      </c>
      <c r="C7903" s="74"/>
      <c r="D7903" s="115">
        <v>319.18</v>
      </c>
      <c r="E7903" s="75"/>
      <c r="F7903" s="309">
        <f t="shared" si="338"/>
        <v>383.01600000000002</v>
      </c>
      <c r="G7903" s="80" t="s">
        <v>3334</v>
      </c>
      <c r="H7903" s="358"/>
      <c r="L7903"/>
      <c r="M7903"/>
      <c r="P7903" s="9">
        <v>166</v>
      </c>
      <c r="V7903" s="39"/>
      <c r="Z7903" s="38"/>
      <c r="AA7903" s="38">
        <v>0</v>
      </c>
      <c r="AB7903" s="30"/>
      <c r="AC7903" s="31"/>
      <c r="AD7903" s="32"/>
      <c r="AE7903" s="32"/>
      <c r="AF7903" s="33"/>
      <c r="AJ7903" s="350"/>
      <c r="AK7903" s="3"/>
      <c r="AL7903" s="3"/>
      <c r="AM7903" s="311"/>
    </row>
    <row r="7904" spans="1:39" ht="12" customHeight="1" x14ac:dyDescent="0.25">
      <c r="A7904" s="73">
        <v>3502019</v>
      </c>
      <c r="B7904" s="98" t="s">
        <v>2985</v>
      </c>
      <c r="C7904" s="74"/>
      <c r="D7904" s="115">
        <v>726.29</v>
      </c>
      <c r="E7904" s="75"/>
      <c r="F7904" s="112">
        <f t="shared" si="338"/>
        <v>871.54799999999989</v>
      </c>
      <c r="G7904" s="80" t="s">
        <v>3334</v>
      </c>
      <c r="H7904" s="358"/>
      <c r="L7904"/>
      <c r="M7904"/>
      <c r="P7904" s="9">
        <v>166</v>
      </c>
      <c r="V7904" s="39"/>
      <c r="Z7904" s="38"/>
      <c r="AA7904" s="38">
        <v>15.000690185561325</v>
      </c>
      <c r="AB7904" s="30"/>
      <c r="AC7904" s="31"/>
      <c r="AD7904" s="32"/>
      <c r="AE7904" s="32"/>
      <c r="AF7904" s="33"/>
      <c r="AJ7904" s="350"/>
      <c r="AK7904" s="3"/>
      <c r="AL7904" s="3"/>
    </row>
    <row r="7905" spans="1:39" ht="12" customHeight="1" x14ac:dyDescent="0.25">
      <c r="A7905" s="73">
        <v>3502020</v>
      </c>
      <c r="B7905" s="98" t="s">
        <v>2986</v>
      </c>
      <c r="C7905" s="74"/>
      <c r="D7905" s="115">
        <v>726.29</v>
      </c>
      <c r="E7905" s="75"/>
      <c r="F7905" s="112">
        <f t="shared" si="338"/>
        <v>871.54799999999989</v>
      </c>
      <c r="G7905" s="80" t="s">
        <v>3334</v>
      </c>
      <c r="H7905" s="358"/>
      <c r="L7905"/>
      <c r="M7905"/>
      <c r="P7905" s="9">
        <v>166</v>
      </c>
      <c r="V7905" s="39"/>
      <c r="Z7905" s="38"/>
      <c r="AA7905" s="38">
        <v>15.000690185561325</v>
      </c>
      <c r="AB7905" s="30"/>
      <c r="AC7905" s="31"/>
      <c r="AD7905" s="32"/>
      <c r="AE7905" s="32"/>
      <c r="AF7905" s="33"/>
      <c r="AJ7905" s="350"/>
      <c r="AK7905" s="3"/>
      <c r="AL7905" s="3"/>
    </row>
    <row r="7906" spans="1:39" ht="12" customHeight="1" x14ac:dyDescent="0.25">
      <c r="A7906" s="73">
        <v>3502021</v>
      </c>
      <c r="B7906" s="98" t="s">
        <v>2988</v>
      </c>
      <c r="C7906" s="74"/>
      <c r="D7906" s="115">
        <v>782.99</v>
      </c>
      <c r="E7906" s="75"/>
      <c r="F7906" s="112">
        <f t="shared" si="338"/>
        <v>939.58799999999997</v>
      </c>
      <c r="G7906" s="80" t="s">
        <v>3334</v>
      </c>
      <c r="H7906" s="358"/>
      <c r="L7906"/>
      <c r="M7906"/>
      <c r="P7906" s="9">
        <v>166</v>
      </c>
      <c r="V7906" s="39"/>
      <c r="Z7906" s="38"/>
      <c r="AA7906" s="38">
        <v>14.999085421620634</v>
      </c>
      <c r="AB7906" s="30"/>
      <c r="AC7906" s="31"/>
      <c r="AD7906" s="32"/>
      <c r="AE7906" s="32"/>
      <c r="AF7906" s="33"/>
      <c r="AJ7906" s="350"/>
      <c r="AK7906" s="3"/>
      <c r="AL7906" s="3"/>
    </row>
    <row r="7907" spans="1:39" ht="12" customHeight="1" x14ac:dyDescent="0.25">
      <c r="A7907" s="73">
        <v>3502022</v>
      </c>
      <c r="B7907" s="98" t="s">
        <v>2989</v>
      </c>
      <c r="C7907" s="74"/>
      <c r="D7907" s="115">
        <v>782.99</v>
      </c>
      <c r="E7907" s="75"/>
      <c r="F7907" s="112">
        <f t="shared" si="338"/>
        <v>939.58799999999997</v>
      </c>
      <c r="G7907" s="80" t="s">
        <v>3334</v>
      </c>
      <c r="H7907" s="358"/>
      <c r="L7907"/>
      <c r="M7907"/>
      <c r="P7907" s="9">
        <v>166</v>
      </c>
      <c r="V7907" s="39"/>
      <c r="Z7907" s="38"/>
      <c r="AA7907" s="38">
        <v>14.999085421620634</v>
      </c>
      <c r="AB7907" s="30"/>
      <c r="AC7907" s="31"/>
      <c r="AD7907" s="32"/>
      <c r="AE7907" s="32"/>
      <c r="AF7907" s="33"/>
      <c r="AJ7907" s="350"/>
      <c r="AK7907" s="3"/>
      <c r="AL7907" s="3"/>
    </row>
    <row r="7908" spans="1:39" ht="12" customHeight="1" x14ac:dyDescent="0.25">
      <c r="A7908" s="73">
        <v>3502001</v>
      </c>
      <c r="B7908" s="98" t="s">
        <v>3252</v>
      </c>
      <c r="C7908" s="74"/>
      <c r="D7908" s="115">
        <v>847.33</v>
      </c>
      <c r="E7908" s="75" t="s">
        <v>6464</v>
      </c>
      <c r="F7908" s="112">
        <f t="shared" si="338"/>
        <v>1016.796</v>
      </c>
      <c r="G7908" s="80" t="s">
        <v>3334</v>
      </c>
      <c r="H7908" s="358"/>
      <c r="L7908"/>
      <c r="M7908"/>
      <c r="P7908" s="9">
        <v>166</v>
      </c>
      <c r="V7908" s="39"/>
      <c r="Z7908" s="38"/>
      <c r="AA7908" s="38">
        <v>14.999239389483293</v>
      </c>
      <c r="AB7908" s="30"/>
      <c r="AC7908" s="31"/>
      <c r="AD7908" s="32"/>
      <c r="AE7908" s="32"/>
      <c r="AF7908" s="33"/>
      <c r="AJ7908" s="350"/>
      <c r="AK7908" s="3"/>
      <c r="AL7908" s="3"/>
    </row>
    <row r="7909" spans="1:39" ht="12" customHeight="1" x14ac:dyDescent="0.25">
      <c r="A7909" s="73">
        <v>3503001</v>
      </c>
      <c r="B7909" s="98" t="s">
        <v>3253</v>
      </c>
      <c r="C7909" s="74"/>
      <c r="D7909" s="115">
        <v>223.88</v>
      </c>
      <c r="E7909" s="75"/>
      <c r="F7909" s="309">
        <f t="shared" si="338"/>
        <v>268.65600000000001</v>
      </c>
      <c r="G7909" s="80" t="s">
        <v>3334</v>
      </c>
      <c r="H7909" s="358"/>
      <c r="L7909"/>
      <c r="M7909"/>
      <c r="P7909" s="9">
        <v>166</v>
      </c>
      <c r="V7909" s="39"/>
      <c r="Z7909" s="38"/>
      <c r="AA7909" s="38">
        <v>0</v>
      </c>
      <c r="AB7909" s="30"/>
      <c r="AC7909" s="31"/>
      <c r="AD7909" s="32"/>
      <c r="AE7909" s="32"/>
      <c r="AF7909" s="33"/>
      <c r="AJ7909" s="350"/>
      <c r="AK7909" s="3"/>
      <c r="AL7909" s="3"/>
      <c r="AM7909" s="311"/>
    </row>
    <row r="7910" spans="1:39" ht="12" customHeight="1" x14ac:dyDescent="0.25">
      <c r="A7910" s="73">
        <v>3501001</v>
      </c>
      <c r="B7910" s="98" t="s">
        <v>3254</v>
      </c>
      <c r="C7910" s="74"/>
      <c r="D7910" s="115">
        <v>399.49</v>
      </c>
      <c r="E7910" s="75"/>
      <c r="F7910" s="309">
        <f t="shared" si="338"/>
        <v>479.38799999999998</v>
      </c>
      <c r="G7910" s="80" t="s">
        <v>3334</v>
      </c>
      <c r="H7910" s="358"/>
      <c r="L7910"/>
      <c r="M7910"/>
      <c r="P7910" s="9">
        <v>166</v>
      </c>
      <c r="V7910" s="39"/>
      <c r="Z7910" s="38"/>
      <c r="AA7910" s="38">
        <v>0</v>
      </c>
      <c r="AB7910" s="30"/>
      <c r="AC7910" s="31"/>
      <c r="AD7910" s="32"/>
      <c r="AE7910" s="32"/>
      <c r="AF7910" s="33"/>
      <c r="AJ7910" s="350"/>
      <c r="AK7910" s="3"/>
      <c r="AL7910" s="3"/>
      <c r="AM7910" s="311"/>
    </row>
    <row r="7911" spans="1:39" ht="12" customHeight="1" x14ac:dyDescent="0.25">
      <c r="A7911" s="73">
        <v>3501038</v>
      </c>
      <c r="B7911" s="98" t="s">
        <v>3255</v>
      </c>
      <c r="C7911" s="74"/>
      <c r="D7911" s="115">
        <v>327.98</v>
      </c>
      <c r="E7911" s="75"/>
      <c r="F7911" s="309">
        <f t="shared" si="338"/>
        <v>393.57600000000002</v>
      </c>
      <c r="G7911" s="80" t="s">
        <v>3334</v>
      </c>
      <c r="H7911" s="358"/>
      <c r="L7911"/>
      <c r="M7911"/>
      <c r="P7911" s="9">
        <v>166</v>
      </c>
      <c r="V7911" s="39"/>
      <c r="Z7911" s="38"/>
      <c r="AA7911" s="38">
        <v>0</v>
      </c>
      <c r="AB7911" s="30"/>
      <c r="AC7911" s="31"/>
      <c r="AD7911" s="32"/>
      <c r="AE7911" s="32"/>
      <c r="AF7911" s="33"/>
      <c r="AJ7911" s="350"/>
      <c r="AK7911" s="3"/>
      <c r="AL7911" s="3"/>
      <c r="AM7911" s="311"/>
    </row>
    <row r="7912" spans="1:39" ht="12" customHeight="1" x14ac:dyDescent="0.25">
      <c r="A7912" s="73">
        <v>3503039</v>
      </c>
      <c r="B7912" s="98" t="s">
        <v>3256</v>
      </c>
      <c r="C7912" s="74"/>
      <c r="D7912" s="115">
        <v>216.95</v>
      </c>
      <c r="E7912" s="75" t="s">
        <v>6463</v>
      </c>
      <c r="F7912" s="309">
        <f t="shared" si="338"/>
        <v>260.33999999999997</v>
      </c>
      <c r="G7912" s="80" t="s">
        <v>3334</v>
      </c>
      <c r="H7912" s="358"/>
      <c r="L7912"/>
      <c r="M7912"/>
      <c r="P7912" s="9">
        <v>166</v>
      </c>
      <c r="V7912" s="39"/>
      <c r="Z7912" s="38"/>
      <c r="AA7912" s="38">
        <v>0</v>
      </c>
      <c r="AB7912" s="30"/>
      <c r="AC7912" s="31"/>
      <c r="AD7912" s="32"/>
      <c r="AE7912" s="32"/>
      <c r="AF7912" s="33"/>
      <c r="AJ7912" s="350"/>
      <c r="AK7912" s="3"/>
      <c r="AL7912" s="3"/>
      <c r="AM7912" s="311"/>
    </row>
    <row r="7913" spans="1:39" ht="12" customHeight="1" x14ac:dyDescent="0.25">
      <c r="A7913" s="73">
        <v>3503037</v>
      </c>
      <c r="B7913" s="98" t="s">
        <v>3183</v>
      </c>
      <c r="C7913" s="74"/>
      <c r="D7913" s="115">
        <v>208.82</v>
      </c>
      <c r="E7913" s="75" t="s">
        <v>6463</v>
      </c>
      <c r="F7913" s="309">
        <f t="shared" si="338"/>
        <v>250.58399999999997</v>
      </c>
      <c r="G7913" s="80" t="s">
        <v>3334</v>
      </c>
      <c r="H7913" s="358"/>
      <c r="L7913"/>
      <c r="M7913"/>
      <c r="P7913" s="9">
        <v>166</v>
      </c>
      <c r="V7913" s="39"/>
      <c r="Z7913" s="38"/>
      <c r="AA7913" s="38">
        <v>0</v>
      </c>
      <c r="AB7913" s="30"/>
      <c r="AC7913" s="31"/>
      <c r="AD7913" s="32"/>
      <c r="AE7913" s="32"/>
      <c r="AF7913" s="33"/>
      <c r="AJ7913" s="350"/>
      <c r="AK7913" s="3"/>
      <c r="AL7913" s="3"/>
      <c r="AM7913" s="311"/>
    </row>
    <row r="7914" spans="1:39" ht="12" customHeight="1" x14ac:dyDescent="0.25">
      <c r="A7914" s="73">
        <v>3503038</v>
      </c>
      <c r="B7914" s="98" t="s">
        <v>3181</v>
      </c>
      <c r="C7914" s="74"/>
      <c r="D7914" s="115">
        <v>246.92</v>
      </c>
      <c r="E7914" s="75" t="s">
        <v>6463</v>
      </c>
      <c r="F7914" s="309">
        <f t="shared" si="338"/>
        <v>296.30399999999997</v>
      </c>
      <c r="G7914" s="80" t="s">
        <v>3334</v>
      </c>
      <c r="H7914" s="358"/>
      <c r="L7914"/>
      <c r="M7914"/>
      <c r="P7914" s="9">
        <v>166</v>
      </c>
      <c r="V7914" s="39"/>
      <c r="Z7914" s="38"/>
      <c r="AA7914" s="38">
        <v>0</v>
      </c>
      <c r="AB7914" s="30"/>
      <c r="AC7914" s="31"/>
      <c r="AD7914" s="32"/>
      <c r="AE7914" s="32"/>
      <c r="AF7914" s="33"/>
      <c r="AJ7914" s="350"/>
      <c r="AK7914" s="3"/>
      <c r="AL7914" s="3"/>
      <c r="AM7914" s="311"/>
    </row>
    <row r="7915" spans="1:39" ht="12" customHeight="1" x14ac:dyDescent="0.25">
      <c r="A7915" s="271">
        <v>2701038</v>
      </c>
      <c r="B7915" s="100" t="s">
        <v>3180</v>
      </c>
      <c r="C7915" s="85"/>
      <c r="D7915" s="115">
        <v>120.63</v>
      </c>
      <c r="E7915" s="86"/>
      <c r="F7915" s="292">
        <f t="shared" si="338"/>
        <v>144.756</v>
      </c>
      <c r="G7915" s="87" t="s">
        <v>3334</v>
      </c>
      <c r="H7915" s="358"/>
      <c r="L7915"/>
      <c r="M7915"/>
      <c r="P7915" s="9">
        <v>166</v>
      </c>
      <c r="V7915" s="39"/>
      <c r="Z7915" s="38"/>
      <c r="AA7915" s="38">
        <v>0</v>
      </c>
      <c r="AB7915" s="30"/>
      <c r="AC7915" s="31"/>
      <c r="AD7915" s="32"/>
      <c r="AE7915" s="32"/>
      <c r="AF7915" s="33"/>
      <c r="AJ7915" s="350"/>
      <c r="AK7915" s="3"/>
      <c r="AL7915" s="3"/>
    </row>
    <row r="7916" spans="1:39" ht="30" customHeight="1" x14ac:dyDescent="0.25">
      <c r="A7916" s="269">
        <v>256</v>
      </c>
      <c r="B7916" s="284" t="s">
        <v>3285</v>
      </c>
      <c r="C7916" s="267"/>
      <c r="D7916" s="115"/>
      <c r="E7916" s="267"/>
      <c r="F7916" s="298"/>
      <c r="G7916" s="189"/>
      <c r="H7916" s="358"/>
      <c r="I7916" s="331"/>
      <c r="J7916" s="72"/>
      <c r="K7916" s="72"/>
      <c r="L7916"/>
      <c r="M7916"/>
      <c r="P7916" s="9">
        <v>168</v>
      </c>
      <c r="R7916" s="36"/>
      <c r="V7916" s="37"/>
      <c r="Z7916" s="38"/>
      <c r="AA7916" s="38"/>
      <c r="AB7916" s="30"/>
      <c r="AC7916" s="31"/>
      <c r="AD7916" s="32"/>
      <c r="AE7916" s="32"/>
      <c r="AF7916" s="33"/>
      <c r="AJ7916" s="350"/>
      <c r="AK7916" s="3"/>
      <c r="AL7916" s="3"/>
    </row>
    <row r="7917" spans="1:39" ht="12" customHeight="1" x14ac:dyDescent="0.25">
      <c r="A7917" s="76"/>
      <c r="B7917" s="270" t="s">
        <v>3263</v>
      </c>
      <c r="C7917" s="77"/>
      <c r="D7917" s="115">
        <v>272.41000000000003</v>
      </c>
      <c r="E7917" s="78"/>
      <c r="F7917" s="112">
        <f t="shared" si="338"/>
        <v>326.892</v>
      </c>
      <c r="G7917" s="79" t="s">
        <v>3334</v>
      </c>
      <c r="H7917" s="358"/>
      <c r="L7917"/>
      <c r="M7917"/>
      <c r="P7917" s="9">
        <v>168</v>
      </c>
      <c r="Z7917" s="38"/>
      <c r="AA7917" s="38"/>
      <c r="AB7917" s="30"/>
      <c r="AC7917" s="31"/>
      <c r="AD7917" s="32"/>
      <c r="AE7917" s="32"/>
      <c r="AF7917" s="33"/>
      <c r="AJ7917" s="350"/>
      <c r="AK7917" s="3"/>
      <c r="AL7917" s="3"/>
    </row>
    <row r="7918" spans="1:39" ht="12" customHeight="1" x14ac:dyDescent="0.25">
      <c r="A7918" s="73"/>
      <c r="B7918" s="98" t="s">
        <v>3264</v>
      </c>
      <c r="C7918" s="74"/>
      <c r="D7918" s="115">
        <v>29.32</v>
      </c>
      <c r="E7918" s="75"/>
      <c r="F7918" s="112">
        <f t="shared" si="338"/>
        <v>35.183999999999997</v>
      </c>
      <c r="G7918" s="80" t="s">
        <v>3334</v>
      </c>
      <c r="H7918" s="358"/>
      <c r="L7918"/>
      <c r="M7918"/>
      <c r="P7918" s="9">
        <v>168</v>
      </c>
      <c r="Z7918" s="38"/>
      <c r="AA7918" s="38"/>
      <c r="AB7918" s="30"/>
      <c r="AC7918" s="31"/>
      <c r="AD7918" s="32"/>
      <c r="AE7918" s="32"/>
      <c r="AF7918" s="33"/>
      <c r="AJ7918" s="350"/>
      <c r="AK7918" s="3"/>
      <c r="AL7918" s="3"/>
    </row>
    <row r="7919" spans="1:39" ht="12" customHeight="1" x14ac:dyDescent="0.25">
      <c r="A7919" s="73"/>
      <c r="B7919" s="98" t="s">
        <v>3265</v>
      </c>
      <c r="C7919" s="74"/>
      <c r="D7919" s="115">
        <v>1.5</v>
      </c>
      <c r="E7919" s="75"/>
      <c r="F7919" s="112">
        <f t="shared" si="338"/>
        <v>1.7999999999999998</v>
      </c>
      <c r="G7919" s="80" t="s">
        <v>3334</v>
      </c>
      <c r="H7919" s="358"/>
      <c r="L7919"/>
      <c r="M7919"/>
      <c r="P7919" s="9">
        <v>168</v>
      </c>
      <c r="Z7919" s="38"/>
      <c r="AA7919" s="38"/>
      <c r="AB7919" s="30"/>
      <c r="AC7919" s="31"/>
      <c r="AD7919" s="32"/>
      <c r="AE7919" s="32"/>
      <c r="AF7919" s="33"/>
      <c r="AJ7919" s="350"/>
      <c r="AK7919" s="3"/>
      <c r="AL7919" s="3"/>
    </row>
    <row r="7920" spans="1:39" ht="12" customHeight="1" x14ac:dyDescent="0.25">
      <c r="A7920" s="73"/>
      <c r="B7920" s="98" t="s">
        <v>3267</v>
      </c>
      <c r="C7920" s="74"/>
      <c r="D7920" s="115">
        <v>97.457627118644069</v>
      </c>
      <c r="E7920" s="75"/>
      <c r="F7920" s="112">
        <f t="shared" si="338"/>
        <v>116.94915254237287</v>
      </c>
      <c r="G7920" s="80" t="s">
        <v>3334</v>
      </c>
      <c r="H7920" s="358"/>
      <c r="L7920"/>
      <c r="M7920"/>
      <c r="P7920" s="9">
        <v>168</v>
      </c>
      <c r="Z7920" s="38"/>
      <c r="AA7920" s="38"/>
      <c r="AB7920" s="30"/>
      <c r="AC7920" s="31"/>
      <c r="AD7920" s="32"/>
      <c r="AE7920" s="32"/>
      <c r="AF7920" s="33"/>
      <c r="AJ7920" s="350"/>
      <c r="AK7920" s="3"/>
      <c r="AL7920" s="3"/>
    </row>
    <row r="7921" spans="1:38" ht="12" customHeight="1" x14ac:dyDescent="0.25">
      <c r="A7921" s="73"/>
      <c r="B7921" s="98" t="s">
        <v>3268</v>
      </c>
      <c r="C7921" s="74"/>
      <c r="D7921" s="115">
        <v>83.898305084745772</v>
      </c>
      <c r="E7921" s="75"/>
      <c r="F7921" s="112">
        <f t="shared" si="338"/>
        <v>100.67796610169492</v>
      </c>
      <c r="G7921" s="80" t="s">
        <v>3334</v>
      </c>
      <c r="H7921" s="358"/>
      <c r="L7921"/>
      <c r="M7921"/>
      <c r="P7921" s="9">
        <v>168</v>
      </c>
      <c r="Z7921" s="38"/>
      <c r="AA7921" s="38"/>
      <c r="AB7921" s="30"/>
      <c r="AC7921" s="31"/>
      <c r="AD7921" s="32"/>
      <c r="AE7921" s="32"/>
      <c r="AF7921" s="33"/>
      <c r="AJ7921" s="350"/>
      <c r="AK7921" s="3"/>
      <c r="AL7921" s="3"/>
    </row>
    <row r="7922" spans="1:38" ht="12" customHeight="1" x14ac:dyDescent="0.25">
      <c r="A7922" s="73">
        <v>7001003</v>
      </c>
      <c r="B7922" s="102" t="s">
        <v>3409</v>
      </c>
      <c r="C7922" s="74"/>
      <c r="D7922" s="115">
        <v>365.43</v>
      </c>
      <c r="E7922" s="75" t="s">
        <v>6464</v>
      </c>
      <c r="F7922" s="112">
        <f t="shared" si="338"/>
        <v>438.51600000000002</v>
      </c>
      <c r="G7922" s="80" t="s">
        <v>3334</v>
      </c>
      <c r="H7922" s="358"/>
      <c r="I7922" s="374" t="s">
        <v>5024</v>
      </c>
      <c r="L7922"/>
      <c r="M7922"/>
      <c r="P7922" s="9">
        <v>168</v>
      </c>
      <c r="Z7922" s="38"/>
      <c r="AA7922" s="38">
        <v>0</v>
      </c>
      <c r="AB7922" s="30"/>
      <c r="AC7922" s="31"/>
      <c r="AD7922" s="32"/>
      <c r="AE7922" s="32"/>
      <c r="AF7922" s="33"/>
      <c r="AJ7922" s="350"/>
      <c r="AK7922" s="3"/>
      <c r="AL7922" s="3"/>
    </row>
    <row r="7923" spans="1:38" ht="12" customHeight="1" x14ac:dyDescent="0.25">
      <c r="A7923" s="73">
        <v>7001004</v>
      </c>
      <c r="B7923" s="102" t="s">
        <v>3376</v>
      </c>
      <c r="C7923" s="74"/>
      <c r="D7923" s="115">
        <v>109.27</v>
      </c>
      <c r="E7923" s="75" t="s">
        <v>6464</v>
      </c>
      <c r="F7923" s="112">
        <f t="shared" si="338"/>
        <v>131.124</v>
      </c>
      <c r="G7923" s="80" t="s">
        <v>3334</v>
      </c>
      <c r="H7923" s="358"/>
      <c r="I7923" s="374"/>
      <c r="L7923"/>
      <c r="M7923"/>
      <c r="P7923" s="9">
        <v>168</v>
      </c>
      <c r="Z7923" s="38"/>
      <c r="AA7923" s="38">
        <v>0</v>
      </c>
      <c r="AB7923" s="30"/>
      <c r="AC7923" s="31"/>
      <c r="AD7923" s="32"/>
      <c r="AE7923" s="32"/>
      <c r="AF7923" s="33"/>
      <c r="AJ7923" s="350"/>
      <c r="AK7923" s="3"/>
      <c r="AL7923" s="3"/>
    </row>
    <row r="7924" spans="1:38" ht="12" customHeight="1" x14ac:dyDescent="0.25">
      <c r="A7924" s="73">
        <v>4001035</v>
      </c>
      <c r="B7924" s="102" t="s">
        <v>3395</v>
      </c>
      <c r="C7924" s="74"/>
      <c r="D7924" s="115">
        <v>373.98</v>
      </c>
      <c r="E7924" s="75" t="s">
        <v>6463</v>
      </c>
      <c r="F7924" s="112">
        <f t="shared" si="338"/>
        <v>448.77600000000001</v>
      </c>
      <c r="G7924" s="80" t="s">
        <v>3334</v>
      </c>
      <c r="H7924" s="358"/>
      <c r="I7924" s="374"/>
      <c r="L7924"/>
      <c r="M7924"/>
      <c r="P7924" s="9">
        <v>168</v>
      </c>
      <c r="Z7924" s="38"/>
      <c r="AA7924" s="38">
        <v>0</v>
      </c>
      <c r="AB7924" s="30"/>
      <c r="AC7924" s="31"/>
      <c r="AD7924" s="32"/>
      <c r="AE7924" s="32"/>
      <c r="AF7924" s="33"/>
      <c r="AJ7924" s="350"/>
      <c r="AK7924" s="3"/>
      <c r="AL7924" s="3"/>
    </row>
    <row r="7925" spans="1:38" ht="12" customHeight="1" x14ac:dyDescent="0.25">
      <c r="A7925" s="73">
        <v>7001006</v>
      </c>
      <c r="B7925" s="102" t="s">
        <v>3368</v>
      </c>
      <c r="C7925" s="74"/>
      <c r="D7925" s="115">
        <v>234.36</v>
      </c>
      <c r="E7925" s="75" t="s">
        <v>6464</v>
      </c>
      <c r="F7925" s="112">
        <f t="shared" si="338"/>
        <v>281.23200000000003</v>
      </c>
      <c r="G7925" s="80" t="s">
        <v>3334</v>
      </c>
      <c r="H7925" s="358"/>
      <c r="I7925" s="374"/>
      <c r="L7925"/>
      <c r="M7925"/>
      <c r="P7925" s="9">
        <v>168</v>
      </c>
      <c r="Z7925" s="38"/>
      <c r="AA7925" s="38">
        <v>0</v>
      </c>
      <c r="AB7925" s="30"/>
      <c r="AC7925" s="31"/>
      <c r="AD7925" s="32"/>
      <c r="AE7925" s="32"/>
      <c r="AF7925" s="33"/>
      <c r="AJ7925" s="350"/>
      <c r="AK7925" s="3"/>
      <c r="AL7925" s="3"/>
    </row>
    <row r="7926" spans="1:38" ht="12" customHeight="1" x14ac:dyDescent="0.25">
      <c r="A7926" s="73">
        <v>7001007</v>
      </c>
      <c r="B7926" s="102" t="s">
        <v>2880</v>
      </c>
      <c r="C7926" s="74"/>
      <c r="D7926" s="115">
        <v>477.4</v>
      </c>
      <c r="E7926" s="75" t="s">
        <v>1</v>
      </c>
      <c r="F7926" s="112">
        <f t="shared" si="338"/>
        <v>572.88</v>
      </c>
      <c r="G7926" s="80" t="s">
        <v>3334</v>
      </c>
      <c r="H7926" s="358"/>
      <c r="I7926" s="374"/>
      <c r="L7926"/>
      <c r="M7926"/>
      <c r="P7926" s="9">
        <v>168</v>
      </c>
      <c r="Z7926" s="38"/>
      <c r="AA7926" s="38">
        <v>0</v>
      </c>
      <c r="AB7926" s="30"/>
      <c r="AC7926" s="31"/>
      <c r="AD7926" s="32"/>
      <c r="AE7926" s="32"/>
      <c r="AF7926" s="33"/>
      <c r="AJ7926" s="350"/>
      <c r="AK7926" s="3"/>
      <c r="AL7926" s="3"/>
    </row>
    <row r="7927" spans="1:38" ht="12" customHeight="1" x14ac:dyDescent="0.25">
      <c r="A7927" s="73">
        <v>7001008</v>
      </c>
      <c r="B7927" s="102" t="s">
        <v>2890</v>
      </c>
      <c r="C7927" s="74"/>
      <c r="D7927" s="115">
        <v>429.66</v>
      </c>
      <c r="E7927" s="75" t="s">
        <v>1</v>
      </c>
      <c r="F7927" s="112">
        <f t="shared" si="338"/>
        <v>515.59199999999998</v>
      </c>
      <c r="G7927" s="80" t="s">
        <v>3334</v>
      </c>
      <c r="H7927" s="358"/>
      <c r="I7927" s="374"/>
      <c r="L7927"/>
      <c r="M7927"/>
      <c r="P7927" s="9">
        <v>168</v>
      </c>
      <c r="Z7927" s="38"/>
      <c r="AA7927" s="38">
        <v>0</v>
      </c>
      <c r="AB7927" s="30"/>
      <c r="AC7927" s="31"/>
      <c r="AD7927" s="32"/>
      <c r="AE7927" s="32"/>
      <c r="AF7927" s="33"/>
      <c r="AJ7927" s="350"/>
      <c r="AK7927" s="3"/>
      <c r="AL7927" s="3"/>
    </row>
    <row r="7928" spans="1:38" ht="12" customHeight="1" x14ac:dyDescent="0.25">
      <c r="A7928" s="73">
        <v>7001010</v>
      </c>
      <c r="B7928" s="102" t="s">
        <v>2918</v>
      </c>
      <c r="C7928" s="74"/>
      <c r="D7928" s="115">
        <v>661.85</v>
      </c>
      <c r="E7928" s="75" t="s">
        <v>6464</v>
      </c>
      <c r="F7928" s="112">
        <f t="shared" si="338"/>
        <v>794.22</v>
      </c>
      <c r="G7928" s="80" t="s">
        <v>3334</v>
      </c>
      <c r="H7928" s="358"/>
      <c r="I7928" s="374"/>
      <c r="L7928"/>
      <c r="M7928"/>
      <c r="P7928" s="9">
        <v>168</v>
      </c>
      <c r="Z7928" s="38"/>
      <c r="AA7928" s="38">
        <v>0</v>
      </c>
      <c r="AB7928" s="30"/>
      <c r="AC7928" s="31"/>
      <c r="AD7928" s="32"/>
      <c r="AE7928" s="32"/>
      <c r="AF7928" s="33"/>
      <c r="AJ7928" s="350"/>
      <c r="AK7928" s="3"/>
      <c r="AL7928" s="3"/>
    </row>
    <row r="7929" spans="1:38" ht="12" customHeight="1" x14ac:dyDescent="0.25">
      <c r="A7929" s="73">
        <v>2802073</v>
      </c>
      <c r="B7929" s="98" t="s">
        <v>606</v>
      </c>
      <c r="C7929" s="74"/>
      <c r="D7929" s="115">
        <v>771.84</v>
      </c>
      <c r="E7929" s="75" t="s">
        <v>6464</v>
      </c>
      <c r="F7929" s="112">
        <f t="shared" si="338"/>
        <v>926.20799999999997</v>
      </c>
      <c r="G7929" s="80" t="s">
        <v>3335</v>
      </c>
      <c r="H7929" s="358"/>
      <c r="L7929"/>
      <c r="M7929"/>
      <c r="P7929" s="9">
        <v>168</v>
      </c>
      <c r="V7929" s="39"/>
      <c r="W7929" s="14"/>
      <c r="Z7929" s="38"/>
      <c r="AA7929" s="38">
        <v>4.998970934620047</v>
      </c>
      <c r="AB7929" s="30"/>
      <c r="AC7929" s="31"/>
      <c r="AD7929" s="32"/>
      <c r="AE7929" s="32"/>
      <c r="AF7929" s="33"/>
      <c r="AJ7929" s="350"/>
      <c r="AK7929" s="3"/>
      <c r="AL7929" s="3"/>
    </row>
    <row r="7930" spans="1:38" ht="12" customHeight="1" x14ac:dyDescent="0.25">
      <c r="A7930" s="73">
        <v>2802074</v>
      </c>
      <c r="B7930" s="98" t="s">
        <v>607</v>
      </c>
      <c r="C7930" s="74"/>
      <c r="D7930" s="115">
        <v>772.98</v>
      </c>
      <c r="E7930" s="75" t="s">
        <v>6464</v>
      </c>
      <c r="F7930" s="112">
        <f t="shared" si="338"/>
        <v>927.57600000000002</v>
      </c>
      <c r="G7930" s="80" t="s">
        <v>3335</v>
      </c>
      <c r="H7930" s="358"/>
      <c r="L7930"/>
      <c r="M7930"/>
      <c r="P7930" s="9">
        <v>168</v>
      </c>
      <c r="V7930" s="39"/>
      <c r="W7930" s="14"/>
      <c r="Z7930" s="38"/>
      <c r="AA7930" s="38">
        <v>5.0005708414202559</v>
      </c>
      <c r="AB7930" s="30"/>
      <c r="AC7930" s="31"/>
      <c r="AD7930" s="32"/>
      <c r="AE7930" s="32"/>
      <c r="AF7930" s="33"/>
      <c r="AJ7930" s="350"/>
      <c r="AK7930" s="3"/>
      <c r="AL7930" s="3"/>
    </row>
    <row r="7931" spans="1:38" ht="12" customHeight="1" x14ac:dyDescent="0.25">
      <c r="A7931" s="73">
        <v>3301210</v>
      </c>
      <c r="B7931" s="98" t="s">
        <v>5478</v>
      </c>
      <c r="C7931" s="74"/>
      <c r="D7931" s="115">
        <v>31.19</v>
      </c>
      <c r="E7931" s="75" t="s">
        <v>6464</v>
      </c>
      <c r="F7931" s="112">
        <f t="shared" si="338"/>
        <v>37.427999999999997</v>
      </c>
      <c r="G7931" s="80" t="s">
        <v>3334</v>
      </c>
      <c r="H7931" s="358"/>
      <c r="L7931"/>
      <c r="M7931"/>
      <c r="P7931" s="9">
        <v>168</v>
      </c>
      <c r="Z7931" s="38"/>
      <c r="AA7931" s="38">
        <v>0</v>
      </c>
      <c r="AB7931" s="30"/>
      <c r="AC7931" s="31"/>
      <c r="AD7931" s="32"/>
      <c r="AE7931" s="32"/>
      <c r="AF7931" s="33"/>
      <c r="AJ7931" s="350"/>
      <c r="AK7931" s="3"/>
      <c r="AL7931" s="3"/>
    </row>
    <row r="7932" spans="1:38" ht="12" customHeight="1" x14ac:dyDescent="0.25">
      <c r="A7932" s="73">
        <v>3301219</v>
      </c>
      <c r="B7932" s="98" t="s">
        <v>5479</v>
      </c>
      <c r="C7932" s="74"/>
      <c r="D7932" s="115">
        <v>103.47</v>
      </c>
      <c r="E7932" s="75" t="s">
        <v>1</v>
      </c>
      <c r="F7932" s="112">
        <f t="shared" si="338"/>
        <v>124.16399999999999</v>
      </c>
      <c r="G7932" s="80" t="s">
        <v>3334</v>
      </c>
      <c r="H7932" s="358"/>
      <c r="L7932"/>
      <c r="M7932"/>
      <c r="P7932" s="9">
        <v>168</v>
      </c>
      <c r="Z7932" s="38"/>
      <c r="AA7932" s="38">
        <v>0</v>
      </c>
      <c r="AB7932" s="30"/>
      <c r="AC7932" s="31"/>
      <c r="AD7932" s="32"/>
      <c r="AE7932" s="32"/>
      <c r="AF7932" s="33"/>
      <c r="AJ7932" s="350"/>
      <c r="AK7932" s="3"/>
      <c r="AL7932" s="3"/>
    </row>
    <row r="7933" spans="1:38" ht="12" customHeight="1" x14ac:dyDescent="0.25">
      <c r="A7933" s="73">
        <v>3301222</v>
      </c>
      <c r="B7933" s="98" t="s">
        <v>5480</v>
      </c>
      <c r="C7933" s="74"/>
      <c r="D7933" s="115">
        <v>160.16</v>
      </c>
      <c r="E7933" s="75" t="s">
        <v>6464</v>
      </c>
      <c r="F7933" s="112">
        <f t="shared" si="338"/>
        <v>192.19199999999998</v>
      </c>
      <c r="G7933" s="80" t="s">
        <v>3334</v>
      </c>
      <c r="H7933" s="358"/>
      <c r="L7933"/>
      <c r="M7933"/>
      <c r="P7933" s="9">
        <v>168</v>
      </c>
      <c r="Z7933" s="38"/>
      <c r="AA7933" s="38">
        <v>0</v>
      </c>
      <c r="AB7933" s="30"/>
      <c r="AC7933" s="31"/>
      <c r="AD7933" s="32"/>
      <c r="AE7933" s="32"/>
      <c r="AF7933" s="33"/>
      <c r="AJ7933" s="350"/>
      <c r="AK7933" s="3"/>
      <c r="AL7933" s="3"/>
    </row>
    <row r="7934" spans="1:38" ht="12" customHeight="1" x14ac:dyDescent="0.25">
      <c r="A7934" s="73">
        <v>3301224</v>
      </c>
      <c r="B7934" s="98" t="s">
        <v>5481</v>
      </c>
      <c r="C7934" s="74"/>
      <c r="D7934" s="115">
        <v>192.76</v>
      </c>
      <c r="E7934" s="75" t="s">
        <v>6464</v>
      </c>
      <c r="F7934" s="112">
        <f t="shared" si="338"/>
        <v>231.31199999999998</v>
      </c>
      <c r="G7934" s="80" t="s">
        <v>3334</v>
      </c>
      <c r="H7934" s="358"/>
      <c r="L7934"/>
      <c r="M7934"/>
      <c r="P7934" s="9">
        <v>168</v>
      </c>
      <c r="Z7934" s="38"/>
      <c r="AA7934" s="38">
        <v>0</v>
      </c>
      <c r="AB7934" s="30"/>
      <c r="AC7934" s="31"/>
      <c r="AD7934" s="32"/>
      <c r="AE7934" s="32"/>
      <c r="AF7934" s="33"/>
      <c r="AJ7934" s="350"/>
      <c r="AK7934" s="3"/>
      <c r="AL7934" s="3"/>
    </row>
    <row r="7935" spans="1:38" ht="12" customHeight="1" x14ac:dyDescent="0.25">
      <c r="A7935" s="73">
        <v>3301225</v>
      </c>
      <c r="B7935" s="98" t="s">
        <v>5482</v>
      </c>
      <c r="C7935" s="74"/>
      <c r="D7935" s="115">
        <v>204.09</v>
      </c>
      <c r="E7935" s="75" t="s">
        <v>1</v>
      </c>
      <c r="F7935" s="112">
        <f t="shared" si="338"/>
        <v>244.90799999999999</v>
      </c>
      <c r="G7935" s="80" t="s">
        <v>3334</v>
      </c>
      <c r="H7935" s="358"/>
      <c r="L7935"/>
      <c r="M7935"/>
      <c r="P7935" s="9">
        <v>168</v>
      </c>
      <c r="Z7935" s="38"/>
      <c r="AA7935" s="38">
        <v>0</v>
      </c>
      <c r="AB7935" s="30"/>
      <c r="AC7935" s="31"/>
      <c r="AD7935" s="32"/>
      <c r="AE7935" s="32"/>
      <c r="AF7935" s="33"/>
      <c r="AJ7935" s="350"/>
      <c r="AK7935" s="3"/>
      <c r="AL7935" s="3"/>
    </row>
    <row r="7936" spans="1:38" ht="12" customHeight="1" x14ac:dyDescent="0.25">
      <c r="A7936" s="73">
        <v>3301227</v>
      </c>
      <c r="B7936" s="98" t="s">
        <v>5483</v>
      </c>
      <c r="C7936" s="74"/>
      <c r="D7936" s="115">
        <v>299.05</v>
      </c>
      <c r="E7936" s="75" t="s">
        <v>6464</v>
      </c>
      <c r="F7936" s="112">
        <f t="shared" si="338"/>
        <v>358.86</v>
      </c>
      <c r="G7936" s="80" t="s">
        <v>3334</v>
      </c>
      <c r="H7936" s="358"/>
      <c r="L7936"/>
      <c r="M7936"/>
      <c r="P7936" s="9">
        <v>168</v>
      </c>
      <c r="Z7936" s="38"/>
      <c r="AA7936" s="38">
        <v>0</v>
      </c>
      <c r="AB7936" s="30"/>
      <c r="AC7936" s="31"/>
      <c r="AD7936" s="32"/>
      <c r="AE7936" s="32"/>
      <c r="AF7936" s="33"/>
      <c r="AJ7936" s="350"/>
      <c r="AK7936" s="3"/>
      <c r="AL7936" s="3"/>
    </row>
    <row r="7937" spans="1:38" ht="12" customHeight="1" x14ac:dyDescent="0.25">
      <c r="A7937" s="73">
        <v>3301228</v>
      </c>
      <c r="B7937" s="98" t="s">
        <v>5484</v>
      </c>
      <c r="C7937" s="74"/>
      <c r="D7937" s="115">
        <v>345.82</v>
      </c>
      <c r="E7937" s="75" t="s">
        <v>6464</v>
      </c>
      <c r="F7937" s="112">
        <f t="shared" si="338"/>
        <v>414.98399999999998</v>
      </c>
      <c r="G7937" s="80" t="s">
        <v>3334</v>
      </c>
      <c r="H7937" s="358"/>
      <c r="L7937"/>
      <c r="M7937"/>
      <c r="P7937" s="9">
        <v>168</v>
      </c>
      <c r="Z7937" s="38"/>
      <c r="AA7937" s="38">
        <v>0</v>
      </c>
      <c r="AB7937" s="30"/>
      <c r="AC7937" s="31"/>
      <c r="AD7937" s="32"/>
      <c r="AE7937" s="32"/>
      <c r="AF7937" s="33"/>
      <c r="AJ7937" s="350"/>
      <c r="AK7937" s="3"/>
      <c r="AL7937" s="3"/>
    </row>
    <row r="7938" spans="1:38" ht="12" customHeight="1" x14ac:dyDescent="0.25">
      <c r="A7938" s="73">
        <v>3301200</v>
      </c>
      <c r="B7938" s="98" t="s">
        <v>5485</v>
      </c>
      <c r="C7938" s="74"/>
      <c r="D7938" s="115">
        <v>418.12</v>
      </c>
      <c r="E7938" s="75" t="s">
        <v>6464</v>
      </c>
      <c r="F7938" s="112">
        <f t="shared" si="338"/>
        <v>501.74399999999997</v>
      </c>
      <c r="G7938" s="80" t="s">
        <v>3334</v>
      </c>
      <c r="H7938" s="358"/>
      <c r="L7938"/>
      <c r="M7938"/>
      <c r="P7938" s="9">
        <v>168</v>
      </c>
      <c r="Z7938" s="38"/>
      <c r="AA7938" s="38">
        <v>0</v>
      </c>
      <c r="AB7938" s="30"/>
      <c r="AC7938" s="31"/>
      <c r="AD7938" s="32"/>
      <c r="AE7938" s="32"/>
      <c r="AF7938" s="33"/>
      <c r="AJ7938" s="350"/>
      <c r="AK7938" s="3"/>
      <c r="AL7938" s="3"/>
    </row>
    <row r="7939" spans="1:38" ht="12" customHeight="1" x14ac:dyDescent="0.25">
      <c r="A7939" s="73">
        <v>3301201</v>
      </c>
      <c r="B7939" s="98" t="s">
        <v>5486</v>
      </c>
      <c r="C7939" s="74"/>
      <c r="D7939" s="115">
        <v>463.46</v>
      </c>
      <c r="E7939" s="75" t="s">
        <v>1</v>
      </c>
      <c r="F7939" s="112">
        <f t="shared" si="338"/>
        <v>556.15199999999993</v>
      </c>
      <c r="G7939" s="80" t="s">
        <v>3334</v>
      </c>
      <c r="H7939" s="358"/>
      <c r="L7939"/>
      <c r="M7939"/>
      <c r="P7939" s="9">
        <v>168</v>
      </c>
      <c r="Z7939" s="38"/>
      <c r="AA7939" s="38">
        <v>0</v>
      </c>
      <c r="AB7939" s="30"/>
      <c r="AC7939" s="31"/>
      <c r="AD7939" s="32"/>
      <c r="AE7939" s="32"/>
      <c r="AF7939" s="33"/>
      <c r="AJ7939" s="350"/>
      <c r="AK7939" s="3"/>
      <c r="AL7939" s="3"/>
    </row>
    <row r="7940" spans="1:38" ht="12" customHeight="1" x14ac:dyDescent="0.25">
      <c r="A7940" s="73">
        <v>3301202</v>
      </c>
      <c r="B7940" s="98" t="s">
        <v>5487</v>
      </c>
      <c r="C7940" s="74"/>
      <c r="D7940" s="115">
        <v>463.46</v>
      </c>
      <c r="E7940" s="75" t="s">
        <v>6464</v>
      </c>
      <c r="F7940" s="112">
        <f t="shared" si="338"/>
        <v>556.15199999999993</v>
      </c>
      <c r="G7940" s="80" t="s">
        <v>3334</v>
      </c>
      <c r="H7940" s="358"/>
      <c r="L7940"/>
      <c r="M7940"/>
      <c r="P7940" s="9">
        <v>168</v>
      </c>
      <c r="Z7940" s="38"/>
      <c r="AA7940" s="38">
        <v>0</v>
      </c>
      <c r="AB7940" s="30"/>
      <c r="AC7940" s="31"/>
      <c r="AD7940" s="32"/>
      <c r="AE7940" s="32"/>
      <c r="AF7940" s="33"/>
      <c r="AJ7940" s="350"/>
      <c r="AK7940" s="3"/>
      <c r="AL7940" s="3"/>
    </row>
    <row r="7941" spans="1:38" ht="12" customHeight="1" x14ac:dyDescent="0.25">
      <c r="A7941" s="73">
        <v>3301205</v>
      </c>
      <c r="B7941" s="98" t="s">
        <v>5488</v>
      </c>
      <c r="C7941" s="74"/>
      <c r="D7941" s="115">
        <v>846.14</v>
      </c>
      <c r="E7941" s="75" t="s">
        <v>6464</v>
      </c>
      <c r="F7941" s="112">
        <f t="shared" si="338"/>
        <v>1015.3679999999999</v>
      </c>
      <c r="G7941" s="80" t="s">
        <v>3334</v>
      </c>
      <c r="H7941" s="358"/>
      <c r="L7941"/>
      <c r="M7941"/>
      <c r="P7941" s="9">
        <v>168</v>
      </c>
      <c r="Z7941" s="38"/>
      <c r="AA7941" s="38">
        <v>0</v>
      </c>
      <c r="AB7941" s="30"/>
      <c r="AC7941" s="31"/>
      <c r="AD7941" s="32"/>
      <c r="AE7941" s="32"/>
      <c r="AF7941" s="33"/>
      <c r="AJ7941" s="350"/>
      <c r="AK7941" s="3"/>
      <c r="AL7941" s="3"/>
    </row>
    <row r="7942" spans="1:38" ht="12" customHeight="1" x14ac:dyDescent="0.25">
      <c r="A7942" s="73">
        <v>3301206</v>
      </c>
      <c r="B7942" s="98" t="s">
        <v>5489</v>
      </c>
      <c r="C7942" s="74"/>
      <c r="D7942" s="115">
        <v>846.14</v>
      </c>
      <c r="E7942" s="75" t="s">
        <v>6464</v>
      </c>
      <c r="F7942" s="112">
        <f t="shared" si="338"/>
        <v>1015.3679999999999</v>
      </c>
      <c r="G7942" s="80" t="s">
        <v>3334</v>
      </c>
      <c r="H7942" s="358"/>
      <c r="L7942"/>
      <c r="M7942"/>
      <c r="P7942" s="9">
        <v>168</v>
      </c>
      <c r="Z7942" s="38"/>
      <c r="AA7942" s="38">
        <v>0</v>
      </c>
      <c r="AB7942" s="30"/>
      <c r="AC7942" s="31"/>
      <c r="AD7942" s="32"/>
      <c r="AE7942" s="32"/>
      <c r="AF7942" s="33"/>
      <c r="AJ7942" s="350"/>
      <c r="AK7942" s="3"/>
      <c r="AL7942" s="3"/>
    </row>
    <row r="7943" spans="1:38" ht="12" customHeight="1" x14ac:dyDescent="0.25">
      <c r="A7943" s="73">
        <v>3301487</v>
      </c>
      <c r="B7943" s="98" t="s">
        <v>5491</v>
      </c>
      <c r="C7943" s="74"/>
      <c r="D7943" s="115">
        <v>4.96</v>
      </c>
      <c r="E7943" s="75" t="s">
        <v>6464</v>
      </c>
      <c r="F7943" s="112">
        <f t="shared" si="338"/>
        <v>5.952</v>
      </c>
      <c r="G7943" s="80" t="s">
        <v>3334</v>
      </c>
      <c r="H7943" s="358"/>
      <c r="L7943"/>
      <c r="M7943"/>
      <c r="P7943" s="9">
        <v>168</v>
      </c>
      <c r="Z7943" s="38"/>
      <c r="AA7943" s="38">
        <v>0</v>
      </c>
      <c r="AB7943" s="30"/>
      <c r="AC7943" s="31"/>
      <c r="AD7943" s="32"/>
      <c r="AE7943" s="32"/>
      <c r="AF7943" s="33"/>
      <c r="AJ7943" s="350"/>
      <c r="AK7943" s="3"/>
      <c r="AL7943" s="3"/>
    </row>
    <row r="7944" spans="1:38" ht="12" customHeight="1" x14ac:dyDescent="0.25">
      <c r="A7944" s="73">
        <v>3301508</v>
      </c>
      <c r="B7944" s="98" t="s">
        <v>5492</v>
      </c>
      <c r="C7944" s="74"/>
      <c r="D7944" s="115">
        <v>12.05</v>
      </c>
      <c r="E7944" s="75" t="s">
        <v>6464</v>
      </c>
      <c r="F7944" s="112">
        <f t="shared" si="338"/>
        <v>14.46</v>
      </c>
      <c r="G7944" s="80" t="s">
        <v>3334</v>
      </c>
      <c r="H7944" s="358"/>
      <c r="L7944"/>
      <c r="M7944"/>
      <c r="P7944" s="9">
        <v>168</v>
      </c>
      <c r="Z7944" s="38"/>
      <c r="AA7944" s="38">
        <v>0</v>
      </c>
      <c r="AB7944" s="30"/>
      <c r="AC7944" s="31"/>
      <c r="AD7944" s="32"/>
      <c r="AE7944" s="32"/>
      <c r="AF7944" s="33"/>
      <c r="AJ7944" s="350"/>
      <c r="AK7944" s="3"/>
      <c r="AL7944" s="3"/>
    </row>
    <row r="7945" spans="1:38" ht="12" customHeight="1" x14ac:dyDescent="0.25">
      <c r="A7945" s="73">
        <v>3301498</v>
      </c>
      <c r="B7945" s="98" t="s">
        <v>5493</v>
      </c>
      <c r="C7945" s="74"/>
      <c r="D7945" s="115">
        <v>17.72</v>
      </c>
      <c r="E7945" s="75" t="s">
        <v>6464</v>
      </c>
      <c r="F7945" s="112">
        <f t="shared" si="338"/>
        <v>21.263999999999999</v>
      </c>
      <c r="G7945" s="80" t="s">
        <v>3334</v>
      </c>
      <c r="H7945" s="358"/>
      <c r="L7945"/>
      <c r="M7945"/>
      <c r="P7945" s="9">
        <v>168</v>
      </c>
      <c r="Z7945" s="38"/>
      <c r="AA7945" s="38">
        <v>0</v>
      </c>
      <c r="AB7945" s="30"/>
      <c r="AC7945" s="31"/>
      <c r="AD7945" s="32"/>
      <c r="AE7945" s="32"/>
      <c r="AF7945" s="33"/>
      <c r="AJ7945" s="350"/>
      <c r="AK7945" s="3"/>
      <c r="AL7945" s="3"/>
    </row>
    <row r="7946" spans="1:38" ht="12" customHeight="1" x14ac:dyDescent="0.25">
      <c r="A7946" s="73">
        <v>3301502</v>
      </c>
      <c r="B7946" s="98" t="s">
        <v>5494</v>
      </c>
      <c r="C7946" s="74"/>
      <c r="D7946" s="115">
        <v>51.73</v>
      </c>
      <c r="E7946" s="75" t="s">
        <v>6464</v>
      </c>
      <c r="F7946" s="112">
        <f t="shared" si="338"/>
        <v>62.075999999999993</v>
      </c>
      <c r="G7946" s="80" t="s">
        <v>3334</v>
      </c>
      <c r="H7946" s="358"/>
      <c r="L7946"/>
      <c r="M7946"/>
      <c r="P7946" s="9">
        <v>168</v>
      </c>
      <c r="Z7946" s="38"/>
      <c r="AA7946" s="38">
        <v>0</v>
      </c>
      <c r="AB7946" s="30"/>
      <c r="AC7946" s="31"/>
      <c r="AD7946" s="32"/>
      <c r="AE7946" s="32"/>
      <c r="AF7946" s="33"/>
      <c r="AJ7946" s="350"/>
      <c r="AK7946" s="3"/>
      <c r="AL7946" s="3"/>
    </row>
    <row r="7947" spans="1:38" ht="12" customHeight="1" x14ac:dyDescent="0.25">
      <c r="A7947" s="73">
        <v>3301503</v>
      </c>
      <c r="B7947" s="98" t="s">
        <v>5490</v>
      </c>
      <c r="C7947" s="74"/>
      <c r="D7947" s="115">
        <v>54.57</v>
      </c>
      <c r="E7947" s="75" t="s">
        <v>1</v>
      </c>
      <c r="F7947" s="112">
        <f t="shared" si="338"/>
        <v>65.483999999999995</v>
      </c>
      <c r="G7947" s="80" t="s">
        <v>3334</v>
      </c>
      <c r="H7947" s="358"/>
      <c r="L7947"/>
      <c r="M7947"/>
      <c r="P7947" s="9">
        <v>168</v>
      </c>
      <c r="Z7947" s="38"/>
      <c r="AA7947" s="38">
        <v>0</v>
      </c>
      <c r="AB7947" s="30"/>
      <c r="AC7947" s="31"/>
      <c r="AD7947" s="32"/>
      <c r="AE7947" s="32"/>
      <c r="AF7947" s="33"/>
      <c r="AJ7947" s="350"/>
      <c r="AK7947" s="3"/>
      <c r="AL7947" s="3"/>
    </row>
    <row r="7948" spans="1:38" ht="12" customHeight="1" x14ac:dyDescent="0.25">
      <c r="A7948" s="73">
        <v>3301489</v>
      </c>
      <c r="B7948" s="98" t="s">
        <v>5495</v>
      </c>
      <c r="C7948" s="74"/>
      <c r="D7948" s="115">
        <v>85.75</v>
      </c>
      <c r="E7948" s="75" t="s">
        <v>6464</v>
      </c>
      <c r="F7948" s="112">
        <f t="shared" si="338"/>
        <v>102.89999999999999</v>
      </c>
      <c r="G7948" s="80" t="s">
        <v>3334</v>
      </c>
      <c r="H7948" s="358"/>
      <c r="L7948"/>
      <c r="M7948"/>
      <c r="P7948" s="9">
        <v>168</v>
      </c>
      <c r="Z7948" s="38"/>
      <c r="AA7948" s="38">
        <v>0</v>
      </c>
      <c r="AB7948" s="30"/>
      <c r="AC7948" s="31"/>
      <c r="AD7948" s="32"/>
      <c r="AE7948" s="32"/>
      <c r="AF7948" s="33"/>
      <c r="AJ7948" s="350"/>
      <c r="AK7948" s="3"/>
      <c r="AL7948" s="3"/>
    </row>
    <row r="7949" spans="1:38" ht="12" customHeight="1" x14ac:dyDescent="0.25">
      <c r="A7949" s="73">
        <v>3301492</v>
      </c>
      <c r="B7949" s="98" t="s">
        <v>5496</v>
      </c>
      <c r="C7949" s="74"/>
      <c r="D7949" s="115">
        <v>124.01</v>
      </c>
      <c r="E7949" s="75" t="s">
        <v>6464</v>
      </c>
      <c r="F7949" s="112">
        <f t="shared" si="338"/>
        <v>148.81200000000001</v>
      </c>
      <c r="G7949" s="80" t="s">
        <v>3334</v>
      </c>
      <c r="H7949" s="358"/>
      <c r="L7949"/>
      <c r="M7949"/>
      <c r="P7949" s="9">
        <v>168</v>
      </c>
      <c r="Z7949" s="38"/>
      <c r="AA7949" s="38">
        <v>0</v>
      </c>
      <c r="AB7949" s="30"/>
      <c r="AC7949" s="31"/>
      <c r="AD7949" s="32"/>
      <c r="AE7949" s="32"/>
      <c r="AF7949" s="33"/>
      <c r="AJ7949" s="350"/>
      <c r="AK7949" s="3"/>
      <c r="AL7949" s="3"/>
    </row>
    <row r="7950" spans="1:38" ht="12" customHeight="1" x14ac:dyDescent="0.25">
      <c r="A7950" s="73">
        <v>1028006</v>
      </c>
      <c r="B7950" s="98" t="s">
        <v>428</v>
      </c>
      <c r="C7950" s="74"/>
      <c r="D7950" s="115">
        <v>45.02</v>
      </c>
      <c r="E7950" s="75"/>
      <c r="F7950" s="112">
        <f t="shared" si="338"/>
        <v>54.024000000000001</v>
      </c>
      <c r="G7950" s="80" t="s">
        <v>3335</v>
      </c>
      <c r="H7950" s="358"/>
      <c r="L7950"/>
      <c r="M7950"/>
      <c r="P7950" s="9">
        <v>168</v>
      </c>
      <c r="V7950" s="39"/>
      <c r="Z7950" s="38"/>
      <c r="AA7950" s="38">
        <v>15.012722646310436</v>
      </c>
      <c r="AB7950" s="30"/>
      <c r="AC7950" s="31"/>
      <c r="AD7950" s="32"/>
      <c r="AE7950" s="32"/>
      <c r="AF7950" s="33"/>
      <c r="AJ7950" s="350"/>
      <c r="AK7950" s="3"/>
      <c r="AL7950" s="3"/>
    </row>
    <row r="7951" spans="1:38" ht="12" customHeight="1" x14ac:dyDescent="0.25">
      <c r="A7951" s="73">
        <v>1028008</v>
      </c>
      <c r="B7951" s="98" t="s">
        <v>430</v>
      </c>
      <c r="C7951" s="74"/>
      <c r="D7951" s="115">
        <v>48.2</v>
      </c>
      <c r="E7951" s="75" t="s">
        <v>6464</v>
      </c>
      <c r="F7951" s="112">
        <f t="shared" si="338"/>
        <v>57.84</v>
      </c>
      <c r="G7951" s="80" t="s">
        <v>3335</v>
      </c>
      <c r="H7951" s="358"/>
      <c r="L7951"/>
      <c r="M7951"/>
      <c r="P7951" s="9">
        <v>168</v>
      </c>
      <c r="V7951" s="39"/>
      <c r="Z7951" s="38"/>
      <c r="AA7951" s="38">
        <v>15.00742942050519</v>
      </c>
      <c r="AB7951" s="30"/>
      <c r="AC7951" s="31"/>
      <c r="AD7951" s="32"/>
      <c r="AE7951" s="32"/>
      <c r="AF7951" s="33"/>
      <c r="AJ7951" s="350"/>
      <c r="AK7951" s="3"/>
      <c r="AL7951" s="3"/>
    </row>
    <row r="7952" spans="1:38" ht="12" customHeight="1" x14ac:dyDescent="0.25">
      <c r="A7952" s="73">
        <v>1028011</v>
      </c>
      <c r="B7952" s="98" t="s">
        <v>432</v>
      </c>
      <c r="C7952" s="74"/>
      <c r="D7952" s="115">
        <v>64.239999999999995</v>
      </c>
      <c r="E7952" s="75"/>
      <c r="F7952" s="112">
        <f t="shared" si="338"/>
        <v>77.087999999999994</v>
      </c>
      <c r="G7952" s="80" t="s">
        <v>3335</v>
      </c>
      <c r="H7952" s="358"/>
      <c r="L7952"/>
      <c r="M7952"/>
      <c r="P7952" s="9">
        <v>168</v>
      </c>
      <c r="V7952" s="39"/>
      <c r="Z7952" s="38"/>
      <c r="AA7952" s="38">
        <v>15.005574136008931</v>
      </c>
      <c r="AB7952" s="30"/>
      <c r="AC7952" s="31"/>
      <c r="AD7952" s="32"/>
      <c r="AE7952" s="32"/>
      <c r="AF7952" s="33"/>
      <c r="AJ7952" s="350"/>
      <c r="AK7952" s="3"/>
      <c r="AL7952" s="3"/>
    </row>
    <row r="7953" spans="1:38" ht="12" customHeight="1" x14ac:dyDescent="0.25">
      <c r="A7953" s="73">
        <v>1028012</v>
      </c>
      <c r="B7953" s="98" t="s">
        <v>433</v>
      </c>
      <c r="C7953" s="74"/>
      <c r="D7953" s="115">
        <v>48.19</v>
      </c>
      <c r="E7953" s="75" t="s">
        <v>1</v>
      </c>
      <c r="F7953" s="309">
        <f t="shared" si="338"/>
        <v>57.827999999999996</v>
      </c>
      <c r="G7953" s="80" t="s">
        <v>3334</v>
      </c>
      <c r="H7953" s="358"/>
      <c r="L7953"/>
      <c r="M7953"/>
      <c r="P7953" s="9">
        <v>168</v>
      </c>
      <c r="V7953" s="39"/>
      <c r="Z7953" s="38"/>
      <c r="AA7953" s="38">
        <v>0</v>
      </c>
      <c r="AB7953" s="30"/>
      <c r="AC7953" s="31"/>
      <c r="AD7953" s="32"/>
      <c r="AE7953" s="32"/>
      <c r="AF7953" s="33"/>
      <c r="AJ7953" s="350"/>
      <c r="AK7953" s="3"/>
      <c r="AL7953" s="3"/>
    </row>
    <row r="7954" spans="1:38" ht="12" customHeight="1" x14ac:dyDescent="0.25">
      <c r="A7954" s="73">
        <v>1028013</v>
      </c>
      <c r="B7954" s="98" t="s">
        <v>434</v>
      </c>
      <c r="C7954" s="74"/>
      <c r="D7954" s="115">
        <v>55.08</v>
      </c>
      <c r="E7954" s="75"/>
      <c r="F7954" s="112">
        <f t="shared" si="338"/>
        <v>66.095999999999989</v>
      </c>
      <c r="G7954" s="80" t="s">
        <v>3335</v>
      </c>
      <c r="H7954" s="358"/>
      <c r="L7954"/>
      <c r="M7954"/>
      <c r="P7954" s="9">
        <v>168</v>
      </c>
      <c r="V7954" s="39"/>
      <c r="Z7954" s="38"/>
      <c r="AA7954" s="38">
        <v>15.002600104004159</v>
      </c>
      <c r="AB7954" s="30"/>
      <c r="AC7954" s="31"/>
      <c r="AD7954" s="32"/>
      <c r="AE7954" s="32"/>
      <c r="AF7954" s="33"/>
      <c r="AJ7954" s="350"/>
      <c r="AK7954" s="3"/>
      <c r="AL7954" s="3"/>
    </row>
    <row r="7955" spans="1:38" ht="12" customHeight="1" x14ac:dyDescent="0.25">
      <c r="A7955" s="73">
        <v>1028016</v>
      </c>
      <c r="B7955" s="98" t="s">
        <v>435</v>
      </c>
      <c r="C7955" s="74"/>
      <c r="D7955" s="115">
        <v>79.25</v>
      </c>
      <c r="E7955" s="75"/>
      <c r="F7955" s="112">
        <f t="shared" si="338"/>
        <v>95.1</v>
      </c>
      <c r="G7955" s="80" t="s">
        <v>3334</v>
      </c>
      <c r="H7955" s="358"/>
      <c r="L7955"/>
      <c r="M7955"/>
      <c r="P7955" s="9">
        <v>168</v>
      </c>
      <c r="V7955" s="39"/>
      <c r="Z7955" s="38"/>
      <c r="AA7955" s="38">
        <v>14.998192988796532</v>
      </c>
      <c r="AB7955" s="30"/>
      <c r="AC7955" s="31"/>
      <c r="AD7955" s="32"/>
      <c r="AE7955" s="32"/>
      <c r="AF7955" s="33"/>
      <c r="AJ7955" s="350"/>
      <c r="AK7955" s="3"/>
      <c r="AL7955" s="3"/>
    </row>
    <row r="7956" spans="1:38" ht="12" customHeight="1" x14ac:dyDescent="0.25">
      <c r="A7956" s="73">
        <v>1028018</v>
      </c>
      <c r="B7956" s="98" t="s">
        <v>436</v>
      </c>
      <c r="C7956" s="74"/>
      <c r="D7956" s="115">
        <v>61.64</v>
      </c>
      <c r="E7956" s="75" t="s">
        <v>6464</v>
      </c>
      <c r="F7956" s="309">
        <f t="shared" si="338"/>
        <v>73.968000000000004</v>
      </c>
      <c r="G7956" s="80" t="s">
        <v>3334</v>
      </c>
      <c r="H7956" s="358"/>
      <c r="L7956"/>
      <c r="M7956"/>
      <c r="P7956" s="9">
        <v>168</v>
      </c>
      <c r="V7956" s="39"/>
      <c r="Z7956" s="38"/>
      <c r="AA7956" s="38">
        <v>0</v>
      </c>
      <c r="AB7956" s="30"/>
      <c r="AC7956" s="31"/>
      <c r="AD7956" s="32"/>
      <c r="AE7956" s="32"/>
      <c r="AF7956" s="33"/>
      <c r="AJ7956" s="350"/>
      <c r="AK7956" s="3"/>
      <c r="AL7956" s="3"/>
    </row>
    <row r="7957" spans="1:38" ht="12" customHeight="1" x14ac:dyDescent="0.25">
      <c r="A7957" s="73">
        <v>6001038</v>
      </c>
      <c r="B7957" s="98" t="s">
        <v>3266</v>
      </c>
      <c r="C7957" s="74"/>
      <c r="D7957" s="115">
        <v>165.51</v>
      </c>
      <c r="E7957" s="75" t="s">
        <v>6464</v>
      </c>
      <c r="F7957" s="112">
        <f t="shared" si="338"/>
        <v>198.61199999999999</v>
      </c>
      <c r="G7957" s="80" t="s">
        <v>3334</v>
      </c>
      <c r="H7957" s="358"/>
      <c r="L7957"/>
      <c r="M7957"/>
      <c r="P7957" s="9">
        <v>168</v>
      </c>
      <c r="Z7957" s="38"/>
      <c r="AA7957" s="38">
        <v>0</v>
      </c>
      <c r="AB7957" s="30"/>
      <c r="AC7957" s="31"/>
      <c r="AD7957" s="32"/>
      <c r="AE7957" s="32"/>
      <c r="AF7957" s="33"/>
      <c r="AJ7957" s="350"/>
      <c r="AK7957" s="3"/>
      <c r="AL7957" s="3"/>
    </row>
    <row r="7958" spans="1:38" ht="12" customHeight="1" x14ac:dyDescent="0.25">
      <c r="A7958" s="73">
        <v>6001040</v>
      </c>
      <c r="B7958" s="98" t="s">
        <v>3788</v>
      </c>
      <c r="C7958" s="74"/>
      <c r="D7958" s="115">
        <v>266.81</v>
      </c>
      <c r="E7958" s="75" t="s">
        <v>6464</v>
      </c>
      <c r="F7958" s="112">
        <f t="shared" si="338"/>
        <v>320.17199999999997</v>
      </c>
      <c r="G7958" s="80" t="s">
        <v>3334</v>
      </c>
      <c r="H7958" s="358"/>
      <c r="L7958"/>
      <c r="M7958"/>
      <c r="P7958" s="9">
        <v>168</v>
      </c>
      <c r="Z7958" s="38"/>
      <c r="AA7958" s="38">
        <v>0</v>
      </c>
      <c r="AB7958" s="30"/>
      <c r="AC7958" s="31"/>
      <c r="AD7958" s="32"/>
      <c r="AE7958" s="32"/>
      <c r="AF7958" s="33"/>
      <c r="AJ7958" s="350"/>
      <c r="AK7958" s="3"/>
      <c r="AL7958" s="3"/>
    </row>
    <row r="7959" spans="1:38" ht="12" customHeight="1" x14ac:dyDescent="0.25">
      <c r="A7959" s="73">
        <v>6001041</v>
      </c>
      <c r="B7959" s="98" t="s">
        <v>3789</v>
      </c>
      <c r="C7959" s="74"/>
      <c r="D7959" s="115">
        <v>248.15</v>
      </c>
      <c r="E7959" s="75" t="s">
        <v>6464</v>
      </c>
      <c r="F7959" s="112">
        <f t="shared" ref="F7959:F8013" si="339">D7959*1.2</f>
        <v>297.77999999999997</v>
      </c>
      <c r="G7959" s="80" t="s">
        <v>3334</v>
      </c>
      <c r="H7959" s="358"/>
      <c r="L7959"/>
      <c r="M7959"/>
      <c r="P7959" s="9">
        <v>168</v>
      </c>
      <c r="Z7959" s="38"/>
      <c r="AA7959" s="38">
        <v>0</v>
      </c>
      <c r="AB7959" s="30"/>
      <c r="AC7959" s="31"/>
      <c r="AD7959" s="32"/>
      <c r="AE7959" s="32"/>
      <c r="AF7959" s="33"/>
      <c r="AJ7959" s="350"/>
      <c r="AK7959" s="3"/>
      <c r="AL7959" s="3"/>
    </row>
    <row r="7960" spans="1:38" ht="12" customHeight="1" x14ac:dyDescent="0.25">
      <c r="A7960" s="73">
        <v>6001035</v>
      </c>
      <c r="B7960" s="98" t="s">
        <v>3269</v>
      </c>
      <c r="C7960" s="74"/>
      <c r="D7960" s="115">
        <v>132.41</v>
      </c>
      <c r="E7960" s="75" t="s">
        <v>6464</v>
      </c>
      <c r="F7960" s="112">
        <f t="shared" si="339"/>
        <v>158.892</v>
      </c>
      <c r="G7960" s="80" t="s">
        <v>3334</v>
      </c>
      <c r="H7960" s="358"/>
      <c r="L7960"/>
      <c r="M7960"/>
      <c r="P7960" s="9">
        <v>168</v>
      </c>
      <c r="Z7960" s="38"/>
      <c r="AA7960" s="38">
        <v>0</v>
      </c>
      <c r="AB7960" s="30"/>
      <c r="AC7960" s="31"/>
      <c r="AD7960" s="32"/>
      <c r="AE7960" s="32"/>
      <c r="AF7960" s="33"/>
      <c r="AJ7960" s="350"/>
      <c r="AK7960" s="3"/>
      <c r="AL7960" s="3"/>
    </row>
    <row r="7961" spans="1:38" ht="12" customHeight="1" x14ac:dyDescent="0.25">
      <c r="A7961" s="73">
        <v>6001005</v>
      </c>
      <c r="B7961" s="98" t="s">
        <v>3270</v>
      </c>
      <c r="C7961" s="74"/>
      <c r="D7961" s="115">
        <v>66.2</v>
      </c>
      <c r="E7961" s="75" t="s">
        <v>6464</v>
      </c>
      <c r="F7961" s="112">
        <f t="shared" si="339"/>
        <v>79.44</v>
      </c>
      <c r="G7961" s="80" t="s">
        <v>3334</v>
      </c>
      <c r="H7961" s="358"/>
      <c r="L7961"/>
      <c r="M7961"/>
      <c r="P7961" s="9">
        <v>168</v>
      </c>
      <c r="Z7961" s="38"/>
      <c r="AA7961" s="38">
        <v>0</v>
      </c>
      <c r="AB7961" s="30"/>
      <c r="AC7961" s="31"/>
      <c r="AD7961" s="32"/>
      <c r="AE7961" s="32"/>
      <c r="AF7961" s="33"/>
      <c r="AJ7961" s="350"/>
      <c r="AK7961" s="3"/>
      <c r="AL7961" s="3"/>
    </row>
    <row r="7962" spans="1:38" ht="12" customHeight="1" x14ac:dyDescent="0.25">
      <c r="A7962" s="73">
        <v>6001007</v>
      </c>
      <c r="B7962" s="98" t="s">
        <v>3759</v>
      </c>
      <c r="C7962" s="74"/>
      <c r="D7962" s="115">
        <v>48.11</v>
      </c>
      <c r="E7962" s="75" t="s">
        <v>6463</v>
      </c>
      <c r="F7962" s="112">
        <f t="shared" si="339"/>
        <v>57.731999999999999</v>
      </c>
      <c r="G7962" s="80" t="s">
        <v>3335</v>
      </c>
      <c r="H7962" s="358"/>
      <c r="L7962"/>
      <c r="M7962"/>
      <c r="P7962" s="9">
        <v>168</v>
      </c>
      <c r="Z7962" s="38"/>
      <c r="AA7962" s="38">
        <v>9.986468200270636</v>
      </c>
      <c r="AB7962" s="30"/>
      <c r="AC7962" s="31"/>
      <c r="AD7962" s="32"/>
      <c r="AE7962" s="32"/>
      <c r="AF7962" s="33"/>
      <c r="AJ7962" s="350"/>
      <c r="AK7962" s="3"/>
      <c r="AL7962" s="3"/>
    </row>
    <row r="7963" spans="1:38" ht="12" customHeight="1" x14ac:dyDescent="0.25">
      <c r="A7963" s="73">
        <v>6001008</v>
      </c>
      <c r="B7963" s="98" t="s">
        <v>3760</v>
      </c>
      <c r="C7963" s="74"/>
      <c r="D7963" s="115">
        <v>48.11</v>
      </c>
      <c r="E7963" s="75" t="s">
        <v>1</v>
      </c>
      <c r="F7963" s="112">
        <f t="shared" si="339"/>
        <v>57.731999999999999</v>
      </c>
      <c r="G7963" s="80" t="s">
        <v>3335</v>
      </c>
      <c r="H7963" s="358"/>
      <c r="L7963"/>
      <c r="M7963"/>
      <c r="P7963" s="9">
        <v>168</v>
      </c>
      <c r="Z7963" s="38"/>
      <c r="AA7963" s="38">
        <v>9.986468200270636</v>
      </c>
      <c r="AB7963" s="30"/>
      <c r="AC7963" s="31"/>
      <c r="AD7963" s="32"/>
      <c r="AE7963" s="32"/>
      <c r="AF7963" s="33"/>
      <c r="AJ7963" s="350"/>
      <c r="AK7963" s="3"/>
      <c r="AL7963" s="3"/>
    </row>
    <row r="7964" spans="1:38" ht="12" customHeight="1" x14ac:dyDescent="0.25">
      <c r="A7964" s="73">
        <v>6001009</v>
      </c>
      <c r="B7964" s="98" t="s">
        <v>3761</v>
      </c>
      <c r="C7964" s="74"/>
      <c r="D7964" s="115">
        <v>52.88</v>
      </c>
      <c r="E7964" s="75" t="s">
        <v>6463</v>
      </c>
      <c r="F7964" s="112">
        <f t="shared" si="339"/>
        <v>63.456000000000003</v>
      </c>
      <c r="G7964" s="80" t="s">
        <v>3335</v>
      </c>
      <c r="H7964" s="358"/>
      <c r="L7964"/>
      <c r="M7964"/>
      <c r="P7964" s="9">
        <v>168</v>
      </c>
      <c r="Z7964" s="38"/>
      <c r="AA7964" s="38">
        <v>9.9975375523270174</v>
      </c>
      <c r="AB7964" s="30"/>
      <c r="AC7964" s="31"/>
      <c r="AD7964" s="32"/>
      <c r="AE7964" s="32"/>
      <c r="AF7964" s="33"/>
      <c r="AJ7964" s="350"/>
      <c r="AK7964" s="3"/>
      <c r="AL7964" s="3"/>
    </row>
    <row r="7965" spans="1:38" ht="12" customHeight="1" x14ac:dyDescent="0.25">
      <c r="A7965" s="73">
        <v>6001010</v>
      </c>
      <c r="B7965" s="98" t="s">
        <v>3762</v>
      </c>
      <c r="C7965" s="74"/>
      <c r="D7965" s="115">
        <v>61.41</v>
      </c>
      <c r="E7965" s="75" t="s">
        <v>6463</v>
      </c>
      <c r="F7965" s="112">
        <f t="shared" si="339"/>
        <v>73.691999999999993</v>
      </c>
      <c r="G7965" s="80" t="s">
        <v>3335</v>
      </c>
      <c r="H7965" s="358"/>
      <c r="L7965"/>
      <c r="M7965"/>
      <c r="P7965" s="9">
        <v>168</v>
      </c>
      <c r="Z7965" s="38"/>
      <c r="AA7965" s="38">
        <v>10.006359974560098</v>
      </c>
      <c r="AB7965" s="30"/>
      <c r="AC7965" s="31"/>
      <c r="AD7965" s="32"/>
      <c r="AE7965" s="32"/>
      <c r="AF7965" s="33"/>
      <c r="AJ7965" s="350"/>
      <c r="AK7965" s="3"/>
      <c r="AL7965" s="3"/>
    </row>
    <row r="7966" spans="1:38" ht="12" customHeight="1" x14ac:dyDescent="0.25">
      <c r="A7966" s="73">
        <v>6001013</v>
      </c>
      <c r="B7966" s="98" t="s">
        <v>3763</v>
      </c>
      <c r="C7966" s="74"/>
      <c r="D7966" s="115">
        <v>98.34</v>
      </c>
      <c r="E7966" s="75" t="s">
        <v>6463</v>
      </c>
      <c r="F7966" s="112">
        <f t="shared" si="339"/>
        <v>118.008</v>
      </c>
      <c r="G7966" s="80" t="s">
        <v>3334</v>
      </c>
      <c r="H7966" s="358"/>
      <c r="L7966"/>
      <c r="M7966"/>
      <c r="P7966" s="9">
        <v>168</v>
      </c>
      <c r="Z7966" s="38"/>
      <c r="AA7966" s="38">
        <v>9.99602806831723</v>
      </c>
      <c r="AB7966" s="30"/>
      <c r="AC7966" s="31"/>
      <c r="AD7966" s="32"/>
      <c r="AE7966" s="32"/>
      <c r="AF7966" s="33"/>
      <c r="AJ7966" s="350"/>
      <c r="AK7966" s="3"/>
      <c r="AL7966" s="3"/>
    </row>
    <row r="7967" spans="1:38" ht="12" customHeight="1" x14ac:dyDescent="0.25">
      <c r="A7967" s="73">
        <v>6001014</v>
      </c>
      <c r="B7967" s="98" t="s">
        <v>3764</v>
      </c>
      <c r="C7967" s="74"/>
      <c r="D7967" s="115">
        <v>98.34</v>
      </c>
      <c r="E7967" s="75" t="s">
        <v>6463</v>
      </c>
      <c r="F7967" s="112">
        <f t="shared" si="339"/>
        <v>118.008</v>
      </c>
      <c r="G7967" s="80" t="s">
        <v>3334</v>
      </c>
      <c r="H7967" s="358"/>
      <c r="L7967"/>
      <c r="M7967"/>
      <c r="P7967" s="9">
        <v>168</v>
      </c>
      <c r="Z7967" s="38"/>
      <c r="AA7967" s="38">
        <v>9.99602806831723</v>
      </c>
      <c r="AB7967" s="30"/>
      <c r="AC7967" s="31"/>
      <c r="AD7967" s="32"/>
      <c r="AE7967" s="32"/>
      <c r="AF7967" s="33"/>
      <c r="AJ7967" s="350"/>
      <c r="AK7967" s="3"/>
      <c r="AL7967" s="3"/>
    </row>
    <row r="7968" spans="1:38" ht="12" customHeight="1" x14ac:dyDescent="0.25">
      <c r="A7968" s="73">
        <v>6001015</v>
      </c>
      <c r="B7968" s="98" t="s">
        <v>3765</v>
      </c>
      <c r="C7968" s="74"/>
      <c r="D7968" s="115">
        <v>108.08</v>
      </c>
      <c r="E7968" s="75" t="s">
        <v>6463</v>
      </c>
      <c r="F7968" s="112">
        <f t="shared" si="339"/>
        <v>129.696</v>
      </c>
      <c r="G7968" s="80" t="s">
        <v>3334</v>
      </c>
      <c r="H7968" s="358"/>
      <c r="L7968"/>
      <c r="M7968"/>
      <c r="P7968" s="9">
        <v>168</v>
      </c>
      <c r="Z7968" s="38"/>
      <c r="AA7968" s="38">
        <v>9.9987953258643643</v>
      </c>
      <c r="AB7968" s="30"/>
      <c r="AC7968" s="31"/>
      <c r="AD7968" s="32"/>
      <c r="AE7968" s="32"/>
      <c r="AF7968" s="33"/>
      <c r="AJ7968" s="350"/>
      <c r="AK7968" s="3"/>
      <c r="AL7968" s="3"/>
    </row>
    <row r="7969" spans="1:38" ht="12" customHeight="1" x14ac:dyDescent="0.25">
      <c r="A7969" s="73">
        <v>6001016</v>
      </c>
      <c r="B7969" s="98" t="s">
        <v>3766</v>
      </c>
      <c r="C7969" s="74"/>
      <c r="D7969" s="115">
        <v>148.12</v>
      </c>
      <c r="E7969" s="75" t="s">
        <v>6464</v>
      </c>
      <c r="F7969" s="112">
        <f t="shared" si="339"/>
        <v>177.744</v>
      </c>
      <c r="G7969" s="80" t="s">
        <v>3334</v>
      </c>
      <c r="H7969" s="358"/>
      <c r="L7969"/>
      <c r="M7969"/>
      <c r="P7969" s="9">
        <v>168</v>
      </c>
      <c r="Z7969" s="38"/>
      <c r="AA7969" s="38">
        <v>10.00263689900676</v>
      </c>
      <c r="AB7969" s="30"/>
      <c r="AC7969" s="31"/>
      <c r="AD7969" s="32"/>
      <c r="AE7969" s="32"/>
      <c r="AF7969" s="33"/>
      <c r="AJ7969" s="350"/>
      <c r="AK7969" s="3"/>
      <c r="AL7969" s="3"/>
    </row>
    <row r="7970" spans="1:38" ht="12" customHeight="1" x14ac:dyDescent="0.25">
      <c r="A7970" s="73">
        <v>6001017</v>
      </c>
      <c r="B7970" s="98" t="s">
        <v>3767</v>
      </c>
      <c r="C7970" s="74"/>
      <c r="D7970" s="115">
        <v>57.19</v>
      </c>
      <c r="E7970" s="75" t="s">
        <v>6463</v>
      </c>
      <c r="F7970" s="112">
        <f t="shared" si="339"/>
        <v>68.628</v>
      </c>
      <c r="G7970" s="80" t="s">
        <v>3333</v>
      </c>
      <c r="H7970" s="358"/>
      <c r="L7970"/>
      <c r="M7970"/>
      <c r="P7970" s="9">
        <v>168</v>
      </c>
      <c r="Z7970" s="38"/>
      <c r="AA7970" s="38">
        <v>9.993170953790127</v>
      </c>
      <c r="AB7970" s="30"/>
      <c r="AC7970" s="31"/>
      <c r="AD7970" s="32"/>
      <c r="AE7970" s="32"/>
      <c r="AF7970" s="33"/>
      <c r="AJ7970" s="350"/>
      <c r="AK7970" s="3"/>
      <c r="AL7970" s="3"/>
    </row>
    <row r="7971" spans="1:38" ht="12" customHeight="1" x14ac:dyDescent="0.25">
      <c r="A7971" s="73">
        <v>6001019</v>
      </c>
      <c r="B7971" s="98" t="s">
        <v>3768</v>
      </c>
      <c r="C7971" s="74"/>
      <c r="D7971" s="115">
        <v>57.19</v>
      </c>
      <c r="E7971" s="75" t="s">
        <v>6463</v>
      </c>
      <c r="F7971" s="112">
        <f t="shared" si="339"/>
        <v>68.628</v>
      </c>
      <c r="G7971" s="80" t="s">
        <v>3333</v>
      </c>
      <c r="H7971" s="358"/>
      <c r="L7971"/>
      <c r="M7971"/>
      <c r="P7971" s="9">
        <v>168</v>
      </c>
      <c r="Z7971" s="38"/>
      <c r="AA7971" s="38">
        <v>9.993170953790127</v>
      </c>
      <c r="AB7971" s="30"/>
      <c r="AC7971" s="31"/>
      <c r="AD7971" s="32"/>
      <c r="AE7971" s="32"/>
      <c r="AF7971" s="33"/>
      <c r="AJ7971" s="350"/>
      <c r="AK7971" s="3"/>
      <c r="AL7971" s="3"/>
    </row>
    <row r="7972" spans="1:38" ht="12" customHeight="1" x14ac:dyDescent="0.25">
      <c r="A7972" s="73">
        <v>6001020</v>
      </c>
      <c r="B7972" s="98" t="s">
        <v>3769</v>
      </c>
      <c r="C7972" s="74"/>
      <c r="D7972" s="115">
        <v>61.97</v>
      </c>
      <c r="E7972" s="75" t="s">
        <v>6463</v>
      </c>
      <c r="F7972" s="112">
        <f t="shared" si="339"/>
        <v>74.36399999999999</v>
      </c>
      <c r="G7972" s="80" t="s">
        <v>3333</v>
      </c>
      <c r="H7972" s="358"/>
      <c r="L7972"/>
      <c r="M7972"/>
      <c r="P7972" s="9">
        <v>168</v>
      </c>
      <c r="Z7972" s="38"/>
      <c r="AA7972" s="38">
        <v>10</v>
      </c>
      <c r="AB7972" s="30"/>
      <c r="AC7972" s="31"/>
      <c r="AD7972" s="32"/>
      <c r="AE7972" s="32"/>
      <c r="AF7972" s="33"/>
      <c r="AJ7972" s="350"/>
      <c r="AK7972" s="3"/>
      <c r="AL7972" s="3"/>
    </row>
    <row r="7973" spans="1:38" ht="12" customHeight="1" x14ac:dyDescent="0.25">
      <c r="A7973" s="73">
        <v>6001022</v>
      </c>
      <c r="B7973" s="98" t="s">
        <v>3770</v>
      </c>
      <c r="C7973" s="74"/>
      <c r="D7973" s="115">
        <v>79.7</v>
      </c>
      <c r="E7973" s="75" t="s">
        <v>6463</v>
      </c>
      <c r="F7973" s="112">
        <f t="shared" si="339"/>
        <v>95.64</v>
      </c>
      <c r="G7973" s="80" t="s">
        <v>3333</v>
      </c>
      <c r="H7973" s="358"/>
      <c r="L7973"/>
      <c r="M7973"/>
      <c r="P7973" s="9">
        <v>168</v>
      </c>
      <c r="Z7973" s="38"/>
      <c r="AA7973" s="38">
        <v>9.99836628001961</v>
      </c>
      <c r="AB7973" s="30"/>
      <c r="AC7973" s="31"/>
      <c r="AD7973" s="32"/>
      <c r="AE7973" s="32"/>
      <c r="AF7973" s="33"/>
      <c r="AJ7973" s="350"/>
      <c r="AK7973" s="3"/>
      <c r="AL7973" s="3"/>
    </row>
    <row r="7974" spans="1:38" ht="12" customHeight="1" x14ac:dyDescent="0.25">
      <c r="A7974" s="73">
        <v>6001023</v>
      </c>
      <c r="B7974" s="98" t="s">
        <v>3771</v>
      </c>
      <c r="C7974" s="74"/>
      <c r="D7974" s="115">
        <v>83.94</v>
      </c>
      <c r="E7974" s="75" t="s">
        <v>6463</v>
      </c>
      <c r="F7974" s="112">
        <f t="shared" si="339"/>
        <v>100.72799999999999</v>
      </c>
      <c r="G7974" s="80" t="s">
        <v>3333</v>
      </c>
      <c r="H7974" s="358"/>
      <c r="L7974"/>
      <c r="M7974"/>
      <c r="P7974" s="9">
        <v>168</v>
      </c>
      <c r="Z7974" s="38"/>
      <c r="AA7974" s="38">
        <v>10.004653327128892</v>
      </c>
      <c r="AB7974" s="30"/>
      <c r="AC7974" s="31"/>
      <c r="AD7974" s="32"/>
      <c r="AE7974" s="32"/>
      <c r="AF7974" s="33"/>
      <c r="AJ7974" s="350"/>
      <c r="AK7974" s="3"/>
      <c r="AL7974" s="3"/>
    </row>
    <row r="7975" spans="1:38" ht="12" customHeight="1" x14ac:dyDescent="0.25">
      <c r="A7975" s="73">
        <v>6001024</v>
      </c>
      <c r="B7975" s="98" t="s">
        <v>3772</v>
      </c>
      <c r="C7975" s="74"/>
      <c r="D7975" s="115">
        <v>83.94</v>
      </c>
      <c r="E7975" s="75" t="s">
        <v>1</v>
      </c>
      <c r="F7975" s="112">
        <f t="shared" si="339"/>
        <v>100.72799999999999</v>
      </c>
      <c r="G7975" s="80" t="s">
        <v>3333</v>
      </c>
      <c r="H7975" s="358"/>
      <c r="L7975"/>
      <c r="M7975"/>
      <c r="P7975" s="9">
        <v>168</v>
      </c>
      <c r="Z7975" s="38"/>
      <c r="AA7975" s="38">
        <v>10.004653327128892</v>
      </c>
      <c r="AB7975" s="30"/>
      <c r="AC7975" s="31"/>
      <c r="AD7975" s="32"/>
      <c r="AE7975" s="32"/>
      <c r="AF7975" s="33"/>
      <c r="AJ7975" s="350"/>
      <c r="AK7975" s="3"/>
      <c r="AL7975" s="3"/>
    </row>
    <row r="7976" spans="1:38" ht="12" customHeight="1" x14ac:dyDescent="0.25">
      <c r="A7976" s="73">
        <v>6001025</v>
      </c>
      <c r="B7976" s="98" t="s">
        <v>3773</v>
      </c>
      <c r="C7976" s="74"/>
      <c r="D7976" s="115">
        <v>132.93</v>
      </c>
      <c r="E7976" s="75" t="s">
        <v>6464</v>
      </c>
      <c r="F7976" s="112">
        <f t="shared" si="339"/>
        <v>159.51599999999999</v>
      </c>
      <c r="G7976" s="80" t="s">
        <v>3335</v>
      </c>
      <c r="H7976" s="358"/>
      <c r="L7976"/>
      <c r="M7976"/>
      <c r="P7976" s="9">
        <v>168</v>
      </c>
      <c r="Z7976" s="38"/>
      <c r="AA7976" s="38">
        <v>10</v>
      </c>
      <c r="AB7976" s="30"/>
      <c r="AC7976" s="31"/>
      <c r="AD7976" s="32"/>
      <c r="AE7976" s="32"/>
      <c r="AF7976" s="33"/>
      <c r="AJ7976" s="350"/>
      <c r="AK7976" s="3"/>
      <c r="AL7976" s="3"/>
    </row>
    <row r="7977" spans="1:38" ht="12" customHeight="1" x14ac:dyDescent="0.25">
      <c r="A7977" s="73">
        <v>6001026</v>
      </c>
      <c r="B7977" s="98" t="s">
        <v>3774</v>
      </c>
      <c r="C7977" s="74"/>
      <c r="D7977" s="115">
        <v>169.98</v>
      </c>
      <c r="E7977" s="75" t="s">
        <v>6464</v>
      </c>
      <c r="F7977" s="112">
        <f t="shared" si="339"/>
        <v>203.97599999999997</v>
      </c>
      <c r="G7977" s="80" t="s">
        <v>3335</v>
      </c>
      <c r="H7977" s="358"/>
      <c r="L7977"/>
      <c r="M7977"/>
      <c r="P7977" s="9">
        <v>168</v>
      </c>
      <c r="Z7977" s="38"/>
      <c r="AA7977" s="38">
        <v>10.003063725490193</v>
      </c>
      <c r="AB7977" s="30"/>
      <c r="AC7977" s="31"/>
      <c r="AD7977" s="32"/>
      <c r="AE7977" s="32"/>
      <c r="AF7977" s="33"/>
      <c r="AJ7977" s="350"/>
      <c r="AK7977" s="3"/>
      <c r="AL7977" s="3"/>
    </row>
    <row r="7978" spans="1:38" ht="12" customHeight="1" x14ac:dyDescent="0.25">
      <c r="A7978" s="73">
        <v>6001028</v>
      </c>
      <c r="B7978" s="98" t="s">
        <v>3775</v>
      </c>
      <c r="C7978" s="74"/>
      <c r="D7978" s="115">
        <v>190.46</v>
      </c>
      <c r="E7978" s="75" t="s">
        <v>6463</v>
      </c>
      <c r="F7978" s="112">
        <f t="shared" si="339"/>
        <v>228.55199999999999</v>
      </c>
      <c r="G7978" s="80" t="s">
        <v>3335</v>
      </c>
      <c r="H7978" s="358"/>
      <c r="L7978"/>
      <c r="M7978"/>
      <c r="P7978" s="9">
        <v>168</v>
      </c>
      <c r="Z7978" s="38"/>
      <c r="AA7978" s="38">
        <v>10.001367240907854</v>
      </c>
      <c r="AB7978" s="30"/>
      <c r="AC7978" s="31"/>
      <c r="AD7978" s="32"/>
      <c r="AE7978" s="32"/>
      <c r="AF7978" s="33"/>
      <c r="AJ7978" s="350"/>
      <c r="AK7978" s="3"/>
      <c r="AL7978" s="3"/>
    </row>
    <row r="7979" spans="1:38" ht="12" customHeight="1" x14ac:dyDescent="0.25">
      <c r="A7979" s="73">
        <v>6001030</v>
      </c>
      <c r="B7979" s="98" t="s">
        <v>3776</v>
      </c>
      <c r="C7979" s="74"/>
      <c r="D7979" s="115">
        <v>73.540000000000006</v>
      </c>
      <c r="E7979" s="75" t="s">
        <v>6463</v>
      </c>
      <c r="F7979" s="112">
        <f t="shared" si="339"/>
        <v>88.248000000000005</v>
      </c>
      <c r="G7979" s="80" t="s">
        <v>3333</v>
      </c>
      <c r="H7979" s="358"/>
      <c r="L7979"/>
      <c r="M7979"/>
      <c r="P7979" s="9">
        <v>168</v>
      </c>
      <c r="Z7979" s="38"/>
      <c r="AA7979" s="38">
        <v>10.003541076487252</v>
      </c>
      <c r="AB7979" s="30"/>
      <c r="AC7979" s="31"/>
      <c r="AD7979" s="32"/>
      <c r="AE7979" s="32"/>
      <c r="AF7979" s="33"/>
      <c r="AJ7979" s="350"/>
      <c r="AK7979" s="3"/>
      <c r="AL7979" s="3"/>
    </row>
    <row r="7980" spans="1:38" ht="12" customHeight="1" x14ac:dyDescent="0.25">
      <c r="A7980" s="73">
        <v>6001031</v>
      </c>
      <c r="B7980" s="98" t="s">
        <v>3777</v>
      </c>
      <c r="C7980" s="74"/>
      <c r="D7980" s="115">
        <v>110.82</v>
      </c>
      <c r="E7980" s="75" t="s">
        <v>6463</v>
      </c>
      <c r="F7980" s="112">
        <f t="shared" si="339"/>
        <v>132.98399999999998</v>
      </c>
      <c r="G7980" s="80" t="s">
        <v>3335</v>
      </c>
      <c r="H7980" s="358"/>
      <c r="L7980"/>
      <c r="M7980"/>
      <c r="P7980" s="9">
        <v>168</v>
      </c>
      <c r="Z7980" s="38"/>
      <c r="AA7980" s="38">
        <v>9.998825049935391</v>
      </c>
      <c r="AB7980" s="30"/>
      <c r="AC7980" s="31"/>
      <c r="AD7980" s="32"/>
      <c r="AE7980" s="32"/>
      <c r="AF7980" s="33"/>
      <c r="AJ7980" s="350"/>
      <c r="AK7980" s="3"/>
      <c r="AL7980" s="3"/>
    </row>
    <row r="7981" spans="1:38" ht="12" customHeight="1" x14ac:dyDescent="0.25">
      <c r="A7981" s="73">
        <v>3504016</v>
      </c>
      <c r="B7981" s="98" t="s">
        <v>3257</v>
      </c>
      <c r="C7981" s="74"/>
      <c r="D7981" s="115">
        <v>2211.39</v>
      </c>
      <c r="E7981" s="75" t="s">
        <v>1</v>
      </c>
      <c r="F7981" s="112">
        <f t="shared" si="339"/>
        <v>2653.6679999999997</v>
      </c>
      <c r="G7981" s="80" t="s">
        <v>3334</v>
      </c>
      <c r="H7981" s="358"/>
      <c r="L7981"/>
      <c r="M7981"/>
      <c r="P7981" s="9">
        <v>168</v>
      </c>
      <c r="V7981" s="39"/>
      <c r="Z7981" s="38"/>
      <c r="AA7981" s="38">
        <v>4.9998380881448128</v>
      </c>
      <c r="AB7981" s="30"/>
      <c r="AC7981" s="31"/>
      <c r="AD7981" s="32"/>
      <c r="AE7981" s="32"/>
      <c r="AF7981" s="33"/>
      <c r="AJ7981" s="350"/>
      <c r="AK7981" s="3"/>
      <c r="AL7981" s="3"/>
    </row>
    <row r="7982" spans="1:38" ht="12" customHeight="1" x14ac:dyDescent="0.25">
      <c r="A7982" s="73">
        <v>3504018</v>
      </c>
      <c r="B7982" s="98" t="s">
        <v>3258</v>
      </c>
      <c r="C7982" s="74"/>
      <c r="D7982" s="115">
        <v>3506.86</v>
      </c>
      <c r="E7982" s="75" t="s">
        <v>6464</v>
      </c>
      <c r="F7982" s="112">
        <f t="shared" si="339"/>
        <v>4208.232</v>
      </c>
      <c r="G7982" s="80" t="s">
        <v>3334</v>
      </c>
      <c r="H7982" s="358"/>
      <c r="L7982"/>
      <c r="M7982"/>
      <c r="P7982" s="9">
        <v>168</v>
      </c>
      <c r="V7982" s="39"/>
      <c r="Z7982" s="38"/>
      <c r="AA7982" s="38">
        <v>5.0000408399970553</v>
      </c>
      <c r="AB7982" s="30"/>
      <c r="AC7982" s="31"/>
      <c r="AD7982" s="32"/>
      <c r="AE7982" s="32"/>
      <c r="AF7982" s="33"/>
      <c r="AJ7982" s="350"/>
      <c r="AK7982" s="3"/>
      <c r="AL7982" s="3"/>
    </row>
    <row r="7983" spans="1:38" ht="12" customHeight="1" x14ac:dyDescent="0.25">
      <c r="A7983" s="73">
        <v>3504019</v>
      </c>
      <c r="B7983" s="98" t="s">
        <v>3259</v>
      </c>
      <c r="C7983" s="74"/>
      <c r="D7983" s="115">
        <v>4319.78</v>
      </c>
      <c r="E7983" s="75"/>
      <c r="F7983" s="112">
        <f t="shared" si="339"/>
        <v>5183.7359999999999</v>
      </c>
      <c r="G7983" s="80" t="s">
        <v>3334</v>
      </c>
      <c r="H7983" s="358"/>
      <c r="L7983"/>
      <c r="M7983"/>
      <c r="P7983" s="9">
        <v>168</v>
      </c>
      <c r="V7983" s="39"/>
      <c r="Z7983" s="38"/>
      <c r="AA7983" s="38">
        <v>5.0000165772050167</v>
      </c>
      <c r="AB7983" s="30"/>
      <c r="AC7983" s="31"/>
      <c r="AD7983" s="32"/>
      <c r="AE7983" s="32"/>
      <c r="AF7983" s="33"/>
      <c r="AJ7983" s="350"/>
      <c r="AK7983" s="3"/>
      <c r="AL7983" s="3"/>
    </row>
    <row r="7984" spans="1:38" ht="12" customHeight="1" x14ac:dyDescent="0.25">
      <c r="A7984" s="73">
        <v>3504020</v>
      </c>
      <c r="B7984" s="98" t="s">
        <v>3260</v>
      </c>
      <c r="C7984" s="74"/>
      <c r="D7984" s="115">
        <v>5166.08</v>
      </c>
      <c r="E7984" s="75" t="s">
        <v>6464</v>
      </c>
      <c r="F7984" s="112">
        <f t="shared" si="339"/>
        <v>6199.2959999999994</v>
      </c>
      <c r="G7984" s="80" t="s">
        <v>3334</v>
      </c>
      <c r="H7984" s="358"/>
      <c r="L7984"/>
      <c r="M7984"/>
      <c r="P7984" s="9">
        <v>168</v>
      </c>
      <c r="V7984" s="39"/>
      <c r="Z7984" s="38"/>
      <c r="AA7984" s="38">
        <v>4.9998613844916946</v>
      </c>
      <c r="AB7984" s="30"/>
      <c r="AC7984" s="31"/>
      <c r="AD7984" s="32"/>
      <c r="AE7984" s="32"/>
      <c r="AF7984" s="33"/>
      <c r="AJ7984" s="350"/>
      <c r="AK7984" s="3"/>
      <c r="AL7984" s="3"/>
    </row>
    <row r="7985" spans="1:38" ht="12" customHeight="1" x14ac:dyDescent="0.25">
      <c r="A7985" s="73">
        <v>3504023</v>
      </c>
      <c r="B7985" s="98" t="s">
        <v>3261</v>
      </c>
      <c r="C7985" s="74"/>
      <c r="D7985" s="115">
        <v>9971.42</v>
      </c>
      <c r="E7985" s="75" t="s">
        <v>6464</v>
      </c>
      <c r="F7985" s="112">
        <f t="shared" si="339"/>
        <v>11965.704</v>
      </c>
      <c r="G7985" s="80" t="s">
        <v>3334</v>
      </c>
      <c r="H7985" s="358"/>
      <c r="L7985"/>
      <c r="M7985"/>
      <c r="P7985" s="9">
        <v>168</v>
      </c>
      <c r="V7985" s="39"/>
      <c r="Z7985" s="38"/>
      <c r="AA7985" s="38">
        <v>5.0000646337207115</v>
      </c>
      <c r="AB7985" s="30"/>
      <c r="AC7985" s="31"/>
      <c r="AD7985" s="32"/>
      <c r="AE7985" s="32"/>
      <c r="AF7985" s="33"/>
      <c r="AJ7985" s="350"/>
      <c r="AK7985" s="3"/>
      <c r="AL7985" s="3"/>
    </row>
    <row r="7986" spans="1:38" ht="12" customHeight="1" x14ac:dyDescent="0.25">
      <c r="A7986" s="73">
        <v>3504024</v>
      </c>
      <c r="B7986" s="98" t="s">
        <v>3262</v>
      </c>
      <c r="C7986" s="74"/>
      <c r="D7986" s="115">
        <v>15232.97</v>
      </c>
      <c r="E7986" s="75" t="s">
        <v>6464</v>
      </c>
      <c r="F7986" s="112">
        <f t="shared" si="339"/>
        <v>18279.563999999998</v>
      </c>
      <c r="G7986" s="80" t="s">
        <v>3334</v>
      </c>
      <c r="H7986" s="358"/>
      <c r="L7986"/>
      <c r="M7986"/>
      <c r="P7986" s="9">
        <v>168</v>
      </c>
      <c r="V7986" s="39"/>
      <c r="Z7986" s="38"/>
      <c r="AA7986" s="38">
        <v>4.999971794066596</v>
      </c>
      <c r="AB7986" s="30"/>
      <c r="AC7986" s="31"/>
      <c r="AD7986" s="32"/>
      <c r="AE7986" s="32"/>
      <c r="AF7986" s="33"/>
      <c r="AJ7986" s="350"/>
      <c r="AK7986" s="3"/>
      <c r="AL7986" s="3"/>
    </row>
    <row r="7987" spans="1:38" ht="12" customHeight="1" x14ac:dyDescent="0.25">
      <c r="A7987" s="73">
        <v>3301137</v>
      </c>
      <c r="B7987" s="98" t="s">
        <v>3271</v>
      </c>
      <c r="C7987" s="74"/>
      <c r="D7987" s="115">
        <v>93.77</v>
      </c>
      <c r="E7987" s="75" t="s">
        <v>6464</v>
      </c>
      <c r="F7987" s="112">
        <f t="shared" si="339"/>
        <v>112.52399999999999</v>
      </c>
      <c r="G7987" s="80" t="s">
        <v>3334</v>
      </c>
      <c r="H7987" s="358"/>
      <c r="L7987"/>
      <c r="M7987"/>
      <c r="P7987" s="9">
        <v>168</v>
      </c>
      <c r="Z7987" s="38"/>
      <c r="AA7987" s="38">
        <v>0</v>
      </c>
      <c r="AB7987" s="30"/>
      <c r="AC7987" s="31"/>
      <c r="AD7987" s="32"/>
      <c r="AE7987" s="32"/>
      <c r="AF7987" s="34"/>
      <c r="AJ7987" s="350"/>
      <c r="AK7987" s="3"/>
      <c r="AL7987" s="3"/>
    </row>
    <row r="7988" spans="1:38" ht="12" customHeight="1" x14ac:dyDescent="0.25">
      <c r="A7988" s="73">
        <v>3301519</v>
      </c>
      <c r="B7988" s="98" t="s">
        <v>5476</v>
      </c>
      <c r="C7988" s="74"/>
      <c r="D7988" s="115">
        <v>93.77</v>
      </c>
      <c r="E7988" s="75" t="s">
        <v>1</v>
      </c>
      <c r="F7988" s="112">
        <f t="shared" si="339"/>
        <v>112.52399999999999</v>
      </c>
      <c r="G7988" s="80" t="s">
        <v>3334</v>
      </c>
      <c r="H7988" s="358"/>
      <c r="L7988"/>
      <c r="M7988"/>
      <c r="P7988" s="9">
        <v>168</v>
      </c>
      <c r="Z7988" s="38"/>
      <c r="AA7988" s="38">
        <v>0</v>
      </c>
      <c r="AB7988" s="30"/>
      <c r="AC7988" s="31"/>
      <c r="AD7988" s="32"/>
      <c r="AE7988" s="32"/>
      <c r="AF7988" s="34"/>
      <c r="AJ7988" s="350"/>
      <c r="AK7988" s="3"/>
      <c r="AL7988" s="3"/>
    </row>
    <row r="7989" spans="1:38" ht="12" customHeight="1" x14ac:dyDescent="0.25">
      <c r="A7989" s="73">
        <v>3301156</v>
      </c>
      <c r="B7989" s="98" t="s">
        <v>3272</v>
      </c>
      <c r="C7989" s="74"/>
      <c r="D7989" s="115">
        <v>93.77</v>
      </c>
      <c r="E7989" s="75" t="s">
        <v>6464</v>
      </c>
      <c r="F7989" s="112">
        <f t="shared" si="339"/>
        <v>112.52399999999999</v>
      </c>
      <c r="G7989" s="80" t="s">
        <v>3334</v>
      </c>
      <c r="H7989" s="358"/>
      <c r="L7989"/>
      <c r="M7989"/>
      <c r="P7989" s="9">
        <v>168</v>
      </c>
      <c r="Z7989" s="38"/>
      <c r="AA7989" s="38">
        <v>0</v>
      </c>
      <c r="AB7989" s="30"/>
      <c r="AC7989" s="31"/>
      <c r="AD7989" s="32"/>
      <c r="AE7989" s="32"/>
      <c r="AF7989" s="34"/>
      <c r="AJ7989" s="350"/>
      <c r="AK7989" s="3"/>
      <c r="AL7989" s="3"/>
    </row>
    <row r="7990" spans="1:38" ht="12" customHeight="1" x14ac:dyDescent="0.25">
      <c r="A7990" s="73">
        <v>3301167</v>
      </c>
      <c r="B7990" s="98" t="s">
        <v>5477</v>
      </c>
      <c r="C7990" s="74"/>
      <c r="D7990" s="115">
        <v>93.77</v>
      </c>
      <c r="E7990" s="75" t="s">
        <v>6464</v>
      </c>
      <c r="F7990" s="112">
        <f t="shared" si="339"/>
        <v>112.52399999999999</v>
      </c>
      <c r="G7990" s="80" t="s">
        <v>3334</v>
      </c>
      <c r="H7990" s="358"/>
      <c r="L7990"/>
      <c r="M7990"/>
      <c r="P7990" s="9">
        <v>168</v>
      </c>
      <c r="Z7990" s="38"/>
      <c r="AA7990" s="38">
        <v>0</v>
      </c>
      <c r="AB7990" s="30"/>
      <c r="AC7990" s="31"/>
      <c r="AD7990" s="32"/>
      <c r="AE7990" s="32"/>
      <c r="AF7990" s="34"/>
      <c r="AJ7990" s="350"/>
      <c r="AK7990" s="3"/>
      <c r="AL7990" s="3"/>
    </row>
    <row r="7991" spans="1:38" ht="12" customHeight="1" x14ac:dyDescent="0.25">
      <c r="A7991" s="73">
        <v>3301209</v>
      </c>
      <c r="B7991" s="98" t="s">
        <v>3273</v>
      </c>
      <c r="C7991" s="74"/>
      <c r="D7991" s="115">
        <v>1474.01</v>
      </c>
      <c r="E7991" s="75" t="s">
        <v>6464</v>
      </c>
      <c r="F7991" s="112">
        <f t="shared" si="339"/>
        <v>1768.8119999999999</v>
      </c>
      <c r="G7991" s="80" t="s">
        <v>3334</v>
      </c>
      <c r="H7991" s="358"/>
      <c r="L7991"/>
      <c r="M7991"/>
      <c r="P7991" s="9">
        <v>168</v>
      </c>
      <c r="Z7991" s="38"/>
      <c r="AA7991" s="38">
        <v>0</v>
      </c>
      <c r="AB7991" s="30"/>
      <c r="AC7991" s="31"/>
      <c r="AD7991" s="32"/>
      <c r="AE7991" s="32"/>
      <c r="AF7991" s="34"/>
      <c r="AJ7991" s="350"/>
      <c r="AK7991" s="3"/>
      <c r="AL7991" s="3"/>
    </row>
    <row r="7992" spans="1:38" ht="12" customHeight="1" x14ac:dyDescent="0.25">
      <c r="A7992" s="73">
        <v>3301211</v>
      </c>
      <c r="B7992" s="98" t="s">
        <v>3274</v>
      </c>
      <c r="C7992" s="74"/>
      <c r="D7992" s="115">
        <v>1784.41</v>
      </c>
      <c r="E7992" s="75" t="s">
        <v>6464</v>
      </c>
      <c r="F7992" s="112">
        <f t="shared" si="339"/>
        <v>2141.2919999999999</v>
      </c>
      <c r="G7992" s="80" t="s">
        <v>3334</v>
      </c>
      <c r="H7992" s="358"/>
      <c r="L7992"/>
      <c r="M7992"/>
      <c r="P7992" s="9">
        <v>168</v>
      </c>
      <c r="Z7992" s="38"/>
      <c r="AA7992" s="38">
        <v>0</v>
      </c>
      <c r="AB7992" s="30"/>
      <c r="AC7992" s="31"/>
      <c r="AD7992" s="32"/>
      <c r="AE7992" s="32"/>
      <c r="AF7992" s="34"/>
      <c r="AJ7992" s="350"/>
      <c r="AK7992" s="3"/>
      <c r="AL7992" s="3"/>
    </row>
    <row r="7993" spans="1:38" ht="12" customHeight="1" x14ac:dyDescent="0.25">
      <c r="A7993" s="73">
        <v>3301213</v>
      </c>
      <c r="B7993" s="98" t="s">
        <v>3275</v>
      </c>
      <c r="C7993" s="74"/>
      <c r="D7993" s="115">
        <v>1945.98</v>
      </c>
      <c r="E7993" s="75" t="s">
        <v>6464</v>
      </c>
      <c r="F7993" s="112">
        <f t="shared" si="339"/>
        <v>2335.1759999999999</v>
      </c>
      <c r="G7993" s="80" t="s">
        <v>3334</v>
      </c>
      <c r="H7993" s="358"/>
      <c r="L7993"/>
      <c r="M7993"/>
      <c r="P7993" s="9">
        <v>168</v>
      </c>
      <c r="Z7993" s="38"/>
      <c r="AA7993" s="38">
        <v>0</v>
      </c>
      <c r="AB7993" s="30"/>
      <c r="AC7993" s="31"/>
      <c r="AD7993" s="32"/>
      <c r="AE7993" s="32"/>
      <c r="AF7993" s="34"/>
      <c r="AJ7993" s="350"/>
      <c r="AK7993" s="3"/>
      <c r="AL7993" s="3"/>
    </row>
    <row r="7994" spans="1:38" ht="12" customHeight="1" x14ac:dyDescent="0.25">
      <c r="A7994" s="73">
        <v>6001052</v>
      </c>
      <c r="B7994" s="98" t="s">
        <v>5033</v>
      </c>
      <c r="C7994" s="74"/>
      <c r="D7994" s="115">
        <v>90.22</v>
      </c>
      <c r="E7994" s="75" t="s">
        <v>1</v>
      </c>
      <c r="F7994" s="112">
        <f t="shared" si="339"/>
        <v>108.264</v>
      </c>
      <c r="G7994" s="80" t="s">
        <v>3334</v>
      </c>
      <c r="H7994" s="358"/>
      <c r="L7994"/>
      <c r="M7994"/>
      <c r="P7994" s="9">
        <v>168</v>
      </c>
      <c r="Z7994" s="38"/>
      <c r="AA7994" s="38">
        <v>0</v>
      </c>
      <c r="AB7994" s="30"/>
      <c r="AC7994" s="31"/>
      <c r="AD7994" s="32"/>
      <c r="AE7994" s="32"/>
      <c r="AF7994" s="34"/>
      <c r="AJ7994" s="350"/>
      <c r="AK7994" s="3"/>
      <c r="AL7994" s="3"/>
    </row>
    <row r="7995" spans="1:38" ht="12" customHeight="1" x14ac:dyDescent="0.25">
      <c r="A7995" s="73">
        <v>6001046</v>
      </c>
      <c r="B7995" s="98" t="s">
        <v>5027</v>
      </c>
      <c r="C7995" s="74"/>
      <c r="D7995" s="115">
        <v>222.9</v>
      </c>
      <c r="E7995" s="75" t="s">
        <v>1</v>
      </c>
      <c r="F7995" s="112">
        <f t="shared" si="339"/>
        <v>267.48</v>
      </c>
      <c r="G7995" s="80" t="s">
        <v>3334</v>
      </c>
      <c r="H7995" s="358"/>
      <c r="L7995"/>
      <c r="M7995"/>
      <c r="P7995" s="9">
        <v>168</v>
      </c>
      <c r="Z7995" s="38"/>
      <c r="AA7995" s="38">
        <v>0</v>
      </c>
      <c r="AB7995" s="30"/>
      <c r="AC7995" s="31"/>
      <c r="AD7995" s="32"/>
      <c r="AE7995" s="32"/>
      <c r="AF7995" s="34"/>
      <c r="AJ7995" s="350"/>
      <c r="AK7995" s="3"/>
      <c r="AL7995" s="3"/>
    </row>
    <row r="7996" spans="1:38" ht="12" customHeight="1" x14ac:dyDescent="0.25">
      <c r="A7996" s="73">
        <v>6001047</v>
      </c>
      <c r="B7996" s="98" t="s">
        <v>5028</v>
      </c>
      <c r="C7996" s="74"/>
      <c r="D7996" s="115">
        <v>265.36</v>
      </c>
      <c r="E7996" s="75" t="s">
        <v>6463</v>
      </c>
      <c r="F7996" s="112">
        <f t="shared" si="339"/>
        <v>318.43200000000002</v>
      </c>
      <c r="G7996" s="80" t="s">
        <v>3334</v>
      </c>
      <c r="H7996" s="358"/>
      <c r="L7996"/>
      <c r="M7996"/>
      <c r="P7996" s="9">
        <v>168</v>
      </c>
      <c r="Z7996" s="38"/>
      <c r="AA7996" s="38">
        <v>0</v>
      </c>
      <c r="AB7996" s="30"/>
      <c r="AC7996" s="31"/>
      <c r="AD7996" s="32"/>
      <c r="AE7996" s="32"/>
      <c r="AF7996" s="34"/>
      <c r="AJ7996" s="350"/>
      <c r="AK7996" s="3"/>
      <c r="AL7996" s="3"/>
    </row>
    <row r="7997" spans="1:38" ht="12" customHeight="1" x14ac:dyDescent="0.25">
      <c r="A7997" s="73">
        <v>6001048</v>
      </c>
      <c r="B7997" s="98" t="s">
        <v>5029</v>
      </c>
      <c r="C7997" s="74"/>
      <c r="D7997" s="115">
        <v>339.66</v>
      </c>
      <c r="E7997" s="75" t="s">
        <v>6464</v>
      </c>
      <c r="F7997" s="112">
        <f t="shared" si="339"/>
        <v>407.59200000000004</v>
      </c>
      <c r="G7997" s="80" t="s">
        <v>3334</v>
      </c>
      <c r="H7997" s="358"/>
      <c r="L7997"/>
      <c r="M7997"/>
      <c r="P7997" s="9">
        <v>168</v>
      </c>
      <c r="Z7997" s="38"/>
      <c r="AA7997" s="38">
        <v>0</v>
      </c>
      <c r="AB7997" s="30"/>
      <c r="AC7997" s="31"/>
      <c r="AD7997" s="32"/>
      <c r="AE7997" s="32"/>
      <c r="AF7997" s="34"/>
      <c r="AJ7997" s="350"/>
      <c r="AK7997" s="3"/>
      <c r="AL7997" s="3"/>
    </row>
    <row r="7998" spans="1:38" ht="12" customHeight="1" x14ac:dyDescent="0.25">
      <c r="A7998" s="73">
        <v>6001049</v>
      </c>
      <c r="B7998" s="98" t="s">
        <v>5030</v>
      </c>
      <c r="C7998" s="74"/>
      <c r="D7998" s="115">
        <v>21.23</v>
      </c>
      <c r="E7998" s="75" t="s">
        <v>1</v>
      </c>
      <c r="F7998" s="112">
        <f t="shared" si="339"/>
        <v>25.475999999999999</v>
      </c>
      <c r="G7998" s="80" t="s">
        <v>3334</v>
      </c>
      <c r="H7998" s="358"/>
      <c r="L7998"/>
      <c r="M7998"/>
      <c r="P7998" s="9">
        <v>168</v>
      </c>
      <c r="Z7998" s="38"/>
      <c r="AA7998" s="38">
        <v>0</v>
      </c>
      <c r="AB7998" s="30"/>
      <c r="AC7998" s="31"/>
      <c r="AD7998" s="32"/>
      <c r="AE7998" s="32"/>
      <c r="AF7998" s="34"/>
      <c r="AJ7998" s="350"/>
      <c r="AK7998" s="3"/>
      <c r="AL7998" s="3"/>
    </row>
    <row r="7999" spans="1:38" ht="12" customHeight="1" x14ac:dyDescent="0.25">
      <c r="A7999" s="73">
        <v>6001050</v>
      </c>
      <c r="B7999" s="98" t="s">
        <v>5031</v>
      </c>
      <c r="C7999" s="74"/>
      <c r="D7999" s="115">
        <v>31.89</v>
      </c>
      <c r="E7999" s="75" t="s">
        <v>1</v>
      </c>
      <c r="F7999" s="112">
        <f t="shared" si="339"/>
        <v>38.268000000000001</v>
      </c>
      <c r="G7999" s="80" t="s">
        <v>3334</v>
      </c>
      <c r="H7999" s="358"/>
      <c r="L7999"/>
      <c r="M7999"/>
      <c r="P7999" s="9">
        <v>168</v>
      </c>
      <c r="Z7999" s="38"/>
      <c r="AA7999" s="38">
        <v>0</v>
      </c>
      <c r="AB7999" s="30"/>
      <c r="AC7999" s="31"/>
      <c r="AD7999" s="32"/>
      <c r="AE7999" s="32"/>
      <c r="AF7999" s="34"/>
      <c r="AJ7999" s="350"/>
      <c r="AK7999" s="3"/>
      <c r="AL7999" s="3"/>
    </row>
    <row r="8000" spans="1:38" ht="12" customHeight="1" x14ac:dyDescent="0.25">
      <c r="A8000" s="73">
        <v>6001051</v>
      </c>
      <c r="B8000" s="98" t="s">
        <v>5032</v>
      </c>
      <c r="C8000" s="74"/>
      <c r="D8000" s="115">
        <v>63.69</v>
      </c>
      <c r="E8000" s="75" t="s">
        <v>1</v>
      </c>
      <c r="F8000" s="112">
        <f t="shared" si="339"/>
        <v>76.427999999999997</v>
      </c>
      <c r="G8000" s="80" t="s">
        <v>3334</v>
      </c>
      <c r="H8000" s="358"/>
      <c r="L8000"/>
      <c r="M8000"/>
      <c r="P8000" s="9">
        <v>168</v>
      </c>
      <c r="Z8000" s="38"/>
      <c r="AA8000" s="38">
        <v>0</v>
      </c>
      <c r="AB8000" s="30"/>
      <c r="AC8000" s="31"/>
      <c r="AD8000" s="32"/>
      <c r="AE8000" s="32"/>
      <c r="AF8000" s="34"/>
      <c r="AJ8000" s="350"/>
      <c r="AK8000" s="3"/>
      <c r="AL8000" s="3"/>
    </row>
    <row r="8001" spans="1:41" ht="12" customHeight="1" x14ac:dyDescent="0.25">
      <c r="A8001" s="73">
        <v>6001053</v>
      </c>
      <c r="B8001" s="98" t="s">
        <v>5034</v>
      </c>
      <c r="C8001" s="74"/>
      <c r="D8001" s="115">
        <v>104.56</v>
      </c>
      <c r="E8001" s="75" t="s">
        <v>6463</v>
      </c>
      <c r="F8001" s="112">
        <f t="shared" si="339"/>
        <v>125.47199999999999</v>
      </c>
      <c r="G8001" s="80" t="s">
        <v>3334</v>
      </c>
      <c r="H8001" s="358"/>
      <c r="L8001"/>
      <c r="M8001"/>
      <c r="P8001" s="9">
        <v>168</v>
      </c>
      <c r="Z8001" s="38"/>
      <c r="AA8001" s="38">
        <v>0</v>
      </c>
      <c r="AB8001" s="30"/>
      <c r="AC8001" s="31"/>
      <c r="AD8001" s="32"/>
      <c r="AE8001" s="32"/>
      <c r="AF8001" s="34"/>
      <c r="AJ8001" s="350"/>
      <c r="AK8001" s="3"/>
      <c r="AL8001" s="3"/>
    </row>
    <row r="8002" spans="1:41" ht="12" customHeight="1" x14ac:dyDescent="0.25">
      <c r="A8002" s="73">
        <v>6001054</v>
      </c>
      <c r="B8002" s="98" t="s">
        <v>5035</v>
      </c>
      <c r="C8002" s="74"/>
      <c r="D8002" s="115">
        <v>111.45</v>
      </c>
      <c r="E8002" s="75" t="s">
        <v>1</v>
      </c>
      <c r="F8002" s="112">
        <f t="shared" si="339"/>
        <v>133.74</v>
      </c>
      <c r="G8002" s="80" t="s">
        <v>3334</v>
      </c>
      <c r="H8002" s="358"/>
      <c r="L8002"/>
      <c r="M8002"/>
      <c r="P8002" s="9">
        <v>168</v>
      </c>
      <c r="Z8002" s="38"/>
      <c r="AA8002" s="38">
        <v>0</v>
      </c>
      <c r="AB8002" s="30"/>
      <c r="AC8002" s="31"/>
      <c r="AD8002" s="32"/>
      <c r="AE8002" s="32"/>
      <c r="AF8002" s="34"/>
      <c r="AJ8002" s="350"/>
      <c r="AK8002" s="3"/>
      <c r="AL8002" s="3"/>
    </row>
    <row r="8003" spans="1:41" ht="12" customHeight="1" x14ac:dyDescent="0.25">
      <c r="A8003" s="73">
        <v>6001055</v>
      </c>
      <c r="B8003" s="98" t="s">
        <v>5036</v>
      </c>
      <c r="C8003" s="74"/>
      <c r="D8003" s="115">
        <v>88.88</v>
      </c>
      <c r="E8003" s="75" t="s">
        <v>6463</v>
      </c>
      <c r="F8003" s="112">
        <f t="shared" si="339"/>
        <v>106.65599999999999</v>
      </c>
      <c r="G8003" s="80" t="s">
        <v>3334</v>
      </c>
      <c r="H8003" s="358"/>
      <c r="L8003"/>
      <c r="M8003"/>
      <c r="P8003" s="9">
        <v>168</v>
      </c>
      <c r="Z8003" s="38"/>
      <c r="AA8003" s="38">
        <v>0</v>
      </c>
      <c r="AB8003" s="30"/>
      <c r="AC8003" s="31"/>
      <c r="AD8003" s="32"/>
      <c r="AE8003" s="32"/>
      <c r="AF8003" s="34"/>
      <c r="AJ8003" s="350"/>
      <c r="AK8003" s="3"/>
      <c r="AL8003" s="3"/>
    </row>
    <row r="8004" spans="1:41" ht="12" customHeight="1" x14ac:dyDescent="0.25">
      <c r="A8004" s="73">
        <v>3301233</v>
      </c>
      <c r="B8004" s="98" t="s">
        <v>5234</v>
      </c>
      <c r="C8004" s="74"/>
      <c r="D8004" s="115">
        <v>1160.76</v>
      </c>
      <c r="E8004" s="75" t="s">
        <v>6464</v>
      </c>
      <c r="F8004" s="112">
        <f t="shared" si="339"/>
        <v>1392.912</v>
      </c>
      <c r="G8004" s="80" t="s">
        <v>3334</v>
      </c>
      <c r="H8004" s="358"/>
      <c r="L8004"/>
      <c r="M8004"/>
      <c r="P8004" s="9">
        <v>168</v>
      </c>
      <c r="Z8004" s="38"/>
      <c r="AA8004" s="38">
        <v>0</v>
      </c>
      <c r="AB8004" s="30"/>
      <c r="AC8004" s="31"/>
      <c r="AD8004" s="32"/>
      <c r="AE8004" s="32"/>
      <c r="AF8004" s="34"/>
      <c r="AJ8004" s="350"/>
      <c r="AK8004" s="3"/>
      <c r="AL8004" s="3"/>
    </row>
    <row r="8005" spans="1:41" ht="12" customHeight="1" x14ac:dyDescent="0.25">
      <c r="A8005" s="73">
        <v>3301239</v>
      </c>
      <c r="B8005" s="98" t="s">
        <v>5235</v>
      </c>
      <c r="C8005" s="74"/>
      <c r="D8005" s="115">
        <v>1950.77</v>
      </c>
      <c r="E8005" s="75" t="s">
        <v>6464</v>
      </c>
      <c r="F8005" s="112">
        <f t="shared" si="339"/>
        <v>2340.924</v>
      </c>
      <c r="G8005" s="80" t="s">
        <v>3334</v>
      </c>
      <c r="H8005" s="358"/>
      <c r="L8005"/>
      <c r="M8005"/>
      <c r="P8005" s="9">
        <v>168</v>
      </c>
      <c r="Z8005" s="38"/>
      <c r="AA8005" s="38">
        <v>0</v>
      </c>
      <c r="AB8005" s="30"/>
      <c r="AC8005" s="31"/>
      <c r="AD8005" s="32"/>
      <c r="AE8005" s="32"/>
      <c r="AF8005" s="34"/>
      <c r="AJ8005" s="350"/>
      <c r="AK8005" s="3"/>
      <c r="AL8005" s="3"/>
    </row>
    <row r="8006" spans="1:41" ht="12" customHeight="1" x14ac:dyDescent="0.25">
      <c r="A8006" s="73">
        <v>3301246</v>
      </c>
      <c r="B8006" s="98" t="s">
        <v>5236</v>
      </c>
      <c r="C8006" s="74"/>
      <c r="D8006" s="115">
        <v>1100.8699999999999</v>
      </c>
      <c r="E8006" s="75" t="s">
        <v>6464</v>
      </c>
      <c r="F8006" s="112">
        <f t="shared" si="339"/>
        <v>1321.0439999999999</v>
      </c>
      <c r="G8006" s="80" t="s">
        <v>3334</v>
      </c>
      <c r="H8006" s="358"/>
      <c r="L8006"/>
      <c r="M8006"/>
      <c r="P8006" s="9">
        <v>168</v>
      </c>
      <c r="Z8006" s="38"/>
      <c r="AA8006" s="38">
        <v>0</v>
      </c>
      <c r="AB8006" s="30"/>
      <c r="AC8006" s="31"/>
      <c r="AD8006" s="32"/>
      <c r="AE8006" s="32"/>
      <c r="AF8006" s="34"/>
      <c r="AJ8006" s="350"/>
      <c r="AK8006" s="3"/>
      <c r="AL8006" s="3"/>
    </row>
    <row r="8007" spans="1:41" ht="12" customHeight="1" x14ac:dyDescent="0.25">
      <c r="A8007" s="73">
        <v>3301391</v>
      </c>
      <c r="B8007" s="98" t="s">
        <v>5237</v>
      </c>
      <c r="C8007" s="74"/>
      <c r="D8007" s="115">
        <v>244.57</v>
      </c>
      <c r="E8007" s="75" t="s">
        <v>1</v>
      </c>
      <c r="F8007" s="112">
        <f t="shared" si="339"/>
        <v>293.48399999999998</v>
      </c>
      <c r="G8007" s="80" t="s">
        <v>3334</v>
      </c>
      <c r="H8007" s="358"/>
      <c r="L8007"/>
      <c r="M8007"/>
      <c r="P8007" s="9">
        <v>168</v>
      </c>
      <c r="Z8007" s="38"/>
      <c r="AA8007" s="38">
        <v>0</v>
      </c>
      <c r="AB8007" s="30"/>
      <c r="AC8007" s="31"/>
      <c r="AD8007" s="32"/>
      <c r="AE8007" s="32"/>
      <c r="AF8007" s="34"/>
      <c r="AJ8007" s="350"/>
      <c r="AK8007" s="3"/>
      <c r="AL8007" s="3"/>
    </row>
    <row r="8008" spans="1:41" ht="12" customHeight="1" x14ac:dyDescent="0.25">
      <c r="A8008" s="73">
        <v>3301392</v>
      </c>
      <c r="B8008" s="98" t="s">
        <v>5238</v>
      </c>
      <c r="C8008" s="74"/>
      <c r="D8008" s="115">
        <v>244.57</v>
      </c>
      <c r="E8008" s="75" t="s">
        <v>1</v>
      </c>
      <c r="F8008" s="112">
        <f t="shared" si="339"/>
        <v>293.48399999999998</v>
      </c>
      <c r="G8008" s="80" t="s">
        <v>3334</v>
      </c>
      <c r="H8008" s="358"/>
      <c r="L8008"/>
      <c r="M8008"/>
      <c r="P8008" s="9">
        <v>168</v>
      </c>
      <c r="Z8008" s="38"/>
      <c r="AA8008" s="38">
        <v>0</v>
      </c>
      <c r="AB8008" s="30"/>
      <c r="AC8008" s="31"/>
      <c r="AD8008" s="32"/>
      <c r="AE8008" s="32"/>
      <c r="AF8008" s="34"/>
      <c r="AJ8008" s="350"/>
      <c r="AK8008" s="3"/>
      <c r="AL8008" s="3"/>
    </row>
    <row r="8009" spans="1:41" ht="12" customHeight="1" x14ac:dyDescent="0.25">
      <c r="A8009" s="73">
        <v>3301395</v>
      </c>
      <c r="B8009" s="98" t="s">
        <v>5239</v>
      </c>
      <c r="C8009" s="74"/>
      <c r="D8009" s="115">
        <v>619.6</v>
      </c>
      <c r="E8009" s="75" t="s">
        <v>6464</v>
      </c>
      <c r="F8009" s="112">
        <f t="shared" si="339"/>
        <v>743.52</v>
      </c>
      <c r="G8009" s="80" t="s">
        <v>3334</v>
      </c>
      <c r="H8009" s="358"/>
      <c r="L8009"/>
      <c r="M8009"/>
      <c r="P8009" s="9">
        <v>168</v>
      </c>
      <c r="Z8009" s="38"/>
      <c r="AA8009" s="38">
        <v>0</v>
      </c>
      <c r="AB8009" s="30"/>
      <c r="AC8009" s="31"/>
      <c r="AD8009" s="32"/>
      <c r="AE8009" s="32"/>
      <c r="AF8009" s="34"/>
      <c r="AJ8009" s="350"/>
      <c r="AK8009" s="3"/>
      <c r="AL8009" s="3"/>
    </row>
    <row r="8010" spans="1:41" ht="12" customHeight="1" x14ac:dyDescent="0.25">
      <c r="A8010" s="73">
        <v>3301396</v>
      </c>
      <c r="B8010" s="98" t="s">
        <v>5240</v>
      </c>
      <c r="C8010" s="74"/>
      <c r="D8010" s="115">
        <v>828.51</v>
      </c>
      <c r="E8010" s="75" t="s">
        <v>6464</v>
      </c>
      <c r="F8010" s="112">
        <f t="shared" si="339"/>
        <v>994.21199999999999</v>
      </c>
      <c r="G8010" s="80" t="s">
        <v>3334</v>
      </c>
      <c r="H8010" s="358"/>
      <c r="L8010"/>
      <c r="M8010"/>
      <c r="P8010" s="9">
        <v>168</v>
      </c>
      <c r="Z8010" s="38"/>
      <c r="AA8010" s="38">
        <v>0</v>
      </c>
      <c r="AB8010" s="30"/>
      <c r="AC8010" s="31"/>
      <c r="AD8010" s="32"/>
      <c r="AE8010" s="32"/>
      <c r="AF8010" s="34"/>
      <c r="AJ8010" s="350"/>
      <c r="AK8010" s="3"/>
      <c r="AL8010" s="3"/>
    </row>
    <row r="8011" spans="1:41" ht="12" customHeight="1" x14ac:dyDescent="0.25">
      <c r="A8011" s="73">
        <v>3301408</v>
      </c>
      <c r="B8011" s="98" t="s">
        <v>5241</v>
      </c>
      <c r="C8011" s="74"/>
      <c r="D8011" s="115">
        <v>855.6</v>
      </c>
      <c r="E8011" s="75" t="s">
        <v>6464</v>
      </c>
      <c r="F8011" s="112">
        <f t="shared" si="339"/>
        <v>1026.72</v>
      </c>
      <c r="G8011" s="80" t="s">
        <v>3334</v>
      </c>
      <c r="H8011" s="358"/>
      <c r="L8011"/>
      <c r="M8011"/>
      <c r="P8011" s="9">
        <v>168</v>
      </c>
      <c r="Z8011" s="38"/>
      <c r="AA8011" s="38">
        <v>0</v>
      </c>
      <c r="AB8011" s="30"/>
      <c r="AC8011" s="31"/>
      <c r="AD8011" s="32"/>
      <c r="AE8011" s="32"/>
      <c r="AF8011" s="34"/>
      <c r="AJ8011" s="350"/>
      <c r="AK8011" s="3"/>
      <c r="AL8011" s="3"/>
    </row>
    <row r="8012" spans="1:41" ht="12" customHeight="1" x14ac:dyDescent="0.25">
      <c r="A8012" s="73">
        <v>3301416</v>
      </c>
      <c r="B8012" s="98" t="s">
        <v>5242</v>
      </c>
      <c r="C8012" s="74"/>
      <c r="D8012" s="115">
        <v>1457.37</v>
      </c>
      <c r="E8012" s="75" t="s">
        <v>6464</v>
      </c>
      <c r="F8012" s="112">
        <f t="shared" si="339"/>
        <v>1748.8439999999998</v>
      </c>
      <c r="G8012" s="80" t="s">
        <v>3334</v>
      </c>
      <c r="H8012" s="358"/>
      <c r="L8012"/>
      <c r="M8012"/>
      <c r="P8012" s="9">
        <v>168</v>
      </c>
      <c r="Z8012" s="38"/>
      <c r="AA8012" s="38">
        <v>0</v>
      </c>
      <c r="AB8012" s="30"/>
      <c r="AC8012" s="31"/>
      <c r="AD8012" s="32"/>
      <c r="AE8012" s="32"/>
      <c r="AF8012" s="34"/>
      <c r="AJ8012" s="350"/>
      <c r="AK8012" s="3"/>
      <c r="AL8012" s="3"/>
    </row>
    <row r="8013" spans="1:41" ht="12" customHeight="1" x14ac:dyDescent="0.25">
      <c r="A8013" s="243">
        <v>3301476</v>
      </c>
      <c r="B8013" s="244" t="s">
        <v>3276</v>
      </c>
      <c r="C8013" s="245"/>
      <c r="D8013" s="115">
        <v>2267.34</v>
      </c>
      <c r="E8013" s="246" t="s">
        <v>6464</v>
      </c>
      <c r="F8013" s="247">
        <f t="shared" si="339"/>
        <v>2720.808</v>
      </c>
      <c r="G8013" s="248" t="s">
        <v>3334</v>
      </c>
      <c r="H8013" s="358"/>
      <c r="K8013" s="82"/>
      <c r="L8013"/>
      <c r="M8013"/>
      <c r="P8013" s="9">
        <v>168</v>
      </c>
      <c r="Z8013" s="38"/>
      <c r="AA8013" s="38">
        <v>0</v>
      </c>
      <c r="AB8013" s="30"/>
      <c r="AC8013" s="31"/>
      <c r="AD8013" s="32"/>
      <c r="AE8013" s="32"/>
      <c r="AF8013" s="34"/>
      <c r="AJ8013" s="350"/>
      <c r="AK8013" s="3"/>
      <c r="AL8013" s="3"/>
    </row>
    <row r="8014" spans="1:41" ht="20.100000000000001" customHeight="1" x14ac:dyDescent="0.25">
      <c r="A8014" s="241"/>
      <c r="B8014" s="242" t="s">
        <v>7124</v>
      </c>
      <c r="H8014"/>
      <c r="L8014" s="54"/>
      <c r="M8014" s="54"/>
      <c r="AJ8014" s="25"/>
    </row>
    <row r="8015" spans="1:41" s="6" customFormat="1" ht="24.95" customHeight="1" x14ac:dyDescent="0.45">
      <c r="A8015" s="169"/>
      <c r="B8015" s="264" t="s">
        <v>3677</v>
      </c>
      <c r="C8015" s="9"/>
      <c r="D8015" s="120"/>
      <c r="E8015" s="9"/>
      <c r="F8015" s="175"/>
      <c r="G8015" s="120"/>
      <c r="H8015"/>
      <c r="I8015" s="120"/>
      <c r="J8015" s="120"/>
      <c r="K8015" s="39"/>
      <c r="L8015" s="120"/>
      <c r="M8015" s="120"/>
      <c r="N8015" s="49"/>
      <c r="P8015" s="50"/>
      <c r="Q8015" s="50"/>
      <c r="R8015" s="50"/>
      <c r="S8015" s="51"/>
      <c r="T8015" s="51"/>
      <c r="V8015" s="52"/>
      <c r="Z8015" s="53"/>
      <c r="AB8015" s="16"/>
      <c r="AC8015" s="16"/>
      <c r="AD8015" s="16"/>
      <c r="AE8015" s="16"/>
      <c r="AF8015" s="16"/>
      <c r="AG8015" s="16"/>
      <c r="AH8015" s="16"/>
      <c r="AJ8015" s="174"/>
      <c r="AK8015" s="170"/>
      <c r="AL8015" s="171"/>
      <c r="AM8015" s="14"/>
      <c r="AN8015" s="14"/>
      <c r="AO8015" s="14"/>
    </row>
    <row r="8016" spans="1:41" s="18" customFormat="1" ht="15" customHeight="1" x14ac:dyDescent="0.25">
      <c r="A8016" s="166"/>
      <c r="B8016" s="260" t="s">
        <v>3282</v>
      </c>
      <c r="C8016" s="188"/>
      <c r="D8016" s="189"/>
      <c r="E8016" s="190"/>
      <c r="F8016" s="191"/>
      <c r="G8016" s="94"/>
      <c r="H8016"/>
      <c r="I8016" s="357" t="s">
        <v>5499</v>
      </c>
      <c r="J8016" s="54"/>
      <c r="K8016" s="24"/>
      <c r="L8016" s="24"/>
      <c r="M8016" s="24"/>
      <c r="N8016" s="44"/>
      <c r="P8016" s="45"/>
      <c r="Q8016" s="45"/>
      <c r="R8016" s="45"/>
      <c r="S8016" s="46"/>
      <c r="T8016" s="46"/>
      <c r="V8016" s="47"/>
      <c r="Z8016" s="48"/>
      <c r="AB8016" s="17"/>
      <c r="AC8016" s="17"/>
      <c r="AD8016" s="17"/>
      <c r="AE8016" s="17"/>
      <c r="AF8016" s="17"/>
      <c r="AG8016" s="17"/>
      <c r="AH8016" s="17"/>
      <c r="AJ8016" s="27"/>
      <c r="AK8016" s="19"/>
      <c r="AL8016" s="20"/>
      <c r="AM8016"/>
      <c r="AN8016" s="15"/>
      <c r="AO8016" s="14"/>
    </row>
    <row r="8017" spans="1:41" s="6" customFormat="1" ht="24.95" customHeight="1" x14ac:dyDescent="0.45">
      <c r="A8017" s="169"/>
      <c r="B8017" s="264" t="s">
        <v>4768</v>
      </c>
      <c r="C8017" s="120"/>
      <c r="D8017" s="120"/>
      <c r="E8017" s="9"/>
      <c r="F8017" s="176"/>
      <c r="G8017" s="120"/>
      <c r="H8017"/>
      <c r="I8017" s="252"/>
      <c r="J8017" s="120"/>
      <c r="K8017" s="39"/>
      <c r="L8017" s="120"/>
      <c r="M8017" s="120"/>
      <c r="N8017" s="49"/>
      <c r="P8017" s="50"/>
      <c r="Q8017" s="50"/>
      <c r="R8017" s="50"/>
      <c r="S8017" s="51"/>
      <c r="T8017" s="51"/>
      <c r="V8017" s="52"/>
      <c r="Z8017" s="53"/>
      <c r="AB8017" s="16"/>
      <c r="AC8017" s="16"/>
      <c r="AD8017" s="16"/>
      <c r="AE8017" s="16"/>
      <c r="AF8017" s="16"/>
      <c r="AG8017" s="16"/>
      <c r="AH8017" s="16"/>
      <c r="AJ8017" s="174"/>
      <c r="AK8017" s="170"/>
      <c r="AL8017" s="171"/>
      <c r="AM8017" s="14"/>
      <c r="AN8017" s="14"/>
      <c r="AO8017" s="14"/>
    </row>
    <row r="8018" spans="1:41" s="18" customFormat="1" ht="15" customHeight="1" x14ac:dyDescent="0.25">
      <c r="A8018" s="166"/>
      <c r="B8018" s="260" t="s">
        <v>5294</v>
      </c>
      <c r="C8018" s="188"/>
      <c r="D8018" s="189"/>
      <c r="E8018" s="190"/>
      <c r="F8018" s="191"/>
      <c r="G8018" s="94"/>
      <c r="H8018"/>
      <c r="I8018" s="357" t="s">
        <v>5499</v>
      </c>
      <c r="J8018" s="54"/>
      <c r="K8018" s="24"/>
      <c r="L8018" s="24"/>
      <c r="M8018" s="24"/>
      <c r="N8018" s="44"/>
      <c r="P8018" s="45"/>
      <c r="Q8018" s="45"/>
      <c r="R8018" s="45"/>
      <c r="S8018" s="46"/>
      <c r="T8018" s="46"/>
      <c r="V8018" s="47"/>
      <c r="Z8018" s="48"/>
      <c r="AB8018" s="17"/>
      <c r="AC8018" s="17"/>
      <c r="AD8018" s="17"/>
      <c r="AE8018" s="17"/>
      <c r="AF8018" s="17"/>
      <c r="AG8018" s="17"/>
      <c r="AH8018" s="17"/>
      <c r="AJ8018" s="27"/>
      <c r="AK8018" s="19"/>
      <c r="AL8018" s="20"/>
      <c r="AM8018" s="15"/>
      <c r="AN8018" s="15"/>
      <c r="AO8018" s="14"/>
    </row>
    <row r="8019" spans="1:41" s="6" customFormat="1" ht="24.95" customHeight="1" x14ac:dyDescent="0.45">
      <c r="A8019" s="169"/>
      <c r="B8019" s="264" t="s">
        <v>7098</v>
      </c>
      <c r="C8019" s="165"/>
      <c r="D8019" s="120"/>
      <c r="E8019" s="9"/>
      <c r="F8019" s="177"/>
      <c r="G8019" s="120"/>
      <c r="H8019"/>
      <c r="I8019" s="253"/>
      <c r="J8019" s="120"/>
      <c r="K8019" s="9"/>
      <c r="L8019" s="120"/>
      <c r="M8019" s="120"/>
      <c r="N8019" s="49"/>
      <c r="P8019" s="50"/>
      <c r="Q8019" s="50"/>
      <c r="R8019" s="50"/>
      <c r="S8019" s="51"/>
      <c r="T8019" s="51"/>
      <c r="V8019" s="52"/>
      <c r="Z8019" s="53"/>
      <c r="AJ8019" s="23"/>
      <c r="AK8019" s="170"/>
      <c r="AL8019" s="171"/>
      <c r="AM8019" s="14"/>
      <c r="AN8019" s="14"/>
      <c r="AO8019" s="14"/>
    </row>
    <row r="8020" spans="1:41" s="18" customFormat="1" ht="15" customHeight="1" x14ac:dyDescent="0.25">
      <c r="B8020" s="257" t="s">
        <v>7185</v>
      </c>
      <c r="C8020" s="192"/>
      <c r="D8020" s="193"/>
      <c r="E8020" s="192"/>
      <c r="F8020" s="251" t="s">
        <v>5516</v>
      </c>
      <c r="G8020" s="94"/>
      <c r="H8020"/>
      <c r="I8020" s="357" t="s">
        <v>5499</v>
      </c>
      <c r="J8020" s="54"/>
      <c r="K8020" s="24"/>
      <c r="L8020" s="24"/>
      <c r="M8020" s="24"/>
      <c r="N8020" s="44"/>
      <c r="P8020" s="45"/>
      <c r="Q8020" s="45"/>
      <c r="R8020" s="45"/>
      <c r="S8020" s="46"/>
      <c r="T8020" s="46"/>
      <c r="V8020" s="47"/>
      <c r="Z8020" s="48"/>
      <c r="AB8020" s="17"/>
      <c r="AC8020" s="17"/>
      <c r="AD8020" s="17"/>
      <c r="AE8020" s="17"/>
      <c r="AF8020" s="17"/>
      <c r="AG8020" s="17"/>
      <c r="AH8020" s="17"/>
      <c r="AJ8020" s="27"/>
      <c r="AL8020" s="20"/>
      <c r="AM8020" s="15"/>
      <c r="AN8020" s="15"/>
      <c r="AO8020" s="14"/>
    </row>
    <row r="8021" spans="1:41" s="18" customFormat="1" ht="15" customHeight="1" x14ac:dyDescent="0.25">
      <c r="B8021" s="258" t="s">
        <v>7184</v>
      </c>
      <c r="C8021" s="194"/>
      <c r="D8021"/>
      <c r="E8021" s="194"/>
      <c r="F8021" s="251" t="s">
        <v>5516</v>
      </c>
      <c r="G8021" s="94"/>
      <c r="H8021"/>
      <c r="I8021" s="357" t="s">
        <v>5499</v>
      </c>
      <c r="J8021" s="54"/>
      <c r="K8021" s="24"/>
      <c r="L8021" s="24"/>
      <c r="M8021" s="24"/>
      <c r="N8021" s="44"/>
      <c r="P8021" s="45"/>
      <c r="Q8021" s="45"/>
      <c r="R8021" s="45"/>
      <c r="S8021" s="46"/>
      <c r="T8021" s="46"/>
      <c r="V8021" s="47"/>
      <c r="Z8021" s="48"/>
      <c r="AB8021" s="17"/>
      <c r="AC8021" s="17"/>
      <c r="AD8021" s="17"/>
      <c r="AE8021" s="17"/>
      <c r="AF8021" s="17"/>
      <c r="AG8021" s="17"/>
      <c r="AH8021" s="17"/>
      <c r="AJ8021" s="26"/>
    </row>
    <row r="8022" spans="1:41" s="18" customFormat="1" ht="15" customHeight="1" x14ac:dyDescent="0.25">
      <c r="B8022" s="258" t="s">
        <v>7182</v>
      </c>
      <c r="C8022" s="195"/>
      <c r="D8022" s="186"/>
      <c r="E8022" s="195"/>
      <c r="F8022" s="255" t="s">
        <v>5601</v>
      </c>
      <c r="G8022" s="178"/>
      <c r="H8022"/>
      <c r="I8022" s="357" t="s">
        <v>5499</v>
      </c>
      <c r="J8022" s="54"/>
      <c r="K8022" s="24"/>
      <c r="L8022" s="24"/>
      <c r="M8022" s="24"/>
      <c r="N8022" s="44"/>
      <c r="P8022" s="45"/>
      <c r="Q8022" s="45"/>
      <c r="R8022" s="45"/>
      <c r="S8022" s="46"/>
      <c r="T8022" s="46"/>
      <c r="V8022" s="47"/>
      <c r="Z8022" s="48"/>
      <c r="AB8022" s="17"/>
      <c r="AC8022" s="17"/>
      <c r="AD8022" s="17"/>
      <c r="AE8022" s="17"/>
      <c r="AF8022" s="17"/>
      <c r="AG8022" s="17"/>
      <c r="AH8022" s="17"/>
      <c r="AJ8022" s="27"/>
      <c r="AL8022" s="20"/>
      <c r="AM8022" s="15"/>
      <c r="AN8022" s="15"/>
      <c r="AO8022" s="14"/>
    </row>
    <row r="8023" spans="1:41" s="18" customFormat="1" ht="15" customHeight="1" x14ac:dyDescent="0.25">
      <c r="B8023" s="259" t="s">
        <v>7183</v>
      </c>
      <c r="C8023" s="196"/>
      <c r="D8023" s="197"/>
      <c r="E8023" s="198"/>
      <c r="F8023" s="251" t="s">
        <v>5516</v>
      </c>
      <c r="G8023" s="94"/>
      <c r="H8023"/>
      <c r="I8023" s="357" t="s">
        <v>5499</v>
      </c>
      <c r="J8023" s="54"/>
      <c r="K8023" s="24"/>
      <c r="L8023" s="24"/>
      <c r="M8023" s="24"/>
      <c r="N8023" s="44"/>
      <c r="P8023" s="45"/>
      <c r="Q8023" s="45"/>
      <c r="R8023" s="45"/>
      <c r="S8023" s="46"/>
      <c r="T8023" s="46"/>
      <c r="V8023" s="47"/>
      <c r="Z8023" s="48"/>
      <c r="AB8023" s="17"/>
      <c r="AC8023" s="17"/>
      <c r="AD8023" s="17"/>
      <c r="AE8023" s="17"/>
      <c r="AF8023" s="17"/>
      <c r="AG8023" s="17"/>
      <c r="AH8023" s="17"/>
      <c r="AJ8023" s="26"/>
    </row>
    <row r="8024" spans="1:41" s="6" customFormat="1" ht="24.95" customHeight="1" x14ac:dyDescent="0.45">
      <c r="B8024" s="264" t="s">
        <v>3292</v>
      </c>
      <c r="C8024" s="9"/>
      <c r="D8024" s="120"/>
      <c r="F8024" s="254"/>
      <c r="G8024" s="120"/>
      <c r="H8024"/>
      <c r="I8024" s="254"/>
      <c r="J8024" s="120"/>
      <c r="K8024" s="9"/>
      <c r="L8024" s="120"/>
      <c r="M8024" s="120"/>
      <c r="N8024" s="49"/>
      <c r="P8024" s="50"/>
      <c r="Q8024" s="50"/>
      <c r="R8024" s="50"/>
      <c r="S8024" s="51"/>
      <c r="T8024" s="51"/>
      <c r="V8024" s="52"/>
      <c r="Z8024" s="53"/>
      <c r="AB8024" s="16"/>
      <c r="AC8024" s="16"/>
      <c r="AD8024" s="16"/>
      <c r="AE8024" s="16"/>
      <c r="AF8024" s="16"/>
      <c r="AG8024" s="16"/>
      <c r="AH8024" s="16"/>
      <c r="AJ8024" s="172" t="s">
        <v>4419</v>
      </c>
      <c r="AN8024" s="173"/>
    </row>
    <row r="8025" spans="1:41" s="18" customFormat="1" ht="15" customHeight="1" x14ac:dyDescent="0.25">
      <c r="B8025" s="257" t="s">
        <v>5295</v>
      </c>
      <c r="C8025" s="192"/>
      <c r="D8025" s="193"/>
      <c r="E8025" s="192"/>
      <c r="F8025" s="251" t="s">
        <v>5516</v>
      </c>
      <c r="G8025" s="94"/>
      <c r="H8025"/>
      <c r="I8025" s="357" t="s">
        <v>5499</v>
      </c>
      <c r="J8025" s="54"/>
      <c r="K8025" s="24"/>
      <c r="L8025" s="24"/>
      <c r="M8025" s="24"/>
      <c r="N8025" s="44"/>
      <c r="P8025" s="45"/>
      <c r="Q8025" s="45"/>
      <c r="R8025" s="45"/>
      <c r="S8025" s="46"/>
      <c r="T8025" s="46"/>
      <c r="V8025" s="47"/>
      <c r="Z8025" s="48"/>
      <c r="AB8025" s="17"/>
      <c r="AC8025" s="17"/>
      <c r="AD8025" s="17"/>
      <c r="AE8025" s="17"/>
      <c r="AF8025" s="17"/>
      <c r="AG8025" s="17"/>
      <c r="AH8025" s="17"/>
      <c r="AJ8025" s="137" t="s">
        <v>4423</v>
      </c>
    </row>
    <row r="8026" spans="1:41" s="18" customFormat="1" ht="15" customHeight="1" x14ac:dyDescent="0.25">
      <c r="B8026" s="258" t="s">
        <v>5296</v>
      </c>
      <c r="C8026" s="194"/>
      <c r="D8026"/>
      <c r="E8026" s="194"/>
      <c r="F8026" s="251" t="s">
        <v>5516</v>
      </c>
      <c r="G8026" s="94"/>
      <c r="H8026"/>
      <c r="I8026" s="357" t="s">
        <v>5499</v>
      </c>
      <c r="J8026" s="54"/>
      <c r="K8026" s="24"/>
      <c r="L8026" s="24"/>
      <c r="M8026" s="24"/>
      <c r="N8026" s="44"/>
      <c r="P8026" s="45"/>
      <c r="Q8026" s="45"/>
      <c r="R8026" s="45"/>
      <c r="S8026" s="46"/>
      <c r="T8026" s="46"/>
      <c r="V8026" s="47"/>
      <c r="Z8026" s="48"/>
      <c r="AB8026" s="17"/>
      <c r="AC8026" s="17"/>
      <c r="AD8026" s="17"/>
      <c r="AE8026" s="17"/>
      <c r="AF8026" s="17"/>
      <c r="AG8026" s="17"/>
      <c r="AH8026" s="17"/>
      <c r="AJ8026" s="137" t="s">
        <v>4423</v>
      </c>
    </row>
    <row r="8027" spans="1:41" s="18" customFormat="1" ht="15" customHeight="1" x14ac:dyDescent="0.25">
      <c r="B8027" s="258" t="s">
        <v>5297</v>
      </c>
      <c r="C8027" s="194"/>
      <c r="D8027"/>
      <c r="E8027" s="194"/>
      <c r="F8027" s="251" t="s">
        <v>5516</v>
      </c>
      <c r="G8027" s="94"/>
      <c r="H8027"/>
      <c r="I8027" s="357" t="s">
        <v>5499</v>
      </c>
      <c r="J8027" s="54"/>
      <c r="K8027" s="24"/>
      <c r="L8027" s="24"/>
      <c r="M8027" s="24"/>
      <c r="N8027" s="44"/>
      <c r="P8027" s="45"/>
      <c r="Q8027" s="45"/>
      <c r="R8027" s="45"/>
      <c r="S8027" s="46"/>
      <c r="T8027" s="46"/>
      <c r="V8027" s="47"/>
      <c r="Z8027" s="48"/>
      <c r="AB8027" s="17"/>
      <c r="AC8027" s="17"/>
      <c r="AD8027" s="17"/>
      <c r="AE8027" s="17"/>
      <c r="AF8027" s="17"/>
      <c r="AG8027" s="17"/>
      <c r="AH8027" s="17"/>
      <c r="AJ8027" s="137" t="s">
        <v>4423</v>
      </c>
    </row>
    <row r="8028" spans="1:41" s="18" customFormat="1" ht="15" customHeight="1" x14ac:dyDescent="0.25">
      <c r="B8028" s="258" t="s">
        <v>5298</v>
      </c>
      <c r="C8028" s="194"/>
      <c r="D8028"/>
      <c r="E8028" s="194"/>
      <c r="F8028" s="251" t="s">
        <v>5516</v>
      </c>
      <c r="G8028" s="94"/>
      <c r="H8028"/>
      <c r="I8028" s="357" t="s">
        <v>5499</v>
      </c>
      <c r="J8028" s="54"/>
      <c r="K8028" s="24"/>
      <c r="L8028" s="24"/>
      <c r="M8028" s="24"/>
      <c r="N8028" s="44"/>
      <c r="P8028" s="45"/>
      <c r="Q8028" s="45"/>
      <c r="R8028" s="45"/>
      <c r="S8028" s="46"/>
      <c r="T8028" s="46"/>
      <c r="V8028" s="47"/>
      <c r="Z8028" s="48"/>
      <c r="AB8028" s="17"/>
      <c r="AC8028" s="17"/>
      <c r="AD8028" s="17"/>
      <c r="AE8028" s="17"/>
      <c r="AF8028" s="17"/>
      <c r="AG8028" s="17"/>
      <c r="AH8028" s="17"/>
      <c r="AJ8028" s="137" t="s">
        <v>4423</v>
      </c>
    </row>
    <row r="8029" spans="1:41" s="18" customFormat="1" ht="15" customHeight="1" x14ac:dyDescent="0.25">
      <c r="B8029" s="258" t="s">
        <v>5299</v>
      </c>
      <c r="C8029" s="194"/>
      <c r="D8029"/>
      <c r="E8029" s="194"/>
      <c r="F8029" s="251" t="s">
        <v>5516</v>
      </c>
      <c r="G8029" s="94"/>
      <c r="H8029"/>
      <c r="I8029" s="357" t="s">
        <v>5499</v>
      </c>
      <c r="J8029" s="54"/>
      <c r="K8029" s="24"/>
      <c r="L8029" s="24"/>
      <c r="M8029" s="24"/>
      <c r="N8029" s="44"/>
      <c r="P8029" s="45"/>
      <c r="Q8029" s="45"/>
      <c r="R8029" s="45"/>
      <c r="S8029" s="46"/>
      <c r="T8029" s="46"/>
      <c r="V8029" s="47"/>
      <c r="Z8029" s="48"/>
      <c r="AB8029" s="17"/>
      <c r="AC8029" s="17"/>
      <c r="AD8029" s="17"/>
      <c r="AE8029" s="17"/>
      <c r="AF8029" s="17"/>
      <c r="AG8029" s="17"/>
      <c r="AH8029" s="17"/>
      <c r="AJ8029" s="137" t="s">
        <v>4423</v>
      </c>
    </row>
    <row r="8030" spans="1:41" s="18" customFormat="1" ht="15" customHeight="1" x14ac:dyDescent="0.25">
      <c r="B8030" s="258" t="s">
        <v>5300</v>
      </c>
      <c r="C8030" s="194"/>
      <c r="D8030"/>
      <c r="E8030" s="194"/>
      <c r="F8030" s="251" t="s">
        <v>5516</v>
      </c>
      <c r="G8030" s="94"/>
      <c r="H8030"/>
      <c r="I8030" s="357" t="s">
        <v>5499</v>
      </c>
      <c r="J8030" s="54"/>
      <c r="K8030" s="24"/>
      <c r="L8030" s="24"/>
      <c r="M8030" s="24"/>
      <c r="N8030" s="44"/>
      <c r="P8030" s="45"/>
      <c r="Q8030" s="45"/>
      <c r="R8030" s="45"/>
      <c r="S8030" s="46"/>
      <c r="T8030" s="46"/>
      <c r="V8030" s="47"/>
      <c r="Z8030" s="48"/>
      <c r="AB8030" s="17"/>
      <c r="AC8030" s="17"/>
      <c r="AD8030" s="17"/>
      <c r="AE8030" s="17"/>
      <c r="AF8030" s="17"/>
      <c r="AG8030" s="17"/>
      <c r="AH8030" s="17"/>
      <c r="AJ8030" s="137" t="s">
        <v>4423</v>
      </c>
    </row>
    <row r="8031" spans="1:41" s="18" customFormat="1" ht="15" customHeight="1" x14ac:dyDescent="0.25">
      <c r="B8031" s="258" t="s">
        <v>5301</v>
      </c>
      <c r="C8031" s="194"/>
      <c r="D8031"/>
      <c r="E8031" s="194"/>
      <c r="F8031" s="251" t="s">
        <v>5516</v>
      </c>
      <c r="G8031" s="94"/>
      <c r="H8031"/>
      <c r="I8031" s="357" t="s">
        <v>5499</v>
      </c>
      <c r="J8031" s="54"/>
      <c r="K8031" s="24"/>
      <c r="L8031" s="24"/>
      <c r="M8031" s="24"/>
      <c r="N8031" s="44"/>
      <c r="P8031" s="45"/>
      <c r="Q8031" s="45"/>
      <c r="R8031" s="45"/>
      <c r="S8031" s="46"/>
      <c r="T8031" s="46"/>
      <c r="V8031" s="47"/>
      <c r="Z8031" s="48"/>
      <c r="AB8031" s="17"/>
      <c r="AC8031" s="17"/>
      <c r="AD8031" s="17"/>
      <c r="AE8031" s="17"/>
      <c r="AF8031" s="17"/>
      <c r="AG8031" s="17"/>
      <c r="AH8031" s="17"/>
      <c r="AJ8031" s="137" t="s">
        <v>4423</v>
      </c>
    </row>
    <row r="8032" spans="1:41" s="18" customFormat="1" ht="15" customHeight="1" x14ac:dyDescent="0.25">
      <c r="B8032" s="258" t="s">
        <v>5302</v>
      </c>
      <c r="C8032" s="194"/>
      <c r="D8032"/>
      <c r="E8032" s="194"/>
      <c r="F8032" s="251" t="s">
        <v>5516</v>
      </c>
      <c r="G8032" s="94"/>
      <c r="H8032"/>
      <c r="I8032" s="357" t="s">
        <v>5499</v>
      </c>
      <c r="J8032" s="54"/>
      <c r="K8032" s="24"/>
      <c r="L8032" s="24"/>
      <c r="M8032" s="24"/>
      <c r="N8032" s="44"/>
      <c r="P8032" s="45"/>
      <c r="Q8032" s="45"/>
      <c r="R8032" s="45"/>
      <c r="S8032" s="46"/>
      <c r="T8032" s="46"/>
      <c r="V8032" s="47"/>
      <c r="Z8032" s="48"/>
      <c r="AB8032" s="17"/>
      <c r="AC8032" s="17"/>
      <c r="AD8032" s="17"/>
      <c r="AE8032" s="17"/>
      <c r="AF8032" s="17"/>
      <c r="AG8032" s="17"/>
      <c r="AH8032" s="17"/>
      <c r="AJ8032" s="137" t="s">
        <v>4423</v>
      </c>
    </row>
    <row r="8033" spans="1:41" s="18" customFormat="1" ht="15" customHeight="1" x14ac:dyDescent="0.25">
      <c r="B8033" s="258" t="s">
        <v>5303</v>
      </c>
      <c r="C8033" s="194"/>
      <c r="D8033"/>
      <c r="E8033" s="194"/>
      <c r="F8033" s="251" t="s">
        <v>5516</v>
      </c>
      <c r="G8033" s="94"/>
      <c r="H8033"/>
      <c r="I8033" s="357" t="s">
        <v>5499</v>
      </c>
      <c r="J8033" s="54"/>
      <c r="K8033" s="24"/>
      <c r="L8033" s="24"/>
      <c r="M8033" s="24"/>
      <c r="N8033" s="44"/>
      <c r="P8033" s="45"/>
      <c r="Q8033" s="45"/>
      <c r="R8033" s="45"/>
      <c r="S8033" s="46"/>
      <c r="T8033" s="46"/>
      <c r="V8033" s="47"/>
      <c r="Z8033" s="48"/>
      <c r="AB8033" s="17"/>
      <c r="AC8033" s="17"/>
      <c r="AD8033" s="17"/>
      <c r="AE8033" s="17"/>
      <c r="AF8033" s="17"/>
      <c r="AG8033" s="17"/>
      <c r="AH8033" s="17"/>
      <c r="AJ8033" s="137" t="s">
        <v>4423</v>
      </c>
    </row>
    <row r="8034" spans="1:41" s="18" customFormat="1" ht="15" customHeight="1" x14ac:dyDescent="0.25">
      <c r="B8034" s="258" t="s">
        <v>5304</v>
      </c>
      <c r="C8034" s="194"/>
      <c r="D8034"/>
      <c r="E8034" s="194"/>
      <c r="F8034" s="251" t="s">
        <v>5516</v>
      </c>
      <c r="G8034" s="94"/>
      <c r="H8034"/>
      <c r="I8034" s="357" t="s">
        <v>5499</v>
      </c>
      <c r="J8034" s="54"/>
      <c r="K8034" s="24"/>
      <c r="L8034" s="24"/>
      <c r="M8034" s="24"/>
      <c r="N8034" s="44"/>
      <c r="P8034" s="45"/>
      <c r="Q8034" s="45"/>
      <c r="R8034" s="45"/>
      <c r="S8034" s="46"/>
      <c r="T8034" s="46"/>
      <c r="V8034" s="47"/>
      <c r="Z8034" s="48"/>
      <c r="AB8034" s="17"/>
      <c r="AC8034" s="17"/>
      <c r="AD8034" s="17"/>
      <c r="AE8034" s="17"/>
      <c r="AF8034" s="17"/>
      <c r="AG8034" s="17"/>
      <c r="AH8034" s="17"/>
      <c r="AJ8034" s="137" t="s">
        <v>4423</v>
      </c>
    </row>
    <row r="8035" spans="1:41" s="18" customFormat="1" ht="15" customHeight="1" x14ac:dyDescent="0.25">
      <c r="B8035" s="258" t="s">
        <v>5305</v>
      </c>
      <c r="C8035" s="194"/>
      <c r="D8035"/>
      <c r="E8035" s="194"/>
      <c r="F8035" s="251" t="s">
        <v>5516</v>
      </c>
      <c r="G8035" s="94"/>
      <c r="H8035"/>
      <c r="I8035" s="357" t="s">
        <v>5499</v>
      </c>
      <c r="J8035" s="54"/>
      <c r="K8035" s="24"/>
      <c r="L8035" s="24"/>
      <c r="M8035" s="24"/>
      <c r="N8035" s="44"/>
      <c r="P8035" s="45"/>
      <c r="Q8035" s="45"/>
      <c r="R8035" s="45"/>
      <c r="S8035" s="46"/>
      <c r="T8035" s="46"/>
      <c r="V8035" s="47"/>
      <c r="Z8035" s="48"/>
      <c r="AB8035" s="17"/>
      <c r="AC8035" s="17"/>
      <c r="AD8035" s="17"/>
      <c r="AE8035" s="17"/>
      <c r="AF8035" s="17"/>
      <c r="AG8035" s="17"/>
      <c r="AH8035" s="17"/>
      <c r="AJ8035" s="137" t="s">
        <v>4423</v>
      </c>
    </row>
    <row r="8036" spans="1:41" s="18" customFormat="1" ht="15" customHeight="1" x14ac:dyDescent="0.25">
      <c r="B8036" s="258" t="s">
        <v>5306</v>
      </c>
      <c r="C8036" s="194"/>
      <c r="D8036"/>
      <c r="E8036" s="194"/>
      <c r="F8036" s="251" t="s">
        <v>5516</v>
      </c>
      <c r="G8036" s="94"/>
      <c r="H8036"/>
      <c r="I8036" s="357" t="s">
        <v>5499</v>
      </c>
      <c r="J8036" s="54"/>
      <c r="K8036" s="24"/>
      <c r="L8036" s="24"/>
      <c r="M8036" s="24"/>
      <c r="N8036" s="44"/>
      <c r="P8036" s="45"/>
      <c r="Q8036" s="45"/>
      <c r="R8036" s="45"/>
      <c r="S8036" s="46"/>
      <c r="T8036" s="46"/>
      <c r="V8036" s="47"/>
      <c r="Z8036" s="48"/>
      <c r="AB8036" s="17"/>
      <c r="AC8036" s="17"/>
      <c r="AD8036" s="17"/>
      <c r="AE8036" s="17"/>
      <c r="AF8036" s="17"/>
      <c r="AG8036" s="17"/>
      <c r="AH8036" s="17"/>
      <c r="AJ8036" s="137" t="s">
        <v>4423</v>
      </c>
    </row>
    <row r="8037" spans="1:41" s="18" customFormat="1" ht="15" customHeight="1" x14ac:dyDescent="0.25">
      <c r="B8037" s="258" t="s">
        <v>5307</v>
      </c>
      <c r="C8037" s="194"/>
      <c r="D8037"/>
      <c r="E8037" s="194"/>
      <c r="F8037" s="251" t="s">
        <v>5516</v>
      </c>
      <c r="G8037" s="94"/>
      <c r="H8037"/>
      <c r="I8037" s="357" t="s">
        <v>5499</v>
      </c>
      <c r="J8037" s="54"/>
      <c r="K8037" s="24"/>
      <c r="L8037" s="24"/>
      <c r="M8037" s="24"/>
      <c r="N8037" s="44"/>
      <c r="P8037" s="45"/>
      <c r="Q8037" s="45"/>
      <c r="R8037" s="45"/>
      <c r="S8037" s="46"/>
      <c r="T8037" s="46"/>
      <c r="V8037" s="47"/>
      <c r="Z8037" s="48"/>
      <c r="AB8037" s="17"/>
      <c r="AC8037" s="17"/>
      <c r="AD8037" s="17"/>
      <c r="AE8037" s="17"/>
      <c r="AF8037" s="17"/>
      <c r="AG8037" s="17"/>
      <c r="AH8037" s="17"/>
      <c r="AJ8037" s="137" t="s">
        <v>4423</v>
      </c>
      <c r="AL8037" s="20"/>
      <c r="AM8037" s="15"/>
      <c r="AN8037" s="15"/>
      <c r="AO8037" s="14"/>
    </row>
    <row r="8038" spans="1:41" s="18" customFormat="1" ht="15" customHeight="1" x14ac:dyDescent="0.25">
      <c r="B8038" s="258" t="s">
        <v>5308</v>
      </c>
      <c r="C8038" s="194"/>
      <c r="D8038"/>
      <c r="E8038" s="194"/>
      <c r="F8038" s="251" t="s">
        <v>5516</v>
      </c>
      <c r="G8038" s="94"/>
      <c r="H8038"/>
      <c r="I8038" s="357" t="s">
        <v>5499</v>
      </c>
      <c r="J8038" s="54"/>
      <c r="K8038" s="24"/>
      <c r="L8038" s="24"/>
      <c r="M8038" s="24"/>
      <c r="N8038" s="44"/>
      <c r="P8038" s="45"/>
      <c r="Q8038" s="45"/>
      <c r="R8038" s="45"/>
      <c r="S8038" s="46"/>
      <c r="T8038" s="46"/>
      <c r="V8038" s="47"/>
      <c r="Z8038" s="48"/>
      <c r="AB8038" s="17"/>
      <c r="AC8038" s="17"/>
      <c r="AD8038" s="17"/>
      <c r="AE8038" s="17"/>
      <c r="AF8038" s="17"/>
      <c r="AG8038" s="17"/>
      <c r="AH8038" s="17"/>
      <c r="AJ8038" s="137" t="s">
        <v>4423</v>
      </c>
      <c r="AL8038" s="20"/>
      <c r="AM8038" s="15"/>
      <c r="AN8038" s="15"/>
      <c r="AO8038" s="14"/>
    </row>
    <row r="8039" spans="1:41" s="18" customFormat="1" ht="15" customHeight="1" x14ac:dyDescent="0.25">
      <c r="B8039" s="259" t="s">
        <v>5309</v>
      </c>
      <c r="C8039" s="198"/>
      <c r="D8039" s="197"/>
      <c r="E8039" s="198"/>
      <c r="F8039" s="251" t="s">
        <v>5516</v>
      </c>
      <c r="G8039" s="94"/>
      <c r="H8039"/>
      <c r="I8039" s="357" t="s">
        <v>5499</v>
      </c>
      <c r="J8039" s="54"/>
      <c r="K8039" s="24"/>
      <c r="L8039" s="24"/>
      <c r="M8039" s="24"/>
      <c r="N8039" s="44"/>
      <c r="P8039" s="45"/>
      <c r="Q8039" s="45"/>
      <c r="R8039" s="45"/>
      <c r="S8039" s="46"/>
      <c r="T8039" s="46"/>
      <c r="V8039" s="47"/>
      <c r="Z8039" s="48"/>
      <c r="AB8039" s="17"/>
      <c r="AC8039" s="17"/>
      <c r="AD8039" s="17"/>
      <c r="AE8039" s="17"/>
      <c r="AF8039" s="17"/>
      <c r="AG8039" s="17"/>
      <c r="AH8039" s="17"/>
      <c r="AJ8039" s="137" t="s">
        <v>4423</v>
      </c>
      <c r="AL8039" s="20"/>
      <c r="AM8039" s="15"/>
      <c r="AN8039" s="15"/>
      <c r="AO8039" s="14"/>
    </row>
    <row r="8040" spans="1:41" s="6" customFormat="1" ht="24.95" customHeight="1" x14ac:dyDescent="0.45">
      <c r="A8040" s="9"/>
      <c r="B8040" s="264" t="s">
        <v>4386</v>
      </c>
      <c r="C8040" s="9"/>
      <c r="D8040" s="120"/>
      <c r="G8040" s="120"/>
      <c r="H8040"/>
      <c r="I8040" s="254"/>
      <c r="J8040" s="120"/>
      <c r="K8040" s="39"/>
      <c r="L8040" s="9"/>
      <c r="M8040" s="9"/>
      <c r="N8040" s="49"/>
      <c r="P8040" s="50"/>
      <c r="Q8040" s="50"/>
      <c r="R8040" s="50"/>
      <c r="S8040" s="51"/>
      <c r="T8040" s="51"/>
      <c r="V8040" s="52"/>
      <c r="Z8040" s="53"/>
      <c r="AB8040" s="16"/>
      <c r="AC8040" s="16"/>
      <c r="AD8040" s="16"/>
      <c r="AE8040" s="16"/>
      <c r="AF8040" s="16"/>
      <c r="AG8040" s="16"/>
      <c r="AH8040" s="16"/>
      <c r="AJ8040" s="172" t="s">
        <v>4419</v>
      </c>
    </row>
    <row r="8041" spans="1:41" s="6" customFormat="1" ht="15" customHeight="1" x14ac:dyDescent="0.45">
      <c r="B8041" s="257" t="s">
        <v>6489</v>
      </c>
      <c r="C8041" s="192"/>
      <c r="D8041" s="199"/>
      <c r="E8041" s="192"/>
      <c r="F8041" s="251" t="s">
        <v>5516</v>
      </c>
      <c r="G8041" s="94"/>
      <c r="H8041"/>
      <c r="I8041" s="357" t="s">
        <v>5499</v>
      </c>
      <c r="J8041" s="54"/>
      <c r="K8041" s="24"/>
      <c r="L8041" s="24"/>
      <c r="M8041" s="24"/>
      <c r="N8041" s="49"/>
      <c r="P8041" s="50"/>
      <c r="Q8041" s="50"/>
      <c r="R8041" s="50"/>
      <c r="S8041" s="51"/>
      <c r="T8041" s="51"/>
      <c r="V8041" s="52"/>
      <c r="Z8041" s="53"/>
      <c r="AB8041" s="16"/>
      <c r="AC8041" s="16"/>
      <c r="AD8041" s="16"/>
      <c r="AE8041" s="16"/>
      <c r="AF8041" s="16"/>
      <c r="AG8041" s="16"/>
      <c r="AH8041" s="16"/>
      <c r="AJ8041" s="137" t="s">
        <v>4424</v>
      </c>
    </row>
    <row r="8042" spans="1:41" s="6" customFormat="1" ht="15" customHeight="1" x14ac:dyDescent="0.45">
      <c r="B8042" s="258" t="s">
        <v>6488</v>
      </c>
      <c r="C8042" s="194"/>
      <c r="D8042" s="97"/>
      <c r="E8042" s="194"/>
      <c r="F8042" s="251" t="s">
        <v>5516</v>
      </c>
      <c r="G8042" s="94"/>
      <c r="H8042"/>
      <c r="I8042" s="357" t="s">
        <v>5499</v>
      </c>
      <c r="J8042" s="54"/>
      <c r="K8042" s="24"/>
      <c r="L8042" s="54"/>
      <c r="M8042" s="54"/>
      <c r="N8042" s="49"/>
      <c r="P8042" s="50"/>
      <c r="Q8042" s="50"/>
      <c r="R8042" s="50"/>
      <c r="S8042" s="51"/>
      <c r="T8042" s="51"/>
      <c r="V8042" s="52"/>
      <c r="Z8042" s="53"/>
      <c r="AB8042" s="16"/>
      <c r="AC8042" s="16"/>
      <c r="AD8042" s="16"/>
      <c r="AE8042" s="16"/>
      <c r="AF8042" s="16"/>
      <c r="AG8042" s="16"/>
      <c r="AH8042" s="16"/>
      <c r="AJ8042" s="137" t="s">
        <v>4424</v>
      </c>
    </row>
    <row r="8043" spans="1:41" s="6" customFormat="1" ht="15" customHeight="1" x14ac:dyDescent="0.45">
      <c r="B8043" s="258" t="s">
        <v>5310</v>
      </c>
      <c r="C8043" s="200"/>
      <c r="D8043" s="21"/>
      <c r="E8043" s="194"/>
      <c r="F8043" s="251" t="s">
        <v>5516</v>
      </c>
      <c r="G8043" s="94"/>
      <c r="H8043"/>
      <c r="I8043" s="357" t="s">
        <v>5499</v>
      </c>
      <c r="J8043" s="54"/>
      <c r="K8043" s="24"/>
      <c r="L8043" s="24"/>
      <c r="M8043" s="24"/>
      <c r="N8043" s="49"/>
      <c r="P8043" s="50"/>
      <c r="Q8043" s="50"/>
      <c r="R8043" s="50"/>
      <c r="S8043" s="51"/>
      <c r="T8043" s="51"/>
      <c r="V8043" s="52"/>
      <c r="Z8043" s="53"/>
      <c r="AB8043" s="16"/>
      <c r="AC8043" s="16"/>
      <c r="AD8043" s="16"/>
      <c r="AE8043" s="16"/>
      <c r="AF8043" s="16"/>
      <c r="AG8043" s="16"/>
      <c r="AH8043" s="16"/>
      <c r="AJ8043" s="137">
        <v>22395</v>
      </c>
    </row>
    <row r="8044" spans="1:41" s="6" customFormat="1" ht="15" customHeight="1" x14ac:dyDescent="0.45">
      <c r="B8044" s="259" t="s">
        <v>7097</v>
      </c>
      <c r="C8044" s="198"/>
      <c r="D8044" s="201"/>
      <c r="E8044" s="198"/>
      <c r="F8044" s="251" t="s">
        <v>5516</v>
      </c>
      <c r="G8044" s="94"/>
      <c r="H8044"/>
      <c r="I8044" s="357" t="s">
        <v>5499</v>
      </c>
      <c r="J8044" s="54"/>
      <c r="K8044" s="24"/>
      <c r="L8044" s="24"/>
      <c r="M8044" s="24"/>
      <c r="N8044" s="49"/>
      <c r="P8044" s="50"/>
      <c r="Q8044" s="50"/>
      <c r="R8044" s="50"/>
      <c r="S8044" s="51"/>
      <c r="T8044" s="51"/>
      <c r="V8044" s="52"/>
      <c r="Z8044" s="53"/>
      <c r="AB8044" s="16"/>
      <c r="AC8044" s="16"/>
      <c r="AD8044" s="16"/>
      <c r="AE8044" s="16"/>
      <c r="AF8044" s="16"/>
      <c r="AG8044" s="16"/>
      <c r="AH8044" s="16"/>
      <c r="AJ8044" s="137">
        <v>22395</v>
      </c>
    </row>
    <row r="8045" spans="1:41" s="6" customFormat="1" ht="24.95" customHeight="1" x14ac:dyDescent="0.45">
      <c r="B8045" s="264" t="s">
        <v>3686</v>
      </c>
      <c r="C8045" s="9"/>
      <c r="D8045" s="120"/>
      <c r="F8045" s="9"/>
      <c r="G8045" s="120"/>
      <c r="H8045"/>
      <c r="I8045" s="254"/>
      <c r="J8045" s="120"/>
      <c r="K8045" s="39"/>
      <c r="L8045" s="120"/>
      <c r="M8045" s="120"/>
      <c r="N8045" s="49"/>
      <c r="P8045" s="50"/>
      <c r="Q8045" s="50"/>
      <c r="R8045" s="50"/>
      <c r="S8045" s="51"/>
      <c r="T8045" s="51"/>
      <c r="V8045" s="52"/>
      <c r="Z8045" s="53"/>
      <c r="AB8045" s="16"/>
      <c r="AC8045" s="16"/>
      <c r="AD8045" s="16"/>
      <c r="AE8045" s="16"/>
      <c r="AF8045" s="16"/>
      <c r="AG8045" s="16"/>
      <c r="AH8045" s="16"/>
      <c r="AJ8045" s="172" t="s">
        <v>4419</v>
      </c>
    </row>
    <row r="8046" spans="1:41" s="18" customFormat="1" ht="15" customHeight="1" x14ac:dyDescent="0.25">
      <c r="B8046" s="257" t="s">
        <v>5311</v>
      </c>
      <c r="C8046" s="192"/>
      <c r="D8046" s="199"/>
      <c r="E8046" s="192"/>
      <c r="F8046" s="202"/>
      <c r="G8046" s="94"/>
      <c r="H8046"/>
      <c r="I8046" s="357" t="s">
        <v>5499</v>
      </c>
      <c r="J8046" s="54"/>
      <c r="K8046" s="24"/>
      <c r="L8046" s="24"/>
      <c r="M8046" s="24"/>
      <c r="N8046" s="44"/>
      <c r="P8046" s="45"/>
      <c r="Q8046" s="45"/>
      <c r="R8046" s="45"/>
      <c r="S8046" s="46"/>
      <c r="T8046" s="46"/>
      <c r="V8046" s="47"/>
      <c r="Z8046" s="48"/>
      <c r="AB8046" s="17"/>
      <c r="AC8046" s="17"/>
      <c r="AD8046" s="17"/>
      <c r="AE8046" s="17"/>
      <c r="AF8046" s="17"/>
      <c r="AG8046" s="17"/>
      <c r="AH8046" s="17"/>
      <c r="AJ8046" s="137" t="s">
        <v>4425</v>
      </c>
    </row>
    <row r="8047" spans="1:41" s="18" customFormat="1" ht="15" customHeight="1" x14ac:dyDescent="0.25">
      <c r="B8047" s="259" t="s">
        <v>5312</v>
      </c>
      <c r="C8047" s="198"/>
      <c r="D8047" s="201"/>
      <c r="E8047" s="198"/>
      <c r="F8047" s="203"/>
      <c r="G8047" s="94"/>
      <c r="H8047"/>
      <c r="I8047" s="357" t="s">
        <v>5499</v>
      </c>
      <c r="J8047" s="54"/>
      <c r="K8047" s="24"/>
      <c r="L8047" s="24"/>
      <c r="M8047" s="24"/>
      <c r="N8047" s="44"/>
      <c r="P8047" s="45"/>
      <c r="Q8047" s="45"/>
      <c r="R8047" s="45"/>
      <c r="S8047" s="46"/>
      <c r="T8047" s="46"/>
      <c r="V8047" s="47"/>
      <c r="Z8047" s="48"/>
      <c r="AB8047" s="17"/>
      <c r="AC8047" s="17"/>
      <c r="AD8047" s="17"/>
      <c r="AE8047" s="17"/>
      <c r="AF8047" s="17"/>
      <c r="AG8047" s="17"/>
      <c r="AH8047" s="17"/>
      <c r="AJ8047" s="137" t="s">
        <v>4425</v>
      </c>
    </row>
    <row r="8048" spans="1:41" s="6" customFormat="1" ht="24.95" customHeight="1" x14ac:dyDescent="0.45">
      <c r="B8048" s="264" t="s">
        <v>6664</v>
      </c>
      <c r="C8048" s="9"/>
      <c r="D8048" s="120"/>
      <c r="F8048" s="9"/>
      <c r="G8048" s="120"/>
      <c r="H8048"/>
      <c r="I8048" s="254"/>
      <c r="J8048" s="120"/>
      <c r="K8048" s="39"/>
      <c r="L8048" s="120"/>
      <c r="M8048" s="120"/>
      <c r="N8048" s="49"/>
      <c r="P8048" s="50"/>
      <c r="Q8048" s="50"/>
      <c r="R8048" s="50"/>
      <c r="S8048" s="51"/>
      <c r="T8048" s="51"/>
      <c r="V8048" s="52"/>
      <c r="Z8048" s="53"/>
      <c r="AB8048" s="16"/>
      <c r="AC8048" s="16"/>
      <c r="AD8048" s="16"/>
      <c r="AE8048" s="16"/>
      <c r="AF8048" s="16"/>
      <c r="AG8048" s="16"/>
      <c r="AH8048" s="16"/>
      <c r="AJ8048" s="172" t="s">
        <v>4419</v>
      </c>
    </row>
    <row r="8049" spans="2:36" s="18" customFormat="1" ht="15" customHeight="1" x14ac:dyDescent="0.25">
      <c r="B8049" s="260" t="s">
        <v>6665</v>
      </c>
      <c r="C8049" s="190"/>
      <c r="D8049" s="204"/>
      <c r="E8049" s="190"/>
      <c r="F8049" s="239" t="s">
        <v>5601</v>
      </c>
      <c r="G8049" s="94"/>
      <c r="H8049"/>
      <c r="I8049" s="357" t="s">
        <v>5499</v>
      </c>
      <c r="J8049" s="54"/>
      <c r="K8049" s="24"/>
      <c r="L8049" s="24"/>
      <c r="M8049" s="24"/>
      <c r="N8049" s="44"/>
      <c r="P8049" s="45"/>
      <c r="Q8049" s="45"/>
      <c r="R8049" s="45"/>
      <c r="S8049" s="46"/>
      <c r="T8049" s="46"/>
      <c r="V8049" s="47"/>
      <c r="Z8049" s="48"/>
      <c r="AB8049" s="17"/>
      <c r="AC8049" s="17"/>
      <c r="AD8049" s="17"/>
      <c r="AE8049" s="17"/>
      <c r="AF8049" s="17"/>
      <c r="AG8049" s="17"/>
      <c r="AH8049" s="17"/>
      <c r="AJ8049" s="137" t="s">
        <v>6671</v>
      </c>
    </row>
    <row r="8050" spans="2:36" s="6" customFormat="1" ht="24.95" customHeight="1" x14ac:dyDescent="0.45">
      <c r="B8050" s="264" t="s">
        <v>4170</v>
      </c>
      <c r="C8050" s="24"/>
      <c r="D8050" s="54"/>
      <c r="F8050" s="24"/>
      <c r="G8050" s="54"/>
      <c r="H8050"/>
      <c r="I8050" s="256"/>
      <c r="J8050" s="54"/>
      <c r="K8050" s="55"/>
      <c r="L8050" s="24"/>
      <c r="M8050" s="24"/>
      <c r="N8050" s="49"/>
      <c r="P8050" s="50"/>
      <c r="Q8050" s="50"/>
      <c r="R8050" s="50"/>
      <c r="S8050" s="51"/>
      <c r="T8050" s="51"/>
      <c r="V8050" s="52"/>
      <c r="Z8050" s="53"/>
      <c r="AB8050" s="16"/>
      <c r="AC8050" s="16"/>
      <c r="AD8050" s="16"/>
      <c r="AE8050" s="16"/>
      <c r="AF8050" s="16"/>
      <c r="AG8050" s="16"/>
      <c r="AH8050" s="16"/>
      <c r="AJ8050" s="136"/>
    </row>
    <row r="8051" spans="2:36" s="6" customFormat="1" ht="15" customHeight="1" x14ac:dyDescent="0.45">
      <c r="B8051" s="257" t="s">
        <v>5313</v>
      </c>
      <c r="C8051" s="192"/>
      <c r="D8051" s="199"/>
      <c r="E8051" s="192"/>
      <c r="F8051" s="251" t="s">
        <v>5516</v>
      </c>
      <c r="G8051" s="94"/>
      <c r="H8051"/>
      <c r="I8051" s="357" t="s">
        <v>5499</v>
      </c>
      <c r="J8051" s="54"/>
      <c r="K8051" s="24"/>
      <c r="L8051" s="24"/>
      <c r="M8051" s="24"/>
      <c r="N8051" s="49"/>
      <c r="P8051" s="50"/>
      <c r="Q8051" s="50"/>
      <c r="R8051" s="50"/>
      <c r="S8051" s="51"/>
      <c r="T8051" s="51"/>
      <c r="V8051" s="52"/>
      <c r="Z8051" s="53"/>
      <c r="AB8051" s="16"/>
      <c r="AC8051" s="16"/>
      <c r="AD8051" s="16"/>
      <c r="AE8051" s="16"/>
      <c r="AF8051" s="16"/>
      <c r="AG8051" s="16"/>
      <c r="AH8051" s="16"/>
      <c r="AI8051" s="18"/>
      <c r="AJ8051" s="137"/>
    </row>
    <row r="8052" spans="2:36" s="6" customFormat="1" ht="15" customHeight="1" x14ac:dyDescent="0.45">
      <c r="B8052" s="258" t="s">
        <v>5314</v>
      </c>
      <c r="C8052" s="194"/>
      <c r="D8052" s="97"/>
      <c r="E8052" s="194"/>
      <c r="F8052" s="251" t="s">
        <v>5516</v>
      </c>
      <c r="G8052" s="94"/>
      <c r="H8052"/>
      <c r="I8052" s="357" t="s">
        <v>5499</v>
      </c>
      <c r="J8052" s="54"/>
      <c r="K8052" s="24"/>
      <c r="L8052" s="54"/>
      <c r="M8052" s="54"/>
      <c r="N8052" s="49"/>
      <c r="P8052" s="50"/>
      <c r="Q8052" s="50"/>
      <c r="R8052" s="50"/>
      <c r="S8052" s="51"/>
      <c r="T8052" s="51"/>
      <c r="V8052" s="52"/>
      <c r="Z8052" s="53"/>
      <c r="AB8052" s="16"/>
      <c r="AC8052" s="16"/>
      <c r="AD8052" s="16"/>
      <c r="AE8052" s="16"/>
      <c r="AF8052" s="16"/>
      <c r="AG8052" s="16"/>
      <c r="AH8052" s="16"/>
      <c r="AJ8052" s="137"/>
    </row>
    <row r="8053" spans="2:36" s="6" customFormat="1" ht="15" customHeight="1" x14ac:dyDescent="0.45">
      <c r="B8053" s="258" t="s">
        <v>5503</v>
      </c>
      <c r="C8053" s="195"/>
      <c r="D8053" s="187"/>
      <c r="E8053" s="195"/>
      <c r="F8053" s="239" t="s">
        <v>5601</v>
      </c>
      <c r="G8053" s="178"/>
      <c r="H8053"/>
      <c r="I8053" s="357" t="s">
        <v>5499</v>
      </c>
      <c r="J8053" s="54"/>
      <c r="K8053" s="24"/>
      <c r="L8053" s="24"/>
      <c r="M8053" s="24"/>
      <c r="N8053" s="49"/>
      <c r="P8053" s="50"/>
      <c r="Q8053" s="50"/>
      <c r="R8053" s="50"/>
      <c r="S8053" s="51"/>
      <c r="T8053" s="51"/>
      <c r="V8053" s="52"/>
      <c r="Z8053" s="53"/>
      <c r="AB8053" s="16"/>
      <c r="AC8053" s="16"/>
      <c r="AD8053" s="16"/>
      <c r="AE8053" s="16"/>
      <c r="AF8053" s="16"/>
      <c r="AG8053" s="16"/>
      <c r="AH8053" s="16"/>
      <c r="AJ8053" s="137"/>
    </row>
    <row r="8054" spans="2:36" s="6" customFormat="1" ht="15" customHeight="1" x14ac:dyDescent="0.45">
      <c r="B8054" s="259" t="s">
        <v>5315</v>
      </c>
      <c r="C8054" s="198"/>
      <c r="D8054" s="201"/>
      <c r="E8054" s="198"/>
      <c r="F8054" s="251" t="s">
        <v>5516</v>
      </c>
      <c r="G8054" s="94"/>
      <c r="H8054"/>
      <c r="I8054" s="357" t="s">
        <v>5499</v>
      </c>
      <c r="J8054" s="54"/>
      <c r="K8054" s="24"/>
      <c r="L8054" s="24"/>
      <c r="M8054" s="24"/>
      <c r="N8054" s="49"/>
      <c r="P8054" s="50"/>
      <c r="Q8054" s="50"/>
      <c r="R8054" s="50"/>
      <c r="S8054" s="51"/>
      <c r="T8054" s="51"/>
      <c r="V8054" s="52"/>
      <c r="Z8054" s="53"/>
      <c r="AB8054" s="16"/>
      <c r="AC8054" s="16"/>
      <c r="AD8054" s="16"/>
      <c r="AE8054" s="16"/>
      <c r="AF8054" s="16"/>
      <c r="AG8054" s="16"/>
      <c r="AH8054" s="16"/>
      <c r="AJ8054" s="137"/>
    </row>
    <row r="8055" spans="2:36" s="6" customFormat="1" ht="24.95" customHeight="1" x14ac:dyDescent="0.45">
      <c r="B8055" s="264" t="s">
        <v>4171</v>
      </c>
      <c r="C8055" s="24"/>
      <c r="D8055" s="54"/>
      <c r="F8055" s="24"/>
      <c r="G8055" s="54"/>
      <c r="H8055"/>
      <c r="I8055" s="256"/>
      <c r="J8055" s="54"/>
      <c r="K8055" s="55"/>
      <c r="L8055" s="54"/>
      <c r="M8055" s="54"/>
      <c r="N8055" s="49"/>
      <c r="P8055" s="50"/>
      <c r="Q8055" s="50"/>
      <c r="R8055" s="50"/>
      <c r="S8055" s="51"/>
      <c r="T8055" s="51"/>
      <c r="V8055" s="52"/>
      <c r="Z8055" s="53"/>
      <c r="AB8055" s="16"/>
      <c r="AC8055" s="16"/>
      <c r="AD8055" s="16"/>
      <c r="AE8055" s="16"/>
      <c r="AF8055" s="16"/>
      <c r="AG8055" s="16"/>
      <c r="AH8055" s="16"/>
      <c r="AJ8055" s="137"/>
    </row>
    <row r="8056" spans="2:36" s="6" customFormat="1" ht="15" customHeight="1" x14ac:dyDescent="0.45">
      <c r="B8056" s="257" t="s">
        <v>6491</v>
      </c>
      <c r="C8056" s="192"/>
      <c r="D8056" s="199"/>
      <c r="E8056" s="192"/>
      <c r="F8056" s="251" t="s">
        <v>5516</v>
      </c>
      <c r="G8056" s="94"/>
      <c r="H8056"/>
      <c r="I8056" s="357" t="s">
        <v>5499</v>
      </c>
      <c r="J8056" s="54"/>
      <c r="K8056" s="24"/>
      <c r="L8056" s="24"/>
      <c r="M8056" s="24"/>
      <c r="N8056" s="49"/>
      <c r="P8056" s="50"/>
      <c r="Q8056" s="50"/>
      <c r="R8056" s="50"/>
      <c r="S8056" s="51"/>
      <c r="T8056" s="51"/>
      <c r="V8056" s="52"/>
      <c r="Z8056" s="53"/>
      <c r="AB8056" s="16"/>
      <c r="AC8056" s="16"/>
      <c r="AD8056" s="16"/>
      <c r="AE8056" s="16"/>
      <c r="AF8056" s="16"/>
      <c r="AG8056" s="16"/>
      <c r="AH8056" s="16"/>
      <c r="AI8056" s="18"/>
      <c r="AJ8056" s="137"/>
    </row>
    <row r="8057" spans="2:36" s="6" customFormat="1" ht="15" customHeight="1" x14ac:dyDescent="0.45">
      <c r="B8057" s="259" t="s">
        <v>6490</v>
      </c>
      <c r="C8057" s="198"/>
      <c r="D8057" s="201"/>
      <c r="E8057" s="198"/>
      <c r="F8057" s="251" t="s">
        <v>5516</v>
      </c>
      <c r="G8057" s="94"/>
      <c r="H8057"/>
      <c r="I8057" s="357" t="s">
        <v>5499</v>
      </c>
      <c r="J8057" s="54"/>
      <c r="K8057" s="24"/>
      <c r="L8057" s="24"/>
      <c r="M8057" s="24"/>
      <c r="N8057" s="49"/>
      <c r="P8057" s="50"/>
      <c r="Q8057" s="50"/>
      <c r="R8057" s="50"/>
      <c r="S8057" s="51"/>
      <c r="T8057" s="51"/>
      <c r="V8057" s="52"/>
      <c r="Z8057" s="53"/>
      <c r="AB8057" s="16"/>
      <c r="AC8057" s="16"/>
      <c r="AD8057" s="16"/>
      <c r="AE8057" s="16"/>
      <c r="AF8057" s="16"/>
      <c r="AG8057" s="16"/>
      <c r="AH8057" s="16"/>
      <c r="AI8057" s="21"/>
      <c r="AJ8057" s="137"/>
    </row>
    <row r="8058" spans="2:36" s="6" customFormat="1" ht="24.95" customHeight="1" x14ac:dyDescent="0.45">
      <c r="B8058" s="264" t="s">
        <v>3690</v>
      </c>
      <c r="C8058" s="24"/>
      <c r="D8058" s="54"/>
      <c r="F8058" s="24"/>
      <c r="G8058" s="54"/>
      <c r="H8058"/>
      <c r="I8058" s="256"/>
      <c r="J8058" s="54"/>
      <c r="K8058" s="55"/>
      <c r="L8058" s="54"/>
      <c r="M8058" s="54"/>
      <c r="N8058" s="49"/>
      <c r="P8058" s="50"/>
      <c r="Q8058" s="50"/>
      <c r="R8058" s="50"/>
      <c r="S8058" s="51"/>
      <c r="T8058" s="51"/>
      <c r="V8058" s="52"/>
      <c r="Z8058" s="53"/>
      <c r="AB8058" s="16"/>
      <c r="AC8058" s="16"/>
      <c r="AD8058" s="16"/>
      <c r="AE8058" s="16"/>
      <c r="AF8058" s="16"/>
      <c r="AG8058" s="16"/>
      <c r="AH8058" s="16"/>
      <c r="AJ8058" s="136" t="s">
        <v>4419</v>
      </c>
    </row>
    <row r="8059" spans="2:36" s="6" customFormat="1" ht="15" customHeight="1" x14ac:dyDescent="0.45">
      <c r="B8059" s="257" t="s">
        <v>5316</v>
      </c>
      <c r="C8059" s="192"/>
      <c r="D8059" s="199"/>
      <c r="E8059" s="192"/>
      <c r="F8059" s="202"/>
      <c r="G8059" s="94"/>
      <c r="H8059"/>
      <c r="I8059" s="357" t="s">
        <v>5499</v>
      </c>
      <c r="J8059" s="54"/>
      <c r="K8059" s="24"/>
      <c r="L8059" s="24"/>
      <c r="M8059" s="24"/>
      <c r="N8059" s="49"/>
      <c r="P8059" s="50"/>
      <c r="Q8059" s="50"/>
      <c r="R8059" s="50"/>
      <c r="S8059" s="51"/>
      <c r="T8059" s="51"/>
      <c r="V8059" s="52"/>
      <c r="Z8059" s="53"/>
      <c r="AB8059" s="16"/>
      <c r="AC8059" s="16"/>
      <c r="AD8059" s="16"/>
      <c r="AE8059" s="16"/>
      <c r="AF8059" s="16"/>
      <c r="AG8059" s="16"/>
      <c r="AH8059" s="16"/>
      <c r="AI8059" s="18"/>
      <c r="AJ8059" s="137" t="s">
        <v>4426</v>
      </c>
    </row>
    <row r="8060" spans="2:36" s="6" customFormat="1" ht="15" customHeight="1" x14ac:dyDescent="0.45">
      <c r="B8060" s="259" t="s">
        <v>5317</v>
      </c>
      <c r="C8060" s="198"/>
      <c r="D8060" s="201"/>
      <c r="E8060" s="198"/>
      <c r="F8060" s="203"/>
      <c r="G8060" s="94"/>
      <c r="H8060"/>
      <c r="I8060" s="357" t="s">
        <v>5499</v>
      </c>
      <c r="J8060" s="54"/>
      <c r="K8060" s="24"/>
      <c r="L8060" s="24"/>
      <c r="M8060" s="24"/>
      <c r="N8060" s="49"/>
      <c r="P8060" s="50"/>
      <c r="Q8060" s="50"/>
      <c r="R8060" s="50"/>
      <c r="S8060" s="51"/>
      <c r="T8060" s="51"/>
      <c r="V8060" s="52"/>
      <c r="Z8060" s="53"/>
      <c r="AB8060" s="16"/>
      <c r="AC8060" s="16"/>
      <c r="AD8060" s="16"/>
      <c r="AE8060" s="16"/>
      <c r="AF8060" s="16"/>
      <c r="AG8060" s="16"/>
      <c r="AH8060" s="16"/>
      <c r="AJ8060" s="137" t="s">
        <v>4426</v>
      </c>
    </row>
    <row r="8061" spans="2:36" s="6" customFormat="1" ht="24.95" customHeight="1" x14ac:dyDescent="0.45">
      <c r="B8061" s="264" t="s">
        <v>4172</v>
      </c>
      <c r="C8061" s="24"/>
      <c r="D8061" s="54"/>
      <c r="F8061" s="24"/>
      <c r="G8061" s="54"/>
      <c r="H8061"/>
      <c r="I8061" s="256"/>
      <c r="J8061" s="54"/>
      <c r="K8061" s="55"/>
      <c r="L8061" s="24"/>
      <c r="M8061" s="24"/>
      <c r="N8061" s="49"/>
      <c r="P8061" s="50"/>
      <c r="Q8061" s="50"/>
      <c r="R8061" s="50"/>
      <c r="S8061" s="51"/>
      <c r="T8061" s="51"/>
      <c r="V8061" s="52"/>
      <c r="Z8061" s="53"/>
      <c r="AB8061" s="16"/>
      <c r="AC8061" s="16"/>
      <c r="AD8061" s="16"/>
      <c r="AE8061" s="16"/>
      <c r="AF8061" s="16"/>
      <c r="AG8061" s="16"/>
      <c r="AH8061" s="16"/>
      <c r="AJ8061" s="137"/>
    </row>
    <row r="8062" spans="2:36" s="6" customFormat="1" ht="15" customHeight="1" x14ac:dyDescent="0.45">
      <c r="B8062" s="260" t="s">
        <v>3283</v>
      </c>
      <c r="C8062" s="190"/>
      <c r="D8062" s="204"/>
      <c r="E8062" s="190"/>
      <c r="F8062" s="191"/>
      <c r="G8062" s="94"/>
      <c r="H8062"/>
      <c r="I8062" s="357" t="s">
        <v>5499</v>
      </c>
      <c r="J8062" s="54"/>
      <c r="K8062" s="24"/>
      <c r="L8062" s="24"/>
      <c r="M8062" s="24"/>
      <c r="N8062" s="49"/>
      <c r="P8062" s="50"/>
      <c r="Q8062" s="50"/>
      <c r="R8062" s="50"/>
      <c r="S8062" s="51"/>
      <c r="T8062" s="51"/>
      <c r="V8062" s="52"/>
      <c r="Z8062" s="53"/>
      <c r="AB8062" s="16"/>
      <c r="AC8062" s="16"/>
      <c r="AD8062" s="16"/>
      <c r="AE8062" s="16"/>
      <c r="AF8062" s="16"/>
      <c r="AG8062" s="16"/>
      <c r="AH8062" s="16"/>
      <c r="AJ8062" s="137"/>
    </row>
    <row r="8063" spans="2:36" s="6" customFormat="1" ht="24.95" customHeight="1" x14ac:dyDescent="0.45">
      <c r="B8063" s="264" t="s">
        <v>3700</v>
      </c>
      <c r="C8063" s="24"/>
      <c r="D8063" s="54"/>
      <c r="F8063" s="24"/>
      <c r="G8063" s="54"/>
      <c r="H8063"/>
      <c r="I8063" s="256"/>
      <c r="J8063" s="54"/>
      <c r="K8063" s="55"/>
      <c r="L8063" s="24"/>
      <c r="M8063" s="24"/>
      <c r="N8063" s="49"/>
      <c r="P8063" s="50"/>
      <c r="Q8063" s="50"/>
      <c r="R8063" s="50"/>
      <c r="S8063" s="51"/>
      <c r="T8063" s="51"/>
      <c r="V8063" s="52"/>
      <c r="Z8063" s="53"/>
      <c r="AB8063" s="16"/>
      <c r="AC8063" s="16"/>
      <c r="AD8063" s="16"/>
      <c r="AE8063" s="16"/>
      <c r="AF8063" s="16"/>
      <c r="AG8063" s="16"/>
      <c r="AH8063" s="16"/>
      <c r="AJ8063" s="137"/>
    </row>
    <row r="8064" spans="2:36" s="6" customFormat="1" ht="15" customHeight="1" x14ac:dyDescent="0.45">
      <c r="B8064" s="257" t="s">
        <v>7652</v>
      </c>
      <c r="C8064" s="192"/>
      <c r="D8064" s="199"/>
      <c r="E8064" s="192"/>
      <c r="F8064" s="239" t="s">
        <v>5601</v>
      </c>
      <c r="G8064" s="94"/>
      <c r="H8064"/>
      <c r="I8064" s="357" t="s">
        <v>5499</v>
      </c>
      <c r="J8064" s="54"/>
      <c r="K8064" s="24"/>
      <c r="L8064" s="24"/>
      <c r="M8064" s="24"/>
      <c r="N8064" s="49"/>
      <c r="P8064" s="50"/>
      <c r="Q8064" s="50"/>
      <c r="R8064" s="50"/>
      <c r="S8064" s="51"/>
      <c r="T8064" s="51"/>
      <c r="V8064" s="52"/>
      <c r="Z8064" s="53"/>
      <c r="AB8064" s="16"/>
      <c r="AC8064" s="16"/>
      <c r="AD8064" s="16"/>
      <c r="AE8064" s="16"/>
      <c r="AF8064" s="16"/>
      <c r="AG8064" s="16"/>
      <c r="AH8064" s="16"/>
      <c r="AJ8064" s="137"/>
    </row>
    <row r="8065" spans="2:36" s="6" customFormat="1" ht="15" customHeight="1" x14ac:dyDescent="0.45">
      <c r="B8065" s="257" t="s">
        <v>7650</v>
      </c>
      <c r="C8065" s="192"/>
      <c r="D8065" s="199"/>
      <c r="E8065" s="192"/>
      <c r="F8065" s="251" t="s">
        <v>5516</v>
      </c>
      <c r="G8065" s="94"/>
      <c r="H8065"/>
      <c r="I8065" s="357" t="s">
        <v>5499</v>
      </c>
      <c r="J8065" s="54"/>
      <c r="K8065" s="24"/>
      <c r="L8065" s="24"/>
      <c r="M8065" s="24"/>
      <c r="N8065" s="49"/>
      <c r="P8065" s="50"/>
      <c r="Q8065" s="50"/>
      <c r="R8065" s="50"/>
      <c r="S8065" s="51"/>
      <c r="T8065" s="51"/>
      <c r="V8065" s="52"/>
      <c r="Z8065" s="53"/>
      <c r="AB8065" s="16"/>
      <c r="AC8065" s="16"/>
      <c r="AD8065" s="16"/>
      <c r="AE8065" s="16"/>
      <c r="AF8065" s="16"/>
      <c r="AG8065" s="16"/>
      <c r="AH8065" s="16"/>
      <c r="AJ8065" s="137"/>
    </row>
    <row r="8066" spans="2:36" s="6" customFormat="1" ht="15" customHeight="1" x14ac:dyDescent="0.45">
      <c r="B8066" s="259" t="s">
        <v>7651</v>
      </c>
      <c r="C8066" s="205"/>
      <c r="D8066" s="206"/>
      <c r="E8066" s="205"/>
      <c r="F8066" s="239" t="s">
        <v>5601</v>
      </c>
      <c r="G8066" s="178"/>
      <c r="H8066"/>
      <c r="I8066" s="357" t="s">
        <v>5499</v>
      </c>
      <c r="J8066" s="54"/>
      <c r="K8066" s="24"/>
      <c r="L8066" s="24"/>
      <c r="M8066" s="24"/>
      <c r="N8066" s="49"/>
      <c r="P8066" s="50"/>
      <c r="Q8066" s="50"/>
      <c r="R8066" s="50"/>
      <c r="S8066" s="51"/>
      <c r="T8066" s="51"/>
      <c r="V8066" s="52"/>
      <c r="Z8066" s="53"/>
      <c r="AB8066" s="16"/>
      <c r="AC8066" s="16"/>
      <c r="AD8066" s="16"/>
      <c r="AE8066" s="16"/>
      <c r="AF8066" s="16"/>
      <c r="AG8066" s="16"/>
      <c r="AH8066" s="16"/>
      <c r="AJ8066" s="137"/>
    </row>
    <row r="8067" spans="2:36" s="6" customFormat="1" ht="15" customHeight="1" x14ac:dyDescent="0.45">
      <c r="B8067" s="258" t="s">
        <v>7855</v>
      </c>
      <c r="C8067" s="194"/>
      <c r="D8067" s="97"/>
      <c r="E8067" s="194"/>
      <c r="F8067" s="239" t="s">
        <v>5601</v>
      </c>
      <c r="G8067" s="94"/>
      <c r="H8067"/>
      <c r="I8067" s="357" t="s">
        <v>5499</v>
      </c>
      <c r="J8067" s="54"/>
      <c r="K8067" s="24"/>
      <c r="L8067" s="24"/>
      <c r="M8067" s="24"/>
      <c r="N8067" s="49"/>
      <c r="P8067" s="50"/>
      <c r="Q8067" s="50"/>
      <c r="R8067" s="50"/>
      <c r="S8067" s="51"/>
      <c r="T8067" s="51"/>
      <c r="V8067" s="52"/>
      <c r="Z8067" s="53"/>
      <c r="AB8067" s="16"/>
      <c r="AC8067" s="16"/>
      <c r="AD8067" s="16"/>
      <c r="AE8067" s="16"/>
      <c r="AF8067" s="16"/>
      <c r="AG8067" s="16"/>
      <c r="AH8067" s="16"/>
      <c r="AJ8067" s="137"/>
    </row>
    <row r="8068" spans="2:36" s="6" customFormat="1" ht="24.95" customHeight="1" x14ac:dyDescent="0.45">
      <c r="B8068" s="264" t="s">
        <v>3698</v>
      </c>
      <c r="C8068" s="24"/>
      <c r="D8068" s="54"/>
      <c r="F8068" s="24"/>
      <c r="G8068" s="54"/>
      <c r="H8068"/>
      <c r="I8068" s="256"/>
      <c r="J8068" s="54"/>
      <c r="K8068" s="55"/>
      <c r="L8068" s="24"/>
      <c r="M8068" s="24"/>
      <c r="N8068" s="49"/>
      <c r="P8068" s="50"/>
      <c r="Q8068" s="50"/>
      <c r="R8068" s="50"/>
      <c r="S8068" s="51"/>
      <c r="T8068" s="51"/>
      <c r="V8068" s="52"/>
      <c r="Z8068" s="53"/>
      <c r="AB8068" s="16"/>
      <c r="AC8068" s="16"/>
      <c r="AD8068" s="16"/>
      <c r="AE8068" s="16"/>
      <c r="AF8068" s="16"/>
      <c r="AG8068" s="16"/>
      <c r="AH8068" s="16"/>
      <c r="AJ8068" s="136" t="s">
        <v>4419</v>
      </c>
    </row>
    <row r="8069" spans="2:36" s="6" customFormat="1" ht="15" customHeight="1" x14ac:dyDescent="0.45">
      <c r="B8069" s="257" t="s">
        <v>5318</v>
      </c>
      <c r="C8069" s="192"/>
      <c r="D8069" s="199"/>
      <c r="E8069" s="192"/>
      <c r="F8069" s="251" t="s">
        <v>5516</v>
      </c>
      <c r="G8069" s="94"/>
      <c r="H8069"/>
      <c r="I8069" s="357" t="s">
        <v>5499</v>
      </c>
      <c r="J8069" s="54"/>
      <c r="K8069" s="24"/>
      <c r="L8069" s="24"/>
      <c r="M8069" s="24"/>
      <c r="N8069" s="49"/>
      <c r="P8069" s="50"/>
      <c r="Q8069" s="50"/>
      <c r="R8069" s="50"/>
      <c r="S8069" s="51"/>
      <c r="T8069" s="51"/>
      <c r="V8069" s="52"/>
      <c r="Z8069" s="53"/>
      <c r="AB8069" s="16"/>
      <c r="AC8069" s="16"/>
      <c r="AD8069" s="16"/>
      <c r="AE8069" s="16"/>
      <c r="AF8069" s="16"/>
      <c r="AG8069" s="16"/>
      <c r="AH8069" s="16"/>
      <c r="AJ8069" s="137" t="s">
        <v>4427</v>
      </c>
    </row>
    <row r="8070" spans="2:36" s="6" customFormat="1" ht="15" customHeight="1" x14ac:dyDescent="0.45">
      <c r="B8070" s="258" t="s">
        <v>5501</v>
      </c>
      <c r="C8070" s="194"/>
      <c r="D8070" s="97"/>
      <c r="E8070" s="194"/>
      <c r="F8070" s="251" t="s">
        <v>5516</v>
      </c>
      <c r="G8070" s="94"/>
      <c r="H8070"/>
      <c r="I8070" s="357" t="s">
        <v>5499</v>
      </c>
      <c r="J8070" s="54"/>
      <c r="K8070" s="24"/>
      <c r="L8070" s="24"/>
      <c r="M8070" s="24"/>
      <c r="N8070" s="49"/>
      <c r="P8070" s="50"/>
      <c r="Q8070" s="50"/>
      <c r="R8070" s="50"/>
      <c r="S8070" s="51"/>
      <c r="T8070" s="51"/>
      <c r="V8070" s="52"/>
      <c r="Z8070" s="53"/>
      <c r="AB8070" s="16"/>
      <c r="AC8070" s="16"/>
      <c r="AD8070" s="16"/>
      <c r="AE8070" s="16"/>
      <c r="AF8070" s="16"/>
      <c r="AG8070" s="16"/>
      <c r="AH8070" s="16"/>
      <c r="AJ8070" s="137" t="s">
        <v>4428</v>
      </c>
    </row>
    <row r="8071" spans="2:36" s="6" customFormat="1" ht="15" customHeight="1" x14ac:dyDescent="0.45">
      <c r="B8071" s="258" t="s">
        <v>5502</v>
      </c>
      <c r="C8071" s="194"/>
      <c r="D8071" s="97"/>
      <c r="E8071" s="194"/>
      <c r="F8071" s="251" t="s">
        <v>5516</v>
      </c>
      <c r="G8071" s="94"/>
      <c r="H8071"/>
      <c r="I8071" s="357" t="s">
        <v>5499</v>
      </c>
      <c r="J8071" s="54"/>
      <c r="K8071" s="24"/>
      <c r="L8071" s="24"/>
      <c r="M8071" s="24"/>
      <c r="N8071" s="49"/>
      <c r="P8071" s="50"/>
      <c r="Q8071" s="50"/>
      <c r="R8071" s="50"/>
      <c r="S8071" s="51"/>
      <c r="T8071" s="51"/>
      <c r="V8071" s="52"/>
      <c r="Z8071" s="53"/>
      <c r="AB8071" s="16"/>
      <c r="AC8071" s="16"/>
      <c r="AD8071" s="16"/>
      <c r="AE8071" s="16"/>
      <c r="AF8071" s="16"/>
      <c r="AG8071" s="16"/>
      <c r="AH8071" s="16"/>
      <c r="AJ8071" s="137" t="s">
        <v>4428</v>
      </c>
    </row>
    <row r="8072" spans="2:36" s="6" customFormat="1" ht="15" customHeight="1" x14ac:dyDescent="0.45">
      <c r="B8072" s="258" t="s">
        <v>5319</v>
      </c>
      <c r="C8072" s="194"/>
      <c r="D8072" s="97"/>
      <c r="E8072" s="194"/>
      <c r="F8072" s="251" t="s">
        <v>5516</v>
      </c>
      <c r="G8072" s="94"/>
      <c r="H8072"/>
      <c r="I8072" s="357" t="s">
        <v>5499</v>
      </c>
      <c r="J8072" s="54"/>
      <c r="K8072" s="24"/>
      <c r="L8072" s="24"/>
      <c r="M8072" s="24"/>
      <c r="N8072" s="49"/>
      <c r="P8072" s="50"/>
      <c r="Q8072" s="50"/>
      <c r="R8072" s="50"/>
      <c r="S8072" s="51"/>
      <c r="T8072" s="51"/>
      <c r="V8072" s="52"/>
      <c r="Z8072" s="53"/>
      <c r="AB8072" s="16"/>
      <c r="AC8072" s="16"/>
      <c r="AD8072" s="16"/>
      <c r="AE8072" s="16"/>
      <c r="AF8072" s="16"/>
      <c r="AG8072" s="16"/>
      <c r="AH8072" s="16"/>
      <c r="AJ8072" s="137"/>
    </row>
    <row r="8073" spans="2:36" s="6" customFormat="1" ht="15" customHeight="1" x14ac:dyDescent="0.45">
      <c r="B8073" s="258" t="s">
        <v>5320</v>
      </c>
      <c r="C8073" s="194"/>
      <c r="D8073" s="97"/>
      <c r="E8073" s="194"/>
      <c r="F8073" s="251" t="s">
        <v>5516</v>
      </c>
      <c r="G8073" s="94"/>
      <c r="H8073"/>
      <c r="I8073" s="357" t="s">
        <v>5499</v>
      </c>
      <c r="J8073" s="54"/>
      <c r="K8073" s="24"/>
      <c r="L8073" s="24"/>
      <c r="M8073" s="24"/>
      <c r="N8073" s="49"/>
      <c r="P8073" s="50"/>
      <c r="Q8073" s="50"/>
      <c r="R8073" s="50"/>
      <c r="S8073" s="51"/>
      <c r="T8073" s="51"/>
      <c r="V8073" s="52"/>
      <c r="Z8073" s="53"/>
      <c r="AB8073" s="16"/>
      <c r="AC8073" s="16"/>
      <c r="AD8073" s="16"/>
      <c r="AE8073" s="16"/>
      <c r="AF8073" s="16"/>
      <c r="AG8073" s="16"/>
      <c r="AH8073" s="16"/>
      <c r="AJ8073" s="137"/>
    </row>
    <row r="8074" spans="2:36" s="6" customFormat="1" ht="15" customHeight="1" x14ac:dyDescent="0.45">
      <c r="B8074" s="258" t="s">
        <v>5321</v>
      </c>
      <c r="C8074" s="194"/>
      <c r="D8074" s="97"/>
      <c r="E8074" s="194"/>
      <c r="F8074" s="251" t="s">
        <v>5516</v>
      </c>
      <c r="G8074" s="94"/>
      <c r="H8074"/>
      <c r="I8074" s="357" t="s">
        <v>5499</v>
      </c>
      <c r="J8074" s="54"/>
      <c r="K8074" s="24"/>
      <c r="L8074" s="24"/>
      <c r="M8074" s="24"/>
      <c r="N8074" s="49"/>
      <c r="P8074" s="50"/>
      <c r="Q8074" s="50"/>
      <c r="R8074" s="50"/>
      <c r="S8074" s="51"/>
      <c r="T8074" s="51"/>
      <c r="V8074" s="52"/>
      <c r="Z8074" s="53"/>
      <c r="AB8074" s="16"/>
      <c r="AC8074" s="16"/>
      <c r="AD8074" s="16"/>
      <c r="AE8074" s="16"/>
      <c r="AF8074" s="16"/>
      <c r="AG8074" s="16"/>
      <c r="AH8074" s="16"/>
      <c r="AJ8074" s="137"/>
    </row>
    <row r="8075" spans="2:36" s="18" customFormat="1" ht="15" customHeight="1" x14ac:dyDescent="0.25">
      <c r="B8075" s="259" t="s">
        <v>6540</v>
      </c>
      <c r="C8075" s="198"/>
      <c r="D8075" s="201"/>
      <c r="E8075" s="198"/>
      <c r="F8075" s="239" t="s">
        <v>5601</v>
      </c>
      <c r="G8075" s="94"/>
      <c r="H8075"/>
      <c r="I8075" s="357" t="s">
        <v>5499</v>
      </c>
      <c r="J8075" s="54"/>
      <c r="K8075" s="24"/>
      <c r="L8075" s="24"/>
      <c r="M8075" s="24"/>
      <c r="N8075" s="44"/>
      <c r="P8075" s="45"/>
      <c r="Q8075" s="45"/>
      <c r="R8075" s="45"/>
      <c r="S8075" s="46"/>
      <c r="T8075" s="46"/>
      <c r="V8075" s="47"/>
      <c r="Z8075" s="48"/>
      <c r="AB8075" s="17"/>
      <c r="AC8075" s="17"/>
      <c r="AD8075" s="17"/>
      <c r="AE8075" s="17"/>
      <c r="AF8075" s="17"/>
      <c r="AG8075" s="17"/>
      <c r="AH8075" s="17"/>
      <c r="AJ8075" s="137"/>
    </row>
    <row r="8076" spans="2:36" s="6" customFormat="1" ht="24.95" customHeight="1" x14ac:dyDescent="0.45">
      <c r="B8076" s="264" t="s">
        <v>6687</v>
      </c>
      <c r="C8076" s="24"/>
      <c r="D8076" s="54"/>
      <c r="F8076" s="24"/>
      <c r="G8076" s="54"/>
      <c r="H8076"/>
      <c r="I8076" s="256"/>
      <c r="J8076" s="54"/>
      <c r="K8076" s="55"/>
      <c r="L8076" s="24"/>
      <c r="M8076" s="24"/>
      <c r="N8076" s="49"/>
      <c r="P8076" s="50"/>
      <c r="Q8076" s="50"/>
      <c r="R8076" s="50"/>
      <c r="S8076" s="51"/>
      <c r="T8076" s="51"/>
      <c r="V8076" s="52"/>
      <c r="Z8076" s="53"/>
      <c r="AB8076" s="16"/>
      <c r="AC8076" s="16"/>
      <c r="AD8076" s="16"/>
      <c r="AE8076" s="16"/>
      <c r="AF8076" s="16"/>
      <c r="AG8076" s="16"/>
      <c r="AH8076" s="16"/>
      <c r="AJ8076" s="136"/>
    </row>
    <row r="8077" spans="2:36" s="6" customFormat="1" ht="15" customHeight="1" x14ac:dyDescent="0.45">
      <c r="B8077" s="260" t="s">
        <v>5603</v>
      </c>
      <c r="C8077" s="207"/>
      <c r="D8077" s="208"/>
      <c r="E8077" s="207"/>
      <c r="F8077" s="239" t="s">
        <v>5601</v>
      </c>
      <c r="G8077" s="178"/>
      <c r="H8077"/>
      <c r="I8077" s="357" t="s">
        <v>5499</v>
      </c>
      <c r="J8077" s="54"/>
      <c r="K8077" s="24"/>
      <c r="L8077" s="24"/>
      <c r="M8077" s="24"/>
      <c r="N8077" s="49"/>
      <c r="P8077" s="50"/>
      <c r="Q8077" s="50"/>
      <c r="R8077" s="50"/>
      <c r="S8077" s="51"/>
      <c r="T8077" s="51"/>
      <c r="V8077" s="52"/>
      <c r="Z8077" s="53"/>
      <c r="AB8077" s="16"/>
      <c r="AC8077" s="16"/>
      <c r="AD8077" s="16"/>
      <c r="AE8077" s="16"/>
      <c r="AF8077" s="16"/>
      <c r="AG8077" s="16"/>
      <c r="AH8077" s="16"/>
      <c r="AJ8077" s="137"/>
    </row>
    <row r="8078" spans="2:36" s="6" customFormat="1" ht="24.95" customHeight="1" x14ac:dyDescent="0.45">
      <c r="B8078" s="264" t="s">
        <v>5509</v>
      </c>
      <c r="C8078" s="24"/>
      <c r="D8078" s="54"/>
      <c r="F8078" s="24"/>
      <c r="G8078" s="54"/>
      <c r="H8078"/>
      <c r="I8078" s="256"/>
      <c r="J8078" s="54"/>
      <c r="K8078" s="55"/>
      <c r="L8078" s="24"/>
      <c r="M8078" s="24"/>
      <c r="N8078" s="49"/>
      <c r="P8078" s="50"/>
      <c r="Q8078" s="50"/>
      <c r="R8078" s="50"/>
      <c r="S8078" s="51"/>
      <c r="T8078" s="51"/>
      <c r="V8078" s="52"/>
      <c r="Z8078" s="53"/>
      <c r="AB8078" s="16"/>
      <c r="AC8078" s="16"/>
      <c r="AD8078" s="16"/>
      <c r="AE8078" s="16"/>
      <c r="AF8078" s="16"/>
      <c r="AG8078" s="16"/>
      <c r="AH8078" s="16"/>
      <c r="AJ8078" s="136" t="s">
        <v>4419</v>
      </c>
    </row>
    <row r="8079" spans="2:36" s="18" customFormat="1" ht="15" customHeight="1" x14ac:dyDescent="0.25">
      <c r="B8079" s="257" t="s">
        <v>5510</v>
      </c>
      <c r="C8079" s="209"/>
      <c r="D8079" s="210"/>
      <c r="E8079" s="192"/>
      <c r="F8079" s="251" t="s">
        <v>5516</v>
      </c>
      <c r="G8079" s="94"/>
      <c r="H8079"/>
      <c r="I8079" s="357" t="s">
        <v>5499</v>
      </c>
      <c r="J8079"/>
      <c r="K8079" s="24"/>
      <c r="L8079" s="54"/>
      <c r="M8079" s="54"/>
      <c r="N8079" s="44"/>
      <c r="P8079" s="45"/>
      <c r="Q8079" s="45"/>
      <c r="R8079" s="45"/>
      <c r="S8079" s="46"/>
      <c r="T8079" s="46"/>
      <c r="V8079" s="47"/>
      <c r="Z8079" s="48"/>
      <c r="AB8079" s="17"/>
      <c r="AC8079" s="17"/>
      <c r="AD8079" s="17"/>
      <c r="AE8079" s="17"/>
      <c r="AF8079" s="17"/>
      <c r="AG8079" s="17"/>
      <c r="AH8079" s="17"/>
      <c r="AJ8079"/>
    </row>
    <row r="8080" spans="2:36" s="18" customFormat="1" ht="15" customHeight="1" x14ac:dyDescent="0.25">
      <c r="B8080" s="258" t="s">
        <v>5511</v>
      </c>
      <c r="C8080" s="200"/>
      <c r="D8080" s="21"/>
      <c r="E8080" s="194"/>
      <c r="F8080" s="251" t="s">
        <v>5516</v>
      </c>
      <c r="G8080" s="94"/>
      <c r="H8080"/>
      <c r="I8080" s="357" t="s">
        <v>5499</v>
      </c>
      <c r="J8080"/>
      <c r="K8080" s="24"/>
      <c r="L8080" s="54"/>
      <c r="M8080" s="54"/>
      <c r="N8080" s="44"/>
      <c r="P8080" s="45"/>
      <c r="Q8080" s="45"/>
      <c r="R8080" s="45"/>
      <c r="S8080" s="46"/>
      <c r="T8080" s="46"/>
      <c r="V8080" s="47"/>
      <c r="Z8080" s="48"/>
      <c r="AB8080" s="17"/>
      <c r="AC8080" s="17"/>
      <c r="AD8080" s="17"/>
      <c r="AE8080" s="17"/>
      <c r="AF8080" s="17"/>
      <c r="AG8080" s="17"/>
      <c r="AH8080" s="17"/>
      <c r="AJ8080"/>
    </row>
    <row r="8081" spans="2:36" s="18" customFormat="1" ht="15" customHeight="1" x14ac:dyDescent="0.25">
      <c r="B8081" s="259" t="s">
        <v>5512</v>
      </c>
      <c r="C8081" s="211"/>
      <c r="D8081" s="212"/>
      <c r="E8081" s="198"/>
      <c r="F8081" s="251" t="s">
        <v>5516</v>
      </c>
      <c r="G8081" s="94"/>
      <c r="H8081"/>
      <c r="I8081" s="357" t="s">
        <v>5499</v>
      </c>
      <c r="J8081"/>
      <c r="K8081" s="24"/>
      <c r="L8081" s="54"/>
      <c r="M8081" s="54"/>
      <c r="N8081" s="44"/>
      <c r="P8081" s="45"/>
      <c r="Q8081" s="45"/>
      <c r="R8081" s="45"/>
      <c r="S8081" s="46"/>
      <c r="T8081" s="46"/>
      <c r="V8081" s="47"/>
      <c r="Z8081" s="48"/>
      <c r="AB8081" s="17"/>
      <c r="AC8081" s="17"/>
      <c r="AD8081" s="17"/>
      <c r="AE8081" s="17"/>
      <c r="AF8081" s="17"/>
      <c r="AG8081" s="17"/>
      <c r="AH8081" s="17"/>
      <c r="AJ8081"/>
    </row>
    <row r="8082" spans="2:36" s="6" customFormat="1" ht="24.95" customHeight="1" x14ac:dyDescent="0.45">
      <c r="B8082" s="264" t="s">
        <v>3701</v>
      </c>
      <c r="C8082" s="24"/>
      <c r="D8082" s="54"/>
      <c r="F8082" s="24"/>
      <c r="G8082" s="54"/>
      <c r="H8082"/>
      <c r="I8082" s="256"/>
      <c r="J8082" s="54"/>
      <c r="K8082" s="55"/>
      <c r="L8082" s="24"/>
      <c r="M8082" s="24"/>
      <c r="N8082" s="49"/>
      <c r="P8082" s="50"/>
      <c r="Q8082" s="50"/>
      <c r="R8082" s="50"/>
      <c r="S8082" s="51"/>
      <c r="T8082" s="51"/>
      <c r="V8082" s="52"/>
      <c r="Z8082" s="53"/>
      <c r="AB8082" s="16"/>
      <c r="AC8082" s="16"/>
      <c r="AD8082" s="16"/>
      <c r="AE8082" s="16"/>
      <c r="AF8082" s="16"/>
      <c r="AG8082" s="16"/>
      <c r="AH8082" s="16"/>
      <c r="AJ8082" s="136" t="s">
        <v>4419</v>
      </c>
    </row>
    <row r="8083" spans="2:36" s="6" customFormat="1" ht="15" customHeight="1" x14ac:dyDescent="0.45">
      <c r="B8083" s="258" t="s">
        <v>5323</v>
      </c>
      <c r="C8083" s="194"/>
      <c r="D8083" s="97"/>
      <c r="E8083" s="194"/>
      <c r="F8083" s="239" t="s">
        <v>5601</v>
      </c>
      <c r="G8083" s="94"/>
      <c r="H8083"/>
      <c r="I8083" s="357" t="s">
        <v>5499</v>
      </c>
      <c r="J8083" s="54"/>
      <c r="K8083" s="24"/>
      <c r="L8083" s="24"/>
      <c r="M8083" s="24"/>
      <c r="N8083" s="49"/>
      <c r="P8083" s="50"/>
      <c r="Q8083" s="50"/>
      <c r="R8083" s="50"/>
      <c r="S8083" s="51"/>
      <c r="T8083" s="51"/>
      <c r="V8083" s="52"/>
      <c r="Z8083" s="53"/>
      <c r="AB8083" s="16"/>
      <c r="AC8083" s="16"/>
      <c r="AD8083" s="16"/>
      <c r="AE8083" s="16"/>
      <c r="AF8083" s="16"/>
      <c r="AG8083" s="16"/>
      <c r="AH8083" s="16"/>
      <c r="AJ8083" s="137"/>
    </row>
    <row r="8084" spans="2:36" s="6" customFormat="1" ht="15" customHeight="1" x14ac:dyDescent="0.45">
      <c r="B8084" s="259" t="s">
        <v>5324</v>
      </c>
      <c r="C8084" s="198"/>
      <c r="D8084" s="201"/>
      <c r="E8084" s="198"/>
      <c r="F8084" s="239" t="s">
        <v>5601</v>
      </c>
      <c r="G8084" s="94"/>
      <c r="H8084"/>
      <c r="I8084" s="357" t="s">
        <v>5499</v>
      </c>
      <c r="J8084" s="54"/>
      <c r="K8084" s="24"/>
      <c r="L8084" s="24"/>
      <c r="M8084" s="24"/>
      <c r="N8084" s="49"/>
      <c r="P8084" s="50"/>
      <c r="Q8084" s="50"/>
      <c r="R8084" s="50"/>
      <c r="S8084" s="51"/>
      <c r="T8084" s="51"/>
      <c r="V8084" s="52"/>
      <c r="Z8084" s="53"/>
      <c r="AB8084" s="16"/>
      <c r="AC8084" s="16"/>
      <c r="AD8084" s="16"/>
      <c r="AE8084" s="16"/>
      <c r="AF8084" s="16"/>
      <c r="AG8084" s="16"/>
      <c r="AH8084" s="16"/>
      <c r="AJ8084" s="137"/>
    </row>
    <row r="8085" spans="2:36" s="6" customFormat="1" ht="15" customHeight="1" x14ac:dyDescent="0.45">
      <c r="B8085" s="257" t="s">
        <v>5322</v>
      </c>
      <c r="C8085" s="192"/>
      <c r="D8085" s="199"/>
      <c r="E8085" s="192"/>
      <c r="F8085" s="202"/>
      <c r="G8085" s="94"/>
      <c r="H8085"/>
      <c r="I8085" s="357" t="s">
        <v>5499</v>
      </c>
      <c r="J8085" s="54"/>
      <c r="K8085" s="24"/>
      <c r="L8085" s="24"/>
      <c r="M8085" s="24"/>
      <c r="N8085" s="49"/>
      <c r="P8085" s="50"/>
      <c r="Q8085" s="50"/>
      <c r="R8085" s="50"/>
      <c r="S8085" s="51"/>
      <c r="T8085" s="51"/>
      <c r="V8085" s="52"/>
      <c r="Z8085" s="53"/>
      <c r="AB8085" s="16"/>
      <c r="AC8085" s="16"/>
      <c r="AD8085" s="16"/>
      <c r="AE8085" s="16"/>
      <c r="AF8085" s="16"/>
      <c r="AG8085" s="16"/>
      <c r="AH8085" s="16"/>
      <c r="AJ8085" s="137" t="s">
        <v>4429</v>
      </c>
    </row>
    <row r="8086" spans="2:36" s="6" customFormat="1" ht="24.95" customHeight="1" x14ac:dyDescent="0.45">
      <c r="B8086" s="264" t="s">
        <v>4173</v>
      </c>
      <c r="C8086" s="24"/>
      <c r="D8086" s="54"/>
      <c r="F8086" s="24"/>
      <c r="G8086" s="54"/>
      <c r="H8086"/>
      <c r="I8086" s="256"/>
      <c r="J8086" s="54"/>
      <c r="K8086" s="55"/>
      <c r="L8086" s="24"/>
      <c r="M8086" s="24"/>
      <c r="N8086" s="49"/>
      <c r="P8086" s="50"/>
      <c r="Q8086" s="50"/>
      <c r="R8086" s="50"/>
      <c r="S8086" s="51"/>
      <c r="T8086" s="51"/>
      <c r="V8086" s="52"/>
      <c r="Z8086" s="53"/>
      <c r="AB8086" s="16"/>
      <c r="AC8086" s="16"/>
      <c r="AD8086" s="16"/>
      <c r="AE8086" s="16"/>
      <c r="AF8086" s="16"/>
      <c r="AG8086" s="16"/>
      <c r="AH8086" s="16"/>
      <c r="AJ8086" s="136" t="s">
        <v>4419</v>
      </c>
    </row>
    <row r="8087" spans="2:36" s="6" customFormat="1" ht="15" customHeight="1" x14ac:dyDescent="0.45">
      <c r="B8087" s="257" t="s">
        <v>5325</v>
      </c>
      <c r="C8087" s="192"/>
      <c r="D8087" s="199"/>
      <c r="E8087" s="192"/>
      <c r="F8087" s="202"/>
      <c r="G8087" s="94"/>
      <c r="H8087"/>
      <c r="I8087" s="357" t="s">
        <v>5499</v>
      </c>
      <c r="J8087" s="54"/>
      <c r="K8087" s="24"/>
      <c r="L8087" s="24"/>
      <c r="M8087" s="24"/>
      <c r="N8087" s="49"/>
      <c r="P8087" s="50"/>
      <c r="Q8087" s="50"/>
      <c r="R8087" s="50"/>
      <c r="S8087" s="51"/>
      <c r="T8087" s="51"/>
      <c r="V8087" s="52"/>
      <c r="Z8087" s="53"/>
      <c r="AB8087" s="16"/>
      <c r="AC8087" s="16"/>
      <c r="AD8087" s="16"/>
      <c r="AE8087" s="16"/>
      <c r="AF8087" s="16"/>
      <c r="AG8087" s="16"/>
      <c r="AH8087" s="16"/>
      <c r="AJ8087" s="137" t="s">
        <v>4430</v>
      </c>
    </row>
    <row r="8088" spans="2:36" s="6" customFormat="1" ht="15" customHeight="1" x14ac:dyDescent="0.45">
      <c r="B8088" s="258" t="s">
        <v>5326</v>
      </c>
      <c r="C8088" s="194"/>
      <c r="D8088" s="97"/>
      <c r="E8088" s="194"/>
      <c r="F8088" s="213"/>
      <c r="G8088" s="94"/>
      <c r="H8088"/>
      <c r="I8088" s="357" t="s">
        <v>5499</v>
      </c>
      <c r="J8088" s="54"/>
      <c r="K8088" s="24"/>
      <c r="L8088" s="24"/>
      <c r="M8088" s="24"/>
      <c r="N8088" s="49"/>
      <c r="P8088" s="50"/>
      <c r="Q8088" s="50"/>
      <c r="R8088" s="50"/>
      <c r="S8088" s="51"/>
      <c r="T8088" s="51"/>
      <c r="V8088" s="52"/>
      <c r="Z8088" s="53"/>
      <c r="AB8088" s="16"/>
      <c r="AC8088" s="16"/>
      <c r="AD8088" s="16"/>
      <c r="AE8088" s="16"/>
      <c r="AF8088" s="16"/>
      <c r="AG8088" s="16"/>
      <c r="AH8088" s="16"/>
      <c r="AJ8088" s="137" t="s">
        <v>4430</v>
      </c>
    </row>
    <row r="8089" spans="2:36" s="6" customFormat="1" ht="15" customHeight="1" x14ac:dyDescent="0.45">
      <c r="B8089" s="258" t="s">
        <v>5327</v>
      </c>
      <c r="C8089" s="194"/>
      <c r="D8089" s="97"/>
      <c r="E8089" s="194"/>
      <c r="F8089" s="213"/>
      <c r="G8089" s="94"/>
      <c r="H8089"/>
      <c r="I8089" s="357" t="s">
        <v>5499</v>
      </c>
      <c r="J8089" s="54"/>
      <c r="K8089" s="24"/>
      <c r="L8089" s="24"/>
      <c r="M8089" s="24"/>
      <c r="N8089" s="49"/>
      <c r="P8089" s="50"/>
      <c r="Q8089" s="50"/>
      <c r="R8089" s="50"/>
      <c r="S8089" s="51"/>
      <c r="T8089" s="51"/>
      <c r="V8089" s="52"/>
      <c r="Z8089" s="53"/>
      <c r="AB8089" s="16"/>
      <c r="AC8089" s="16"/>
      <c r="AD8089" s="16"/>
      <c r="AE8089" s="16"/>
      <c r="AF8089" s="16"/>
      <c r="AG8089" s="16"/>
      <c r="AH8089" s="16"/>
      <c r="AJ8089" s="137" t="s">
        <v>4430</v>
      </c>
    </row>
    <row r="8090" spans="2:36" s="6" customFormat="1" ht="15" customHeight="1" x14ac:dyDescent="0.45">
      <c r="B8090" s="258" t="s">
        <v>5328</v>
      </c>
      <c r="C8090" s="194"/>
      <c r="D8090" s="97"/>
      <c r="E8090" s="194"/>
      <c r="F8090" s="213"/>
      <c r="G8090" s="94"/>
      <c r="H8090"/>
      <c r="I8090" s="357" t="s">
        <v>5499</v>
      </c>
      <c r="J8090" s="54"/>
      <c r="K8090" s="24"/>
      <c r="L8090" s="24"/>
      <c r="M8090" s="24"/>
      <c r="N8090" s="49"/>
      <c r="P8090" s="50"/>
      <c r="Q8090" s="50"/>
      <c r="R8090" s="50"/>
      <c r="S8090" s="51"/>
      <c r="T8090" s="51"/>
      <c r="V8090" s="52"/>
      <c r="Z8090" s="53"/>
      <c r="AB8090" s="16"/>
      <c r="AC8090" s="16"/>
      <c r="AD8090" s="16"/>
      <c r="AE8090" s="16"/>
      <c r="AF8090" s="16"/>
      <c r="AG8090" s="16"/>
      <c r="AH8090" s="16"/>
      <c r="AJ8090" s="137" t="s">
        <v>4430</v>
      </c>
    </row>
    <row r="8091" spans="2:36" s="6" customFormat="1" ht="15" customHeight="1" x14ac:dyDescent="0.45">
      <c r="B8091" s="259" t="s">
        <v>5329</v>
      </c>
      <c r="C8091" s="198"/>
      <c r="D8091" s="201"/>
      <c r="E8091" s="198"/>
      <c r="F8091" s="203"/>
      <c r="G8091" s="94"/>
      <c r="H8091" s="54"/>
      <c r="I8091" s="251" t="s">
        <v>5499</v>
      </c>
      <c r="J8091" s="54"/>
      <c r="K8091" s="24"/>
      <c r="L8091" s="24"/>
      <c r="M8091" s="24"/>
      <c r="N8091" s="49"/>
      <c r="P8091" s="50"/>
      <c r="Q8091" s="50"/>
      <c r="R8091" s="50"/>
      <c r="S8091" s="51"/>
      <c r="T8091" s="51"/>
      <c r="V8091" s="52"/>
      <c r="Z8091" s="53"/>
      <c r="AB8091" s="16"/>
      <c r="AC8091" s="16"/>
      <c r="AD8091" s="16"/>
      <c r="AE8091" s="16"/>
      <c r="AF8091" s="16"/>
      <c r="AG8091" s="16"/>
      <c r="AH8091" s="16"/>
      <c r="AJ8091" s="137" t="s">
        <v>4430</v>
      </c>
    </row>
    <row r="8092" spans="2:36" s="6" customFormat="1" ht="24.95" customHeight="1" x14ac:dyDescent="0.45">
      <c r="B8092" s="264" t="s">
        <v>4143</v>
      </c>
      <c r="C8092" s="24"/>
      <c r="D8092" s="54"/>
      <c r="F8092" s="24"/>
      <c r="G8092" s="54"/>
      <c r="H8092" s="54"/>
      <c r="I8092" s="256"/>
      <c r="J8092" s="54"/>
      <c r="K8092" s="55"/>
      <c r="L8092" s="24"/>
      <c r="M8092" s="24"/>
      <c r="N8092" s="49"/>
      <c r="P8092" s="50"/>
      <c r="Q8092" s="50"/>
      <c r="R8092" s="50"/>
      <c r="S8092" s="51"/>
      <c r="T8092" s="51"/>
      <c r="V8092" s="52"/>
      <c r="Z8092" s="53"/>
      <c r="AB8092" s="16"/>
      <c r="AC8092" s="16"/>
      <c r="AD8092" s="16"/>
      <c r="AE8092" s="16"/>
      <c r="AF8092" s="16"/>
      <c r="AG8092" s="16"/>
      <c r="AH8092" s="16"/>
      <c r="AJ8092" s="137"/>
    </row>
    <row r="8093" spans="2:36" s="6" customFormat="1" ht="15" customHeight="1" x14ac:dyDescent="0.45">
      <c r="B8093" s="260" t="s">
        <v>5330</v>
      </c>
      <c r="C8093" s="190"/>
      <c r="D8093" s="204"/>
      <c r="E8093" s="190"/>
      <c r="F8093" s="191"/>
      <c r="G8093" s="94"/>
      <c r="H8093" s="54"/>
      <c r="I8093" s="251" t="s">
        <v>5499</v>
      </c>
      <c r="J8093" s="54"/>
      <c r="K8093" s="24"/>
      <c r="L8093" s="24"/>
      <c r="M8093" s="24"/>
      <c r="N8093" s="49"/>
      <c r="P8093" s="50"/>
      <c r="Q8093" s="50"/>
      <c r="R8093" s="50"/>
      <c r="S8093" s="51"/>
      <c r="T8093" s="51"/>
      <c r="V8093" s="52"/>
      <c r="Z8093" s="53"/>
      <c r="AB8093" s="16"/>
      <c r="AC8093" s="16"/>
      <c r="AD8093" s="16"/>
      <c r="AE8093" s="16"/>
      <c r="AF8093" s="16"/>
      <c r="AG8093" s="16"/>
      <c r="AH8093" s="16"/>
      <c r="AJ8093" s="137"/>
    </row>
    <row r="8094" spans="2:36" s="6" customFormat="1" ht="24.95" customHeight="1" x14ac:dyDescent="0.45">
      <c r="B8094" s="264" t="s">
        <v>4144</v>
      </c>
      <c r="C8094" s="24"/>
      <c r="D8094" s="54"/>
      <c r="F8094" s="24"/>
      <c r="G8094" s="54"/>
      <c r="H8094" s="54"/>
      <c r="I8094" s="256"/>
      <c r="J8094" s="54"/>
      <c r="K8094" s="55"/>
      <c r="L8094" s="24"/>
      <c r="M8094" s="24"/>
      <c r="N8094" s="49"/>
      <c r="P8094" s="50"/>
      <c r="Q8094" s="50"/>
      <c r="R8094" s="50"/>
      <c r="S8094" s="51"/>
      <c r="T8094" s="51"/>
      <c r="V8094" s="52"/>
      <c r="Z8094" s="53"/>
      <c r="AB8094" s="16"/>
      <c r="AC8094" s="16"/>
      <c r="AD8094" s="16"/>
      <c r="AE8094" s="16"/>
      <c r="AF8094" s="16"/>
      <c r="AG8094" s="16"/>
      <c r="AH8094" s="16"/>
      <c r="AJ8094" s="137"/>
    </row>
    <row r="8095" spans="2:36" s="6" customFormat="1" ht="15" customHeight="1" x14ac:dyDescent="0.45">
      <c r="B8095" s="260" t="s">
        <v>3622</v>
      </c>
      <c r="C8095" s="190"/>
      <c r="D8095" s="204"/>
      <c r="E8095" s="190"/>
      <c r="F8095" s="191"/>
      <c r="G8095" s="94"/>
      <c r="H8095" s="54"/>
      <c r="I8095" s="251" t="s">
        <v>5499</v>
      </c>
      <c r="J8095" s="54"/>
      <c r="K8095" s="24"/>
      <c r="L8095" s="24"/>
      <c r="M8095" s="24"/>
      <c r="N8095" s="49"/>
      <c r="P8095" s="50"/>
      <c r="Q8095" s="50"/>
      <c r="R8095" s="50"/>
      <c r="S8095" s="51"/>
      <c r="T8095" s="51"/>
      <c r="V8095" s="52"/>
      <c r="Z8095" s="53"/>
      <c r="AB8095" s="16"/>
      <c r="AC8095" s="16"/>
      <c r="AD8095" s="16"/>
      <c r="AE8095" s="16"/>
      <c r="AF8095" s="16"/>
      <c r="AG8095" s="16"/>
      <c r="AH8095" s="16"/>
      <c r="AJ8095" s="137"/>
    </row>
    <row r="8096" spans="2:36" s="6" customFormat="1" ht="24.95" customHeight="1" x14ac:dyDescent="0.45">
      <c r="B8096" s="264" t="s">
        <v>3703</v>
      </c>
      <c r="C8096" s="24"/>
      <c r="D8096" s="54"/>
      <c r="F8096" s="24"/>
      <c r="G8096" s="54"/>
      <c r="H8096" s="54"/>
      <c r="I8096" s="256"/>
      <c r="J8096" s="54"/>
      <c r="K8096" s="55"/>
      <c r="L8096" s="24"/>
      <c r="M8096" s="24"/>
      <c r="N8096" s="49"/>
      <c r="P8096" s="50"/>
      <c r="Q8096" s="50"/>
      <c r="R8096" s="50"/>
      <c r="S8096" s="51"/>
      <c r="T8096" s="51"/>
      <c r="V8096" s="52"/>
      <c r="Z8096" s="53"/>
      <c r="AB8096" s="16"/>
      <c r="AC8096" s="16"/>
      <c r="AD8096" s="16"/>
      <c r="AE8096" s="16"/>
      <c r="AF8096" s="16"/>
      <c r="AG8096" s="16"/>
      <c r="AH8096" s="16"/>
      <c r="AJ8096" s="137"/>
    </row>
    <row r="8097" spans="2:36" s="6" customFormat="1" ht="15" customHeight="1" x14ac:dyDescent="0.45">
      <c r="B8097" s="257" t="s">
        <v>5331</v>
      </c>
      <c r="C8097" s="192"/>
      <c r="D8097" s="199"/>
      <c r="E8097" s="192"/>
      <c r="F8097" s="202"/>
      <c r="G8097" s="94"/>
      <c r="H8097" s="54"/>
      <c r="I8097" s="251" t="s">
        <v>5499</v>
      </c>
      <c r="J8097" s="54"/>
      <c r="K8097" s="24"/>
      <c r="L8097" s="24"/>
      <c r="M8097" s="24"/>
      <c r="N8097" s="49"/>
      <c r="P8097" s="50"/>
      <c r="Q8097" s="50"/>
      <c r="R8097" s="50"/>
      <c r="S8097" s="51"/>
      <c r="T8097" s="51"/>
      <c r="V8097" s="52"/>
      <c r="Z8097" s="53"/>
      <c r="AB8097" s="16"/>
      <c r="AC8097" s="16"/>
      <c r="AD8097" s="16"/>
      <c r="AE8097" s="16"/>
      <c r="AF8097" s="16"/>
      <c r="AG8097" s="16"/>
      <c r="AH8097" s="16"/>
      <c r="AJ8097" s="137"/>
    </row>
    <row r="8098" spans="2:36" s="18" customFormat="1" ht="15" customHeight="1" x14ac:dyDescent="0.25">
      <c r="B8098" s="259" t="s">
        <v>5332</v>
      </c>
      <c r="C8098" s="198"/>
      <c r="D8098" s="201"/>
      <c r="E8098" s="198"/>
      <c r="F8098" s="203"/>
      <c r="G8098" s="94"/>
      <c r="H8098" s="54"/>
      <c r="I8098" s="251" t="s">
        <v>5499</v>
      </c>
      <c r="J8098" s="54"/>
      <c r="K8098" s="24"/>
      <c r="L8098" s="54"/>
      <c r="M8098" s="54"/>
      <c r="N8098" s="44"/>
      <c r="P8098" s="45"/>
      <c r="Q8098" s="45"/>
      <c r="R8098" s="45"/>
      <c r="S8098" s="46"/>
      <c r="T8098" s="46"/>
      <c r="V8098" s="47"/>
      <c r="Z8098" s="48"/>
      <c r="AB8098" s="17"/>
      <c r="AC8098" s="17"/>
      <c r="AD8098" s="17"/>
      <c r="AE8098" s="17"/>
      <c r="AF8098" s="17"/>
      <c r="AG8098" s="17"/>
      <c r="AH8098" s="17"/>
      <c r="AJ8098" s="137"/>
    </row>
    <row r="8099" spans="2:36" s="6" customFormat="1" ht="24.95" customHeight="1" x14ac:dyDescent="0.45">
      <c r="B8099" s="264" t="s">
        <v>3695</v>
      </c>
      <c r="C8099" s="24"/>
      <c r="D8099" s="54"/>
      <c r="F8099" s="24"/>
      <c r="G8099" s="54"/>
      <c r="H8099" s="54"/>
      <c r="I8099" s="256"/>
      <c r="J8099" s="54"/>
      <c r="K8099" s="55"/>
      <c r="L8099" s="24"/>
      <c r="M8099" s="24"/>
      <c r="N8099" s="49"/>
      <c r="P8099" s="50"/>
      <c r="Q8099" s="50"/>
      <c r="R8099" s="50"/>
      <c r="S8099" s="51"/>
      <c r="T8099" s="51"/>
      <c r="V8099" s="52"/>
      <c r="Z8099" s="53"/>
      <c r="AB8099" s="16"/>
      <c r="AC8099" s="16"/>
      <c r="AD8099" s="16"/>
      <c r="AE8099" s="16"/>
      <c r="AF8099" s="16"/>
      <c r="AG8099" s="16"/>
      <c r="AH8099" s="16"/>
      <c r="AJ8099" s="137"/>
    </row>
    <row r="8100" spans="2:36" s="6" customFormat="1" ht="15" customHeight="1" x14ac:dyDescent="0.45">
      <c r="B8100" s="257" t="s">
        <v>5333</v>
      </c>
      <c r="C8100" s="192"/>
      <c r="D8100" s="199"/>
      <c r="E8100" s="192"/>
      <c r="F8100" s="202"/>
      <c r="G8100" s="94"/>
      <c r="H8100" s="54"/>
      <c r="I8100" s="251" t="s">
        <v>5499</v>
      </c>
      <c r="J8100" s="54"/>
      <c r="K8100" s="24"/>
      <c r="L8100" s="24"/>
      <c r="M8100" s="24"/>
      <c r="N8100" s="49"/>
      <c r="P8100" s="50"/>
      <c r="Q8100" s="50"/>
      <c r="R8100" s="50"/>
      <c r="S8100" s="51"/>
      <c r="T8100" s="51"/>
      <c r="V8100" s="52"/>
      <c r="Z8100" s="53"/>
      <c r="AB8100" s="16"/>
      <c r="AC8100" s="16"/>
      <c r="AD8100" s="16"/>
      <c r="AE8100" s="16"/>
      <c r="AF8100" s="16"/>
      <c r="AG8100" s="16"/>
      <c r="AH8100" s="16"/>
      <c r="AJ8100" s="137"/>
    </row>
    <row r="8101" spans="2:36" s="6" customFormat="1" ht="15" customHeight="1" x14ac:dyDescent="0.45">
      <c r="B8101" s="259" t="s">
        <v>5513</v>
      </c>
      <c r="C8101" s="198"/>
      <c r="D8101" s="201"/>
      <c r="E8101" s="198"/>
      <c r="F8101" s="203"/>
      <c r="G8101" s="94"/>
      <c r="H8101" s="54"/>
      <c r="I8101" s="251" t="s">
        <v>5499</v>
      </c>
      <c r="J8101" s="54"/>
      <c r="K8101" s="24"/>
      <c r="L8101" s="24"/>
      <c r="M8101" s="24"/>
      <c r="N8101" s="49"/>
      <c r="P8101" s="50"/>
      <c r="Q8101" s="50"/>
      <c r="R8101" s="50"/>
      <c r="S8101" s="51"/>
      <c r="T8101" s="51"/>
      <c r="V8101" s="52"/>
      <c r="Z8101" s="53"/>
      <c r="AB8101" s="16"/>
      <c r="AC8101" s="16"/>
      <c r="AD8101" s="16"/>
      <c r="AE8101" s="16"/>
      <c r="AF8101" s="16"/>
      <c r="AG8101" s="16"/>
      <c r="AH8101" s="16"/>
      <c r="AJ8101" s="137"/>
    </row>
    <row r="8102" spans="2:36" s="6" customFormat="1" ht="24.95" customHeight="1" x14ac:dyDescent="0.45">
      <c r="B8102" s="264" t="s">
        <v>4142</v>
      </c>
      <c r="C8102" s="24"/>
      <c r="D8102" s="54"/>
      <c r="F8102" s="24"/>
      <c r="G8102" s="54"/>
      <c r="H8102" s="54"/>
      <c r="I8102" s="256"/>
      <c r="J8102" s="54"/>
      <c r="K8102" s="55"/>
      <c r="L8102" s="24"/>
      <c r="M8102" s="24"/>
      <c r="N8102" s="49"/>
      <c r="P8102" s="50"/>
      <c r="Q8102" s="50"/>
      <c r="R8102" s="50"/>
      <c r="S8102" s="51"/>
      <c r="T8102" s="51"/>
      <c r="V8102" s="52"/>
      <c r="Z8102" s="53"/>
      <c r="AB8102" s="16"/>
      <c r="AC8102" s="16"/>
      <c r="AD8102" s="16"/>
      <c r="AE8102" s="16"/>
      <c r="AF8102" s="16"/>
      <c r="AG8102" s="16"/>
      <c r="AH8102" s="16"/>
      <c r="AJ8102" s="137"/>
    </row>
    <row r="8103" spans="2:36" s="6" customFormat="1" ht="15" customHeight="1" x14ac:dyDescent="0.45">
      <c r="B8103" s="257" t="s">
        <v>5334</v>
      </c>
      <c r="C8103" s="192"/>
      <c r="D8103" s="199"/>
      <c r="E8103" s="192"/>
      <c r="F8103" s="202"/>
      <c r="G8103" s="94"/>
      <c r="H8103" s="54"/>
      <c r="I8103" s="251" t="s">
        <v>5499</v>
      </c>
      <c r="J8103" s="54"/>
      <c r="K8103" s="24"/>
      <c r="L8103" s="24"/>
      <c r="M8103" s="24"/>
      <c r="N8103" s="49"/>
      <c r="P8103" s="50"/>
      <c r="Q8103" s="50"/>
      <c r="R8103" s="50"/>
      <c r="S8103" s="51"/>
      <c r="T8103" s="51"/>
      <c r="V8103" s="52"/>
      <c r="Z8103" s="53"/>
      <c r="AB8103" s="16"/>
      <c r="AC8103" s="16"/>
      <c r="AD8103" s="16"/>
      <c r="AE8103" s="16"/>
      <c r="AF8103" s="16"/>
      <c r="AG8103" s="16"/>
      <c r="AH8103" s="16"/>
      <c r="AJ8103" s="137"/>
    </row>
    <row r="8104" spans="2:36" s="6" customFormat="1" ht="15" customHeight="1" x14ac:dyDescent="0.45">
      <c r="B8104" s="259" t="s">
        <v>5335</v>
      </c>
      <c r="C8104" s="198"/>
      <c r="D8104" s="201"/>
      <c r="E8104" s="198"/>
      <c r="F8104" s="203"/>
      <c r="G8104" s="94"/>
      <c r="H8104" s="54"/>
      <c r="I8104" s="251" t="s">
        <v>5499</v>
      </c>
      <c r="J8104" s="54"/>
      <c r="K8104" s="24"/>
      <c r="L8104" s="24"/>
      <c r="M8104" s="24"/>
      <c r="N8104" s="49"/>
      <c r="P8104" s="50"/>
      <c r="Q8104" s="50"/>
      <c r="R8104" s="50"/>
      <c r="S8104" s="51"/>
      <c r="T8104" s="51"/>
      <c r="V8104" s="52"/>
      <c r="Z8104" s="53"/>
      <c r="AB8104" s="16"/>
      <c r="AC8104" s="16"/>
      <c r="AD8104" s="16"/>
      <c r="AE8104" s="16"/>
      <c r="AF8104" s="16"/>
      <c r="AG8104" s="16"/>
      <c r="AH8104" s="16"/>
      <c r="AJ8104" s="137"/>
    </row>
    <row r="8105" spans="2:36" s="6" customFormat="1" ht="24.95" customHeight="1" x14ac:dyDescent="0.45">
      <c r="B8105" s="264" t="s">
        <v>4145</v>
      </c>
      <c r="C8105" s="24"/>
      <c r="D8105" s="54"/>
      <c r="F8105" s="24"/>
      <c r="G8105" s="54"/>
      <c r="H8105" s="54"/>
      <c r="I8105" s="256"/>
      <c r="J8105" s="54"/>
      <c r="K8105" s="55"/>
      <c r="L8105" s="24"/>
      <c r="M8105" s="24"/>
      <c r="N8105" s="49"/>
      <c r="P8105" s="50"/>
      <c r="Q8105" s="50"/>
      <c r="R8105" s="50"/>
      <c r="S8105" s="51"/>
      <c r="T8105" s="51"/>
      <c r="V8105" s="52"/>
      <c r="Z8105" s="53"/>
      <c r="AB8105" s="16"/>
      <c r="AC8105" s="16"/>
      <c r="AD8105" s="16"/>
      <c r="AE8105" s="16"/>
      <c r="AF8105" s="16"/>
      <c r="AG8105" s="16"/>
      <c r="AH8105" s="16"/>
      <c r="AJ8105" s="137"/>
    </row>
    <row r="8106" spans="2:36" s="6" customFormat="1" ht="15" customHeight="1" x14ac:dyDescent="0.45">
      <c r="B8106" s="260" t="s">
        <v>4145</v>
      </c>
      <c r="C8106" s="190"/>
      <c r="D8106" s="204"/>
      <c r="E8106" s="190"/>
      <c r="F8106" s="191"/>
      <c r="G8106" s="94"/>
      <c r="H8106" s="54"/>
      <c r="I8106" s="251" t="s">
        <v>5499</v>
      </c>
      <c r="J8106" s="54"/>
      <c r="K8106" s="24"/>
      <c r="L8106" s="24"/>
      <c r="M8106" s="24"/>
      <c r="N8106" s="49"/>
      <c r="P8106" s="50"/>
      <c r="Q8106" s="50"/>
      <c r="R8106" s="50"/>
      <c r="S8106" s="51"/>
      <c r="T8106" s="51"/>
      <c r="V8106" s="52"/>
      <c r="Z8106" s="53"/>
      <c r="AB8106" s="16"/>
      <c r="AC8106" s="16"/>
      <c r="AD8106" s="16"/>
      <c r="AE8106" s="16"/>
      <c r="AF8106" s="16"/>
      <c r="AG8106" s="16"/>
      <c r="AH8106" s="16"/>
      <c r="AJ8106" s="137"/>
    </row>
    <row r="8107" spans="2:36" s="6" customFormat="1" ht="24.95" customHeight="1" x14ac:dyDescent="0.45">
      <c r="B8107" s="264" t="s">
        <v>4174</v>
      </c>
      <c r="C8107" s="24"/>
      <c r="D8107" s="54"/>
      <c r="F8107" s="24"/>
      <c r="G8107" s="54"/>
      <c r="H8107" s="54"/>
      <c r="I8107" s="256"/>
      <c r="J8107" s="54"/>
      <c r="K8107" s="55"/>
      <c r="L8107" s="24"/>
      <c r="M8107" s="24"/>
      <c r="N8107" s="49"/>
      <c r="P8107" s="50"/>
      <c r="Q8107" s="50"/>
      <c r="R8107" s="50"/>
      <c r="S8107" s="51"/>
      <c r="T8107" s="51"/>
      <c r="V8107" s="52"/>
      <c r="Z8107" s="53"/>
      <c r="AB8107" s="16"/>
      <c r="AC8107" s="16"/>
      <c r="AD8107" s="16"/>
      <c r="AE8107" s="16"/>
      <c r="AF8107" s="16"/>
      <c r="AG8107" s="16"/>
      <c r="AH8107" s="16"/>
      <c r="AJ8107" s="136" t="s">
        <v>4419</v>
      </c>
    </row>
    <row r="8108" spans="2:36" s="6" customFormat="1" ht="15" customHeight="1" x14ac:dyDescent="0.45">
      <c r="B8108" s="257" t="s">
        <v>5336</v>
      </c>
      <c r="C8108" s="192"/>
      <c r="D8108" s="199"/>
      <c r="E8108" s="192"/>
      <c r="F8108" s="202"/>
      <c r="G8108" s="94"/>
      <c r="H8108" s="54"/>
      <c r="I8108" s="251" t="s">
        <v>5499</v>
      </c>
      <c r="J8108" s="54"/>
      <c r="K8108" s="24"/>
      <c r="L8108" s="24"/>
      <c r="M8108" s="24"/>
      <c r="N8108" s="49"/>
      <c r="P8108" s="50"/>
      <c r="Q8108" s="50"/>
      <c r="R8108" s="50"/>
      <c r="S8108" s="51"/>
      <c r="T8108" s="51"/>
      <c r="V8108" s="52"/>
      <c r="Z8108" s="53"/>
      <c r="AB8108" s="16"/>
      <c r="AC8108" s="16"/>
      <c r="AD8108" s="16"/>
      <c r="AE8108" s="16"/>
      <c r="AF8108" s="16"/>
      <c r="AG8108" s="16"/>
      <c r="AH8108" s="16"/>
      <c r="AJ8108" s="137" t="s">
        <v>4431</v>
      </c>
    </row>
    <row r="8109" spans="2:36" s="18" customFormat="1" ht="15" customHeight="1" x14ac:dyDescent="0.25">
      <c r="B8109" s="259" t="s">
        <v>5702</v>
      </c>
      <c r="C8109" s="205"/>
      <c r="D8109" s="214"/>
      <c r="E8109" s="205"/>
      <c r="F8109" s="239" t="s">
        <v>5601</v>
      </c>
      <c r="G8109" s="178"/>
      <c r="H8109" s="54"/>
      <c r="I8109" s="251" t="s">
        <v>5499</v>
      </c>
      <c r="J8109" s="54"/>
      <c r="K8109" s="24"/>
      <c r="L8109" s="54"/>
      <c r="M8109" s="54"/>
      <c r="N8109" s="44"/>
      <c r="P8109" s="45"/>
      <c r="Q8109" s="45"/>
      <c r="R8109" s="45"/>
      <c r="S8109" s="46"/>
      <c r="T8109" s="46"/>
      <c r="V8109" s="47"/>
      <c r="Z8109" s="48"/>
      <c r="AB8109" s="17"/>
      <c r="AC8109" s="17"/>
      <c r="AD8109" s="17"/>
      <c r="AE8109" s="17"/>
      <c r="AF8109" s="17"/>
      <c r="AG8109" s="17"/>
      <c r="AH8109" s="17"/>
      <c r="AJ8109" s="137"/>
    </row>
    <row r="8110" spans="2:36" s="6" customFormat="1" ht="24.95" customHeight="1" x14ac:dyDescent="0.45">
      <c r="B8110" s="264" t="s">
        <v>4175</v>
      </c>
      <c r="C8110" s="24"/>
      <c r="D8110" s="54"/>
      <c r="F8110" s="24"/>
      <c r="G8110" s="54"/>
      <c r="H8110" s="54"/>
      <c r="I8110" s="256"/>
      <c r="J8110" s="54"/>
      <c r="K8110" s="55"/>
      <c r="L8110" s="24"/>
      <c r="M8110" s="24"/>
      <c r="N8110" s="49"/>
      <c r="P8110" s="50"/>
      <c r="Q8110" s="50"/>
      <c r="R8110" s="50"/>
      <c r="S8110" s="51"/>
      <c r="T8110" s="51"/>
      <c r="V8110" s="52"/>
      <c r="Z8110" s="53"/>
      <c r="AB8110" s="16"/>
      <c r="AC8110" s="16"/>
      <c r="AD8110" s="16"/>
      <c r="AE8110" s="16"/>
      <c r="AF8110" s="16"/>
      <c r="AG8110" s="16"/>
      <c r="AH8110" s="16"/>
      <c r="AJ8110" s="137"/>
    </row>
    <row r="8111" spans="2:36" s="6" customFormat="1" ht="15" customHeight="1" x14ac:dyDescent="0.45">
      <c r="B8111" s="257" t="s">
        <v>5337</v>
      </c>
      <c r="C8111" s="192"/>
      <c r="D8111" s="199"/>
      <c r="E8111" s="192"/>
      <c r="F8111" s="202"/>
      <c r="G8111" s="94"/>
      <c r="H8111" s="54"/>
      <c r="I8111" s="251" t="s">
        <v>5499</v>
      </c>
      <c r="J8111" s="54"/>
      <c r="K8111" s="24"/>
      <c r="L8111" s="24"/>
      <c r="M8111" s="24"/>
      <c r="N8111" s="49"/>
      <c r="P8111" s="50"/>
      <c r="Q8111" s="50"/>
      <c r="R8111" s="50"/>
      <c r="S8111" s="51"/>
      <c r="T8111" s="51"/>
      <c r="V8111" s="52"/>
      <c r="Z8111" s="53"/>
      <c r="AB8111" s="16"/>
      <c r="AC8111" s="16"/>
      <c r="AD8111" s="16"/>
      <c r="AE8111" s="16"/>
      <c r="AF8111" s="16"/>
      <c r="AG8111" s="16"/>
      <c r="AH8111" s="16"/>
      <c r="AJ8111" s="137"/>
    </row>
    <row r="8112" spans="2:36" s="6" customFormat="1" ht="15" customHeight="1" x14ac:dyDescent="0.45">
      <c r="B8112" s="259" t="s">
        <v>6111</v>
      </c>
      <c r="C8112" s="205"/>
      <c r="D8112" s="214"/>
      <c r="E8112" s="205"/>
      <c r="F8112" s="239" t="s">
        <v>5601</v>
      </c>
      <c r="G8112" s="178"/>
      <c r="H8112" s="54"/>
      <c r="I8112" s="251" t="s">
        <v>5499</v>
      </c>
      <c r="J8112" s="54"/>
      <c r="K8112" s="24"/>
      <c r="L8112" s="24"/>
      <c r="M8112" s="24"/>
      <c r="N8112" s="49"/>
      <c r="P8112" s="50"/>
      <c r="Q8112" s="50"/>
      <c r="R8112" s="50"/>
      <c r="S8112" s="51"/>
      <c r="T8112" s="51"/>
      <c r="V8112" s="52"/>
      <c r="Z8112" s="53"/>
      <c r="AB8112" s="16"/>
      <c r="AC8112" s="16"/>
      <c r="AD8112" s="16"/>
      <c r="AE8112" s="16"/>
      <c r="AF8112" s="16"/>
      <c r="AG8112" s="16"/>
      <c r="AH8112" s="16"/>
      <c r="AJ8112" s="137"/>
    </row>
    <row r="8113" spans="2:36" s="6" customFormat="1" ht="24.95" customHeight="1" x14ac:dyDescent="0.45">
      <c r="B8113" s="264" t="s">
        <v>3287</v>
      </c>
      <c r="C8113" s="24"/>
      <c r="D8113" s="54"/>
      <c r="E8113" s="24"/>
      <c r="F8113" s="167"/>
      <c r="G8113" s="54"/>
      <c r="H8113" s="54"/>
      <c r="I8113" s="256"/>
      <c r="J8113" s="54"/>
      <c r="K8113" s="55"/>
      <c r="L8113" s="24"/>
      <c r="M8113" s="24"/>
      <c r="N8113" s="49"/>
      <c r="P8113" s="50"/>
      <c r="Q8113" s="50"/>
      <c r="R8113" s="50"/>
      <c r="S8113" s="51"/>
      <c r="T8113" s="51"/>
      <c r="V8113" s="52"/>
      <c r="Z8113" s="53"/>
      <c r="AB8113" s="16"/>
      <c r="AC8113" s="16"/>
      <c r="AD8113" s="16"/>
      <c r="AE8113" s="16"/>
      <c r="AF8113" s="16"/>
      <c r="AG8113" s="16"/>
      <c r="AH8113" s="16"/>
      <c r="AJ8113" s="136" t="s">
        <v>4419</v>
      </c>
    </row>
    <row r="8114" spans="2:36" s="6" customFormat="1" ht="15" customHeight="1" x14ac:dyDescent="0.45">
      <c r="B8114" s="257" t="s">
        <v>7646</v>
      </c>
      <c r="C8114" s="192"/>
      <c r="D8114" s="199"/>
      <c r="E8114" s="192"/>
      <c r="F8114" s="251" t="s">
        <v>5516</v>
      </c>
      <c r="G8114" s="94"/>
      <c r="H8114" s="54"/>
      <c r="I8114" s="251" t="s">
        <v>5499</v>
      </c>
      <c r="J8114" s="54"/>
      <c r="K8114" s="24"/>
      <c r="L8114" s="24"/>
      <c r="M8114" s="24"/>
      <c r="N8114" s="49"/>
      <c r="P8114" s="50"/>
      <c r="Q8114" s="50"/>
      <c r="R8114" s="50"/>
      <c r="S8114" s="51"/>
      <c r="T8114" s="51"/>
      <c r="V8114" s="52"/>
      <c r="Z8114" s="53"/>
      <c r="AB8114" s="16"/>
      <c r="AC8114" s="16"/>
      <c r="AD8114" s="16"/>
      <c r="AE8114" s="16"/>
      <c r="AF8114" s="16"/>
      <c r="AG8114" s="16"/>
      <c r="AH8114" s="16"/>
      <c r="AJ8114" s="137" t="s">
        <v>4432</v>
      </c>
    </row>
    <row r="8115" spans="2:36" s="6" customFormat="1" ht="15" customHeight="1" x14ac:dyDescent="0.45">
      <c r="B8115" s="258" t="s">
        <v>7647</v>
      </c>
      <c r="C8115" s="192"/>
      <c r="D8115" s="199"/>
      <c r="E8115" s="192"/>
      <c r="F8115" s="239" t="s">
        <v>5601</v>
      </c>
      <c r="G8115" s="94"/>
      <c r="H8115" s="54"/>
      <c r="I8115" s="251" t="s">
        <v>5499</v>
      </c>
      <c r="J8115" s="54"/>
      <c r="K8115" s="24"/>
      <c r="L8115" s="24"/>
      <c r="M8115" s="24"/>
      <c r="N8115" s="49"/>
      <c r="P8115" s="50"/>
      <c r="Q8115" s="50"/>
      <c r="R8115" s="50"/>
      <c r="S8115" s="51"/>
      <c r="T8115" s="51"/>
      <c r="V8115" s="52"/>
      <c r="Z8115" s="53"/>
      <c r="AB8115" s="16"/>
      <c r="AC8115" s="16"/>
      <c r="AD8115" s="16"/>
      <c r="AE8115" s="16"/>
      <c r="AF8115" s="16"/>
      <c r="AG8115" s="16"/>
      <c r="AH8115" s="16"/>
      <c r="AJ8115" s="137"/>
    </row>
    <row r="8116" spans="2:36" s="6" customFormat="1" ht="15" customHeight="1" x14ac:dyDescent="0.45">
      <c r="B8116" s="258" t="s">
        <v>7648</v>
      </c>
      <c r="C8116" s="194"/>
      <c r="D8116" s="97"/>
      <c r="E8116" s="194"/>
      <c r="F8116" s="251" t="s">
        <v>5516</v>
      </c>
      <c r="G8116" s="94"/>
      <c r="H8116" s="54"/>
      <c r="I8116" s="251" t="s">
        <v>5499</v>
      </c>
      <c r="J8116" s="54"/>
      <c r="K8116" s="24"/>
      <c r="L8116" s="24"/>
      <c r="M8116" s="24"/>
      <c r="N8116" s="49"/>
      <c r="P8116" s="50"/>
      <c r="Q8116" s="50"/>
      <c r="R8116" s="50"/>
      <c r="S8116" s="51"/>
      <c r="T8116" s="51"/>
      <c r="V8116" s="52"/>
      <c r="Z8116" s="53"/>
      <c r="AB8116" s="16"/>
      <c r="AC8116" s="16"/>
      <c r="AD8116" s="16"/>
      <c r="AE8116" s="16"/>
      <c r="AF8116" s="16"/>
      <c r="AG8116" s="16"/>
      <c r="AH8116" s="16"/>
      <c r="AJ8116" s="137" t="s">
        <v>4432</v>
      </c>
    </row>
    <row r="8117" spans="2:36" s="6" customFormat="1" ht="15" customHeight="1" x14ac:dyDescent="0.45">
      <c r="B8117" s="258" t="s">
        <v>7894</v>
      </c>
      <c r="C8117" s="194"/>
      <c r="D8117" s="97"/>
      <c r="E8117" s="194"/>
      <c r="F8117" s="239" t="s">
        <v>5601</v>
      </c>
      <c r="G8117" s="94"/>
      <c r="H8117" s="54"/>
      <c r="I8117" s="251" t="s">
        <v>5499</v>
      </c>
      <c r="J8117" s="54"/>
      <c r="K8117" s="24"/>
      <c r="L8117" s="24"/>
      <c r="M8117" s="24"/>
      <c r="N8117" s="49"/>
      <c r="P8117" s="50"/>
      <c r="Q8117" s="50"/>
      <c r="R8117" s="50"/>
      <c r="S8117" s="51"/>
      <c r="T8117" s="51"/>
      <c r="V8117" s="52"/>
      <c r="Z8117" s="53"/>
      <c r="AB8117" s="16"/>
      <c r="AC8117" s="16"/>
      <c r="AD8117" s="16"/>
      <c r="AE8117" s="16"/>
      <c r="AF8117" s="16"/>
      <c r="AG8117" s="16"/>
      <c r="AH8117" s="16"/>
      <c r="AJ8117" s="137"/>
    </row>
    <row r="8118" spans="2:36" s="6" customFormat="1" ht="15" customHeight="1" x14ac:dyDescent="0.45">
      <c r="B8118" s="258" t="s">
        <v>7177</v>
      </c>
      <c r="C8118" s="194"/>
      <c r="D8118" s="97"/>
      <c r="E8118" s="194"/>
      <c r="F8118" s="251" t="s">
        <v>5516</v>
      </c>
      <c r="G8118" s="94"/>
      <c r="H8118" s="54"/>
      <c r="I8118" s="251" t="s">
        <v>5499</v>
      </c>
      <c r="J8118" s="54"/>
      <c r="K8118" s="24"/>
      <c r="L8118" s="24"/>
      <c r="M8118" s="24"/>
      <c r="N8118" s="49"/>
      <c r="P8118" s="50"/>
      <c r="Q8118" s="50"/>
      <c r="R8118" s="50"/>
      <c r="S8118" s="51"/>
      <c r="T8118" s="51"/>
      <c r="V8118" s="52"/>
      <c r="Z8118" s="53"/>
      <c r="AB8118" s="16"/>
      <c r="AC8118" s="16"/>
      <c r="AD8118" s="16"/>
      <c r="AE8118" s="16"/>
      <c r="AF8118" s="16"/>
      <c r="AG8118" s="16"/>
      <c r="AH8118" s="16"/>
      <c r="AJ8118" s="137" t="s">
        <v>4432</v>
      </c>
    </row>
    <row r="8119" spans="2:36" s="6" customFormat="1" ht="15" customHeight="1" x14ac:dyDescent="0.45">
      <c r="B8119" s="258" t="s">
        <v>7178</v>
      </c>
      <c r="C8119" s="139"/>
      <c r="D8119" s="187"/>
      <c r="E8119" s="139"/>
      <c r="F8119" s="239" t="s">
        <v>5601</v>
      </c>
      <c r="G8119" s="140"/>
      <c r="H8119" s="54"/>
      <c r="I8119" s="251" t="s">
        <v>5499</v>
      </c>
      <c r="J8119" s="54"/>
      <c r="K8119" s="24"/>
      <c r="L8119" s="24"/>
      <c r="M8119" s="24"/>
      <c r="N8119" s="49"/>
      <c r="P8119" s="50"/>
      <c r="Q8119" s="50"/>
      <c r="R8119" s="50"/>
      <c r="S8119" s="51"/>
      <c r="T8119" s="51"/>
      <c r="V8119" s="52"/>
      <c r="Z8119" s="53"/>
      <c r="AB8119" s="16"/>
      <c r="AC8119" s="16"/>
      <c r="AD8119" s="16"/>
      <c r="AE8119" s="16"/>
      <c r="AF8119" s="16"/>
      <c r="AG8119" s="16"/>
      <c r="AH8119" s="16"/>
      <c r="AJ8119" s="137" t="s">
        <v>4432</v>
      </c>
    </row>
    <row r="8120" spans="2:36" s="6" customFormat="1" ht="15" customHeight="1" x14ac:dyDescent="0.45">
      <c r="B8120" s="258" t="s">
        <v>7191</v>
      </c>
      <c r="C8120" s="194"/>
      <c r="D8120" s="97"/>
      <c r="E8120" s="194"/>
      <c r="F8120" s="251" t="s">
        <v>5516</v>
      </c>
      <c r="G8120" s="94"/>
      <c r="H8120" s="54"/>
      <c r="I8120" s="251" t="s">
        <v>5499</v>
      </c>
      <c r="J8120" s="54"/>
      <c r="K8120" s="24"/>
      <c r="L8120" s="24"/>
      <c r="M8120" s="24"/>
      <c r="N8120" s="49"/>
      <c r="P8120" s="50"/>
      <c r="Q8120" s="50"/>
      <c r="R8120" s="50"/>
      <c r="S8120" s="51"/>
      <c r="T8120" s="51"/>
      <c r="V8120" s="52"/>
      <c r="Z8120" s="53"/>
      <c r="AB8120" s="16"/>
      <c r="AC8120" s="16"/>
      <c r="AD8120" s="16"/>
      <c r="AE8120" s="16"/>
      <c r="AF8120" s="16"/>
      <c r="AG8120" s="16"/>
      <c r="AH8120" s="16"/>
      <c r="AJ8120" s="137" t="s">
        <v>4432</v>
      </c>
    </row>
    <row r="8121" spans="2:36" s="6" customFormat="1" ht="15" customHeight="1" x14ac:dyDescent="0.45">
      <c r="B8121" s="258" t="s">
        <v>7186</v>
      </c>
      <c r="C8121" s="194"/>
      <c r="D8121" s="97"/>
      <c r="E8121" s="194"/>
      <c r="F8121" s="251" t="s">
        <v>5516</v>
      </c>
      <c r="G8121" s="94"/>
      <c r="H8121" s="54"/>
      <c r="I8121" s="251" t="s">
        <v>5499</v>
      </c>
      <c r="J8121" s="54"/>
      <c r="K8121" s="24"/>
      <c r="L8121" s="24"/>
      <c r="M8121" s="24"/>
      <c r="N8121" s="49"/>
      <c r="P8121" s="50"/>
      <c r="Q8121" s="50"/>
      <c r="R8121" s="50"/>
      <c r="S8121" s="51"/>
      <c r="T8121" s="51"/>
      <c r="V8121" s="52"/>
      <c r="Z8121" s="53"/>
      <c r="AB8121" s="16"/>
      <c r="AC8121" s="16"/>
      <c r="AD8121" s="16"/>
      <c r="AE8121" s="16"/>
      <c r="AF8121" s="16"/>
      <c r="AG8121" s="16"/>
      <c r="AH8121" s="16"/>
      <c r="AJ8121" s="137" t="s">
        <v>4432</v>
      </c>
    </row>
    <row r="8122" spans="2:36" s="6" customFormat="1" ht="15" customHeight="1" x14ac:dyDescent="0.45">
      <c r="B8122" s="258" t="s">
        <v>7179</v>
      </c>
      <c r="C8122" s="194"/>
      <c r="D8122" s="97"/>
      <c r="E8122" s="194"/>
      <c r="F8122" s="251" t="s">
        <v>5516</v>
      </c>
      <c r="G8122" s="94"/>
      <c r="H8122" s="54"/>
      <c r="I8122" s="251" t="s">
        <v>5499</v>
      </c>
      <c r="J8122" s="54"/>
      <c r="K8122" s="24"/>
      <c r="L8122" s="24"/>
      <c r="M8122" s="24"/>
      <c r="N8122" s="49"/>
      <c r="P8122" s="50"/>
      <c r="Q8122" s="50"/>
      <c r="R8122" s="50"/>
      <c r="S8122" s="51"/>
      <c r="T8122" s="51"/>
      <c r="V8122" s="52"/>
      <c r="Z8122" s="53"/>
      <c r="AB8122" s="16"/>
      <c r="AC8122" s="16"/>
      <c r="AD8122" s="16"/>
      <c r="AE8122" s="16"/>
      <c r="AF8122" s="16"/>
      <c r="AG8122" s="16"/>
      <c r="AH8122" s="16"/>
      <c r="AJ8122" s="137" t="s">
        <v>4432</v>
      </c>
    </row>
    <row r="8123" spans="2:36" s="6" customFormat="1" ht="15" customHeight="1" x14ac:dyDescent="0.45">
      <c r="B8123" s="258" t="s">
        <v>7187</v>
      </c>
      <c r="C8123" s="194"/>
      <c r="D8123" s="97"/>
      <c r="E8123" s="194"/>
      <c r="F8123" s="251" t="s">
        <v>5516</v>
      </c>
      <c r="G8123" s="94"/>
      <c r="H8123" s="54"/>
      <c r="I8123" s="251" t="s">
        <v>5499</v>
      </c>
      <c r="J8123" s="54"/>
      <c r="K8123" s="24"/>
      <c r="L8123" s="24"/>
      <c r="M8123" s="24"/>
      <c r="N8123" s="49"/>
      <c r="P8123" s="50"/>
      <c r="Q8123" s="50"/>
      <c r="R8123" s="50"/>
      <c r="S8123" s="51"/>
      <c r="T8123" s="51"/>
      <c r="V8123" s="52"/>
      <c r="Z8123" s="53"/>
      <c r="AB8123" s="16"/>
      <c r="AC8123" s="16"/>
      <c r="AD8123" s="16"/>
      <c r="AE8123" s="16"/>
      <c r="AF8123" s="16"/>
      <c r="AG8123" s="16"/>
      <c r="AH8123" s="16"/>
      <c r="AJ8123" s="137">
        <v>6227</v>
      </c>
    </row>
    <row r="8124" spans="2:36" s="6" customFormat="1" ht="15" customHeight="1" x14ac:dyDescent="0.45">
      <c r="B8124" s="258" t="s">
        <v>7188</v>
      </c>
      <c r="C8124" s="194"/>
      <c r="D8124" s="97"/>
      <c r="E8124" s="194"/>
      <c r="F8124" s="251" t="s">
        <v>5516</v>
      </c>
      <c r="G8124" s="94"/>
      <c r="H8124" s="54"/>
      <c r="I8124" s="251" t="s">
        <v>5499</v>
      </c>
      <c r="J8124" s="54"/>
      <c r="K8124" s="24"/>
      <c r="L8124" s="24"/>
      <c r="M8124" s="24"/>
      <c r="N8124" s="49"/>
      <c r="P8124" s="50"/>
      <c r="Q8124" s="50"/>
      <c r="R8124" s="50"/>
      <c r="S8124" s="51"/>
      <c r="T8124" s="51"/>
      <c r="V8124" s="52"/>
      <c r="Z8124" s="53"/>
      <c r="AB8124" s="16"/>
      <c r="AC8124" s="16"/>
      <c r="AD8124" s="16"/>
      <c r="AE8124" s="16"/>
      <c r="AF8124" s="16"/>
      <c r="AG8124" s="16"/>
      <c r="AH8124" s="16"/>
      <c r="AJ8124" s="137">
        <v>6227</v>
      </c>
    </row>
    <row r="8125" spans="2:36" s="6" customFormat="1" ht="15" customHeight="1" x14ac:dyDescent="0.45">
      <c r="B8125" s="258" t="s">
        <v>7857</v>
      </c>
      <c r="C8125" s="194"/>
      <c r="D8125" s="97"/>
      <c r="E8125" s="194"/>
      <c r="F8125" s="251" t="s">
        <v>5516</v>
      </c>
      <c r="G8125" s="94"/>
      <c r="H8125" s="54"/>
      <c r="I8125" s="251" t="s">
        <v>5499</v>
      </c>
      <c r="J8125" s="54"/>
      <c r="K8125" s="24"/>
      <c r="L8125" s="24"/>
      <c r="M8125" s="24"/>
      <c r="N8125" s="49"/>
      <c r="P8125" s="50"/>
      <c r="Q8125" s="50"/>
      <c r="R8125" s="50"/>
      <c r="S8125" s="51"/>
      <c r="T8125" s="51"/>
      <c r="V8125" s="52"/>
      <c r="Z8125" s="53"/>
      <c r="AB8125" s="16"/>
      <c r="AC8125" s="16"/>
      <c r="AD8125" s="16"/>
      <c r="AE8125" s="16"/>
      <c r="AF8125" s="16"/>
      <c r="AG8125" s="16"/>
      <c r="AH8125" s="16"/>
      <c r="AJ8125" s="137" t="s">
        <v>4432</v>
      </c>
    </row>
    <row r="8126" spans="2:36" s="6" customFormat="1" ht="15" customHeight="1" x14ac:dyDescent="0.45">
      <c r="B8126" s="258" t="s">
        <v>7189</v>
      </c>
      <c r="C8126" s="194"/>
      <c r="D8126" s="97"/>
      <c r="E8126" s="194"/>
      <c r="F8126" s="251" t="s">
        <v>5516</v>
      </c>
      <c r="G8126" s="94"/>
      <c r="H8126" s="54"/>
      <c r="I8126" s="251" t="s">
        <v>5499</v>
      </c>
      <c r="J8126" s="54"/>
      <c r="K8126" s="24"/>
      <c r="L8126" s="24"/>
      <c r="M8126" s="24"/>
      <c r="N8126" s="49"/>
      <c r="P8126" s="50"/>
      <c r="Q8126" s="50"/>
      <c r="R8126" s="50"/>
      <c r="S8126" s="51"/>
      <c r="T8126" s="51"/>
      <c r="V8126" s="52"/>
      <c r="Z8126" s="53"/>
      <c r="AB8126" s="16"/>
      <c r="AC8126" s="16"/>
      <c r="AD8126" s="16"/>
      <c r="AE8126" s="16"/>
      <c r="AF8126" s="16"/>
      <c r="AG8126" s="16"/>
      <c r="AH8126" s="16"/>
      <c r="AJ8126" s="137" t="s">
        <v>4432</v>
      </c>
    </row>
    <row r="8127" spans="2:36" s="6" customFormat="1" ht="15" customHeight="1" x14ac:dyDescent="0.45">
      <c r="B8127" s="258" t="s">
        <v>7190</v>
      </c>
      <c r="C8127" s="194"/>
      <c r="D8127" s="97"/>
      <c r="E8127" s="194"/>
      <c r="F8127" s="251" t="s">
        <v>5516</v>
      </c>
      <c r="G8127" s="94"/>
      <c r="H8127" s="54"/>
      <c r="I8127" s="251" t="s">
        <v>5499</v>
      </c>
      <c r="J8127" s="54"/>
      <c r="K8127" s="24"/>
      <c r="L8127" s="24"/>
      <c r="M8127" s="24"/>
      <c r="N8127" s="49"/>
      <c r="P8127" s="50"/>
      <c r="Q8127" s="50"/>
      <c r="R8127" s="50"/>
      <c r="S8127" s="51"/>
      <c r="T8127" s="51"/>
      <c r="V8127" s="52"/>
      <c r="Z8127" s="53"/>
      <c r="AB8127" s="16"/>
      <c r="AC8127" s="16"/>
      <c r="AD8127" s="16"/>
      <c r="AE8127" s="16"/>
      <c r="AF8127" s="16"/>
      <c r="AG8127" s="16"/>
      <c r="AH8127" s="16"/>
      <c r="AJ8127" s="137" t="s">
        <v>4432</v>
      </c>
    </row>
    <row r="8128" spans="2:36" s="6" customFormat="1" ht="15" customHeight="1" x14ac:dyDescent="0.45">
      <c r="B8128" s="258" t="s">
        <v>7180</v>
      </c>
      <c r="C8128" s="194"/>
      <c r="D8128" s="97"/>
      <c r="E8128" s="194"/>
      <c r="F8128" s="251" t="s">
        <v>5516</v>
      </c>
      <c r="G8128" s="94"/>
      <c r="H8128" s="54"/>
      <c r="I8128" s="251" t="s">
        <v>5499</v>
      </c>
      <c r="J8128" s="54"/>
      <c r="K8128" s="24"/>
      <c r="L8128" s="24"/>
      <c r="M8128" s="24"/>
      <c r="N8128" s="49"/>
      <c r="P8128" s="50"/>
      <c r="Q8128" s="50"/>
      <c r="R8128" s="50"/>
      <c r="S8128" s="51"/>
      <c r="T8128" s="51"/>
      <c r="V8128" s="52"/>
      <c r="Z8128" s="53"/>
      <c r="AB8128" s="16"/>
      <c r="AC8128" s="16"/>
      <c r="AD8128" s="16"/>
      <c r="AE8128" s="16"/>
      <c r="AF8128" s="16"/>
      <c r="AG8128" s="16"/>
      <c r="AH8128" s="16"/>
      <c r="AJ8128" s="137" t="s">
        <v>4433</v>
      </c>
    </row>
    <row r="8129" spans="2:36" s="6" customFormat="1" ht="15" customHeight="1" x14ac:dyDescent="0.45">
      <c r="B8129" s="258" t="s">
        <v>7192</v>
      </c>
      <c r="C8129" s="194"/>
      <c r="D8129" s="97"/>
      <c r="E8129" s="194"/>
      <c r="F8129" s="251" t="s">
        <v>5516</v>
      </c>
      <c r="G8129" s="94"/>
      <c r="H8129" s="54"/>
      <c r="I8129" s="251" t="s">
        <v>5499</v>
      </c>
      <c r="J8129" s="54"/>
      <c r="K8129" s="24"/>
      <c r="L8129" s="24"/>
      <c r="M8129" s="24"/>
      <c r="N8129" s="49"/>
      <c r="P8129" s="50"/>
      <c r="Q8129" s="50"/>
      <c r="R8129" s="50"/>
      <c r="S8129" s="51"/>
      <c r="T8129" s="51"/>
      <c r="V8129" s="52"/>
      <c r="Z8129" s="53"/>
      <c r="AB8129" s="16"/>
      <c r="AC8129" s="16"/>
      <c r="AD8129" s="16"/>
      <c r="AE8129" s="16"/>
      <c r="AF8129" s="16"/>
      <c r="AG8129" s="16"/>
      <c r="AH8129" s="16"/>
      <c r="AJ8129" s="137"/>
    </row>
    <row r="8130" spans="2:36" s="6" customFormat="1" ht="15" customHeight="1" x14ac:dyDescent="0.45">
      <c r="B8130" s="258" t="s">
        <v>6469</v>
      </c>
      <c r="C8130" s="194"/>
      <c r="D8130" s="97"/>
      <c r="E8130" s="194"/>
      <c r="F8130" s="213"/>
      <c r="G8130" s="94"/>
      <c r="H8130" s="54"/>
      <c r="I8130" s="251" t="s">
        <v>5499</v>
      </c>
      <c r="J8130" s="54"/>
      <c r="K8130" s="24"/>
      <c r="L8130" s="24"/>
      <c r="M8130" s="24"/>
      <c r="N8130" s="49"/>
      <c r="P8130" s="50"/>
      <c r="Q8130" s="50"/>
      <c r="R8130" s="50"/>
      <c r="S8130" s="51"/>
      <c r="T8130" s="51"/>
      <c r="V8130" s="52"/>
      <c r="Z8130" s="53"/>
      <c r="AB8130" s="16"/>
      <c r="AC8130" s="16"/>
      <c r="AD8130" s="16"/>
      <c r="AE8130" s="16"/>
      <c r="AF8130" s="16"/>
      <c r="AG8130" s="16"/>
      <c r="AH8130" s="16"/>
      <c r="AJ8130" s="137" t="s">
        <v>4432</v>
      </c>
    </row>
    <row r="8131" spans="2:36" s="6" customFormat="1" ht="15" customHeight="1" x14ac:dyDescent="0.45">
      <c r="B8131" s="259" t="s">
        <v>5338</v>
      </c>
      <c r="C8131" s="198"/>
      <c r="D8131" s="201"/>
      <c r="E8131" s="198"/>
      <c r="F8131" s="251" t="s">
        <v>5516</v>
      </c>
      <c r="G8131" s="94"/>
      <c r="H8131" s="54"/>
      <c r="I8131" s="251" t="s">
        <v>5499</v>
      </c>
      <c r="J8131" s="54"/>
      <c r="K8131" s="24"/>
      <c r="L8131" s="54"/>
      <c r="M8131" s="54"/>
      <c r="N8131" s="49"/>
      <c r="P8131" s="50"/>
      <c r="Q8131" s="50"/>
      <c r="R8131" s="50"/>
      <c r="S8131" s="51"/>
      <c r="T8131" s="51"/>
      <c r="V8131" s="52"/>
      <c r="Z8131" s="53"/>
      <c r="AB8131" s="16"/>
      <c r="AC8131" s="16"/>
      <c r="AD8131" s="16"/>
      <c r="AE8131" s="16"/>
      <c r="AF8131" s="16"/>
      <c r="AG8131" s="16"/>
      <c r="AH8131" s="16"/>
      <c r="AJ8131" s="137" t="s">
        <v>4424</v>
      </c>
    </row>
    <row r="8132" spans="2:36" s="6" customFormat="1" ht="24.95" customHeight="1" x14ac:dyDescent="0.45">
      <c r="B8132" s="264" t="s">
        <v>4176</v>
      </c>
      <c r="C8132" s="24"/>
      <c r="D8132" s="54"/>
      <c r="E8132" s="24"/>
      <c r="F8132" s="167"/>
      <c r="G8132" s="54"/>
      <c r="H8132" s="54"/>
      <c r="I8132" s="256"/>
      <c r="J8132" s="54"/>
      <c r="K8132" s="55"/>
      <c r="L8132" s="24"/>
      <c r="M8132" s="24"/>
      <c r="N8132" s="49"/>
      <c r="P8132" s="50"/>
      <c r="Q8132" s="50"/>
      <c r="R8132" s="50"/>
      <c r="S8132" s="51"/>
      <c r="T8132" s="51"/>
      <c r="V8132" s="52"/>
      <c r="Z8132" s="53"/>
      <c r="AB8132" s="16"/>
      <c r="AC8132" s="16"/>
      <c r="AD8132" s="16"/>
      <c r="AE8132" s="16"/>
      <c r="AF8132" s="16"/>
      <c r="AG8132" s="16"/>
      <c r="AH8132" s="16"/>
      <c r="AJ8132" s="136" t="s">
        <v>4419</v>
      </c>
    </row>
    <row r="8133" spans="2:36" s="6" customFormat="1" ht="15" customHeight="1" x14ac:dyDescent="0.45">
      <c r="B8133" s="257" t="s">
        <v>5339</v>
      </c>
      <c r="C8133" s="192"/>
      <c r="D8133" s="199"/>
      <c r="E8133" s="192"/>
      <c r="F8133" s="251" t="s">
        <v>5516</v>
      </c>
      <c r="G8133" s="94"/>
      <c r="H8133" s="54"/>
      <c r="I8133" s="251" t="s">
        <v>5499</v>
      </c>
      <c r="J8133" s="54"/>
      <c r="K8133" s="24"/>
      <c r="L8133" s="24"/>
      <c r="M8133" s="24"/>
      <c r="N8133" s="49"/>
      <c r="P8133" s="50"/>
      <c r="Q8133" s="50"/>
      <c r="R8133" s="50"/>
      <c r="S8133" s="51"/>
      <c r="T8133" s="51"/>
      <c r="V8133" s="52"/>
      <c r="Z8133" s="53"/>
      <c r="AB8133" s="16"/>
      <c r="AC8133" s="16"/>
      <c r="AD8133" s="16"/>
      <c r="AE8133" s="16"/>
      <c r="AF8133" s="16"/>
      <c r="AG8133" s="16"/>
      <c r="AH8133" s="16"/>
      <c r="AJ8133" s="137" t="s">
        <v>4434</v>
      </c>
    </row>
    <row r="8134" spans="2:36" s="6" customFormat="1" ht="15" customHeight="1" x14ac:dyDescent="0.45">
      <c r="B8134" s="258" t="s">
        <v>5340</v>
      </c>
      <c r="C8134" s="194"/>
      <c r="D8134" s="97"/>
      <c r="E8134" s="194"/>
      <c r="F8134" s="251" t="s">
        <v>5516</v>
      </c>
      <c r="G8134" s="94"/>
      <c r="H8134" s="54"/>
      <c r="I8134" s="251" t="s">
        <v>5499</v>
      </c>
      <c r="J8134" s="54"/>
      <c r="K8134" s="24"/>
      <c r="L8134" s="24"/>
      <c r="M8134" s="24"/>
      <c r="N8134" s="49"/>
      <c r="P8134" s="50"/>
      <c r="Q8134" s="50"/>
      <c r="R8134" s="50"/>
      <c r="S8134" s="51"/>
      <c r="T8134" s="51"/>
      <c r="V8134" s="52"/>
      <c r="Z8134" s="53"/>
      <c r="AB8134" s="16"/>
      <c r="AC8134" s="16"/>
      <c r="AD8134" s="16"/>
      <c r="AE8134" s="16"/>
      <c r="AF8134" s="16"/>
      <c r="AG8134" s="16"/>
      <c r="AH8134" s="16"/>
      <c r="AJ8134" s="137" t="s">
        <v>4435</v>
      </c>
    </row>
    <row r="8135" spans="2:36" s="18" customFormat="1" ht="15" customHeight="1" x14ac:dyDescent="0.25">
      <c r="B8135" s="259" t="s">
        <v>5341</v>
      </c>
      <c r="C8135" s="198"/>
      <c r="D8135" s="201"/>
      <c r="E8135" s="198"/>
      <c r="F8135" s="203"/>
      <c r="G8135" s="94"/>
      <c r="H8135" s="54"/>
      <c r="I8135" s="251" t="s">
        <v>5499</v>
      </c>
      <c r="J8135" s="54"/>
      <c r="K8135" s="24"/>
      <c r="L8135" s="54"/>
      <c r="M8135" s="54"/>
      <c r="N8135" s="44"/>
      <c r="P8135" s="45"/>
      <c r="Q8135" s="45"/>
      <c r="R8135" s="45"/>
      <c r="S8135" s="46"/>
      <c r="T8135" s="46"/>
      <c r="V8135" s="47"/>
      <c r="Z8135" s="48"/>
      <c r="AB8135" s="17"/>
      <c r="AC8135" s="17"/>
      <c r="AD8135" s="17"/>
      <c r="AE8135" s="17"/>
      <c r="AF8135" s="17"/>
      <c r="AG8135" s="17"/>
      <c r="AH8135" s="17"/>
      <c r="AJ8135" s="137"/>
    </row>
    <row r="8136" spans="2:36" s="6" customFormat="1" ht="24.95" customHeight="1" x14ac:dyDescent="0.45">
      <c r="B8136" s="264" t="s">
        <v>3293</v>
      </c>
      <c r="C8136" s="24"/>
      <c r="D8136" s="54"/>
      <c r="E8136" s="24"/>
      <c r="F8136" s="24"/>
      <c r="G8136" s="54"/>
      <c r="H8136" s="54"/>
      <c r="I8136" s="256"/>
      <c r="J8136" s="54"/>
      <c r="K8136" s="55"/>
      <c r="L8136" s="24"/>
      <c r="M8136" s="24"/>
      <c r="N8136" s="49"/>
      <c r="P8136" s="50"/>
      <c r="Q8136" s="50"/>
      <c r="R8136" s="50"/>
      <c r="S8136" s="51"/>
      <c r="T8136" s="51"/>
      <c r="V8136" s="52"/>
      <c r="Z8136" s="53"/>
      <c r="AB8136" s="16"/>
      <c r="AC8136" s="16"/>
      <c r="AD8136" s="16"/>
      <c r="AE8136" s="16"/>
      <c r="AF8136" s="16"/>
      <c r="AG8136" s="16"/>
      <c r="AH8136" s="16"/>
      <c r="AJ8136" s="137"/>
    </row>
    <row r="8137" spans="2:36" s="18" customFormat="1" ht="15" customHeight="1" x14ac:dyDescent="0.25">
      <c r="B8137" s="261" t="s">
        <v>7113</v>
      </c>
      <c r="C8137" s="192"/>
      <c r="D8137" s="215"/>
      <c r="E8137" s="192"/>
      <c r="F8137" s="202"/>
      <c r="G8137" s="94"/>
      <c r="H8137" s="54"/>
      <c r="I8137" s="251" t="s">
        <v>5499</v>
      </c>
      <c r="J8137" s="54"/>
      <c r="K8137" s="24"/>
      <c r="L8137" s="54"/>
      <c r="M8137" s="54"/>
      <c r="N8137" s="44"/>
      <c r="P8137" s="45"/>
      <c r="Q8137" s="45"/>
      <c r="R8137" s="45"/>
      <c r="S8137" s="46"/>
      <c r="T8137" s="46"/>
      <c r="V8137" s="47"/>
      <c r="Z8137" s="48"/>
      <c r="AB8137" s="17"/>
      <c r="AC8137" s="17"/>
      <c r="AD8137" s="17"/>
      <c r="AE8137" s="17"/>
      <c r="AF8137" s="17"/>
      <c r="AG8137" s="17"/>
      <c r="AH8137" s="17"/>
      <c r="AJ8137" s="137" t="s">
        <v>7114</v>
      </c>
    </row>
    <row r="8138" spans="2:36" s="18" customFormat="1" ht="15" customHeight="1" x14ac:dyDescent="0.25">
      <c r="B8138" s="258" t="s">
        <v>7115</v>
      </c>
      <c r="C8138" s="194"/>
      <c r="D8138" s="94"/>
      <c r="E8138" s="194"/>
      <c r="F8138" s="213"/>
      <c r="G8138" s="94"/>
      <c r="H8138" s="54"/>
      <c r="I8138" s="251" t="s">
        <v>5499</v>
      </c>
      <c r="J8138" s="54"/>
      <c r="K8138" s="24"/>
      <c r="L8138" s="54"/>
      <c r="M8138" s="54"/>
      <c r="N8138" s="44"/>
      <c r="P8138" s="45"/>
      <c r="Q8138" s="45"/>
      <c r="R8138" s="45"/>
      <c r="S8138" s="46"/>
      <c r="T8138" s="46"/>
      <c r="V8138" s="47"/>
      <c r="Z8138" s="48"/>
      <c r="AB8138" s="17"/>
      <c r="AC8138" s="17"/>
      <c r="AD8138" s="17"/>
      <c r="AE8138" s="17"/>
      <c r="AF8138" s="17"/>
      <c r="AG8138" s="17"/>
      <c r="AH8138" s="17"/>
      <c r="AJ8138" s="137" t="s">
        <v>7116</v>
      </c>
    </row>
    <row r="8139" spans="2:36" s="18" customFormat="1" ht="15" customHeight="1" x14ac:dyDescent="0.25">
      <c r="B8139" s="258" t="s">
        <v>7122</v>
      </c>
      <c r="C8139" s="194"/>
      <c r="D8139" s="94"/>
      <c r="E8139" s="194"/>
      <c r="F8139" s="213"/>
      <c r="G8139" s="94"/>
      <c r="H8139" s="54"/>
      <c r="I8139" s="251" t="s">
        <v>5499</v>
      </c>
      <c r="J8139" s="54"/>
      <c r="K8139" s="24"/>
      <c r="L8139" s="54"/>
      <c r="M8139" s="54"/>
      <c r="N8139" s="44"/>
      <c r="P8139" s="45"/>
      <c r="Q8139" s="45"/>
      <c r="R8139" s="45"/>
      <c r="S8139" s="46"/>
      <c r="T8139" s="46"/>
      <c r="V8139" s="47"/>
      <c r="Z8139" s="48"/>
      <c r="AB8139" s="17"/>
      <c r="AC8139" s="17"/>
      <c r="AD8139" s="17"/>
      <c r="AE8139" s="17"/>
      <c r="AF8139" s="17"/>
      <c r="AG8139" s="17"/>
      <c r="AH8139" s="17"/>
      <c r="AJ8139" s="137" t="s">
        <v>7121</v>
      </c>
    </row>
    <row r="8140" spans="2:36" s="18" customFormat="1" ht="15" customHeight="1" x14ac:dyDescent="0.25">
      <c r="B8140" s="258" t="s">
        <v>7120</v>
      </c>
      <c r="C8140" s="194"/>
      <c r="D8140" s="94"/>
      <c r="E8140" s="194"/>
      <c r="F8140" s="213"/>
      <c r="G8140" s="94"/>
      <c r="H8140" s="54"/>
      <c r="I8140" s="251" t="s">
        <v>5499</v>
      </c>
      <c r="J8140" s="54"/>
      <c r="K8140" s="24"/>
      <c r="L8140" s="54"/>
      <c r="M8140" s="54"/>
      <c r="N8140" s="44"/>
      <c r="P8140" s="45"/>
      <c r="Q8140" s="45"/>
      <c r="R8140" s="45"/>
      <c r="S8140" s="46"/>
      <c r="T8140" s="46"/>
      <c r="V8140" s="47"/>
      <c r="Z8140" s="48"/>
      <c r="AB8140" s="17"/>
      <c r="AC8140" s="17"/>
      <c r="AD8140" s="17"/>
      <c r="AE8140" s="17"/>
      <c r="AF8140" s="17"/>
      <c r="AG8140" s="17"/>
      <c r="AH8140" s="17"/>
      <c r="AJ8140" s="137" t="s">
        <v>7117</v>
      </c>
    </row>
    <row r="8141" spans="2:36" s="18" customFormat="1" ht="15" customHeight="1" x14ac:dyDescent="0.25">
      <c r="B8141" s="258" t="s">
        <v>7119</v>
      </c>
      <c r="C8141" s="194"/>
      <c r="D8141" s="94"/>
      <c r="E8141" s="194"/>
      <c r="F8141" s="213"/>
      <c r="G8141" s="94"/>
      <c r="H8141" s="54"/>
      <c r="I8141" s="251" t="s">
        <v>5499</v>
      </c>
      <c r="J8141" s="54"/>
      <c r="K8141" s="24"/>
      <c r="L8141" s="54"/>
      <c r="M8141" s="54"/>
      <c r="N8141" s="44"/>
      <c r="P8141" s="45"/>
      <c r="Q8141" s="45"/>
      <c r="R8141" s="45"/>
      <c r="S8141" s="46"/>
      <c r="T8141" s="46"/>
      <c r="V8141" s="47"/>
      <c r="Z8141" s="48"/>
      <c r="AB8141" s="17"/>
      <c r="AC8141" s="17"/>
      <c r="AD8141" s="17"/>
      <c r="AE8141" s="17"/>
      <c r="AF8141" s="17"/>
      <c r="AG8141" s="17"/>
      <c r="AH8141" s="17"/>
      <c r="AJ8141" s="137" t="s">
        <v>7118</v>
      </c>
    </row>
    <row r="8142" spans="2:36" s="18" customFormat="1" ht="15" customHeight="1" x14ac:dyDescent="0.25">
      <c r="B8142" s="258" t="s">
        <v>7193</v>
      </c>
      <c r="C8142" s="194"/>
      <c r="D8142" s="94"/>
      <c r="E8142" s="194"/>
      <c r="F8142" s="213"/>
      <c r="G8142" s="94"/>
      <c r="H8142" s="94"/>
      <c r="I8142" s="251" t="s">
        <v>5499</v>
      </c>
      <c r="J8142" s="54"/>
      <c r="K8142" s="24"/>
      <c r="L8142" s="54"/>
      <c r="M8142" s="54"/>
      <c r="N8142" s="44"/>
      <c r="P8142" s="45"/>
      <c r="Q8142" s="45"/>
      <c r="R8142" s="45"/>
      <c r="S8142" s="46"/>
      <c r="T8142" s="46"/>
      <c r="V8142" s="47"/>
      <c r="Z8142" s="48"/>
      <c r="AB8142" s="17"/>
      <c r="AC8142" s="17"/>
      <c r="AD8142" s="17"/>
      <c r="AE8142" s="17"/>
      <c r="AF8142" s="17"/>
      <c r="AG8142" s="17"/>
      <c r="AH8142" s="17"/>
      <c r="AJ8142" s="137"/>
    </row>
    <row r="8143" spans="2:36" s="18" customFormat="1" ht="15" customHeight="1" x14ac:dyDescent="0.25">
      <c r="B8143" s="258" t="s">
        <v>7195</v>
      </c>
      <c r="C8143" s="194"/>
      <c r="D8143" s="94"/>
      <c r="E8143" s="194"/>
      <c r="F8143" s="213"/>
      <c r="G8143" s="94"/>
      <c r="H8143" s="54"/>
      <c r="I8143" s="251" t="s">
        <v>5499</v>
      </c>
      <c r="J8143" s="54"/>
      <c r="K8143" s="24"/>
      <c r="L8143" s="54"/>
      <c r="M8143" s="54"/>
      <c r="N8143" s="44"/>
      <c r="P8143" s="45"/>
      <c r="Q8143" s="45"/>
      <c r="R8143" s="45"/>
      <c r="S8143" s="46"/>
      <c r="T8143" s="46"/>
      <c r="V8143" s="47"/>
      <c r="Z8143" s="48"/>
      <c r="AB8143" s="17"/>
      <c r="AC8143" s="17"/>
      <c r="AD8143" s="17"/>
      <c r="AE8143" s="17"/>
      <c r="AF8143" s="17"/>
      <c r="AG8143" s="17"/>
      <c r="AH8143" s="17"/>
      <c r="AJ8143" s="137"/>
    </row>
    <row r="8144" spans="2:36" s="18" customFormat="1" ht="15" customHeight="1" x14ac:dyDescent="0.25">
      <c r="B8144" s="258" t="s">
        <v>7194</v>
      </c>
      <c r="C8144" s="159"/>
      <c r="D8144" s="94"/>
      <c r="E8144" s="194"/>
      <c r="F8144" s="213"/>
      <c r="G8144" s="94"/>
      <c r="H8144" s="94"/>
      <c r="I8144" s="251" t="s">
        <v>5499</v>
      </c>
      <c r="J8144" s="54"/>
      <c r="K8144" s="24"/>
      <c r="L8144" s="54"/>
      <c r="M8144" s="54"/>
      <c r="N8144" s="44"/>
      <c r="P8144" s="45"/>
      <c r="Q8144" s="45"/>
      <c r="R8144" s="45"/>
      <c r="S8144" s="46"/>
      <c r="T8144" s="46"/>
      <c r="V8144" s="47"/>
      <c r="Z8144" s="48"/>
      <c r="AB8144" s="17"/>
      <c r="AC8144" s="17"/>
      <c r="AD8144" s="17"/>
      <c r="AE8144" s="17"/>
      <c r="AF8144" s="17"/>
      <c r="AG8144" s="17"/>
      <c r="AH8144" s="17"/>
      <c r="AJ8144" s="137" t="s">
        <v>4420</v>
      </c>
    </row>
    <row r="8145" spans="2:41" s="18" customFormat="1" ht="15" customHeight="1" x14ac:dyDescent="0.25">
      <c r="B8145" s="258" t="s">
        <v>7755</v>
      </c>
      <c r="C8145" s="104"/>
      <c r="D8145" s="21"/>
      <c r="E8145" s="200"/>
      <c r="F8145" s="213"/>
      <c r="G8145" s="21"/>
      <c r="H8145" s="54"/>
      <c r="I8145" s="251" t="s">
        <v>5499</v>
      </c>
      <c r="J8145" s="54"/>
      <c r="K8145" s="24"/>
      <c r="L8145" s="54"/>
      <c r="M8145" s="54"/>
      <c r="N8145" s="44"/>
      <c r="P8145" s="45"/>
      <c r="Q8145" s="45"/>
      <c r="R8145" s="45"/>
      <c r="S8145" s="46"/>
      <c r="T8145" s="46"/>
      <c r="V8145" s="47"/>
      <c r="Z8145" s="48"/>
      <c r="AB8145" s="17"/>
      <c r="AC8145" s="17"/>
      <c r="AD8145" s="17"/>
      <c r="AE8145" s="17"/>
      <c r="AF8145" s="17"/>
      <c r="AG8145" s="17"/>
      <c r="AH8145" s="17"/>
      <c r="AJ8145" s="137"/>
    </row>
    <row r="8146" spans="2:41" s="18" customFormat="1" ht="15" customHeight="1" x14ac:dyDescent="0.25">
      <c r="B8146" s="258" t="s">
        <v>7196</v>
      </c>
      <c r="C8146" s="216"/>
      <c r="D8146" s="164"/>
      <c r="E8146" s="216"/>
      <c r="F8146" s="217"/>
      <c r="G8146" s="164"/>
      <c r="H8146" s="54"/>
      <c r="I8146" s="251" t="s">
        <v>5499</v>
      </c>
      <c r="J8146" s="54"/>
      <c r="K8146" s="24"/>
      <c r="L8146" s="54"/>
      <c r="M8146" s="54"/>
      <c r="N8146" s="44"/>
      <c r="P8146" s="45"/>
      <c r="Q8146" s="45"/>
      <c r="R8146" s="45"/>
      <c r="S8146" s="46"/>
      <c r="T8146" s="46"/>
      <c r="V8146" s="47"/>
      <c r="Z8146" s="48"/>
      <c r="AB8146" s="17"/>
      <c r="AC8146" s="17"/>
      <c r="AD8146" s="17"/>
      <c r="AE8146" s="17"/>
      <c r="AF8146" s="17"/>
      <c r="AG8146" s="17"/>
      <c r="AH8146" s="17"/>
      <c r="AJ8146" s="137" t="s">
        <v>4436</v>
      </c>
    </row>
    <row r="8147" spans="2:41" s="18" customFormat="1" ht="15" customHeight="1" x14ac:dyDescent="0.25">
      <c r="B8147" s="258" t="s">
        <v>7094</v>
      </c>
      <c r="C8147" s="216"/>
      <c r="D8147" s="164"/>
      <c r="E8147" s="216"/>
      <c r="F8147" s="217"/>
      <c r="G8147" s="164"/>
      <c r="H8147" s="54"/>
      <c r="I8147" s="251" t="s">
        <v>5499</v>
      </c>
      <c r="J8147" s="54"/>
      <c r="K8147" s="24"/>
      <c r="L8147" s="54"/>
      <c r="M8147" s="54"/>
      <c r="N8147" s="44"/>
      <c r="P8147" s="45"/>
      <c r="Q8147" s="45"/>
      <c r="R8147" s="45"/>
      <c r="S8147" s="46"/>
      <c r="T8147" s="46"/>
      <c r="V8147" s="47"/>
      <c r="Z8147" s="48"/>
      <c r="AB8147" s="17"/>
      <c r="AC8147" s="17"/>
      <c r="AD8147" s="17"/>
      <c r="AE8147" s="17"/>
      <c r="AF8147" s="17"/>
      <c r="AG8147" s="17"/>
      <c r="AH8147" s="17"/>
      <c r="AJ8147" s="137" t="s">
        <v>4463</v>
      </c>
    </row>
    <row r="8148" spans="2:41" s="18" customFormat="1" ht="15" customHeight="1" x14ac:dyDescent="0.25">
      <c r="B8148" s="258" t="s">
        <v>7147</v>
      </c>
      <c r="C8148" s="200"/>
      <c r="D8148" s="21"/>
      <c r="E8148" s="200"/>
      <c r="F8148" s="217"/>
      <c r="G8148" s="21"/>
      <c r="H8148" s="54"/>
      <c r="I8148" s="251" t="s">
        <v>5499</v>
      </c>
      <c r="J8148" s="54"/>
      <c r="K8148" s="24"/>
      <c r="L8148" s="54"/>
      <c r="M8148" s="54"/>
      <c r="N8148" s="44"/>
      <c r="P8148" s="45"/>
      <c r="Q8148" s="45"/>
      <c r="R8148" s="45"/>
      <c r="S8148" s="46"/>
      <c r="T8148" s="46"/>
      <c r="V8148" s="47"/>
      <c r="Z8148" s="48"/>
      <c r="AB8148" s="17"/>
      <c r="AC8148" s="17"/>
      <c r="AD8148" s="17"/>
      <c r="AE8148" s="17"/>
      <c r="AF8148" s="17"/>
      <c r="AG8148" s="17"/>
      <c r="AH8148" s="17"/>
      <c r="AJ8148" s="137"/>
    </row>
    <row r="8149" spans="2:41" s="18" customFormat="1" ht="15" customHeight="1" x14ac:dyDescent="0.25">
      <c r="B8149" s="258" t="s">
        <v>6483</v>
      </c>
      <c r="C8149" s="159"/>
      <c r="D8149" s="160"/>
      <c r="E8149" s="194"/>
      <c r="F8149" s="213"/>
      <c r="G8149" s="94"/>
      <c r="H8149" s="94"/>
      <c r="I8149" s="251" t="s">
        <v>5499</v>
      </c>
      <c r="J8149" s="54"/>
      <c r="K8149" s="24"/>
      <c r="L8149" s="54"/>
      <c r="M8149" s="54"/>
      <c r="N8149" s="44"/>
      <c r="P8149" s="45"/>
      <c r="Q8149" s="45"/>
      <c r="R8149" s="45"/>
      <c r="S8149" s="46"/>
      <c r="T8149" s="46"/>
      <c r="V8149" s="47"/>
      <c r="Z8149" s="48"/>
      <c r="AB8149" s="17"/>
      <c r="AC8149" s="17"/>
      <c r="AD8149" s="17"/>
      <c r="AE8149" s="17"/>
      <c r="AF8149" s="17"/>
      <c r="AG8149" s="17"/>
      <c r="AH8149" s="17"/>
      <c r="AJ8149" s="137" t="s">
        <v>4460</v>
      </c>
    </row>
    <row r="8150" spans="2:41" s="18" customFormat="1" ht="15" customHeight="1" x14ac:dyDescent="0.25">
      <c r="B8150" s="258" t="s">
        <v>6484</v>
      </c>
      <c r="C8150" s="159"/>
      <c r="D8150" s="160"/>
      <c r="E8150" s="194"/>
      <c r="F8150" s="213"/>
      <c r="G8150" s="94"/>
      <c r="H8150" s="94"/>
      <c r="I8150" s="251" t="s">
        <v>5499</v>
      </c>
      <c r="J8150" s="54"/>
      <c r="K8150" s="24"/>
      <c r="L8150" s="54"/>
      <c r="M8150" s="54"/>
      <c r="N8150" s="44"/>
      <c r="P8150" s="45"/>
      <c r="Q8150" s="45"/>
      <c r="R8150" s="45"/>
      <c r="S8150" s="46"/>
      <c r="T8150" s="46"/>
      <c r="V8150" s="47"/>
      <c r="Z8150" s="48"/>
      <c r="AB8150" s="17"/>
      <c r="AC8150" s="17"/>
      <c r="AD8150" s="17"/>
      <c r="AE8150" s="17"/>
      <c r="AF8150" s="17"/>
      <c r="AG8150" s="17"/>
      <c r="AH8150" s="17"/>
      <c r="AJ8150" s="137" t="s">
        <v>5699</v>
      </c>
    </row>
    <row r="8151" spans="2:41" s="18" customFormat="1" ht="15" customHeight="1" x14ac:dyDescent="0.25">
      <c r="B8151" s="258" t="s">
        <v>6487</v>
      </c>
      <c r="C8151" s="159"/>
      <c r="D8151" s="160"/>
      <c r="E8151" s="194"/>
      <c r="F8151" s="213"/>
      <c r="G8151" s="94"/>
      <c r="H8151" s="94"/>
      <c r="I8151" s="251" t="s">
        <v>5499</v>
      </c>
      <c r="J8151" s="54"/>
      <c r="K8151" s="24"/>
      <c r="L8151" s="54"/>
      <c r="M8151" s="54"/>
      <c r="N8151" s="44"/>
      <c r="P8151" s="45"/>
      <c r="Q8151" s="45"/>
      <c r="R8151" s="45"/>
      <c r="S8151" s="46"/>
      <c r="T8151" s="46"/>
      <c r="V8151" s="47"/>
      <c r="Z8151" s="48"/>
      <c r="AB8151" s="17"/>
      <c r="AC8151" s="17"/>
      <c r="AD8151" s="17"/>
      <c r="AE8151" s="17"/>
      <c r="AF8151" s="17"/>
      <c r="AG8151" s="17"/>
      <c r="AH8151" s="17"/>
      <c r="AJ8151" s="137"/>
    </row>
    <row r="8152" spans="2:41" s="18" customFormat="1" ht="15" customHeight="1" x14ac:dyDescent="0.25">
      <c r="B8152" s="258" t="s">
        <v>6485</v>
      </c>
      <c r="C8152" s="159"/>
      <c r="D8152" s="160"/>
      <c r="E8152" s="194"/>
      <c r="F8152" s="213"/>
      <c r="G8152" s="94"/>
      <c r="H8152" s="94"/>
      <c r="I8152" s="251" t="s">
        <v>5499</v>
      </c>
      <c r="J8152" s="54"/>
      <c r="K8152" s="24"/>
      <c r="L8152" s="54"/>
      <c r="M8152" s="54"/>
      <c r="N8152" s="44"/>
      <c r="P8152" s="45"/>
      <c r="Q8152" s="45"/>
      <c r="R8152" s="45"/>
      <c r="S8152" s="46"/>
      <c r="T8152" s="46"/>
      <c r="V8152" s="47"/>
      <c r="Z8152" s="48"/>
      <c r="AB8152" s="17"/>
      <c r="AC8152" s="17"/>
      <c r="AD8152" s="17"/>
      <c r="AE8152" s="17"/>
      <c r="AF8152" s="17"/>
      <c r="AG8152" s="17"/>
      <c r="AH8152" s="17"/>
      <c r="AJ8152" s="137"/>
    </row>
    <row r="8153" spans="2:41" s="18" customFormat="1" ht="15" customHeight="1" x14ac:dyDescent="0.25">
      <c r="B8153" s="258" t="s">
        <v>6486</v>
      </c>
      <c r="C8153" s="159"/>
      <c r="D8153"/>
      <c r="E8153" s="194"/>
      <c r="F8153" s="213"/>
      <c r="G8153" s="94"/>
      <c r="H8153" s="94"/>
      <c r="I8153" s="251" t="s">
        <v>5499</v>
      </c>
      <c r="J8153" s="54"/>
      <c r="K8153" s="24"/>
      <c r="L8153" s="24"/>
      <c r="M8153" s="24"/>
      <c r="N8153" s="44"/>
      <c r="P8153" s="45"/>
      <c r="Q8153" s="45"/>
      <c r="R8153" s="45"/>
      <c r="S8153" s="46"/>
      <c r="T8153" s="46"/>
      <c r="V8153" s="47"/>
      <c r="Z8153" s="48"/>
      <c r="AB8153" s="17"/>
      <c r="AC8153" s="17"/>
      <c r="AD8153" s="17"/>
      <c r="AE8153" s="17"/>
      <c r="AF8153" s="17"/>
      <c r="AG8153" s="17"/>
      <c r="AH8153" s="17"/>
      <c r="AJ8153"/>
      <c r="AL8153" s="20"/>
      <c r="AM8153" s="15"/>
      <c r="AN8153" s="15"/>
      <c r="AO8153" s="14"/>
    </row>
    <row r="8154" spans="2:41" s="18" customFormat="1" ht="15" customHeight="1" x14ac:dyDescent="0.25">
      <c r="B8154" s="258" t="s">
        <v>6665</v>
      </c>
      <c r="C8154" s="159"/>
      <c r="D8154"/>
      <c r="E8154" s="194"/>
      <c r="F8154" s="213"/>
      <c r="G8154" s="94"/>
      <c r="H8154" s="54"/>
      <c r="I8154" s="251" t="s">
        <v>5499</v>
      </c>
      <c r="J8154" s="54"/>
      <c r="K8154" s="24"/>
      <c r="L8154" s="24"/>
      <c r="M8154" s="24"/>
      <c r="N8154" s="44"/>
      <c r="P8154" s="45"/>
      <c r="Q8154" s="45"/>
      <c r="R8154" s="45"/>
      <c r="S8154" s="46"/>
      <c r="T8154" s="46"/>
      <c r="V8154" s="47"/>
      <c r="Z8154" s="48"/>
      <c r="AB8154" s="17"/>
      <c r="AC8154" s="17"/>
      <c r="AD8154" s="17"/>
      <c r="AE8154" s="17"/>
      <c r="AF8154" s="17"/>
      <c r="AG8154" s="17"/>
      <c r="AH8154" s="17"/>
      <c r="AJ8154" s="137" t="s">
        <v>4425</v>
      </c>
    </row>
    <row r="8155" spans="2:41" s="6" customFormat="1" ht="15" customHeight="1" x14ac:dyDescent="0.45">
      <c r="B8155" s="258" t="s">
        <v>5503</v>
      </c>
      <c r="C8155" s="194"/>
      <c r="D8155" s="97"/>
      <c r="E8155" s="194"/>
      <c r="F8155" s="213"/>
      <c r="G8155" s="94"/>
      <c r="H8155" s="54"/>
      <c r="I8155" s="251" t="s">
        <v>5499</v>
      </c>
      <c r="J8155" s="54"/>
      <c r="K8155" s="24"/>
      <c r="L8155" s="24"/>
      <c r="M8155" s="24"/>
      <c r="N8155" s="49"/>
      <c r="P8155" s="50"/>
      <c r="Q8155" s="50"/>
      <c r="R8155" s="50"/>
      <c r="S8155" s="51"/>
      <c r="T8155" s="51"/>
      <c r="V8155" s="52"/>
      <c r="Z8155" s="53"/>
      <c r="AB8155" s="16"/>
      <c r="AC8155" s="16"/>
      <c r="AD8155" s="16"/>
      <c r="AE8155" s="16"/>
      <c r="AF8155" s="16"/>
      <c r="AG8155" s="16"/>
      <c r="AH8155" s="16"/>
      <c r="AJ8155" s="137"/>
    </row>
    <row r="8156" spans="2:41" s="6" customFormat="1" ht="15" customHeight="1" x14ac:dyDescent="0.45">
      <c r="B8156" s="258" t="s">
        <v>7855</v>
      </c>
      <c r="C8156" s="194"/>
      <c r="D8156" s="97"/>
      <c r="E8156" s="194"/>
      <c r="F8156" s="213"/>
      <c r="G8156" s="94"/>
      <c r="H8156" s="54"/>
      <c r="I8156" s="251" t="s">
        <v>5499</v>
      </c>
      <c r="J8156" s="54"/>
      <c r="K8156" s="24"/>
      <c r="L8156" s="24"/>
      <c r="M8156" s="24"/>
      <c r="N8156" s="49"/>
      <c r="P8156" s="50"/>
      <c r="Q8156" s="50"/>
      <c r="R8156" s="50"/>
      <c r="S8156" s="51"/>
      <c r="T8156" s="51"/>
      <c r="V8156" s="52"/>
      <c r="Z8156" s="53"/>
      <c r="AB8156" s="16"/>
      <c r="AC8156" s="16"/>
      <c r="AD8156" s="16"/>
      <c r="AE8156" s="16"/>
      <c r="AF8156" s="16"/>
      <c r="AG8156" s="16"/>
      <c r="AH8156" s="16"/>
      <c r="AJ8156" s="137"/>
    </row>
    <row r="8157" spans="2:41" s="6" customFormat="1" ht="15" customHeight="1" x14ac:dyDescent="0.45">
      <c r="B8157" s="258" t="s">
        <v>7123</v>
      </c>
      <c r="C8157" s="194"/>
      <c r="D8157" s="94"/>
      <c r="E8157" s="194"/>
      <c r="F8157" s="213"/>
      <c r="G8157" s="94"/>
      <c r="H8157" s="54"/>
      <c r="I8157" s="251" t="s">
        <v>5499</v>
      </c>
      <c r="J8157" s="54"/>
      <c r="K8157" s="24"/>
      <c r="L8157" s="24"/>
      <c r="M8157" s="24"/>
      <c r="N8157" s="49"/>
      <c r="P8157" s="50"/>
      <c r="Q8157" s="50"/>
      <c r="R8157" s="50"/>
      <c r="S8157" s="51"/>
      <c r="T8157" s="51"/>
      <c r="V8157" s="52"/>
      <c r="Z8157" s="53"/>
      <c r="AB8157" s="16"/>
      <c r="AC8157" s="16"/>
      <c r="AD8157" s="16"/>
      <c r="AE8157" s="16"/>
      <c r="AF8157" s="16"/>
      <c r="AG8157" s="16"/>
      <c r="AH8157" s="16"/>
      <c r="AJ8157" s="137"/>
    </row>
    <row r="8158" spans="2:41" s="6" customFormat="1" ht="15" customHeight="1" x14ac:dyDescent="0.45">
      <c r="B8158" s="257" t="s">
        <v>7652</v>
      </c>
      <c r="C8158" s="192"/>
      <c r="D8158" s="199"/>
      <c r="E8158" s="192"/>
      <c r="F8158" s="213"/>
      <c r="G8158" s="94"/>
      <c r="H8158" s="54"/>
      <c r="I8158" s="251" t="s">
        <v>5499</v>
      </c>
      <c r="J8158" s="54"/>
      <c r="K8158" s="24"/>
      <c r="L8158" s="24"/>
      <c r="M8158" s="24"/>
      <c r="N8158" s="49"/>
      <c r="P8158" s="50"/>
      <c r="Q8158" s="50"/>
      <c r="R8158" s="50"/>
      <c r="S8158" s="51"/>
      <c r="T8158" s="51"/>
      <c r="V8158" s="52"/>
      <c r="Z8158" s="53"/>
      <c r="AB8158" s="16"/>
      <c r="AC8158" s="16"/>
      <c r="AD8158" s="16"/>
      <c r="AE8158" s="16"/>
      <c r="AF8158" s="16"/>
      <c r="AG8158" s="16"/>
      <c r="AH8158" s="16"/>
      <c r="AJ8158" s="137"/>
    </row>
    <row r="8159" spans="2:41" s="18" customFormat="1" ht="15" customHeight="1" x14ac:dyDescent="0.25">
      <c r="B8159" s="258" t="s">
        <v>6540</v>
      </c>
      <c r="C8159" s="194"/>
      <c r="D8159" s="97"/>
      <c r="E8159" s="194"/>
      <c r="F8159" s="213"/>
      <c r="G8159" s="94"/>
      <c r="H8159" s="54"/>
      <c r="I8159" s="251" t="s">
        <v>5499</v>
      </c>
      <c r="J8159" s="54"/>
      <c r="K8159" s="24"/>
      <c r="L8159" s="24"/>
      <c r="M8159" s="24"/>
      <c r="N8159" s="44"/>
      <c r="P8159" s="45"/>
      <c r="Q8159" s="45"/>
      <c r="R8159" s="45"/>
      <c r="S8159" s="46"/>
      <c r="T8159" s="46"/>
      <c r="V8159" s="47"/>
      <c r="Z8159" s="48"/>
      <c r="AB8159" s="17"/>
      <c r="AC8159" s="17"/>
      <c r="AD8159" s="17"/>
      <c r="AE8159" s="17"/>
      <c r="AF8159" s="17"/>
      <c r="AG8159" s="17"/>
      <c r="AH8159" s="17"/>
      <c r="AJ8159" s="137"/>
    </row>
    <row r="8160" spans="2:41" s="6" customFormat="1" ht="15" customHeight="1" x14ac:dyDescent="0.45">
      <c r="B8160" s="258" t="s">
        <v>5323</v>
      </c>
      <c r="C8160" s="194"/>
      <c r="D8160" s="97"/>
      <c r="E8160" s="194"/>
      <c r="F8160" s="213"/>
      <c r="G8160" s="94"/>
      <c r="H8160" s="54"/>
      <c r="I8160" s="251" t="s">
        <v>5499</v>
      </c>
      <c r="J8160" s="54"/>
      <c r="K8160" s="24"/>
      <c r="L8160" s="24"/>
      <c r="M8160" s="24"/>
      <c r="N8160" s="49"/>
      <c r="P8160" s="50"/>
      <c r="Q8160" s="50"/>
      <c r="R8160" s="50"/>
      <c r="S8160" s="51"/>
      <c r="T8160" s="51"/>
      <c r="V8160" s="52"/>
      <c r="Z8160" s="53"/>
      <c r="AB8160" s="16"/>
      <c r="AC8160" s="16"/>
      <c r="AD8160" s="16"/>
      <c r="AE8160" s="16"/>
      <c r="AF8160" s="16"/>
      <c r="AG8160" s="16"/>
      <c r="AH8160" s="16"/>
      <c r="AJ8160" s="137"/>
    </row>
    <row r="8161" spans="2:39" s="6" customFormat="1" ht="15" customHeight="1" x14ac:dyDescent="0.45">
      <c r="B8161" s="259" t="s">
        <v>5324</v>
      </c>
      <c r="C8161" s="198"/>
      <c r="D8161" s="201"/>
      <c r="E8161" s="198"/>
      <c r="F8161" s="213"/>
      <c r="G8161" s="94"/>
      <c r="H8161" s="54"/>
      <c r="I8161" s="251" t="s">
        <v>5499</v>
      </c>
      <c r="J8161" s="54"/>
      <c r="K8161" s="24"/>
      <c r="L8161" s="24"/>
      <c r="M8161" s="24"/>
      <c r="N8161" s="49"/>
      <c r="P8161" s="50"/>
      <c r="Q8161" s="50"/>
      <c r="R8161" s="50"/>
      <c r="S8161" s="51"/>
      <c r="T8161" s="51"/>
      <c r="V8161" s="52"/>
      <c r="Z8161" s="53"/>
      <c r="AB8161" s="16"/>
      <c r="AC8161" s="16"/>
      <c r="AD8161" s="16"/>
      <c r="AE8161" s="16"/>
      <c r="AF8161" s="16"/>
      <c r="AG8161" s="16"/>
      <c r="AH8161" s="16"/>
      <c r="AJ8161" s="137"/>
    </row>
    <row r="8162" spans="2:39" s="6" customFormat="1" ht="15" customHeight="1" x14ac:dyDescent="0.45">
      <c r="B8162" s="258" t="s">
        <v>6543</v>
      </c>
      <c r="C8162" s="194"/>
      <c r="D8162" s="97"/>
      <c r="E8162" s="194"/>
      <c r="F8162" s="213"/>
      <c r="G8162" s="94"/>
      <c r="H8162" s="54"/>
      <c r="I8162" s="251" t="s">
        <v>5499</v>
      </c>
      <c r="J8162" s="54"/>
      <c r="K8162" s="24"/>
      <c r="L8162" s="24"/>
      <c r="M8162" s="24"/>
      <c r="N8162" s="49"/>
      <c r="P8162" s="50"/>
      <c r="Q8162" s="50"/>
      <c r="R8162" s="50"/>
      <c r="S8162" s="51"/>
      <c r="T8162" s="51"/>
      <c r="V8162" s="52"/>
      <c r="Z8162" s="53"/>
      <c r="AB8162" s="16"/>
      <c r="AC8162" s="16"/>
      <c r="AD8162" s="16"/>
      <c r="AE8162" s="16"/>
      <c r="AF8162" s="16"/>
      <c r="AG8162" s="16"/>
      <c r="AH8162" s="16"/>
      <c r="AJ8162" s="137"/>
    </row>
    <row r="8163" spans="2:39" s="6" customFormat="1" ht="15" customHeight="1" x14ac:dyDescent="0.45">
      <c r="B8163" s="258" t="s">
        <v>6672</v>
      </c>
      <c r="C8163" s="194"/>
      <c r="D8163" s="97"/>
      <c r="E8163" s="194"/>
      <c r="F8163" s="213"/>
      <c r="G8163" s="94"/>
      <c r="H8163" s="54"/>
      <c r="I8163" s="251" t="s">
        <v>5499</v>
      </c>
      <c r="J8163" s="54"/>
      <c r="K8163" s="24"/>
      <c r="L8163" s="24"/>
      <c r="M8163" s="24"/>
      <c r="N8163" s="49"/>
      <c r="P8163" s="50"/>
      <c r="Q8163" s="50"/>
      <c r="R8163" s="50"/>
      <c r="S8163" s="51"/>
      <c r="T8163" s="51"/>
      <c r="V8163" s="52"/>
      <c r="Z8163" s="53"/>
      <c r="AB8163" s="16"/>
      <c r="AC8163" s="16"/>
      <c r="AD8163" s="16"/>
      <c r="AE8163" s="16"/>
      <c r="AF8163" s="16"/>
      <c r="AG8163" s="16"/>
      <c r="AH8163" s="16"/>
      <c r="AJ8163" s="137"/>
    </row>
    <row r="8164" spans="2:39" s="6" customFormat="1" ht="15" customHeight="1" x14ac:dyDescent="0.45">
      <c r="B8164" s="258" t="s">
        <v>6111</v>
      </c>
      <c r="C8164" s="159"/>
      <c r="D8164" s="97"/>
      <c r="E8164" s="194"/>
      <c r="F8164" s="213"/>
      <c r="G8164" s="94"/>
      <c r="H8164" s="94"/>
      <c r="I8164" s="251" t="s">
        <v>5499</v>
      </c>
      <c r="J8164" s="54"/>
      <c r="K8164" s="24"/>
      <c r="L8164" s="24"/>
      <c r="M8164" s="24"/>
      <c r="N8164" s="49"/>
      <c r="P8164" s="50"/>
      <c r="Q8164" s="50"/>
      <c r="R8164" s="50"/>
      <c r="S8164" s="51"/>
      <c r="T8164" s="51"/>
      <c r="V8164" s="52"/>
      <c r="Z8164" s="53"/>
      <c r="AB8164" s="16"/>
      <c r="AC8164" s="16"/>
      <c r="AD8164" s="16"/>
      <c r="AE8164" s="16"/>
      <c r="AF8164" s="16"/>
      <c r="AG8164" s="16"/>
      <c r="AH8164" s="16"/>
      <c r="AJ8164" s="137"/>
    </row>
    <row r="8165" spans="2:39" s="6" customFormat="1" ht="15" customHeight="1" x14ac:dyDescent="0.45">
      <c r="B8165" s="258" t="s">
        <v>7181</v>
      </c>
      <c r="C8165" s="159"/>
      <c r="D8165" s="97"/>
      <c r="E8165" s="194"/>
      <c r="F8165" s="213"/>
      <c r="G8165" s="94"/>
      <c r="H8165" s="94"/>
      <c r="I8165" s="251" t="s">
        <v>5499</v>
      </c>
      <c r="J8165" s="54"/>
      <c r="K8165" s="24"/>
      <c r="L8165" s="24"/>
      <c r="M8165" s="24"/>
      <c r="N8165" s="49"/>
      <c r="P8165" s="50"/>
      <c r="Q8165" s="50"/>
      <c r="R8165" s="50"/>
      <c r="S8165" s="51"/>
      <c r="T8165" s="51"/>
      <c r="V8165" s="52"/>
      <c r="Z8165" s="53"/>
      <c r="AB8165" s="16"/>
      <c r="AC8165" s="16"/>
      <c r="AD8165" s="16"/>
      <c r="AE8165" s="16"/>
      <c r="AF8165" s="16"/>
      <c r="AG8165" s="16"/>
      <c r="AH8165" s="16"/>
      <c r="AJ8165" s="137" t="s">
        <v>4432</v>
      </c>
      <c r="AL8165" s="18"/>
      <c r="AM8165" s="18"/>
    </row>
    <row r="8166" spans="2:39" s="6" customFormat="1" ht="15" customHeight="1" x14ac:dyDescent="0.45">
      <c r="B8166" s="258" t="s">
        <v>7647</v>
      </c>
      <c r="C8166" s="192"/>
      <c r="D8166" s="199"/>
      <c r="E8166" s="192"/>
      <c r="F8166" s="213"/>
      <c r="G8166" s="94"/>
      <c r="H8166" s="54"/>
      <c r="I8166" s="251" t="s">
        <v>5499</v>
      </c>
      <c r="J8166" s="54"/>
      <c r="K8166" s="24"/>
      <c r="L8166" s="24"/>
      <c r="M8166" s="24"/>
      <c r="N8166" s="49"/>
      <c r="P8166" s="50"/>
      <c r="Q8166" s="50"/>
      <c r="R8166" s="50"/>
      <c r="S8166" s="51"/>
      <c r="T8166" s="51"/>
      <c r="V8166" s="52"/>
      <c r="Z8166" s="53"/>
      <c r="AB8166" s="16"/>
      <c r="AC8166" s="16"/>
      <c r="AD8166" s="16"/>
      <c r="AE8166" s="16"/>
      <c r="AF8166" s="16"/>
      <c r="AG8166" s="16"/>
      <c r="AH8166" s="16"/>
      <c r="AJ8166" s="137" t="s">
        <v>4432</v>
      </c>
    </row>
    <row r="8167" spans="2:39" s="6" customFormat="1" ht="15" customHeight="1" x14ac:dyDescent="0.45">
      <c r="B8167" s="258" t="s">
        <v>7649</v>
      </c>
      <c r="C8167" s="194"/>
      <c r="D8167" s="97"/>
      <c r="E8167" s="194"/>
      <c r="F8167" s="213"/>
      <c r="G8167" s="94"/>
      <c r="H8167" s="54"/>
      <c r="I8167" s="251" t="s">
        <v>5499</v>
      </c>
      <c r="J8167" s="54"/>
      <c r="K8167" s="24"/>
      <c r="L8167" s="24"/>
      <c r="M8167" s="24"/>
      <c r="N8167" s="49"/>
      <c r="P8167" s="50"/>
      <c r="Q8167" s="50"/>
      <c r="R8167" s="50"/>
      <c r="S8167" s="51"/>
      <c r="T8167" s="51"/>
      <c r="V8167" s="52"/>
      <c r="Z8167" s="53"/>
      <c r="AB8167" s="16"/>
      <c r="AC8167" s="16"/>
      <c r="AD8167" s="16"/>
      <c r="AE8167" s="16"/>
      <c r="AF8167" s="16"/>
      <c r="AG8167" s="16"/>
      <c r="AH8167" s="16"/>
      <c r="AJ8167" s="137" t="s">
        <v>4432</v>
      </c>
    </row>
    <row r="8168" spans="2:39" s="6" customFormat="1" ht="15" customHeight="1" x14ac:dyDescent="0.45">
      <c r="B8168" s="258" t="s">
        <v>6570</v>
      </c>
      <c r="C8168" s="194"/>
      <c r="D8168" s="97"/>
      <c r="E8168" s="194"/>
      <c r="F8168" s="213"/>
      <c r="G8168" s="94"/>
      <c r="H8168" s="54"/>
      <c r="I8168" s="251" t="s">
        <v>5499</v>
      </c>
      <c r="J8168" s="54"/>
      <c r="K8168" s="24"/>
      <c r="L8168" s="24"/>
      <c r="M8168" s="24"/>
      <c r="N8168" s="49"/>
      <c r="P8168" s="50"/>
      <c r="Q8168" s="50"/>
      <c r="R8168" s="50"/>
      <c r="S8168" s="51"/>
      <c r="T8168" s="51"/>
      <c r="V8168" s="52"/>
      <c r="Z8168" s="53"/>
      <c r="AB8168" s="16"/>
      <c r="AC8168" s="16"/>
      <c r="AD8168" s="16"/>
      <c r="AE8168" s="16"/>
      <c r="AF8168" s="16"/>
      <c r="AG8168" s="16"/>
      <c r="AH8168" s="16"/>
      <c r="AJ8168" s="137" t="s">
        <v>4437</v>
      </c>
    </row>
    <row r="8169" spans="2:39" s="6" customFormat="1" ht="15" customHeight="1" x14ac:dyDescent="0.45">
      <c r="B8169" s="258" t="s">
        <v>5928</v>
      </c>
      <c r="C8169" s="194"/>
      <c r="D8169" s="97"/>
      <c r="E8169" s="194"/>
      <c r="F8169" s="213"/>
      <c r="G8169" s="94"/>
      <c r="H8169" s="94"/>
      <c r="I8169" s="251" t="s">
        <v>5499</v>
      </c>
      <c r="J8169" s="54"/>
      <c r="K8169" s="24"/>
      <c r="L8169" s="24"/>
      <c r="M8169" s="24"/>
      <c r="N8169" s="49"/>
      <c r="P8169" s="50"/>
      <c r="Q8169" s="50"/>
      <c r="R8169" s="50"/>
      <c r="S8169" s="51"/>
      <c r="T8169" s="51"/>
      <c r="V8169" s="52"/>
      <c r="Z8169" s="53"/>
      <c r="AB8169" s="16"/>
      <c r="AC8169" s="16"/>
      <c r="AD8169" s="16"/>
      <c r="AE8169" s="16"/>
      <c r="AF8169" s="16"/>
      <c r="AG8169" s="16"/>
      <c r="AH8169" s="16"/>
      <c r="AJ8169" s="137"/>
    </row>
    <row r="8170" spans="2:39" s="18" customFormat="1" ht="15" customHeight="1" x14ac:dyDescent="0.25">
      <c r="B8170" s="258" t="s">
        <v>5704</v>
      </c>
      <c r="C8170" s="159"/>
      <c r="D8170" s="161"/>
      <c r="E8170" s="194"/>
      <c r="F8170" s="213"/>
      <c r="G8170" s="94"/>
      <c r="H8170" s="94"/>
      <c r="I8170" s="251" t="s">
        <v>5499</v>
      </c>
      <c r="J8170" s="54"/>
      <c r="K8170" s="24"/>
      <c r="L8170" s="54"/>
      <c r="M8170" s="54"/>
      <c r="N8170" s="44"/>
      <c r="P8170" s="45"/>
      <c r="Q8170" s="45"/>
      <c r="R8170" s="45"/>
      <c r="S8170" s="46"/>
      <c r="T8170" s="46"/>
      <c r="V8170" s="47"/>
      <c r="Z8170" s="48"/>
      <c r="AB8170" s="17"/>
      <c r="AC8170" s="17"/>
      <c r="AD8170" s="17"/>
      <c r="AE8170" s="17"/>
      <c r="AF8170" s="17"/>
      <c r="AG8170" s="17"/>
      <c r="AH8170" s="17"/>
      <c r="AJ8170" s="137"/>
    </row>
    <row r="8171" spans="2:39" s="18" customFormat="1" ht="15" customHeight="1" x14ac:dyDescent="0.25">
      <c r="B8171" s="258" t="s">
        <v>5702</v>
      </c>
      <c r="C8171" s="159"/>
      <c r="D8171" s="161"/>
      <c r="E8171" s="194"/>
      <c r="F8171" s="213"/>
      <c r="G8171" s="94"/>
      <c r="H8171" s="94"/>
      <c r="I8171" s="251" t="s">
        <v>5499</v>
      </c>
      <c r="J8171" s="54"/>
      <c r="K8171" s="24"/>
      <c r="L8171" s="54"/>
      <c r="M8171" s="54"/>
      <c r="N8171" s="44"/>
      <c r="P8171" s="45"/>
      <c r="Q8171" s="45"/>
      <c r="R8171" s="45"/>
      <c r="S8171" s="46"/>
      <c r="T8171" s="46"/>
      <c r="V8171" s="47"/>
      <c r="Z8171" s="48"/>
      <c r="AB8171" s="17"/>
      <c r="AC8171" s="17"/>
      <c r="AD8171" s="17"/>
      <c r="AE8171" s="17"/>
      <c r="AF8171" s="17"/>
      <c r="AG8171" s="17"/>
      <c r="AH8171" s="17"/>
      <c r="AJ8171" s="137"/>
    </row>
    <row r="8172" spans="2:39" s="6" customFormat="1" ht="15" customHeight="1" x14ac:dyDescent="0.45">
      <c r="B8172" s="259" t="s">
        <v>6508</v>
      </c>
      <c r="C8172" s="198"/>
      <c r="D8172" s="201"/>
      <c r="E8172" s="198"/>
      <c r="F8172" s="203"/>
      <c r="G8172" s="94"/>
      <c r="H8172" s="54"/>
      <c r="I8172" s="251" t="s">
        <v>5499</v>
      </c>
      <c r="J8172" s="54"/>
      <c r="K8172" s="24"/>
      <c r="L8172" s="24"/>
      <c r="M8172" s="24"/>
      <c r="N8172" s="49"/>
      <c r="P8172" s="50"/>
      <c r="Q8172" s="50"/>
      <c r="R8172" s="50"/>
      <c r="S8172" s="51"/>
      <c r="T8172" s="51"/>
      <c r="V8172" s="52"/>
      <c r="Z8172" s="53"/>
      <c r="AB8172" s="16"/>
      <c r="AC8172" s="16"/>
      <c r="AD8172" s="16"/>
      <c r="AE8172" s="16"/>
      <c r="AF8172" s="16"/>
      <c r="AG8172" s="16"/>
      <c r="AH8172" s="16"/>
      <c r="AJ8172" s="137"/>
    </row>
    <row r="8173" spans="2:39" s="6" customFormat="1" ht="24.95" customHeight="1" x14ac:dyDescent="0.45">
      <c r="B8173" s="264" t="s">
        <v>4392</v>
      </c>
      <c r="C8173" s="24"/>
      <c r="D8173" s="54"/>
      <c r="F8173" s="24"/>
      <c r="G8173" s="54"/>
      <c r="H8173" s="54"/>
      <c r="I8173" s="256"/>
      <c r="J8173" s="54"/>
      <c r="K8173" s="55"/>
      <c r="L8173" s="24"/>
      <c r="M8173" s="24"/>
      <c r="N8173" s="49"/>
      <c r="P8173" s="50"/>
      <c r="Q8173" s="50"/>
      <c r="R8173" s="50"/>
      <c r="S8173" s="51"/>
      <c r="T8173" s="51"/>
      <c r="V8173" s="52"/>
      <c r="Z8173" s="53"/>
      <c r="AB8173" s="16"/>
      <c r="AC8173" s="16"/>
      <c r="AD8173" s="16"/>
      <c r="AE8173" s="16"/>
      <c r="AF8173" s="16"/>
      <c r="AG8173" s="16"/>
      <c r="AH8173" s="16"/>
      <c r="AJ8173" s="137"/>
    </row>
    <row r="8174" spans="2:39" s="6" customFormat="1" ht="15" customHeight="1" x14ac:dyDescent="0.45">
      <c r="B8174" s="257" t="s">
        <v>5342</v>
      </c>
      <c r="C8174" s="192"/>
      <c r="D8174" s="199"/>
      <c r="E8174" s="192"/>
      <c r="F8174" s="251" t="s">
        <v>5516</v>
      </c>
      <c r="G8174" s="94"/>
      <c r="H8174" s="54"/>
      <c r="I8174" s="251" t="s">
        <v>5499</v>
      </c>
      <c r="J8174" s="54"/>
      <c r="K8174" s="24"/>
      <c r="L8174" s="24"/>
      <c r="M8174" s="24"/>
      <c r="N8174" s="49"/>
      <c r="P8174" s="50"/>
      <c r="Q8174" s="50"/>
      <c r="R8174" s="50"/>
      <c r="S8174" s="51"/>
      <c r="T8174" s="51"/>
      <c r="V8174" s="52"/>
      <c r="Z8174" s="53"/>
      <c r="AB8174" s="16"/>
      <c r="AC8174" s="16"/>
      <c r="AD8174" s="16"/>
      <c r="AE8174" s="16"/>
      <c r="AF8174" s="16"/>
      <c r="AG8174" s="16"/>
      <c r="AH8174" s="16"/>
      <c r="AJ8174" s="137"/>
    </row>
    <row r="8175" spans="2:39" s="6" customFormat="1" ht="15" customHeight="1" x14ac:dyDescent="0.45">
      <c r="B8175" s="258" t="s">
        <v>5343</v>
      </c>
      <c r="C8175" s="194"/>
      <c r="D8175" s="97"/>
      <c r="E8175" s="194"/>
      <c r="F8175" s="251" t="s">
        <v>5516</v>
      </c>
      <c r="G8175" s="94"/>
      <c r="H8175" s="54"/>
      <c r="I8175" s="251" t="s">
        <v>5499</v>
      </c>
      <c r="J8175" s="54"/>
      <c r="K8175" s="24"/>
      <c r="L8175" s="24"/>
      <c r="M8175" s="24"/>
      <c r="N8175" s="49"/>
      <c r="P8175" s="50"/>
      <c r="Q8175" s="50"/>
      <c r="R8175" s="50"/>
      <c r="S8175" s="51"/>
      <c r="T8175" s="51"/>
      <c r="V8175" s="52"/>
      <c r="Z8175" s="53"/>
      <c r="AB8175" s="16"/>
      <c r="AC8175" s="16"/>
      <c r="AD8175" s="16"/>
      <c r="AE8175" s="16"/>
      <c r="AF8175" s="16"/>
      <c r="AG8175" s="16"/>
      <c r="AH8175" s="16"/>
      <c r="AJ8175" s="137"/>
    </row>
    <row r="8176" spans="2:39" s="6" customFormat="1" ht="15" customHeight="1" x14ac:dyDescent="0.45">
      <c r="B8176" s="259" t="s">
        <v>5344</v>
      </c>
      <c r="C8176" s="198"/>
      <c r="D8176" s="201"/>
      <c r="E8176" s="198"/>
      <c r="F8176" s="251" t="s">
        <v>5516</v>
      </c>
      <c r="G8176" s="94"/>
      <c r="H8176" s="54"/>
      <c r="I8176" s="251" t="s">
        <v>5499</v>
      </c>
      <c r="J8176" s="54"/>
      <c r="K8176" s="24"/>
      <c r="L8176" s="24"/>
      <c r="M8176" s="24"/>
      <c r="N8176" s="49"/>
      <c r="P8176" s="50"/>
      <c r="Q8176" s="50"/>
      <c r="R8176" s="50"/>
      <c r="S8176" s="51"/>
      <c r="T8176" s="51"/>
      <c r="V8176" s="52"/>
      <c r="Z8176" s="53"/>
      <c r="AB8176" s="16"/>
      <c r="AC8176" s="16"/>
      <c r="AD8176" s="16"/>
      <c r="AE8176" s="16"/>
      <c r="AF8176" s="16"/>
      <c r="AG8176" s="16"/>
      <c r="AH8176" s="16"/>
      <c r="AJ8176" s="137"/>
    </row>
    <row r="8177" spans="2:36" s="6" customFormat="1" ht="24.95" customHeight="1" x14ac:dyDescent="0.45">
      <c r="B8177" s="264" t="s">
        <v>4409</v>
      </c>
      <c r="C8177" s="24"/>
      <c r="D8177" s="54"/>
      <c r="F8177" s="24"/>
      <c r="G8177" s="54"/>
      <c r="H8177" s="54"/>
      <c r="I8177" s="256"/>
      <c r="J8177" s="54"/>
      <c r="K8177" s="55"/>
      <c r="L8177" s="24"/>
      <c r="M8177" s="24"/>
      <c r="N8177" s="49"/>
      <c r="P8177" s="50"/>
      <c r="Q8177" s="50"/>
      <c r="R8177" s="50"/>
      <c r="S8177" s="51"/>
      <c r="T8177" s="51"/>
      <c r="V8177" s="52"/>
      <c r="Z8177" s="53"/>
      <c r="AB8177" s="16"/>
      <c r="AC8177" s="16"/>
      <c r="AD8177" s="16"/>
      <c r="AE8177" s="16"/>
      <c r="AF8177" s="16"/>
      <c r="AG8177" s="16"/>
      <c r="AH8177" s="16"/>
      <c r="AJ8177" s="136" t="s">
        <v>4419</v>
      </c>
    </row>
    <row r="8178" spans="2:36" s="6" customFormat="1" ht="15" customHeight="1" x14ac:dyDescent="0.45">
      <c r="B8178" s="261" t="s">
        <v>5345</v>
      </c>
      <c r="C8178" s="192"/>
      <c r="D8178" s="199"/>
      <c r="E8178" s="192"/>
      <c r="F8178" s="251" t="s">
        <v>5516</v>
      </c>
      <c r="G8178" s="94"/>
      <c r="H8178" s="54"/>
      <c r="I8178" s="251" t="s">
        <v>5499</v>
      </c>
      <c r="J8178" s="54"/>
      <c r="K8178" s="24"/>
      <c r="L8178" s="24"/>
      <c r="M8178" s="24"/>
      <c r="N8178" s="49"/>
      <c r="P8178" s="50"/>
      <c r="Q8178" s="50"/>
      <c r="R8178" s="50"/>
      <c r="S8178" s="51"/>
      <c r="T8178" s="51"/>
      <c r="V8178" s="52"/>
      <c r="Z8178" s="53"/>
      <c r="AB8178" s="16"/>
      <c r="AC8178" s="16"/>
      <c r="AD8178" s="16"/>
      <c r="AE8178" s="16"/>
      <c r="AF8178" s="16"/>
      <c r="AG8178" s="16"/>
      <c r="AH8178" s="16"/>
      <c r="AJ8178" s="137" t="s">
        <v>4420</v>
      </c>
    </row>
    <row r="8179" spans="2:36" s="6" customFormat="1" ht="15" customHeight="1" x14ac:dyDescent="0.45">
      <c r="B8179" s="258" t="s">
        <v>5353</v>
      </c>
      <c r="C8179" s="194"/>
      <c r="D8179" s="97"/>
      <c r="E8179" s="194"/>
      <c r="F8179" s="251" t="s">
        <v>5516</v>
      </c>
      <c r="G8179" s="94"/>
      <c r="H8179" s="54"/>
      <c r="I8179" s="251" t="s">
        <v>5499</v>
      </c>
      <c r="J8179" s="54"/>
      <c r="K8179" s="24"/>
      <c r="L8179" s="24"/>
      <c r="M8179" s="24"/>
      <c r="N8179" s="49"/>
      <c r="P8179" s="50"/>
      <c r="Q8179" s="50"/>
      <c r="R8179" s="50"/>
      <c r="S8179" s="51"/>
      <c r="T8179" s="51"/>
      <c r="V8179" s="52"/>
      <c r="Z8179" s="53"/>
      <c r="AB8179" s="16"/>
      <c r="AC8179" s="16"/>
      <c r="AD8179" s="16"/>
      <c r="AE8179" s="16"/>
      <c r="AF8179" s="16"/>
      <c r="AG8179" s="16"/>
      <c r="AH8179" s="16"/>
      <c r="AJ8179" s="137"/>
    </row>
    <row r="8180" spans="2:36" s="6" customFormat="1" ht="15" customHeight="1" x14ac:dyDescent="0.45">
      <c r="B8180" s="262" t="s">
        <v>5348</v>
      </c>
      <c r="C8180" s="194"/>
      <c r="D8180" s="97"/>
      <c r="E8180" s="194"/>
      <c r="F8180" s="251" t="s">
        <v>5516</v>
      </c>
      <c r="G8180" s="94"/>
      <c r="H8180" s="54"/>
      <c r="I8180" s="251" t="s">
        <v>5499</v>
      </c>
      <c r="J8180" s="54"/>
      <c r="K8180" s="24"/>
      <c r="L8180" s="24"/>
      <c r="M8180" s="24"/>
      <c r="N8180" s="49"/>
      <c r="P8180" s="50"/>
      <c r="Q8180" s="50"/>
      <c r="R8180" s="50"/>
      <c r="S8180" s="51"/>
      <c r="T8180" s="51"/>
      <c r="V8180" s="52"/>
      <c r="Z8180" s="53"/>
      <c r="AB8180" s="16"/>
      <c r="AC8180" s="16"/>
      <c r="AD8180" s="16"/>
      <c r="AE8180" s="16"/>
      <c r="AF8180" s="16"/>
      <c r="AG8180" s="16"/>
      <c r="AH8180" s="16"/>
      <c r="AJ8180" s="137" t="s">
        <v>4420</v>
      </c>
    </row>
    <row r="8181" spans="2:36" s="6" customFormat="1" ht="15" customHeight="1" x14ac:dyDescent="0.45">
      <c r="B8181" s="262" t="s">
        <v>5351</v>
      </c>
      <c r="C8181" s="194"/>
      <c r="D8181" s="97"/>
      <c r="E8181" s="194"/>
      <c r="F8181" s="251" t="s">
        <v>5516</v>
      </c>
      <c r="G8181" s="94"/>
      <c r="H8181" s="54"/>
      <c r="I8181" s="251" t="s">
        <v>5499</v>
      </c>
      <c r="J8181" s="54"/>
      <c r="K8181" s="24"/>
      <c r="L8181" s="24"/>
      <c r="M8181" s="24"/>
      <c r="N8181" s="49"/>
      <c r="P8181" s="50"/>
      <c r="Q8181" s="50"/>
      <c r="R8181" s="50"/>
      <c r="S8181" s="51"/>
      <c r="T8181" s="51"/>
      <c r="V8181" s="52"/>
      <c r="Z8181" s="53"/>
      <c r="AB8181" s="16"/>
      <c r="AC8181" s="16"/>
      <c r="AD8181" s="16"/>
      <c r="AE8181" s="16"/>
      <c r="AF8181" s="16"/>
      <c r="AG8181" s="16"/>
      <c r="AH8181" s="16"/>
      <c r="AJ8181" s="137" t="s">
        <v>4420</v>
      </c>
    </row>
    <row r="8182" spans="2:36" s="6" customFormat="1" ht="15" customHeight="1" x14ac:dyDescent="0.45">
      <c r="B8182" s="262" t="s">
        <v>5352</v>
      </c>
      <c r="C8182" s="194"/>
      <c r="D8182" s="97"/>
      <c r="E8182" s="194"/>
      <c r="F8182" s="251" t="s">
        <v>5516</v>
      </c>
      <c r="G8182" s="94"/>
      <c r="H8182" s="54"/>
      <c r="I8182" s="251" t="s">
        <v>5499</v>
      </c>
      <c r="J8182" s="54"/>
      <c r="K8182" s="24"/>
      <c r="L8182" s="24"/>
      <c r="M8182" s="24"/>
      <c r="N8182" s="49"/>
      <c r="P8182" s="50"/>
      <c r="Q8182" s="50"/>
      <c r="R8182" s="50"/>
      <c r="S8182" s="51"/>
      <c r="T8182" s="51"/>
      <c r="V8182" s="52"/>
      <c r="Z8182" s="53"/>
      <c r="AB8182" s="16"/>
      <c r="AC8182" s="16"/>
      <c r="AD8182" s="16"/>
      <c r="AE8182" s="16"/>
      <c r="AF8182" s="16"/>
      <c r="AG8182" s="16"/>
      <c r="AH8182" s="16"/>
      <c r="AJ8182" s="137" t="s">
        <v>4420</v>
      </c>
    </row>
    <row r="8183" spans="2:36" s="6" customFormat="1" ht="15" customHeight="1" x14ac:dyDescent="0.45">
      <c r="B8183" s="262" t="s">
        <v>5346</v>
      </c>
      <c r="C8183" s="194"/>
      <c r="D8183" s="97"/>
      <c r="E8183" s="194"/>
      <c r="F8183" s="251" t="s">
        <v>5516</v>
      </c>
      <c r="G8183" s="94"/>
      <c r="H8183" s="54"/>
      <c r="I8183" s="251" t="s">
        <v>5499</v>
      </c>
      <c r="J8183" s="54"/>
      <c r="K8183" s="24"/>
      <c r="L8183" s="24"/>
      <c r="M8183" s="24"/>
      <c r="N8183" s="49"/>
      <c r="P8183" s="50"/>
      <c r="Q8183" s="50"/>
      <c r="R8183" s="50"/>
      <c r="S8183" s="51"/>
      <c r="T8183" s="51"/>
      <c r="V8183" s="52"/>
      <c r="Z8183" s="53"/>
      <c r="AB8183" s="16"/>
      <c r="AC8183" s="16"/>
      <c r="AD8183" s="16"/>
      <c r="AE8183" s="16"/>
      <c r="AF8183" s="16"/>
      <c r="AG8183" s="16"/>
      <c r="AH8183" s="16"/>
      <c r="AJ8183" s="137"/>
    </row>
    <row r="8184" spans="2:36" s="6" customFormat="1" ht="15" customHeight="1" x14ac:dyDescent="0.45">
      <c r="B8184" s="262" t="s">
        <v>5347</v>
      </c>
      <c r="C8184" s="194"/>
      <c r="D8184" s="97"/>
      <c r="E8184" s="194"/>
      <c r="F8184" s="251" t="s">
        <v>5516</v>
      </c>
      <c r="G8184" s="94"/>
      <c r="H8184" s="54"/>
      <c r="I8184" s="251" t="s">
        <v>5499</v>
      </c>
      <c r="J8184" s="54"/>
      <c r="K8184" s="24"/>
      <c r="L8184" s="24"/>
      <c r="M8184" s="24"/>
      <c r="N8184" s="49"/>
      <c r="P8184" s="50"/>
      <c r="Q8184" s="50"/>
      <c r="R8184" s="50"/>
      <c r="S8184" s="51"/>
      <c r="T8184" s="51"/>
      <c r="V8184" s="52"/>
      <c r="Z8184" s="53"/>
      <c r="AB8184" s="16"/>
      <c r="AC8184" s="16"/>
      <c r="AD8184" s="16"/>
      <c r="AE8184" s="16"/>
      <c r="AF8184" s="16"/>
      <c r="AG8184" s="16"/>
      <c r="AH8184" s="16"/>
      <c r="AJ8184" s="137"/>
    </row>
    <row r="8185" spans="2:36" s="6" customFormat="1" ht="15" customHeight="1" x14ac:dyDescent="0.45">
      <c r="B8185" s="262" t="s">
        <v>5349</v>
      </c>
      <c r="C8185" s="194"/>
      <c r="D8185" s="97"/>
      <c r="E8185" s="194"/>
      <c r="F8185" s="251" t="s">
        <v>5516</v>
      </c>
      <c r="G8185" s="94"/>
      <c r="H8185" s="54"/>
      <c r="I8185" s="251" t="s">
        <v>5499</v>
      </c>
      <c r="J8185" s="54"/>
      <c r="K8185" s="24"/>
      <c r="L8185" s="24"/>
      <c r="M8185" s="24"/>
      <c r="N8185" s="49"/>
      <c r="P8185" s="50"/>
      <c r="Q8185" s="50"/>
      <c r="R8185" s="50"/>
      <c r="S8185" s="51"/>
      <c r="T8185" s="51"/>
      <c r="V8185" s="52"/>
      <c r="Z8185" s="53"/>
      <c r="AB8185" s="16"/>
      <c r="AC8185" s="16"/>
      <c r="AD8185" s="16"/>
      <c r="AE8185" s="16"/>
      <c r="AF8185" s="16"/>
      <c r="AG8185" s="16"/>
      <c r="AH8185" s="16"/>
      <c r="AJ8185" s="137" t="s">
        <v>4436</v>
      </c>
    </row>
    <row r="8186" spans="2:36" s="6" customFormat="1" ht="15" customHeight="1" x14ac:dyDescent="0.45">
      <c r="B8186" s="263" t="s">
        <v>5350</v>
      </c>
      <c r="C8186" s="198"/>
      <c r="D8186" s="201"/>
      <c r="E8186" s="198"/>
      <c r="F8186" s="251" t="s">
        <v>5516</v>
      </c>
      <c r="G8186" s="94"/>
      <c r="H8186" s="54"/>
      <c r="I8186" s="251" t="s">
        <v>5499</v>
      </c>
      <c r="J8186" s="54"/>
      <c r="K8186" s="24"/>
      <c r="L8186" s="24"/>
      <c r="M8186" s="24"/>
      <c r="N8186" s="49"/>
      <c r="P8186" s="50"/>
      <c r="Q8186" s="50"/>
      <c r="R8186" s="50"/>
      <c r="S8186" s="51"/>
      <c r="T8186" s="51"/>
      <c r="V8186" s="52"/>
      <c r="Z8186" s="53"/>
      <c r="AB8186" s="16"/>
      <c r="AC8186" s="16"/>
      <c r="AD8186" s="16"/>
      <c r="AE8186" s="16"/>
      <c r="AF8186" s="16"/>
      <c r="AG8186" s="16"/>
      <c r="AH8186" s="16"/>
      <c r="AJ8186" s="137"/>
    </row>
    <row r="8187" spans="2:36" s="6" customFormat="1" ht="24.95" customHeight="1" x14ac:dyDescent="0.45">
      <c r="B8187" s="264" t="s">
        <v>4389</v>
      </c>
      <c r="C8187" s="24"/>
      <c r="D8187" s="54"/>
      <c r="F8187" s="24"/>
      <c r="G8187" s="54"/>
      <c r="H8187" s="54"/>
      <c r="I8187" s="256"/>
      <c r="J8187" s="54"/>
      <c r="K8187" s="55"/>
      <c r="L8187" s="24"/>
      <c r="M8187" s="24"/>
      <c r="N8187" s="49"/>
      <c r="P8187" s="50"/>
      <c r="Q8187" s="50"/>
      <c r="R8187" s="50"/>
      <c r="S8187" s="51"/>
      <c r="T8187" s="51"/>
      <c r="V8187" s="52"/>
      <c r="Z8187" s="53"/>
      <c r="AB8187" s="16"/>
      <c r="AC8187" s="16"/>
      <c r="AD8187" s="16"/>
      <c r="AE8187" s="16"/>
      <c r="AF8187" s="16"/>
      <c r="AG8187" s="16"/>
      <c r="AH8187" s="16"/>
      <c r="AJ8187" s="137"/>
    </row>
    <row r="8188" spans="2:36" s="6" customFormat="1" ht="15" customHeight="1" x14ac:dyDescent="0.45">
      <c r="B8188" s="257" t="s">
        <v>5354</v>
      </c>
      <c r="C8188" s="192"/>
      <c r="D8188" s="199"/>
      <c r="E8188" s="192"/>
      <c r="F8188" s="251" t="s">
        <v>5516</v>
      </c>
      <c r="G8188" s="94"/>
      <c r="H8188" s="54"/>
      <c r="I8188" s="251" t="s">
        <v>5499</v>
      </c>
      <c r="J8188" s="54"/>
      <c r="K8188" s="24"/>
      <c r="L8188" s="24"/>
      <c r="M8188" s="24"/>
      <c r="N8188" s="49"/>
      <c r="P8188" s="50"/>
      <c r="Q8188" s="50"/>
      <c r="R8188" s="50"/>
      <c r="S8188" s="51"/>
      <c r="T8188" s="51"/>
      <c r="V8188" s="52"/>
      <c r="Z8188" s="53"/>
      <c r="AB8188" s="16"/>
      <c r="AC8188" s="16"/>
      <c r="AD8188" s="16"/>
      <c r="AE8188" s="16"/>
      <c r="AF8188" s="16"/>
      <c r="AG8188" s="16"/>
      <c r="AH8188" s="16"/>
      <c r="AJ8188" s="137"/>
    </row>
    <row r="8189" spans="2:36" s="6" customFormat="1" ht="15" customHeight="1" x14ac:dyDescent="0.45">
      <c r="B8189" s="258" t="s">
        <v>5355</v>
      </c>
      <c r="C8189" s="194"/>
      <c r="D8189" s="97"/>
      <c r="E8189" s="194"/>
      <c r="F8189" s="251" t="s">
        <v>5516</v>
      </c>
      <c r="G8189" s="94"/>
      <c r="H8189" s="54"/>
      <c r="I8189" s="251" t="s">
        <v>5499</v>
      </c>
      <c r="J8189" s="54"/>
      <c r="K8189" s="24"/>
      <c r="L8189" s="24"/>
      <c r="M8189" s="24"/>
      <c r="N8189" s="49"/>
      <c r="P8189" s="50"/>
      <c r="Q8189" s="50"/>
      <c r="R8189" s="50"/>
      <c r="S8189" s="51"/>
      <c r="T8189" s="51"/>
      <c r="V8189" s="52"/>
      <c r="Z8189" s="53"/>
      <c r="AB8189" s="16"/>
      <c r="AC8189" s="16"/>
      <c r="AD8189" s="16"/>
      <c r="AE8189" s="16"/>
      <c r="AF8189" s="16"/>
      <c r="AG8189" s="16"/>
      <c r="AH8189" s="16"/>
      <c r="AJ8189" s="137"/>
    </row>
    <row r="8190" spans="2:36" s="6" customFormat="1" ht="15" customHeight="1" x14ac:dyDescent="0.45">
      <c r="B8190" s="259" t="s">
        <v>5356</v>
      </c>
      <c r="C8190" s="198"/>
      <c r="D8190" s="201"/>
      <c r="E8190" s="198"/>
      <c r="F8190" s="251" t="s">
        <v>5516</v>
      </c>
      <c r="G8190" s="94"/>
      <c r="H8190" s="54"/>
      <c r="I8190" s="251" t="s">
        <v>5499</v>
      </c>
      <c r="J8190" s="54"/>
      <c r="K8190" s="24"/>
      <c r="L8190" s="24"/>
      <c r="M8190" s="24"/>
      <c r="N8190" s="49"/>
      <c r="P8190" s="50"/>
      <c r="Q8190" s="50"/>
      <c r="R8190" s="50"/>
      <c r="S8190" s="51"/>
      <c r="T8190" s="51"/>
      <c r="V8190" s="52"/>
      <c r="Z8190" s="53"/>
      <c r="AB8190" s="16"/>
      <c r="AC8190" s="16"/>
      <c r="AD8190" s="16"/>
      <c r="AE8190" s="16"/>
      <c r="AF8190" s="16"/>
      <c r="AG8190" s="16"/>
      <c r="AH8190" s="16"/>
      <c r="AJ8190" s="137"/>
    </row>
    <row r="8191" spans="2:36" s="6" customFormat="1" ht="24.95" customHeight="1" x14ac:dyDescent="0.45">
      <c r="B8191" s="264" t="s">
        <v>4408</v>
      </c>
      <c r="C8191" s="24"/>
      <c r="D8191" s="54"/>
      <c r="F8191" s="24"/>
      <c r="G8191" s="54"/>
      <c r="H8191" s="54"/>
      <c r="I8191" s="256"/>
      <c r="J8191" s="54"/>
      <c r="K8191" s="55"/>
      <c r="L8191" s="24"/>
      <c r="M8191" s="24"/>
      <c r="N8191" s="49"/>
      <c r="P8191" s="50"/>
      <c r="Q8191" s="50"/>
      <c r="R8191" s="50"/>
      <c r="S8191" s="51"/>
      <c r="T8191" s="51"/>
      <c r="V8191" s="52"/>
      <c r="Z8191" s="53"/>
      <c r="AB8191" s="16"/>
      <c r="AC8191" s="16"/>
      <c r="AD8191" s="16"/>
      <c r="AE8191" s="16"/>
      <c r="AF8191" s="16"/>
      <c r="AG8191" s="16"/>
      <c r="AH8191" s="16"/>
      <c r="AJ8191" s="137"/>
    </row>
    <row r="8192" spans="2:36" s="6" customFormat="1" ht="15" customHeight="1" x14ac:dyDescent="0.45">
      <c r="B8192" s="260" t="s">
        <v>5357</v>
      </c>
      <c r="C8192" s="190"/>
      <c r="D8192" s="204"/>
      <c r="E8192" s="190"/>
      <c r="F8192" s="251" t="s">
        <v>5516</v>
      </c>
      <c r="G8192" s="94"/>
      <c r="H8192" s="54"/>
      <c r="I8192" s="251" t="s">
        <v>5499</v>
      </c>
      <c r="J8192" s="54"/>
      <c r="K8192" s="24"/>
      <c r="L8192" s="24"/>
      <c r="M8192" s="24"/>
      <c r="N8192" s="49"/>
      <c r="P8192" s="50"/>
      <c r="Q8192" s="50"/>
      <c r="R8192" s="50"/>
      <c r="S8192" s="51"/>
      <c r="T8192" s="51"/>
      <c r="V8192" s="52"/>
      <c r="Z8192" s="53"/>
      <c r="AB8192" s="16"/>
      <c r="AC8192" s="16"/>
      <c r="AD8192" s="16"/>
      <c r="AE8192" s="16"/>
      <c r="AF8192" s="16"/>
      <c r="AG8192" s="16"/>
      <c r="AH8192" s="16"/>
      <c r="AJ8192" s="137"/>
    </row>
    <row r="8193" spans="2:36" s="6" customFormat="1" ht="24.95" customHeight="1" x14ac:dyDescent="0.45">
      <c r="B8193" s="264" t="s">
        <v>4390</v>
      </c>
      <c r="C8193" s="24"/>
      <c r="D8193" s="54"/>
      <c r="F8193" s="24"/>
      <c r="G8193" s="54"/>
      <c r="H8193" s="54"/>
      <c r="I8193" s="256"/>
      <c r="J8193" s="54"/>
      <c r="K8193" s="55"/>
      <c r="L8193" s="24"/>
      <c r="M8193" s="24"/>
      <c r="N8193" s="49"/>
      <c r="P8193" s="50"/>
      <c r="Q8193" s="50"/>
      <c r="R8193" s="50"/>
      <c r="S8193" s="51"/>
      <c r="T8193" s="51"/>
      <c r="V8193" s="52"/>
      <c r="Z8193" s="53"/>
      <c r="AB8193" s="16"/>
      <c r="AC8193" s="16"/>
      <c r="AD8193" s="16"/>
      <c r="AE8193" s="16"/>
      <c r="AF8193" s="16"/>
      <c r="AG8193" s="16"/>
      <c r="AH8193" s="16"/>
      <c r="AJ8193" s="137"/>
    </row>
    <row r="8194" spans="2:36" s="6" customFormat="1" ht="15" customHeight="1" x14ac:dyDescent="0.45">
      <c r="B8194" s="260" t="s">
        <v>5358</v>
      </c>
      <c r="C8194" s="190"/>
      <c r="D8194" s="204"/>
      <c r="E8194" s="190"/>
      <c r="F8194" s="251" t="s">
        <v>5516</v>
      </c>
      <c r="G8194" s="94"/>
      <c r="H8194" s="54"/>
      <c r="I8194" s="251" t="s">
        <v>5499</v>
      </c>
      <c r="J8194" s="54"/>
      <c r="K8194" s="24"/>
      <c r="L8194" s="24"/>
      <c r="M8194" s="24"/>
      <c r="N8194" s="49"/>
      <c r="P8194" s="50"/>
      <c r="Q8194" s="50"/>
      <c r="R8194" s="50"/>
      <c r="S8194" s="51"/>
      <c r="T8194" s="51"/>
      <c r="V8194" s="52"/>
      <c r="Z8194" s="53"/>
      <c r="AB8194" s="16"/>
      <c r="AC8194" s="16"/>
      <c r="AD8194" s="16"/>
      <c r="AE8194" s="16"/>
      <c r="AF8194" s="16"/>
      <c r="AG8194" s="16"/>
      <c r="AH8194" s="16"/>
      <c r="AJ8194" s="137"/>
    </row>
    <row r="8195" spans="2:36" s="6" customFormat="1" ht="24.95" customHeight="1" x14ac:dyDescent="0.45">
      <c r="B8195" s="264" t="s">
        <v>4391</v>
      </c>
      <c r="C8195" s="24"/>
      <c r="D8195" s="54"/>
      <c r="F8195" s="24"/>
      <c r="G8195" s="54"/>
      <c r="H8195" s="54"/>
      <c r="I8195" s="256"/>
      <c r="J8195" s="54"/>
      <c r="K8195" s="55"/>
      <c r="L8195" s="24"/>
      <c r="M8195" s="24"/>
      <c r="N8195" s="49"/>
      <c r="P8195" s="50"/>
      <c r="Q8195" s="50"/>
      <c r="R8195" s="50"/>
      <c r="S8195" s="51"/>
      <c r="T8195" s="51"/>
      <c r="V8195" s="52"/>
      <c r="Z8195" s="53"/>
      <c r="AB8195" s="16"/>
      <c r="AC8195" s="16"/>
      <c r="AD8195" s="16"/>
      <c r="AE8195" s="16"/>
      <c r="AF8195" s="16"/>
      <c r="AG8195" s="16"/>
      <c r="AH8195" s="16"/>
      <c r="AJ8195" s="137"/>
    </row>
    <row r="8196" spans="2:36" s="6" customFormat="1" ht="15" customHeight="1" x14ac:dyDescent="0.45">
      <c r="B8196" s="260" t="s">
        <v>5359</v>
      </c>
      <c r="C8196" s="190"/>
      <c r="D8196" s="204"/>
      <c r="E8196" s="190"/>
      <c r="F8196" s="251" t="s">
        <v>5516</v>
      </c>
      <c r="G8196" s="94"/>
      <c r="H8196" s="54"/>
      <c r="I8196" s="251" t="s">
        <v>5499</v>
      </c>
      <c r="J8196" s="54"/>
      <c r="K8196" s="24"/>
      <c r="L8196" s="24"/>
      <c r="M8196" s="24"/>
      <c r="N8196" s="49"/>
      <c r="P8196" s="50"/>
      <c r="Q8196" s="50"/>
      <c r="R8196" s="50"/>
      <c r="S8196" s="51"/>
      <c r="T8196" s="51"/>
      <c r="V8196" s="52"/>
      <c r="Z8196" s="53"/>
      <c r="AB8196" s="16"/>
      <c r="AC8196" s="16"/>
      <c r="AD8196" s="16"/>
      <c r="AE8196" s="16"/>
      <c r="AF8196" s="16"/>
      <c r="AG8196" s="16"/>
      <c r="AH8196" s="16"/>
      <c r="AJ8196" s="137"/>
    </row>
    <row r="8197" spans="2:36" s="6" customFormat="1" ht="24.95" customHeight="1" x14ac:dyDescent="0.45">
      <c r="B8197" s="264" t="s">
        <v>4410</v>
      </c>
      <c r="C8197" s="24"/>
      <c r="D8197" s="54"/>
      <c r="F8197" s="24"/>
      <c r="G8197" s="54"/>
      <c r="H8197" s="54"/>
      <c r="I8197" s="256"/>
      <c r="J8197" s="54"/>
      <c r="K8197" s="55"/>
      <c r="L8197" s="24"/>
      <c r="M8197" s="24"/>
      <c r="N8197" s="49"/>
      <c r="P8197" s="50"/>
      <c r="Q8197" s="50"/>
      <c r="R8197" s="50"/>
      <c r="S8197" s="51"/>
      <c r="T8197" s="51"/>
      <c r="V8197" s="52"/>
      <c r="Z8197" s="53"/>
      <c r="AB8197" s="16"/>
      <c r="AC8197" s="16"/>
      <c r="AD8197" s="16"/>
      <c r="AE8197" s="16"/>
      <c r="AF8197" s="16"/>
      <c r="AG8197" s="16"/>
      <c r="AH8197" s="16"/>
      <c r="AJ8197" s="136" t="s">
        <v>4419</v>
      </c>
    </row>
    <row r="8198" spans="2:36" s="6" customFormat="1" ht="15" customHeight="1" x14ac:dyDescent="0.45">
      <c r="B8198" s="257" t="s">
        <v>5360</v>
      </c>
      <c r="C8198" s="192"/>
      <c r="D8198" s="199"/>
      <c r="E8198" s="192"/>
      <c r="F8198" s="251" t="s">
        <v>5516</v>
      </c>
      <c r="G8198" s="94"/>
      <c r="H8198" s="54"/>
      <c r="I8198" s="251" t="s">
        <v>5499</v>
      </c>
      <c r="J8198" s="54"/>
      <c r="K8198" s="24"/>
      <c r="L8198" s="24"/>
      <c r="M8198" s="24"/>
      <c r="N8198" s="49"/>
      <c r="P8198" s="50"/>
      <c r="Q8198" s="50"/>
      <c r="R8198" s="50"/>
      <c r="S8198" s="51"/>
      <c r="T8198" s="51"/>
      <c r="V8198" s="52"/>
      <c r="Z8198" s="53"/>
      <c r="AB8198" s="16"/>
      <c r="AC8198" s="16"/>
      <c r="AD8198" s="16"/>
      <c r="AE8198" s="16"/>
      <c r="AF8198" s="16"/>
      <c r="AG8198" s="16"/>
      <c r="AH8198" s="16"/>
      <c r="AJ8198" s="137" t="s">
        <v>4432</v>
      </c>
    </row>
    <row r="8199" spans="2:36" s="6" customFormat="1" ht="15" customHeight="1" x14ac:dyDescent="0.45">
      <c r="B8199" s="258" t="s">
        <v>5361</v>
      </c>
      <c r="C8199" s="194"/>
      <c r="D8199" s="97"/>
      <c r="E8199" s="194"/>
      <c r="F8199" s="251" t="s">
        <v>5516</v>
      </c>
      <c r="G8199" s="94"/>
      <c r="H8199" s="54"/>
      <c r="I8199" s="251" t="s">
        <v>5499</v>
      </c>
      <c r="J8199" s="54"/>
      <c r="K8199" s="24"/>
      <c r="L8199" s="24"/>
      <c r="M8199" s="24"/>
      <c r="N8199" s="49"/>
      <c r="P8199" s="50"/>
      <c r="Q8199" s="50"/>
      <c r="R8199" s="50"/>
      <c r="S8199" s="51"/>
      <c r="T8199" s="51"/>
      <c r="V8199" s="52"/>
      <c r="Z8199" s="53"/>
      <c r="AB8199" s="16"/>
      <c r="AC8199" s="16"/>
      <c r="AD8199" s="16"/>
      <c r="AE8199" s="16"/>
      <c r="AF8199" s="16"/>
      <c r="AG8199" s="16"/>
      <c r="AH8199" s="16"/>
      <c r="AJ8199" s="137" t="s">
        <v>4432</v>
      </c>
    </row>
    <row r="8200" spans="2:36" s="6" customFormat="1" ht="15" customHeight="1" x14ac:dyDescent="0.45">
      <c r="B8200" s="259" t="s">
        <v>5362</v>
      </c>
      <c r="C8200" s="198"/>
      <c r="D8200" s="201"/>
      <c r="E8200" s="198"/>
      <c r="F8200" s="251" t="s">
        <v>5516</v>
      </c>
      <c r="G8200" s="94"/>
      <c r="H8200" s="54"/>
      <c r="I8200" s="251" t="s">
        <v>5499</v>
      </c>
      <c r="J8200" s="54"/>
      <c r="K8200" s="24"/>
      <c r="L8200" s="24"/>
      <c r="M8200" s="24"/>
      <c r="N8200" s="49"/>
      <c r="P8200" s="50"/>
      <c r="Q8200" s="50"/>
      <c r="R8200" s="50"/>
      <c r="S8200" s="51"/>
      <c r="T8200" s="51"/>
      <c r="V8200" s="52"/>
      <c r="Z8200" s="53"/>
      <c r="AB8200" s="16"/>
      <c r="AC8200" s="16"/>
      <c r="AD8200" s="16"/>
      <c r="AE8200" s="16"/>
      <c r="AF8200" s="16"/>
      <c r="AG8200" s="16"/>
      <c r="AH8200" s="16"/>
      <c r="AJ8200" s="137" t="s">
        <v>4432</v>
      </c>
    </row>
    <row r="8201" spans="2:36" s="6" customFormat="1" ht="24.95" customHeight="1" x14ac:dyDescent="0.45">
      <c r="B8201" s="264" t="s">
        <v>4411</v>
      </c>
      <c r="C8201" s="24"/>
      <c r="D8201" s="54"/>
      <c r="F8201" s="24"/>
      <c r="G8201" s="54"/>
      <c r="H8201" s="54"/>
      <c r="I8201" s="256"/>
      <c r="J8201" s="54"/>
      <c r="K8201" s="55"/>
      <c r="L8201" s="24"/>
      <c r="M8201" s="24"/>
      <c r="N8201" s="49"/>
      <c r="P8201" s="50"/>
      <c r="Q8201" s="50"/>
      <c r="R8201" s="50"/>
      <c r="S8201" s="51"/>
      <c r="T8201" s="51"/>
      <c r="V8201" s="52"/>
      <c r="Z8201" s="53"/>
      <c r="AB8201" s="16"/>
      <c r="AC8201" s="16"/>
      <c r="AD8201" s="16"/>
      <c r="AE8201" s="16"/>
      <c r="AF8201" s="16"/>
      <c r="AG8201" s="16"/>
      <c r="AH8201" s="16"/>
      <c r="AJ8201" s="137" t="s">
        <v>4419</v>
      </c>
    </row>
    <row r="8202" spans="2:36" s="6" customFormat="1" ht="15" customHeight="1" x14ac:dyDescent="0.45">
      <c r="B8202" s="260" t="s">
        <v>5363</v>
      </c>
      <c r="C8202" s="190"/>
      <c r="D8202" s="204"/>
      <c r="E8202" s="190"/>
      <c r="F8202" s="251" t="s">
        <v>5516</v>
      </c>
      <c r="G8202" s="94"/>
      <c r="H8202" s="54"/>
      <c r="I8202" s="251" t="s">
        <v>5499</v>
      </c>
      <c r="J8202" s="54"/>
      <c r="K8202" s="24"/>
      <c r="L8202" s="24"/>
      <c r="M8202" s="24"/>
      <c r="N8202" s="49"/>
      <c r="P8202" s="50"/>
      <c r="Q8202" s="50"/>
      <c r="R8202" s="50"/>
      <c r="S8202" s="51"/>
      <c r="T8202" s="51"/>
      <c r="V8202" s="52"/>
      <c r="Z8202" s="53"/>
      <c r="AB8202" s="16"/>
      <c r="AC8202" s="16"/>
      <c r="AD8202" s="16"/>
      <c r="AE8202" s="16"/>
      <c r="AF8202" s="16"/>
      <c r="AG8202" s="16"/>
      <c r="AH8202" s="16"/>
      <c r="AJ8202" s="137" t="s">
        <v>4437</v>
      </c>
    </row>
    <row r="8203" spans="2:36" s="6" customFormat="1" ht="24.95" customHeight="1" x14ac:dyDescent="0.45">
      <c r="B8203" s="264" t="s">
        <v>4412</v>
      </c>
      <c r="C8203" s="24"/>
      <c r="D8203" s="54"/>
      <c r="F8203" s="24"/>
      <c r="G8203" s="54"/>
      <c r="H8203" s="54"/>
      <c r="I8203" s="256"/>
      <c r="J8203" s="54"/>
      <c r="K8203" s="55"/>
      <c r="L8203" s="24"/>
      <c r="M8203" s="24"/>
      <c r="N8203" s="49"/>
      <c r="P8203" s="50"/>
      <c r="Q8203" s="50"/>
      <c r="R8203" s="50"/>
      <c r="S8203" s="51"/>
      <c r="T8203" s="51"/>
      <c r="V8203" s="52"/>
      <c r="Z8203" s="53"/>
      <c r="AB8203" s="16"/>
      <c r="AC8203" s="16"/>
      <c r="AD8203" s="16"/>
      <c r="AE8203" s="16"/>
      <c r="AF8203" s="16"/>
      <c r="AG8203" s="16"/>
      <c r="AH8203" s="16"/>
      <c r="AJ8203" s="137" t="s">
        <v>4419</v>
      </c>
    </row>
    <row r="8204" spans="2:36" s="6" customFormat="1" ht="15" customHeight="1" x14ac:dyDescent="0.45">
      <c r="B8204" s="260" t="s">
        <v>5364</v>
      </c>
      <c r="C8204" s="190"/>
      <c r="D8204" s="204"/>
      <c r="E8204" s="190"/>
      <c r="F8204" s="251" t="s">
        <v>5516</v>
      </c>
      <c r="G8204" s="94"/>
      <c r="H8204" s="54"/>
      <c r="I8204" s="251" t="s">
        <v>5499</v>
      </c>
      <c r="J8204" s="54"/>
      <c r="K8204" s="24"/>
      <c r="L8204" s="24"/>
      <c r="M8204" s="24"/>
      <c r="N8204" s="49"/>
      <c r="P8204" s="50"/>
      <c r="Q8204" s="50"/>
      <c r="R8204" s="50"/>
      <c r="S8204" s="51"/>
      <c r="T8204" s="51"/>
      <c r="V8204" s="52"/>
      <c r="Z8204" s="53"/>
      <c r="AB8204" s="16"/>
      <c r="AC8204" s="16"/>
      <c r="AD8204" s="16"/>
      <c r="AE8204" s="16"/>
      <c r="AF8204" s="16"/>
      <c r="AG8204" s="16"/>
      <c r="AH8204" s="16"/>
      <c r="AJ8204" s="137"/>
    </row>
    <row r="8205" spans="2:36" s="6" customFormat="1" ht="24.95" customHeight="1" x14ac:dyDescent="0.45">
      <c r="B8205" s="264" t="s">
        <v>4393</v>
      </c>
      <c r="C8205" s="24"/>
      <c r="D8205" s="54"/>
      <c r="F8205" s="24"/>
      <c r="G8205" s="54"/>
      <c r="H8205" s="54"/>
      <c r="I8205" s="256"/>
      <c r="J8205" s="54"/>
      <c r="K8205" s="55"/>
      <c r="L8205" s="24"/>
      <c r="M8205" s="24"/>
      <c r="N8205" s="49"/>
      <c r="P8205" s="50"/>
      <c r="Q8205" s="50"/>
      <c r="R8205" s="50"/>
      <c r="S8205" s="51"/>
      <c r="T8205" s="51"/>
      <c r="V8205" s="52"/>
      <c r="Z8205" s="53"/>
      <c r="AB8205" s="16"/>
      <c r="AC8205" s="16"/>
      <c r="AD8205" s="16"/>
      <c r="AE8205" s="16"/>
      <c r="AF8205" s="16"/>
      <c r="AG8205" s="16"/>
      <c r="AH8205" s="16"/>
      <c r="AJ8205" s="136" t="s">
        <v>4419</v>
      </c>
    </row>
    <row r="8206" spans="2:36" s="6" customFormat="1" ht="15" customHeight="1" x14ac:dyDescent="0.45">
      <c r="B8206" s="260" t="s">
        <v>5365</v>
      </c>
      <c r="C8206" s="190"/>
      <c r="D8206" s="204"/>
      <c r="E8206" s="190"/>
      <c r="F8206" s="251" t="s">
        <v>5516</v>
      </c>
      <c r="G8206" s="94"/>
      <c r="H8206" s="54"/>
      <c r="I8206" s="251" t="s">
        <v>5499</v>
      </c>
      <c r="J8206" s="54"/>
      <c r="K8206" s="24"/>
      <c r="L8206" s="24"/>
      <c r="M8206" s="24"/>
      <c r="N8206" s="49"/>
      <c r="P8206" s="50"/>
      <c r="Q8206" s="50"/>
      <c r="R8206" s="50"/>
      <c r="S8206" s="51"/>
      <c r="T8206" s="51"/>
      <c r="V8206" s="52"/>
      <c r="Z8206" s="53"/>
      <c r="AB8206" s="16"/>
      <c r="AC8206" s="16"/>
      <c r="AD8206" s="16"/>
      <c r="AE8206" s="16"/>
      <c r="AF8206" s="16"/>
      <c r="AG8206" s="16"/>
      <c r="AH8206" s="16"/>
      <c r="AJ8206" s="137" t="s">
        <v>4426</v>
      </c>
    </row>
    <row r="8207" spans="2:36" s="6" customFormat="1" ht="24.95" customHeight="1" x14ac:dyDescent="0.45">
      <c r="B8207" s="264" t="s">
        <v>4394</v>
      </c>
      <c r="C8207" s="24"/>
      <c r="D8207" s="54"/>
      <c r="F8207" s="24"/>
      <c r="G8207" s="54"/>
      <c r="H8207" s="54"/>
      <c r="I8207" s="256"/>
      <c r="J8207" s="54"/>
      <c r="K8207" s="55"/>
      <c r="L8207" s="24"/>
      <c r="M8207" s="24"/>
      <c r="N8207" s="49"/>
      <c r="P8207" s="50"/>
      <c r="Q8207" s="50"/>
      <c r="R8207" s="50"/>
      <c r="S8207" s="51"/>
      <c r="T8207" s="51"/>
      <c r="V8207" s="52"/>
      <c r="Z8207" s="53"/>
      <c r="AB8207" s="16"/>
      <c r="AC8207" s="16"/>
      <c r="AD8207" s="16"/>
      <c r="AE8207" s="16"/>
      <c r="AF8207" s="16"/>
      <c r="AG8207" s="16"/>
      <c r="AH8207" s="16"/>
      <c r="AJ8207" s="136" t="s">
        <v>4419</v>
      </c>
    </row>
    <row r="8208" spans="2:36" s="6" customFormat="1" ht="15" customHeight="1" x14ac:dyDescent="0.45">
      <c r="B8208" s="260" t="s">
        <v>5366</v>
      </c>
      <c r="C8208" s="190"/>
      <c r="D8208" s="204"/>
      <c r="E8208" s="190"/>
      <c r="F8208" s="251" t="s">
        <v>5516</v>
      </c>
      <c r="G8208" s="94"/>
      <c r="H8208" s="54"/>
      <c r="I8208" s="251" t="s">
        <v>5499</v>
      </c>
      <c r="J8208" s="54"/>
      <c r="K8208" s="24"/>
      <c r="L8208" s="24"/>
      <c r="M8208" s="24"/>
      <c r="N8208" s="49"/>
      <c r="P8208" s="50"/>
      <c r="Q8208" s="50"/>
      <c r="R8208" s="50"/>
      <c r="S8208" s="51"/>
      <c r="T8208" s="51"/>
      <c r="V8208" s="52"/>
      <c r="Z8208" s="53"/>
      <c r="AB8208" s="16"/>
      <c r="AC8208" s="16"/>
      <c r="AD8208" s="16"/>
      <c r="AE8208" s="16"/>
      <c r="AF8208" s="16"/>
      <c r="AG8208" s="16"/>
      <c r="AH8208" s="16"/>
      <c r="AJ8208" s="137" t="s">
        <v>4423</v>
      </c>
    </row>
    <row r="8209" spans="2:36" s="6" customFormat="1" ht="24.95" customHeight="1" x14ac:dyDescent="0.45">
      <c r="B8209" s="264" t="s">
        <v>4395</v>
      </c>
      <c r="C8209" s="24"/>
      <c r="D8209" s="54"/>
      <c r="F8209" s="24"/>
      <c r="G8209" s="54"/>
      <c r="H8209" s="54"/>
      <c r="I8209" s="256"/>
      <c r="J8209" s="54"/>
      <c r="K8209" s="55"/>
      <c r="L8209" s="24"/>
      <c r="M8209" s="24"/>
      <c r="N8209" s="49"/>
      <c r="P8209" s="50"/>
      <c r="Q8209" s="50"/>
      <c r="R8209" s="50"/>
      <c r="S8209" s="51"/>
      <c r="T8209" s="51"/>
      <c r="V8209" s="52"/>
      <c r="Z8209" s="53"/>
      <c r="AB8209" s="16"/>
      <c r="AC8209" s="16"/>
      <c r="AD8209" s="16"/>
      <c r="AE8209" s="16"/>
      <c r="AF8209" s="16"/>
      <c r="AG8209" s="16"/>
      <c r="AH8209" s="16"/>
      <c r="AJ8209" s="136" t="s">
        <v>4419</v>
      </c>
    </row>
    <row r="8210" spans="2:36" s="6" customFormat="1" ht="15" customHeight="1" x14ac:dyDescent="0.45">
      <c r="B8210" s="257" t="s">
        <v>5367</v>
      </c>
      <c r="C8210" s="192"/>
      <c r="D8210" s="199"/>
      <c r="E8210" s="192"/>
      <c r="F8210" s="251" t="s">
        <v>5516</v>
      </c>
      <c r="G8210" s="94"/>
      <c r="H8210" s="54"/>
      <c r="I8210" s="251" t="s">
        <v>5499</v>
      </c>
      <c r="J8210" s="54"/>
      <c r="K8210" s="24"/>
      <c r="L8210" s="24"/>
      <c r="M8210" s="24"/>
      <c r="N8210" s="49"/>
      <c r="P8210" s="50"/>
      <c r="Q8210" s="50"/>
      <c r="R8210" s="50"/>
      <c r="S8210" s="51"/>
      <c r="T8210" s="51"/>
      <c r="V8210" s="52"/>
      <c r="Z8210" s="53"/>
      <c r="AB8210" s="16"/>
      <c r="AC8210" s="16"/>
      <c r="AD8210" s="16"/>
      <c r="AE8210" s="16"/>
      <c r="AF8210" s="16"/>
      <c r="AG8210" s="16"/>
      <c r="AH8210" s="16"/>
      <c r="AJ8210" s="137" t="s">
        <v>4439</v>
      </c>
    </row>
    <row r="8211" spans="2:36" s="6" customFormat="1" ht="15" customHeight="1" x14ac:dyDescent="0.45">
      <c r="B8211" s="259" t="s">
        <v>5368</v>
      </c>
      <c r="C8211" s="198"/>
      <c r="D8211" s="201"/>
      <c r="E8211" s="198"/>
      <c r="F8211" s="251" t="s">
        <v>5516</v>
      </c>
      <c r="G8211" s="94"/>
      <c r="H8211" s="54"/>
      <c r="I8211" s="251" t="s">
        <v>5499</v>
      </c>
      <c r="J8211" s="54"/>
      <c r="K8211" s="24"/>
      <c r="L8211" s="24"/>
      <c r="M8211" s="24"/>
      <c r="N8211" s="49"/>
      <c r="P8211" s="50"/>
      <c r="Q8211" s="50"/>
      <c r="R8211" s="50"/>
      <c r="S8211" s="51"/>
      <c r="T8211" s="51"/>
      <c r="V8211" s="52"/>
      <c r="Z8211" s="53"/>
      <c r="AB8211" s="16"/>
      <c r="AC8211" s="16"/>
      <c r="AD8211" s="16"/>
      <c r="AE8211" s="16"/>
      <c r="AF8211" s="16"/>
      <c r="AG8211" s="16"/>
      <c r="AH8211" s="16"/>
      <c r="AJ8211" s="137" t="s">
        <v>4440</v>
      </c>
    </row>
    <row r="8212" spans="2:36" s="6" customFormat="1" ht="24.95" customHeight="1" x14ac:dyDescent="0.45">
      <c r="B8212" s="264" t="s">
        <v>4146</v>
      </c>
      <c r="C8212" s="24"/>
      <c r="D8212" s="54"/>
      <c r="F8212" s="24"/>
      <c r="G8212" s="54"/>
      <c r="H8212" s="54"/>
      <c r="I8212" s="256"/>
      <c r="J8212" s="54"/>
      <c r="K8212" s="55"/>
      <c r="L8212" s="24"/>
      <c r="M8212" s="24"/>
      <c r="N8212" s="49"/>
      <c r="P8212" s="50"/>
      <c r="Q8212" s="50"/>
      <c r="R8212" s="50"/>
      <c r="S8212" s="51"/>
      <c r="T8212" s="51"/>
      <c r="V8212" s="52"/>
      <c r="Z8212" s="53"/>
      <c r="AB8212" s="16"/>
      <c r="AC8212" s="16"/>
      <c r="AD8212" s="16"/>
      <c r="AE8212" s="16"/>
      <c r="AF8212" s="16"/>
      <c r="AG8212" s="16"/>
      <c r="AH8212" s="16"/>
      <c r="AJ8212" s="136" t="s">
        <v>4419</v>
      </c>
    </row>
    <row r="8213" spans="2:36" s="6" customFormat="1" ht="15" customHeight="1" x14ac:dyDescent="0.45">
      <c r="B8213" s="257" t="s">
        <v>5369</v>
      </c>
      <c r="C8213" s="192"/>
      <c r="D8213" s="199"/>
      <c r="E8213" s="192"/>
      <c r="F8213" s="251" t="s">
        <v>5516</v>
      </c>
      <c r="G8213" s="94"/>
      <c r="H8213" s="54"/>
      <c r="I8213" s="251" t="s">
        <v>5499</v>
      </c>
      <c r="J8213" s="54"/>
      <c r="K8213" s="24"/>
      <c r="L8213" s="24"/>
      <c r="M8213" s="24"/>
      <c r="N8213" s="49"/>
      <c r="P8213" s="50"/>
      <c r="Q8213" s="50"/>
      <c r="R8213" s="50"/>
      <c r="S8213" s="51"/>
      <c r="T8213" s="51"/>
      <c r="V8213" s="52"/>
      <c r="Z8213" s="53"/>
      <c r="AB8213" s="16"/>
      <c r="AC8213" s="16"/>
      <c r="AD8213" s="16"/>
      <c r="AE8213" s="16"/>
      <c r="AF8213" s="16"/>
      <c r="AG8213" s="16"/>
      <c r="AH8213" s="16"/>
      <c r="AJ8213" s="137" t="s">
        <v>4438</v>
      </c>
    </row>
    <row r="8214" spans="2:36" s="6" customFormat="1" ht="15" customHeight="1" x14ac:dyDescent="0.45">
      <c r="B8214" s="259" t="s">
        <v>5370</v>
      </c>
      <c r="C8214" s="198"/>
      <c r="D8214" s="201"/>
      <c r="E8214" s="198"/>
      <c r="F8214" s="251" t="s">
        <v>5516</v>
      </c>
      <c r="G8214" s="94"/>
      <c r="H8214" s="54"/>
      <c r="I8214" s="251" t="s">
        <v>5499</v>
      </c>
      <c r="J8214" s="54"/>
      <c r="K8214" s="24"/>
      <c r="L8214" s="24"/>
      <c r="M8214" s="24"/>
      <c r="N8214" s="49"/>
      <c r="P8214" s="50"/>
      <c r="Q8214" s="50"/>
      <c r="R8214" s="50"/>
      <c r="S8214" s="51"/>
      <c r="T8214" s="51"/>
      <c r="V8214" s="52"/>
      <c r="Z8214" s="53"/>
      <c r="AB8214" s="16"/>
      <c r="AC8214" s="16"/>
      <c r="AD8214" s="16"/>
      <c r="AE8214" s="16"/>
      <c r="AF8214" s="16"/>
      <c r="AG8214" s="16"/>
      <c r="AH8214" s="16"/>
      <c r="AJ8214" s="137" t="s">
        <v>4441</v>
      </c>
    </row>
    <row r="8215" spans="2:36" s="6" customFormat="1" ht="24.95" customHeight="1" x14ac:dyDescent="0.45">
      <c r="B8215" s="264" t="s">
        <v>4177</v>
      </c>
      <c r="C8215" s="24"/>
      <c r="D8215" s="54"/>
      <c r="F8215" s="24"/>
      <c r="G8215" s="54"/>
      <c r="H8215" s="54"/>
      <c r="I8215" s="256"/>
      <c r="J8215" s="54"/>
      <c r="K8215" s="55"/>
      <c r="L8215" s="24"/>
      <c r="M8215" s="24"/>
      <c r="N8215" s="49"/>
      <c r="P8215" s="50"/>
      <c r="Q8215" s="50"/>
      <c r="R8215" s="50"/>
      <c r="S8215" s="51"/>
      <c r="T8215" s="51"/>
      <c r="V8215" s="52"/>
      <c r="Z8215" s="53"/>
      <c r="AB8215" s="16"/>
      <c r="AC8215" s="16"/>
      <c r="AD8215" s="16"/>
      <c r="AE8215" s="16"/>
      <c r="AF8215" s="16"/>
      <c r="AG8215" s="16"/>
      <c r="AH8215" s="16"/>
      <c r="AJ8215" s="137"/>
    </row>
    <row r="8216" spans="2:36" s="6" customFormat="1" ht="15" customHeight="1" x14ac:dyDescent="0.45">
      <c r="B8216" s="257" t="s">
        <v>5371</v>
      </c>
      <c r="C8216" s="192"/>
      <c r="D8216" s="199"/>
      <c r="E8216" s="192"/>
      <c r="F8216" s="251" t="s">
        <v>5516</v>
      </c>
      <c r="G8216" s="94"/>
      <c r="H8216" s="54"/>
      <c r="I8216" s="251" t="s">
        <v>5499</v>
      </c>
      <c r="J8216" s="54"/>
      <c r="K8216" s="24"/>
      <c r="L8216" s="24"/>
      <c r="M8216" s="24"/>
      <c r="N8216" s="49"/>
      <c r="P8216" s="50"/>
      <c r="Q8216" s="50"/>
      <c r="R8216" s="50"/>
      <c r="S8216" s="51"/>
      <c r="T8216" s="51"/>
      <c r="V8216" s="52"/>
      <c r="Z8216" s="53"/>
      <c r="AB8216" s="16"/>
      <c r="AC8216" s="16"/>
      <c r="AD8216" s="16"/>
      <c r="AE8216" s="16"/>
      <c r="AF8216" s="16"/>
      <c r="AG8216" s="16"/>
      <c r="AH8216" s="16"/>
      <c r="AJ8216" s="137"/>
    </row>
    <row r="8217" spans="2:36" s="6" customFormat="1" ht="15" customHeight="1" x14ac:dyDescent="0.45">
      <c r="B8217" s="258" t="s">
        <v>5372</v>
      </c>
      <c r="C8217" s="194"/>
      <c r="D8217" s="97"/>
      <c r="E8217" s="194"/>
      <c r="F8217" s="251" t="s">
        <v>5516</v>
      </c>
      <c r="G8217" s="94"/>
      <c r="H8217" s="54"/>
      <c r="I8217" s="251" t="s">
        <v>5499</v>
      </c>
      <c r="J8217" s="54"/>
      <c r="K8217" s="24"/>
      <c r="L8217" s="24"/>
      <c r="M8217" s="24"/>
      <c r="N8217" s="49"/>
      <c r="P8217" s="50"/>
      <c r="Q8217" s="50"/>
      <c r="R8217" s="50"/>
      <c r="S8217" s="51"/>
      <c r="T8217" s="51"/>
      <c r="V8217" s="52"/>
      <c r="Z8217" s="53"/>
      <c r="AB8217" s="16"/>
      <c r="AC8217" s="16"/>
      <c r="AD8217" s="16"/>
      <c r="AE8217" s="16"/>
      <c r="AF8217" s="16"/>
      <c r="AG8217" s="16"/>
      <c r="AH8217" s="16"/>
      <c r="AJ8217" s="137"/>
    </row>
    <row r="8218" spans="2:36" s="6" customFormat="1" ht="15" customHeight="1" x14ac:dyDescent="0.45">
      <c r="B8218" s="258" t="s">
        <v>5373</v>
      </c>
      <c r="C8218" s="194"/>
      <c r="D8218" s="97"/>
      <c r="E8218" s="194"/>
      <c r="F8218" s="251" t="s">
        <v>5516</v>
      </c>
      <c r="G8218" s="94"/>
      <c r="H8218" s="54"/>
      <c r="I8218" s="251" t="s">
        <v>5499</v>
      </c>
      <c r="J8218" s="54"/>
      <c r="K8218" s="24"/>
      <c r="L8218" s="24"/>
      <c r="M8218" s="24"/>
      <c r="N8218" s="49"/>
      <c r="P8218" s="50"/>
      <c r="Q8218" s="50"/>
      <c r="R8218" s="50"/>
      <c r="S8218" s="51"/>
      <c r="T8218" s="51"/>
      <c r="V8218" s="52"/>
      <c r="Z8218" s="53"/>
      <c r="AB8218" s="16"/>
      <c r="AC8218" s="16"/>
      <c r="AD8218" s="16"/>
      <c r="AE8218" s="16"/>
      <c r="AF8218" s="16"/>
      <c r="AG8218" s="16"/>
      <c r="AH8218" s="16"/>
      <c r="AJ8218" s="137"/>
    </row>
    <row r="8219" spans="2:36" s="6" customFormat="1" ht="15" customHeight="1" x14ac:dyDescent="0.45">
      <c r="B8219" s="258" t="s">
        <v>6543</v>
      </c>
      <c r="C8219" s="194"/>
      <c r="D8219" s="97"/>
      <c r="E8219" s="194"/>
      <c r="F8219" s="239" t="s">
        <v>5601</v>
      </c>
      <c r="G8219" s="94"/>
      <c r="H8219" s="54"/>
      <c r="I8219" s="251" t="s">
        <v>5499</v>
      </c>
      <c r="J8219" s="54"/>
      <c r="K8219" s="24"/>
      <c r="L8219" s="24"/>
      <c r="M8219" s="24"/>
      <c r="N8219" s="49"/>
      <c r="P8219" s="50"/>
      <c r="Q8219" s="50"/>
      <c r="R8219" s="50"/>
      <c r="S8219" s="51"/>
      <c r="T8219" s="51"/>
      <c r="V8219" s="52"/>
      <c r="Z8219" s="53"/>
      <c r="AB8219" s="16"/>
      <c r="AC8219" s="16"/>
      <c r="AD8219" s="16"/>
      <c r="AE8219" s="16"/>
      <c r="AF8219" s="16"/>
      <c r="AG8219" s="16"/>
      <c r="AH8219" s="16"/>
      <c r="AJ8219" s="137"/>
    </row>
    <row r="8220" spans="2:36" s="6" customFormat="1" ht="15" customHeight="1" x14ac:dyDescent="0.45">
      <c r="B8220" s="258" t="s">
        <v>6672</v>
      </c>
      <c r="C8220" s="194"/>
      <c r="D8220" s="97"/>
      <c r="E8220" s="194"/>
      <c r="F8220" s="239" t="s">
        <v>5601</v>
      </c>
      <c r="G8220" s="94"/>
      <c r="H8220" s="54"/>
      <c r="I8220" s="251" t="s">
        <v>5499</v>
      </c>
      <c r="J8220" s="54"/>
      <c r="K8220" s="24"/>
      <c r="L8220" s="24"/>
      <c r="M8220" s="24"/>
      <c r="N8220" s="49"/>
      <c r="P8220" s="50"/>
      <c r="Q8220" s="50"/>
      <c r="R8220" s="50"/>
      <c r="S8220" s="51"/>
      <c r="T8220" s="51"/>
      <c r="V8220" s="52"/>
      <c r="Z8220" s="53"/>
      <c r="AB8220" s="16"/>
      <c r="AC8220" s="16"/>
      <c r="AD8220" s="16"/>
      <c r="AE8220" s="16"/>
      <c r="AF8220" s="16"/>
      <c r="AG8220" s="16"/>
      <c r="AH8220" s="16"/>
      <c r="AJ8220" s="137"/>
    </row>
    <row r="8221" spans="2:36" s="6" customFormat="1" ht="15" customHeight="1" x14ac:dyDescent="0.45">
      <c r="B8221" s="259" t="s">
        <v>5374</v>
      </c>
      <c r="C8221" s="198"/>
      <c r="D8221" s="201"/>
      <c r="E8221" s="198"/>
      <c r="F8221" s="251" t="s">
        <v>5516</v>
      </c>
      <c r="G8221" s="94"/>
      <c r="H8221" s="54"/>
      <c r="I8221" s="251" t="s">
        <v>5499</v>
      </c>
      <c r="J8221" s="54"/>
      <c r="K8221" s="24"/>
      <c r="L8221" s="24"/>
      <c r="M8221" s="24"/>
      <c r="N8221" s="49"/>
      <c r="P8221" s="50"/>
      <c r="Q8221" s="50"/>
      <c r="R8221" s="50"/>
      <c r="S8221" s="51"/>
      <c r="T8221" s="51"/>
      <c r="V8221" s="52"/>
      <c r="Z8221" s="53"/>
      <c r="AB8221" s="16"/>
      <c r="AC8221" s="16"/>
      <c r="AD8221" s="16"/>
      <c r="AE8221" s="16"/>
      <c r="AF8221" s="16"/>
      <c r="AG8221" s="16"/>
      <c r="AH8221" s="16"/>
      <c r="AJ8221" s="137" t="s">
        <v>4428</v>
      </c>
    </row>
    <row r="8222" spans="2:36" s="6" customFormat="1" ht="24.95" customHeight="1" x14ac:dyDescent="0.45">
      <c r="B8222" s="264" t="s">
        <v>4396</v>
      </c>
      <c r="C8222" s="24"/>
      <c r="D8222" s="54"/>
      <c r="F8222" s="24"/>
      <c r="G8222" s="54"/>
      <c r="H8222" s="54"/>
      <c r="I8222" s="256"/>
      <c r="J8222" s="54"/>
      <c r="K8222" s="55"/>
      <c r="L8222" s="24"/>
      <c r="M8222" s="24"/>
      <c r="N8222" s="49"/>
      <c r="P8222" s="50"/>
      <c r="Q8222" s="50"/>
      <c r="R8222" s="50"/>
      <c r="S8222" s="51"/>
      <c r="T8222" s="51"/>
      <c r="V8222" s="52"/>
      <c r="Z8222" s="53"/>
      <c r="AB8222" s="16"/>
      <c r="AC8222" s="16"/>
      <c r="AD8222" s="16"/>
      <c r="AE8222" s="16"/>
      <c r="AF8222" s="16"/>
      <c r="AG8222" s="16"/>
      <c r="AH8222" s="16"/>
      <c r="AJ8222" s="136" t="s">
        <v>4419</v>
      </c>
    </row>
    <row r="8223" spans="2:36" s="6" customFormat="1" ht="15" customHeight="1" x14ac:dyDescent="0.45">
      <c r="B8223" s="257" t="s">
        <v>5375</v>
      </c>
      <c r="C8223" s="192"/>
      <c r="D8223" s="199"/>
      <c r="E8223" s="192"/>
      <c r="F8223" s="251" t="s">
        <v>5516</v>
      </c>
      <c r="G8223" s="94"/>
      <c r="H8223" s="94"/>
      <c r="I8223" s="251" t="s">
        <v>5499</v>
      </c>
      <c r="J8223" s="54"/>
      <c r="K8223" s="24"/>
      <c r="L8223" s="24"/>
      <c r="M8223" s="24"/>
      <c r="N8223" s="49"/>
      <c r="P8223" s="50"/>
      <c r="Q8223" s="50"/>
      <c r="R8223" s="50"/>
      <c r="S8223" s="51"/>
      <c r="T8223" s="51"/>
      <c r="V8223" s="52"/>
      <c r="Z8223" s="53"/>
      <c r="AB8223" s="16"/>
      <c r="AC8223" s="16"/>
      <c r="AD8223" s="16"/>
      <c r="AE8223" s="16"/>
      <c r="AF8223" s="16"/>
      <c r="AG8223" s="16"/>
      <c r="AH8223" s="16"/>
      <c r="AJ8223" s="137" t="s">
        <v>4442</v>
      </c>
    </row>
    <row r="8224" spans="2:36" s="6" customFormat="1" ht="15" customHeight="1" x14ac:dyDescent="0.45">
      <c r="B8224" s="258" t="s">
        <v>5376</v>
      </c>
      <c r="C8224" s="194"/>
      <c r="D8224" s="97"/>
      <c r="E8224" s="194"/>
      <c r="F8224" s="251" t="s">
        <v>5516</v>
      </c>
      <c r="G8224" s="94"/>
      <c r="H8224" s="94"/>
      <c r="I8224" s="251" t="s">
        <v>5499</v>
      </c>
      <c r="J8224" s="54"/>
      <c r="K8224" s="24"/>
      <c r="L8224" s="24"/>
      <c r="M8224" s="24"/>
      <c r="N8224" s="49"/>
      <c r="P8224" s="50"/>
      <c r="Q8224" s="50"/>
      <c r="R8224" s="50"/>
      <c r="S8224" s="51"/>
      <c r="T8224" s="51"/>
      <c r="V8224" s="52"/>
      <c r="Z8224" s="53"/>
      <c r="AB8224" s="16"/>
      <c r="AC8224" s="16"/>
      <c r="AD8224" s="16"/>
      <c r="AE8224" s="16"/>
      <c r="AF8224" s="16"/>
      <c r="AG8224" s="16"/>
      <c r="AH8224" s="16"/>
      <c r="AJ8224" s="137" t="s">
        <v>4442</v>
      </c>
    </row>
    <row r="8225" spans="2:36" s="6" customFormat="1" ht="15" customHeight="1" x14ac:dyDescent="0.45">
      <c r="B8225" s="258" t="s">
        <v>5377</v>
      </c>
      <c r="C8225" s="194"/>
      <c r="D8225" s="97"/>
      <c r="E8225" s="194"/>
      <c r="F8225" s="251" t="s">
        <v>5516</v>
      </c>
      <c r="G8225" s="94"/>
      <c r="H8225" s="94"/>
      <c r="I8225" s="251" t="s">
        <v>5499</v>
      </c>
      <c r="J8225" s="54"/>
      <c r="K8225" s="24"/>
      <c r="L8225" s="24"/>
      <c r="M8225" s="24"/>
      <c r="N8225" s="49"/>
      <c r="P8225" s="50"/>
      <c r="Q8225" s="50"/>
      <c r="R8225" s="50"/>
      <c r="S8225" s="51"/>
      <c r="T8225" s="51"/>
      <c r="V8225" s="52"/>
      <c r="Z8225" s="53"/>
      <c r="AB8225" s="16"/>
      <c r="AC8225" s="16"/>
      <c r="AD8225" s="16"/>
      <c r="AE8225" s="16"/>
      <c r="AF8225" s="16"/>
      <c r="AG8225" s="16"/>
      <c r="AH8225" s="16"/>
      <c r="AJ8225" s="137" t="s">
        <v>4443</v>
      </c>
    </row>
    <row r="8226" spans="2:36" s="6" customFormat="1" ht="15" customHeight="1" x14ac:dyDescent="0.45">
      <c r="B8226" s="258" t="s">
        <v>5378</v>
      </c>
      <c r="C8226" s="194"/>
      <c r="D8226" s="97"/>
      <c r="E8226" s="194"/>
      <c r="F8226" s="251" t="s">
        <v>5516</v>
      </c>
      <c r="G8226" s="94"/>
      <c r="H8226" s="94"/>
      <c r="I8226" s="251" t="s">
        <v>5499</v>
      </c>
      <c r="J8226" s="54"/>
      <c r="K8226" s="24"/>
      <c r="L8226" s="24"/>
      <c r="M8226" s="24"/>
      <c r="N8226" s="49"/>
      <c r="P8226" s="50"/>
      <c r="Q8226" s="50"/>
      <c r="R8226" s="50"/>
      <c r="S8226" s="51"/>
      <c r="T8226" s="51"/>
      <c r="V8226" s="52"/>
      <c r="Z8226" s="53"/>
      <c r="AB8226" s="16"/>
      <c r="AC8226" s="16"/>
      <c r="AD8226" s="16"/>
      <c r="AE8226" s="16"/>
      <c r="AF8226" s="16"/>
      <c r="AG8226" s="16"/>
      <c r="AH8226" s="16"/>
      <c r="AJ8226" s="137"/>
    </row>
    <row r="8227" spans="2:36" s="6" customFormat="1" ht="15" customHeight="1" x14ac:dyDescent="0.45">
      <c r="B8227" s="259" t="s">
        <v>5379</v>
      </c>
      <c r="C8227" s="198"/>
      <c r="D8227" s="201"/>
      <c r="E8227" s="198"/>
      <c r="F8227" s="251" t="s">
        <v>5516</v>
      </c>
      <c r="G8227" s="94"/>
      <c r="H8227" s="94"/>
      <c r="I8227" s="251" t="s">
        <v>5499</v>
      </c>
      <c r="J8227" s="54"/>
      <c r="K8227" s="24"/>
      <c r="L8227" s="24"/>
      <c r="M8227" s="24"/>
      <c r="N8227" s="49"/>
      <c r="P8227" s="50"/>
      <c r="Q8227" s="50"/>
      <c r="R8227" s="50"/>
      <c r="S8227" s="51"/>
      <c r="T8227" s="51"/>
      <c r="V8227" s="52"/>
      <c r="Z8227" s="53"/>
      <c r="AB8227" s="16"/>
      <c r="AC8227" s="16"/>
      <c r="AD8227" s="16"/>
      <c r="AE8227" s="16"/>
      <c r="AF8227" s="16"/>
      <c r="AG8227" s="16"/>
      <c r="AH8227" s="16"/>
      <c r="AJ8227" s="137"/>
    </row>
    <row r="8228" spans="2:36" s="6" customFormat="1" ht="24.95" customHeight="1" x14ac:dyDescent="0.45">
      <c r="B8228" s="264" t="s">
        <v>4397</v>
      </c>
      <c r="C8228" s="24"/>
      <c r="D8228" s="54"/>
      <c r="F8228" s="24"/>
      <c r="G8228" s="54"/>
      <c r="H8228" s="54"/>
      <c r="I8228" s="256"/>
      <c r="J8228" s="54"/>
      <c r="K8228" s="55"/>
      <c r="L8228" s="24"/>
      <c r="M8228" s="24"/>
      <c r="N8228" s="49"/>
      <c r="P8228" s="50"/>
      <c r="Q8228" s="50"/>
      <c r="R8228" s="50"/>
      <c r="S8228" s="51"/>
      <c r="T8228" s="51"/>
      <c r="V8228" s="52"/>
      <c r="Z8228" s="53"/>
      <c r="AB8228" s="16"/>
      <c r="AC8228" s="16"/>
      <c r="AD8228" s="16"/>
      <c r="AE8228" s="16"/>
      <c r="AF8228" s="16"/>
      <c r="AG8228" s="16"/>
      <c r="AH8228" s="16"/>
      <c r="AJ8228" s="136"/>
    </row>
    <row r="8229" spans="2:36" s="6" customFormat="1" ht="15" customHeight="1" x14ac:dyDescent="0.45">
      <c r="B8229" s="260" t="s">
        <v>5380</v>
      </c>
      <c r="C8229" s="190"/>
      <c r="D8229" s="204"/>
      <c r="E8229" s="190"/>
      <c r="F8229" s="251" t="s">
        <v>5516</v>
      </c>
      <c r="G8229" s="94"/>
      <c r="H8229" s="54"/>
      <c r="I8229" s="251" t="s">
        <v>5499</v>
      </c>
      <c r="J8229" s="54"/>
      <c r="K8229" s="24"/>
      <c r="L8229" s="24"/>
      <c r="M8229" s="24"/>
      <c r="N8229" s="49"/>
      <c r="P8229" s="50"/>
      <c r="Q8229" s="50"/>
      <c r="R8229" s="50"/>
      <c r="S8229" s="51"/>
      <c r="T8229" s="51"/>
      <c r="V8229" s="52"/>
      <c r="Z8229" s="53"/>
      <c r="AB8229" s="16"/>
      <c r="AC8229" s="16"/>
      <c r="AD8229" s="16"/>
      <c r="AE8229" s="16"/>
      <c r="AF8229" s="16"/>
      <c r="AG8229" s="16"/>
      <c r="AH8229" s="16"/>
      <c r="AJ8229" s="137"/>
    </row>
    <row r="8230" spans="2:36" s="6" customFormat="1" ht="24.95" customHeight="1" x14ac:dyDescent="0.45">
      <c r="B8230" s="264" t="s">
        <v>4147</v>
      </c>
      <c r="C8230" s="24"/>
      <c r="D8230" s="54"/>
      <c r="F8230" s="24"/>
      <c r="G8230" s="54"/>
      <c r="H8230" s="54"/>
      <c r="I8230" s="256"/>
      <c r="J8230" s="54"/>
      <c r="K8230" s="55"/>
      <c r="L8230" s="24"/>
      <c r="M8230" s="24"/>
      <c r="N8230" s="49"/>
      <c r="P8230" s="50"/>
      <c r="Q8230" s="50"/>
      <c r="R8230" s="50"/>
      <c r="S8230" s="51"/>
      <c r="T8230" s="51"/>
      <c r="V8230" s="52"/>
      <c r="Z8230" s="53"/>
      <c r="AB8230" s="16"/>
      <c r="AC8230" s="16"/>
      <c r="AD8230" s="16"/>
      <c r="AE8230" s="16"/>
      <c r="AF8230" s="16"/>
      <c r="AG8230" s="16"/>
      <c r="AH8230" s="16"/>
      <c r="AJ8230" s="136"/>
    </row>
    <row r="8231" spans="2:36" s="6" customFormat="1" ht="15" customHeight="1" x14ac:dyDescent="0.45">
      <c r="B8231" s="260" t="s">
        <v>5381</v>
      </c>
      <c r="C8231" s="190"/>
      <c r="D8231" s="204"/>
      <c r="E8231" s="190"/>
      <c r="F8231" s="251" t="s">
        <v>5516</v>
      </c>
      <c r="G8231" s="94"/>
      <c r="H8231" s="54"/>
      <c r="I8231" s="251" t="s">
        <v>5499</v>
      </c>
      <c r="J8231" s="54"/>
      <c r="K8231" s="24"/>
      <c r="L8231" s="24"/>
      <c r="M8231" s="24"/>
      <c r="N8231" s="49"/>
      <c r="P8231" s="50"/>
      <c r="Q8231" s="50"/>
      <c r="R8231" s="50"/>
      <c r="S8231" s="51"/>
      <c r="T8231" s="51"/>
      <c r="V8231" s="52"/>
      <c r="Z8231" s="53"/>
      <c r="AB8231" s="16"/>
      <c r="AC8231" s="16"/>
      <c r="AD8231" s="16"/>
      <c r="AE8231" s="16"/>
      <c r="AF8231" s="16"/>
      <c r="AG8231" s="16"/>
      <c r="AH8231" s="16"/>
      <c r="AJ8231" s="137"/>
    </row>
    <row r="8232" spans="2:36" s="6" customFormat="1" ht="24.95" customHeight="1" x14ac:dyDescent="0.45">
      <c r="B8232" s="264" t="s">
        <v>4474</v>
      </c>
      <c r="C8232" s="24"/>
      <c r="D8232" s="54"/>
      <c r="F8232" s="24"/>
      <c r="G8232" s="54"/>
      <c r="H8232" s="54"/>
      <c r="I8232" s="256"/>
      <c r="J8232" s="54"/>
      <c r="K8232" s="55"/>
      <c r="L8232" s="24"/>
      <c r="M8232" s="24"/>
      <c r="N8232" s="49"/>
      <c r="P8232" s="50"/>
      <c r="Q8232" s="50"/>
      <c r="R8232" s="50"/>
      <c r="S8232" s="51"/>
      <c r="T8232" s="51"/>
      <c r="V8232" s="52"/>
      <c r="Z8232" s="53"/>
      <c r="AB8232" s="16"/>
      <c r="AC8232" s="16"/>
      <c r="AD8232" s="16"/>
      <c r="AE8232" s="16"/>
      <c r="AF8232" s="16"/>
      <c r="AG8232" s="16"/>
      <c r="AH8232" s="16"/>
      <c r="AJ8232" s="137"/>
    </row>
    <row r="8233" spans="2:36" s="6" customFormat="1" ht="15" customHeight="1" x14ac:dyDescent="0.45">
      <c r="B8233" s="260" t="s">
        <v>5382</v>
      </c>
      <c r="C8233" s="190"/>
      <c r="D8233" s="204"/>
      <c r="E8233" s="190"/>
      <c r="F8233" s="251" t="s">
        <v>5516</v>
      </c>
      <c r="G8233" s="94"/>
      <c r="H8233" s="54"/>
      <c r="I8233" s="251" t="s">
        <v>5499</v>
      </c>
      <c r="J8233" s="54"/>
      <c r="K8233" s="24"/>
      <c r="L8233" s="24"/>
      <c r="M8233" s="24"/>
      <c r="N8233" s="49"/>
      <c r="P8233" s="50"/>
      <c r="Q8233" s="50"/>
      <c r="R8233" s="50"/>
      <c r="S8233" s="51"/>
      <c r="T8233" s="51"/>
      <c r="V8233" s="52"/>
      <c r="Z8233" s="53"/>
      <c r="AB8233" s="16"/>
      <c r="AC8233" s="16"/>
      <c r="AD8233" s="16"/>
      <c r="AE8233" s="16"/>
      <c r="AF8233" s="16"/>
      <c r="AG8233" s="16"/>
      <c r="AH8233" s="16"/>
      <c r="AJ8233" s="137"/>
    </row>
    <row r="8234" spans="2:36" s="6" customFormat="1" ht="24.95" customHeight="1" x14ac:dyDescent="0.45">
      <c r="B8234" s="264" t="s">
        <v>4387</v>
      </c>
      <c r="C8234" s="24"/>
      <c r="D8234" s="54"/>
      <c r="F8234" s="24"/>
      <c r="G8234" s="54"/>
      <c r="H8234" s="54"/>
      <c r="I8234" s="256"/>
      <c r="J8234" s="54"/>
      <c r="K8234" s="55"/>
      <c r="L8234" s="24"/>
      <c r="M8234" s="24"/>
      <c r="N8234" s="49"/>
      <c r="P8234" s="50"/>
      <c r="Q8234" s="50"/>
      <c r="R8234" s="50"/>
      <c r="S8234" s="51"/>
      <c r="T8234" s="51"/>
      <c r="V8234" s="52"/>
      <c r="Z8234" s="53"/>
      <c r="AB8234" s="16"/>
      <c r="AC8234" s="16"/>
      <c r="AD8234" s="16"/>
      <c r="AE8234" s="16"/>
      <c r="AF8234" s="16"/>
      <c r="AG8234" s="16"/>
      <c r="AH8234" s="16"/>
      <c r="AJ8234" s="136" t="s">
        <v>4419</v>
      </c>
    </row>
    <row r="8235" spans="2:36" s="6" customFormat="1" ht="15" customHeight="1" x14ac:dyDescent="0.45">
      <c r="B8235" s="261" t="s">
        <v>5383</v>
      </c>
      <c r="C8235" s="192"/>
      <c r="D8235" s="199"/>
      <c r="E8235" s="192"/>
      <c r="F8235" s="251" t="s">
        <v>5516</v>
      </c>
      <c r="G8235" s="94"/>
      <c r="H8235" s="54"/>
      <c r="I8235" s="251" t="s">
        <v>5499</v>
      </c>
      <c r="J8235" s="54"/>
      <c r="K8235" s="24"/>
      <c r="L8235" s="24"/>
      <c r="M8235" s="24"/>
      <c r="N8235" s="49"/>
      <c r="P8235" s="50"/>
      <c r="Q8235" s="50"/>
      <c r="R8235" s="50"/>
      <c r="S8235" s="51"/>
      <c r="T8235" s="51"/>
      <c r="V8235" s="52"/>
      <c r="Z8235" s="53"/>
      <c r="AB8235" s="16"/>
      <c r="AC8235" s="16"/>
      <c r="AD8235" s="16"/>
      <c r="AE8235" s="16"/>
      <c r="AF8235" s="16"/>
      <c r="AG8235" s="16"/>
      <c r="AH8235" s="16"/>
      <c r="AJ8235" s="137" t="s">
        <v>4439</v>
      </c>
    </row>
    <row r="8236" spans="2:36" s="6" customFormat="1" ht="15" customHeight="1" x14ac:dyDescent="0.45">
      <c r="B8236" s="262" t="s">
        <v>5384</v>
      </c>
      <c r="C8236" s="194"/>
      <c r="D8236" s="97"/>
      <c r="E8236" s="194"/>
      <c r="F8236" s="251" t="s">
        <v>5516</v>
      </c>
      <c r="G8236" s="94"/>
      <c r="H8236" s="54"/>
      <c r="I8236" s="251" t="s">
        <v>5499</v>
      </c>
      <c r="J8236" s="54"/>
      <c r="K8236" s="24"/>
      <c r="L8236" s="24"/>
      <c r="M8236" s="24"/>
      <c r="N8236" s="49"/>
      <c r="P8236" s="50"/>
      <c r="Q8236" s="50"/>
      <c r="R8236" s="50"/>
      <c r="S8236" s="51"/>
      <c r="T8236" s="51"/>
      <c r="V8236" s="52"/>
      <c r="Z8236" s="53"/>
      <c r="AB8236" s="16"/>
      <c r="AC8236" s="16"/>
      <c r="AD8236" s="16"/>
      <c r="AE8236" s="16"/>
      <c r="AF8236" s="16"/>
      <c r="AG8236" s="16"/>
      <c r="AH8236" s="16"/>
      <c r="AJ8236" s="137" t="s">
        <v>4438</v>
      </c>
    </row>
    <row r="8237" spans="2:36" s="6" customFormat="1" ht="15" customHeight="1" x14ac:dyDescent="0.45">
      <c r="B8237" s="262" t="s">
        <v>5385</v>
      </c>
      <c r="C8237" s="194"/>
      <c r="D8237" s="97"/>
      <c r="E8237" s="194"/>
      <c r="F8237" s="251" t="s">
        <v>5516</v>
      </c>
      <c r="G8237" s="94"/>
      <c r="H8237" s="54"/>
      <c r="I8237" s="251" t="s">
        <v>5499</v>
      </c>
      <c r="J8237" s="54"/>
      <c r="K8237" s="24"/>
      <c r="L8237" s="24"/>
      <c r="M8237" s="24"/>
      <c r="N8237" s="49"/>
      <c r="P8237" s="50"/>
      <c r="Q8237" s="50"/>
      <c r="R8237" s="50"/>
      <c r="S8237" s="51"/>
      <c r="T8237" s="51"/>
      <c r="V8237" s="52"/>
      <c r="Z8237" s="53"/>
      <c r="AB8237" s="16"/>
      <c r="AC8237" s="16"/>
      <c r="AD8237" s="16"/>
      <c r="AE8237" s="16"/>
      <c r="AF8237" s="16"/>
      <c r="AG8237" s="16"/>
      <c r="AH8237" s="16"/>
      <c r="AJ8237" s="137" t="s">
        <v>4441</v>
      </c>
    </row>
    <row r="8238" spans="2:36" s="6" customFormat="1" ht="15" customHeight="1" x14ac:dyDescent="0.45">
      <c r="B8238" s="262" t="s">
        <v>5386</v>
      </c>
      <c r="C8238" s="194"/>
      <c r="D8238" s="97"/>
      <c r="E8238" s="194"/>
      <c r="F8238" s="251" t="s">
        <v>5516</v>
      </c>
      <c r="G8238" s="94"/>
      <c r="H8238" s="54"/>
      <c r="I8238" s="251" t="s">
        <v>5499</v>
      </c>
      <c r="J8238" s="54"/>
      <c r="K8238" s="24"/>
      <c r="L8238" s="24"/>
      <c r="M8238" s="24"/>
      <c r="N8238" s="49"/>
      <c r="P8238" s="50"/>
      <c r="Q8238" s="50"/>
      <c r="R8238" s="50"/>
      <c r="S8238" s="51"/>
      <c r="T8238" s="51"/>
      <c r="V8238" s="52"/>
      <c r="Z8238" s="53"/>
      <c r="AB8238" s="16"/>
      <c r="AC8238" s="16"/>
      <c r="AD8238" s="16"/>
      <c r="AE8238" s="16"/>
      <c r="AF8238" s="16"/>
      <c r="AG8238" s="16"/>
      <c r="AH8238" s="16"/>
      <c r="AJ8238" s="137" t="s">
        <v>4438</v>
      </c>
    </row>
    <row r="8239" spans="2:36" s="18" customFormat="1" ht="15" customHeight="1" x14ac:dyDescent="0.25">
      <c r="B8239" s="262" t="s">
        <v>5387</v>
      </c>
      <c r="C8239" s="194"/>
      <c r="D8239" s="97"/>
      <c r="E8239" s="194"/>
      <c r="F8239" s="251" t="s">
        <v>5516</v>
      </c>
      <c r="G8239" s="94"/>
      <c r="H8239" s="54"/>
      <c r="I8239" s="251" t="s">
        <v>5499</v>
      </c>
      <c r="J8239" s="54"/>
      <c r="K8239" s="24"/>
      <c r="L8239" s="54"/>
      <c r="M8239" s="54"/>
      <c r="N8239" s="44"/>
      <c r="P8239" s="45"/>
      <c r="Q8239" s="45"/>
      <c r="R8239" s="45"/>
      <c r="S8239" s="46"/>
      <c r="T8239" s="46"/>
      <c r="V8239" s="47"/>
      <c r="Z8239" s="48"/>
      <c r="AB8239" s="17"/>
      <c r="AC8239" s="17"/>
      <c r="AD8239" s="17"/>
      <c r="AE8239" s="17"/>
      <c r="AF8239" s="17"/>
      <c r="AG8239" s="17"/>
      <c r="AH8239" s="17"/>
      <c r="AJ8239" s="137"/>
    </row>
    <row r="8240" spans="2:36" s="6" customFormat="1" ht="15" customHeight="1" x14ac:dyDescent="0.45">
      <c r="B8240" s="263" t="s">
        <v>5388</v>
      </c>
      <c r="C8240" s="198"/>
      <c r="D8240" s="201"/>
      <c r="E8240" s="198"/>
      <c r="F8240" s="251" t="s">
        <v>5516</v>
      </c>
      <c r="G8240" s="94"/>
      <c r="H8240" s="54"/>
      <c r="I8240" s="251" t="s">
        <v>5499</v>
      </c>
      <c r="J8240" s="54"/>
      <c r="K8240" s="24"/>
      <c r="L8240" s="24"/>
      <c r="M8240" s="24"/>
      <c r="N8240" s="49"/>
      <c r="P8240" s="50"/>
      <c r="Q8240" s="50"/>
      <c r="R8240" s="50"/>
      <c r="S8240" s="51"/>
      <c r="T8240" s="51"/>
      <c r="V8240" s="52"/>
      <c r="Z8240" s="53"/>
      <c r="AB8240" s="16"/>
      <c r="AC8240" s="16"/>
      <c r="AD8240" s="16"/>
      <c r="AE8240" s="16"/>
      <c r="AF8240" s="16"/>
      <c r="AG8240" s="16"/>
      <c r="AH8240" s="16"/>
      <c r="AJ8240" s="137" t="s">
        <v>4440</v>
      </c>
    </row>
    <row r="8241" spans="2:36" s="6" customFormat="1" ht="24.95" customHeight="1" x14ac:dyDescent="0.45">
      <c r="B8241" s="264" t="s">
        <v>5929</v>
      </c>
      <c r="C8241" s="24"/>
      <c r="D8241" s="54"/>
      <c r="F8241" s="24"/>
      <c r="G8241" s="54"/>
      <c r="H8241" s="54"/>
      <c r="I8241" s="256"/>
      <c r="J8241" s="54"/>
      <c r="K8241" s="55"/>
      <c r="L8241" s="24"/>
      <c r="M8241" s="24"/>
      <c r="N8241" s="49"/>
      <c r="P8241" s="50"/>
      <c r="Q8241" s="50"/>
      <c r="R8241" s="50"/>
      <c r="S8241" s="51"/>
      <c r="T8241" s="51"/>
      <c r="V8241" s="52"/>
      <c r="Z8241" s="53"/>
      <c r="AB8241" s="16"/>
      <c r="AC8241" s="16"/>
      <c r="AD8241" s="16"/>
      <c r="AE8241" s="16"/>
      <c r="AF8241" s="16"/>
      <c r="AG8241" s="16"/>
      <c r="AH8241" s="16"/>
      <c r="AJ8241" s="137"/>
    </row>
    <row r="8242" spans="2:36" s="6" customFormat="1" ht="15" customHeight="1" x14ac:dyDescent="0.45">
      <c r="B8242" s="260" t="s">
        <v>5928</v>
      </c>
      <c r="C8242" s="207"/>
      <c r="D8242" s="208"/>
      <c r="E8242" s="207"/>
      <c r="F8242" s="239" t="s">
        <v>5601</v>
      </c>
      <c r="G8242" s="178"/>
      <c r="H8242" s="54"/>
      <c r="I8242" s="251" t="s">
        <v>5499</v>
      </c>
      <c r="J8242" s="54"/>
      <c r="K8242" s="24"/>
      <c r="L8242" s="24"/>
      <c r="M8242" s="24"/>
      <c r="N8242" s="49"/>
      <c r="P8242" s="50"/>
      <c r="Q8242" s="50"/>
      <c r="R8242" s="50"/>
      <c r="S8242" s="51"/>
      <c r="T8242" s="51"/>
      <c r="V8242" s="52"/>
      <c r="Z8242" s="53"/>
      <c r="AB8242" s="16"/>
      <c r="AC8242" s="16"/>
      <c r="AD8242" s="16"/>
      <c r="AE8242" s="16"/>
      <c r="AF8242" s="16"/>
      <c r="AG8242" s="16"/>
      <c r="AH8242" s="16"/>
      <c r="AJ8242" s="137"/>
    </row>
    <row r="8243" spans="2:36" s="6" customFormat="1" ht="24.95" customHeight="1" x14ac:dyDescent="0.45">
      <c r="B8243" s="264" t="s">
        <v>4148</v>
      </c>
      <c r="C8243" s="24"/>
      <c r="D8243" s="54"/>
      <c r="F8243" s="24"/>
      <c r="G8243" s="54"/>
      <c r="H8243" s="54"/>
      <c r="I8243" s="256"/>
      <c r="J8243" s="54"/>
      <c r="K8243" s="55"/>
      <c r="L8243" s="24"/>
      <c r="M8243" s="24"/>
      <c r="N8243" s="49"/>
      <c r="P8243" s="50"/>
      <c r="Q8243" s="50"/>
      <c r="R8243" s="50"/>
      <c r="S8243" s="51"/>
      <c r="T8243" s="51"/>
      <c r="V8243" s="52"/>
      <c r="Z8243" s="53"/>
      <c r="AB8243" s="16"/>
      <c r="AC8243" s="16"/>
      <c r="AD8243" s="16"/>
      <c r="AE8243" s="16"/>
      <c r="AF8243" s="16"/>
      <c r="AG8243" s="16"/>
      <c r="AH8243" s="16"/>
      <c r="AJ8243" s="137"/>
    </row>
    <row r="8244" spans="2:36" s="6" customFormat="1" ht="15" customHeight="1" x14ac:dyDescent="0.45">
      <c r="B8244" s="257" t="s">
        <v>4148</v>
      </c>
      <c r="C8244" s="192"/>
      <c r="D8244" s="199"/>
      <c r="E8244" s="192"/>
      <c r="F8244" s="202"/>
      <c r="G8244" s="94"/>
      <c r="H8244" s="54"/>
      <c r="I8244" s="251" t="s">
        <v>5499</v>
      </c>
      <c r="J8244" s="54"/>
      <c r="K8244" s="24"/>
      <c r="L8244" s="24"/>
      <c r="M8244" s="24"/>
      <c r="N8244" s="49"/>
      <c r="P8244" s="50"/>
      <c r="Q8244" s="50"/>
      <c r="R8244" s="50"/>
      <c r="S8244" s="51"/>
      <c r="T8244" s="51"/>
      <c r="V8244" s="52"/>
      <c r="Z8244" s="53"/>
      <c r="AB8244" s="16"/>
      <c r="AC8244" s="16"/>
      <c r="AD8244" s="16"/>
      <c r="AE8244" s="16"/>
      <c r="AF8244" s="16"/>
      <c r="AG8244" s="16"/>
      <c r="AH8244" s="16"/>
      <c r="AJ8244" s="137"/>
    </row>
    <row r="8245" spans="2:36" s="6" customFormat="1" ht="15" customHeight="1" x14ac:dyDescent="0.45">
      <c r="B8245" s="258" t="s">
        <v>3651</v>
      </c>
      <c r="C8245" s="194"/>
      <c r="D8245" s="97"/>
      <c r="E8245" s="194"/>
      <c r="F8245" s="213"/>
      <c r="G8245" s="94"/>
      <c r="H8245" s="54"/>
      <c r="I8245" s="251" t="s">
        <v>5499</v>
      </c>
      <c r="J8245" s="54"/>
      <c r="K8245" s="24"/>
      <c r="L8245" s="24"/>
      <c r="M8245" s="24"/>
      <c r="N8245" s="49"/>
      <c r="P8245" s="50"/>
      <c r="Q8245" s="50"/>
      <c r="R8245" s="50"/>
      <c r="S8245" s="51"/>
      <c r="T8245" s="51"/>
      <c r="V8245" s="52"/>
      <c r="Z8245" s="53"/>
      <c r="AB8245" s="16"/>
      <c r="AC8245" s="16"/>
      <c r="AD8245" s="16"/>
      <c r="AE8245" s="16"/>
      <c r="AF8245" s="16"/>
      <c r="AG8245" s="16"/>
      <c r="AH8245" s="16"/>
      <c r="AJ8245" s="137"/>
    </row>
    <row r="8246" spans="2:36" s="6" customFormat="1" ht="15" customHeight="1" x14ac:dyDescent="0.45">
      <c r="B8246" s="259" t="s">
        <v>5514</v>
      </c>
      <c r="C8246" s="198"/>
      <c r="D8246" s="201"/>
      <c r="E8246" s="198"/>
      <c r="F8246" s="203"/>
      <c r="G8246" s="94"/>
      <c r="H8246" s="54"/>
      <c r="I8246" s="251" t="s">
        <v>5499</v>
      </c>
      <c r="J8246" s="54"/>
      <c r="K8246" s="24"/>
      <c r="L8246" s="24"/>
      <c r="M8246" s="24"/>
      <c r="N8246" s="49"/>
      <c r="P8246" s="50"/>
      <c r="Q8246" s="50"/>
      <c r="R8246" s="50"/>
      <c r="S8246" s="51"/>
      <c r="T8246" s="51"/>
      <c r="V8246" s="52"/>
      <c r="Z8246" s="53"/>
      <c r="AB8246" s="16"/>
      <c r="AC8246" s="16"/>
      <c r="AD8246" s="16"/>
      <c r="AE8246" s="16"/>
      <c r="AF8246" s="16"/>
      <c r="AG8246" s="16"/>
      <c r="AH8246" s="16"/>
      <c r="AJ8246" s="137"/>
    </row>
    <row r="8247" spans="2:36" s="6" customFormat="1" ht="24.95" customHeight="1" x14ac:dyDescent="0.45">
      <c r="B8247" s="264" t="s">
        <v>4178</v>
      </c>
      <c r="C8247" s="24"/>
      <c r="D8247" s="54"/>
      <c r="F8247" s="24"/>
      <c r="G8247" s="54"/>
      <c r="H8247" s="54"/>
      <c r="I8247" s="256"/>
      <c r="J8247" s="54"/>
      <c r="K8247" s="55"/>
      <c r="L8247" s="24"/>
      <c r="M8247" s="24"/>
      <c r="N8247" s="49"/>
      <c r="P8247" s="50"/>
      <c r="Q8247" s="50"/>
      <c r="R8247" s="50"/>
      <c r="S8247" s="51"/>
      <c r="T8247" s="51"/>
      <c r="V8247" s="52"/>
      <c r="Z8247" s="53"/>
      <c r="AB8247" s="16"/>
      <c r="AC8247" s="16"/>
      <c r="AD8247" s="16"/>
      <c r="AE8247" s="16"/>
      <c r="AF8247" s="16"/>
      <c r="AG8247" s="16"/>
      <c r="AH8247" s="16"/>
      <c r="AJ8247" s="137"/>
    </row>
    <row r="8248" spans="2:36" s="6" customFormat="1" ht="15" customHeight="1" x14ac:dyDescent="0.45">
      <c r="B8248" s="257" t="s">
        <v>5389</v>
      </c>
      <c r="C8248" s="192"/>
      <c r="D8248" s="199"/>
      <c r="E8248" s="192"/>
      <c r="F8248" s="202"/>
      <c r="G8248" s="94"/>
      <c r="H8248" s="54"/>
      <c r="I8248" s="251" t="s">
        <v>5499</v>
      </c>
      <c r="J8248" s="54"/>
      <c r="K8248" s="24"/>
      <c r="L8248" s="24"/>
      <c r="M8248" s="24"/>
      <c r="N8248" s="49"/>
      <c r="P8248" s="50"/>
      <c r="Q8248" s="50"/>
      <c r="R8248" s="50"/>
      <c r="S8248" s="51"/>
      <c r="T8248" s="51"/>
      <c r="V8248" s="52"/>
      <c r="Z8248" s="53"/>
      <c r="AB8248" s="16"/>
      <c r="AC8248" s="16"/>
      <c r="AD8248" s="16"/>
      <c r="AE8248" s="16"/>
      <c r="AF8248" s="16"/>
      <c r="AG8248" s="16"/>
      <c r="AH8248" s="16"/>
      <c r="AJ8248" s="137"/>
    </row>
    <row r="8249" spans="2:36" s="6" customFormat="1" ht="15" customHeight="1" x14ac:dyDescent="0.45">
      <c r="B8249" s="258" t="s">
        <v>5390</v>
      </c>
      <c r="C8249" s="194"/>
      <c r="D8249" s="97"/>
      <c r="E8249" s="194"/>
      <c r="F8249" s="213"/>
      <c r="G8249" s="94"/>
      <c r="H8249" s="54"/>
      <c r="I8249" s="251" t="s">
        <v>5499</v>
      </c>
      <c r="J8249" s="54"/>
      <c r="K8249" s="24"/>
      <c r="L8249" s="24"/>
      <c r="M8249" s="24"/>
      <c r="N8249" s="49"/>
      <c r="P8249" s="50"/>
      <c r="Q8249" s="50"/>
      <c r="R8249" s="50"/>
      <c r="S8249" s="51"/>
      <c r="T8249" s="51"/>
      <c r="V8249" s="52"/>
      <c r="Z8249" s="53"/>
      <c r="AB8249" s="16"/>
      <c r="AC8249" s="16"/>
      <c r="AD8249" s="16"/>
      <c r="AE8249" s="16"/>
      <c r="AF8249" s="16"/>
      <c r="AG8249" s="16"/>
      <c r="AH8249" s="16"/>
      <c r="AJ8249" s="137"/>
    </row>
    <row r="8250" spans="2:36" s="6" customFormat="1" ht="15" customHeight="1" x14ac:dyDescent="0.45">
      <c r="B8250" s="258" t="s">
        <v>5391</v>
      </c>
      <c r="C8250" s="194"/>
      <c r="D8250" s="97"/>
      <c r="E8250" s="194"/>
      <c r="F8250" s="213"/>
      <c r="G8250" s="94"/>
      <c r="H8250" s="54"/>
      <c r="I8250" s="251" t="s">
        <v>5499</v>
      </c>
      <c r="J8250" s="54"/>
      <c r="K8250" s="24"/>
      <c r="L8250" s="24"/>
      <c r="M8250" s="24"/>
      <c r="N8250" s="49"/>
      <c r="P8250" s="50"/>
      <c r="Q8250" s="50"/>
      <c r="R8250" s="50"/>
      <c r="S8250" s="51"/>
      <c r="T8250" s="51"/>
      <c r="V8250" s="52"/>
      <c r="Z8250" s="53"/>
      <c r="AB8250" s="16"/>
      <c r="AC8250" s="16"/>
      <c r="AD8250" s="16"/>
      <c r="AE8250" s="16"/>
      <c r="AF8250" s="16"/>
      <c r="AG8250" s="16"/>
      <c r="AH8250" s="16"/>
      <c r="AJ8250" s="137"/>
    </row>
    <row r="8251" spans="2:36" s="6" customFormat="1" ht="15" customHeight="1" x14ac:dyDescent="0.45">
      <c r="B8251" s="259" t="s">
        <v>5392</v>
      </c>
      <c r="C8251" s="198"/>
      <c r="D8251" s="201"/>
      <c r="E8251" s="198"/>
      <c r="F8251" s="203"/>
      <c r="G8251" s="94"/>
      <c r="H8251" s="54"/>
      <c r="I8251" s="251" t="s">
        <v>5499</v>
      </c>
      <c r="J8251" s="54"/>
      <c r="K8251" s="24"/>
      <c r="L8251" s="24"/>
      <c r="M8251" s="24"/>
      <c r="N8251" s="49"/>
      <c r="P8251" s="50"/>
      <c r="Q8251" s="50"/>
      <c r="R8251" s="50"/>
      <c r="S8251" s="51"/>
      <c r="T8251" s="51"/>
      <c r="V8251" s="52"/>
      <c r="Z8251" s="53"/>
      <c r="AB8251" s="16"/>
      <c r="AC8251" s="16"/>
      <c r="AD8251" s="16"/>
      <c r="AE8251" s="16"/>
      <c r="AF8251" s="16"/>
      <c r="AG8251" s="16"/>
      <c r="AH8251" s="16"/>
      <c r="AJ8251" s="137"/>
    </row>
    <row r="8252" spans="2:36" s="6" customFormat="1" ht="24.95" customHeight="1" x14ac:dyDescent="0.45">
      <c r="B8252" s="264" t="s">
        <v>4180</v>
      </c>
      <c r="C8252" s="24"/>
      <c r="D8252" s="54"/>
      <c r="F8252" s="24"/>
      <c r="G8252" s="54"/>
      <c r="H8252" s="54"/>
      <c r="I8252" s="256"/>
      <c r="J8252" s="54"/>
      <c r="K8252" s="55"/>
      <c r="L8252" s="24"/>
      <c r="M8252" s="24"/>
      <c r="N8252" s="49"/>
      <c r="P8252" s="50"/>
      <c r="Q8252" s="50"/>
      <c r="R8252" s="50"/>
      <c r="S8252" s="51"/>
      <c r="T8252" s="51"/>
      <c r="V8252" s="52"/>
      <c r="Z8252" s="53"/>
      <c r="AB8252" s="16"/>
      <c r="AC8252" s="16"/>
      <c r="AD8252" s="16"/>
      <c r="AE8252" s="16"/>
      <c r="AF8252" s="16"/>
      <c r="AG8252" s="16"/>
      <c r="AH8252" s="16"/>
      <c r="AJ8252" s="136" t="s">
        <v>4419</v>
      </c>
    </row>
    <row r="8253" spans="2:36" s="6" customFormat="1" ht="15" customHeight="1" x14ac:dyDescent="0.45">
      <c r="B8253" s="257" t="s">
        <v>5393</v>
      </c>
      <c r="C8253" s="192"/>
      <c r="D8253" s="199"/>
      <c r="E8253" s="192"/>
      <c r="F8253" s="202"/>
      <c r="G8253" s="94"/>
      <c r="H8253" s="54"/>
      <c r="I8253" s="251" t="s">
        <v>5499</v>
      </c>
      <c r="J8253" s="54"/>
      <c r="K8253" s="24"/>
      <c r="L8253" s="24"/>
      <c r="M8253" s="24"/>
      <c r="N8253" s="49"/>
      <c r="P8253" s="50"/>
      <c r="Q8253" s="50"/>
      <c r="R8253" s="50"/>
      <c r="S8253" s="51"/>
      <c r="T8253" s="51"/>
      <c r="V8253" s="52"/>
      <c r="Z8253" s="53"/>
      <c r="AB8253" s="16"/>
      <c r="AC8253" s="16"/>
      <c r="AD8253" s="16"/>
      <c r="AE8253" s="16"/>
      <c r="AF8253" s="16"/>
      <c r="AG8253" s="16"/>
      <c r="AH8253" s="16"/>
      <c r="AJ8253" s="137" t="s">
        <v>4442</v>
      </c>
    </row>
    <row r="8254" spans="2:36" s="6" customFormat="1" ht="15" customHeight="1" x14ac:dyDescent="0.45">
      <c r="B8254" s="258" t="s">
        <v>5394</v>
      </c>
      <c r="C8254" s="194"/>
      <c r="D8254" s="97"/>
      <c r="E8254" s="194"/>
      <c r="F8254" s="213"/>
      <c r="G8254" s="94"/>
      <c r="H8254" s="54"/>
      <c r="I8254" s="251" t="s">
        <v>5499</v>
      </c>
      <c r="J8254" s="54"/>
      <c r="K8254" s="24"/>
      <c r="L8254" s="24"/>
      <c r="M8254" s="24"/>
      <c r="N8254" s="49"/>
      <c r="P8254" s="50"/>
      <c r="Q8254" s="50"/>
      <c r="R8254" s="50"/>
      <c r="S8254" s="51"/>
      <c r="T8254" s="51"/>
      <c r="V8254" s="52"/>
      <c r="Z8254" s="53"/>
      <c r="AB8254" s="16"/>
      <c r="AC8254" s="16"/>
      <c r="AD8254" s="16"/>
      <c r="AE8254" s="16"/>
      <c r="AF8254" s="16"/>
      <c r="AG8254" s="16"/>
      <c r="AH8254" s="16"/>
      <c r="AJ8254" s="137"/>
    </row>
    <row r="8255" spans="2:36" s="6" customFormat="1" ht="15" customHeight="1" x14ac:dyDescent="0.45">
      <c r="B8255" s="258" t="s">
        <v>5395</v>
      </c>
      <c r="C8255" s="194"/>
      <c r="D8255" s="97"/>
      <c r="E8255" s="194"/>
      <c r="F8255" s="213"/>
      <c r="G8255" s="94"/>
      <c r="H8255" s="54"/>
      <c r="I8255" s="251" t="s">
        <v>5499</v>
      </c>
      <c r="J8255" s="54"/>
      <c r="K8255" s="24"/>
      <c r="L8255" s="24"/>
      <c r="M8255" s="24"/>
      <c r="N8255" s="49"/>
      <c r="P8255" s="50"/>
      <c r="Q8255" s="50"/>
      <c r="R8255" s="50"/>
      <c r="S8255" s="51"/>
      <c r="T8255" s="51"/>
      <c r="V8255" s="52"/>
      <c r="Z8255" s="53"/>
      <c r="AB8255" s="16"/>
      <c r="AC8255" s="16"/>
      <c r="AD8255" s="16"/>
      <c r="AE8255" s="16"/>
      <c r="AF8255" s="16"/>
      <c r="AG8255" s="16"/>
      <c r="AH8255" s="16"/>
      <c r="AJ8255" s="137" t="s">
        <v>4442</v>
      </c>
    </row>
    <row r="8256" spans="2:36" s="6" customFormat="1" ht="15" customHeight="1" x14ac:dyDescent="0.45">
      <c r="B8256" s="258" t="s">
        <v>5396</v>
      </c>
      <c r="C8256" s="194"/>
      <c r="D8256" s="97"/>
      <c r="E8256" s="194"/>
      <c r="F8256" s="213"/>
      <c r="G8256" s="94"/>
      <c r="H8256" s="54"/>
      <c r="I8256" s="251" t="s">
        <v>5499</v>
      </c>
      <c r="J8256" s="54"/>
      <c r="K8256" s="24"/>
      <c r="L8256" s="24"/>
      <c r="M8256" s="24"/>
      <c r="N8256" s="49"/>
      <c r="P8256" s="50"/>
      <c r="Q8256" s="50"/>
      <c r="R8256" s="50"/>
      <c r="S8256" s="51"/>
      <c r="T8256" s="51"/>
      <c r="V8256" s="52"/>
      <c r="Z8256" s="53"/>
      <c r="AB8256" s="16"/>
      <c r="AC8256" s="16"/>
      <c r="AD8256" s="16"/>
      <c r="AE8256" s="16"/>
      <c r="AF8256" s="16"/>
      <c r="AG8256" s="16"/>
      <c r="AH8256" s="16"/>
      <c r="AJ8256" s="137"/>
    </row>
    <row r="8257" spans="2:36" s="6" customFormat="1" ht="15" customHeight="1" x14ac:dyDescent="0.45">
      <c r="B8257" s="259" t="s">
        <v>5397</v>
      </c>
      <c r="C8257" s="198"/>
      <c r="D8257" s="201"/>
      <c r="E8257" s="198"/>
      <c r="F8257" s="203"/>
      <c r="G8257" s="94"/>
      <c r="H8257" s="54"/>
      <c r="I8257" s="251" t="s">
        <v>5499</v>
      </c>
      <c r="J8257" s="54"/>
      <c r="K8257" s="24"/>
      <c r="L8257" s="24"/>
      <c r="M8257" s="24"/>
      <c r="N8257" s="49"/>
      <c r="P8257" s="50"/>
      <c r="Q8257" s="50"/>
      <c r="R8257" s="50"/>
      <c r="S8257" s="51"/>
      <c r="T8257" s="51"/>
      <c r="V8257" s="52"/>
      <c r="Z8257" s="53"/>
      <c r="AB8257" s="16"/>
      <c r="AC8257" s="16"/>
      <c r="AD8257" s="16"/>
      <c r="AE8257" s="16"/>
      <c r="AF8257" s="16"/>
      <c r="AG8257" s="16"/>
      <c r="AH8257" s="16"/>
      <c r="AJ8257" s="137" t="s">
        <v>4443</v>
      </c>
    </row>
    <row r="8258" spans="2:36" s="6" customFormat="1" ht="24.95" customHeight="1" x14ac:dyDescent="0.45">
      <c r="B8258" s="264" t="s">
        <v>4179</v>
      </c>
      <c r="C8258" s="24"/>
      <c r="D8258" s="54"/>
      <c r="F8258" s="24"/>
      <c r="G8258" s="54"/>
      <c r="H8258" s="54"/>
      <c r="I8258" s="256"/>
      <c r="J8258" s="54"/>
      <c r="K8258" s="55"/>
      <c r="L8258" s="24"/>
      <c r="M8258" s="24"/>
      <c r="N8258" s="49"/>
      <c r="P8258" s="50"/>
      <c r="Q8258" s="50"/>
      <c r="R8258" s="50"/>
      <c r="S8258" s="51"/>
      <c r="T8258" s="51"/>
      <c r="V8258" s="52"/>
      <c r="Z8258" s="53"/>
      <c r="AB8258" s="16"/>
      <c r="AC8258" s="16"/>
      <c r="AD8258" s="16"/>
      <c r="AE8258" s="16"/>
      <c r="AF8258" s="16"/>
      <c r="AG8258" s="16"/>
      <c r="AH8258" s="16"/>
      <c r="AJ8258" s="136" t="s">
        <v>4419</v>
      </c>
    </row>
    <row r="8259" spans="2:36" s="6" customFormat="1" ht="15" customHeight="1" x14ac:dyDescent="0.45">
      <c r="B8259" s="261" t="s">
        <v>5398</v>
      </c>
      <c r="C8259" s="192"/>
      <c r="D8259" s="199"/>
      <c r="E8259" s="192"/>
      <c r="F8259" s="251" t="s">
        <v>5516</v>
      </c>
      <c r="G8259" s="94"/>
      <c r="H8259" s="54"/>
      <c r="I8259" s="251" t="s">
        <v>5499</v>
      </c>
      <c r="J8259" s="54"/>
      <c r="K8259" s="24"/>
      <c r="L8259" s="24"/>
      <c r="M8259" s="24"/>
      <c r="N8259" s="49"/>
      <c r="P8259" s="50"/>
      <c r="Q8259" s="50"/>
      <c r="R8259" s="50"/>
      <c r="S8259" s="51"/>
      <c r="T8259" s="51"/>
      <c r="V8259" s="52"/>
      <c r="Z8259" s="53"/>
      <c r="AB8259" s="16"/>
      <c r="AC8259" s="16"/>
      <c r="AD8259" s="16"/>
      <c r="AE8259" s="16"/>
      <c r="AF8259" s="16"/>
      <c r="AG8259" s="16"/>
      <c r="AH8259" s="16"/>
      <c r="AJ8259" s="137" t="s">
        <v>4444</v>
      </c>
    </row>
    <row r="8260" spans="2:36" s="6" customFormat="1" ht="15" customHeight="1" x14ac:dyDescent="0.45">
      <c r="B8260" s="263" t="s">
        <v>5399</v>
      </c>
      <c r="C8260" s="198"/>
      <c r="D8260" s="201"/>
      <c r="E8260" s="198"/>
      <c r="F8260" s="251" t="s">
        <v>5516</v>
      </c>
      <c r="G8260" s="94"/>
      <c r="H8260" s="54"/>
      <c r="I8260" s="251" t="s">
        <v>5499</v>
      </c>
      <c r="J8260" s="54"/>
      <c r="K8260" s="24"/>
      <c r="L8260" s="24"/>
      <c r="M8260" s="24"/>
      <c r="N8260" s="49"/>
      <c r="P8260" s="50"/>
      <c r="Q8260" s="50"/>
      <c r="R8260" s="50"/>
      <c r="S8260" s="51"/>
      <c r="T8260" s="51"/>
      <c r="V8260" s="52"/>
      <c r="Z8260" s="53"/>
      <c r="AB8260" s="16"/>
      <c r="AC8260" s="16"/>
      <c r="AD8260" s="16"/>
      <c r="AE8260" s="16"/>
      <c r="AF8260" s="16"/>
      <c r="AG8260" s="16"/>
      <c r="AH8260" s="16"/>
      <c r="AJ8260" s="137" t="s">
        <v>4444</v>
      </c>
    </row>
    <row r="8261" spans="2:36" s="18" customFormat="1" ht="24.95" customHeight="1" x14ac:dyDescent="0.25">
      <c r="B8261" s="264" t="s">
        <v>4982</v>
      </c>
      <c r="C8261" s="24"/>
      <c r="D8261" s="54"/>
      <c r="F8261" s="24"/>
      <c r="G8261" s="54"/>
      <c r="H8261" s="54"/>
      <c r="I8261" s="256"/>
      <c r="J8261" s="54"/>
      <c r="K8261" s="55"/>
      <c r="L8261" s="54"/>
      <c r="M8261" s="54"/>
      <c r="N8261" s="44"/>
      <c r="P8261" s="45"/>
      <c r="Q8261" s="45"/>
      <c r="R8261" s="45"/>
      <c r="S8261" s="46"/>
      <c r="T8261" s="46"/>
      <c r="V8261" s="47"/>
      <c r="Z8261" s="48"/>
      <c r="AB8261" s="17"/>
      <c r="AC8261" s="17"/>
      <c r="AD8261" s="17"/>
      <c r="AE8261" s="17"/>
      <c r="AF8261" s="17"/>
      <c r="AG8261" s="17"/>
      <c r="AH8261" s="17"/>
      <c r="AJ8261" s="137" t="s">
        <v>4419</v>
      </c>
    </row>
    <row r="8262" spans="2:36" s="18" customFormat="1" ht="15" customHeight="1" x14ac:dyDescent="0.25">
      <c r="B8262" s="261" t="s">
        <v>7113</v>
      </c>
      <c r="C8262" s="192"/>
      <c r="D8262" s="199"/>
      <c r="E8262" s="192"/>
      <c r="F8262" s="239" t="s">
        <v>5601</v>
      </c>
      <c r="G8262" s="94"/>
      <c r="H8262" s="54"/>
      <c r="I8262" s="251" t="s">
        <v>5499</v>
      </c>
      <c r="J8262" s="54"/>
      <c r="K8262" s="24"/>
      <c r="L8262" s="54"/>
      <c r="M8262" s="54"/>
      <c r="N8262" s="44"/>
      <c r="P8262" s="45"/>
      <c r="Q8262" s="45"/>
      <c r="R8262" s="45"/>
      <c r="S8262" s="46"/>
      <c r="T8262" s="46"/>
      <c r="V8262" s="47"/>
      <c r="Z8262" s="48"/>
      <c r="AB8262" s="17"/>
      <c r="AC8262" s="17"/>
      <c r="AD8262" s="17"/>
      <c r="AE8262" s="17"/>
      <c r="AF8262" s="17"/>
      <c r="AG8262" s="17"/>
      <c r="AH8262" s="17"/>
      <c r="AJ8262" s="137" t="s">
        <v>7114</v>
      </c>
    </row>
    <row r="8263" spans="2:36" s="18" customFormat="1" ht="15" customHeight="1" x14ac:dyDescent="0.25">
      <c r="B8263" s="258" t="s">
        <v>7115</v>
      </c>
      <c r="C8263" s="194"/>
      <c r="D8263" s="97"/>
      <c r="E8263" s="194"/>
      <c r="F8263" s="239" t="s">
        <v>5601</v>
      </c>
      <c r="G8263" s="94"/>
      <c r="H8263" s="54"/>
      <c r="I8263" s="251" t="s">
        <v>5499</v>
      </c>
      <c r="J8263" s="54"/>
      <c r="K8263" s="24"/>
      <c r="L8263" s="54"/>
      <c r="M8263" s="54"/>
      <c r="N8263" s="44"/>
      <c r="P8263" s="45"/>
      <c r="Q8263" s="45"/>
      <c r="R8263" s="45"/>
      <c r="S8263" s="46"/>
      <c r="T8263" s="46"/>
      <c r="V8263" s="47"/>
      <c r="Z8263" s="48"/>
      <c r="AB8263" s="17"/>
      <c r="AC8263" s="17"/>
      <c r="AD8263" s="17"/>
      <c r="AE8263" s="17"/>
      <c r="AF8263" s="17"/>
      <c r="AG8263" s="17"/>
      <c r="AH8263" s="17"/>
      <c r="AJ8263" s="137" t="s">
        <v>7116</v>
      </c>
    </row>
    <row r="8264" spans="2:36" s="18" customFormat="1" ht="15" customHeight="1" x14ac:dyDescent="0.25">
      <c r="B8264" s="258" t="s">
        <v>7197</v>
      </c>
      <c r="C8264" s="194"/>
      <c r="D8264" s="97"/>
      <c r="E8264" s="194"/>
      <c r="F8264" s="239" t="s">
        <v>5601</v>
      </c>
      <c r="G8264" s="94"/>
      <c r="H8264" s="54"/>
      <c r="I8264" s="251" t="s">
        <v>5499</v>
      </c>
      <c r="J8264" s="54"/>
      <c r="K8264" s="24"/>
      <c r="L8264" s="54"/>
      <c r="M8264" s="54"/>
      <c r="N8264" s="44"/>
      <c r="P8264" s="45"/>
      <c r="Q8264" s="45"/>
      <c r="R8264" s="45"/>
      <c r="S8264" s="46"/>
      <c r="T8264" s="46"/>
      <c r="V8264" s="47"/>
      <c r="Z8264" s="48"/>
      <c r="AB8264" s="17"/>
      <c r="AC8264" s="17"/>
      <c r="AD8264" s="17"/>
      <c r="AE8264" s="17"/>
      <c r="AF8264" s="17"/>
      <c r="AG8264" s="17"/>
      <c r="AH8264" s="17"/>
      <c r="AJ8264" s="137" t="s">
        <v>7121</v>
      </c>
    </row>
    <row r="8265" spans="2:36" s="18" customFormat="1" ht="15" customHeight="1" x14ac:dyDescent="0.25">
      <c r="B8265" s="258" t="s">
        <v>7120</v>
      </c>
      <c r="C8265" s="194"/>
      <c r="D8265" s="97"/>
      <c r="E8265" s="194"/>
      <c r="F8265" s="239" t="s">
        <v>5601</v>
      </c>
      <c r="G8265" s="94"/>
      <c r="H8265" s="54"/>
      <c r="I8265" s="251" t="s">
        <v>5499</v>
      </c>
      <c r="J8265" s="54"/>
      <c r="K8265" s="24"/>
      <c r="L8265" s="54"/>
      <c r="M8265" s="54"/>
      <c r="N8265" s="44"/>
      <c r="P8265" s="45"/>
      <c r="Q8265" s="45"/>
      <c r="R8265" s="45"/>
      <c r="S8265" s="46"/>
      <c r="T8265" s="46"/>
      <c r="V8265" s="47"/>
      <c r="Z8265" s="48"/>
      <c r="AB8265" s="17"/>
      <c r="AC8265" s="17"/>
      <c r="AD8265" s="17"/>
      <c r="AE8265" s="17"/>
      <c r="AF8265" s="17"/>
      <c r="AG8265" s="17"/>
      <c r="AH8265" s="17"/>
      <c r="AJ8265" s="137" t="s">
        <v>7117</v>
      </c>
    </row>
    <row r="8266" spans="2:36" s="18" customFormat="1" ht="15" customHeight="1" x14ac:dyDescent="0.25">
      <c r="B8266" s="263" t="s">
        <v>7119</v>
      </c>
      <c r="C8266" s="198"/>
      <c r="D8266" s="201"/>
      <c r="E8266" s="198"/>
      <c r="F8266" s="239" t="s">
        <v>5601</v>
      </c>
      <c r="G8266" s="94"/>
      <c r="H8266" s="54"/>
      <c r="I8266" s="251" t="s">
        <v>5499</v>
      </c>
      <c r="J8266" s="54"/>
      <c r="K8266" s="24"/>
      <c r="L8266" s="54"/>
      <c r="M8266" s="54"/>
      <c r="N8266" s="44"/>
      <c r="P8266" s="45"/>
      <c r="Q8266" s="45"/>
      <c r="R8266" s="45"/>
      <c r="S8266" s="46"/>
      <c r="T8266" s="46"/>
      <c r="V8266" s="47"/>
      <c r="Z8266" s="48"/>
      <c r="AB8266" s="17"/>
      <c r="AC8266" s="17"/>
      <c r="AD8266" s="17"/>
      <c r="AE8266" s="17"/>
      <c r="AF8266" s="17"/>
      <c r="AG8266" s="17"/>
      <c r="AH8266" s="17"/>
      <c r="AJ8266" s="137" t="s">
        <v>7118</v>
      </c>
    </row>
    <row r="8267" spans="2:36" s="6" customFormat="1" ht="24.95" customHeight="1" x14ac:dyDescent="0.45">
      <c r="B8267" s="264" t="s">
        <v>3719</v>
      </c>
      <c r="C8267" s="24"/>
      <c r="D8267" s="54"/>
      <c r="F8267" s="24"/>
      <c r="G8267" s="54"/>
      <c r="H8267" s="54"/>
      <c r="I8267" s="256"/>
      <c r="J8267" s="54"/>
      <c r="K8267" s="55"/>
      <c r="L8267" s="24"/>
      <c r="M8267" s="24"/>
      <c r="N8267" s="49"/>
      <c r="P8267" s="50"/>
      <c r="Q8267" s="50"/>
      <c r="R8267" s="50"/>
      <c r="S8267" s="51"/>
      <c r="T8267" s="51"/>
      <c r="V8267" s="52"/>
      <c r="Z8267" s="53"/>
      <c r="AB8267" s="16"/>
      <c r="AC8267" s="16"/>
      <c r="AD8267" s="16"/>
      <c r="AE8267" s="16"/>
      <c r="AF8267" s="16"/>
      <c r="AG8267" s="16"/>
      <c r="AH8267" s="16"/>
      <c r="AJ8267" s="137"/>
    </row>
    <row r="8268" spans="2:36" s="6" customFormat="1" ht="15" customHeight="1" x14ac:dyDescent="0.45">
      <c r="B8268" s="261" t="s">
        <v>5400</v>
      </c>
      <c r="C8268" s="192"/>
      <c r="D8268" s="199"/>
      <c r="E8268" s="192"/>
      <c r="F8268" s="251" t="s">
        <v>5516</v>
      </c>
      <c r="G8268" s="94"/>
      <c r="H8268" s="54"/>
      <c r="I8268" s="251" t="s">
        <v>5499</v>
      </c>
      <c r="J8268" s="54"/>
      <c r="K8268" s="24"/>
      <c r="L8268" s="24"/>
      <c r="M8268" s="24"/>
      <c r="N8268" s="49"/>
      <c r="P8268" s="50"/>
      <c r="Q8268" s="50"/>
      <c r="R8268" s="50"/>
      <c r="S8268" s="51"/>
      <c r="T8268" s="51"/>
      <c r="V8268" s="52"/>
      <c r="Z8268" s="53"/>
      <c r="AB8268" s="16"/>
      <c r="AC8268" s="16"/>
      <c r="AD8268" s="16"/>
      <c r="AE8268" s="16"/>
      <c r="AF8268" s="16"/>
      <c r="AG8268" s="16"/>
      <c r="AH8268" s="16"/>
      <c r="AJ8268" s="137"/>
    </row>
    <row r="8269" spans="2:36" s="6" customFormat="1" ht="15" customHeight="1" x14ac:dyDescent="0.45">
      <c r="B8269" s="262" t="s">
        <v>5401</v>
      </c>
      <c r="C8269" s="194"/>
      <c r="D8269" s="97"/>
      <c r="E8269" s="194"/>
      <c r="F8269" s="251" t="s">
        <v>5516</v>
      </c>
      <c r="G8269" s="94"/>
      <c r="H8269" s="54"/>
      <c r="I8269" s="251" t="s">
        <v>5499</v>
      </c>
      <c r="J8269" s="54"/>
      <c r="K8269" s="24"/>
      <c r="L8269" s="24"/>
      <c r="M8269" s="24"/>
      <c r="N8269" s="49"/>
      <c r="P8269" s="50"/>
      <c r="Q8269" s="50"/>
      <c r="R8269" s="50"/>
      <c r="S8269" s="51"/>
      <c r="T8269" s="51"/>
      <c r="V8269" s="52"/>
      <c r="Z8269" s="53"/>
      <c r="AB8269" s="16"/>
      <c r="AC8269" s="16"/>
      <c r="AD8269" s="16"/>
      <c r="AE8269" s="16"/>
      <c r="AF8269" s="16"/>
      <c r="AG8269" s="16"/>
      <c r="AH8269" s="16"/>
      <c r="AJ8269" s="137"/>
    </row>
    <row r="8270" spans="2:36" s="6" customFormat="1" ht="15" customHeight="1" x14ac:dyDescent="0.45">
      <c r="B8270" s="263" t="s">
        <v>5402</v>
      </c>
      <c r="C8270" s="198"/>
      <c r="D8270" s="201"/>
      <c r="E8270" s="198"/>
      <c r="F8270" s="251" t="s">
        <v>5516</v>
      </c>
      <c r="G8270" s="94"/>
      <c r="H8270" s="54"/>
      <c r="I8270" s="251" t="s">
        <v>5499</v>
      </c>
      <c r="J8270" s="54"/>
      <c r="K8270" s="24"/>
      <c r="L8270" s="24"/>
      <c r="M8270" s="24"/>
      <c r="N8270" s="49"/>
      <c r="P8270" s="50"/>
      <c r="Q8270" s="50"/>
      <c r="R8270" s="50"/>
      <c r="S8270" s="51"/>
      <c r="T8270" s="51"/>
      <c r="V8270" s="52"/>
      <c r="Z8270" s="53"/>
      <c r="AB8270" s="16"/>
      <c r="AC8270" s="16"/>
      <c r="AD8270" s="16"/>
      <c r="AE8270" s="16"/>
      <c r="AF8270" s="16"/>
      <c r="AG8270" s="16"/>
      <c r="AH8270" s="16"/>
      <c r="AJ8270" s="137"/>
    </row>
    <row r="8271" spans="2:36" s="6" customFormat="1" ht="24.95" customHeight="1" x14ac:dyDescent="0.45">
      <c r="B8271" s="264" t="s">
        <v>4181</v>
      </c>
      <c r="C8271" s="24"/>
      <c r="D8271" s="54"/>
      <c r="F8271" s="24"/>
      <c r="G8271" s="54"/>
      <c r="H8271" s="54"/>
      <c r="I8271" s="256"/>
      <c r="J8271" s="54"/>
      <c r="K8271" s="55"/>
      <c r="L8271" s="24"/>
      <c r="M8271" s="24"/>
      <c r="N8271" s="49"/>
      <c r="P8271" s="50"/>
      <c r="Q8271" s="50"/>
      <c r="R8271" s="50"/>
      <c r="S8271" s="51"/>
      <c r="T8271" s="51"/>
      <c r="V8271" s="52"/>
      <c r="Z8271" s="53"/>
      <c r="AB8271" s="16"/>
      <c r="AC8271" s="16"/>
      <c r="AD8271" s="16"/>
      <c r="AE8271" s="16"/>
      <c r="AF8271" s="16"/>
      <c r="AG8271" s="16"/>
      <c r="AH8271" s="16"/>
      <c r="AJ8271" s="137"/>
    </row>
    <row r="8272" spans="2:36" s="6" customFormat="1" ht="15" customHeight="1" x14ac:dyDescent="0.45">
      <c r="B8272" s="260" t="s">
        <v>5403</v>
      </c>
      <c r="C8272" s="190"/>
      <c r="D8272" s="204"/>
      <c r="E8272" s="190"/>
      <c r="F8272" s="251" t="s">
        <v>5516</v>
      </c>
      <c r="G8272" s="94"/>
      <c r="H8272" s="54"/>
      <c r="I8272" s="251" t="s">
        <v>5499</v>
      </c>
      <c r="J8272" s="54"/>
      <c r="K8272" s="24"/>
      <c r="L8272" s="24"/>
      <c r="M8272" s="24"/>
      <c r="N8272" s="49"/>
      <c r="P8272" s="50"/>
      <c r="Q8272" s="50"/>
      <c r="R8272" s="50"/>
      <c r="S8272" s="51"/>
      <c r="T8272" s="51"/>
      <c r="V8272" s="52"/>
      <c r="Z8272" s="53"/>
      <c r="AB8272" s="16"/>
      <c r="AC8272" s="16"/>
      <c r="AD8272" s="16"/>
      <c r="AE8272" s="16"/>
      <c r="AF8272" s="16"/>
      <c r="AG8272" s="16"/>
      <c r="AH8272" s="16"/>
      <c r="AJ8272" s="137"/>
    </row>
    <row r="8273" spans="2:36" s="6" customFormat="1" ht="24.95" customHeight="1" x14ac:dyDescent="0.45">
      <c r="B8273" s="264" t="s">
        <v>4182</v>
      </c>
      <c r="C8273" s="24"/>
      <c r="D8273" s="54"/>
      <c r="F8273" s="24"/>
      <c r="G8273" s="54"/>
      <c r="H8273" s="54"/>
      <c r="I8273" s="256"/>
      <c r="J8273" s="54"/>
      <c r="K8273" s="55"/>
      <c r="L8273" s="24"/>
      <c r="M8273" s="24"/>
      <c r="N8273" s="49"/>
      <c r="P8273" s="50"/>
      <c r="Q8273" s="50"/>
      <c r="R8273" s="50"/>
      <c r="S8273" s="51"/>
      <c r="T8273" s="51"/>
      <c r="V8273" s="52"/>
      <c r="Z8273" s="53"/>
      <c r="AB8273" s="16"/>
      <c r="AC8273" s="16"/>
      <c r="AD8273" s="16"/>
      <c r="AE8273" s="16"/>
      <c r="AF8273" s="16"/>
      <c r="AG8273" s="16"/>
      <c r="AH8273" s="16"/>
      <c r="AJ8273" s="137"/>
    </row>
    <row r="8274" spans="2:36" s="6" customFormat="1" ht="15" customHeight="1" x14ac:dyDescent="0.45">
      <c r="B8274" s="260" t="s">
        <v>5404</v>
      </c>
      <c r="C8274" s="190"/>
      <c r="D8274" s="204"/>
      <c r="E8274" s="190"/>
      <c r="F8274" s="251" t="s">
        <v>5516</v>
      </c>
      <c r="G8274" s="94"/>
      <c r="H8274" s="54"/>
      <c r="I8274" s="251" t="s">
        <v>5499</v>
      </c>
      <c r="J8274" s="54"/>
      <c r="K8274" s="24"/>
      <c r="L8274" s="24"/>
      <c r="M8274" s="24"/>
      <c r="N8274" s="49"/>
      <c r="P8274" s="50"/>
      <c r="Q8274" s="50"/>
      <c r="R8274" s="50"/>
      <c r="S8274" s="51"/>
      <c r="T8274" s="51"/>
      <c r="V8274" s="52"/>
      <c r="Z8274" s="53"/>
      <c r="AB8274" s="16"/>
      <c r="AC8274" s="16"/>
      <c r="AD8274" s="16"/>
      <c r="AE8274" s="16"/>
      <c r="AF8274" s="16"/>
      <c r="AG8274" s="16"/>
      <c r="AH8274" s="16"/>
      <c r="AJ8274" s="137"/>
    </row>
    <row r="8275" spans="2:36" s="6" customFormat="1" ht="24.95" customHeight="1" x14ac:dyDescent="0.45">
      <c r="B8275" s="264" t="s">
        <v>4149</v>
      </c>
      <c r="C8275" s="24"/>
      <c r="D8275" s="54"/>
      <c r="F8275" s="24"/>
      <c r="G8275" s="54"/>
      <c r="H8275" s="54"/>
      <c r="I8275" s="256"/>
      <c r="J8275" s="54"/>
      <c r="K8275" s="55"/>
      <c r="L8275" s="24"/>
      <c r="M8275" s="24"/>
      <c r="N8275" s="49"/>
      <c r="P8275" s="50"/>
      <c r="Q8275" s="50"/>
      <c r="R8275" s="50"/>
      <c r="S8275" s="51"/>
      <c r="T8275" s="51"/>
      <c r="V8275" s="52"/>
      <c r="Z8275" s="53"/>
      <c r="AB8275" s="16"/>
      <c r="AC8275" s="16"/>
      <c r="AD8275" s="16"/>
      <c r="AE8275" s="16"/>
      <c r="AF8275" s="16"/>
      <c r="AG8275" s="16"/>
      <c r="AH8275" s="16"/>
      <c r="AJ8275" s="137"/>
    </row>
    <row r="8276" spans="2:36" s="6" customFormat="1" ht="15" customHeight="1" x14ac:dyDescent="0.45">
      <c r="B8276" s="260" t="s">
        <v>5405</v>
      </c>
      <c r="C8276" s="190"/>
      <c r="D8276" s="204"/>
      <c r="E8276" s="190"/>
      <c r="F8276" s="191"/>
      <c r="G8276" s="94"/>
      <c r="H8276" s="54"/>
      <c r="I8276" s="251" t="s">
        <v>5499</v>
      </c>
      <c r="J8276" s="54"/>
      <c r="K8276" s="24"/>
      <c r="L8276" s="24"/>
      <c r="M8276" s="24"/>
      <c r="N8276" s="49"/>
      <c r="P8276" s="50"/>
      <c r="Q8276" s="50"/>
      <c r="R8276" s="50"/>
      <c r="S8276" s="51"/>
      <c r="T8276" s="51"/>
      <c r="V8276" s="52"/>
      <c r="Z8276" s="53"/>
      <c r="AB8276" s="16"/>
      <c r="AC8276" s="16"/>
      <c r="AD8276" s="16"/>
      <c r="AE8276" s="16"/>
      <c r="AF8276" s="16"/>
      <c r="AG8276" s="16"/>
      <c r="AH8276" s="16"/>
      <c r="AJ8276" s="137"/>
    </row>
    <row r="8277" spans="2:36" s="6" customFormat="1" ht="24.95" customHeight="1" x14ac:dyDescent="0.45">
      <c r="B8277" s="264" t="s">
        <v>3288</v>
      </c>
      <c r="C8277" s="24"/>
      <c r="D8277" s="54"/>
      <c r="F8277" s="24"/>
      <c r="G8277" s="54"/>
      <c r="H8277" s="54"/>
      <c r="I8277" s="256"/>
      <c r="J8277" s="54"/>
      <c r="K8277" s="55"/>
      <c r="L8277" s="24"/>
      <c r="M8277" s="24"/>
      <c r="N8277" s="49"/>
      <c r="P8277" s="50"/>
      <c r="Q8277" s="50"/>
      <c r="R8277" s="50"/>
      <c r="S8277" s="51"/>
      <c r="T8277" s="51"/>
      <c r="V8277" s="52"/>
      <c r="Z8277" s="53"/>
      <c r="AB8277" s="16"/>
      <c r="AC8277" s="16"/>
      <c r="AD8277" s="16"/>
      <c r="AE8277" s="16"/>
      <c r="AF8277" s="16"/>
      <c r="AG8277" s="16"/>
      <c r="AH8277" s="16"/>
      <c r="AJ8277" s="136" t="s">
        <v>4419</v>
      </c>
    </row>
    <row r="8278" spans="2:36" s="6" customFormat="1" ht="15" customHeight="1" x14ac:dyDescent="0.45">
      <c r="B8278" s="261" t="s">
        <v>5406</v>
      </c>
      <c r="C8278" s="192"/>
      <c r="D8278" s="199"/>
      <c r="E8278" s="192"/>
      <c r="F8278" s="251" t="s">
        <v>5516</v>
      </c>
      <c r="G8278" s="94"/>
      <c r="H8278" s="54"/>
      <c r="I8278" s="251" t="s">
        <v>5499</v>
      </c>
      <c r="J8278" s="54"/>
      <c r="K8278" s="24"/>
      <c r="L8278" s="24"/>
      <c r="M8278" s="24"/>
      <c r="N8278" s="49"/>
      <c r="P8278" s="50"/>
      <c r="Q8278" s="50"/>
      <c r="R8278" s="50"/>
      <c r="S8278" s="51"/>
      <c r="T8278" s="51"/>
      <c r="V8278" s="52"/>
      <c r="Z8278" s="53"/>
      <c r="AB8278" s="16"/>
      <c r="AC8278" s="16"/>
      <c r="AD8278" s="16"/>
      <c r="AE8278" s="16"/>
      <c r="AF8278" s="16"/>
      <c r="AG8278" s="16"/>
      <c r="AH8278" s="16"/>
      <c r="AJ8278" s="137" t="s">
        <v>4437</v>
      </c>
    </row>
    <row r="8279" spans="2:36" s="6" customFormat="1" ht="15" customHeight="1" x14ac:dyDescent="0.45">
      <c r="B8279" s="262" t="s">
        <v>5407</v>
      </c>
      <c r="C8279" s="194"/>
      <c r="D8279" s="97"/>
      <c r="E8279" s="194"/>
      <c r="F8279" s="251" t="s">
        <v>5516</v>
      </c>
      <c r="G8279" s="94"/>
      <c r="H8279" s="54"/>
      <c r="I8279" s="251" t="s">
        <v>5499</v>
      </c>
      <c r="J8279" s="54"/>
      <c r="K8279" s="24"/>
      <c r="L8279" s="24"/>
      <c r="M8279" s="24"/>
      <c r="N8279" s="49"/>
      <c r="P8279" s="50"/>
      <c r="Q8279" s="50"/>
      <c r="R8279" s="50"/>
      <c r="S8279" s="51"/>
      <c r="T8279" s="51"/>
      <c r="V8279" s="52"/>
      <c r="Z8279" s="53"/>
      <c r="AB8279" s="16"/>
      <c r="AC8279" s="16"/>
      <c r="AD8279" s="16"/>
      <c r="AE8279" s="16"/>
      <c r="AF8279" s="16"/>
      <c r="AG8279" s="16"/>
      <c r="AH8279" s="16"/>
      <c r="AJ8279" s="137" t="s">
        <v>4437</v>
      </c>
    </row>
    <row r="8280" spans="2:36" s="6" customFormat="1" ht="15" customHeight="1" x14ac:dyDescent="0.45">
      <c r="B8280" s="262" t="s">
        <v>5604</v>
      </c>
      <c r="C8280" s="194"/>
      <c r="D8280" s="97"/>
      <c r="E8280" s="194"/>
      <c r="F8280" s="251" t="s">
        <v>5516</v>
      </c>
      <c r="G8280" s="94"/>
      <c r="H8280" s="54"/>
      <c r="I8280" s="251" t="s">
        <v>5499</v>
      </c>
      <c r="J8280" s="54"/>
      <c r="K8280" s="24"/>
      <c r="L8280" s="24"/>
      <c r="M8280" s="24"/>
      <c r="N8280" s="49"/>
      <c r="P8280" s="50"/>
      <c r="Q8280" s="50"/>
      <c r="R8280" s="50"/>
      <c r="S8280" s="51"/>
      <c r="T8280" s="51"/>
      <c r="V8280" s="52"/>
      <c r="Z8280" s="53"/>
      <c r="AB8280" s="16"/>
      <c r="AC8280" s="16"/>
      <c r="AD8280" s="16"/>
      <c r="AE8280" s="16"/>
      <c r="AF8280" s="16"/>
      <c r="AG8280" s="16"/>
      <c r="AH8280" s="16"/>
      <c r="AJ8280" s="137" t="s">
        <v>4437</v>
      </c>
    </row>
    <row r="8281" spans="2:36" s="6" customFormat="1" ht="15" customHeight="1" x14ac:dyDescent="0.45">
      <c r="B8281" s="262" t="s">
        <v>5408</v>
      </c>
      <c r="C8281" s="194"/>
      <c r="D8281" s="97"/>
      <c r="E8281" s="194"/>
      <c r="F8281" s="251" t="s">
        <v>5516</v>
      </c>
      <c r="G8281" s="94"/>
      <c r="H8281" s="54"/>
      <c r="I8281" s="251" t="s">
        <v>5499</v>
      </c>
      <c r="J8281" s="54"/>
      <c r="K8281" s="24"/>
      <c r="L8281" s="24"/>
      <c r="M8281" s="24"/>
      <c r="N8281" s="49"/>
      <c r="P8281" s="50"/>
      <c r="Q8281" s="50"/>
      <c r="R8281" s="50"/>
      <c r="S8281" s="51"/>
      <c r="T8281" s="51"/>
      <c r="V8281" s="52"/>
      <c r="Z8281" s="53"/>
      <c r="AB8281" s="16"/>
      <c r="AC8281" s="16"/>
      <c r="AD8281" s="16"/>
      <c r="AE8281" s="16"/>
      <c r="AF8281" s="16"/>
      <c r="AG8281" s="16"/>
      <c r="AH8281" s="16"/>
      <c r="AJ8281" s="137" t="s">
        <v>4445</v>
      </c>
    </row>
    <row r="8282" spans="2:36" s="6" customFormat="1" ht="15" customHeight="1" x14ac:dyDescent="0.45">
      <c r="B8282" s="262" t="s">
        <v>5409</v>
      </c>
      <c r="C8282" s="194"/>
      <c r="D8282" s="97"/>
      <c r="E8282" s="194"/>
      <c r="F8282" s="251" t="s">
        <v>5516</v>
      </c>
      <c r="G8282" s="94"/>
      <c r="H8282" s="54"/>
      <c r="I8282" s="251" t="s">
        <v>5499</v>
      </c>
      <c r="J8282" s="54"/>
      <c r="K8282" s="24"/>
      <c r="L8282" s="24"/>
      <c r="M8282" s="24"/>
      <c r="N8282" s="49"/>
      <c r="P8282" s="50"/>
      <c r="Q8282" s="50"/>
      <c r="R8282" s="50"/>
      <c r="S8282" s="51"/>
      <c r="T8282" s="51"/>
      <c r="V8282" s="52"/>
      <c r="Z8282" s="53"/>
      <c r="AB8282" s="16"/>
      <c r="AC8282" s="16"/>
      <c r="AD8282" s="16"/>
      <c r="AE8282" s="16"/>
      <c r="AF8282" s="16"/>
      <c r="AG8282" s="16"/>
      <c r="AH8282" s="16"/>
      <c r="AJ8282" s="137" t="s">
        <v>4445</v>
      </c>
    </row>
    <row r="8283" spans="2:36" s="6" customFormat="1" ht="15" customHeight="1" x14ac:dyDescent="0.45">
      <c r="B8283" s="262" t="s">
        <v>6569</v>
      </c>
      <c r="C8283" s="194"/>
      <c r="D8283" s="97"/>
      <c r="E8283" s="194"/>
      <c r="F8283" s="251" t="s">
        <v>5516</v>
      </c>
      <c r="G8283" s="94"/>
      <c r="H8283" s="54"/>
      <c r="I8283" s="251" t="s">
        <v>5499</v>
      </c>
      <c r="J8283" s="54"/>
      <c r="K8283" s="24"/>
      <c r="L8283" s="24"/>
      <c r="M8283" s="24"/>
      <c r="N8283" s="49"/>
      <c r="P8283" s="50"/>
      <c r="Q8283" s="50"/>
      <c r="R8283" s="50"/>
      <c r="S8283" s="51"/>
      <c r="T8283" s="51"/>
      <c r="V8283" s="52"/>
      <c r="Z8283" s="53"/>
      <c r="AB8283" s="16"/>
      <c r="AC8283" s="16"/>
      <c r="AD8283" s="16"/>
      <c r="AE8283" s="16"/>
      <c r="AF8283" s="16"/>
      <c r="AG8283" s="16"/>
      <c r="AH8283" s="16"/>
      <c r="AJ8283" s="137" t="s">
        <v>4437</v>
      </c>
    </row>
    <row r="8284" spans="2:36" s="6" customFormat="1" ht="15" customHeight="1" x14ac:dyDescent="0.45">
      <c r="B8284" s="262" t="s">
        <v>6570</v>
      </c>
      <c r="C8284" s="195"/>
      <c r="D8284" s="187"/>
      <c r="E8284" s="195"/>
      <c r="F8284" s="239" t="s">
        <v>5601</v>
      </c>
      <c r="G8284" s="178"/>
      <c r="H8284" s="54"/>
      <c r="I8284" s="251" t="s">
        <v>5499</v>
      </c>
      <c r="J8284" s="54"/>
      <c r="K8284" s="24"/>
      <c r="L8284" s="24"/>
      <c r="M8284" s="24"/>
      <c r="N8284" s="49"/>
      <c r="P8284" s="50"/>
      <c r="Q8284" s="50"/>
      <c r="R8284" s="50"/>
      <c r="S8284" s="51"/>
      <c r="T8284" s="51"/>
      <c r="V8284" s="52"/>
      <c r="Z8284" s="53"/>
      <c r="AB8284" s="16"/>
      <c r="AC8284" s="16"/>
      <c r="AD8284" s="16"/>
      <c r="AE8284" s="16"/>
      <c r="AF8284" s="16"/>
      <c r="AG8284" s="16"/>
      <c r="AH8284" s="16"/>
      <c r="AJ8284" s="137" t="s">
        <v>4437</v>
      </c>
    </row>
    <row r="8285" spans="2:36" s="6" customFormat="1" ht="15" customHeight="1" x14ac:dyDescent="0.45">
      <c r="B8285" s="262" t="s">
        <v>5410</v>
      </c>
      <c r="C8285" s="194"/>
      <c r="D8285" s="97"/>
      <c r="E8285" s="194"/>
      <c r="F8285" s="251" t="s">
        <v>5516</v>
      </c>
      <c r="G8285" s="94"/>
      <c r="H8285" s="54"/>
      <c r="I8285" s="251" t="s">
        <v>5499</v>
      </c>
      <c r="J8285" s="54"/>
      <c r="K8285" s="24"/>
      <c r="L8285" s="24"/>
      <c r="M8285" s="24"/>
      <c r="N8285" s="49"/>
      <c r="P8285" s="50"/>
      <c r="Q8285" s="50"/>
      <c r="R8285" s="50"/>
      <c r="S8285" s="51"/>
      <c r="T8285" s="51"/>
      <c r="V8285" s="52"/>
      <c r="Z8285" s="53"/>
      <c r="AB8285" s="16"/>
      <c r="AC8285" s="16"/>
      <c r="AD8285" s="16"/>
      <c r="AE8285" s="16"/>
      <c r="AF8285" s="16"/>
      <c r="AG8285" s="16"/>
      <c r="AH8285" s="16"/>
      <c r="AJ8285" s="137" t="s">
        <v>5500</v>
      </c>
    </row>
    <row r="8286" spans="2:36" s="6" customFormat="1" ht="15" customHeight="1" x14ac:dyDescent="0.45">
      <c r="B8286" s="262" t="s">
        <v>5411</v>
      </c>
      <c r="C8286" s="194"/>
      <c r="D8286" s="97"/>
      <c r="E8286" s="194"/>
      <c r="F8286" s="251" t="s">
        <v>5516</v>
      </c>
      <c r="G8286" s="94"/>
      <c r="H8286" s="54"/>
      <c r="I8286" s="251" t="s">
        <v>5499</v>
      </c>
      <c r="J8286" s="54"/>
      <c r="K8286" s="24"/>
      <c r="L8286" s="24"/>
      <c r="M8286" s="24"/>
      <c r="N8286" s="49"/>
      <c r="P8286" s="50"/>
      <c r="Q8286" s="50"/>
      <c r="R8286" s="50"/>
      <c r="S8286" s="51"/>
      <c r="T8286" s="51"/>
      <c r="V8286" s="52"/>
      <c r="Z8286" s="53"/>
      <c r="AB8286" s="16"/>
      <c r="AC8286" s="16"/>
      <c r="AD8286" s="16"/>
      <c r="AE8286" s="16"/>
      <c r="AF8286" s="16"/>
      <c r="AG8286" s="16"/>
      <c r="AH8286" s="16"/>
      <c r="AJ8286" s="137" t="s">
        <v>5500</v>
      </c>
    </row>
    <row r="8287" spans="2:36" s="6" customFormat="1" ht="15" customHeight="1" x14ac:dyDescent="0.45">
      <c r="B8287" s="262" t="s">
        <v>5412</v>
      </c>
      <c r="C8287" s="194"/>
      <c r="D8287" s="97"/>
      <c r="E8287" s="194"/>
      <c r="F8287" s="251" t="s">
        <v>5516</v>
      </c>
      <c r="G8287" s="94"/>
      <c r="H8287" s="54"/>
      <c r="I8287" s="251" t="s">
        <v>5499</v>
      </c>
      <c r="J8287" s="54"/>
      <c r="K8287" s="24"/>
      <c r="L8287" s="24"/>
      <c r="M8287" s="24"/>
      <c r="N8287" s="49"/>
      <c r="P8287" s="50"/>
      <c r="Q8287" s="50"/>
      <c r="R8287" s="50"/>
      <c r="S8287" s="51"/>
      <c r="T8287" s="51"/>
      <c r="V8287" s="52"/>
      <c r="Z8287" s="53"/>
      <c r="AB8287" s="16"/>
      <c r="AC8287" s="16"/>
      <c r="AD8287" s="16"/>
      <c r="AE8287" s="16"/>
      <c r="AF8287" s="16"/>
      <c r="AG8287" s="16"/>
      <c r="AH8287" s="16"/>
      <c r="AJ8287" s="137" t="s">
        <v>5500</v>
      </c>
    </row>
    <row r="8288" spans="2:36" s="6" customFormat="1" ht="15" customHeight="1" x14ac:dyDescent="0.45">
      <c r="B8288" s="262" t="s">
        <v>5413</v>
      </c>
      <c r="C8288" s="194"/>
      <c r="D8288" s="97"/>
      <c r="E8288" s="194"/>
      <c r="F8288" s="251" t="s">
        <v>5516</v>
      </c>
      <c r="G8288" s="94"/>
      <c r="H8288" s="54"/>
      <c r="I8288" s="251" t="s">
        <v>5499</v>
      </c>
      <c r="J8288" s="54"/>
      <c r="K8288" s="24"/>
      <c r="L8288" s="24"/>
      <c r="M8288" s="24"/>
      <c r="N8288" s="49"/>
      <c r="P8288" s="50"/>
      <c r="Q8288" s="50"/>
      <c r="R8288" s="50"/>
      <c r="S8288" s="51"/>
      <c r="T8288" s="51"/>
      <c r="V8288" s="52"/>
      <c r="Z8288" s="53"/>
      <c r="AB8288" s="16"/>
      <c r="AC8288" s="16"/>
      <c r="AD8288" s="16"/>
      <c r="AE8288" s="16"/>
      <c r="AF8288" s="16"/>
      <c r="AG8288" s="16"/>
      <c r="AH8288" s="16"/>
      <c r="AJ8288" s="137" t="s">
        <v>5500</v>
      </c>
    </row>
    <row r="8289" spans="2:36" s="6" customFormat="1" ht="15" customHeight="1" x14ac:dyDescent="0.45">
      <c r="B8289" s="262" t="s">
        <v>5414</v>
      </c>
      <c r="C8289" s="194"/>
      <c r="D8289" s="97"/>
      <c r="E8289" s="194"/>
      <c r="F8289" s="251" t="s">
        <v>5516</v>
      </c>
      <c r="G8289" s="94"/>
      <c r="H8289" s="54"/>
      <c r="I8289" s="251" t="s">
        <v>5499</v>
      </c>
      <c r="J8289" s="54"/>
      <c r="K8289" s="24"/>
      <c r="L8289" s="24"/>
      <c r="M8289" s="24"/>
      <c r="N8289" s="49"/>
      <c r="P8289" s="50"/>
      <c r="Q8289" s="50"/>
      <c r="R8289" s="50"/>
      <c r="S8289" s="51"/>
      <c r="T8289" s="51"/>
      <c r="V8289" s="52"/>
      <c r="Z8289" s="53"/>
      <c r="AB8289" s="16"/>
      <c r="AC8289" s="16"/>
      <c r="AD8289" s="16"/>
      <c r="AE8289" s="16"/>
      <c r="AF8289" s="16"/>
      <c r="AG8289" s="16"/>
      <c r="AH8289" s="16"/>
      <c r="AJ8289" s="137">
        <v>22395</v>
      </c>
    </row>
    <row r="8290" spans="2:36" s="6" customFormat="1" ht="15" customHeight="1" x14ac:dyDescent="0.45">
      <c r="B8290" s="263" t="s">
        <v>5415</v>
      </c>
      <c r="C8290" s="198"/>
      <c r="D8290" s="201"/>
      <c r="E8290" s="198"/>
      <c r="F8290" s="251" t="s">
        <v>5516</v>
      </c>
      <c r="G8290" s="94"/>
      <c r="H8290" s="54"/>
      <c r="I8290" s="251" t="s">
        <v>5499</v>
      </c>
      <c r="J8290" s="54"/>
      <c r="K8290" s="24"/>
      <c r="L8290" s="24"/>
      <c r="M8290" s="24"/>
      <c r="N8290" s="49"/>
      <c r="P8290" s="50"/>
      <c r="Q8290" s="50"/>
      <c r="R8290" s="50"/>
      <c r="S8290" s="51"/>
      <c r="T8290" s="51"/>
      <c r="V8290" s="52"/>
      <c r="Z8290" s="53"/>
      <c r="AB8290" s="16"/>
      <c r="AC8290" s="16"/>
      <c r="AD8290" s="16"/>
      <c r="AE8290" s="16"/>
      <c r="AF8290" s="16"/>
      <c r="AG8290" s="16"/>
      <c r="AH8290" s="16"/>
      <c r="AJ8290" s="137">
        <v>22395</v>
      </c>
    </row>
    <row r="8291" spans="2:36" s="18" customFormat="1" ht="24.95" customHeight="1" x14ac:dyDescent="0.25">
      <c r="B8291" s="264" t="s">
        <v>3725</v>
      </c>
      <c r="C8291" s="24"/>
      <c r="D8291" s="54"/>
      <c r="F8291" s="24"/>
      <c r="G8291" s="54"/>
      <c r="H8291" s="54"/>
      <c r="I8291" s="256"/>
      <c r="J8291" s="54"/>
      <c r="K8291" s="55"/>
      <c r="L8291" s="54"/>
      <c r="M8291" s="54"/>
      <c r="N8291" s="44"/>
      <c r="P8291" s="45"/>
      <c r="Q8291" s="45"/>
      <c r="R8291" s="45"/>
      <c r="S8291" s="46"/>
      <c r="T8291" s="46"/>
      <c r="V8291" s="47"/>
      <c r="Z8291" s="48"/>
      <c r="AB8291" s="17"/>
      <c r="AC8291" s="17"/>
      <c r="AD8291" s="17"/>
      <c r="AE8291" s="17"/>
      <c r="AF8291" s="17"/>
      <c r="AG8291" s="17"/>
      <c r="AH8291" s="17"/>
      <c r="AJ8291" s="136" t="s">
        <v>4419</v>
      </c>
    </row>
    <row r="8292" spans="2:36" s="18" customFormat="1" ht="15" customHeight="1" x14ac:dyDescent="0.25">
      <c r="B8292" s="257" t="s">
        <v>5416</v>
      </c>
      <c r="C8292" s="192"/>
      <c r="D8292" s="199"/>
      <c r="E8292" s="192"/>
      <c r="F8292" s="202"/>
      <c r="G8292" s="94"/>
      <c r="H8292" s="54"/>
      <c r="I8292" s="251" t="s">
        <v>5499</v>
      </c>
      <c r="J8292" s="54"/>
      <c r="K8292" s="24"/>
      <c r="L8292" s="24"/>
      <c r="M8292" s="24"/>
      <c r="N8292" s="44"/>
      <c r="P8292" s="45"/>
      <c r="Q8292" s="45"/>
      <c r="R8292" s="45"/>
      <c r="S8292" s="46"/>
      <c r="T8292" s="46"/>
      <c r="V8292" s="47"/>
      <c r="Z8292" s="48"/>
      <c r="AB8292" s="17"/>
      <c r="AC8292" s="17"/>
      <c r="AD8292" s="17"/>
      <c r="AE8292" s="17"/>
      <c r="AF8292" s="17"/>
      <c r="AG8292" s="17"/>
      <c r="AH8292" s="17"/>
      <c r="AJ8292" s="137" t="s">
        <v>4446</v>
      </c>
    </row>
    <row r="8293" spans="2:36" s="18" customFormat="1" ht="15" customHeight="1" x14ac:dyDescent="0.25">
      <c r="B8293" s="258" t="s">
        <v>5417</v>
      </c>
      <c r="C8293" s="194"/>
      <c r="D8293" s="97"/>
      <c r="E8293" s="194"/>
      <c r="F8293" s="213"/>
      <c r="G8293" s="94"/>
      <c r="H8293" s="54"/>
      <c r="I8293" s="251" t="s">
        <v>5499</v>
      </c>
      <c r="J8293" s="54"/>
      <c r="K8293" s="24"/>
      <c r="L8293" s="24"/>
      <c r="M8293" s="24"/>
      <c r="N8293" s="44"/>
      <c r="P8293" s="45"/>
      <c r="Q8293" s="45"/>
      <c r="R8293" s="45"/>
      <c r="S8293" s="46"/>
      <c r="T8293" s="46"/>
      <c r="V8293" s="47"/>
      <c r="Z8293" s="48"/>
      <c r="AB8293" s="17"/>
      <c r="AC8293" s="17"/>
      <c r="AD8293" s="17"/>
      <c r="AE8293" s="17"/>
      <c r="AF8293" s="17"/>
      <c r="AG8293" s="17"/>
      <c r="AH8293" s="17"/>
      <c r="AJ8293" s="137"/>
    </row>
    <row r="8294" spans="2:36" s="18" customFormat="1" ht="15" customHeight="1" x14ac:dyDescent="0.25">
      <c r="B8294" s="258" t="s">
        <v>5418</v>
      </c>
      <c r="C8294" s="194"/>
      <c r="D8294" s="97"/>
      <c r="E8294" s="194"/>
      <c r="F8294" s="213"/>
      <c r="G8294" s="94"/>
      <c r="H8294" s="54"/>
      <c r="I8294" s="251" t="s">
        <v>5499</v>
      </c>
      <c r="J8294" s="54"/>
      <c r="K8294" s="24"/>
      <c r="L8294" s="24"/>
      <c r="M8294" s="24"/>
      <c r="N8294" s="44"/>
      <c r="P8294" s="45"/>
      <c r="Q8294" s="45"/>
      <c r="R8294" s="45"/>
      <c r="S8294" s="46"/>
      <c r="T8294" s="46"/>
      <c r="V8294" s="47"/>
      <c r="Z8294" s="48"/>
      <c r="AB8294" s="17"/>
      <c r="AC8294" s="17"/>
      <c r="AD8294" s="17"/>
      <c r="AE8294" s="17"/>
      <c r="AF8294" s="17"/>
      <c r="AG8294" s="17"/>
      <c r="AH8294" s="17"/>
      <c r="AJ8294" s="137" t="s">
        <v>4446</v>
      </c>
    </row>
    <row r="8295" spans="2:36" s="18" customFormat="1" ht="15" customHeight="1" x14ac:dyDescent="0.25">
      <c r="B8295" s="258" t="s">
        <v>5419</v>
      </c>
      <c r="C8295" s="194"/>
      <c r="D8295" s="97"/>
      <c r="E8295" s="194"/>
      <c r="F8295" s="213"/>
      <c r="G8295" s="94"/>
      <c r="H8295" s="54"/>
      <c r="I8295" s="251" t="s">
        <v>5499</v>
      </c>
      <c r="J8295" s="54"/>
      <c r="K8295" s="24"/>
      <c r="L8295" s="24"/>
      <c r="M8295" s="24"/>
      <c r="N8295" s="44"/>
      <c r="P8295" s="45"/>
      <c r="Q8295" s="45"/>
      <c r="R8295" s="45"/>
      <c r="S8295" s="46"/>
      <c r="T8295" s="46"/>
      <c r="V8295" s="47"/>
      <c r="Z8295" s="48"/>
      <c r="AB8295" s="17"/>
      <c r="AC8295" s="17"/>
      <c r="AD8295" s="17"/>
      <c r="AE8295" s="17"/>
      <c r="AF8295" s="17"/>
      <c r="AG8295" s="17"/>
      <c r="AH8295" s="17"/>
      <c r="AJ8295" s="137" t="s">
        <v>4447</v>
      </c>
    </row>
    <row r="8296" spans="2:36" s="18" customFormat="1" ht="15" customHeight="1" x14ac:dyDescent="0.25">
      <c r="B8296" s="259" t="s">
        <v>3676</v>
      </c>
      <c r="C8296" s="198"/>
      <c r="D8296" s="201"/>
      <c r="E8296" s="198"/>
      <c r="F8296" s="203"/>
      <c r="G8296" s="94"/>
      <c r="H8296" s="54"/>
      <c r="I8296" s="251" t="s">
        <v>5499</v>
      </c>
      <c r="J8296" s="54"/>
      <c r="K8296" s="24"/>
      <c r="L8296" s="24"/>
      <c r="M8296" s="24"/>
      <c r="N8296" s="44"/>
      <c r="P8296" s="45"/>
      <c r="Q8296" s="45"/>
      <c r="R8296" s="45"/>
      <c r="S8296" s="46"/>
      <c r="T8296" s="46"/>
      <c r="V8296" s="47"/>
      <c r="Z8296" s="48"/>
      <c r="AB8296" s="17"/>
      <c r="AC8296" s="17"/>
      <c r="AD8296" s="17"/>
      <c r="AE8296" s="17"/>
      <c r="AF8296" s="17"/>
      <c r="AG8296" s="17"/>
      <c r="AH8296" s="17"/>
      <c r="AJ8296" s="137"/>
    </row>
    <row r="8297" spans="2:36" s="18" customFormat="1" ht="24.95" customHeight="1" x14ac:dyDescent="0.25">
      <c r="B8297" s="264" t="s">
        <v>4183</v>
      </c>
      <c r="C8297" s="24"/>
      <c r="D8297" s="54"/>
      <c r="F8297" s="24"/>
      <c r="G8297" s="54"/>
      <c r="H8297" s="54"/>
      <c r="I8297" s="256"/>
      <c r="J8297" s="54"/>
      <c r="K8297" s="55"/>
      <c r="L8297" s="54"/>
      <c r="M8297" s="54"/>
      <c r="N8297" s="44"/>
      <c r="P8297" s="45"/>
      <c r="Q8297" s="45"/>
      <c r="R8297" s="45"/>
      <c r="S8297" s="46"/>
      <c r="T8297" s="46"/>
      <c r="V8297" s="47"/>
      <c r="Z8297" s="48"/>
      <c r="AB8297" s="17"/>
      <c r="AC8297" s="17"/>
      <c r="AD8297" s="17"/>
      <c r="AE8297" s="17"/>
      <c r="AF8297" s="17"/>
      <c r="AG8297" s="17"/>
      <c r="AH8297" s="17"/>
      <c r="AJ8297" s="136" t="s">
        <v>4419</v>
      </c>
    </row>
    <row r="8298" spans="2:36" s="18" customFormat="1" ht="15" customHeight="1" x14ac:dyDescent="0.25">
      <c r="B8298" s="261" t="s">
        <v>5420</v>
      </c>
      <c r="C8298" s="218"/>
      <c r="D8298" s="199"/>
      <c r="E8298" s="192"/>
      <c r="F8298" s="251" t="s">
        <v>5516</v>
      </c>
      <c r="G8298" s="94"/>
      <c r="H8298" s="54"/>
      <c r="I8298" s="251" t="s">
        <v>5499</v>
      </c>
      <c r="J8298" s="54"/>
      <c r="K8298" s="24"/>
      <c r="L8298" s="54"/>
      <c r="M8298" s="54"/>
      <c r="N8298" s="44"/>
      <c r="P8298" s="45"/>
      <c r="Q8298" s="45"/>
      <c r="R8298" s="45"/>
      <c r="S8298" s="46"/>
      <c r="T8298" s="46"/>
      <c r="V8298" s="47"/>
      <c r="Z8298" s="48"/>
      <c r="AB8298" s="17"/>
      <c r="AC8298" s="17"/>
      <c r="AD8298" s="17"/>
      <c r="AE8298" s="17"/>
      <c r="AF8298" s="17"/>
      <c r="AG8298" s="17"/>
      <c r="AH8298" s="17"/>
      <c r="AJ8298" s="137" t="s">
        <v>4448</v>
      </c>
    </row>
    <row r="8299" spans="2:36" s="18" customFormat="1" ht="15" customHeight="1" x14ac:dyDescent="0.25">
      <c r="B8299" s="262" t="s">
        <v>5421</v>
      </c>
      <c r="C8299" s="114"/>
      <c r="D8299" s="97"/>
      <c r="E8299" s="194"/>
      <c r="F8299" s="251" t="s">
        <v>5516</v>
      </c>
      <c r="G8299" s="94"/>
      <c r="H8299" s="54"/>
      <c r="I8299" s="251" t="s">
        <v>5499</v>
      </c>
      <c r="J8299" s="54"/>
      <c r="K8299" s="24"/>
      <c r="L8299" s="54"/>
      <c r="M8299" s="54"/>
      <c r="N8299" s="44"/>
      <c r="P8299" s="45"/>
      <c r="Q8299" s="45"/>
      <c r="R8299" s="45"/>
      <c r="S8299" s="46"/>
      <c r="T8299" s="46"/>
      <c r="V8299" s="47"/>
      <c r="Z8299" s="48"/>
      <c r="AB8299" s="17"/>
      <c r="AC8299" s="17"/>
      <c r="AD8299" s="17"/>
      <c r="AE8299" s="17"/>
      <c r="AF8299" s="17"/>
      <c r="AG8299" s="17"/>
      <c r="AH8299" s="17"/>
      <c r="AJ8299" s="137" t="s">
        <v>4448</v>
      </c>
    </row>
    <row r="8300" spans="2:36" s="18" customFormat="1" ht="15" customHeight="1" x14ac:dyDescent="0.25">
      <c r="B8300" s="262" t="s">
        <v>5422</v>
      </c>
      <c r="C8300" s="114"/>
      <c r="D8300" s="97"/>
      <c r="E8300" s="194"/>
      <c r="F8300" s="251" t="s">
        <v>5516</v>
      </c>
      <c r="G8300" s="94"/>
      <c r="H8300" s="54"/>
      <c r="I8300" s="251" t="s">
        <v>5499</v>
      </c>
      <c r="J8300" s="54"/>
      <c r="K8300" s="24"/>
      <c r="L8300" s="54"/>
      <c r="M8300" s="54"/>
      <c r="N8300" s="44"/>
      <c r="P8300" s="45"/>
      <c r="Q8300" s="45"/>
      <c r="R8300" s="45"/>
      <c r="S8300" s="46"/>
      <c r="T8300" s="46"/>
      <c r="V8300" s="47"/>
      <c r="Z8300" s="48"/>
      <c r="AB8300" s="17"/>
      <c r="AC8300" s="17"/>
      <c r="AD8300" s="17"/>
      <c r="AE8300" s="17"/>
      <c r="AF8300" s="17"/>
      <c r="AG8300" s="17"/>
      <c r="AH8300" s="17"/>
      <c r="AJ8300" s="137"/>
    </row>
    <row r="8301" spans="2:36" s="18" customFormat="1" ht="15" customHeight="1" x14ac:dyDescent="0.25">
      <c r="B8301" s="262" t="s">
        <v>5423</v>
      </c>
      <c r="C8301" s="114"/>
      <c r="D8301" s="97"/>
      <c r="E8301" s="194"/>
      <c r="F8301" s="251" t="s">
        <v>5516</v>
      </c>
      <c r="G8301" s="94"/>
      <c r="H8301" s="54"/>
      <c r="I8301" s="251" t="s">
        <v>5499</v>
      </c>
      <c r="J8301" s="54"/>
      <c r="K8301" s="24"/>
      <c r="L8301" s="54"/>
      <c r="M8301" s="54"/>
      <c r="N8301" s="44"/>
      <c r="P8301" s="45"/>
      <c r="Q8301" s="45"/>
      <c r="R8301" s="45"/>
      <c r="S8301" s="46"/>
      <c r="T8301" s="46"/>
      <c r="V8301" s="47"/>
      <c r="Z8301" s="48"/>
      <c r="AB8301" s="17"/>
      <c r="AC8301" s="17"/>
      <c r="AD8301" s="17"/>
      <c r="AE8301" s="17"/>
      <c r="AF8301" s="17"/>
      <c r="AG8301" s="17"/>
      <c r="AH8301" s="17"/>
      <c r="AJ8301" s="137"/>
    </row>
    <row r="8302" spans="2:36" s="18" customFormat="1" ht="15" customHeight="1" x14ac:dyDescent="0.25">
      <c r="B8302" s="262" t="s">
        <v>5424</v>
      </c>
      <c r="C8302" s="114"/>
      <c r="D8302" s="97"/>
      <c r="E8302" s="194"/>
      <c r="F8302" s="251" t="s">
        <v>5516</v>
      </c>
      <c r="G8302" s="94"/>
      <c r="H8302" s="54"/>
      <c r="I8302" s="251" t="s">
        <v>5499</v>
      </c>
      <c r="J8302" s="54"/>
      <c r="K8302" s="24"/>
      <c r="L8302" s="54"/>
      <c r="M8302" s="54"/>
      <c r="N8302" s="44"/>
      <c r="P8302" s="45"/>
      <c r="Q8302" s="45"/>
      <c r="R8302" s="45"/>
      <c r="S8302" s="46"/>
      <c r="T8302" s="46"/>
      <c r="V8302" s="47"/>
      <c r="Z8302" s="48"/>
      <c r="AB8302" s="17"/>
      <c r="AC8302" s="17"/>
      <c r="AD8302" s="17"/>
      <c r="AE8302" s="17"/>
      <c r="AF8302" s="17"/>
      <c r="AG8302" s="17"/>
      <c r="AH8302" s="17"/>
      <c r="AJ8302" s="137" t="s">
        <v>4448</v>
      </c>
    </row>
    <row r="8303" spans="2:36" s="18" customFormat="1" ht="15" customHeight="1" x14ac:dyDescent="0.25">
      <c r="B8303" s="259" t="s">
        <v>5704</v>
      </c>
      <c r="C8303" s="219"/>
      <c r="D8303" s="220"/>
      <c r="E8303" s="205"/>
      <c r="F8303" s="239" t="s">
        <v>5601</v>
      </c>
      <c r="G8303" s="178"/>
      <c r="H8303" s="54"/>
      <c r="I8303" s="251" t="s">
        <v>5499</v>
      </c>
      <c r="J8303" s="54"/>
      <c r="K8303" s="24"/>
      <c r="L8303" s="54"/>
      <c r="M8303" s="54"/>
      <c r="N8303" s="44"/>
      <c r="P8303" s="45"/>
      <c r="Q8303" s="45"/>
      <c r="R8303" s="45"/>
      <c r="S8303" s="46"/>
      <c r="T8303" s="46"/>
      <c r="V8303" s="47"/>
      <c r="Z8303" s="48"/>
      <c r="AB8303" s="17"/>
      <c r="AC8303" s="17"/>
      <c r="AD8303" s="17"/>
      <c r="AE8303" s="17"/>
      <c r="AF8303" s="17"/>
      <c r="AG8303" s="17"/>
      <c r="AH8303" s="17"/>
      <c r="AJ8303" s="137"/>
    </row>
    <row r="8304" spans="2:36" s="18" customFormat="1" ht="24.95" customHeight="1" x14ac:dyDescent="0.25">
      <c r="B8304" s="264" t="s">
        <v>3726</v>
      </c>
      <c r="C8304" s="24"/>
      <c r="D8304" s="54"/>
      <c r="F8304" s="24"/>
      <c r="G8304" s="54"/>
      <c r="H8304" s="54"/>
      <c r="I8304" s="256"/>
      <c r="J8304" s="54"/>
      <c r="K8304" s="55"/>
      <c r="L8304" s="54"/>
      <c r="M8304" s="54"/>
      <c r="N8304" s="44"/>
      <c r="P8304" s="45"/>
      <c r="Q8304" s="45"/>
      <c r="R8304" s="45"/>
      <c r="S8304" s="46"/>
      <c r="T8304" s="46"/>
      <c r="V8304" s="47"/>
      <c r="Z8304" s="48"/>
      <c r="AB8304" s="17"/>
      <c r="AC8304" s="17"/>
      <c r="AD8304" s="17"/>
      <c r="AE8304" s="17"/>
      <c r="AF8304" s="17"/>
      <c r="AG8304" s="17"/>
      <c r="AH8304" s="17"/>
      <c r="AJ8304" s="137"/>
    </row>
    <row r="8305" spans="2:36" s="18" customFormat="1" ht="15" customHeight="1" x14ac:dyDescent="0.25">
      <c r="B8305" s="257" t="s">
        <v>5425</v>
      </c>
      <c r="C8305" s="192"/>
      <c r="D8305" s="199"/>
      <c r="E8305" s="192"/>
      <c r="F8305" s="251" t="s">
        <v>5516</v>
      </c>
      <c r="G8305" s="94"/>
      <c r="H8305" s="54"/>
      <c r="I8305" s="251" t="s">
        <v>5499</v>
      </c>
      <c r="J8305" s="54"/>
      <c r="K8305" s="24"/>
      <c r="L8305" s="54"/>
      <c r="M8305" s="54"/>
      <c r="N8305" s="44"/>
      <c r="P8305" s="45"/>
      <c r="Q8305" s="45"/>
      <c r="R8305" s="45"/>
      <c r="S8305" s="46"/>
      <c r="T8305" s="46"/>
      <c r="V8305" s="47"/>
      <c r="Z8305" s="48"/>
      <c r="AB8305" s="17"/>
      <c r="AC8305" s="17"/>
      <c r="AD8305" s="17"/>
      <c r="AE8305" s="17"/>
      <c r="AF8305" s="17"/>
      <c r="AG8305" s="17"/>
      <c r="AH8305" s="17"/>
      <c r="AJ8305" s="137"/>
    </row>
    <row r="8306" spans="2:36" s="18" customFormat="1" ht="15" customHeight="1" x14ac:dyDescent="0.25">
      <c r="B8306" s="258" t="s">
        <v>5426</v>
      </c>
      <c r="C8306" s="194"/>
      <c r="D8306" s="97"/>
      <c r="E8306" s="194"/>
      <c r="F8306" s="251" t="s">
        <v>5516</v>
      </c>
      <c r="G8306" s="94"/>
      <c r="H8306" s="54"/>
      <c r="I8306" s="251" t="s">
        <v>5499</v>
      </c>
      <c r="J8306" s="54"/>
      <c r="K8306" s="24"/>
      <c r="L8306" s="54"/>
      <c r="M8306" s="54"/>
      <c r="N8306" s="44"/>
      <c r="P8306" s="45"/>
      <c r="Q8306" s="45"/>
      <c r="R8306" s="45"/>
      <c r="S8306" s="46"/>
      <c r="T8306" s="46"/>
      <c r="V8306" s="47"/>
      <c r="Z8306" s="48"/>
      <c r="AB8306" s="17"/>
      <c r="AC8306" s="17"/>
      <c r="AD8306" s="17"/>
      <c r="AE8306" s="17"/>
      <c r="AF8306" s="17"/>
      <c r="AG8306" s="17"/>
      <c r="AH8306" s="17"/>
      <c r="AJ8306" s="137"/>
    </row>
    <row r="8307" spans="2:36" s="18" customFormat="1" ht="15" customHeight="1" x14ac:dyDescent="0.25">
      <c r="B8307" s="258" t="s">
        <v>3277</v>
      </c>
      <c r="C8307" s="194"/>
      <c r="D8307" s="97"/>
      <c r="E8307" s="194"/>
      <c r="F8307" s="251" t="s">
        <v>5516</v>
      </c>
      <c r="G8307" s="94"/>
      <c r="H8307" s="54"/>
      <c r="I8307" s="251" t="s">
        <v>5499</v>
      </c>
      <c r="J8307" s="54"/>
      <c r="K8307" s="24"/>
      <c r="L8307" s="54"/>
      <c r="M8307" s="54"/>
      <c r="N8307" s="44"/>
      <c r="P8307" s="45"/>
      <c r="Q8307" s="45"/>
      <c r="R8307" s="45"/>
      <c r="S8307" s="46"/>
      <c r="T8307" s="46"/>
      <c r="V8307" s="47"/>
      <c r="Z8307" s="48"/>
      <c r="AB8307" s="17"/>
      <c r="AC8307" s="17"/>
      <c r="AD8307" s="17"/>
      <c r="AE8307" s="17"/>
      <c r="AF8307" s="17"/>
      <c r="AG8307" s="17"/>
      <c r="AH8307" s="17"/>
      <c r="AJ8307" s="137"/>
    </row>
    <row r="8308" spans="2:36" s="18" customFormat="1" ht="15" customHeight="1" x14ac:dyDescent="0.25">
      <c r="B8308" s="258" t="s">
        <v>3278</v>
      </c>
      <c r="C8308" s="194"/>
      <c r="D8308" s="97"/>
      <c r="E8308" s="194"/>
      <c r="F8308" s="251" t="s">
        <v>5516</v>
      </c>
      <c r="G8308" s="94"/>
      <c r="H8308" s="54"/>
      <c r="I8308" s="251" t="s">
        <v>5499</v>
      </c>
      <c r="J8308" s="54"/>
      <c r="K8308" s="24"/>
      <c r="L8308" s="54"/>
      <c r="M8308" s="54"/>
      <c r="N8308" s="44"/>
      <c r="P8308" s="45"/>
      <c r="Q8308" s="45"/>
      <c r="R8308" s="45"/>
      <c r="S8308" s="46"/>
      <c r="T8308" s="46"/>
      <c r="V8308" s="47"/>
      <c r="Z8308" s="48"/>
      <c r="AB8308" s="17"/>
      <c r="AC8308" s="17"/>
      <c r="AD8308" s="17"/>
      <c r="AE8308" s="17"/>
      <c r="AF8308" s="17"/>
      <c r="AG8308" s="17"/>
      <c r="AH8308" s="17"/>
      <c r="AJ8308" s="137"/>
    </row>
    <row r="8309" spans="2:36" s="18" customFormat="1" ht="15" customHeight="1" x14ac:dyDescent="0.25">
      <c r="B8309" s="259" t="s">
        <v>5427</v>
      </c>
      <c r="C8309" s="198"/>
      <c r="D8309" s="201"/>
      <c r="E8309" s="198"/>
      <c r="F8309" s="251" t="s">
        <v>5516</v>
      </c>
      <c r="G8309" s="94"/>
      <c r="H8309" s="54"/>
      <c r="I8309" s="251" t="s">
        <v>5499</v>
      </c>
      <c r="J8309" s="54"/>
      <c r="K8309" s="24"/>
      <c r="L8309" s="54"/>
      <c r="M8309" s="54"/>
      <c r="N8309" s="44"/>
      <c r="P8309" s="45"/>
      <c r="Q8309" s="45"/>
      <c r="R8309" s="45"/>
      <c r="S8309" s="46"/>
      <c r="T8309" s="46"/>
      <c r="V8309" s="47"/>
      <c r="Z8309" s="48"/>
      <c r="AB8309" s="17"/>
      <c r="AC8309" s="17"/>
      <c r="AD8309" s="17"/>
      <c r="AE8309" s="17"/>
      <c r="AF8309" s="17"/>
      <c r="AG8309" s="17"/>
      <c r="AH8309" s="17"/>
      <c r="AJ8309" s="137"/>
    </row>
    <row r="8310" spans="2:36" s="18" customFormat="1" ht="24.95" customHeight="1" x14ac:dyDescent="0.25">
      <c r="B8310" s="264" t="s">
        <v>3729</v>
      </c>
      <c r="C8310" s="24"/>
      <c r="D8310" s="54"/>
      <c r="F8310" s="24"/>
      <c r="G8310" s="54"/>
      <c r="H8310" s="54"/>
      <c r="I8310" s="256"/>
      <c r="J8310" s="54"/>
      <c r="K8310" s="55"/>
      <c r="L8310" s="54"/>
      <c r="M8310" s="54"/>
      <c r="N8310" s="44"/>
      <c r="P8310" s="45"/>
      <c r="Q8310" s="45"/>
      <c r="R8310" s="45"/>
      <c r="S8310" s="46"/>
      <c r="T8310" s="46"/>
      <c r="V8310" s="47"/>
      <c r="Z8310" s="48"/>
      <c r="AB8310" s="17"/>
      <c r="AC8310" s="17"/>
      <c r="AD8310" s="17"/>
      <c r="AE8310" s="17"/>
      <c r="AF8310" s="17"/>
      <c r="AG8310" s="17"/>
      <c r="AH8310" s="17"/>
      <c r="AJ8310" s="137"/>
    </row>
    <row r="8311" spans="2:36" s="18" customFormat="1" ht="15" customHeight="1" x14ac:dyDescent="0.25">
      <c r="B8311" s="260" t="s">
        <v>3729</v>
      </c>
      <c r="C8311" s="190"/>
      <c r="D8311" s="204"/>
      <c r="E8311" s="190"/>
      <c r="F8311" s="191"/>
      <c r="G8311" s="94"/>
      <c r="H8311" s="54"/>
      <c r="I8311" s="251" t="s">
        <v>5499</v>
      </c>
      <c r="J8311" s="54"/>
      <c r="K8311" s="24"/>
      <c r="L8311" s="54"/>
      <c r="M8311" s="54"/>
      <c r="N8311" s="44"/>
      <c r="P8311" s="45"/>
      <c r="Q8311" s="45"/>
      <c r="R8311" s="45"/>
      <c r="S8311" s="46"/>
      <c r="T8311" s="46"/>
      <c r="V8311" s="47"/>
      <c r="Z8311" s="48"/>
      <c r="AB8311" s="17"/>
      <c r="AC8311" s="17"/>
      <c r="AD8311" s="17"/>
      <c r="AE8311" s="17"/>
      <c r="AF8311" s="17"/>
      <c r="AG8311" s="17"/>
      <c r="AH8311" s="17"/>
      <c r="AJ8311" s="137"/>
    </row>
    <row r="8312" spans="2:36" s="18" customFormat="1" ht="24.95" customHeight="1" x14ac:dyDescent="0.25">
      <c r="B8312" s="264" t="s">
        <v>5701</v>
      </c>
      <c r="C8312" s="24"/>
      <c r="D8312" s="54"/>
      <c r="F8312" s="24"/>
      <c r="G8312" s="54"/>
      <c r="H8312" s="54"/>
      <c r="I8312" s="256"/>
      <c r="J8312" s="54"/>
      <c r="K8312" s="55"/>
      <c r="L8312" s="54"/>
      <c r="M8312" s="54"/>
      <c r="N8312" s="44"/>
      <c r="P8312" s="45"/>
      <c r="Q8312" s="45"/>
      <c r="R8312" s="45"/>
      <c r="S8312" s="46"/>
      <c r="T8312" s="46"/>
      <c r="V8312" s="47"/>
      <c r="Z8312" s="48"/>
      <c r="AB8312" s="17"/>
      <c r="AC8312" s="17"/>
      <c r="AD8312" s="17"/>
      <c r="AE8312" s="17"/>
      <c r="AF8312" s="17"/>
      <c r="AG8312" s="17"/>
      <c r="AH8312" s="17"/>
      <c r="AJ8312" s="137"/>
    </row>
    <row r="8313" spans="2:36" s="18" customFormat="1" ht="15" customHeight="1" x14ac:dyDescent="0.25">
      <c r="B8313" s="257" t="s">
        <v>5702</v>
      </c>
      <c r="C8313" s="221"/>
      <c r="D8313" s="222"/>
      <c r="E8313" s="223"/>
      <c r="F8313" s="239" t="s">
        <v>5601</v>
      </c>
      <c r="G8313" s="178"/>
      <c r="H8313" s="54"/>
      <c r="I8313" s="251" t="s">
        <v>5499</v>
      </c>
      <c r="J8313" s="54"/>
      <c r="K8313" s="24"/>
      <c r="L8313" s="54"/>
      <c r="M8313" s="54"/>
      <c r="N8313" s="44"/>
      <c r="P8313" s="45"/>
      <c r="Q8313" s="45"/>
      <c r="R8313" s="45"/>
      <c r="S8313" s="46"/>
      <c r="T8313" s="46"/>
      <c r="V8313" s="47"/>
      <c r="Z8313" s="48"/>
      <c r="AB8313" s="17"/>
      <c r="AC8313" s="17"/>
      <c r="AD8313" s="17"/>
      <c r="AE8313" s="17"/>
      <c r="AF8313" s="17"/>
      <c r="AG8313" s="17"/>
      <c r="AH8313" s="17"/>
      <c r="AJ8313" s="137"/>
    </row>
    <row r="8314" spans="2:36" s="6" customFormat="1" ht="15" customHeight="1" x14ac:dyDescent="0.45">
      <c r="B8314" s="259" t="s">
        <v>5336</v>
      </c>
      <c r="C8314" s="198"/>
      <c r="D8314" s="224"/>
      <c r="E8314" s="198"/>
      <c r="F8314" s="203"/>
      <c r="G8314" s="94"/>
      <c r="H8314" s="54"/>
      <c r="I8314" s="251" t="s">
        <v>5499</v>
      </c>
      <c r="J8314" s="54"/>
      <c r="K8314" s="24"/>
      <c r="L8314" s="24"/>
      <c r="M8314" s="24"/>
      <c r="N8314" s="49"/>
      <c r="P8314" s="50"/>
      <c r="Q8314" s="50"/>
      <c r="R8314" s="50"/>
      <c r="S8314" s="51"/>
      <c r="T8314" s="51"/>
      <c r="V8314" s="52"/>
      <c r="Z8314" s="53"/>
      <c r="AB8314" s="16"/>
      <c r="AC8314" s="16"/>
      <c r="AD8314" s="16"/>
      <c r="AE8314" s="16"/>
      <c r="AF8314" s="16"/>
      <c r="AG8314" s="16"/>
      <c r="AH8314" s="16"/>
      <c r="AJ8314" s="137" t="s">
        <v>4431</v>
      </c>
    </row>
    <row r="8315" spans="2:36" s="18" customFormat="1" ht="24.95" customHeight="1" x14ac:dyDescent="0.25">
      <c r="B8315" s="264" t="s">
        <v>5703</v>
      </c>
      <c r="C8315" s="24"/>
      <c r="D8315" s="54"/>
      <c r="F8315" s="24"/>
      <c r="G8315" s="54"/>
      <c r="H8315" s="54"/>
      <c r="I8315" s="256"/>
      <c r="J8315" s="54"/>
      <c r="K8315" s="55"/>
      <c r="L8315" s="54"/>
      <c r="M8315" s="54"/>
      <c r="N8315" s="44"/>
      <c r="P8315" s="45"/>
      <c r="Q8315" s="45"/>
      <c r="R8315" s="45"/>
      <c r="S8315" s="46"/>
      <c r="T8315" s="46"/>
      <c r="V8315" s="47"/>
      <c r="Z8315" s="48"/>
      <c r="AB8315" s="17"/>
      <c r="AC8315" s="17"/>
      <c r="AD8315" s="17"/>
      <c r="AE8315" s="17"/>
      <c r="AF8315" s="17"/>
      <c r="AG8315" s="17"/>
      <c r="AH8315" s="17"/>
      <c r="AJ8315" s="137"/>
    </row>
    <row r="8316" spans="2:36" s="18" customFormat="1" ht="15" customHeight="1" x14ac:dyDescent="0.25">
      <c r="B8316" s="257" t="s">
        <v>5704</v>
      </c>
      <c r="C8316" s="221"/>
      <c r="D8316" s="222"/>
      <c r="E8316" s="223"/>
      <c r="F8316" s="239" t="s">
        <v>5601</v>
      </c>
      <c r="G8316" s="178"/>
      <c r="H8316" s="54"/>
      <c r="I8316" s="251" t="s">
        <v>5499</v>
      </c>
      <c r="J8316" s="54"/>
      <c r="K8316" s="24"/>
      <c r="L8316" s="54"/>
      <c r="M8316" s="54"/>
      <c r="N8316" s="44"/>
      <c r="P8316" s="45"/>
      <c r="Q8316" s="45"/>
      <c r="R8316" s="45"/>
      <c r="S8316" s="46"/>
      <c r="T8316" s="46"/>
      <c r="V8316" s="47"/>
      <c r="Z8316" s="48"/>
      <c r="AB8316" s="17"/>
      <c r="AC8316" s="17"/>
      <c r="AD8316" s="17"/>
      <c r="AE8316" s="17"/>
      <c r="AF8316" s="17"/>
      <c r="AG8316" s="17"/>
      <c r="AH8316" s="17"/>
      <c r="AJ8316" s="137">
        <v>17270</v>
      </c>
    </row>
    <row r="8317" spans="2:36" s="18" customFormat="1" ht="15" customHeight="1" x14ac:dyDescent="0.25">
      <c r="B8317" s="258" t="s">
        <v>5420</v>
      </c>
      <c r="C8317" s="194"/>
      <c r="D8317" s="96"/>
      <c r="E8317" s="194"/>
      <c r="F8317" s="213"/>
      <c r="G8317" s="94"/>
      <c r="H8317" s="54"/>
      <c r="I8317" s="251" t="s">
        <v>5499</v>
      </c>
      <c r="J8317" s="54"/>
      <c r="K8317" s="24"/>
      <c r="L8317" s="54"/>
      <c r="M8317" s="54"/>
      <c r="N8317" s="44"/>
      <c r="P8317" s="45"/>
      <c r="Q8317" s="45"/>
      <c r="R8317" s="45"/>
      <c r="S8317" s="46"/>
      <c r="T8317" s="46"/>
      <c r="V8317" s="47"/>
      <c r="Z8317" s="48"/>
      <c r="AB8317" s="17"/>
      <c r="AC8317" s="17"/>
      <c r="AD8317" s="17"/>
      <c r="AE8317" s="17"/>
      <c r="AF8317" s="17"/>
      <c r="AG8317" s="17"/>
      <c r="AH8317" s="17"/>
      <c r="AJ8317" s="137" t="s">
        <v>4448</v>
      </c>
    </row>
    <row r="8318" spans="2:36" s="18" customFormat="1" ht="15" customHeight="1" x14ac:dyDescent="0.25">
      <c r="B8318" s="258" t="s">
        <v>5421</v>
      </c>
      <c r="C8318" s="194"/>
      <c r="D8318" s="97"/>
      <c r="E8318" s="194"/>
      <c r="F8318" s="213"/>
      <c r="G8318" s="94"/>
      <c r="H8318" s="54"/>
      <c r="I8318" s="251" t="s">
        <v>5499</v>
      </c>
      <c r="J8318" s="54"/>
      <c r="K8318" s="24"/>
      <c r="L8318" s="54"/>
      <c r="M8318" s="54"/>
      <c r="N8318" s="44"/>
      <c r="P8318" s="45"/>
      <c r="Q8318" s="45"/>
      <c r="R8318" s="45"/>
      <c r="S8318" s="46"/>
      <c r="T8318" s="46"/>
      <c r="V8318" s="47"/>
      <c r="Z8318" s="48"/>
      <c r="AB8318" s="17"/>
      <c r="AC8318" s="17"/>
      <c r="AD8318" s="17"/>
      <c r="AE8318" s="17"/>
      <c r="AF8318" s="17"/>
      <c r="AG8318" s="17"/>
      <c r="AH8318" s="17"/>
      <c r="AJ8318" s="137" t="s">
        <v>4448</v>
      </c>
    </row>
    <row r="8319" spans="2:36" s="18" customFormat="1" ht="15" customHeight="1" x14ac:dyDescent="0.25">
      <c r="B8319" s="258" t="s">
        <v>5422</v>
      </c>
      <c r="C8319" s="194"/>
      <c r="D8319" s="97"/>
      <c r="E8319" s="194"/>
      <c r="F8319" s="213"/>
      <c r="G8319" s="94"/>
      <c r="H8319" s="54"/>
      <c r="I8319" s="251" t="s">
        <v>5499</v>
      </c>
      <c r="J8319" s="54"/>
      <c r="K8319" s="24"/>
      <c r="L8319" s="54"/>
      <c r="M8319" s="54"/>
      <c r="N8319" s="44"/>
      <c r="P8319" s="45"/>
      <c r="Q8319" s="45"/>
      <c r="R8319" s="45"/>
      <c r="S8319" s="46"/>
      <c r="T8319" s="46"/>
      <c r="V8319" s="47"/>
      <c r="Z8319" s="48"/>
      <c r="AB8319" s="17"/>
      <c r="AC8319" s="17"/>
      <c r="AD8319" s="17"/>
      <c r="AE8319" s="17"/>
      <c r="AF8319" s="17"/>
      <c r="AG8319" s="17"/>
      <c r="AH8319" s="17"/>
      <c r="AJ8319" s="137"/>
    </row>
    <row r="8320" spans="2:36" s="18" customFormat="1" ht="15" customHeight="1" x14ac:dyDescent="0.25">
      <c r="B8320" s="258" t="s">
        <v>5423</v>
      </c>
      <c r="C8320" s="194"/>
      <c r="D8320" s="97"/>
      <c r="E8320" s="194"/>
      <c r="F8320" s="213"/>
      <c r="G8320" s="94"/>
      <c r="H8320" s="54"/>
      <c r="I8320" s="251" t="s">
        <v>5499</v>
      </c>
      <c r="J8320" s="54"/>
      <c r="K8320" s="24"/>
      <c r="L8320" s="54"/>
      <c r="M8320" s="54"/>
      <c r="N8320" s="44"/>
      <c r="P8320" s="45"/>
      <c r="Q8320" s="45"/>
      <c r="R8320" s="45"/>
      <c r="S8320" s="46"/>
      <c r="T8320" s="46"/>
      <c r="V8320" s="47"/>
      <c r="Z8320" s="48"/>
      <c r="AB8320" s="17"/>
      <c r="AC8320" s="17"/>
      <c r="AD8320" s="17"/>
      <c r="AE8320" s="17"/>
      <c r="AF8320" s="17"/>
      <c r="AG8320" s="17"/>
      <c r="AH8320" s="17"/>
      <c r="AJ8320" s="137"/>
    </row>
    <row r="8321" spans="2:36" s="18" customFormat="1" ht="15" customHeight="1" x14ac:dyDescent="0.25">
      <c r="B8321" s="259" t="s">
        <v>5424</v>
      </c>
      <c r="C8321" s="198"/>
      <c r="D8321" s="201"/>
      <c r="E8321" s="198"/>
      <c r="F8321" s="203"/>
      <c r="G8321" s="94"/>
      <c r="H8321" s="54"/>
      <c r="I8321" s="251" t="s">
        <v>5499</v>
      </c>
      <c r="J8321" s="54"/>
      <c r="K8321" s="24"/>
      <c r="L8321" s="54"/>
      <c r="M8321" s="54"/>
      <c r="N8321" s="44"/>
      <c r="P8321" s="45"/>
      <c r="Q8321" s="45"/>
      <c r="R8321" s="45"/>
      <c r="S8321" s="46"/>
      <c r="T8321" s="46"/>
      <c r="V8321" s="47"/>
      <c r="Z8321" s="48"/>
      <c r="AB8321" s="17"/>
      <c r="AC8321" s="17"/>
      <c r="AD8321" s="17"/>
      <c r="AE8321" s="17"/>
      <c r="AF8321" s="17"/>
      <c r="AG8321" s="17"/>
      <c r="AH8321" s="17"/>
      <c r="AJ8321" s="137" t="s">
        <v>4448</v>
      </c>
    </row>
    <row r="8322" spans="2:36" s="18" customFormat="1" ht="24.95" customHeight="1" x14ac:dyDescent="0.25">
      <c r="B8322" s="264" t="s">
        <v>4185</v>
      </c>
      <c r="C8322" s="24"/>
      <c r="D8322" s="54"/>
      <c r="F8322" s="24"/>
      <c r="G8322" s="54"/>
      <c r="H8322" s="54"/>
      <c r="I8322" s="256"/>
      <c r="J8322" s="54"/>
      <c r="K8322" s="55"/>
      <c r="L8322" s="54"/>
      <c r="M8322" s="54"/>
      <c r="N8322" s="44"/>
      <c r="P8322" s="45"/>
      <c r="Q8322" s="45"/>
      <c r="R8322" s="45"/>
      <c r="S8322" s="46"/>
      <c r="T8322" s="46"/>
      <c r="V8322" s="47"/>
      <c r="Z8322" s="48"/>
      <c r="AB8322" s="17"/>
      <c r="AC8322" s="17"/>
      <c r="AD8322" s="17"/>
      <c r="AE8322" s="17"/>
      <c r="AF8322" s="17"/>
      <c r="AG8322" s="17"/>
      <c r="AH8322" s="17"/>
      <c r="AJ8322" s="136" t="s">
        <v>4419</v>
      </c>
    </row>
    <row r="8323" spans="2:36" s="18" customFormat="1" ht="15" customHeight="1" x14ac:dyDescent="0.25">
      <c r="B8323" s="257" t="s">
        <v>5428</v>
      </c>
      <c r="C8323" s="192"/>
      <c r="D8323" s="199"/>
      <c r="E8323" s="192"/>
      <c r="F8323" s="251" t="s">
        <v>5516</v>
      </c>
      <c r="G8323" s="94"/>
      <c r="H8323" s="54"/>
      <c r="I8323" s="251" t="s">
        <v>5499</v>
      </c>
      <c r="J8323" s="54"/>
      <c r="K8323" s="24"/>
      <c r="L8323" s="54"/>
      <c r="M8323" s="54"/>
      <c r="N8323" s="44"/>
      <c r="P8323" s="45"/>
      <c r="Q8323" s="45"/>
      <c r="R8323" s="45"/>
      <c r="S8323" s="46"/>
      <c r="T8323" s="46"/>
      <c r="V8323" s="47"/>
      <c r="Z8323" s="48"/>
      <c r="AB8323" s="17"/>
      <c r="AC8323" s="17"/>
      <c r="AD8323" s="17"/>
      <c r="AE8323" s="17"/>
      <c r="AF8323" s="17"/>
      <c r="AG8323" s="17"/>
      <c r="AH8323" s="17"/>
      <c r="AJ8323" s="137" t="s">
        <v>4449</v>
      </c>
    </row>
    <row r="8324" spans="2:36" s="18" customFormat="1" ht="15" customHeight="1" x14ac:dyDescent="0.25">
      <c r="B8324" s="258" t="s">
        <v>5429</v>
      </c>
      <c r="C8324" s="194"/>
      <c r="D8324" s="97"/>
      <c r="E8324" s="194"/>
      <c r="F8324" s="251" t="s">
        <v>5516</v>
      </c>
      <c r="G8324" s="94"/>
      <c r="H8324" s="54"/>
      <c r="I8324" s="251" t="s">
        <v>5499</v>
      </c>
      <c r="J8324" s="54"/>
      <c r="K8324" s="24"/>
      <c r="L8324" s="54"/>
      <c r="M8324" s="54"/>
      <c r="N8324" s="44"/>
      <c r="P8324" s="45"/>
      <c r="Q8324" s="45"/>
      <c r="R8324" s="45"/>
      <c r="S8324" s="46"/>
      <c r="T8324" s="46"/>
      <c r="V8324" s="47"/>
      <c r="Z8324" s="48"/>
      <c r="AB8324" s="17"/>
      <c r="AC8324" s="17"/>
      <c r="AD8324" s="17"/>
      <c r="AE8324" s="17"/>
      <c r="AF8324" s="17"/>
      <c r="AG8324" s="17"/>
      <c r="AH8324" s="17"/>
      <c r="AJ8324" s="137" t="s">
        <v>4450</v>
      </c>
    </row>
    <row r="8325" spans="2:36" s="18" customFormat="1" ht="15" customHeight="1" x14ac:dyDescent="0.25">
      <c r="B8325" s="258" t="s">
        <v>5430</v>
      </c>
      <c r="C8325" s="194"/>
      <c r="D8325" s="97"/>
      <c r="E8325" s="194"/>
      <c r="F8325" s="251" t="s">
        <v>5516</v>
      </c>
      <c r="G8325" s="94"/>
      <c r="H8325" s="54"/>
      <c r="I8325" s="251" t="s">
        <v>5499</v>
      </c>
      <c r="J8325" s="54"/>
      <c r="K8325" s="24"/>
      <c r="L8325" s="54"/>
      <c r="M8325" s="54"/>
      <c r="N8325" s="44"/>
      <c r="P8325" s="45"/>
      <c r="Q8325" s="45"/>
      <c r="R8325" s="45"/>
      <c r="S8325" s="46"/>
      <c r="T8325" s="46"/>
      <c r="V8325" s="47"/>
      <c r="Z8325" s="48"/>
      <c r="AB8325" s="17"/>
      <c r="AC8325" s="17"/>
      <c r="AD8325" s="17"/>
      <c r="AE8325" s="17"/>
      <c r="AF8325" s="17"/>
      <c r="AG8325" s="17"/>
      <c r="AH8325" s="17"/>
      <c r="AJ8325" s="137" t="s">
        <v>4451</v>
      </c>
    </row>
    <row r="8326" spans="2:36" s="18" customFormat="1" ht="15" customHeight="1" x14ac:dyDescent="0.25">
      <c r="B8326" s="258" t="s">
        <v>5431</v>
      </c>
      <c r="C8326" s="194"/>
      <c r="D8326" s="97"/>
      <c r="E8326" s="194"/>
      <c r="F8326" s="251" t="s">
        <v>5516</v>
      </c>
      <c r="G8326" s="94"/>
      <c r="H8326" s="54"/>
      <c r="I8326" s="251" t="s">
        <v>5499</v>
      </c>
      <c r="J8326" s="54"/>
      <c r="K8326" s="24"/>
      <c r="L8326" s="54"/>
      <c r="M8326" s="54"/>
      <c r="N8326" s="44"/>
      <c r="P8326" s="45"/>
      <c r="Q8326" s="45"/>
      <c r="R8326" s="45"/>
      <c r="S8326" s="46"/>
      <c r="T8326" s="46"/>
      <c r="V8326" s="47"/>
      <c r="Z8326" s="48"/>
      <c r="AB8326" s="17"/>
      <c r="AC8326" s="17"/>
      <c r="AD8326" s="17"/>
      <c r="AE8326" s="17"/>
      <c r="AF8326" s="17"/>
      <c r="AG8326" s="17"/>
      <c r="AH8326" s="17"/>
      <c r="AJ8326" s="137" t="s">
        <v>4452</v>
      </c>
    </row>
    <row r="8327" spans="2:36" s="18" customFormat="1" ht="15" customHeight="1" x14ac:dyDescent="0.25">
      <c r="B8327" s="258" t="s">
        <v>5432</v>
      </c>
      <c r="C8327" s="194"/>
      <c r="D8327" s="97"/>
      <c r="E8327" s="194"/>
      <c r="F8327" s="251" t="s">
        <v>5516</v>
      </c>
      <c r="G8327" s="94"/>
      <c r="H8327" s="54"/>
      <c r="I8327" s="251" t="s">
        <v>5499</v>
      </c>
      <c r="J8327" s="54"/>
      <c r="K8327" s="24"/>
      <c r="L8327" s="54"/>
      <c r="M8327" s="54"/>
      <c r="N8327" s="44"/>
      <c r="P8327" s="45"/>
      <c r="Q8327" s="45"/>
      <c r="R8327" s="45"/>
      <c r="S8327" s="46"/>
      <c r="T8327" s="46"/>
      <c r="V8327" s="47"/>
      <c r="Z8327" s="48"/>
      <c r="AB8327" s="17"/>
      <c r="AC8327" s="17"/>
      <c r="AD8327" s="17"/>
      <c r="AE8327" s="17"/>
      <c r="AF8327" s="17"/>
      <c r="AG8327" s="17"/>
      <c r="AH8327" s="17"/>
      <c r="AJ8327" s="137" t="s">
        <v>4451</v>
      </c>
    </row>
    <row r="8328" spans="2:36" s="18" customFormat="1" ht="15" customHeight="1" x14ac:dyDescent="0.25">
      <c r="B8328" s="258" t="s">
        <v>5433</v>
      </c>
      <c r="C8328" s="194"/>
      <c r="D8328" s="97"/>
      <c r="E8328" s="194"/>
      <c r="F8328" s="251" t="s">
        <v>5516</v>
      </c>
      <c r="G8328" s="94"/>
      <c r="H8328" s="54"/>
      <c r="I8328" s="251" t="s">
        <v>5499</v>
      </c>
      <c r="J8328" s="54"/>
      <c r="K8328" s="24"/>
      <c r="L8328" s="54"/>
      <c r="M8328" s="54"/>
      <c r="N8328" s="44"/>
      <c r="P8328" s="45"/>
      <c r="Q8328" s="45"/>
      <c r="R8328" s="45"/>
      <c r="S8328" s="46"/>
      <c r="T8328" s="46"/>
      <c r="V8328" s="47"/>
      <c r="Z8328" s="48"/>
      <c r="AB8328" s="17"/>
      <c r="AC8328" s="17"/>
      <c r="AD8328" s="17"/>
      <c r="AE8328" s="17"/>
      <c r="AF8328" s="17"/>
      <c r="AG8328" s="17"/>
      <c r="AH8328" s="17"/>
      <c r="AJ8328" s="137" t="s">
        <v>4453</v>
      </c>
    </row>
    <row r="8329" spans="2:36" s="18" customFormat="1" ht="15" customHeight="1" x14ac:dyDescent="0.25">
      <c r="B8329" s="258" t="s">
        <v>5434</v>
      </c>
      <c r="C8329" s="194"/>
      <c r="D8329" s="97"/>
      <c r="E8329" s="194"/>
      <c r="F8329" s="251" t="s">
        <v>5516</v>
      </c>
      <c r="G8329" s="94"/>
      <c r="H8329" s="54"/>
      <c r="I8329" s="251" t="s">
        <v>5499</v>
      </c>
      <c r="J8329" s="54"/>
      <c r="K8329" s="24"/>
      <c r="L8329" s="54"/>
      <c r="M8329" s="54"/>
      <c r="N8329" s="44"/>
      <c r="P8329" s="45"/>
      <c r="Q8329" s="45"/>
      <c r="R8329" s="45"/>
      <c r="S8329" s="46"/>
      <c r="T8329" s="46"/>
      <c r="V8329" s="47"/>
      <c r="Z8329" s="48"/>
      <c r="AB8329" s="17"/>
      <c r="AC8329" s="17"/>
      <c r="AD8329" s="17"/>
      <c r="AE8329" s="17"/>
      <c r="AF8329" s="17"/>
      <c r="AG8329" s="17"/>
      <c r="AH8329" s="17"/>
      <c r="AJ8329" s="137" t="s">
        <v>4454</v>
      </c>
    </row>
    <row r="8330" spans="2:36" s="18" customFormat="1" ht="15" customHeight="1" x14ac:dyDescent="0.25">
      <c r="B8330" s="258" t="s">
        <v>5435</v>
      </c>
      <c r="C8330" s="194"/>
      <c r="D8330" s="97"/>
      <c r="E8330" s="194"/>
      <c r="F8330" s="251" t="s">
        <v>5516</v>
      </c>
      <c r="G8330" s="94"/>
      <c r="H8330" s="54"/>
      <c r="I8330" s="251" t="s">
        <v>5499</v>
      </c>
      <c r="J8330" s="54"/>
      <c r="K8330" s="24"/>
      <c r="L8330" s="54"/>
      <c r="M8330" s="54"/>
      <c r="N8330" s="44"/>
      <c r="P8330" s="45"/>
      <c r="Q8330" s="45"/>
      <c r="R8330" s="45"/>
      <c r="S8330" s="46"/>
      <c r="T8330" s="46"/>
      <c r="V8330" s="47"/>
      <c r="Z8330" s="48"/>
      <c r="AB8330" s="17"/>
      <c r="AC8330" s="17"/>
      <c r="AD8330" s="17"/>
      <c r="AE8330" s="17"/>
      <c r="AF8330" s="17"/>
      <c r="AG8330" s="17"/>
      <c r="AH8330" s="17"/>
      <c r="AJ8330" s="137" t="s">
        <v>4455</v>
      </c>
    </row>
    <row r="8331" spans="2:36" s="18" customFormat="1" ht="15" customHeight="1" x14ac:dyDescent="0.25">
      <c r="B8331" s="258" t="s">
        <v>5436</v>
      </c>
      <c r="C8331" s="194"/>
      <c r="D8331" s="97"/>
      <c r="E8331" s="194"/>
      <c r="F8331" s="251" t="s">
        <v>5516</v>
      </c>
      <c r="G8331" s="94"/>
      <c r="H8331" s="54"/>
      <c r="I8331" s="251" t="s">
        <v>5499</v>
      </c>
      <c r="J8331" s="54"/>
      <c r="K8331" s="24"/>
      <c r="L8331" s="54"/>
      <c r="M8331" s="54"/>
      <c r="N8331" s="44"/>
      <c r="P8331" s="45"/>
      <c r="Q8331" s="45"/>
      <c r="R8331" s="45"/>
      <c r="S8331" s="46"/>
      <c r="T8331" s="46"/>
      <c r="V8331" s="47"/>
      <c r="Z8331" s="48"/>
      <c r="AB8331" s="17"/>
      <c r="AC8331" s="17"/>
      <c r="AD8331" s="17"/>
      <c r="AE8331" s="17"/>
      <c r="AF8331" s="17"/>
      <c r="AG8331" s="17"/>
      <c r="AH8331" s="17"/>
      <c r="AJ8331" s="137" t="s">
        <v>4456</v>
      </c>
    </row>
    <row r="8332" spans="2:36" s="18" customFormat="1" ht="15" customHeight="1" x14ac:dyDescent="0.25">
      <c r="B8332" s="258" t="s">
        <v>5437</v>
      </c>
      <c r="C8332" s="194"/>
      <c r="D8332" s="97"/>
      <c r="E8332" s="194"/>
      <c r="F8332" s="251" t="s">
        <v>5516</v>
      </c>
      <c r="G8332" s="94"/>
      <c r="H8332" s="54"/>
      <c r="I8332" s="251" t="s">
        <v>5499</v>
      </c>
      <c r="J8332" s="54"/>
      <c r="K8332" s="24"/>
      <c r="L8332" s="54"/>
      <c r="M8332" s="54"/>
      <c r="N8332" s="44"/>
      <c r="P8332" s="45"/>
      <c r="Q8332" s="45"/>
      <c r="R8332" s="45"/>
      <c r="S8332" s="46"/>
      <c r="T8332" s="46"/>
      <c r="V8332" s="47"/>
      <c r="Z8332" s="48"/>
      <c r="AB8332" s="17"/>
      <c r="AC8332" s="17"/>
      <c r="AD8332" s="17"/>
      <c r="AE8332" s="17"/>
      <c r="AF8332" s="17"/>
      <c r="AG8332" s="17"/>
      <c r="AH8332" s="17"/>
      <c r="AJ8332" s="137" t="s">
        <v>4456</v>
      </c>
    </row>
    <row r="8333" spans="2:36" s="18" customFormat="1" ht="15" customHeight="1" x14ac:dyDescent="0.25">
      <c r="B8333" s="259" t="s">
        <v>5438</v>
      </c>
      <c r="C8333" s="198"/>
      <c r="D8333" s="201"/>
      <c r="E8333" s="198"/>
      <c r="F8333" s="203"/>
      <c r="G8333" s="94"/>
      <c r="H8333" s="54"/>
      <c r="I8333" s="251" t="s">
        <v>5499</v>
      </c>
      <c r="J8333" s="54"/>
      <c r="K8333" s="24"/>
      <c r="L8333" s="54"/>
      <c r="M8333" s="54"/>
      <c r="N8333" s="44"/>
      <c r="P8333" s="45"/>
      <c r="Q8333" s="45"/>
      <c r="R8333" s="45"/>
      <c r="S8333" s="46"/>
      <c r="T8333" s="46"/>
      <c r="V8333" s="47"/>
      <c r="Z8333" s="48"/>
      <c r="AB8333" s="17"/>
      <c r="AC8333" s="17"/>
      <c r="AD8333" s="17"/>
      <c r="AE8333" s="17"/>
      <c r="AF8333" s="17"/>
      <c r="AG8333" s="17"/>
      <c r="AH8333" s="17"/>
      <c r="AJ8333" s="137"/>
    </row>
    <row r="8334" spans="2:36" s="18" customFormat="1" ht="24.95" customHeight="1" x14ac:dyDescent="0.25">
      <c r="B8334" s="264" t="s">
        <v>3731</v>
      </c>
      <c r="C8334" s="24"/>
      <c r="D8334" s="54"/>
      <c r="F8334" s="24"/>
      <c r="G8334" s="54"/>
      <c r="H8334" s="54"/>
      <c r="I8334" s="256"/>
      <c r="J8334" s="54"/>
      <c r="K8334" s="55"/>
      <c r="L8334" s="54"/>
      <c r="M8334" s="54"/>
      <c r="N8334" s="44"/>
      <c r="P8334" s="45"/>
      <c r="Q8334" s="45"/>
      <c r="R8334" s="45"/>
      <c r="S8334" s="46"/>
      <c r="T8334" s="46"/>
      <c r="V8334" s="47"/>
      <c r="Z8334" s="48"/>
      <c r="AB8334" s="17"/>
      <c r="AC8334" s="17"/>
      <c r="AD8334" s="17"/>
      <c r="AE8334" s="17"/>
      <c r="AF8334" s="17"/>
      <c r="AG8334" s="17"/>
      <c r="AH8334" s="17"/>
      <c r="AJ8334" s="136" t="s">
        <v>4419</v>
      </c>
    </row>
    <row r="8335" spans="2:36" s="18" customFormat="1" ht="15" customHeight="1" x14ac:dyDescent="0.25">
      <c r="B8335" s="257" t="s">
        <v>5439</v>
      </c>
      <c r="C8335" s="192"/>
      <c r="D8335" s="199"/>
      <c r="E8335" s="192"/>
      <c r="F8335" s="202"/>
      <c r="G8335" s="94"/>
      <c r="H8335" s="54"/>
      <c r="I8335" s="251" t="s">
        <v>5499</v>
      </c>
      <c r="J8335" s="54"/>
      <c r="K8335" s="24"/>
      <c r="L8335" s="54"/>
      <c r="M8335" s="54"/>
      <c r="N8335" s="44"/>
      <c r="P8335" s="45"/>
      <c r="Q8335" s="45"/>
      <c r="R8335" s="45"/>
      <c r="S8335" s="46"/>
      <c r="T8335" s="46"/>
      <c r="V8335" s="47"/>
      <c r="Z8335" s="48"/>
      <c r="AB8335" s="17"/>
      <c r="AC8335" s="17"/>
      <c r="AD8335" s="17"/>
      <c r="AE8335" s="17"/>
      <c r="AF8335" s="17"/>
      <c r="AG8335" s="17"/>
      <c r="AH8335" s="17"/>
      <c r="AJ8335" s="137" t="s">
        <v>4457</v>
      </c>
    </row>
    <row r="8336" spans="2:36" s="18" customFormat="1" ht="15" customHeight="1" x14ac:dyDescent="0.25">
      <c r="B8336" s="258" t="s">
        <v>5440</v>
      </c>
      <c r="C8336" s="194"/>
      <c r="D8336" s="97"/>
      <c r="E8336" s="194"/>
      <c r="F8336" s="213"/>
      <c r="G8336" s="94"/>
      <c r="H8336" s="54"/>
      <c r="I8336" s="251" t="s">
        <v>5499</v>
      </c>
      <c r="J8336" s="54"/>
      <c r="K8336" s="24"/>
      <c r="L8336" s="54"/>
      <c r="M8336" s="54"/>
      <c r="N8336" s="44"/>
      <c r="P8336" s="45"/>
      <c r="Q8336" s="45"/>
      <c r="R8336" s="45"/>
      <c r="S8336" s="46"/>
      <c r="T8336" s="46"/>
      <c r="V8336" s="47"/>
      <c r="Z8336" s="48"/>
      <c r="AB8336" s="17"/>
      <c r="AC8336" s="17"/>
      <c r="AD8336" s="17"/>
      <c r="AE8336" s="17"/>
      <c r="AF8336" s="17"/>
      <c r="AG8336" s="17"/>
      <c r="AH8336" s="17"/>
      <c r="AJ8336" s="137" t="s">
        <v>4457</v>
      </c>
    </row>
    <row r="8337" spans="2:36" s="18" customFormat="1" ht="15" customHeight="1" x14ac:dyDescent="0.25">
      <c r="B8337" s="258" t="s">
        <v>5441</v>
      </c>
      <c r="C8337" s="194"/>
      <c r="D8337" s="97"/>
      <c r="E8337" s="194"/>
      <c r="F8337" s="213"/>
      <c r="G8337" s="94"/>
      <c r="H8337" s="54"/>
      <c r="I8337" s="251" t="s">
        <v>5499</v>
      </c>
      <c r="J8337" s="54"/>
      <c r="K8337" s="24"/>
      <c r="L8337" s="54"/>
      <c r="M8337" s="54"/>
      <c r="N8337" s="44"/>
      <c r="P8337" s="45"/>
      <c r="Q8337" s="45"/>
      <c r="R8337" s="45"/>
      <c r="S8337" s="46"/>
      <c r="T8337" s="46"/>
      <c r="V8337" s="47"/>
      <c r="Z8337" s="48"/>
      <c r="AB8337" s="17"/>
      <c r="AC8337" s="17"/>
      <c r="AD8337" s="17"/>
      <c r="AE8337" s="17"/>
      <c r="AF8337" s="17"/>
      <c r="AG8337" s="17"/>
      <c r="AH8337" s="17"/>
      <c r="AJ8337" s="137" t="s">
        <v>4458</v>
      </c>
    </row>
    <row r="8338" spans="2:36" s="18" customFormat="1" ht="15" customHeight="1" x14ac:dyDescent="0.25">
      <c r="B8338" s="258" t="s">
        <v>5442</v>
      </c>
      <c r="C8338" s="194"/>
      <c r="D8338" s="97"/>
      <c r="E8338" s="194"/>
      <c r="F8338" s="213"/>
      <c r="G8338" s="94"/>
      <c r="H8338" s="54"/>
      <c r="I8338" s="251" t="s">
        <v>5499</v>
      </c>
      <c r="J8338" s="54"/>
      <c r="K8338" s="24"/>
      <c r="L8338" s="54"/>
      <c r="M8338" s="54"/>
      <c r="N8338" s="44"/>
      <c r="P8338" s="45"/>
      <c r="Q8338" s="45"/>
      <c r="R8338" s="45"/>
      <c r="S8338" s="46"/>
      <c r="T8338" s="46"/>
      <c r="V8338" s="47"/>
      <c r="Z8338" s="48"/>
      <c r="AB8338" s="17"/>
      <c r="AC8338" s="17"/>
      <c r="AD8338" s="17"/>
      <c r="AE8338" s="17"/>
      <c r="AF8338" s="17"/>
      <c r="AG8338" s="17"/>
      <c r="AH8338" s="17"/>
      <c r="AJ8338" s="137" t="s">
        <v>4458</v>
      </c>
    </row>
    <row r="8339" spans="2:36" s="18" customFormat="1" ht="15" customHeight="1" x14ac:dyDescent="0.25">
      <c r="B8339" s="259" t="s">
        <v>5443</v>
      </c>
      <c r="C8339" s="198"/>
      <c r="D8339" s="201"/>
      <c r="E8339" s="198"/>
      <c r="F8339" s="203"/>
      <c r="G8339" s="94"/>
      <c r="H8339" s="54"/>
      <c r="I8339" s="251" t="s">
        <v>5499</v>
      </c>
      <c r="J8339" s="54"/>
      <c r="K8339" s="24"/>
      <c r="L8339" s="54"/>
      <c r="M8339" s="54"/>
      <c r="N8339" s="44"/>
      <c r="P8339" s="45"/>
      <c r="Q8339" s="45"/>
      <c r="R8339" s="45"/>
      <c r="S8339" s="46"/>
      <c r="T8339" s="46"/>
      <c r="V8339" s="47"/>
      <c r="Z8339" s="48"/>
      <c r="AB8339" s="17"/>
      <c r="AC8339" s="17"/>
      <c r="AD8339" s="17"/>
      <c r="AE8339" s="17"/>
      <c r="AF8339" s="17"/>
      <c r="AG8339" s="17"/>
      <c r="AH8339" s="17"/>
      <c r="AJ8339" s="137" t="s">
        <v>4459</v>
      </c>
    </row>
    <row r="8340" spans="2:36" s="18" customFormat="1" ht="24.95" customHeight="1" x14ac:dyDescent="0.25">
      <c r="B8340" s="264" t="s">
        <v>4184</v>
      </c>
      <c r="C8340" s="24"/>
      <c r="D8340" s="54"/>
      <c r="F8340" s="24"/>
      <c r="G8340" s="54"/>
      <c r="H8340" s="54"/>
      <c r="I8340" s="256"/>
      <c r="J8340" s="54"/>
      <c r="K8340" s="55"/>
      <c r="L8340" s="54"/>
      <c r="M8340" s="54"/>
      <c r="N8340" s="44"/>
      <c r="P8340" s="45"/>
      <c r="Q8340" s="45"/>
      <c r="R8340" s="45"/>
      <c r="S8340" s="46"/>
      <c r="T8340" s="46"/>
      <c r="V8340" s="47"/>
      <c r="Z8340" s="48"/>
      <c r="AB8340" s="17"/>
      <c r="AC8340" s="17"/>
      <c r="AD8340" s="17"/>
      <c r="AE8340" s="17"/>
      <c r="AF8340" s="17"/>
      <c r="AG8340" s="17"/>
      <c r="AH8340" s="17"/>
      <c r="AJ8340" s="136" t="s">
        <v>4419</v>
      </c>
    </row>
    <row r="8341" spans="2:36" s="18" customFormat="1" ht="15" customHeight="1" x14ac:dyDescent="0.25">
      <c r="B8341" s="261" t="s">
        <v>5444</v>
      </c>
      <c r="C8341" s="192"/>
      <c r="D8341" s="199"/>
      <c r="E8341" s="192"/>
      <c r="F8341" s="251" t="s">
        <v>5516</v>
      </c>
      <c r="G8341" s="94"/>
      <c r="H8341" s="54"/>
      <c r="I8341" s="251" t="s">
        <v>5499</v>
      </c>
      <c r="J8341" s="54"/>
      <c r="K8341" s="24"/>
      <c r="L8341" s="54"/>
      <c r="M8341" s="54"/>
      <c r="N8341" s="44"/>
      <c r="P8341" s="45"/>
      <c r="Q8341" s="45"/>
      <c r="R8341" s="45"/>
      <c r="S8341" s="46"/>
      <c r="T8341" s="46"/>
      <c r="V8341" s="47"/>
      <c r="Z8341" s="48"/>
      <c r="AB8341" s="17"/>
      <c r="AC8341" s="17"/>
      <c r="AD8341" s="17"/>
      <c r="AE8341" s="17"/>
      <c r="AF8341" s="17"/>
      <c r="AG8341" s="17"/>
      <c r="AH8341" s="17"/>
      <c r="AJ8341" s="137"/>
    </row>
    <row r="8342" spans="2:36" s="18" customFormat="1" ht="15" customHeight="1" x14ac:dyDescent="0.25">
      <c r="B8342" s="262" t="s">
        <v>5445</v>
      </c>
      <c r="C8342" s="194"/>
      <c r="D8342" s="97"/>
      <c r="E8342" s="194"/>
      <c r="F8342" s="251" t="s">
        <v>5516</v>
      </c>
      <c r="G8342" s="94"/>
      <c r="H8342" s="54"/>
      <c r="I8342" s="251" t="s">
        <v>5499</v>
      </c>
      <c r="J8342" s="54"/>
      <c r="K8342" s="24"/>
      <c r="L8342" s="54"/>
      <c r="M8342" s="54"/>
      <c r="N8342" s="44"/>
      <c r="P8342" s="45"/>
      <c r="Q8342" s="45"/>
      <c r="R8342" s="45"/>
      <c r="S8342" s="46"/>
      <c r="T8342" s="46"/>
      <c r="V8342" s="47"/>
      <c r="Z8342" s="48"/>
      <c r="AB8342" s="17"/>
      <c r="AC8342" s="17"/>
      <c r="AD8342" s="17"/>
      <c r="AE8342" s="17"/>
      <c r="AF8342" s="17"/>
      <c r="AG8342" s="17"/>
      <c r="AH8342" s="17"/>
      <c r="AJ8342" s="137"/>
    </row>
    <row r="8343" spans="2:36" s="6" customFormat="1" ht="15" customHeight="1" x14ac:dyDescent="0.45">
      <c r="B8343" s="262" t="s">
        <v>5383</v>
      </c>
      <c r="C8343" s="194"/>
      <c r="D8343" s="97"/>
      <c r="E8343" s="194"/>
      <c r="F8343" s="251" t="s">
        <v>5516</v>
      </c>
      <c r="G8343" s="94"/>
      <c r="H8343" s="54"/>
      <c r="I8343" s="251" t="s">
        <v>5499</v>
      </c>
      <c r="J8343" s="54"/>
      <c r="K8343" s="24"/>
      <c r="L8343" s="24"/>
      <c r="M8343" s="24"/>
      <c r="N8343" s="49"/>
      <c r="P8343" s="50"/>
      <c r="Q8343" s="50"/>
      <c r="R8343" s="50"/>
      <c r="S8343" s="51"/>
      <c r="T8343" s="51"/>
      <c r="V8343" s="52"/>
      <c r="Z8343" s="53"/>
      <c r="AB8343" s="16"/>
      <c r="AC8343" s="16"/>
      <c r="AD8343" s="16"/>
      <c r="AE8343" s="16"/>
      <c r="AF8343" s="16"/>
      <c r="AG8343" s="16"/>
      <c r="AH8343" s="16"/>
      <c r="AJ8343" s="137" t="s">
        <v>4439</v>
      </c>
    </row>
    <row r="8344" spans="2:36" s="6" customFormat="1" ht="15" customHeight="1" x14ac:dyDescent="0.45">
      <c r="B8344" s="262" t="s">
        <v>5384</v>
      </c>
      <c r="C8344" s="194"/>
      <c r="D8344" s="97"/>
      <c r="E8344" s="194"/>
      <c r="F8344" s="251" t="s">
        <v>5516</v>
      </c>
      <c r="G8344" s="94"/>
      <c r="H8344" s="54"/>
      <c r="I8344" s="251" t="s">
        <v>5499</v>
      </c>
      <c r="J8344" s="54"/>
      <c r="K8344" s="24"/>
      <c r="L8344" s="24"/>
      <c r="M8344" s="24"/>
      <c r="N8344" s="49"/>
      <c r="P8344" s="50"/>
      <c r="Q8344" s="50"/>
      <c r="R8344" s="50"/>
      <c r="S8344" s="51"/>
      <c r="T8344" s="51"/>
      <c r="V8344" s="52"/>
      <c r="Z8344" s="53"/>
      <c r="AB8344" s="16"/>
      <c r="AC8344" s="16"/>
      <c r="AD8344" s="16"/>
      <c r="AE8344" s="16"/>
      <c r="AF8344" s="16"/>
      <c r="AG8344" s="16"/>
      <c r="AH8344" s="16"/>
      <c r="AJ8344" s="137" t="s">
        <v>4438</v>
      </c>
    </row>
    <row r="8345" spans="2:36" s="6" customFormat="1" ht="15" customHeight="1" x14ac:dyDescent="0.45">
      <c r="B8345" s="262" t="s">
        <v>5385</v>
      </c>
      <c r="C8345" s="194"/>
      <c r="D8345" s="97"/>
      <c r="E8345" s="194"/>
      <c r="F8345" s="251" t="s">
        <v>5516</v>
      </c>
      <c r="G8345" s="94"/>
      <c r="H8345" s="54"/>
      <c r="I8345" s="251" t="s">
        <v>5499</v>
      </c>
      <c r="J8345" s="54"/>
      <c r="K8345" s="24"/>
      <c r="L8345" s="24"/>
      <c r="M8345" s="24"/>
      <c r="N8345" s="49"/>
      <c r="P8345" s="50"/>
      <c r="Q8345" s="50"/>
      <c r="R8345" s="50"/>
      <c r="S8345" s="51"/>
      <c r="T8345" s="51"/>
      <c r="V8345" s="52"/>
      <c r="Z8345" s="53"/>
      <c r="AB8345" s="16"/>
      <c r="AC8345" s="16"/>
      <c r="AD8345" s="16"/>
      <c r="AE8345" s="16"/>
      <c r="AF8345" s="16"/>
      <c r="AG8345" s="16"/>
      <c r="AH8345" s="16"/>
      <c r="AJ8345" s="137" t="s">
        <v>4441</v>
      </c>
    </row>
    <row r="8346" spans="2:36" s="6" customFormat="1" ht="15" customHeight="1" x14ac:dyDescent="0.45">
      <c r="B8346" s="263" t="s">
        <v>5386</v>
      </c>
      <c r="C8346" s="198"/>
      <c r="D8346" s="201"/>
      <c r="E8346" s="198"/>
      <c r="F8346" s="251" t="s">
        <v>5516</v>
      </c>
      <c r="G8346" s="94"/>
      <c r="H8346" s="54"/>
      <c r="I8346" s="251" t="s">
        <v>5499</v>
      </c>
      <c r="J8346" s="54"/>
      <c r="K8346" s="24"/>
      <c r="L8346" s="24"/>
      <c r="M8346" s="24"/>
      <c r="N8346" s="49"/>
      <c r="P8346" s="50"/>
      <c r="Q8346" s="50"/>
      <c r="R8346" s="50"/>
      <c r="S8346" s="51"/>
      <c r="T8346" s="51"/>
      <c r="V8346" s="52"/>
      <c r="Z8346" s="53"/>
      <c r="AB8346" s="16"/>
      <c r="AC8346" s="16"/>
      <c r="AD8346" s="16"/>
      <c r="AE8346" s="16"/>
      <c r="AF8346" s="16"/>
      <c r="AG8346" s="16"/>
      <c r="AH8346" s="16"/>
      <c r="AJ8346" s="137" t="s">
        <v>4438</v>
      </c>
    </row>
    <row r="8347" spans="2:36" s="18" customFormat="1" ht="24.95" customHeight="1" x14ac:dyDescent="0.25">
      <c r="B8347" s="264" t="s">
        <v>4186</v>
      </c>
      <c r="C8347" s="24"/>
      <c r="D8347" s="54"/>
      <c r="F8347" s="24"/>
      <c r="G8347" s="54"/>
      <c r="H8347" s="54"/>
      <c r="I8347" s="256"/>
      <c r="J8347" s="54"/>
      <c r="K8347" s="55"/>
      <c r="L8347" s="54"/>
      <c r="M8347" s="54"/>
      <c r="N8347" s="44"/>
      <c r="P8347" s="45"/>
      <c r="Q8347" s="45"/>
      <c r="R8347" s="45"/>
      <c r="S8347" s="46"/>
      <c r="T8347" s="46"/>
      <c r="V8347" s="47"/>
      <c r="Z8347" s="48"/>
      <c r="AB8347" s="17"/>
      <c r="AC8347" s="17"/>
      <c r="AD8347" s="17"/>
      <c r="AE8347" s="17"/>
      <c r="AF8347" s="17"/>
      <c r="AG8347" s="17"/>
      <c r="AH8347" s="17"/>
      <c r="AJ8347" s="137"/>
    </row>
    <row r="8348" spans="2:36" s="18" customFormat="1" ht="15" customHeight="1" x14ac:dyDescent="0.25">
      <c r="B8348" s="257" t="s">
        <v>5446</v>
      </c>
      <c r="C8348" s="192"/>
      <c r="D8348" s="199"/>
      <c r="E8348" s="192"/>
      <c r="F8348" s="202"/>
      <c r="G8348" s="94"/>
      <c r="H8348" s="54"/>
      <c r="I8348" s="251" t="s">
        <v>5499</v>
      </c>
      <c r="J8348" s="54"/>
      <c r="K8348" s="24"/>
      <c r="L8348" s="54"/>
      <c r="M8348" s="54"/>
      <c r="N8348" s="44"/>
      <c r="P8348" s="45"/>
      <c r="Q8348" s="45"/>
      <c r="R8348" s="45"/>
      <c r="S8348" s="46"/>
      <c r="T8348" s="46"/>
      <c r="V8348" s="47"/>
      <c r="Z8348" s="48"/>
      <c r="AB8348" s="17"/>
      <c r="AC8348" s="17"/>
      <c r="AD8348" s="17"/>
      <c r="AE8348" s="17"/>
      <c r="AF8348" s="17"/>
      <c r="AG8348" s="17"/>
      <c r="AH8348" s="17"/>
      <c r="AJ8348" s="137"/>
    </row>
    <row r="8349" spans="2:36" s="18" customFormat="1" ht="15" customHeight="1" x14ac:dyDescent="0.25">
      <c r="B8349" s="258" t="s">
        <v>5447</v>
      </c>
      <c r="C8349" s="194"/>
      <c r="D8349" s="97"/>
      <c r="E8349" s="194"/>
      <c r="F8349" s="213"/>
      <c r="G8349" s="94"/>
      <c r="H8349" s="54"/>
      <c r="I8349" s="251" t="s">
        <v>5499</v>
      </c>
      <c r="J8349" s="54"/>
      <c r="K8349" s="24"/>
      <c r="L8349" s="54"/>
      <c r="M8349" s="54"/>
      <c r="N8349" s="44"/>
      <c r="P8349" s="45"/>
      <c r="Q8349" s="45"/>
      <c r="R8349" s="45"/>
      <c r="S8349" s="46"/>
      <c r="T8349" s="46"/>
      <c r="V8349" s="47"/>
      <c r="Z8349" s="48"/>
      <c r="AB8349" s="17"/>
      <c r="AC8349" s="17"/>
      <c r="AD8349" s="17"/>
      <c r="AE8349" s="17"/>
      <c r="AF8349" s="17"/>
      <c r="AG8349" s="17"/>
      <c r="AH8349" s="17"/>
      <c r="AJ8349" s="137"/>
    </row>
    <row r="8350" spans="2:36" s="18" customFormat="1" ht="15" customHeight="1" x14ac:dyDescent="0.25">
      <c r="B8350" s="259" t="s">
        <v>5448</v>
      </c>
      <c r="C8350" s="198"/>
      <c r="D8350" s="201"/>
      <c r="E8350" s="198"/>
      <c r="F8350" s="203"/>
      <c r="G8350" s="94"/>
      <c r="H8350" s="54"/>
      <c r="I8350" s="251" t="s">
        <v>5499</v>
      </c>
      <c r="J8350" s="54"/>
      <c r="K8350" s="24"/>
      <c r="L8350" s="54"/>
      <c r="M8350" s="54"/>
      <c r="N8350" s="44"/>
      <c r="P8350" s="45"/>
      <c r="Q8350" s="45"/>
      <c r="R8350" s="45"/>
      <c r="S8350" s="46"/>
      <c r="T8350" s="46"/>
      <c r="V8350" s="47"/>
      <c r="Z8350" s="48"/>
      <c r="AB8350" s="17"/>
      <c r="AC8350" s="17"/>
      <c r="AD8350" s="17"/>
      <c r="AE8350" s="17"/>
      <c r="AF8350" s="17"/>
      <c r="AG8350" s="17"/>
      <c r="AH8350" s="17"/>
      <c r="AJ8350" s="137"/>
    </row>
    <row r="8351" spans="2:36" s="18" customFormat="1" ht="24.95" customHeight="1" x14ac:dyDescent="0.25">
      <c r="B8351" s="264" t="s">
        <v>6467</v>
      </c>
      <c r="C8351" s="24"/>
      <c r="D8351" s="54"/>
      <c r="E8351" s="24"/>
      <c r="F8351" s="167"/>
      <c r="G8351" s="54"/>
      <c r="H8351" s="54"/>
      <c r="I8351" s="256"/>
      <c r="J8351" s="54"/>
      <c r="K8351" s="55"/>
      <c r="L8351" s="54"/>
      <c r="M8351" s="54"/>
      <c r="N8351" s="44"/>
      <c r="P8351" s="45"/>
      <c r="Q8351" s="45"/>
      <c r="R8351" s="45"/>
      <c r="S8351" s="46"/>
      <c r="T8351" s="46"/>
      <c r="V8351" s="47"/>
      <c r="Z8351" s="48"/>
      <c r="AB8351" s="17"/>
      <c r="AC8351" s="17"/>
      <c r="AD8351" s="17"/>
      <c r="AE8351" s="17"/>
      <c r="AF8351" s="17"/>
      <c r="AG8351" s="17"/>
      <c r="AH8351" s="17"/>
      <c r="AJ8351" s="136" t="s">
        <v>4419</v>
      </c>
    </row>
    <row r="8352" spans="2:36" s="18" customFormat="1" ht="15" customHeight="1" x14ac:dyDescent="0.25">
      <c r="B8352" s="257" t="s">
        <v>7099</v>
      </c>
      <c r="C8352" s="225"/>
      <c r="D8352" s="226"/>
      <c r="E8352" s="209"/>
      <c r="F8352" s="227"/>
      <c r="G8352" s="21"/>
      <c r="H8352" s="54"/>
      <c r="I8352" s="251" t="s">
        <v>5499</v>
      </c>
      <c r="J8352" s="54"/>
      <c r="K8352" s="24"/>
      <c r="L8352" s="54"/>
      <c r="M8352" s="54"/>
      <c r="N8352" s="44"/>
      <c r="P8352" s="45"/>
      <c r="Q8352" s="45"/>
      <c r="R8352" s="45"/>
      <c r="S8352" s="46"/>
      <c r="T8352" s="46"/>
      <c r="V8352" s="47"/>
      <c r="Z8352" s="48"/>
      <c r="AB8352" s="17"/>
      <c r="AC8352" s="17"/>
      <c r="AD8352" s="17"/>
      <c r="AE8352" s="17"/>
      <c r="AF8352" s="17"/>
      <c r="AG8352" s="17"/>
      <c r="AH8352" s="17"/>
      <c r="AJ8352" s="137" t="s">
        <v>4420</v>
      </c>
    </row>
    <row r="8353" spans="2:36" s="18" customFormat="1" ht="15" customHeight="1" x14ac:dyDescent="0.25">
      <c r="B8353" s="258" t="s">
        <v>7100</v>
      </c>
      <c r="C8353" s="200"/>
      <c r="D8353" s="21"/>
      <c r="E8353" s="200"/>
      <c r="F8353" s="251" t="s">
        <v>5516</v>
      </c>
      <c r="G8353" s="21"/>
      <c r="H8353" s="54"/>
      <c r="I8353" s="251" t="s">
        <v>5499</v>
      </c>
      <c r="J8353" s="54"/>
      <c r="K8353" s="24"/>
      <c r="L8353" s="54"/>
      <c r="M8353" s="54"/>
      <c r="N8353" s="44"/>
      <c r="P8353" s="45"/>
      <c r="Q8353" s="45"/>
      <c r="R8353" s="45"/>
      <c r="S8353" s="46"/>
      <c r="T8353" s="46"/>
      <c r="V8353" s="47"/>
      <c r="Z8353" s="48"/>
      <c r="AB8353" s="17"/>
      <c r="AC8353" s="17"/>
      <c r="AD8353" s="17"/>
      <c r="AE8353" s="17"/>
      <c r="AF8353" s="17"/>
      <c r="AG8353" s="17"/>
      <c r="AH8353" s="17"/>
      <c r="AJ8353" s="137"/>
    </row>
    <row r="8354" spans="2:36" s="18" customFormat="1" ht="15" customHeight="1" x14ac:dyDescent="0.25">
      <c r="B8354" s="258" t="s">
        <v>7101</v>
      </c>
      <c r="C8354" s="200"/>
      <c r="D8354" s="21"/>
      <c r="E8354" s="200"/>
      <c r="F8354" s="251" t="s">
        <v>5516</v>
      </c>
      <c r="G8354" s="21"/>
      <c r="H8354" s="54"/>
      <c r="I8354" s="251" t="s">
        <v>5499</v>
      </c>
      <c r="J8354" s="54"/>
      <c r="K8354" s="24"/>
      <c r="L8354" s="54"/>
      <c r="M8354" s="54"/>
      <c r="N8354" s="44"/>
      <c r="P8354" s="45"/>
      <c r="Q8354" s="45"/>
      <c r="R8354" s="45"/>
      <c r="S8354" s="46"/>
      <c r="T8354" s="46"/>
      <c r="V8354" s="47"/>
      <c r="Z8354" s="48"/>
      <c r="AB8354" s="17"/>
      <c r="AC8354" s="17"/>
      <c r="AD8354" s="17"/>
      <c r="AE8354" s="17"/>
      <c r="AF8354" s="17"/>
      <c r="AG8354" s="17"/>
      <c r="AH8354" s="17"/>
      <c r="AJ8354" s="137" t="s">
        <v>4420</v>
      </c>
    </row>
    <row r="8355" spans="2:36" s="18" customFormat="1" ht="15" customHeight="1" x14ac:dyDescent="0.25">
      <c r="B8355" s="258" t="s">
        <v>7102</v>
      </c>
      <c r="C8355" s="200"/>
      <c r="D8355" s="21"/>
      <c r="E8355" s="200"/>
      <c r="F8355" s="251" t="s">
        <v>5516</v>
      </c>
      <c r="G8355" s="21"/>
      <c r="H8355" s="54"/>
      <c r="I8355" s="251" t="s">
        <v>5499</v>
      </c>
      <c r="J8355" s="54"/>
      <c r="K8355" s="24"/>
      <c r="L8355" s="54"/>
      <c r="M8355" s="54"/>
      <c r="N8355" s="44"/>
      <c r="P8355" s="45"/>
      <c r="Q8355" s="45"/>
      <c r="R8355" s="45"/>
      <c r="S8355" s="46"/>
      <c r="T8355" s="46"/>
      <c r="V8355" s="47"/>
      <c r="Z8355" s="48"/>
      <c r="AB8355" s="17"/>
      <c r="AC8355" s="17"/>
      <c r="AD8355" s="17"/>
      <c r="AE8355" s="17"/>
      <c r="AF8355" s="17"/>
      <c r="AG8355" s="17"/>
      <c r="AH8355" s="17"/>
      <c r="AJ8355" s="137" t="s">
        <v>4420</v>
      </c>
    </row>
    <row r="8356" spans="2:36" s="18" customFormat="1" ht="15" customHeight="1" x14ac:dyDescent="0.25">
      <c r="B8356" s="258" t="s">
        <v>7198</v>
      </c>
      <c r="C8356" s="200"/>
      <c r="D8356" s="21"/>
      <c r="E8356" s="200"/>
      <c r="F8356" s="239" t="s">
        <v>5601</v>
      </c>
      <c r="G8356" s="21"/>
      <c r="H8356" s="54"/>
      <c r="I8356" s="251" t="s">
        <v>5499</v>
      </c>
      <c r="J8356" s="54"/>
      <c r="K8356" s="24"/>
      <c r="L8356" s="54"/>
      <c r="M8356" s="54"/>
      <c r="N8356" s="44"/>
      <c r="P8356" s="45"/>
      <c r="Q8356" s="45"/>
      <c r="R8356" s="45"/>
      <c r="S8356" s="46"/>
      <c r="T8356" s="46"/>
      <c r="V8356" s="47"/>
      <c r="Z8356" s="48"/>
      <c r="AB8356" s="17"/>
      <c r="AC8356" s="17"/>
      <c r="AD8356" s="17"/>
      <c r="AE8356" s="17"/>
      <c r="AF8356" s="17"/>
      <c r="AG8356" s="17"/>
      <c r="AH8356" s="17"/>
      <c r="AJ8356" s="137"/>
    </row>
    <row r="8357" spans="2:36" s="18" customFormat="1" ht="15" customHeight="1" x14ac:dyDescent="0.25">
      <c r="B8357" s="258" t="s">
        <v>7103</v>
      </c>
      <c r="C8357" s="200"/>
      <c r="D8357" s="21"/>
      <c r="E8357" s="200"/>
      <c r="F8357" s="251" t="s">
        <v>5516</v>
      </c>
      <c r="G8357" s="21"/>
      <c r="H8357" s="54"/>
      <c r="I8357" s="251" t="s">
        <v>5499</v>
      </c>
      <c r="J8357" s="54"/>
      <c r="K8357" s="24"/>
      <c r="L8357" s="54"/>
      <c r="M8357" s="54"/>
      <c r="N8357" s="44"/>
      <c r="P8357" s="45"/>
      <c r="Q8357" s="45"/>
      <c r="R8357" s="45"/>
      <c r="S8357" s="46"/>
      <c r="T8357" s="46"/>
      <c r="V8357" s="47"/>
      <c r="Z8357" s="48"/>
      <c r="AB8357" s="17"/>
      <c r="AC8357" s="17"/>
      <c r="AD8357" s="17"/>
      <c r="AE8357" s="17"/>
      <c r="AF8357" s="17"/>
      <c r="AG8357" s="17"/>
      <c r="AH8357" s="17"/>
      <c r="AJ8357" s="137"/>
    </row>
    <row r="8358" spans="2:36" s="18" customFormat="1" ht="15" customHeight="1" x14ac:dyDescent="0.25">
      <c r="B8358" s="258" t="s">
        <v>7199</v>
      </c>
      <c r="C8358" s="228"/>
      <c r="D8358" s="143"/>
      <c r="E8358" s="228"/>
      <c r="F8358" s="239" t="s">
        <v>5601</v>
      </c>
      <c r="G8358" s="143"/>
      <c r="H8358" s="54"/>
      <c r="I8358" s="251" t="s">
        <v>5499</v>
      </c>
      <c r="J8358" s="54"/>
      <c r="K8358" s="24"/>
      <c r="L8358" s="54"/>
      <c r="M8358" s="54"/>
      <c r="N8358" s="44"/>
      <c r="P8358" s="45"/>
      <c r="Q8358" s="45"/>
      <c r="R8358" s="45"/>
      <c r="S8358" s="46"/>
      <c r="T8358" s="46"/>
      <c r="V8358" s="47"/>
      <c r="Z8358" s="48"/>
      <c r="AB8358" s="17"/>
      <c r="AC8358" s="17"/>
      <c r="AD8358" s="17"/>
      <c r="AE8358" s="17"/>
      <c r="AF8358" s="17"/>
      <c r="AG8358" s="17"/>
      <c r="AH8358" s="17"/>
      <c r="AJ8358" s="137"/>
    </row>
    <row r="8359" spans="2:36" s="18" customFormat="1" ht="15" customHeight="1" x14ac:dyDescent="0.25">
      <c r="B8359" s="258" t="s">
        <v>7104</v>
      </c>
      <c r="C8359" s="200"/>
      <c r="D8359" s="21"/>
      <c r="E8359" s="200"/>
      <c r="F8359" s="229"/>
      <c r="G8359" s="21"/>
      <c r="H8359" s="54"/>
      <c r="I8359" s="251" t="s">
        <v>5499</v>
      </c>
      <c r="J8359" s="54"/>
      <c r="K8359" s="24"/>
      <c r="L8359" s="54"/>
      <c r="M8359" s="54"/>
      <c r="N8359" s="44"/>
      <c r="P8359" s="45"/>
      <c r="Q8359" s="45"/>
      <c r="R8359" s="45"/>
      <c r="S8359" s="46"/>
      <c r="T8359" s="46"/>
      <c r="V8359" s="47"/>
      <c r="Z8359" s="48"/>
      <c r="AB8359" s="17"/>
      <c r="AC8359" s="17"/>
      <c r="AD8359" s="17"/>
      <c r="AE8359" s="17"/>
      <c r="AF8359" s="17"/>
      <c r="AG8359" s="17"/>
      <c r="AH8359" s="17"/>
      <c r="AJ8359" s="137" t="s">
        <v>4420</v>
      </c>
    </row>
    <row r="8360" spans="2:36" s="18" customFormat="1" ht="15" customHeight="1" x14ac:dyDescent="0.25">
      <c r="B8360" s="258" t="s">
        <v>7105</v>
      </c>
      <c r="C8360" s="200"/>
      <c r="D8360" s="21"/>
      <c r="E8360" s="200"/>
      <c r="F8360" s="229"/>
      <c r="G8360" s="21"/>
      <c r="H8360" s="54"/>
      <c r="I8360" s="251" t="s">
        <v>5499</v>
      </c>
      <c r="J8360" s="54"/>
      <c r="K8360" s="24"/>
      <c r="L8360" s="54"/>
      <c r="M8360" s="54"/>
      <c r="N8360" s="44"/>
      <c r="P8360" s="45"/>
      <c r="Q8360" s="45"/>
      <c r="R8360" s="45"/>
      <c r="S8360" s="46"/>
      <c r="T8360" s="46"/>
      <c r="V8360" s="47"/>
      <c r="Z8360" s="48"/>
      <c r="AB8360" s="17"/>
      <c r="AC8360" s="17"/>
      <c r="AD8360" s="17"/>
      <c r="AE8360" s="17"/>
      <c r="AF8360" s="17"/>
      <c r="AG8360" s="17"/>
      <c r="AH8360" s="17"/>
      <c r="AJ8360" s="137" t="s">
        <v>4420</v>
      </c>
    </row>
    <row r="8361" spans="2:36" s="18" customFormat="1" ht="15" customHeight="1" x14ac:dyDescent="0.25">
      <c r="B8361" s="258" t="s">
        <v>7106</v>
      </c>
      <c r="C8361" s="200"/>
      <c r="D8361" s="21"/>
      <c r="E8361" s="200"/>
      <c r="F8361" s="251" t="s">
        <v>5516</v>
      </c>
      <c r="G8361" s="21"/>
      <c r="H8361" s="54"/>
      <c r="I8361" s="251" t="s">
        <v>5499</v>
      </c>
      <c r="J8361" s="54"/>
      <c r="K8361" s="24"/>
      <c r="L8361" s="54"/>
      <c r="M8361" s="54"/>
      <c r="N8361" s="44"/>
      <c r="P8361" s="45"/>
      <c r="Q8361" s="45"/>
      <c r="R8361" s="45"/>
      <c r="S8361" s="46"/>
      <c r="T8361" s="46"/>
      <c r="V8361" s="47"/>
      <c r="Z8361" s="48"/>
      <c r="AB8361" s="17"/>
      <c r="AC8361" s="17"/>
      <c r="AD8361" s="17"/>
      <c r="AE8361" s="17"/>
      <c r="AF8361" s="17"/>
      <c r="AG8361" s="17"/>
      <c r="AH8361" s="17"/>
      <c r="AJ8361" s="137" t="s">
        <v>4420</v>
      </c>
    </row>
    <row r="8362" spans="2:36" s="18" customFormat="1" ht="15" customHeight="1" x14ac:dyDescent="0.25">
      <c r="B8362" s="258" t="s">
        <v>7107</v>
      </c>
      <c r="C8362" s="104"/>
      <c r="D8362" s="21"/>
      <c r="E8362" s="200"/>
      <c r="F8362" s="229"/>
      <c r="G8362" s="21"/>
      <c r="H8362" s="54"/>
      <c r="I8362" s="251" t="s">
        <v>5499</v>
      </c>
      <c r="J8362" s="54"/>
      <c r="K8362" s="24"/>
      <c r="L8362" s="54"/>
      <c r="M8362" s="54"/>
      <c r="N8362" s="44"/>
      <c r="P8362" s="45"/>
      <c r="Q8362" s="45"/>
      <c r="R8362" s="45"/>
      <c r="S8362" s="46"/>
      <c r="T8362" s="46"/>
      <c r="V8362" s="47"/>
      <c r="Z8362" s="48"/>
      <c r="AB8362" s="17"/>
      <c r="AC8362" s="17"/>
      <c r="AD8362" s="17"/>
      <c r="AE8362" s="17"/>
      <c r="AF8362" s="17"/>
      <c r="AG8362" s="17"/>
      <c r="AH8362" s="17"/>
      <c r="AJ8362" s="137"/>
    </row>
    <row r="8363" spans="2:36" s="18" customFormat="1" ht="15" customHeight="1" x14ac:dyDescent="0.25">
      <c r="B8363" s="258" t="s">
        <v>7108</v>
      </c>
      <c r="C8363" s="200"/>
      <c r="D8363" s="21"/>
      <c r="E8363" s="200"/>
      <c r="F8363" s="251" t="s">
        <v>5516</v>
      </c>
      <c r="G8363" s="21"/>
      <c r="H8363" s="54"/>
      <c r="I8363" s="251" t="s">
        <v>5499</v>
      </c>
      <c r="J8363" s="54"/>
      <c r="K8363" s="24"/>
      <c r="L8363" s="54"/>
      <c r="M8363" s="54"/>
      <c r="N8363" s="44"/>
      <c r="P8363" s="45"/>
      <c r="Q8363" s="45"/>
      <c r="R8363" s="45"/>
      <c r="S8363" s="46"/>
      <c r="T8363" s="46"/>
      <c r="V8363" s="47"/>
      <c r="Z8363" s="48"/>
      <c r="AB8363" s="17"/>
      <c r="AC8363" s="17"/>
      <c r="AD8363" s="17"/>
      <c r="AE8363" s="17"/>
      <c r="AF8363" s="17"/>
      <c r="AG8363" s="17"/>
      <c r="AH8363" s="17"/>
      <c r="AJ8363" s="137" t="s">
        <v>4421</v>
      </c>
    </row>
    <row r="8364" spans="2:36" s="18" customFormat="1" ht="15" customHeight="1" x14ac:dyDescent="0.25">
      <c r="B8364" s="258" t="s">
        <v>7109</v>
      </c>
      <c r="C8364" s="200"/>
      <c r="D8364" s="21"/>
      <c r="E8364" s="200"/>
      <c r="F8364" s="251" t="s">
        <v>5516</v>
      </c>
      <c r="G8364" s="21"/>
      <c r="H8364" s="54"/>
      <c r="I8364" s="251" t="s">
        <v>5499</v>
      </c>
      <c r="J8364" s="54"/>
      <c r="K8364" s="24"/>
      <c r="L8364" s="54"/>
      <c r="M8364" s="54"/>
      <c r="N8364" s="44"/>
      <c r="P8364" s="45"/>
      <c r="Q8364" s="45"/>
      <c r="R8364" s="45"/>
      <c r="S8364" s="46"/>
      <c r="T8364" s="46"/>
      <c r="V8364" s="47"/>
      <c r="Z8364" s="48"/>
      <c r="AB8364" s="17"/>
      <c r="AC8364" s="17"/>
      <c r="AD8364" s="17"/>
      <c r="AE8364" s="17"/>
      <c r="AF8364" s="17"/>
      <c r="AG8364" s="17"/>
      <c r="AH8364" s="17"/>
      <c r="AJ8364" s="137" t="s">
        <v>4422</v>
      </c>
    </row>
    <row r="8365" spans="2:36" s="18" customFormat="1" ht="15" customHeight="1" x14ac:dyDescent="0.25">
      <c r="B8365" s="258" t="s">
        <v>7110</v>
      </c>
      <c r="C8365" s="200"/>
      <c r="D8365" s="21"/>
      <c r="E8365" s="200"/>
      <c r="F8365" s="251" t="s">
        <v>5516</v>
      </c>
      <c r="G8365" s="21"/>
      <c r="H8365" s="54"/>
      <c r="I8365" s="251" t="s">
        <v>5499</v>
      </c>
      <c r="J8365" s="54"/>
      <c r="K8365" s="24"/>
      <c r="L8365" s="54"/>
      <c r="M8365" s="54"/>
      <c r="N8365" s="44"/>
      <c r="P8365" s="45"/>
      <c r="Q8365" s="45"/>
      <c r="R8365" s="45"/>
      <c r="S8365" s="46"/>
      <c r="T8365" s="46"/>
      <c r="V8365" s="47"/>
      <c r="Z8365" s="48"/>
      <c r="AB8365" s="17"/>
      <c r="AC8365" s="17"/>
      <c r="AD8365" s="17"/>
      <c r="AE8365" s="17"/>
      <c r="AF8365" s="17"/>
      <c r="AG8365" s="17"/>
      <c r="AH8365" s="17"/>
      <c r="AJ8365" s="137" t="s">
        <v>4436</v>
      </c>
    </row>
    <row r="8366" spans="2:36" s="18" customFormat="1" ht="15" customHeight="1" x14ac:dyDescent="0.25">
      <c r="B8366" s="258" t="s">
        <v>7111</v>
      </c>
      <c r="C8366" s="228"/>
      <c r="D8366" s="143"/>
      <c r="E8366" s="228"/>
      <c r="F8366" s="239" t="s">
        <v>5601</v>
      </c>
      <c r="G8366" s="143"/>
      <c r="H8366" s="54"/>
      <c r="I8366" s="251" t="s">
        <v>5499</v>
      </c>
      <c r="J8366" s="54"/>
      <c r="K8366" s="24"/>
      <c r="L8366" s="54"/>
      <c r="M8366" s="54"/>
      <c r="N8366" s="44"/>
      <c r="P8366" s="45"/>
      <c r="Q8366" s="45"/>
      <c r="R8366" s="45"/>
      <c r="S8366" s="46"/>
      <c r="T8366" s="46"/>
      <c r="V8366" s="47"/>
      <c r="Z8366" s="48"/>
      <c r="AB8366" s="17"/>
      <c r="AC8366" s="17"/>
      <c r="AD8366" s="17"/>
      <c r="AE8366" s="17"/>
      <c r="AF8366" s="17"/>
      <c r="AG8366" s="17"/>
      <c r="AH8366" s="17"/>
      <c r="AJ8366" s="137" t="s">
        <v>4436</v>
      </c>
    </row>
    <row r="8367" spans="2:36" s="18" customFormat="1" ht="15" customHeight="1" x14ac:dyDescent="0.25">
      <c r="B8367" s="259" t="s">
        <v>7147</v>
      </c>
      <c r="C8367" s="211"/>
      <c r="D8367" s="212"/>
      <c r="E8367" s="211"/>
      <c r="F8367" s="239" t="s">
        <v>5601</v>
      </c>
      <c r="G8367" s="21"/>
      <c r="H8367" s="54"/>
      <c r="I8367" s="251" t="s">
        <v>5499</v>
      </c>
      <c r="J8367" s="54"/>
      <c r="K8367" s="24"/>
      <c r="L8367" s="54"/>
      <c r="M8367" s="54"/>
      <c r="N8367" s="44"/>
      <c r="P8367" s="45"/>
      <c r="Q8367" s="45"/>
      <c r="R8367" s="45"/>
      <c r="S8367" s="46"/>
      <c r="T8367" s="46"/>
      <c r="V8367" s="47"/>
      <c r="Z8367" s="48"/>
      <c r="AB8367" s="17"/>
      <c r="AC8367" s="17"/>
      <c r="AD8367" s="17"/>
      <c r="AE8367" s="17"/>
      <c r="AF8367" s="17"/>
      <c r="AG8367" s="17"/>
      <c r="AH8367" s="17"/>
      <c r="AJ8367" s="137"/>
    </row>
    <row r="8368" spans="2:36" s="18" customFormat="1" ht="24.95" customHeight="1" x14ac:dyDescent="0.25">
      <c r="B8368" s="264" t="s">
        <v>6468</v>
      </c>
      <c r="C8368" s="24"/>
      <c r="D8368" s="54"/>
      <c r="E8368" s="24"/>
      <c r="F8368" s="167"/>
      <c r="G8368" s="54"/>
      <c r="H8368" s="54"/>
      <c r="I8368" s="256"/>
      <c r="J8368" s="54"/>
      <c r="K8368" s="55"/>
      <c r="L8368" s="54"/>
      <c r="M8368" s="54"/>
      <c r="N8368" s="44"/>
      <c r="P8368" s="45"/>
      <c r="Q8368" s="45"/>
      <c r="R8368" s="45"/>
      <c r="S8368" s="46"/>
      <c r="T8368" s="46"/>
      <c r="V8368" s="47"/>
      <c r="Z8368" s="48"/>
      <c r="AB8368" s="17"/>
      <c r="AC8368" s="17"/>
      <c r="AD8368" s="17"/>
      <c r="AE8368" s="17"/>
      <c r="AF8368" s="17"/>
      <c r="AG8368" s="17"/>
      <c r="AH8368" s="17"/>
      <c r="AJ8368" s="136" t="s">
        <v>4419</v>
      </c>
    </row>
    <row r="8369" spans="2:39" s="18" customFormat="1" ht="15" customHeight="1" x14ac:dyDescent="0.25">
      <c r="B8369" s="257" t="s">
        <v>7125</v>
      </c>
      <c r="C8369" s="209"/>
      <c r="D8369" s="210"/>
      <c r="E8369" s="209"/>
      <c r="F8369" s="251" t="s">
        <v>5516</v>
      </c>
      <c r="G8369" s="21"/>
      <c r="H8369" s="54"/>
      <c r="I8369" s="251" t="s">
        <v>5499</v>
      </c>
      <c r="J8369" s="54"/>
      <c r="K8369" s="24"/>
      <c r="L8369" s="54"/>
      <c r="M8369" s="54"/>
      <c r="N8369" s="44"/>
      <c r="P8369" s="45"/>
      <c r="Q8369" s="45"/>
      <c r="R8369" s="45"/>
      <c r="S8369" s="46"/>
      <c r="T8369" s="46"/>
      <c r="V8369" s="47"/>
      <c r="Z8369" s="48"/>
      <c r="AB8369" s="17"/>
      <c r="AC8369" s="17"/>
      <c r="AD8369" s="17"/>
      <c r="AE8369" s="17"/>
      <c r="AF8369" s="17"/>
      <c r="AG8369" s="17"/>
      <c r="AH8369" s="17"/>
      <c r="AJ8369" s="137" t="s">
        <v>4420</v>
      </c>
    </row>
    <row r="8370" spans="2:39" s="18" customFormat="1" ht="15" customHeight="1" x14ac:dyDescent="0.25">
      <c r="B8370" s="258" t="s">
        <v>7126</v>
      </c>
      <c r="C8370" s="200"/>
      <c r="D8370" s="21"/>
      <c r="E8370" s="200"/>
      <c r="F8370" s="251" t="s">
        <v>5516</v>
      </c>
      <c r="G8370" s="21"/>
      <c r="H8370" s="54"/>
      <c r="I8370" s="251" t="s">
        <v>5499</v>
      </c>
      <c r="J8370" s="54"/>
      <c r="K8370" s="24"/>
      <c r="L8370" s="54"/>
      <c r="M8370" s="54"/>
      <c r="N8370" s="44"/>
      <c r="P8370" s="45"/>
      <c r="Q8370" s="45"/>
      <c r="R8370" s="45"/>
      <c r="S8370" s="46"/>
      <c r="T8370" s="46"/>
      <c r="V8370" s="47"/>
      <c r="Z8370" s="48"/>
      <c r="AB8370" s="17"/>
      <c r="AC8370" s="17"/>
      <c r="AD8370" s="17"/>
      <c r="AE8370" s="17"/>
      <c r="AF8370" s="17"/>
      <c r="AG8370" s="17"/>
      <c r="AH8370" s="17"/>
      <c r="AJ8370" s="137"/>
    </row>
    <row r="8371" spans="2:39" s="18" customFormat="1" ht="15" customHeight="1" x14ac:dyDescent="0.25">
      <c r="B8371" s="258" t="s">
        <v>7127</v>
      </c>
      <c r="C8371" s="200"/>
      <c r="D8371" s="21"/>
      <c r="E8371" s="200"/>
      <c r="F8371" s="251" t="s">
        <v>5516</v>
      </c>
      <c r="G8371" s="21"/>
      <c r="H8371" s="54"/>
      <c r="I8371" s="251" t="s">
        <v>5499</v>
      </c>
      <c r="J8371" s="54"/>
      <c r="K8371" s="24"/>
      <c r="L8371" s="54"/>
      <c r="M8371" s="54"/>
      <c r="N8371" s="44"/>
      <c r="P8371" s="45"/>
      <c r="Q8371" s="45"/>
      <c r="R8371" s="45"/>
      <c r="S8371" s="46"/>
      <c r="T8371" s="46"/>
      <c r="V8371" s="47"/>
      <c r="Z8371" s="48"/>
      <c r="AB8371" s="17"/>
      <c r="AC8371" s="17"/>
      <c r="AD8371" s="17"/>
      <c r="AE8371" s="17"/>
      <c r="AF8371" s="17"/>
      <c r="AG8371" s="17"/>
      <c r="AH8371" s="17"/>
      <c r="AJ8371" s="137" t="s">
        <v>4420</v>
      </c>
    </row>
    <row r="8372" spans="2:39" s="18" customFormat="1" ht="15" customHeight="1" x14ac:dyDescent="0.25">
      <c r="B8372" s="258" t="s">
        <v>7128</v>
      </c>
      <c r="C8372" s="200"/>
      <c r="D8372" s="21"/>
      <c r="E8372" s="200"/>
      <c r="F8372" s="251" t="s">
        <v>5516</v>
      </c>
      <c r="G8372" s="21"/>
      <c r="H8372" s="54"/>
      <c r="I8372" s="251" t="s">
        <v>5499</v>
      </c>
      <c r="J8372" s="54"/>
      <c r="K8372" s="24"/>
      <c r="L8372" s="54"/>
      <c r="M8372" s="54"/>
      <c r="N8372" s="44"/>
      <c r="P8372" s="45"/>
      <c r="Q8372" s="45"/>
      <c r="R8372" s="45"/>
      <c r="S8372" s="46"/>
      <c r="T8372" s="46"/>
      <c r="V8372" s="47"/>
      <c r="Z8372" s="48"/>
      <c r="AB8372" s="17"/>
      <c r="AC8372" s="17"/>
      <c r="AD8372" s="17"/>
      <c r="AE8372" s="17"/>
      <c r="AF8372" s="17"/>
      <c r="AG8372" s="17"/>
      <c r="AH8372" s="17"/>
      <c r="AJ8372" s="137" t="s">
        <v>4420</v>
      </c>
      <c r="AM8372" s="24"/>
    </row>
    <row r="8373" spans="2:39" s="18" customFormat="1" ht="15" customHeight="1" x14ac:dyDescent="0.25">
      <c r="B8373" s="258" t="s">
        <v>7129</v>
      </c>
      <c r="C8373" s="195"/>
      <c r="D8373" s="187"/>
      <c r="E8373" s="195"/>
      <c r="F8373" s="239" t="s">
        <v>5601</v>
      </c>
      <c r="G8373" s="178"/>
      <c r="H8373" s="54"/>
      <c r="I8373" s="251" t="s">
        <v>5499</v>
      </c>
      <c r="J8373" s="54"/>
      <c r="K8373" s="24"/>
      <c r="L8373" s="54"/>
      <c r="M8373" s="54"/>
      <c r="N8373" s="44"/>
      <c r="P8373" s="45"/>
      <c r="Q8373" s="45"/>
      <c r="R8373" s="45"/>
      <c r="S8373" s="46"/>
      <c r="T8373" s="46"/>
      <c r="V8373" s="47"/>
      <c r="Z8373" s="48"/>
      <c r="AB8373" s="17"/>
      <c r="AC8373" s="17"/>
      <c r="AD8373" s="17"/>
      <c r="AE8373" s="17"/>
      <c r="AF8373" s="17"/>
      <c r="AG8373" s="17"/>
      <c r="AH8373" s="17"/>
      <c r="AJ8373" s="137"/>
    </row>
    <row r="8374" spans="2:39" s="18" customFormat="1" ht="15" customHeight="1" x14ac:dyDescent="0.25">
      <c r="B8374" s="258" t="s">
        <v>7754</v>
      </c>
      <c r="C8374" s="104"/>
      <c r="D8374" s="21"/>
      <c r="E8374" s="200"/>
      <c r="F8374" s="239" t="s">
        <v>5601</v>
      </c>
      <c r="G8374" s="21"/>
      <c r="H8374" s="54"/>
      <c r="I8374" s="251" t="s">
        <v>5499</v>
      </c>
      <c r="J8374" s="54"/>
      <c r="K8374" s="24"/>
      <c r="L8374" s="54"/>
      <c r="M8374" s="54"/>
      <c r="N8374" s="44"/>
      <c r="P8374" s="45"/>
      <c r="Q8374" s="45"/>
      <c r="R8374" s="45"/>
      <c r="S8374" s="46"/>
      <c r="T8374" s="46"/>
      <c r="V8374" s="47"/>
      <c r="Z8374" s="48"/>
      <c r="AB8374" s="17"/>
      <c r="AC8374" s="17"/>
      <c r="AD8374" s="17"/>
      <c r="AE8374" s="17"/>
      <c r="AF8374" s="17"/>
      <c r="AG8374" s="17"/>
      <c r="AH8374" s="17"/>
      <c r="AJ8374" s="137"/>
    </row>
    <row r="8375" spans="2:39" s="18" customFormat="1" ht="15" customHeight="1" x14ac:dyDescent="0.25">
      <c r="B8375" s="259" t="s">
        <v>7130</v>
      </c>
      <c r="C8375" s="211"/>
      <c r="D8375" s="212"/>
      <c r="E8375" s="211"/>
      <c r="F8375" s="251" t="s">
        <v>5516</v>
      </c>
      <c r="G8375" s="21"/>
      <c r="H8375" s="54"/>
      <c r="I8375" s="251" t="s">
        <v>5499</v>
      </c>
      <c r="J8375" s="54"/>
      <c r="K8375" s="24"/>
      <c r="L8375" s="54"/>
      <c r="M8375" s="54"/>
      <c r="N8375" s="44"/>
      <c r="P8375" s="45"/>
      <c r="Q8375" s="45"/>
      <c r="R8375" s="45"/>
      <c r="S8375" s="46"/>
      <c r="T8375" s="46"/>
      <c r="V8375" s="47"/>
      <c r="Z8375" s="48"/>
      <c r="AB8375" s="17"/>
      <c r="AC8375" s="17"/>
      <c r="AD8375" s="17"/>
      <c r="AE8375" s="17"/>
      <c r="AF8375" s="17"/>
      <c r="AG8375" s="17"/>
      <c r="AH8375" s="17"/>
      <c r="AJ8375" s="137" t="s">
        <v>4436</v>
      </c>
    </row>
    <row r="8376" spans="2:39" s="18" customFormat="1" ht="24.95" customHeight="1" x14ac:dyDescent="0.25">
      <c r="B8376" s="264" t="s">
        <v>4189</v>
      </c>
      <c r="C8376" s="24"/>
      <c r="D8376" s="54"/>
      <c r="E8376" s="24"/>
      <c r="F8376" s="167"/>
      <c r="G8376" s="54"/>
      <c r="H8376" s="54"/>
      <c r="I8376" s="256"/>
      <c r="J8376" s="54"/>
      <c r="K8376" s="55"/>
      <c r="L8376" s="54"/>
      <c r="M8376" s="54"/>
      <c r="N8376" s="44"/>
      <c r="P8376" s="45"/>
      <c r="Q8376" s="45"/>
      <c r="R8376" s="45"/>
      <c r="S8376" s="46"/>
      <c r="T8376" s="46"/>
      <c r="V8376" s="47"/>
      <c r="Z8376" s="48"/>
      <c r="AB8376" s="17"/>
      <c r="AC8376" s="17"/>
      <c r="AD8376" s="17"/>
      <c r="AE8376" s="17"/>
      <c r="AF8376" s="17"/>
      <c r="AG8376" s="17"/>
      <c r="AH8376" s="17"/>
      <c r="AJ8376" s="168"/>
    </row>
    <row r="8377" spans="2:39" s="18" customFormat="1" ht="15" customHeight="1" x14ac:dyDescent="0.25">
      <c r="B8377" s="257" t="s">
        <v>5449</v>
      </c>
      <c r="C8377" s="209"/>
      <c r="D8377" s="210"/>
      <c r="E8377" s="209"/>
      <c r="F8377" s="251" t="s">
        <v>5516</v>
      </c>
      <c r="G8377" s="21"/>
      <c r="H8377" s="54"/>
      <c r="I8377" s="251" t="s">
        <v>5499</v>
      </c>
      <c r="J8377" s="54"/>
      <c r="K8377" s="24"/>
      <c r="L8377" s="54"/>
      <c r="M8377" s="54"/>
      <c r="N8377" s="44"/>
      <c r="P8377" s="45"/>
      <c r="Q8377" s="45"/>
      <c r="R8377" s="45"/>
      <c r="S8377" s="46"/>
      <c r="T8377" s="46"/>
      <c r="V8377" s="47"/>
      <c r="Z8377" s="48"/>
      <c r="AB8377" s="17"/>
      <c r="AC8377" s="17"/>
      <c r="AD8377" s="17"/>
      <c r="AE8377" s="17"/>
      <c r="AF8377" s="17"/>
      <c r="AG8377" s="17"/>
      <c r="AH8377" s="17"/>
      <c r="AI8377" s="24"/>
      <c r="AJ8377" s="94"/>
    </row>
    <row r="8378" spans="2:39" s="18" customFormat="1" ht="15" customHeight="1" x14ac:dyDescent="0.25">
      <c r="B8378" s="259" t="s">
        <v>5450</v>
      </c>
      <c r="C8378" s="211"/>
      <c r="D8378" s="212"/>
      <c r="E8378" s="211"/>
      <c r="F8378" s="251" t="s">
        <v>5516</v>
      </c>
      <c r="G8378" s="21"/>
      <c r="H8378" s="54"/>
      <c r="I8378" s="251" t="s">
        <v>5499</v>
      </c>
      <c r="J8378" s="54"/>
      <c r="K8378" s="24"/>
      <c r="L8378" s="54"/>
      <c r="M8378" s="54"/>
      <c r="N8378" s="44"/>
      <c r="P8378" s="45"/>
      <c r="Q8378" s="45"/>
      <c r="R8378" s="45"/>
      <c r="S8378" s="46"/>
      <c r="T8378" s="46"/>
      <c r="V8378" s="47"/>
      <c r="Z8378" s="48"/>
      <c r="AB8378" s="17"/>
      <c r="AC8378" s="17"/>
      <c r="AD8378" s="17"/>
      <c r="AE8378" s="17"/>
      <c r="AF8378" s="17"/>
      <c r="AG8378" s="17"/>
      <c r="AH8378" s="17"/>
      <c r="AJ8378" s="94"/>
    </row>
    <row r="8379" spans="2:39" s="18" customFormat="1" ht="24.95" customHeight="1" x14ac:dyDescent="0.25">
      <c r="B8379" s="264" t="s">
        <v>5515</v>
      </c>
      <c r="C8379" s="24"/>
      <c r="D8379" s="54"/>
      <c r="F8379" s="24"/>
      <c r="G8379" s="54"/>
      <c r="H8379" s="54"/>
      <c r="I8379" s="256"/>
      <c r="J8379" s="54"/>
      <c r="K8379" s="55"/>
      <c r="L8379" s="54"/>
      <c r="M8379" s="54"/>
      <c r="N8379" s="54"/>
      <c r="O8379" s="54"/>
      <c r="P8379" s="54"/>
      <c r="Q8379" s="55"/>
      <c r="R8379" s="45"/>
      <c r="S8379" s="46"/>
      <c r="T8379" s="46"/>
      <c r="V8379" s="47"/>
      <c r="Z8379" s="48"/>
      <c r="AB8379" s="17"/>
      <c r="AC8379" s="17"/>
      <c r="AD8379" s="17"/>
      <c r="AE8379" s="17"/>
      <c r="AF8379" s="17"/>
      <c r="AG8379" s="17"/>
      <c r="AH8379" s="17"/>
      <c r="AJ8379" s="168"/>
    </row>
    <row r="8380" spans="2:39" s="18" customFormat="1" ht="15" customHeight="1" x14ac:dyDescent="0.25">
      <c r="B8380" s="257" t="s">
        <v>7131</v>
      </c>
      <c r="C8380" s="209"/>
      <c r="D8380" s="230"/>
      <c r="E8380" s="209"/>
      <c r="F8380" s="251" t="s">
        <v>5516</v>
      </c>
      <c r="G8380" s="21"/>
      <c r="H8380" s="54"/>
      <c r="I8380" s="251" t="s">
        <v>5499</v>
      </c>
      <c r="J8380" s="54"/>
      <c r="K8380" s="24"/>
      <c r="L8380" s="54"/>
      <c r="M8380" s="54"/>
      <c r="N8380" s="44"/>
      <c r="P8380" s="45"/>
      <c r="Q8380" s="45"/>
      <c r="R8380" s="45"/>
      <c r="S8380" s="46"/>
      <c r="T8380" s="46"/>
      <c r="V8380" s="47"/>
      <c r="Z8380" s="48"/>
      <c r="AB8380" s="17"/>
      <c r="AC8380" s="17"/>
      <c r="AD8380" s="17"/>
      <c r="AE8380" s="17"/>
      <c r="AF8380" s="17"/>
      <c r="AG8380" s="17"/>
      <c r="AH8380" s="17"/>
      <c r="AJ8380" s="94"/>
    </row>
    <row r="8381" spans="2:39" s="18" customFormat="1" ht="15" customHeight="1" x14ac:dyDescent="0.25">
      <c r="B8381" s="258" t="s">
        <v>7132</v>
      </c>
      <c r="C8381" s="139"/>
      <c r="D8381" s="141"/>
      <c r="E8381" s="195"/>
      <c r="F8381" s="239" t="s">
        <v>5601</v>
      </c>
      <c r="G8381" s="178"/>
      <c r="H8381" s="54"/>
      <c r="I8381" s="251" t="s">
        <v>5499</v>
      </c>
      <c r="J8381" s="54"/>
      <c r="K8381" s="24"/>
      <c r="L8381" s="54"/>
      <c r="M8381" s="54"/>
      <c r="N8381" s="44"/>
      <c r="P8381" s="45"/>
      <c r="Q8381" s="45"/>
      <c r="R8381" s="45"/>
      <c r="S8381" s="46"/>
      <c r="T8381" s="46"/>
      <c r="V8381" s="47"/>
      <c r="Z8381" s="48"/>
      <c r="AB8381" s="17"/>
      <c r="AC8381" s="17"/>
      <c r="AD8381" s="17"/>
      <c r="AE8381" s="17"/>
      <c r="AF8381" s="17"/>
      <c r="AG8381" s="17"/>
      <c r="AH8381" s="17"/>
      <c r="AJ8381" s="94"/>
    </row>
    <row r="8382" spans="2:39" s="18" customFormat="1" ht="15" customHeight="1" x14ac:dyDescent="0.25">
      <c r="B8382" s="259" t="s">
        <v>7133</v>
      </c>
      <c r="C8382" s="219"/>
      <c r="D8382" s="231"/>
      <c r="E8382" s="205"/>
      <c r="F8382" s="239" t="s">
        <v>5601</v>
      </c>
      <c r="G8382" s="178"/>
      <c r="H8382" s="54"/>
      <c r="I8382" s="251" t="s">
        <v>5499</v>
      </c>
      <c r="J8382" s="54"/>
      <c r="K8382" s="24"/>
      <c r="L8382" s="54"/>
      <c r="M8382" s="54"/>
      <c r="N8382" s="44"/>
      <c r="P8382" s="45"/>
      <c r="Q8382" s="45"/>
      <c r="R8382" s="45"/>
      <c r="S8382" s="46"/>
      <c r="T8382" s="46"/>
      <c r="V8382" s="47"/>
      <c r="Z8382" s="48"/>
      <c r="AB8382" s="17"/>
      <c r="AC8382" s="17"/>
      <c r="AD8382" s="17"/>
      <c r="AE8382" s="17"/>
      <c r="AF8382" s="17"/>
      <c r="AG8382" s="17"/>
      <c r="AH8382" s="17"/>
      <c r="AJ8382" s="94"/>
    </row>
    <row r="8383" spans="2:39" s="18" customFormat="1" ht="24.95" customHeight="1" x14ac:dyDescent="0.25">
      <c r="B8383" s="264" t="s">
        <v>4187</v>
      </c>
      <c r="C8383" s="24"/>
      <c r="D8383" s="54"/>
      <c r="F8383" s="24"/>
      <c r="G8383" s="54"/>
      <c r="H8383" s="54"/>
      <c r="I8383" s="256"/>
      <c r="J8383" s="54"/>
      <c r="K8383" s="55"/>
      <c r="L8383" s="54"/>
      <c r="M8383" s="54"/>
      <c r="N8383" s="54"/>
      <c r="O8383" s="54"/>
      <c r="P8383" s="55"/>
      <c r="Q8383" s="56"/>
      <c r="R8383" s="45"/>
      <c r="S8383" s="46"/>
      <c r="T8383" s="46"/>
      <c r="V8383" s="47"/>
      <c r="Z8383" s="48"/>
      <c r="AB8383" s="17"/>
      <c r="AC8383" s="17"/>
      <c r="AD8383" s="17"/>
      <c r="AE8383" s="17"/>
      <c r="AF8383" s="17"/>
      <c r="AG8383" s="17"/>
      <c r="AH8383" s="17"/>
      <c r="AJ8383" s="136" t="s">
        <v>4419</v>
      </c>
    </row>
    <row r="8384" spans="2:39" s="18" customFormat="1" ht="15" customHeight="1" x14ac:dyDescent="0.25">
      <c r="B8384" s="257" t="s">
        <v>7134</v>
      </c>
      <c r="C8384" s="209"/>
      <c r="D8384" s="210"/>
      <c r="E8384" s="209"/>
      <c r="F8384" s="227"/>
      <c r="G8384" s="21"/>
      <c r="H8384" s="54"/>
      <c r="I8384" s="251" t="s">
        <v>5499</v>
      </c>
      <c r="J8384" s="54"/>
      <c r="K8384" s="24"/>
      <c r="L8384" s="54"/>
      <c r="M8384" s="54"/>
      <c r="N8384" s="44"/>
      <c r="P8384" s="45"/>
      <c r="Q8384" s="45"/>
      <c r="R8384" s="45"/>
      <c r="S8384" s="46"/>
      <c r="T8384" s="46"/>
      <c r="V8384" s="47"/>
      <c r="Z8384" s="48"/>
      <c r="AB8384" s="17"/>
      <c r="AC8384" s="17"/>
      <c r="AD8384" s="17"/>
      <c r="AE8384" s="17"/>
      <c r="AF8384" s="17"/>
      <c r="AG8384" s="17"/>
      <c r="AH8384" s="17"/>
      <c r="AJ8384" s="137" t="s">
        <v>4460</v>
      </c>
    </row>
    <row r="8385" spans="2:36" s="18" customFormat="1" ht="15" customHeight="1" x14ac:dyDescent="0.25">
      <c r="B8385" s="258" t="s">
        <v>7135</v>
      </c>
      <c r="C8385" s="139"/>
      <c r="D8385" s="140"/>
      <c r="E8385" s="195"/>
      <c r="F8385" s="239" t="s">
        <v>5601</v>
      </c>
      <c r="G8385" s="178"/>
      <c r="H8385" s="54"/>
      <c r="I8385" s="251" t="s">
        <v>5499</v>
      </c>
      <c r="J8385" s="54"/>
      <c r="K8385" s="24"/>
      <c r="L8385" s="54"/>
      <c r="M8385" s="54"/>
      <c r="N8385" s="44"/>
      <c r="P8385" s="45"/>
      <c r="Q8385" s="45"/>
      <c r="R8385" s="45"/>
      <c r="S8385" s="46"/>
      <c r="T8385" s="46"/>
      <c r="V8385" s="47"/>
      <c r="Z8385" s="48"/>
      <c r="AB8385" s="17"/>
      <c r="AC8385" s="17"/>
      <c r="AD8385" s="17"/>
      <c r="AE8385" s="17"/>
      <c r="AF8385" s="17"/>
      <c r="AG8385" s="17"/>
      <c r="AH8385" s="17"/>
      <c r="AJ8385" s="137" t="s">
        <v>4460</v>
      </c>
    </row>
    <row r="8386" spans="2:36" s="18" customFormat="1" ht="15" customHeight="1" x14ac:dyDescent="0.25">
      <c r="B8386" s="258" t="s">
        <v>7136</v>
      </c>
      <c r="C8386" s="200"/>
      <c r="D8386" s="21"/>
      <c r="E8386" s="200"/>
      <c r="F8386" s="229"/>
      <c r="G8386" s="21"/>
      <c r="H8386" s="54"/>
      <c r="I8386" s="251" t="s">
        <v>5499</v>
      </c>
      <c r="J8386" s="54"/>
      <c r="K8386" s="24"/>
      <c r="L8386" s="54"/>
      <c r="M8386" s="54"/>
      <c r="N8386" s="44"/>
      <c r="P8386" s="45"/>
      <c r="Q8386" s="45"/>
      <c r="R8386" s="45"/>
      <c r="S8386" s="46"/>
      <c r="T8386" s="46"/>
      <c r="V8386" s="47"/>
      <c r="Z8386" s="48"/>
      <c r="AB8386" s="17"/>
      <c r="AC8386" s="17"/>
      <c r="AD8386" s="17"/>
      <c r="AE8386" s="17"/>
      <c r="AF8386" s="17"/>
      <c r="AG8386" s="17"/>
      <c r="AH8386" s="17"/>
      <c r="AJ8386" s="137" t="s">
        <v>4461</v>
      </c>
    </row>
    <row r="8387" spans="2:36" s="18" customFormat="1" ht="15" customHeight="1" x14ac:dyDescent="0.25">
      <c r="B8387" s="258" t="s">
        <v>7137</v>
      </c>
      <c r="C8387" s="200"/>
      <c r="D8387" s="21"/>
      <c r="E8387" s="200"/>
      <c r="F8387" s="229"/>
      <c r="G8387" s="21"/>
      <c r="H8387" s="54"/>
      <c r="I8387" s="251" t="s">
        <v>5499</v>
      </c>
      <c r="J8387" s="54"/>
      <c r="K8387" s="24"/>
      <c r="L8387" s="54"/>
      <c r="M8387" s="54"/>
      <c r="N8387" s="44"/>
      <c r="P8387" s="45"/>
      <c r="Q8387" s="45"/>
      <c r="R8387" s="45"/>
      <c r="S8387" s="46"/>
      <c r="T8387" s="46"/>
      <c r="V8387" s="47"/>
      <c r="Z8387" s="48"/>
      <c r="AB8387" s="17"/>
      <c r="AC8387" s="17"/>
      <c r="AD8387" s="17"/>
      <c r="AE8387" s="17"/>
      <c r="AF8387" s="17"/>
      <c r="AG8387" s="17"/>
      <c r="AH8387" s="17"/>
      <c r="AJ8387" s="137" t="s">
        <v>4462</v>
      </c>
    </row>
    <row r="8388" spans="2:36" s="18" customFormat="1" ht="15" customHeight="1" x14ac:dyDescent="0.25">
      <c r="B8388" s="259" t="s">
        <v>7138</v>
      </c>
      <c r="C8388" s="219"/>
      <c r="D8388" s="232"/>
      <c r="E8388" s="205"/>
      <c r="F8388" s="239" t="s">
        <v>5601</v>
      </c>
      <c r="G8388" s="178"/>
      <c r="H8388" s="54"/>
      <c r="I8388" s="251" t="s">
        <v>5499</v>
      </c>
      <c r="J8388" s="54"/>
      <c r="K8388" s="24"/>
      <c r="L8388" s="54"/>
      <c r="M8388" s="54"/>
      <c r="N8388" s="44"/>
      <c r="P8388" s="45"/>
      <c r="Q8388" s="45"/>
      <c r="R8388" s="45"/>
      <c r="S8388" s="46"/>
      <c r="T8388" s="46"/>
      <c r="V8388" s="47"/>
      <c r="Z8388" s="48"/>
      <c r="AB8388" s="17"/>
      <c r="AC8388" s="17"/>
      <c r="AD8388" s="17"/>
      <c r="AE8388" s="17"/>
      <c r="AF8388" s="17"/>
      <c r="AG8388" s="17"/>
      <c r="AH8388" s="17"/>
      <c r="AJ8388" s="137" t="s">
        <v>5699</v>
      </c>
    </row>
    <row r="8389" spans="2:36" s="18" customFormat="1" ht="24.95" customHeight="1" x14ac:dyDescent="0.25">
      <c r="B8389" s="264" t="s">
        <v>7093</v>
      </c>
      <c r="C8389" s="24"/>
      <c r="D8389" s="54"/>
      <c r="F8389" s="24"/>
      <c r="G8389" s="54"/>
      <c r="H8389" s="54"/>
      <c r="I8389" s="256"/>
      <c r="J8389" s="54"/>
      <c r="K8389" s="55"/>
      <c r="L8389" s="54"/>
      <c r="M8389" s="54"/>
      <c r="N8389" s="54"/>
      <c r="O8389" s="55"/>
      <c r="P8389" s="56"/>
      <c r="Q8389" s="56"/>
      <c r="R8389" s="45"/>
      <c r="S8389" s="46"/>
      <c r="T8389" s="46"/>
      <c r="V8389" s="47"/>
      <c r="Z8389" s="48"/>
      <c r="AB8389" s="17"/>
      <c r="AC8389" s="17"/>
      <c r="AD8389" s="17"/>
      <c r="AE8389" s="17"/>
      <c r="AF8389" s="17"/>
      <c r="AG8389" s="17"/>
      <c r="AH8389" s="17"/>
      <c r="AJ8389" s="137" t="s">
        <v>4419</v>
      </c>
    </row>
    <row r="8390" spans="2:36" s="18" customFormat="1" ht="15" customHeight="1" x14ac:dyDescent="0.25">
      <c r="B8390" s="260" t="s">
        <v>7139</v>
      </c>
      <c r="C8390" s="233"/>
      <c r="D8390" s="234"/>
      <c r="E8390" s="207"/>
      <c r="F8390" s="239" t="s">
        <v>5601</v>
      </c>
      <c r="G8390" s="178"/>
      <c r="H8390" s="54"/>
      <c r="I8390" s="251" t="s">
        <v>5499</v>
      </c>
      <c r="J8390" s="54"/>
      <c r="K8390" s="24"/>
      <c r="L8390" s="54"/>
      <c r="M8390" s="54"/>
      <c r="N8390" s="44"/>
      <c r="P8390" s="45"/>
      <c r="Q8390" s="45"/>
      <c r="R8390" s="45"/>
      <c r="S8390" s="46"/>
      <c r="T8390" s="46"/>
      <c r="V8390" s="47"/>
      <c r="Z8390" s="48"/>
      <c r="AB8390" s="17"/>
      <c r="AC8390" s="17"/>
      <c r="AD8390" s="17"/>
      <c r="AE8390" s="17"/>
      <c r="AF8390" s="17"/>
      <c r="AG8390" s="17"/>
      <c r="AH8390" s="17"/>
      <c r="AJ8390" s="137" t="s">
        <v>4463</v>
      </c>
    </row>
    <row r="8391" spans="2:36" s="18" customFormat="1" ht="24.95" customHeight="1" x14ac:dyDescent="0.25">
      <c r="B8391" s="264" t="s">
        <v>4188</v>
      </c>
      <c r="C8391" s="24"/>
      <c r="D8391" s="54"/>
      <c r="F8391" s="24"/>
      <c r="G8391" s="54"/>
      <c r="H8391" s="54"/>
      <c r="I8391" s="256"/>
      <c r="J8391" s="54"/>
      <c r="K8391" s="55"/>
      <c r="L8391" s="54"/>
      <c r="M8391" s="54"/>
      <c r="N8391" s="54"/>
      <c r="O8391" s="55"/>
      <c r="P8391" s="56"/>
      <c r="Q8391" s="56"/>
      <c r="R8391" s="45"/>
      <c r="S8391" s="46"/>
      <c r="T8391" s="46"/>
      <c r="V8391" s="47"/>
      <c r="Z8391" s="48"/>
      <c r="AB8391" s="17"/>
      <c r="AC8391" s="17"/>
      <c r="AD8391" s="17"/>
      <c r="AE8391" s="17"/>
      <c r="AF8391" s="17"/>
      <c r="AG8391" s="17"/>
      <c r="AH8391" s="17"/>
      <c r="AJ8391" s="137" t="s">
        <v>4419</v>
      </c>
    </row>
    <row r="8392" spans="2:36" s="18" customFormat="1" ht="15" customHeight="1" x14ac:dyDescent="0.25">
      <c r="B8392" s="257" t="s">
        <v>7140</v>
      </c>
      <c r="C8392" s="209"/>
      <c r="D8392" s="210"/>
      <c r="E8392" s="209"/>
      <c r="F8392" s="251" t="s">
        <v>5516</v>
      </c>
      <c r="G8392" s="21"/>
      <c r="H8392" s="54"/>
      <c r="I8392" s="251" t="s">
        <v>5499</v>
      </c>
      <c r="J8392" s="54"/>
      <c r="K8392" s="24"/>
      <c r="L8392" s="54"/>
      <c r="M8392" s="54"/>
      <c r="N8392" s="44"/>
      <c r="P8392" s="45"/>
      <c r="Q8392" s="45"/>
      <c r="R8392" s="45"/>
      <c r="S8392" s="46"/>
      <c r="T8392" s="46"/>
      <c r="V8392" s="47"/>
      <c r="Z8392" s="48"/>
      <c r="AB8392" s="17"/>
      <c r="AC8392" s="17"/>
      <c r="AD8392" s="17"/>
      <c r="AE8392" s="17"/>
      <c r="AF8392" s="17"/>
      <c r="AG8392" s="17"/>
      <c r="AH8392" s="17"/>
      <c r="AJ8392" s="137" t="s">
        <v>4463</v>
      </c>
    </row>
    <row r="8393" spans="2:36" s="18" customFormat="1" ht="15" customHeight="1" x14ac:dyDescent="0.25">
      <c r="B8393" s="259" t="s">
        <v>7141</v>
      </c>
      <c r="C8393" s="211"/>
      <c r="D8393" s="212"/>
      <c r="E8393" s="211"/>
      <c r="F8393" s="251" t="s">
        <v>5516</v>
      </c>
      <c r="G8393" s="21"/>
      <c r="H8393" s="54"/>
      <c r="I8393" s="251" t="s">
        <v>5499</v>
      </c>
      <c r="J8393" s="54"/>
      <c r="K8393" s="24"/>
      <c r="L8393" s="54"/>
      <c r="M8393" s="54"/>
      <c r="N8393" s="44"/>
      <c r="P8393" s="45"/>
      <c r="Q8393" s="45"/>
      <c r="R8393" s="45"/>
      <c r="S8393" s="46"/>
      <c r="T8393" s="46"/>
      <c r="V8393" s="47"/>
      <c r="Z8393" s="48"/>
      <c r="AB8393" s="17"/>
      <c r="AC8393" s="17"/>
      <c r="AD8393" s="17"/>
      <c r="AE8393" s="17"/>
      <c r="AF8393" s="17"/>
      <c r="AG8393" s="17"/>
      <c r="AH8393" s="17"/>
      <c r="AJ8393" s="137" t="s">
        <v>4463</v>
      </c>
    </row>
    <row r="8394" spans="2:36" s="18" customFormat="1" ht="24.95" customHeight="1" x14ac:dyDescent="0.25">
      <c r="B8394" s="264" t="s">
        <v>3736</v>
      </c>
      <c r="C8394" s="24"/>
      <c r="D8394" s="54"/>
      <c r="F8394" s="24"/>
      <c r="G8394" s="54"/>
      <c r="H8394" s="54"/>
      <c r="I8394" s="256"/>
      <c r="J8394" s="54"/>
      <c r="K8394" s="55"/>
      <c r="L8394" s="54"/>
      <c r="M8394" s="54"/>
      <c r="N8394" s="44"/>
      <c r="P8394" s="45"/>
      <c r="Q8394" s="45"/>
      <c r="R8394" s="45"/>
      <c r="S8394" s="46"/>
      <c r="T8394" s="46"/>
      <c r="V8394" s="47"/>
      <c r="Z8394" s="48"/>
      <c r="AB8394" s="17"/>
      <c r="AC8394" s="17"/>
      <c r="AD8394" s="17"/>
      <c r="AE8394" s="17"/>
      <c r="AF8394" s="17"/>
      <c r="AG8394" s="17"/>
      <c r="AH8394" s="17"/>
      <c r="AJ8394" s="137"/>
    </row>
    <row r="8395" spans="2:36" s="18" customFormat="1" ht="15" customHeight="1" x14ac:dyDescent="0.25">
      <c r="B8395" s="257" t="s">
        <v>5451</v>
      </c>
      <c r="C8395" s="209"/>
      <c r="D8395" s="210"/>
      <c r="E8395" s="209"/>
      <c r="F8395" s="251" t="s">
        <v>5516</v>
      </c>
      <c r="G8395" s="21"/>
      <c r="H8395" s="54"/>
      <c r="I8395" s="251" t="s">
        <v>5499</v>
      </c>
      <c r="J8395" s="54"/>
      <c r="K8395" s="24"/>
      <c r="L8395" s="54"/>
      <c r="M8395" s="54"/>
      <c r="N8395" s="44"/>
      <c r="P8395" s="45"/>
      <c r="Q8395" s="45"/>
      <c r="R8395" s="45"/>
      <c r="S8395" s="46"/>
      <c r="T8395" s="46"/>
      <c r="V8395" s="47"/>
      <c r="Z8395" s="48"/>
      <c r="AB8395" s="17"/>
      <c r="AC8395" s="17"/>
      <c r="AD8395" s="17"/>
      <c r="AE8395" s="17"/>
      <c r="AF8395" s="17"/>
      <c r="AG8395" s="17"/>
      <c r="AH8395" s="17"/>
      <c r="AJ8395" s="137"/>
    </row>
    <row r="8396" spans="2:36" s="18" customFormat="1" ht="15" customHeight="1" x14ac:dyDescent="0.25">
      <c r="B8396" s="259" t="s">
        <v>5452</v>
      </c>
      <c r="C8396" s="211"/>
      <c r="D8396" s="212"/>
      <c r="E8396" s="211"/>
      <c r="F8396" s="251" t="s">
        <v>5516</v>
      </c>
      <c r="G8396" s="21"/>
      <c r="H8396" s="54"/>
      <c r="I8396" s="251" t="s">
        <v>5499</v>
      </c>
      <c r="J8396" s="54"/>
      <c r="K8396" s="24"/>
      <c r="L8396" s="54"/>
      <c r="M8396" s="54"/>
      <c r="N8396" s="44"/>
      <c r="P8396" s="45"/>
      <c r="Q8396" s="45"/>
      <c r="R8396" s="45"/>
      <c r="S8396" s="46"/>
      <c r="T8396" s="46"/>
      <c r="V8396" s="47"/>
      <c r="Z8396" s="48"/>
      <c r="AB8396" s="17"/>
      <c r="AC8396" s="17"/>
      <c r="AD8396" s="17"/>
      <c r="AE8396" s="17"/>
      <c r="AF8396" s="17"/>
      <c r="AG8396" s="17"/>
      <c r="AH8396" s="17"/>
      <c r="AJ8396" s="137"/>
    </row>
    <row r="8397" spans="2:36" s="18" customFormat="1" ht="24.95" customHeight="1" x14ac:dyDescent="0.25">
      <c r="B8397" s="264" t="s">
        <v>4190</v>
      </c>
      <c r="C8397" s="24"/>
      <c r="D8397" s="54"/>
      <c r="F8397" s="24"/>
      <c r="G8397" s="54"/>
      <c r="H8397" s="54"/>
      <c r="I8397" s="256"/>
      <c r="J8397" s="54"/>
      <c r="K8397" s="55"/>
      <c r="L8397" s="54"/>
      <c r="M8397" s="54"/>
      <c r="N8397" s="44"/>
      <c r="P8397" s="45"/>
      <c r="Q8397" s="45"/>
      <c r="R8397" s="45"/>
      <c r="S8397" s="46"/>
      <c r="T8397" s="46"/>
      <c r="V8397" s="47"/>
      <c r="Z8397" s="48"/>
      <c r="AB8397" s="17"/>
      <c r="AC8397" s="17"/>
      <c r="AD8397" s="17"/>
      <c r="AE8397" s="17"/>
      <c r="AF8397" s="17"/>
      <c r="AG8397" s="17"/>
      <c r="AH8397" s="17"/>
      <c r="AJ8397" s="137"/>
    </row>
    <row r="8398" spans="2:36" s="18" customFormat="1" ht="15" customHeight="1" x14ac:dyDescent="0.25">
      <c r="B8398" s="257" t="s">
        <v>3279</v>
      </c>
      <c r="C8398" s="209"/>
      <c r="D8398" s="210"/>
      <c r="E8398" s="209"/>
      <c r="F8398" s="251" t="s">
        <v>5516</v>
      </c>
      <c r="G8398" s="21"/>
      <c r="H8398" s="54"/>
      <c r="I8398" s="251" t="s">
        <v>5499</v>
      </c>
      <c r="J8398" s="54"/>
      <c r="K8398" s="24"/>
      <c r="L8398" s="54"/>
      <c r="M8398" s="54"/>
      <c r="N8398" s="44"/>
      <c r="P8398" s="45"/>
      <c r="Q8398" s="45"/>
      <c r="R8398" s="45"/>
      <c r="S8398" s="46"/>
      <c r="T8398" s="46"/>
      <c r="V8398" s="47"/>
      <c r="Z8398" s="48"/>
      <c r="AB8398" s="17"/>
      <c r="AC8398" s="17"/>
      <c r="AD8398" s="17"/>
      <c r="AE8398" s="17"/>
      <c r="AF8398" s="17"/>
      <c r="AG8398" s="17"/>
      <c r="AH8398" s="17"/>
      <c r="AJ8398" s="137"/>
    </row>
    <row r="8399" spans="2:36" s="18" customFormat="1" ht="15" customHeight="1" x14ac:dyDescent="0.25">
      <c r="B8399" s="258" t="s">
        <v>5700</v>
      </c>
      <c r="C8399" s="139"/>
      <c r="D8399" s="142"/>
      <c r="E8399" s="195"/>
      <c r="F8399" s="239" t="s">
        <v>5601</v>
      </c>
      <c r="G8399" s="178"/>
      <c r="H8399" s="54"/>
      <c r="I8399" s="251" t="s">
        <v>5499</v>
      </c>
      <c r="J8399" s="54"/>
      <c r="K8399" s="24"/>
      <c r="L8399" s="54"/>
      <c r="M8399" s="54"/>
      <c r="N8399" s="44"/>
      <c r="P8399" s="45"/>
      <c r="Q8399" s="45"/>
      <c r="R8399" s="45"/>
      <c r="S8399" s="46"/>
      <c r="T8399" s="46"/>
      <c r="V8399" s="47"/>
      <c r="Z8399" s="48"/>
      <c r="AB8399" s="17"/>
      <c r="AC8399" s="17"/>
      <c r="AD8399" s="17"/>
      <c r="AE8399" s="17"/>
      <c r="AF8399" s="17"/>
      <c r="AG8399" s="17"/>
      <c r="AH8399" s="17"/>
      <c r="AJ8399" s="137"/>
    </row>
    <row r="8400" spans="2:36" s="18" customFormat="1" ht="15" customHeight="1" x14ac:dyDescent="0.25">
      <c r="B8400" s="259" t="s">
        <v>6492</v>
      </c>
      <c r="C8400" s="211"/>
      <c r="D8400" s="212"/>
      <c r="E8400" s="211"/>
      <c r="F8400" s="251" t="s">
        <v>5516</v>
      </c>
      <c r="G8400" s="21"/>
      <c r="H8400" s="54"/>
      <c r="I8400" s="251" t="s">
        <v>5499</v>
      </c>
      <c r="J8400" s="54"/>
      <c r="K8400" s="24"/>
      <c r="L8400" s="54"/>
      <c r="M8400" s="54"/>
      <c r="N8400" s="44"/>
      <c r="P8400" s="45"/>
      <c r="Q8400" s="45"/>
      <c r="R8400" s="45"/>
      <c r="S8400" s="46"/>
      <c r="T8400" s="46"/>
      <c r="V8400" s="47"/>
      <c r="Z8400" s="48"/>
      <c r="AB8400" s="17"/>
      <c r="AC8400" s="17"/>
      <c r="AD8400" s="17"/>
      <c r="AE8400" s="17"/>
      <c r="AF8400" s="17"/>
      <c r="AG8400" s="17"/>
      <c r="AH8400" s="17"/>
      <c r="AJ8400" s="137"/>
    </row>
    <row r="8401" spans="2:40" s="18" customFormat="1" ht="24.95" customHeight="1" x14ac:dyDescent="0.25">
      <c r="B8401" s="264" t="s">
        <v>3739</v>
      </c>
      <c r="C8401" s="24"/>
      <c r="D8401" s="54"/>
      <c r="F8401" s="24"/>
      <c r="G8401" s="54"/>
      <c r="H8401" s="54"/>
      <c r="I8401" s="256"/>
      <c r="J8401" s="54"/>
      <c r="K8401" s="55"/>
      <c r="L8401" s="54"/>
      <c r="M8401" s="54"/>
      <c r="N8401" s="44"/>
      <c r="P8401" s="45"/>
      <c r="Q8401" s="45"/>
      <c r="R8401" s="45"/>
      <c r="S8401" s="46"/>
      <c r="T8401" s="46"/>
      <c r="V8401" s="47"/>
      <c r="Z8401" s="48"/>
      <c r="AB8401" s="17"/>
      <c r="AC8401" s="17"/>
      <c r="AD8401" s="17"/>
      <c r="AE8401" s="17"/>
      <c r="AF8401" s="17"/>
      <c r="AG8401" s="17"/>
      <c r="AH8401" s="17"/>
      <c r="AJ8401" s="136" t="s">
        <v>4419</v>
      </c>
    </row>
    <row r="8402" spans="2:40" s="18" customFormat="1" ht="15" customHeight="1" x14ac:dyDescent="0.25">
      <c r="B8402" s="257" t="s">
        <v>3280</v>
      </c>
      <c r="C8402" s="209"/>
      <c r="D8402" s="210"/>
      <c r="E8402" s="209"/>
      <c r="F8402" s="251" t="s">
        <v>5516</v>
      </c>
      <c r="G8402" s="21"/>
      <c r="H8402" s="54"/>
      <c r="I8402" s="251" t="s">
        <v>5499</v>
      </c>
      <c r="J8402" s="54"/>
      <c r="K8402" s="24"/>
      <c r="L8402" s="54"/>
      <c r="M8402" s="54"/>
      <c r="N8402" s="44"/>
      <c r="P8402" s="45"/>
      <c r="Q8402" s="45"/>
      <c r="R8402" s="45"/>
      <c r="S8402" s="46"/>
      <c r="T8402" s="46"/>
      <c r="V8402" s="47"/>
      <c r="Z8402" s="48"/>
      <c r="AB8402" s="17"/>
      <c r="AC8402" s="17"/>
      <c r="AD8402" s="17"/>
      <c r="AE8402" s="17"/>
      <c r="AF8402" s="17"/>
      <c r="AG8402" s="17"/>
      <c r="AH8402" s="17"/>
      <c r="AJ8402" s="137"/>
    </row>
    <row r="8403" spans="2:40" s="18" customFormat="1" ht="15" customHeight="1" x14ac:dyDescent="0.25">
      <c r="B8403" s="258" t="s">
        <v>5453</v>
      </c>
      <c r="C8403" s="200"/>
      <c r="D8403" s="21"/>
      <c r="E8403" s="200"/>
      <c r="F8403" s="251" t="s">
        <v>5516</v>
      </c>
      <c r="G8403" s="21"/>
      <c r="H8403" s="54"/>
      <c r="I8403" s="251" t="s">
        <v>5499</v>
      </c>
      <c r="J8403" s="54"/>
      <c r="K8403" s="24"/>
      <c r="L8403" s="54"/>
      <c r="M8403" s="54"/>
      <c r="N8403" s="44"/>
      <c r="P8403" s="45"/>
      <c r="Q8403" s="45"/>
      <c r="R8403" s="45"/>
      <c r="S8403" s="46"/>
      <c r="T8403" s="46"/>
      <c r="V8403" s="47"/>
      <c r="Z8403" s="48"/>
      <c r="AB8403" s="17"/>
      <c r="AC8403" s="17"/>
      <c r="AD8403" s="17"/>
      <c r="AE8403" s="17"/>
      <c r="AF8403" s="17"/>
      <c r="AG8403" s="17"/>
      <c r="AH8403" s="17"/>
      <c r="AJ8403" s="137"/>
    </row>
    <row r="8404" spans="2:40" s="18" customFormat="1" ht="15" customHeight="1" x14ac:dyDescent="0.25">
      <c r="B8404" s="258" t="s">
        <v>5454</v>
      </c>
      <c r="C8404" s="200"/>
      <c r="D8404" s="21"/>
      <c r="E8404" s="200"/>
      <c r="F8404" s="251" t="s">
        <v>5516</v>
      </c>
      <c r="G8404" s="21"/>
      <c r="H8404" s="54"/>
      <c r="I8404" s="251" t="s">
        <v>5499</v>
      </c>
      <c r="J8404" s="54"/>
      <c r="K8404" s="24"/>
      <c r="L8404" s="54"/>
      <c r="M8404" s="54"/>
      <c r="N8404" s="44"/>
      <c r="P8404" s="45"/>
      <c r="Q8404" s="45"/>
      <c r="R8404" s="45"/>
      <c r="S8404" s="46"/>
      <c r="T8404" s="46"/>
      <c r="V8404" s="47"/>
      <c r="Z8404" s="48"/>
      <c r="AB8404" s="17"/>
      <c r="AC8404" s="17"/>
      <c r="AD8404" s="17"/>
      <c r="AE8404" s="17"/>
      <c r="AF8404" s="17"/>
      <c r="AG8404" s="17"/>
      <c r="AH8404" s="17"/>
      <c r="AJ8404" s="137" t="s">
        <v>4464</v>
      </c>
    </row>
    <row r="8405" spans="2:40" s="18" customFormat="1" ht="15" customHeight="1" x14ac:dyDescent="0.25">
      <c r="B8405" s="258" t="s">
        <v>5455</v>
      </c>
      <c r="C8405" s="200"/>
      <c r="D8405" s="21"/>
      <c r="E8405" s="200"/>
      <c r="F8405" s="251" t="s">
        <v>5516</v>
      </c>
      <c r="G8405" s="21"/>
      <c r="H8405" s="54"/>
      <c r="I8405" s="251" t="s">
        <v>5499</v>
      </c>
      <c r="J8405" s="54"/>
      <c r="K8405" s="24"/>
      <c r="L8405" s="54"/>
      <c r="M8405" s="54"/>
      <c r="N8405" s="44"/>
      <c r="P8405" s="45"/>
      <c r="Q8405" s="45"/>
      <c r="R8405" s="45"/>
      <c r="S8405" s="46"/>
      <c r="T8405" s="46"/>
      <c r="V8405" s="47"/>
      <c r="Z8405" s="48"/>
      <c r="AB8405" s="17"/>
      <c r="AC8405" s="17"/>
      <c r="AD8405" s="17"/>
      <c r="AE8405" s="17"/>
      <c r="AF8405" s="17"/>
      <c r="AG8405" s="17"/>
      <c r="AH8405" s="17"/>
      <c r="AJ8405" s="137"/>
    </row>
    <row r="8406" spans="2:40" s="18" customFormat="1" ht="15" customHeight="1" x14ac:dyDescent="0.25">
      <c r="B8406" s="258" t="s">
        <v>7200</v>
      </c>
      <c r="C8406" s="200"/>
      <c r="D8406" s="21"/>
      <c r="E8406" s="200"/>
      <c r="F8406" s="251" t="s">
        <v>5516</v>
      </c>
      <c r="G8406" s="21"/>
      <c r="H8406" s="54"/>
      <c r="I8406" s="251" t="s">
        <v>5499</v>
      </c>
      <c r="J8406" s="54"/>
      <c r="K8406" s="24"/>
      <c r="L8406" s="54"/>
      <c r="M8406" s="54"/>
      <c r="N8406" s="44"/>
      <c r="P8406" s="45"/>
      <c r="Q8406" s="45"/>
      <c r="R8406" s="45"/>
      <c r="S8406" s="46"/>
      <c r="T8406" s="46"/>
      <c r="V8406" s="47"/>
      <c r="Z8406" s="48"/>
      <c r="AB8406" s="17"/>
      <c r="AC8406" s="17"/>
      <c r="AD8406" s="17"/>
      <c r="AE8406" s="17"/>
      <c r="AF8406" s="17"/>
      <c r="AG8406" s="17"/>
      <c r="AH8406" s="17"/>
      <c r="AJ8406" s="137" t="s">
        <v>4464</v>
      </c>
    </row>
    <row r="8407" spans="2:40" s="18" customFormat="1" ht="15" customHeight="1" x14ac:dyDescent="0.25">
      <c r="B8407" s="258" t="s">
        <v>6493</v>
      </c>
      <c r="C8407" s="200"/>
      <c r="D8407" s="21"/>
      <c r="E8407" s="200"/>
      <c r="F8407" s="251" t="s">
        <v>5516</v>
      </c>
      <c r="G8407" s="21"/>
      <c r="H8407" s="54"/>
      <c r="I8407" s="251" t="s">
        <v>5499</v>
      </c>
      <c r="J8407" s="54"/>
      <c r="K8407" s="24"/>
      <c r="L8407" s="54"/>
      <c r="M8407" s="54"/>
      <c r="N8407" s="44"/>
      <c r="P8407" s="45"/>
      <c r="Q8407" s="45"/>
      <c r="R8407" s="45"/>
      <c r="S8407" s="46"/>
      <c r="T8407" s="46"/>
      <c r="V8407" s="47"/>
      <c r="Z8407" s="48"/>
      <c r="AB8407" s="17"/>
      <c r="AC8407" s="17"/>
      <c r="AD8407" s="17"/>
      <c r="AE8407" s="17"/>
      <c r="AF8407" s="17"/>
      <c r="AG8407" s="17"/>
      <c r="AH8407" s="17"/>
      <c r="AJ8407" s="137"/>
    </row>
    <row r="8408" spans="2:40" s="18" customFormat="1" ht="15" customHeight="1" x14ac:dyDescent="0.25">
      <c r="B8408" s="259" t="s">
        <v>7201</v>
      </c>
      <c r="C8408" s="211"/>
      <c r="D8408" s="212"/>
      <c r="E8408" s="211"/>
      <c r="F8408" s="251" t="s">
        <v>5516</v>
      </c>
      <c r="G8408" s="21"/>
      <c r="H8408" s="54"/>
      <c r="I8408" s="251" t="s">
        <v>5499</v>
      </c>
      <c r="J8408" s="54"/>
      <c r="K8408" s="24"/>
      <c r="L8408" s="54"/>
      <c r="M8408" s="54"/>
      <c r="N8408" s="44"/>
      <c r="P8408" s="45"/>
      <c r="Q8408" s="45"/>
      <c r="R8408" s="45"/>
      <c r="S8408" s="46"/>
      <c r="T8408" s="46"/>
      <c r="V8408" s="47"/>
      <c r="Z8408" s="48"/>
      <c r="AB8408" s="17"/>
      <c r="AC8408" s="17"/>
      <c r="AD8408" s="17"/>
      <c r="AE8408" s="17"/>
      <c r="AF8408" s="17"/>
      <c r="AG8408" s="17"/>
      <c r="AH8408" s="17"/>
      <c r="AJ8408" s="137"/>
    </row>
    <row r="8409" spans="2:40" s="18" customFormat="1" ht="24.95" customHeight="1" x14ac:dyDescent="0.25">
      <c r="B8409" s="264" t="s">
        <v>3740</v>
      </c>
      <c r="C8409" s="24"/>
      <c r="D8409" s="54"/>
      <c r="F8409" s="24"/>
      <c r="G8409" s="54"/>
      <c r="H8409" s="54"/>
      <c r="I8409" s="256"/>
      <c r="J8409" s="54"/>
      <c r="K8409" s="55"/>
      <c r="L8409" s="54"/>
      <c r="M8409" s="54"/>
      <c r="N8409" s="44"/>
      <c r="P8409" s="45"/>
      <c r="Q8409" s="45"/>
      <c r="R8409" s="45"/>
      <c r="S8409" s="46"/>
      <c r="T8409" s="46"/>
      <c r="V8409" s="47"/>
      <c r="Z8409" s="48"/>
      <c r="AB8409" s="17"/>
      <c r="AC8409" s="17"/>
      <c r="AD8409" s="17"/>
      <c r="AE8409" s="17"/>
      <c r="AF8409" s="17"/>
      <c r="AG8409" s="17"/>
      <c r="AH8409" s="17"/>
      <c r="AJ8409" s="137"/>
      <c r="AL8409" s="21"/>
      <c r="AM8409" s="21"/>
      <c r="AN8409" s="21"/>
    </row>
    <row r="8410" spans="2:40" s="18" customFormat="1" ht="15" customHeight="1" x14ac:dyDescent="0.25">
      <c r="B8410" s="257" t="s">
        <v>5456</v>
      </c>
      <c r="C8410" s="209"/>
      <c r="D8410" s="210"/>
      <c r="E8410" s="209"/>
      <c r="F8410" s="227"/>
      <c r="G8410" s="21"/>
      <c r="H8410" s="54"/>
      <c r="I8410" s="251" t="s">
        <v>5499</v>
      </c>
      <c r="J8410" s="54"/>
      <c r="K8410" s="24"/>
      <c r="L8410" s="54"/>
      <c r="M8410" s="54"/>
      <c r="N8410" s="44"/>
      <c r="P8410" s="45"/>
      <c r="Q8410" s="45"/>
      <c r="R8410" s="45"/>
      <c r="S8410" s="46"/>
      <c r="T8410" s="46"/>
      <c r="V8410" s="47"/>
      <c r="Z8410" s="48"/>
      <c r="AB8410" s="17"/>
      <c r="AC8410" s="17"/>
      <c r="AD8410" s="17"/>
      <c r="AE8410" s="17"/>
      <c r="AF8410" s="17"/>
      <c r="AG8410" s="17"/>
      <c r="AH8410" s="17"/>
      <c r="AJ8410" s="137"/>
    </row>
    <row r="8411" spans="2:40" s="18" customFormat="1" ht="15" customHeight="1" x14ac:dyDescent="0.25">
      <c r="B8411" s="259" t="s">
        <v>5457</v>
      </c>
      <c r="C8411" s="211"/>
      <c r="D8411" s="212"/>
      <c r="E8411" s="211"/>
      <c r="F8411" s="235"/>
      <c r="G8411" s="21"/>
      <c r="H8411" s="54"/>
      <c r="I8411" s="251" t="s">
        <v>5499</v>
      </c>
      <c r="J8411" s="54"/>
      <c r="K8411" s="24"/>
      <c r="L8411" s="54"/>
      <c r="M8411" s="54"/>
      <c r="N8411" s="44"/>
      <c r="P8411" s="45"/>
      <c r="Q8411" s="45"/>
      <c r="R8411" s="45"/>
      <c r="S8411" s="46"/>
      <c r="T8411" s="46"/>
      <c r="V8411" s="47"/>
      <c r="Z8411" s="48"/>
      <c r="AB8411" s="17"/>
      <c r="AC8411" s="17"/>
      <c r="AD8411" s="17"/>
      <c r="AE8411" s="17"/>
      <c r="AF8411" s="17"/>
      <c r="AG8411" s="17"/>
      <c r="AH8411" s="17"/>
      <c r="AJ8411" s="137"/>
    </row>
    <row r="8412" spans="2:40" s="18" customFormat="1" ht="24.95" customHeight="1" x14ac:dyDescent="0.25">
      <c r="B8412" s="264" t="s">
        <v>4191</v>
      </c>
      <c r="C8412" s="24"/>
      <c r="D8412" s="54"/>
      <c r="F8412" s="167"/>
      <c r="G8412" s="54"/>
      <c r="H8412" s="54"/>
      <c r="I8412" s="256"/>
      <c r="J8412" s="54"/>
      <c r="K8412" s="55"/>
      <c r="L8412" s="54"/>
      <c r="M8412" s="54"/>
      <c r="N8412" s="44"/>
      <c r="P8412" s="45"/>
      <c r="Q8412" s="45"/>
      <c r="R8412" s="45"/>
      <c r="S8412" s="46"/>
      <c r="T8412" s="46"/>
      <c r="V8412" s="47"/>
      <c r="Z8412" s="48"/>
      <c r="AB8412" s="17"/>
      <c r="AC8412" s="17"/>
      <c r="AD8412" s="17"/>
      <c r="AE8412" s="17"/>
      <c r="AF8412" s="17"/>
      <c r="AG8412" s="17"/>
      <c r="AH8412" s="17"/>
      <c r="AJ8412" s="137"/>
    </row>
    <row r="8413" spans="2:40" s="18" customFormat="1" ht="15" customHeight="1" x14ac:dyDescent="0.25">
      <c r="B8413" s="260" t="s">
        <v>5458</v>
      </c>
      <c r="C8413" s="236"/>
      <c r="D8413" s="237"/>
      <c r="E8413" s="236"/>
      <c r="F8413" s="238"/>
      <c r="G8413" s="21"/>
      <c r="H8413" s="54"/>
      <c r="I8413" s="251" t="s">
        <v>5499</v>
      </c>
      <c r="J8413" s="54"/>
      <c r="K8413" s="24"/>
      <c r="L8413" s="54"/>
      <c r="M8413" s="54"/>
      <c r="N8413" s="44"/>
      <c r="P8413" s="45"/>
      <c r="Q8413" s="45"/>
      <c r="R8413" s="45"/>
      <c r="S8413" s="46"/>
      <c r="T8413" s="46"/>
      <c r="V8413" s="47"/>
      <c r="Z8413" s="48"/>
      <c r="AB8413" s="17"/>
      <c r="AC8413" s="17"/>
      <c r="AD8413" s="17"/>
      <c r="AE8413" s="17"/>
      <c r="AF8413" s="17"/>
      <c r="AG8413" s="17"/>
      <c r="AH8413" s="17"/>
      <c r="AJ8413" s="137"/>
    </row>
    <row r="8414" spans="2:40" s="18" customFormat="1" ht="24.95" customHeight="1" x14ac:dyDescent="0.25">
      <c r="B8414" s="264" t="s">
        <v>4388</v>
      </c>
      <c r="C8414" s="24"/>
      <c r="D8414" s="54"/>
      <c r="F8414" s="24"/>
      <c r="G8414" s="54"/>
      <c r="H8414" s="54"/>
      <c r="I8414" s="256"/>
      <c r="J8414" s="54"/>
      <c r="K8414" s="55"/>
      <c r="L8414" s="54"/>
      <c r="M8414" s="54"/>
      <c r="N8414" s="44"/>
      <c r="P8414" s="45"/>
      <c r="Q8414" s="45"/>
      <c r="R8414" s="45"/>
      <c r="S8414" s="46"/>
      <c r="T8414" s="46"/>
      <c r="V8414" s="47"/>
      <c r="Z8414" s="48"/>
      <c r="AB8414" s="17"/>
      <c r="AC8414" s="17"/>
      <c r="AD8414" s="17"/>
      <c r="AE8414" s="17"/>
      <c r="AF8414" s="17"/>
      <c r="AG8414" s="17"/>
      <c r="AH8414" s="17"/>
      <c r="AJ8414" s="137"/>
    </row>
    <row r="8415" spans="2:40" s="18" customFormat="1" ht="15" customHeight="1" x14ac:dyDescent="0.25">
      <c r="B8415" s="257" t="s">
        <v>5459</v>
      </c>
      <c r="C8415" s="209"/>
      <c r="D8415" s="210"/>
      <c r="E8415" s="209"/>
      <c r="F8415" s="251" t="s">
        <v>5516</v>
      </c>
      <c r="G8415" s="21"/>
      <c r="H8415" s="54"/>
      <c r="I8415" s="251" t="s">
        <v>5499</v>
      </c>
      <c r="J8415" s="54"/>
      <c r="K8415" s="24"/>
      <c r="L8415" s="54"/>
      <c r="M8415" s="54"/>
      <c r="N8415" s="44"/>
      <c r="P8415" s="45"/>
      <c r="Q8415" s="45"/>
      <c r="R8415" s="45"/>
      <c r="S8415" s="46"/>
      <c r="T8415" s="46"/>
      <c r="V8415" s="47"/>
      <c r="Z8415" s="48"/>
      <c r="AB8415" s="17"/>
      <c r="AC8415" s="17"/>
      <c r="AD8415" s="17"/>
      <c r="AE8415" s="17"/>
      <c r="AF8415" s="17"/>
      <c r="AG8415" s="17"/>
      <c r="AH8415" s="17"/>
      <c r="AJ8415" s="137"/>
    </row>
    <row r="8416" spans="2:40" s="18" customFormat="1" ht="15" customHeight="1" x14ac:dyDescent="0.25">
      <c r="B8416" s="258" t="s">
        <v>5460</v>
      </c>
      <c r="C8416" s="200"/>
      <c r="D8416" s="21"/>
      <c r="E8416" s="200"/>
      <c r="F8416" s="251" t="s">
        <v>5516</v>
      </c>
      <c r="G8416" s="21"/>
      <c r="H8416" s="54"/>
      <c r="I8416" s="251" t="s">
        <v>5499</v>
      </c>
      <c r="J8416" s="54"/>
      <c r="K8416" s="24"/>
      <c r="L8416" s="54"/>
      <c r="M8416" s="54"/>
      <c r="N8416" s="44"/>
      <c r="P8416" s="45"/>
      <c r="Q8416" s="45"/>
      <c r="R8416" s="45"/>
      <c r="S8416" s="46"/>
      <c r="T8416" s="46"/>
      <c r="V8416" s="47"/>
      <c r="Z8416" s="48"/>
      <c r="AB8416" s="17"/>
      <c r="AC8416" s="17"/>
      <c r="AD8416" s="17"/>
      <c r="AE8416" s="17"/>
      <c r="AF8416" s="17"/>
      <c r="AG8416" s="17"/>
      <c r="AH8416" s="17"/>
      <c r="AJ8416" s="137"/>
    </row>
    <row r="8417" spans="2:42" s="18" customFormat="1" ht="15" customHeight="1" x14ac:dyDescent="0.25">
      <c r="B8417" s="259" t="s">
        <v>5461</v>
      </c>
      <c r="C8417" s="211"/>
      <c r="D8417" s="212"/>
      <c r="E8417" s="211"/>
      <c r="F8417" s="251" t="s">
        <v>5516</v>
      </c>
      <c r="G8417" s="21"/>
      <c r="H8417" s="54"/>
      <c r="I8417" s="251" t="s">
        <v>5499</v>
      </c>
      <c r="J8417" s="54"/>
      <c r="K8417" s="24"/>
      <c r="L8417" s="54"/>
      <c r="M8417" s="54"/>
      <c r="N8417" s="44"/>
      <c r="P8417" s="45"/>
      <c r="Q8417" s="45"/>
      <c r="R8417" s="45"/>
      <c r="S8417" s="46"/>
      <c r="T8417" s="46"/>
      <c r="V8417" s="47"/>
      <c r="Z8417" s="48"/>
      <c r="AB8417" s="17"/>
      <c r="AC8417" s="17"/>
      <c r="AD8417" s="17"/>
      <c r="AE8417" s="17"/>
      <c r="AF8417" s="17"/>
      <c r="AG8417" s="17"/>
      <c r="AH8417" s="17"/>
      <c r="AJ8417" s="137"/>
    </row>
    <row r="8418" spans="2:42" s="18" customFormat="1" ht="24.95" customHeight="1" x14ac:dyDescent="0.25">
      <c r="B8418" s="264" t="s">
        <v>4192</v>
      </c>
      <c r="C8418" s="24"/>
      <c r="D8418" s="54"/>
      <c r="E8418" s="24"/>
      <c r="F8418" s="167"/>
      <c r="G8418" s="54"/>
      <c r="H8418" s="54"/>
      <c r="I8418" s="256"/>
      <c r="J8418" s="54"/>
      <c r="K8418" s="55"/>
      <c r="L8418" s="54"/>
      <c r="M8418" s="54"/>
      <c r="N8418" s="44"/>
      <c r="P8418" s="45"/>
      <c r="Q8418" s="45"/>
      <c r="R8418" s="45"/>
      <c r="S8418" s="46"/>
      <c r="T8418" s="46"/>
      <c r="V8418" s="47"/>
      <c r="Z8418" s="48"/>
      <c r="AB8418" s="17"/>
      <c r="AC8418" s="17"/>
      <c r="AD8418" s="17"/>
      <c r="AE8418" s="17"/>
      <c r="AF8418" s="17"/>
      <c r="AG8418" s="17"/>
      <c r="AH8418" s="17"/>
      <c r="AJ8418" s="136" t="s">
        <v>4419</v>
      </c>
    </row>
    <row r="8419" spans="2:42" s="18" customFormat="1" ht="15" customHeight="1" x14ac:dyDescent="0.25">
      <c r="B8419" s="257" t="s">
        <v>6470</v>
      </c>
      <c r="C8419" s="209"/>
      <c r="D8419" s="210"/>
      <c r="E8419" s="209"/>
      <c r="F8419" s="227"/>
      <c r="G8419" s="21"/>
      <c r="H8419" s="54"/>
      <c r="I8419" s="251" t="s">
        <v>5499</v>
      </c>
      <c r="J8419" s="54"/>
      <c r="K8419" s="24"/>
      <c r="L8419" s="54"/>
      <c r="M8419" s="54"/>
      <c r="N8419" s="44"/>
      <c r="P8419" s="45"/>
      <c r="Q8419" s="45"/>
      <c r="R8419" s="45"/>
      <c r="S8419" s="46"/>
      <c r="T8419" s="46"/>
      <c r="V8419" s="47"/>
      <c r="Z8419" s="48"/>
      <c r="AB8419" s="17"/>
      <c r="AC8419" s="17"/>
      <c r="AD8419" s="17"/>
      <c r="AE8419" s="17"/>
      <c r="AF8419" s="17"/>
      <c r="AG8419" s="17"/>
      <c r="AH8419" s="17"/>
      <c r="AJ8419" s="137" t="s">
        <v>6680</v>
      </c>
    </row>
    <row r="8420" spans="2:42" s="18" customFormat="1" ht="15" customHeight="1" x14ac:dyDescent="0.25">
      <c r="B8420" s="258" t="s">
        <v>6471</v>
      </c>
      <c r="C8420" s="200"/>
      <c r="D8420" s="21"/>
      <c r="E8420" s="200"/>
      <c r="F8420" s="229"/>
      <c r="G8420" s="21"/>
      <c r="H8420" s="54"/>
      <c r="I8420" s="251" t="s">
        <v>5499</v>
      </c>
      <c r="J8420" s="54"/>
      <c r="K8420" s="24"/>
      <c r="L8420" s="54"/>
      <c r="M8420" s="54"/>
      <c r="N8420" s="44"/>
      <c r="P8420" s="45"/>
      <c r="Q8420" s="45"/>
      <c r="R8420" s="45"/>
      <c r="S8420" s="46"/>
      <c r="T8420" s="46"/>
      <c r="V8420" s="47"/>
      <c r="Z8420" s="48"/>
      <c r="AB8420" s="17"/>
      <c r="AC8420" s="17"/>
      <c r="AD8420" s="17"/>
      <c r="AE8420" s="17"/>
      <c r="AF8420" s="17"/>
      <c r="AG8420" s="17"/>
      <c r="AH8420" s="17"/>
      <c r="AJ8420" s="137" t="s">
        <v>6680</v>
      </c>
    </row>
    <row r="8421" spans="2:42" s="18" customFormat="1" ht="15" customHeight="1" x14ac:dyDescent="0.25">
      <c r="B8421" s="258" t="s">
        <v>6472</v>
      </c>
      <c r="C8421" s="200"/>
      <c r="D8421" s="21"/>
      <c r="E8421" s="200"/>
      <c r="F8421" s="229"/>
      <c r="G8421" s="21"/>
      <c r="H8421" s="54"/>
      <c r="I8421" s="251" t="s">
        <v>5499</v>
      </c>
      <c r="J8421" s="54"/>
      <c r="K8421" s="24"/>
      <c r="L8421" s="54"/>
      <c r="M8421" s="54"/>
      <c r="N8421" s="44"/>
      <c r="P8421" s="45"/>
      <c r="Q8421" s="45"/>
      <c r="R8421" s="45"/>
      <c r="S8421" s="46"/>
      <c r="T8421" s="46"/>
      <c r="V8421" s="47"/>
      <c r="Z8421" s="48"/>
      <c r="AB8421" s="17"/>
      <c r="AC8421" s="17"/>
      <c r="AD8421" s="17"/>
      <c r="AE8421" s="17"/>
      <c r="AF8421" s="17"/>
      <c r="AG8421" s="17"/>
      <c r="AH8421" s="17"/>
      <c r="AJ8421" s="137"/>
    </row>
    <row r="8422" spans="2:42" s="18" customFormat="1" ht="15" customHeight="1" x14ac:dyDescent="0.25">
      <c r="B8422" s="258" t="s">
        <v>6473</v>
      </c>
      <c r="C8422" s="200"/>
      <c r="D8422" s="21"/>
      <c r="E8422" s="200"/>
      <c r="F8422" s="229"/>
      <c r="G8422" s="21"/>
      <c r="H8422" s="54"/>
      <c r="I8422" s="251" t="s">
        <v>5499</v>
      </c>
      <c r="J8422" s="54"/>
      <c r="K8422" s="24"/>
      <c r="L8422" s="54"/>
      <c r="M8422" s="54"/>
      <c r="N8422" s="44"/>
      <c r="P8422" s="45"/>
      <c r="Q8422" s="45"/>
      <c r="R8422" s="45"/>
      <c r="S8422" s="46"/>
      <c r="T8422" s="46"/>
      <c r="V8422" s="47"/>
      <c r="Z8422" s="48"/>
      <c r="AB8422" s="17"/>
      <c r="AC8422" s="17"/>
      <c r="AD8422" s="17"/>
      <c r="AE8422" s="17"/>
      <c r="AF8422" s="17"/>
      <c r="AG8422" s="17"/>
      <c r="AH8422" s="17"/>
      <c r="AJ8422" s="137" t="s">
        <v>6683</v>
      </c>
    </row>
    <row r="8423" spans="2:42" s="18" customFormat="1" ht="15" customHeight="1" x14ac:dyDescent="0.25">
      <c r="B8423" s="258" t="s">
        <v>6474</v>
      </c>
      <c r="C8423" s="200"/>
      <c r="D8423" s="21"/>
      <c r="E8423" s="200"/>
      <c r="F8423" s="229"/>
      <c r="G8423" s="21"/>
      <c r="H8423" s="54"/>
      <c r="I8423" s="251" t="s">
        <v>5499</v>
      </c>
      <c r="J8423" s="54"/>
      <c r="K8423" s="24"/>
      <c r="L8423" s="54"/>
      <c r="M8423" s="54"/>
      <c r="N8423" s="44"/>
      <c r="P8423" s="45"/>
      <c r="Q8423" s="45"/>
      <c r="R8423" s="45"/>
      <c r="S8423" s="46"/>
      <c r="T8423" s="46"/>
      <c r="V8423" s="47"/>
      <c r="Z8423" s="48"/>
      <c r="AB8423" s="17"/>
      <c r="AC8423" s="17"/>
      <c r="AD8423" s="17"/>
      <c r="AE8423" s="17"/>
      <c r="AF8423" s="17"/>
      <c r="AG8423" s="17"/>
      <c r="AH8423" s="17"/>
      <c r="AJ8423" s="137"/>
    </row>
    <row r="8424" spans="2:42" s="18" customFormat="1" ht="15" customHeight="1" x14ac:dyDescent="0.25">
      <c r="B8424" s="258" t="s">
        <v>6475</v>
      </c>
      <c r="C8424" s="200"/>
      <c r="D8424" s="21"/>
      <c r="E8424" s="200"/>
      <c r="F8424" s="229"/>
      <c r="G8424" s="21"/>
      <c r="H8424" s="54"/>
      <c r="I8424" s="251" t="s">
        <v>5499</v>
      </c>
      <c r="J8424" s="54"/>
      <c r="K8424" s="24"/>
      <c r="L8424" s="54"/>
      <c r="M8424" s="54"/>
      <c r="N8424" s="44"/>
      <c r="P8424" s="45"/>
      <c r="Q8424" s="45"/>
      <c r="R8424" s="45"/>
      <c r="S8424" s="46"/>
      <c r="T8424" s="46"/>
      <c r="V8424" s="47"/>
      <c r="Z8424" s="48"/>
      <c r="AB8424" s="17"/>
      <c r="AC8424" s="17"/>
      <c r="AD8424" s="17"/>
      <c r="AE8424" s="17"/>
      <c r="AF8424" s="17"/>
      <c r="AG8424" s="17"/>
      <c r="AH8424" s="17"/>
      <c r="AJ8424" s="137" t="s">
        <v>6681</v>
      </c>
      <c r="AM8424" s="21"/>
      <c r="AN8424" s="21"/>
      <c r="AO8424" s="21"/>
      <c r="AP8424" s="21"/>
    </row>
    <row r="8425" spans="2:42" s="18" customFormat="1" ht="15" customHeight="1" x14ac:dyDescent="0.25">
      <c r="B8425" s="258" t="s">
        <v>6476</v>
      </c>
      <c r="C8425" s="200"/>
      <c r="D8425" s="21"/>
      <c r="E8425" s="200"/>
      <c r="F8425" s="229"/>
      <c r="G8425" s="21"/>
      <c r="H8425" s="54"/>
      <c r="I8425" s="251" t="s">
        <v>5499</v>
      </c>
      <c r="J8425" s="54"/>
      <c r="K8425" s="24"/>
      <c r="L8425" s="54"/>
      <c r="M8425" s="54"/>
      <c r="N8425" s="44"/>
      <c r="P8425" s="45"/>
      <c r="Q8425" s="45"/>
      <c r="R8425" s="45"/>
      <c r="S8425" s="46"/>
      <c r="T8425" s="46"/>
      <c r="V8425" s="47"/>
      <c r="Z8425" s="48"/>
      <c r="AB8425" s="17"/>
      <c r="AC8425" s="17"/>
      <c r="AD8425" s="17"/>
      <c r="AE8425" s="17"/>
      <c r="AF8425" s="17"/>
      <c r="AG8425" s="17"/>
      <c r="AH8425" s="17"/>
      <c r="AJ8425" s="137"/>
    </row>
    <row r="8426" spans="2:42" s="18" customFormat="1" ht="15" customHeight="1" x14ac:dyDescent="0.25">
      <c r="B8426" s="258" t="s">
        <v>6477</v>
      </c>
      <c r="C8426" s="200"/>
      <c r="D8426" s="21"/>
      <c r="E8426" s="200"/>
      <c r="F8426" s="229"/>
      <c r="G8426" s="21"/>
      <c r="H8426" s="54"/>
      <c r="I8426" s="251" t="s">
        <v>5499</v>
      </c>
      <c r="J8426" s="54"/>
      <c r="K8426" s="24"/>
      <c r="L8426" s="54"/>
      <c r="M8426" s="54"/>
      <c r="N8426" s="44"/>
      <c r="P8426" s="45"/>
      <c r="Q8426" s="45"/>
      <c r="R8426" s="45"/>
      <c r="S8426" s="46"/>
      <c r="T8426" s="46"/>
      <c r="V8426" s="47"/>
      <c r="Z8426" s="48"/>
      <c r="AB8426" s="17"/>
      <c r="AC8426" s="17"/>
      <c r="AD8426" s="17"/>
      <c r="AE8426" s="17"/>
      <c r="AF8426" s="17"/>
      <c r="AG8426" s="17"/>
      <c r="AH8426" s="17"/>
      <c r="AJ8426" s="137"/>
    </row>
    <row r="8427" spans="2:42" s="18" customFormat="1" ht="15" customHeight="1" x14ac:dyDescent="0.25">
      <c r="B8427" s="259" t="s">
        <v>7112</v>
      </c>
      <c r="C8427" s="211"/>
      <c r="D8427" s="212"/>
      <c r="E8427" s="211"/>
      <c r="F8427" s="235"/>
      <c r="G8427" s="21"/>
      <c r="H8427" s="54"/>
      <c r="I8427" s="251" t="s">
        <v>5499</v>
      </c>
      <c r="J8427" s="54"/>
      <c r="K8427" s="24"/>
      <c r="L8427" s="54"/>
      <c r="M8427" s="54"/>
      <c r="N8427" s="44"/>
      <c r="P8427" s="45"/>
      <c r="Q8427" s="45"/>
      <c r="R8427" s="45"/>
      <c r="S8427" s="46"/>
      <c r="T8427" s="46"/>
      <c r="V8427" s="47"/>
      <c r="Z8427" s="48"/>
      <c r="AB8427" s="17"/>
      <c r="AC8427" s="17"/>
      <c r="AD8427" s="17"/>
      <c r="AE8427" s="17"/>
      <c r="AF8427" s="17"/>
      <c r="AG8427" s="17"/>
      <c r="AH8427" s="17"/>
      <c r="AJ8427" s="137" t="s">
        <v>4465</v>
      </c>
    </row>
    <row r="8428" spans="2:42" s="18" customFormat="1" ht="24.95" customHeight="1" x14ac:dyDescent="0.25">
      <c r="B8428" s="264" t="s">
        <v>4193</v>
      </c>
      <c r="C8428" s="24"/>
      <c r="D8428" s="54"/>
      <c r="E8428" s="24"/>
      <c r="F8428" s="167"/>
      <c r="G8428" s="54"/>
      <c r="H8428" s="54"/>
      <c r="I8428" s="256"/>
      <c r="J8428" s="54"/>
      <c r="K8428" s="55"/>
      <c r="L8428" s="54"/>
      <c r="M8428" s="54"/>
      <c r="N8428" s="44"/>
      <c r="P8428" s="45"/>
      <c r="Q8428" s="45"/>
      <c r="R8428" s="45"/>
      <c r="S8428" s="46"/>
      <c r="T8428" s="46"/>
      <c r="V8428" s="47"/>
      <c r="Z8428" s="48"/>
      <c r="AB8428" s="17"/>
      <c r="AC8428" s="17"/>
      <c r="AD8428" s="17"/>
      <c r="AE8428" s="17"/>
      <c r="AF8428" s="17"/>
      <c r="AG8428" s="17"/>
      <c r="AH8428" s="17"/>
      <c r="AJ8428" s="136" t="s">
        <v>4419</v>
      </c>
    </row>
    <row r="8429" spans="2:42" s="18" customFormat="1" ht="15" customHeight="1" x14ac:dyDescent="0.25">
      <c r="B8429" s="257" t="s">
        <v>6478</v>
      </c>
      <c r="C8429" s="209"/>
      <c r="D8429" s="210"/>
      <c r="E8429" s="209"/>
      <c r="F8429" s="227"/>
      <c r="G8429" s="21"/>
      <c r="H8429" s="54"/>
      <c r="I8429" s="251" t="s">
        <v>5499</v>
      </c>
      <c r="J8429" s="54"/>
      <c r="K8429" s="24"/>
      <c r="L8429" s="54"/>
      <c r="M8429" s="54"/>
      <c r="N8429" s="44"/>
      <c r="P8429" s="45"/>
      <c r="Q8429" s="45"/>
      <c r="R8429" s="45"/>
      <c r="S8429" s="46"/>
      <c r="T8429" s="46"/>
      <c r="V8429" s="47"/>
      <c r="Z8429" s="48"/>
      <c r="AB8429" s="17"/>
      <c r="AC8429" s="17"/>
      <c r="AD8429" s="17"/>
      <c r="AE8429" s="17"/>
      <c r="AF8429" s="17"/>
      <c r="AG8429" s="17"/>
      <c r="AH8429" s="17"/>
      <c r="AJ8429" s="137" t="s">
        <v>4466</v>
      </c>
    </row>
    <row r="8430" spans="2:42" s="18" customFormat="1" ht="15" customHeight="1" x14ac:dyDescent="0.25">
      <c r="B8430" s="258" t="s">
        <v>6479</v>
      </c>
      <c r="C8430" s="200"/>
      <c r="D8430" s="21"/>
      <c r="E8430" s="200"/>
      <c r="F8430" s="229"/>
      <c r="G8430" s="21"/>
      <c r="H8430" s="54"/>
      <c r="I8430" s="251" t="s">
        <v>5499</v>
      </c>
      <c r="J8430" s="54"/>
      <c r="K8430" s="24"/>
      <c r="L8430" s="54"/>
      <c r="M8430" s="54"/>
      <c r="N8430" s="44"/>
      <c r="P8430" s="45"/>
      <c r="Q8430" s="45"/>
      <c r="R8430" s="45"/>
      <c r="S8430" s="46"/>
      <c r="T8430" s="46"/>
      <c r="V8430" s="47"/>
      <c r="Z8430" s="48"/>
      <c r="AB8430" s="17"/>
      <c r="AC8430" s="17"/>
      <c r="AD8430" s="17"/>
      <c r="AE8430" s="17"/>
      <c r="AF8430" s="17"/>
      <c r="AG8430" s="17"/>
      <c r="AH8430" s="17"/>
      <c r="AJ8430" s="137" t="s">
        <v>4467</v>
      </c>
    </row>
    <row r="8431" spans="2:42" s="18" customFormat="1" ht="15" customHeight="1" x14ac:dyDescent="0.25">
      <c r="B8431" s="258" t="s">
        <v>6480</v>
      </c>
      <c r="C8431" s="200"/>
      <c r="D8431" s="21"/>
      <c r="E8431" s="200"/>
      <c r="F8431" s="229"/>
      <c r="G8431" s="21"/>
      <c r="H8431" s="54"/>
      <c r="I8431" s="251" t="s">
        <v>5499</v>
      </c>
      <c r="J8431" s="54"/>
      <c r="K8431" s="24"/>
      <c r="L8431" s="54"/>
      <c r="M8431" s="54"/>
      <c r="N8431" s="44"/>
      <c r="P8431" s="45"/>
      <c r="Q8431" s="45"/>
      <c r="R8431" s="45"/>
      <c r="S8431" s="46"/>
      <c r="T8431" s="46"/>
      <c r="V8431" s="47"/>
      <c r="Z8431" s="48"/>
      <c r="AB8431" s="17"/>
      <c r="AC8431" s="17"/>
      <c r="AD8431" s="17"/>
      <c r="AE8431" s="17"/>
      <c r="AF8431" s="17"/>
      <c r="AG8431" s="17"/>
      <c r="AH8431" s="17"/>
      <c r="AJ8431" s="137"/>
    </row>
    <row r="8432" spans="2:42" s="18" customFormat="1" ht="15" customHeight="1" x14ac:dyDescent="0.25">
      <c r="B8432" s="258" t="s">
        <v>6482</v>
      </c>
      <c r="C8432" s="200"/>
      <c r="D8432" s="21"/>
      <c r="E8432" s="200"/>
      <c r="F8432" s="229"/>
      <c r="G8432" s="21"/>
      <c r="H8432" s="54"/>
      <c r="I8432" s="251" t="s">
        <v>5499</v>
      </c>
      <c r="J8432" s="54"/>
      <c r="K8432" s="24"/>
      <c r="L8432" s="54"/>
      <c r="M8432" s="54"/>
      <c r="N8432" s="44"/>
      <c r="P8432" s="45"/>
      <c r="Q8432" s="45"/>
      <c r="R8432" s="45"/>
      <c r="S8432" s="46"/>
      <c r="T8432" s="46"/>
      <c r="V8432" s="47"/>
      <c r="Z8432" s="48"/>
      <c r="AB8432" s="17"/>
      <c r="AC8432" s="17"/>
      <c r="AD8432" s="17"/>
      <c r="AE8432" s="17"/>
      <c r="AF8432" s="17"/>
      <c r="AG8432" s="17"/>
      <c r="AH8432" s="17"/>
      <c r="AJ8432" s="137" t="s">
        <v>4466</v>
      </c>
    </row>
    <row r="8433" spans="2:37" s="18" customFormat="1" ht="15" customHeight="1" x14ac:dyDescent="0.25">
      <c r="B8433" s="259" t="s">
        <v>6481</v>
      </c>
      <c r="C8433" s="211"/>
      <c r="D8433" s="212"/>
      <c r="E8433" s="211"/>
      <c r="F8433" s="235"/>
      <c r="G8433" s="21"/>
      <c r="H8433" s="54"/>
      <c r="I8433" s="251" t="s">
        <v>5499</v>
      </c>
      <c r="J8433" s="54"/>
      <c r="K8433" s="24"/>
      <c r="L8433" s="54"/>
      <c r="M8433" s="54"/>
      <c r="N8433" s="44"/>
      <c r="P8433" s="45"/>
      <c r="Q8433" s="45"/>
      <c r="R8433" s="45"/>
      <c r="S8433" s="46"/>
      <c r="T8433" s="46"/>
      <c r="V8433" s="47"/>
      <c r="Z8433" s="48"/>
      <c r="AB8433" s="17"/>
      <c r="AC8433" s="17"/>
      <c r="AD8433" s="17"/>
      <c r="AE8433" s="17"/>
      <c r="AF8433" s="17"/>
      <c r="AG8433" s="17"/>
      <c r="AH8433" s="17"/>
      <c r="AJ8433" s="137" t="s">
        <v>4468</v>
      </c>
    </row>
    <row r="8434" spans="2:37" s="18" customFormat="1" ht="24.95" customHeight="1" x14ac:dyDescent="0.25">
      <c r="B8434" s="264" t="s">
        <v>4194</v>
      </c>
      <c r="C8434" s="24"/>
      <c r="D8434" s="54"/>
      <c r="F8434" s="24"/>
      <c r="G8434" s="54"/>
      <c r="H8434" s="54"/>
      <c r="I8434" s="256"/>
      <c r="J8434" s="54"/>
      <c r="K8434" s="55"/>
      <c r="L8434" s="54"/>
      <c r="M8434" s="54"/>
      <c r="N8434" s="44"/>
      <c r="P8434" s="45"/>
      <c r="Q8434" s="45"/>
      <c r="R8434" s="45"/>
      <c r="S8434" s="46"/>
      <c r="T8434" s="46"/>
      <c r="V8434" s="47"/>
      <c r="Z8434" s="48"/>
      <c r="AB8434" s="17"/>
      <c r="AC8434" s="17"/>
      <c r="AD8434" s="17"/>
      <c r="AE8434" s="17"/>
      <c r="AF8434" s="17"/>
      <c r="AG8434" s="17"/>
      <c r="AH8434" s="17"/>
      <c r="AJ8434" s="136" t="s">
        <v>4419</v>
      </c>
    </row>
    <row r="8435" spans="2:37" s="18" customFormat="1" ht="15" customHeight="1" x14ac:dyDescent="0.25">
      <c r="B8435" s="260" t="s">
        <v>5462</v>
      </c>
      <c r="C8435" s="236"/>
      <c r="D8435" s="237"/>
      <c r="E8435" s="236"/>
      <c r="F8435" s="238"/>
      <c r="G8435" s="21"/>
      <c r="H8435" s="54"/>
      <c r="I8435" s="251" t="s">
        <v>5499</v>
      </c>
      <c r="J8435" s="54"/>
      <c r="K8435" s="24"/>
      <c r="L8435" s="54"/>
      <c r="M8435" s="54"/>
      <c r="N8435" s="44"/>
      <c r="P8435" s="45"/>
      <c r="Q8435" s="45"/>
      <c r="R8435" s="45"/>
      <c r="S8435" s="46"/>
      <c r="T8435" s="46"/>
      <c r="V8435" s="47"/>
      <c r="Z8435" s="48"/>
      <c r="AB8435" s="17"/>
      <c r="AC8435" s="17"/>
      <c r="AD8435" s="17"/>
      <c r="AE8435" s="17"/>
      <c r="AF8435" s="17"/>
      <c r="AG8435" s="17"/>
      <c r="AH8435" s="17"/>
      <c r="AJ8435" s="137" t="s">
        <v>4469</v>
      </c>
    </row>
    <row r="8436" spans="2:37" s="18" customFormat="1" ht="24.95" customHeight="1" x14ac:dyDescent="0.25">
      <c r="B8436" s="264" t="s">
        <v>4195</v>
      </c>
      <c r="C8436" s="24"/>
      <c r="D8436" s="54"/>
      <c r="F8436" s="24"/>
      <c r="G8436" s="54"/>
      <c r="H8436" s="54"/>
      <c r="I8436" s="256"/>
      <c r="J8436" s="54"/>
      <c r="K8436" s="55"/>
      <c r="L8436" s="54"/>
      <c r="M8436" s="54"/>
      <c r="N8436" s="44"/>
      <c r="P8436" s="45"/>
      <c r="Q8436" s="45"/>
      <c r="R8436" s="45"/>
      <c r="S8436" s="46"/>
      <c r="T8436" s="46"/>
      <c r="V8436" s="47"/>
      <c r="Z8436" s="48"/>
      <c r="AB8436" s="17"/>
      <c r="AC8436" s="17"/>
      <c r="AD8436" s="17"/>
      <c r="AE8436" s="17"/>
      <c r="AF8436" s="17"/>
      <c r="AG8436" s="17"/>
      <c r="AH8436" s="17"/>
      <c r="AJ8436" s="136" t="s">
        <v>4419</v>
      </c>
    </row>
    <row r="8437" spans="2:37" s="18" customFormat="1" ht="15" customHeight="1" x14ac:dyDescent="0.25">
      <c r="B8437" s="257" t="s">
        <v>5463</v>
      </c>
      <c r="C8437" s="209"/>
      <c r="D8437" s="210"/>
      <c r="E8437" s="209"/>
      <c r="F8437" s="227"/>
      <c r="G8437" s="21"/>
      <c r="H8437" s="54"/>
      <c r="I8437" s="251" t="s">
        <v>5499</v>
      </c>
      <c r="J8437" s="54"/>
      <c r="K8437" s="24"/>
      <c r="L8437" s="54"/>
      <c r="M8437" s="54"/>
      <c r="N8437" s="44"/>
      <c r="P8437" s="45"/>
      <c r="Q8437" s="45"/>
      <c r="R8437" s="45"/>
      <c r="S8437" s="46"/>
      <c r="T8437" s="46"/>
      <c r="V8437" s="47"/>
      <c r="Z8437" s="48"/>
      <c r="AB8437" s="17"/>
      <c r="AC8437" s="17"/>
      <c r="AD8437" s="17"/>
      <c r="AE8437" s="17"/>
      <c r="AF8437" s="17"/>
      <c r="AG8437" s="17"/>
      <c r="AH8437" s="17"/>
      <c r="AJ8437" s="137" t="s">
        <v>4470</v>
      </c>
    </row>
    <row r="8438" spans="2:37" s="18" customFormat="1" ht="15" customHeight="1" x14ac:dyDescent="0.25">
      <c r="B8438" s="258" t="s">
        <v>5464</v>
      </c>
      <c r="C8438" s="200"/>
      <c r="D8438" s="21"/>
      <c r="E8438" s="200"/>
      <c r="F8438" s="229"/>
      <c r="G8438" s="21"/>
      <c r="H8438" s="54"/>
      <c r="I8438" s="251" t="s">
        <v>5499</v>
      </c>
      <c r="J8438" s="54"/>
      <c r="K8438" s="24"/>
      <c r="L8438" s="54"/>
      <c r="M8438" s="54"/>
      <c r="N8438" s="44"/>
      <c r="P8438" s="45"/>
      <c r="Q8438" s="45"/>
      <c r="R8438" s="45"/>
      <c r="S8438" s="46"/>
      <c r="T8438" s="46"/>
      <c r="V8438" s="47"/>
      <c r="Z8438" s="48"/>
      <c r="AB8438" s="17"/>
      <c r="AC8438" s="17"/>
      <c r="AD8438" s="17"/>
      <c r="AE8438" s="17"/>
      <c r="AF8438" s="17"/>
      <c r="AG8438" s="17"/>
      <c r="AH8438" s="17"/>
      <c r="AJ8438" s="137" t="s">
        <v>4470</v>
      </c>
    </row>
    <row r="8439" spans="2:37" s="18" customFormat="1" ht="15" customHeight="1" x14ac:dyDescent="0.25">
      <c r="B8439" s="258" t="s">
        <v>5465</v>
      </c>
      <c r="C8439" s="200"/>
      <c r="D8439" s="21"/>
      <c r="E8439" s="200"/>
      <c r="F8439" s="229"/>
      <c r="G8439" s="21"/>
      <c r="H8439" s="54"/>
      <c r="I8439" s="251" t="s">
        <v>5499</v>
      </c>
      <c r="J8439" s="54"/>
      <c r="K8439" s="24"/>
      <c r="L8439" s="54"/>
      <c r="M8439" s="54"/>
      <c r="N8439" s="44"/>
      <c r="P8439" s="45"/>
      <c r="Q8439" s="45"/>
      <c r="R8439" s="45"/>
      <c r="S8439" s="46"/>
      <c r="T8439" s="46"/>
      <c r="V8439" s="47"/>
      <c r="Z8439" s="48"/>
      <c r="AB8439" s="17"/>
      <c r="AC8439" s="17"/>
      <c r="AD8439" s="17"/>
      <c r="AE8439" s="17"/>
      <c r="AF8439" s="17"/>
      <c r="AG8439" s="17"/>
      <c r="AH8439" s="17"/>
      <c r="AJ8439" s="137" t="s">
        <v>4471</v>
      </c>
    </row>
    <row r="8440" spans="2:37" s="18" customFormat="1" ht="15" customHeight="1" x14ac:dyDescent="0.25">
      <c r="B8440" s="259" t="s">
        <v>5466</v>
      </c>
      <c r="C8440" s="211"/>
      <c r="D8440" s="212"/>
      <c r="E8440" s="211"/>
      <c r="F8440" s="235"/>
      <c r="G8440" s="21"/>
      <c r="H8440" s="54"/>
      <c r="I8440" s="251" t="s">
        <v>5499</v>
      </c>
      <c r="J8440" s="54"/>
      <c r="K8440" s="24"/>
      <c r="L8440" s="54"/>
      <c r="M8440" s="54"/>
      <c r="N8440" s="44"/>
      <c r="P8440" s="45"/>
      <c r="Q8440" s="45"/>
      <c r="R8440" s="45"/>
      <c r="S8440" s="46"/>
      <c r="T8440" s="46"/>
      <c r="V8440" s="47"/>
      <c r="Z8440" s="48"/>
      <c r="AB8440" s="17"/>
      <c r="AC8440" s="17"/>
      <c r="AD8440" s="17"/>
      <c r="AE8440" s="17"/>
      <c r="AF8440" s="17"/>
      <c r="AG8440" s="17"/>
      <c r="AH8440" s="17"/>
      <c r="AJ8440" s="137" t="s">
        <v>4471</v>
      </c>
    </row>
    <row r="8441" spans="2:37" s="18" customFormat="1" ht="24.95" customHeight="1" x14ac:dyDescent="0.25">
      <c r="B8441" s="264" t="s">
        <v>4196</v>
      </c>
      <c r="C8441" s="24"/>
      <c r="D8441" s="54"/>
      <c r="F8441" s="24"/>
      <c r="G8441" s="54"/>
      <c r="H8441" s="54"/>
      <c r="I8441" s="256"/>
      <c r="J8441" s="54"/>
      <c r="K8441" s="55"/>
      <c r="L8441" s="54"/>
      <c r="M8441" s="54"/>
      <c r="N8441" s="44"/>
      <c r="P8441" s="45"/>
      <c r="Q8441" s="45"/>
      <c r="R8441" s="45"/>
      <c r="S8441" s="46"/>
      <c r="T8441" s="46"/>
      <c r="V8441" s="47"/>
      <c r="Z8441" s="48"/>
      <c r="AB8441" s="17"/>
      <c r="AC8441" s="17"/>
      <c r="AD8441" s="17"/>
      <c r="AE8441" s="17"/>
      <c r="AF8441" s="17"/>
      <c r="AG8441" s="17"/>
      <c r="AH8441" s="17"/>
      <c r="AJ8441" s="137"/>
    </row>
    <row r="8442" spans="2:37" s="18" customFormat="1" ht="15" customHeight="1" x14ac:dyDescent="0.25">
      <c r="B8442" s="257" t="s">
        <v>5467</v>
      </c>
      <c r="C8442" s="209"/>
      <c r="D8442" s="210"/>
      <c r="E8442" s="209"/>
      <c r="F8442" s="251" t="s">
        <v>5516</v>
      </c>
      <c r="G8442" s="21"/>
      <c r="H8442" s="54"/>
      <c r="I8442" s="251" t="s">
        <v>5499</v>
      </c>
      <c r="J8442" s="54"/>
      <c r="K8442" s="24"/>
      <c r="L8442" s="54"/>
      <c r="M8442" s="54"/>
      <c r="N8442" s="44"/>
      <c r="P8442" s="45"/>
      <c r="Q8442" s="45"/>
      <c r="R8442" s="45"/>
      <c r="S8442" s="46"/>
      <c r="T8442" s="46"/>
      <c r="V8442" s="47"/>
      <c r="Z8442" s="48"/>
      <c r="AB8442" s="17"/>
      <c r="AC8442" s="17"/>
      <c r="AD8442" s="17"/>
      <c r="AE8442" s="17"/>
      <c r="AF8442" s="17"/>
      <c r="AG8442" s="17"/>
      <c r="AH8442" s="17"/>
      <c r="AJ8442" s="137"/>
    </row>
    <row r="8443" spans="2:37" s="18" customFormat="1" ht="15" customHeight="1" x14ac:dyDescent="0.25">
      <c r="B8443" s="258" t="s">
        <v>5468</v>
      </c>
      <c r="C8443" s="200"/>
      <c r="D8443" s="21"/>
      <c r="E8443" s="200"/>
      <c r="F8443" s="251" t="s">
        <v>5516</v>
      </c>
      <c r="G8443" s="21"/>
      <c r="H8443" s="54"/>
      <c r="I8443" s="251" t="s">
        <v>5499</v>
      </c>
      <c r="J8443" s="54"/>
      <c r="K8443" s="24"/>
      <c r="L8443" s="54"/>
      <c r="M8443" s="54"/>
      <c r="N8443" s="44"/>
      <c r="P8443" s="45"/>
      <c r="Q8443" s="45"/>
      <c r="R8443" s="45"/>
      <c r="S8443" s="46"/>
      <c r="T8443" s="46"/>
      <c r="V8443" s="47"/>
      <c r="Z8443" s="48"/>
      <c r="AB8443" s="17"/>
      <c r="AC8443" s="17"/>
      <c r="AD8443" s="17"/>
      <c r="AE8443" s="17"/>
      <c r="AF8443" s="17"/>
      <c r="AG8443" s="17"/>
      <c r="AH8443" s="17"/>
      <c r="AJ8443" s="137"/>
    </row>
    <row r="8444" spans="2:37" s="18" customFormat="1" ht="15" customHeight="1" x14ac:dyDescent="0.25">
      <c r="B8444" s="259" t="s">
        <v>5469</v>
      </c>
      <c r="C8444" s="211"/>
      <c r="D8444" s="212"/>
      <c r="E8444" s="211"/>
      <c r="F8444" s="251" t="s">
        <v>5516</v>
      </c>
      <c r="G8444" s="21"/>
      <c r="H8444" s="54"/>
      <c r="I8444" s="251" t="s">
        <v>5499</v>
      </c>
      <c r="J8444" s="54"/>
      <c r="K8444" s="24"/>
      <c r="L8444" s="54"/>
      <c r="M8444" s="54"/>
      <c r="N8444" s="44"/>
      <c r="P8444" s="45"/>
      <c r="Q8444" s="45"/>
      <c r="R8444" s="45"/>
      <c r="S8444" s="46"/>
      <c r="T8444" s="46"/>
      <c r="V8444" s="47"/>
      <c r="Z8444" s="48"/>
      <c r="AB8444" s="17"/>
      <c r="AC8444" s="17"/>
      <c r="AD8444" s="17"/>
      <c r="AE8444" s="17"/>
      <c r="AF8444" s="17"/>
      <c r="AG8444" s="17"/>
      <c r="AH8444" s="17"/>
      <c r="AJ8444" s="137"/>
    </row>
    <row r="8445" spans="2:37" s="18" customFormat="1" ht="24.95" customHeight="1" x14ac:dyDescent="0.25">
      <c r="B8445" s="264" t="s">
        <v>3749</v>
      </c>
      <c r="C8445" s="24"/>
      <c r="D8445" s="54"/>
      <c r="G8445" s="54"/>
      <c r="H8445" s="54"/>
      <c r="I8445" s="256"/>
      <c r="J8445" s="54"/>
      <c r="K8445" s="55"/>
      <c r="L8445" s="54"/>
      <c r="M8445" s="54"/>
      <c r="N8445" s="44"/>
      <c r="P8445" s="45"/>
      <c r="Q8445" s="45"/>
      <c r="R8445" s="45"/>
      <c r="S8445" s="46"/>
      <c r="T8445" s="46"/>
      <c r="V8445" s="47"/>
      <c r="Z8445" s="48"/>
      <c r="AB8445" s="17"/>
      <c r="AC8445" s="17"/>
      <c r="AD8445" s="17"/>
      <c r="AE8445" s="17"/>
      <c r="AF8445" s="17"/>
      <c r="AG8445" s="17"/>
      <c r="AH8445" s="17"/>
      <c r="AJ8445" s="136" t="s">
        <v>4419</v>
      </c>
      <c r="AK8445" s="24"/>
    </row>
    <row r="8446" spans="2:37" s="18" customFormat="1" ht="15" customHeight="1" x14ac:dyDescent="0.25">
      <c r="B8446" s="260" t="s">
        <v>5470</v>
      </c>
      <c r="C8446" s="236"/>
      <c r="D8446" s="237"/>
      <c r="E8446" s="236"/>
      <c r="F8446" s="238"/>
      <c r="G8446" s="21"/>
      <c r="H8446" s="54"/>
      <c r="I8446" s="251" t="s">
        <v>5499</v>
      </c>
      <c r="J8446" s="54"/>
      <c r="K8446" s="24"/>
      <c r="L8446" s="54"/>
      <c r="M8446" s="54"/>
      <c r="N8446" s="44"/>
      <c r="P8446" s="45"/>
      <c r="Q8446" s="45"/>
      <c r="R8446" s="45"/>
      <c r="S8446" s="46"/>
      <c r="T8446" s="46"/>
      <c r="V8446" s="47"/>
      <c r="Z8446" s="48"/>
      <c r="AB8446" s="17"/>
      <c r="AC8446" s="17"/>
      <c r="AD8446" s="17"/>
      <c r="AE8446" s="17"/>
      <c r="AF8446" s="17"/>
      <c r="AG8446" s="17"/>
      <c r="AH8446" s="17"/>
      <c r="AJ8446" s="137" t="s">
        <v>4473</v>
      </c>
      <c r="AK8446" s="167"/>
    </row>
    <row r="8447" spans="2:37" s="18" customFormat="1" ht="24.95" customHeight="1" x14ac:dyDescent="0.25">
      <c r="B8447" s="264" t="s">
        <v>3747</v>
      </c>
      <c r="C8447" s="24"/>
      <c r="D8447" s="54"/>
      <c r="G8447" s="54"/>
      <c r="H8447" s="54"/>
      <c r="I8447" s="256"/>
      <c r="J8447" s="54"/>
      <c r="K8447" s="55"/>
      <c r="L8447" s="54"/>
      <c r="M8447" s="54"/>
      <c r="N8447" s="44"/>
      <c r="P8447" s="45"/>
      <c r="Q8447" s="45"/>
      <c r="R8447" s="45"/>
      <c r="S8447" s="46"/>
      <c r="T8447" s="46"/>
      <c r="V8447" s="47"/>
      <c r="Z8447" s="48"/>
      <c r="AB8447" s="17"/>
      <c r="AC8447" s="17"/>
      <c r="AD8447" s="17"/>
      <c r="AE8447" s="17"/>
      <c r="AF8447" s="17"/>
      <c r="AG8447" s="17"/>
      <c r="AH8447" s="17"/>
      <c r="AJ8447" s="136" t="s">
        <v>4419</v>
      </c>
      <c r="AK8447" s="24"/>
    </row>
    <row r="8448" spans="2:37" s="18" customFormat="1" ht="15" customHeight="1" x14ac:dyDescent="0.25">
      <c r="B8448" s="257" t="s">
        <v>5471</v>
      </c>
      <c r="C8448" s="209"/>
      <c r="D8448" s="210"/>
      <c r="E8448" s="209"/>
      <c r="F8448" s="227"/>
      <c r="G8448" s="21"/>
      <c r="H8448" s="54"/>
      <c r="I8448" s="251" t="s">
        <v>5499</v>
      </c>
      <c r="J8448" s="54"/>
      <c r="K8448" s="24"/>
      <c r="L8448" s="54"/>
      <c r="M8448" s="54"/>
      <c r="N8448" s="44"/>
      <c r="P8448" s="45"/>
      <c r="Q8448" s="45"/>
      <c r="R8448" s="45"/>
      <c r="S8448" s="46"/>
      <c r="T8448" s="46"/>
      <c r="V8448" s="47"/>
      <c r="Z8448" s="48"/>
      <c r="AB8448" s="17"/>
      <c r="AC8448" s="17"/>
      <c r="AD8448" s="17"/>
      <c r="AE8448" s="17"/>
      <c r="AF8448" s="17"/>
      <c r="AG8448" s="17"/>
      <c r="AH8448" s="17"/>
      <c r="AJ8448" s="137" t="s">
        <v>4472</v>
      </c>
      <c r="AK8448" s="167"/>
    </row>
    <row r="8449" spans="1:37" s="18" customFormat="1" ht="15" customHeight="1" x14ac:dyDescent="0.25">
      <c r="B8449" s="258" t="s">
        <v>5472</v>
      </c>
      <c r="C8449" s="200"/>
      <c r="D8449" s="21"/>
      <c r="E8449" s="200"/>
      <c r="F8449" s="229"/>
      <c r="G8449" s="21"/>
      <c r="H8449" s="54"/>
      <c r="I8449" s="251" t="s">
        <v>5499</v>
      </c>
      <c r="J8449" s="54"/>
      <c r="K8449" s="24"/>
      <c r="L8449" s="54"/>
      <c r="M8449" s="54"/>
      <c r="N8449" s="44"/>
      <c r="P8449" s="45"/>
      <c r="Q8449" s="45"/>
      <c r="R8449" s="45"/>
      <c r="S8449" s="46"/>
      <c r="T8449" s="46"/>
      <c r="V8449" s="47"/>
      <c r="Z8449" s="48"/>
      <c r="AB8449" s="17"/>
      <c r="AC8449" s="17"/>
      <c r="AD8449" s="17"/>
      <c r="AE8449" s="17"/>
      <c r="AF8449" s="17"/>
      <c r="AG8449" s="17"/>
      <c r="AH8449" s="17"/>
      <c r="AJ8449" s="137" t="s">
        <v>4472</v>
      </c>
      <c r="AK8449" s="167"/>
    </row>
    <row r="8450" spans="1:37" s="18" customFormat="1" ht="15" customHeight="1" x14ac:dyDescent="0.25">
      <c r="B8450" s="258" t="s">
        <v>5473</v>
      </c>
      <c r="C8450" s="200"/>
      <c r="D8450" s="21"/>
      <c r="E8450" s="200"/>
      <c r="F8450" s="229"/>
      <c r="G8450" s="21"/>
      <c r="H8450" s="54"/>
      <c r="I8450" s="251" t="s">
        <v>5499</v>
      </c>
      <c r="J8450" s="54"/>
      <c r="K8450" s="24"/>
      <c r="L8450" s="54"/>
      <c r="M8450" s="54"/>
      <c r="N8450" s="44"/>
      <c r="P8450" s="45"/>
      <c r="Q8450" s="45"/>
      <c r="R8450" s="45"/>
      <c r="S8450" s="46"/>
      <c r="T8450" s="46"/>
      <c r="V8450" s="47"/>
      <c r="Z8450" s="48"/>
      <c r="AB8450" s="17"/>
      <c r="AC8450" s="17"/>
      <c r="AD8450" s="17"/>
      <c r="AE8450" s="17"/>
      <c r="AF8450" s="17"/>
      <c r="AG8450" s="17"/>
      <c r="AH8450" s="17"/>
      <c r="AJ8450" s="137" t="s">
        <v>4472</v>
      </c>
      <c r="AK8450" s="167"/>
    </row>
    <row r="8451" spans="1:37" s="18" customFormat="1" ht="15" customHeight="1" x14ac:dyDescent="0.25">
      <c r="B8451" s="259" t="s">
        <v>5474</v>
      </c>
      <c r="C8451" s="211"/>
      <c r="D8451" s="212"/>
      <c r="E8451" s="211"/>
      <c r="F8451" s="235"/>
      <c r="G8451" s="21"/>
      <c r="H8451" s="54"/>
      <c r="I8451" s="251" t="s">
        <v>5499</v>
      </c>
      <c r="J8451" s="54"/>
      <c r="K8451" s="24"/>
      <c r="L8451" s="54"/>
      <c r="M8451" s="54"/>
      <c r="N8451" s="44"/>
      <c r="P8451" s="45"/>
      <c r="Q8451" s="45"/>
      <c r="R8451" s="45"/>
      <c r="S8451" s="46"/>
      <c r="T8451" s="46"/>
      <c r="V8451" s="47"/>
      <c r="Z8451" s="48"/>
      <c r="AB8451" s="17"/>
      <c r="AC8451" s="17"/>
      <c r="AD8451" s="17"/>
      <c r="AE8451" s="17"/>
      <c r="AF8451" s="17"/>
      <c r="AG8451" s="17"/>
      <c r="AH8451" s="17"/>
      <c r="AJ8451" s="137" t="s">
        <v>4472</v>
      </c>
      <c r="AK8451" s="167"/>
    </row>
    <row r="8452" spans="1:37" s="18" customFormat="1" ht="15" customHeight="1" x14ac:dyDescent="0.25">
      <c r="A8452" s="46"/>
      <c r="B8452" s="56"/>
      <c r="C8452" s="54"/>
      <c r="D8452" s="54"/>
      <c r="E8452" s="54"/>
      <c r="F8452" s="312"/>
      <c r="G8452" s="54"/>
      <c r="H8452" s="54"/>
      <c r="I8452" s="54"/>
      <c r="J8452" s="54"/>
      <c r="K8452" s="55"/>
      <c r="L8452" s="54"/>
      <c r="M8452" s="54"/>
      <c r="N8452" s="44"/>
      <c r="P8452" s="45"/>
      <c r="Q8452" s="45"/>
      <c r="R8452" s="45"/>
      <c r="S8452" s="46"/>
      <c r="T8452" s="46"/>
      <c r="V8452" s="47"/>
      <c r="Z8452" s="48"/>
      <c r="AB8452" s="17"/>
      <c r="AC8452" s="17"/>
      <c r="AD8452" s="17"/>
      <c r="AE8452" s="17"/>
      <c r="AF8452" s="17"/>
      <c r="AG8452" s="17"/>
      <c r="AH8452" s="17"/>
      <c r="AJ8452" s="168"/>
      <c r="AK8452" s="167"/>
    </row>
    <row r="8453" spans="1:37" ht="52.5" customHeight="1" x14ac:dyDescent="0.25">
      <c r="A8453" s="240" t="s">
        <v>3757</v>
      </c>
      <c r="B8453" s="240"/>
      <c r="C8453" s="240"/>
      <c r="D8453" s="240"/>
      <c r="E8453" s="240"/>
      <c r="F8453" s="240"/>
      <c r="G8453" s="240"/>
      <c r="H8453" s="240"/>
      <c r="I8453" s="240"/>
      <c r="J8453" s="145"/>
      <c r="K8453" s="145"/>
      <c r="L8453" s="145"/>
      <c r="M8453" s="145"/>
      <c r="S8453"/>
      <c r="T8453"/>
      <c r="V8453" s="12"/>
    </row>
    <row r="8454" spans="1:37" ht="15" customHeight="1" x14ac:dyDescent="0.25">
      <c r="A8454" s="118"/>
      <c r="B8454" s="300" t="s">
        <v>3677</v>
      </c>
      <c r="C8454" s="301"/>
      <c r="D8454" s="302"/>
      <c r="E8454" s="303"/>
      <c r="F8454" s="304"/>
      <c r="G8454" s="300"/>
      <c r="H8454" s="300"/>
      <c r="I8454" s="118"/>
      <c r="O8454" s="9">
        <v>1</v>
      </c>
      <c r="Q8454" s="9">
        <v>460</v>
      </c>
      <c r="R8454" s="9" t="s">
        <v>3678</v>
      </c>
      <c r="S8454">
        <v>0</v>
      </c>
      <c r="T8454"/>
      <c r="V8454" s="13"/>
    </row>
    <row r="8455" spans="1:37" ht="15" customHeight="1" x14ac:dyDescent="0.25">
      <c r="A8455" s="305">
        <v>1</v>
      </c>
      <c r="B8455" s="300" t="s">
        <v>3436</v>
      </c>
      <c r="C8455" s="300"/>
      <c r="D8455" s="300"/>
      <c r="E8455" s="300"/>
      <c r="F8455" s="300"/>
      <c r="G8455" s="300"/>
      <c r="H8455" s="300"/>
      <c r="I8455" s="300"/>
      <c r="J8455" s="319"/>
      <c r="K8455" s="22" t="s">
        <v>3419</v>
      </c>
      <c r="L8455" s="146"/>
      <c r="M8455" s="146"/>
      <c r="N8455" s="147"/>
      <c r="O8455" s="148">
        <v>1</v>
      </c>
      <c r="P8455" s="148">
        <v>196</v>
      </c>
      <c r="R8455" s="9" t="s">
        <v>3678</v>
      </c>
      <c r="S8455">
        <v>1</v>
      </c>
      <c r="T8455"/>
      <c r="U8455" t="s">
        <v>5681</v>
      </c>
      <c r="V8455" s="13"/>
      <c r="Z8455"/>
    </row>
    <row r="8456" spans="1:37" ht="15" customHeight="1" x14ac:dyDescent="0.25">
      <c r="A8456" s="305"/>
      <c r="B8456" s="300" t="s">
        <v>3292</v>
      </c>
      <c r="C8456" s="300"/>
      <c r="D8456" s="300"/>
      <c r="E8456" s="300"/>
      <c r="F8456" s="306"/>
      <c r="G8456" s="300"/>
      <c r="H8456" s="300"/>
      <c r="I8456" s="300"/>
      <c r="J8456" s="319"/>
      <c r="K8456" s="22"/>
      <c r="L8456" s="146"/>
      <c r="M8456" s="146"/>
      <c r="N8456" s="147"/>
      <c r="O8456" s="148">
        <v>2</v>
      </c>
      <c r="P8456" s="148"/>
      <c r="Q8456" s="9">
        <v>130</v>
      </c>
      <c r="R8456" s="9" t="s">
        <v>3679</v>
      </c>
      <c r="S8456">
        <v>0</v>
      </c>
      <c r="T8456"/>
      <c r="V8456" s="13"/>
      <c r="Z8456"/>
    </row>
    <row r="8457" spans="1:37" ht="15" customHeight="1" x14ac:dyDescent="0.25">
      <c r="A8457" s="305">
        <v>1</v>
      </c>
      <c r="B8457" s="300" t="s">
        <v>3437</v>
      </c>
      <c r="C8457" s="300"/>
      <c r="D8457" s="300"/>
      <c r="E8457" s="300"/>
      <c r="F8457" s="300"/>
      <c r="G8457" s="300"/>
      <c r="H8457" s="300"/>
      <c r="I8457" s="300"/>
      <c r="J8457" s="319"/>
      <c r="K8457" s="22" t="s">
        <v>3419</v>
      </c>
      <c r="L8457" s="146"/>
      <c r="M8457" s="146" t="s">
        <v>6914</v>
      </c>
      <c r="N8457" s="157" t="s">
        <v>6622</v>
      </c>
      <c r="O8457" s="148">
        <v>2</v>
      </c>
      <c r="P8457" s="148">
        <v>74</v>
      </c>
      <c r="R8457" s="9" t="s">
        <v>3679</v>
      </c>
      <c r="S8457">
        <v>1</v>
      </c>
      <c r="T8457"/>
      <c r="U8457" t="s">
        <v>5682</v>
      </c>
      <c r="V8457" s="13"/>
      <c r="Z8457"/>
    </row>
    <row r="8458" spans="1:37" ht="15" customHeight="1" x14ac:dyDescent="0.25">
      <c r="A8458" s="305">
        <v>2</v>
      </c>
      <c r="B8458" s="300" t="s">
        <v>3438</v>
      </c>
      <c r="C8458" s="300"/>
      <c r="D8458" s="300"/>
      <c r="E8458" s="300"/>
      <c r="F8458" s="300"/>
      <c r="G8458" s="300"/>
      <c r="H8458" s="300"/>
      <c r="I8458" s="300"/>
      <c r="J8458" s="319"/>
      <c r="K8458" s="22" t="s">
        <v>3419</v>
      </c>
      <c r="L8458" s="146"/>
      <c r="M8458" s="146" t="s">
        <v>6914</v>
      </c>
      <c r="N8458" s="157" t="s">
        <v>6622</v>
      </c>
      <c r="O8458" s="148">
        <v>2</v>
      </c>
      <c r="P8458" s="148">
        <v>75</v>
      </c>
      <c r="R8458" s="9" t="s">
        <v>3679</v>
      </c>
      <c r="S8458">
        <v>2</v>
      </c>
      <c r="T8458"/>
      <c r="U8458" t="s">
        <v>5682</v>
      </c>
      <c r="V8458" s="13"/>
      <c r="Z8458"/>
    </row>
    <row r="8459" spans="1:37" ht="15" customHeight="1" x14ac:dyDescent="0.25">
      <c r="A8459" s="305">
        <v>3</v>
      </c>
      <c r="B8459" s="300" t="s">
        <v>3439</v>
      </c>
      <c r="C8459" s="300"/>
      <c r="D8459" s="300"/>
      <c r="E8459" s="300"/>
      <c r="F8459" s="300"/>
      <c r="G8459" s="300"/>
      <c r="H8459" s="300"/>
      <c r="I8459" s="300"/>
      <c r="J8459" s="319"/>
      <c r="K8459" s="22" t="s">
        <v>3419</v>
      </c>
      <c r="L8459" s="146"/>
      <c r="M8459" s="146" t="s">
        <v>6914</v>
      </c>
      <c r="N8459" s="157" t="s">
        <v>6622</v>
      </c>
      <c r="O8459" s="148">
        <v>2</v>
      </c>
      <c r="P8459" s="148">
        <v>76</v>
      </c>
      <c r="R8459" s="9" t="s">
        <v>3679</v>
      </c>
      <c r="S8459">
        <v>3</v>
      </c>
      <c r="T8459"/>
      <c r="U8459" t="s">
        <v>5682</v>
      </c>
      <c r="V8459" s="13"/>
      <c r="Z8459"/>
    </row>
    <row r="8460" spans="1:37" ht="15" customHeight="1" x14ac:dyDescent="0.25">
      <c r="A8460" s="305">
        <v>4</v>
      </c>
      <c r="B8460" s="300" t="s">
        <v>3440</v>
      </c>
      <c r="C8460" s="300"/>
      <c r="D8460" s="300"/>
      <c r="E8460" s="300"/>
      <c r="F8460" s="300"/>
      <c r="G8460" s="300"/>
      <c r="H8460" s="300"/>
      <c r="I8460" s="300"/>
      <c r="J8460" s="319"/>
      <c r="K8460" s="22" t="s">
        <v>3419</v>
      </c>
      <c r="L8460" s="146"/>
      <c r="M8460" s="146" t="s">
        <v>6914</v>
      </c>
      <c r="N8460" s="157" t="s">
        <v>6622</v>
      </c>
      <c r="O8460" s="148">
        <v>2</v>
      </c>
      <c r="P8460" s="148">
        <v>77</v>
      </c>
      <c r="R8460" s="9" t="s">
        <v>3679</v>
      </c>
      <c r="S8460">
        <v>4</v>
      </c>
      <c r="T8460"/>
      <c r="U8460" t="s">
        <v>5682</v>
      </c>
      <c r="V8460" s="13"/>
      <c r="Z8460"/>
    </row>
    <row r="8461" spans="1:37" ht="15" customHeight="1" x14ac:dyDescent="0.25">
      <c r="A8461" s="305">
        <v>5</v>
      </c>
      <c r="B8461" s="300" t="s">
        <v>3441</v>
      </c>
      <c r="C8461" s="300"/>
      <c r="D8461" s="300"/>
      <c r="E8461" s="300"/>
      <c r="F8461" s="300"/>
      <c r="G8461" s="300"/>
      <c r="H8461" s="300"/>
      <c r="I8461" s="300"/>
      <c r="J8461" s="319"/>
      <c r="K8461" s="22" t="s">
        <v>3419</v>
      </c>
      <c r="L8461" s="146"/>
      <c r="M8461" s="146" t="s">
        <v>6914</v>
      </c>
      <c r="N8461" s="157" t="s">
        <v>6622</v>
      </c>
      <c r="O8461" s="148">
        <v>2</v>
      </c>
      <c r="P8461" s="148">
        <v>78</v>
      </c>
      <c r="R8461" s="9" t="s">
        <v>3679</v>
      </c>
      <c r="S8461">
        <v>5</v>
      </c>
      <c r="T8461"/>
      <c r="U8461" t="s">
        <v>5682</v>
      </c>
      <c r="V8461" s="13"/>
      <c r="Z8461"/>
    </row>
    <row r="8462" spans="1:37" ht="15" customHeight="1" x14ac:dyDescent="0.25">
      <c r="A8462" s="305">
        <v>6</v>
      </c>
      <c r="B8462" s="300" t="s">
        <v>3442</v>
      </c>
      <c r="C8462" s="300"/>
      <c r="D8462" s="300"/>
      <c r="E8462" s="300"/>
      <c r="F8462" s="300"/>
      <c r="G8462" s="300"/>
      <c r="H8462" s="300"/>
      <c r="I8462" s="300"/>
      <c r="J8462" s="319"/>
      <c r="K8462" s="22" t="s">
        <v>3419</v>
      </c>
      <c r="L8462" s="146"/>
      <c r="M8462" s="146" t="s">
        <v>6914</v>
      </c>
      <c r="N8462" s="157" t="s">
        <v>6622</v>
      </c>
      <c r="O8462" s="148">
        <v>2</v>
      </c>
      <c r="P8462" s="148">
        <v>79</v>
      </c>
      <c r="R8462" s="9" t="s">
        <v>3679</v>
      </c>
      <c r="S8462">
        <v>6</v>
      </c>
      <c r="T8462"/>
      <c r="U8462" t="s">
        <v>5682</v>
      </c>
      <c r="V8462" s="13"/>
      <c r="Z8462"/>
    </row>
    <row r="8463" spans="1:37" ht="15" customHeight="1" x14ac:dyDescent="0.25">
      <c r="A8463" s="305">
        <v>7</v>
      </c>
      <c r="B8463" s="300" t="s">
        <v>3443</v>
      </c>
      <c r="C8463" s="300"/>
      <c r="D8463" s="300"/>
      <c r="E8463" s="300"/>
      <c r="F8463" s="300"/>
      <c r="G8463" s="300"/>
      <c r="H8463" s="300"/>
      <c r="I8463" s="300"/>
      <c r="J8463" s="319"/>
      <c r="K8463" s="22" t="s">
        <v>3419</v>
      </c>
      <c r="L8463" s="146"/>
      <c r="M8463" s="146" t="s">
        <v>6914</v>
      </c>
      <c r="N8463" s="157" t="s">
        <v>6622</v>
      </c>
      <c r="O8463" s="148">
        <v>2</v>
      </c>
      <c r="P8463" s="148">
        <v>80</v>
      </c>
      <c r="R8463" s="9" t="s">
        <v>3679</v>
      </c>
      <c r="S8463">
        <v>7</v>
      </c>
      <c r="T8463"/>
      <c r="U8463" t="s">
        <v>5682</v>
      </c>
      <c r="V8463" s="13"/>
      <c r="Z8463"/>
    </row>
    <row r="8464" spans="1:37" ht="15" customHeight="1" x14ac:dyDescent="0.25">
      <c r="A8464" s="305">
        <v>8</v>
      </c>
      <c r="B8464" s="300" t="s">
        <v>3480</v>
      </c>
      <c r="C8464" s="300"/>
      <c r="D8464" s="300"/>
      <c r="E8464" s="300"/>
      <c r="F8464" s="300"/>
      <c r="G8464" s="300"/>
      <c r="H8464" s="300"/>
      <c r="I8464" s="300"/>
      <c r="J8464" s="319"/>
      <c r="K8464" s="22" t="s">
        <v>3419</v>
      </c>
      <c r="L8464" s="146"/>
      <c r="M8464" s="146" t="s">
        <v>6914</v>
      </c>
      <c r="N8464" s="157" t="s">
        <v>6622</v>
      </c>
      <c r="O8464" s="148">
        <v>2</v>
      </c>
      <c r="P8464" s="148">
        <v>81</v>
      </c>
      <c r="R8464" s="9" t="s">
        <v>3679</v>
      </c>
      <c r="S8464">
        <v>8</v>
      </c>
      <c r="T8464"/>
      <c r="U8464" t="s">
        <v>5682</v>
      </c>
      <c r="V8464" s="13"/>
      <c r="Z8464"/>
    </row>
    <row r="8465" spans="1:26" ht="15" customHeight="1" x14ac:dyDescent="0.25">
      <c r="A8465" s="305">
        <v>9</v>
      </c>
      <c r="B8465" s="300" t="s">
        <v>3481</v>
      </c>
      <c r="C8465" s="300"/>
      <c r="D8465" s="300"/>
      <c r="E8465" s="300"/>
      <c r="F8465" s="300"/>
      <c r="G8465" s="300"/>
      <c r="H8465" s="300"/>
      <c r="I8465" s="300"/>
      <c r="J8465" s="319"/>
      <c r="K8465" s="22" t="s">
        <v>3419</v>
      </c>
      <c r="L8465" s="146"/>
      <c r="M8465" s="146" t="s">
        <v>6914</v>
      </c>
      <c r="N8465" s="157" t="s">
        <v>6622</v>
      </c>
      <c r="O8465" s="148">
        <v>2</v>
      </c>
      <c r="P8465" s="148">
        <v>82</v>
      </c>
      <c r="R8465" s="9" t="s">
        <v>3679</v>
      </c>
      <c r="S8465">
        <v>9</v>
      </c>
      <c r="T8465"/>
      <c r="U8465" t="s">
        <v>5682</v>
      </c>
      <c r="V8465" s="13"/>
      <c r="Z8465"/>
    </row>
    <row r="8466" spans="1:26" ht="15" customHeight="1" x14ac:dyDescent="0.25">
      <c r="A8466" s="305">
        <v>10</v>
      </c>
      <c r="B8466" s="300" t="s">
        <v>3482</v>
      </c>
      <c r="C8466" s="300"/>
      <c r="D8466" s="300"/>
      <c r="E8466" s="300"/>
      <c r="F8466" s="300"/>
      <c r="G8466" s="300"/>
      <c r="H8466" s="300"/>
      <c r="I8466" s="300"/>
      <c r="J8466" s="319"/>
      <c r="K8466" s="22" t="s">
        <v>3419</v>
      </c>
      <c r="L8466" s="146"/>
      <c r="M8466" s="146" t="s">
        <v>6914</v>
      </c>
      <c r="N8466" s="157" t="s">
        <v>6622</v>
      </c>
      <c r="O8466" s="148">
        <v>2</v>
      </c>
      <c r="P8466" s="148">
        <v>83</v>
      </c>
      <c r="R8466" s="9" t="s">
        <v>3679</v>
      </c>
      <c r="S8466">
        <v>10</v>
      </c>
      <c r="T8466"/>
      <c r="U8466" t="s">
        <v>5682</v>
      </c>
      <c r="V8466" s="13"/>
      <c r="Z8466"/>
    </row>
    <row r="8467" spans="1:26" ht="15" customHeight="1" x14ac:dyDescent="0.25">
      <c r="A8467" s="305">
        <v>11</v>
      </c>
      <c r="B8467" s="300" t="s">
        <v>3483</v>
      </c>
      <c r="C8467" s="300"/>
      <c r="D8467" s="300"/>
      <c r="E8467" s="300"/>
      <c r="F8467" s="300"/>
      <c r="G8467" s="300"/>
      <c r="H8467" s="300"/>
      <c r="I8467" s="300"/>
      <c r="J8467" s="319"/>
      <c r="K8467" s="22" t="s">
        <v>3419</v>
      </c>
      <c r="L8467" s="146"/>
      <c r="M8467" s="146" t="s">
        <v>6914</v>
      </c>
      <c r="N8467" s="157" t="s">
        <v>6622</v>
      </c>
      <c r="O8467" s="148">
        <v>2</v>
      </c>
      <c r="P8467" s="148">
        <v>84</v>
      </c>
      <c r="R8467" s="9" t="s">
        <v>3679</v>
      </c>
      <c r="S8467">
        <v>11</v>
      </c>
      <c r="T8467"/>
      <c r="U8467" t="s">
        <v>5682</v>
      </c>
      <c r="V8467" s="13"/>
      <c r="Z8467"/>
    </row>
    <row r="8468" spans="1:26" ht="15" customHeight="1" x14ac:dyDescent="0.25">
      <c r="A8468" s="305">
        <v>12</v>
      </c>
      <c r="B8468" s="300" t="s">
        <v>3484</v>
      </c>
      <c r="C8468" s="300"/>
      <c r="D8468" s="300"/>
      <c r="E8468" s="300"/>
      <c r="F8468" s="300"/>
      <c r="G8468" s="300"/>
      <c r="H8468" s="300"/>
      <c r="I8468" s="300"/>
      <c r="J8468" s="319"/>
      <c r="K8468" s="22" t="s">
        <v>3419</v>
      </c>
      <c r="L8468" s="146"/>
      <c r="M8468" s="146" t="s">
        <v>6914</v>
      </c>
      <c r="N8468" s="157" t="s">
        <v>6622</v>
      </c>
      <c r="O8468" s="148">
        <v>2</v>
      </c>
      <c r="P8468" s="148">
        <v>85</v>
      </c>
      <c r="R8468" s="9" t="s">
        <v>3679</v>
      </c>
      <c r="S8468">
        <v>12</v>
      </c>
      <c r="T8468"/>
      <c r="U8468" t="s">
        <v>5682</v>
      </c>
      <c r="V8468" s="13"/>
      <c r="Z8468"/>
    </row>
    <row r="8469" spans="1:26" ht="15" customHeight="1" x14ac:dyDescent="0.25">
      <c r="A8469" s="305">
        <v>13</v>
      </c>
      <c r="B8469" s="300" t="s">
        <v>3485</v>
      </c>
      <c r="C8469" s="300"/>
      <c r="D8469" s="300"/>
      <c r="E8469" s="300"/>
      <c r="F8469" s="300"/>
      <c r="G8469" s="300"/>
      <c r="H8469" s="300"/>
      <c r="I8469" s="300"/>
      <c r="J8469" s="319"/>
      <c r="K8469" s="22" t="s">
        <v>3419</v>
      </c>
      <c r="L8469" s="146"/>
      <c r="M8469" s="146" t="s">
        <v>6914</v>
      </c>
      <c r="N8469" s="157" t="s">
        <v>6622</v>
      </c>
      <c r="O8469" s="148">
        <v>2</v>
      </c>
      <c r="P8469" s="148">
        <v>86</v>
      </c>
      <c r="R8469" s="9" t="s">
        <v>3679</v>
      </c>
      <c r="S8469">
        <v>13</v>
      </c>
      <c r="T8469"/>
      <c r="U8469" t="s">
        <v>5682</v>
      </c>
      <c r="V8469" s="13"/>
      <c r="Z8469"/>
    </row>
    <row r="8470" spans="1:26" ht="15" customHeight="1" x14ac:dyDescent="0.25">
      <c r="A8470" s="305">
        <v>14</v>
      </c>
      <c r="B8470" s="300" t="s">
        <v>3486</v>
      </c>
      <c r="C8470" s="300"/>
      <c r="D8470" s="300"/>
      <c r="E8470" s="300"/>
      <c r="F8470" s="300"/>
      <c r="G8470" s="300"/>
      <c r="H8470" s="300"/>
      <c r="I8470" s="300"/>
      <c r="J8470" s="319"/>
      <c r="K8470" s="22" t="s">
        <v>3419</v>
      </c>
      <c r="L8470" s="146"/>
      <c r="M8470" s="146" t="s">
        <v>6914</v>
      </c>
      <c r="N8470" s="157" t="s">
        <v>6622</v>
      </c>
      <c r="O8470" s="148">
        <v>2</v>
      </c>
      <c r="P8470" s="148">
        <v>87</v>
      </c>
      <c r="R8470" s="9" t="s">
        <v>3679</v>
      </c>
      <c r="S8470">
        <v>14</v>
      </c>
      <c r="T8470"/>
      <c r="U8470" t="s">
        <v>5682</v>
      </c>
      <c r="V8470" s="13"/>
      <c r="Z8470"/>
    </row>
    <row r="8471" spans="1:26" ht="15" customHeight="1" x14ac:dyDescent="0.25">
      <c r="A8471" s="305">
        <v>15</v>
      </c>
      <c r="B8471" s="300" t="s">
        <v>3487</v>
      </c>
      <c r="C8471" s="300"/>
      <c r="D8471" s="300"/>
      <c r="E8471" s="300"/>
      <c r="F8471" s="300"/>
      <c r="G8471" s="300"/>
      <c r="H8471" s="300"/>
      <c r="I8471" s="300"/>
      <c r="J8471" s="319"/>
      <c r="K8471" s="22" t="s">
        <v>3419</v>
      </c>
      <c r="L8471" s="146"/>
      <c r="M8471" s="146" t="s">
        <v>6914</v>
      </c>
      <c r="N8471" s="157" t="s">
        <v>6622</v>
      </c>
      <c r="O8471" s="148">
        <v>2</v>
      </c>
      <c r="P8471" s="148">
        <v>88</v>
      </c>
      <c r="R8471" s="9" t="s">
        <v>3679</v>
      </c>
      <c r="S8471">
        <v>15</v>
      </c>
      <c r="T8471"/>
      <c r="U8471" t="s">
        <v>5682</v>
      </c>
      <c r="V8471" s="13"/>
      <c r="Z8471"/>
    </row>
    <row r="8472" spans="1:26" ht="15" customHeight="1" x14ac:dyDescent="0.25">
      <c r="A8472" s="305"/>
      <c r="B8472" s="300" t="s">
        <v>3680</v>
      </c>
      <c r="C8472" s="300"/>
      <c r="D8472" s="300"/>
      <c r="E8472" s="300"/>
      <c r="F8472" s="306"/>
      <c r="G8472" s="300"/>
      <c r="H8472" s="300"/>
      <c r="I8472" s="300"/>
      <c r="J8472" s="319"/>
      <c r="K8472" s="22"/>
      <c r="L8472" s="146"/>
      <c r="M8472" s="146"/>
      <c r="N8472" s="147"/>
      <c r="O8472" s="148">
        <v>3</v>
      </c>
      <c r="P8472" s="148"/>
      <c r="Q8472" s="9">
        <v>200</v>
      </c>
      <c r="R8472" s="9" t="s">
        <v>3681</v>
      </c>
      <c r="S8472">
        <v>0</v>
      </c>
      <c r="T8472"/>
      <c r="V8472" s="13"/>
      <c r="Z8472"/>
    </row>
    <row r="8473" spans="1:26" ht="15" customHeight="1" x14ac:dyDescent="0.25">
      <c r="A8473" s="305">
        <v>1</v>
      </c>
      <c r="B8473" s="300" t="s">
        <v>3488</v>
      </c>
      <c r="C8473" s="300"/>
      <c r="D8473" s="300"/>
      <c r="E8473" s="300"/>
      <c r="F8473" s="300"/>
      <c r="G8473" s="300"/>
      <c r="H8473" s="300"/>
      <c r="I8473" s="300"/>
      <c r="J8473" s="319"/>
      <c r="K8473" s="22" t="s">
        <v>3419</v>
      </c>
      <c r="L8473" s="146"/>
      <c r="M8473" s="146"/>
      <c r="N8473" s="157" t="s">
        <v>6175</v>
      </c>
      <c r="O8473" s="148">
        <v>3</v>
      </c>
      <c r="P8473" s="148">
        <v>180</v>
      </c>
      <c r="R8473" s="9" t="s">
        <v>3681</v>
      </c>
      <c r="S8473">
        <v>3</v>
      </c>
      <c r="T8473"/>
      <c r="U8473" t="s">
        <v>5683</v>
      </c>
      <c r="V8473" s="13"/>
      <c r="Z8473"/>
    </row>
    <row r="8474" spans="1:26" ht="15" customHeight="1" x14ac:dyDescent="0.25">
      <c r="A8474" s="305">
        <v>2</v>
      </c>
      <c r="B8474" s="300" t="s">
        <v>3489</v>
      </c>
      <c r="C8474" s="300"/>
      <c r="D8474" s="300"/>
      <c r="E8474" s="300"/>
      <c r="F8474" s="300"/>
      <c r="G8474" s="300"/>
      <c r="H8474" s="300"/>
      <c r="I8474" s="300"/>
      <c r="J8474" s="319"/>
      <c r="K8474" s="22" t="s">
        <v>3419</v>
      </c>
      <c r="L8474" s="146"/>
      <c r="M8474" s="146"/>
      <c r="N8474" s="157" t="s">
        <v>6175</v>
      </c>
      <c r="O8474" s="148">
        <v>3</v>
      </c>
      <c r="P8474" s="148">
        <v>30</v>
      </c>
      <c r="R8474" s="9" t="s">
        <v>3681</v>
      </c>
      <c r="S8474">
        <v>1</v>
      </c>
      <c r="T8474"/>
      <c r="U8474" t="s">
        <v>5683</v>
      </c>
      <c r="V8474" s="13"/>
      <c r="Z8474"/>
    </row>
    <row r="8475" spans="1:26" ht="15" customHeight="1" x14ac:dyDescent="0.25">
      <c r="A8475" s="305">
        <v>3</v>
      </c>
      <c r="B8475" s="300" t="s">
        <v>5600</v>
      </c>
      <c r="C8475" s="300"/>
      <c r="D8475" s="300"/>
      <c r="E8475" s="300"/>
      <c r="F8475" s="300"/>
      <c r="G8475" s="300"/>
      <c r="H8475" s="300"/>
      <c r="I8475" s="300"/>
      <c r="J8475" s="319"/>
      <c r="K8475" s="22" t="s">
        <v>3419</v>
      </c>
      <c r="L8475" s="146" t="s">
        <v>6640</v>
      </c>
      <c r="M8475" s="146"/>
      <c r="N8475" s="157" t="s">
        <v>6161</v>
      </c>
      <c r="O8475" s="148">
        <v>3</v>
      </c>
      <c r="P8475" s="148">
        <v>28</v>
      </c>
      <c r="R8475" s="9" t="s">
        <v>3681</v>
      </c>
      <c r="S8475">
        <v>2</v>
      </c>
      <c r="T8475"/>
      <c r="U8475" t="s">
        <v>5683</v>
      </c>
      <c r="V8475" s="13"/>
      <c r="Z8475"/>
    </row>
    <row r="8476" spans="1:26" ht="15" customHeight="1" x14ac:dyDescent="0.25">
      <c r="A8476" s="305">
        <v>4</v>
      </c>
      <c r="B8476" s="300" t="s">
        <v>3490</v>
      </c>
      <c r="C8476" s="300"/>
      <c r="D8476" s="300"/>
      <c r="E8476" s="300"/>
      <c r="F8476" s="300"/>
      <c r="G8476" s="300"/>
      <c r="H8476" s="300"/>
      <c r="I8476" s="300"/>
      <c r="J8476" s="319"/>
      <c r="K8476" s="22" t="s">
        <v>3419</v>
      </c>
      <c r="L8476" s="146"/>
      <c r="M8476" s="146"/>
      <c r="N8476" s="157" t="s">
        <v>6171</v>
      </c>
      <c r="O8476" s="148">
        <v>3</v>
      </c>
      <c r="P8476" s="148">
        <v>29</v>
      </c>
      <c r="R8476" s="9" t="s">
        <v>3681</v>
      </c>
      <c r="S8476">
        <v>4</v>
      </c>
      <c r="T8476"/>
      <c r="U8476" t="s">
        <v>5683</v>
      </c>
      <c r="V8476" s="13"/>
      <c r="Z8476"/>
    </row>
    <row r="8477" spans="1:26" ht="15" customHeight="1" x14ac:dyDescent="0.25">
      <c r="A8477" s="305"/>
      <c r="B8477" s="300" t="s">
        <v>3682</v>
      </c>
      <c r="C8477" s="300"/>
      <c r="D8477" s="300"/>
      <c r="E8477" s="300"/>
      <c r="F8477" s="306"/>
      <c r="G8477" s="300"/>
      <c r="H8477" s="300"/>
      <c r="I8477" s="300"/>
      <c r="J8477" s="319"/>
      <c r="K8477" s="22"/>
      <c r="L8477" s="146"/>
      <c r="M8477" s="146"/>
      <c r="N8477" s="147"/>
      <c r="O8477" s="148">
        <v>4</v>
      </c>
      <c r="P8477" s="148"/>
      <c r="Q8477" s="9">
        <v>70</v>
      </c>
      <c r="R8477" s="9" t="s">
        <v>3683</v>
      </c>
      <c r="S8477">
        <v>0</v>
      </c>
      <c r="T8477"/>
      <c r="V8477" s="13"/>
      <c r="Z8477"/>
    </row>
    <row r="8478" spans="1:26" ht="15" customHeight="1" x14ac:dyDescent="0.25">
      <c r="A8478" s="305">
        <v>1</v>
      </c>
      <c r="B8478" s="300" t="s">
        <v>3444</v>
      </c>
      <c r="C8478" s="300"/>
      <c r="D8478" s="300"/>
      <c r="E8478" s="300"/>
      <c r="F8478" s="300"/>
      <c r="G8478" s="300"/>
      <c r="H8478" s="300"/>
      <c r="I8478" s="300"/>
      <c r="J8478" s="319"/>
      <c r="K8478" s="22" t="s">
        <v>3335</v>
      </c>
      <c r="L8478" s="146"/>
      <c r="M8478" s="146" t="s">
        <v>6571</v>
      </c>
      <c r="N8478" s="157" t="s">
        <v>6145</v>
      </c>
      <c r="O8478" s="148">
        <v>4</v>
      </c>
      <c r="P8478" s="148">
        <v>119</v>
      </c>
      <c r="R8478" s="9" t="s">
        <v>3683</v>
      </c>
      <c r="S8478">
        <v>1</v>
      </c>
      <c r="T8478"/>
      <c r="U8478" t="s">
        <v>5682</v>
      </c>
      <c r="V8478" s="13"/>
      <c r="Z8478"/>
    </row>
    <row r="8479" spans="1:26" ht="15" customHeight="1" x14ac:dyDescent="0.25">
      <c r="A8479" s="305"/>
      <c r="B8479" s="300" t="s">
        <v>3684</v>
      </c>
      <c r="C8479" s="300"/>
      <c r="D8479" s="300"/>
      <c r="E8479" s="300"/>
      <c r="F8479" s="306"/>
      <c r="G8479" s="300"/>
      <c r="H8479" s="300"/>
      <c r="I8479" s="300"/>
      <c r="J8479" s="319"/>
      <c r="K8479" s="22"/>
      <c r="L8479" s="146"/>
      <c r="M8479" s="146"/>
      <c r="N8479" s="147"/>
      <c r="O8479" s="148">
        <v>5</v>
      </c>
      <c r="P8479" s="148"/>
      <c r="Q8479" s="9">
        <v>100</v>
      </c>
      <c r="R8479" s="9" t="s">
        <v>3685</v>
      </c>
      <c r="S8479">
        <v>0</v>
      </c>
      <c r="T8479"/>
      <c r="V8479" s="13"/>
      <c r="Z8479"/>
    </row>
    <row r="8480" spans="1:26" ht="15" customHeight="1" x14ac:dyDescent="0.25">
      <c r="A8480" s="305">
        <v>1</v>
      </c>
      <c r="B8480" s="300" t="s">
        <v>3445</v>
      </c>
      <c r="C8480" s="300"/>
      <c r="D8480" s="300"/>
      <c r="E8480" s="300"/>
      <c r="F8480" s="300"/>
      <c r="G8480" s="300"/>
      <c r="H8480" s="300"/>
      <c r="I8480" s="300"/>
      <c r="J8480" s="319"/>
      <c r="K8480" s="22" t="s">
        <v>3335</v>
      </c>
      <c r="L8480" s="146"/>
      <c r="M8480" s="146" t="s">
        <v>6572</v>
      </c>
      <c r="N8480" s="157" t="s">
        <v>6147</v>
      </c>
      <c r="O8480" s="148">
        <v>5</v>
      </c>
      <c r="P8480" s="148">
        <v>130</v>
      </c>
      <c r="R8480" s="9" t="s">
        <v>3685</v>
      </c>
      <c r="S8480">
        <v>1</v>
      </c>
      <c r="T8480"/>
      <c r="U8480" t="s">
        <v>5682</v>
      </c>
      <c r="V8480" s="13"/>
      <c r="Z8480"/>
    </row>
    <row r="8481" spans="1:26" ht="15" customHeight="1" x14ac:dyDescent="0.25">
      <c r="A8481" s="305"/>
      <c r="B8481" s="300" t="s">
        <v>3686</v>
      </c>
      <c r="C8481" s="300"/>
      <c r="D8481" s="300"/>
      <c r="E8481" s="300"/>
      <c r="F8481" s="306"/>
      <c r="G8481" s="300"/>
      <c r="H8481" s="300"/>
      <c r="I8481" s="300"/>
      <c r="J8481" s="319"/>
      <c r="K8481" s="22"/>
      <c r="L8481" s="146"/>
      <c r="M8481" s="146"/>
      <c r="N8481" s="147"/>
      <c r="O8481" s="148">
        <v>6</v>
      </c>
      <c r="P8481" s="148"/>
      <c r="Q8481" s="9">
        <v>350</v>
      </c>
      <c r="R8481" s="9" t="s">
        <v>3687</v>
      </c>
      <c r="S8481">
        <v>0</v>
      </c>
      <c r="T8481"/>
      <c r="V8481" s="13"/>
      <c r="Z8481"/>
    </row>
    <row r="8482" spans="1:26" ht="15" customHeight="1" x14ac:dyDescent="0.25">
      <c r="A8482" s="305">
        <v>1</v>
      </c>
      <c r="B8482" s="300" t="s">
        <v>3446</v>
      </c>
      <c r="C8482" s="300"/>
      <c r="D8482" s="300"/>
      <c r="E8482" s="300"/>
      <c r="F8482" s="300"/>
      <c r="G8482" s="300"/>
      <c r="H8482" s="300"/>
      <c r="I8482" s="300"/>
      <c r="J8482" s="319"/>
      <c r="K8482" s="22" t="s">
        <v>3335</v>
      </c>
      <c r="L8482" s="146"/>
      <c r="M8482" s="146" t="s">
        <v>6573</v>
      </c>
      <c r="N8482" s="147"/>
      <c r="O8482" s="148">
        <v>6</v>
      </c>
      <c r="P8482" s="148">
        <v>154</v>
      </c>
      <c r="R8482" s="9" t="s">
        <v>3687</v>
      </c>
      <c r="S8482">
        <v>1</v>
      </c>
      <c r="T8482"/>
      <c r="U8482" t="s">
        <v>5684</v>
      </c>
      <c r="V8482" s="13"/>
      <c r="Z8482"/>
    </row>
    <row r="8483" spans="1:26" ht="15" customHeight="1" x14ac:dyDescent="0.25">
      <c r="A8483" s="305">
        <v>2</v>
      </c>
      <c r="B8483" s="300" t="s">
        <v>3447</v>
      </c>
      <c r="C8483" s="300"/>
      <c r="D8483" s="300"/>
      <c r="E8483" s="300"/>
      <c r="F8483" s="300"/>
      <c r="G8483" s="300"/>
      <c r="H8483" s="300"/>
      <c r="I8483" s="300"/>
      <c r="J8483" s="319"/>
      <c r="K8483" s="22" t="s">
        <v>3335</v>
      </c>
      <c r="L8483" s="146"/>
      <c r="M8483" s="146" t="s">
        <v>6573</v>
      </c>
      <c r="N8483" s="147"/>
      <c r="O8483" s="148">
        <v>6</v>
      </c>
      <c r="P8483" s="148">
        <v>155</v>
      </c>
      <c r="R8483" s="9" t="s">
        <v>3687</v>
      </c>
      <c r="S8483">
        <v>2</v>
      </c>
      <c r="T8483"/>
      <c r="U8483" t="s">
        <v>5684</v>
      </c>
      <c r="V8483" s="13"/>
      <c r="Z8483"/>
    </row>
    <row r="8484" spans="1:26" ht="15" customHeight="1" x14ac:dyDescent="0.25">
      <c r="A8484" s="305"/>
      <c r="B8484" s="300" t="s">
        <v>6664</v>
      </c>
      <c r="C8484" s="300"/>
      <c r="D8484" s="300"/>
      <c r="E8484" s="300"/>
      <c r="F8484" s="306"/>
      <c r="G8484" s="300"/>
      <c r="H8484" s="300"/>
      <c r="I8484" s="300"/>
      <c r="J8484" s="319"/>
      <c r="K8484" s="22"/>
      <c r="L8484" s="146"/>
      <c r="M8484" s="146"/>
      <c r="N8484" s="147"/>
      <c r="O8484" s="148">
        <v>71</v>
      </c>
      <c r="P8484" s="148"/>
      <c r="Q8484" s="9">
        <v>350</v>
      </c>
      <c r="R8484" s="9" t="s">
        <v>3694</v>
      </c>
      <c r="S8484">
        <v>0</v>
      </c>
      <c r="T8484"/>
      <c r="V8484" s="13"/>
      <c r="Z8484"/>
    </row>
    <row r="8485" spans="1:26" ht="15" customHeight="1" x14ac:dyDescent="0.25">
      <c r="A8485" s="305">
        <v>1</v>
      </c>
      <c r="B8485" s="300" t="s">
        <v>6666</v>
      </c>
      <c r="C8485" s="300"/>
      <c r="D8485" s="300"/>
      <c r="E8485" s="300"/>
      <c r="F8485" s="300"/>
      <c r="G8485" s="300"/>
      <c r="H8485" s="300"/>
      <c r="I8485" s="300"/>
      <c r="J8485" s="319"/>
      <c r="K8485" s="320" t="s">
        <v>6667</v>
      </c>
      <c r="L8485" s="146" t="s">
        <v>6640</v>
      </c>
      <c r="M8485" s="146" t="s">
        <v>6915</v>
      </c>
      <c r="N8485" s="147"/>
      <c r="O8485" s="148">
        <v>71</v>
      </c>
      <c r="P8485" s="149">
        <v>68</v>
      </c>
      <c r="R8485" s="9" t="s">
        <v>3694</v>
      </c>
      <c r="S8485">
        <v>1</v>
      </c>
      <c r="T8485"/>
      <c r="U8485" t="s">
        <v>5685</v>
      </c>
      <c r="V8485" s="13"/>
    </row>
    <row r="8486" spans="1:26" ht="15" customHeight="1" x14ac:dyDescent="0.25">
      <c r="A8486" s="305"/>
      <c r="B8486" s="300" t="s">
        <v>3688</v>
      </c>
      <c r="C8486" s="300"/>
      <c r="D8486" s="300"/>
      <c r="E8486" s="300"/>
      <c r="F8486" s="306"/>
      <c r="G8486" s="300"/>
      <c r="H8486" s="300"/>
      <c r="I8486" s="300"/>
      <c r="J8486" s="319"/>
      <c r="K8486" s="22"/>
      <c r="L8486" s="146"/>
      <c r="M8486" s="146"/>
      <c r="N8486" s="147"/>
      <c r="O8486" s="148">
        <v>7</v>
      </c>
      <c r="P8486" s="148"/>
      <c r="Q8486" s="9">
        <v>270</v>
      </c>
      <c r="R8486" s="9" t="s">
        <v>3689</v>
      </c>
      <c r="S8486">
        <v>0</v>
      </c>
      <c r="T8486"/>
      <c r="V8486" s="13"/>
      <c r="Z8486"/>
    </row>
    <row r="8487" spans="1:26" ht="15" customHeight="1" x14ac:dyDescent="0.25">
      <c r="A8487" s="305">
        <v>1</v>
      </c>
      <c r="B8487" s="300" t="s">
        <v>3491</v>
      </c>
      <c r="C8487" s="300"/>
      <c r="D8487" s="300"/>
      <c r="E8487" s="300"/>
      <c r="F8487" s="300"/>
      <c r="G8487" s="300"/>
      <c r="H8487" s="300"/>
      <c r="I8487" s="300"/>
      <c r="J8487" s="319"/>
      <c r="K8487" s="22" t="s">
        <v>3420</v>
      </c>
      <c r="L8487" s="146"/>
      <c r="M8487" s="146"/>
      <c r="N8487" s="157" t="s">
        <v>6155</v>
      </c>
      <c r="O8487" s="148">
        <v>7</v>
      </c>
      <c r="P8487" s="148">
        <v>226</v>
      </c>
      <c r="R8487" s="9" t="s">
        <v>3689</v>
      </c>
      <c r="S8487">
        <v>1</v>
      </c>
      <c r="T8487"/>
      <c r="U8487" t="s">
        <v>5683</v>
      </c>
      <c r="V8487" s="13"/>
      <c r="Z8487"/>
    </row>
    <row r="8488" spans="1:26" ht="15" customHeight="1" x14ac:dyDescent="0.25">
      <c r="A8488" s="305">
        <v>2</v>
      </c>
      <c r="B8488" s="300" t="s">
        <v>3492</v>
      </c>
      <c r="C8488" s="300"/>
      <c r="D8488" s="300"/>
      <c r="E8488" s="300"/>
      <c r="F8488" s="300"/>
      <c r="G8488" s="300"/>
      <c r="H8488" s="300"/>
      <c r="I8488" s="300"/>
      <c r="J8488" s="319"/>
      <c r="K8488" s="22" t="s">
        <v>3420</v>
      </c>
      <c r="L8488" s="146"/>
      <c r="M8488" s="146"/>
      <c r="N8488" s="157" t="s">
        <v>6155</v>
      </c>
      <c r="O8488" s="148">
        <v>7</v>
      </c>
      <c r="P8488" s="148">
        <v>227</v>
      </c>
      <c r="R8488" s="9" t="s">
        <v>3689</v>
      </c>
      <c r="S8488">
        <v>2</v>
      </c>
      <c r="T8488"/>
      <c r="U8488" t="s">
        <v>5683</v>
      </c>
      <c r="V8488" s="13"/>
      <c r="Z8488"/>
    </row>
    <row r="8489" spans="1:26" ht="15" customHeight="1" x14ac:dyDescent="0.25">
      <c r="A8489" s="305">
        <v>3</v>
      </c>
      <c r="B8489" s="300" t="s">
        <v>3493</v>
      </c>
      <c r="C8489" s="300"/>
      <c r="D8489" s="300"/>
      <c r="E8489" s="300"/>
      <c r="F8489" s="300"/>
      <c r="G8489" s="300"/>
      <c r="H8489" s="300"/>
      <c r="I8489" s="300"/>
      <c r="J8489" s="319"/>
      <c r="K8489" s="22" t="s">
        <v>3420</v>
      </c>
      <c r="L8489" s="146" t="s">
        <v>6640</v>
      </c>
      <c r="M8489" s="146"/>
      <c r="N8489" s="157" t="s">
        <v>6155</v>
      </c>
      <c r="O8489" s="148">
        <v>7</v>
      </c>
      <c r="P8489" s="148">
        <v>228</v>
      </c>
      <c r="R8489" s="9" t="s">
        <v>3689</v>
      </c>
      <c r="S8489">
        <v>3</v>
      </c>
      <c r="T8489"/>
      <c r="U8489" t="s">
        <v>5683</v>
      </c>
      <c r="V8489" s="13"/>
      <c r="Z8489"/>
    </row>
    <row r="8490" spans="1:26" ht="15" customHeight="1" x14ac:dyDescent="0.25">
      <c r="A8490" s="305">
        <v>4</v>
      </c>
      <c r="B8490" s="300" t="s">
        <v>3494</v>
      </c>
      <c r="C8490" s="300"/>
      <c r="D8490" s="300"/>
      <c r="E8490" s="300"/>
      <c r="F8490" s="300"/>
      <c r="G8490" s="300"/>
      <c r="H8490" s="300"/>
      <c r="I8490" s="300"/>
      <c r="J8490" s="319"/>
      <c r="K8490" s="22" t="s">
        <v>3420</v>
      </c>
      <c r="L8490" s="146"/>
      <c r="M8490" s="146"/>
      <c r="N8490" s="157" t="s">
        <v>6155</v>
      </c>
      <c r="O8490" s="148">
        <v>7</v>
      </c>
      <c r="P8490" s="148">
        <v>229</v>
      </c>
      <c r="R8490" s="9" t="s">
        <v>3689</v>
      </c>
      <c r="S8490">
        <v>4</v>
      </c>
      <c r="T8490"/>
      <c r="U8490" t="s">
        <v>5683</v>
      </c>
      <c r="V8490" s="13"/>
      <c r="Z8490"/>
    </row>
    <row r="8491" spans="1:26" ht="15" customHeight="1" x14ac:dyDescent="0.25">
      <c r="A8491" s="305"/>
      <c r="B8491" s="300" t="s">
        <v>3690</v>
      </c>
      <c r="C8491" s="300"/>
      <c r="D8491" s="300"/>
      <c r="E8491" s="300"/>
      <c r="F8491" s="306"/>
      <c r="G8491" s="300"/>
      <c r="H8491" s="300"/>
      <c r="I8491" s="300"/>
      <c r="J8491" s="319"/>
      <c r="K8491" s="22"/>
      <c r="L8491" s="146"/>
      <c r="M8491" s="146"/>
      <c r="N8491" s="147"/>
      <c r="O8491" s="148">
        <v>8</v>
      </c>
      <c r="P8491" s="148"/>
      <c r="Q8491" s="9">
        <v>40</v>
      </c>
      <c r="R8491" s="9" t="s">
        <v>3691</v>
      </c>
      <c r="S8491">
        <v>0</v>
      </c>
      <c r="T8491"/>
      <c r="V8491" s="13"/>
      <c r="Z8491"/>
    </row>
    <row r="8492" spans="1:26" ht="15" customHeight="1" x14ac:dyDescent="0.25">
      <c r="A8492" s="305">
        <v>1</v>
      </c>
      <c r="B8492" s="300" t="s">
        <v>3495</v>
      </c>
      <c r="C8492" s="300"/>
      <c r="D8492" s="300"/>
      <c r="E8492" s="300"/>
      <c r="F8492" s="300"/>
      <c r="G8492" s="300"/>
      <c r="H8492" s="300"/>
      <c r="I8492" s="300"/>
      <c r="J8492" s="319"/>
      <c r="K8492" s="22" t="s">
        <v>3421</v>
      </c>
      <c r="L8492" s="146"/>
      <c r="M8492" s="146" t="s">
        <v>6574</v>
      </c>
      <c r="N8492" s="147"/>
      <c r="O8492" s="148">
        <v>8</v>
      </c>
      <c r="P8492" s="148">
        <v>136</v>
      </c>
      <c r="R8492" s="9" t="s">
        <v>3691</v>
      </c>
      <c r="S8492">
        <v>1</v>
      </c>
      <c r="T8492"/>
      <c r="U8492" t="s">
        <v>5682</v>
      </c>
      <c r="V8492" s="13"/>
      <c r="Z8492"/>
    </row>
    <row r="8493" spans="1:26" ht="15" customHeight="1" x14ac:dyDescent="0.25">
      <c r="A8493" s="305">
        <v>2</v>
      </c>
      <c r="B8493" s="300" t="s">
        <v>3496</v>
      </c>
      <c r="C8493" s="300"/>
      <c r="D8493" s="300"/>
      <c r="E8493" s="300"/>
      <c r="F8493" s="300"/>
      <c r="G8493" s="300"/>
      <c r="H8493" s="300"/>
      <c r="I8493" s="300"/>
      <c r="J8493" s="319"/>
      <c r="K8493" s="22" t="s">
        <v>3421</v>
      </c>
      <c r="L8493" s="146"/>
      <c r="M8493" s="146" t="s">
        <v>6574</v>
      </c>
      <c r="N8493" s="147"/>
      <c r="O8493" s="148">
        <v>8</v>
      </c>
      <c r="P8493" s="148">
        <v>137</v>
      </c>
      <c r="R8493" s="9" t="s">
        <v>3691</v>
      </c>
      <c r="S8493">
        <v>2</v>
      </c>
      <c r="T8493"/>
      <c r="U8493" t="s">
        <v>5682</v>
      </c>
      <c r="V8493" s="13"/>
      <c r="Z8493"/>
    </row>
    <row r="8494" spans="1:26" ht="15" customHeight="1" x14ac:dyDescent="0.25">
      <c r="A8494" s="305"/>
      <c r="B8494" s="300" t="s">
        <v>3692</v>
      </c>
      <c r="C8494" s="300"/>
      <c r="D8494" s="300"/>
      <c r="E8494" s="300"/>
      <c r="F8494" s="306"/>
      <c r="G8494" s="300"/>
      <c r="H8494" s="300"/>
      <c r="I8494" s="300"/>
      <c r="J8494" s="319"/>
      <c r="K8494" s="22"/>
      <c r="L8494" s="146"/>
      <c r="M8494" s="146"/>
      <c r="N8494" s="147"/>
      <c r="O8494" s="148">
        <v>9</v>
      </c>
      <c r="P8494" s="148"/>
      <c r="Q8494" s="9">
        <v>210</v>
      </c>
      <c r="R8494" s="9" t="s">
        <v>3681</v>
      </c>
      <c r="S8494">
        <v>0</v>
      </c>
      <c r="T8494"/>
      <c r="V8494" s="13"/>
      <c r="Z8494"/>
    </row>
    <row r="8495" spans="1:26" ht="15" customHeight="1" x14ac:dyDescent="0.25">
      <c r="A8495" s="305">
        <v>1</v>
      </c>
      <c r="B8495" s="300" t="s">
        <v>3497</v>
      </c>
      <c r="C8495" s="300"/>
      <c r="D8495" s="300"/>
      <c r="E8495" s="300"/>
      <c r="F8495" s="300"/>
      <c r="G8495" s="300"/>
      <c r="H8495" s="300"/>
      <c r="I8495" s="300"/>
      <c r="J8495" s="319"/>
      <c r="K8495" s="22" t="s">
        <v>3421</v>
      </c>
      <c r="L8495" s="146"/>
      <c r="M8495" s="146"/>
      <c r="N8495" s="157" t="s">
        <v>6171</v>
      </c>
      <c r="O8495" s="148">
        <v>9</v>
      </c>
      <c r="P8495" s="148">
        <v>35</v>
      </c>
      <c r="R8495" s="9" t="s">
        <v>3681</v>
      </c>
      <c r="S8495">
        <v>1</v>
      </c>
      <c r="T8495"/>
      <c r="U8495" t="s">
        <v>5683</v>
      </c>
      <c r="V8495" s="13"/>
      <c r="Z8495"/>
    </row>
    <row r="8496" spans="1:26" ht="15" customHeight="1" x14ac:dyDescent="0.25">
      <c r="A8496" s="305">
        <v>2</v>
      </c>
      <c r="B8496" s="300" t="s">
        <v>3498</v>
      </c>
      <c r="C8496" s="300"/>
      <c r="D8496" s="300"/>
      <c r="E8496" s="300"/>
      <c r="F8496" s="300"/>
      <c r="G8496" s="300"/>
      <c r="H8496" s="300"/>
      <c r="I8496" s="300"/>
      <c r="J8496" s="319"/>
      <c r="K8496" s="22" t="s">
        <v>3421</v>
      </c>
      <c r="L8496" s="146"/>
      <c r="M8496" s="146"/>
      <c r="N8496" s="157" t="s">
        <v>6171</v>
      </c>
      <c r="O8496" s="148">
        <v>9</v>
      </c>
      <c r="P8496" s="148">
        <v>34</v>
      </c>
      <c r="R8496" s="9" t="s">
        <v>3681</v>
      </c>
      <c r="S8496">
        <v>2</v>
      </c>
      <c r="T8496"/>
      <c r="U8496" t="s">
        <v>5683</v>
      </c>
      <c r="V8496" s="13"/>
      <c r="Z8496"/>
    </row>
    <row r="8497" spans="1:26" ht="15" customHeight="1" x14ac:dyDescent="0.25">
      <c r="A8497" s="305"/>
      <c r="B8497" s="300" t="s">
        <v>3693</v>
      </c>
      <c r="C8497" s="300"/>
      <c r="D8497" s="300"/>
      <c r="E8497" s="300"/>
      <c r="F8497" s="306"/>
      <c r="G8497" s="300"/>
      <c r="H8497" s="300"/>
      <c r="I8497" s="300"/>
      <c r="J8497" s="319"/>
      <c r="K8497" s="22"/>
      <c r="L8497" s="146"/>
      <c r="M8497" s="146"/>
      <c r="N8497" s="147"/>
      <c r="O8497" s="148">
        <v>10</v>
      </c>
      <c r="P8497" s="148"/>
      <c r="Q8497" s="9">
        <v>480</v>
      </c>
      <c r="R8497" s="9" t="s">
        <v>3694</v>
      </c>
      <c r="S8497">
        <v>0</v>
      </c>
      <c r="T8497"/>
      <c r="V8497" s="13"/>
      <c r="Z8497"/>
    </row>
    <row r="8498" spans="1:26" ht="15" customHeight="1" x14ac:dyDescent="0.25">
      <c r="A8498" s="305">
        <v>1</v>
      </c>
      <c r="B8498" s="300" t="s">
        <v>3448</v>
      </c>
      <c r="C8498" s="300"/>
      <c r="D8498" s="300"/>
      <c r="E8498" s="300"/>
      <c r="F8498" s="300"/>
      <c r="G8498" s="300"/>
      <c r="H8498" s="300"/>
      <c r="I8498" s="300"/>
      <c r="J8498" s="319"/>
      <c r="K8498" s="22" t="s">
        <v>3422</v>
      </c>
      <c r="L8498" s="146"/>
      <c r="M8498" s="146"/>
      <c r="N8498" s="147"/>
      <c r="O8498" s="148">
        <v>10</v>
      </c>
      <c r="P8498" s="148">
        <v>202</v>
      </c>
      <c r="R8498" s="9" t="s">
        <v>3694</v>
      </c>
      <c r="S8498">
        <v>1</v>
      </c>
      <c r="T8498"/>
      <c r="U8498" t="s">
        <v>5681</v>
      </c>
      <c r="V8498" s="13"/>
      <c r="Z8498"/>
    </row>
    <row r="8499" spans="1:26" ht="15" customHeight="1" x14ac:dyDescent="0.25">
      <c r="A8499" s="305"/>
      <c r="B8499" s="300" t="s">
        <v>3695</v>
      </c>
      <c r="C8499" s="300"/>
      <c r="D8499" s="300"/>
      <c r="E8499" s="300"/>
      <c r="F8499" s="306"/>
      <c r="G8499" s="300"/>
      <c r="H8499" s="300"/>
      <c r="I8499" s="300"/>
      <c r="J8499" s="319"/>
      <c r="K8499" s="22"/>
      <c r="L8499" s="146"/>
      <c r="M8499" s="146"/>
      <c r="N8499" s="147"/>
      <c r="O8499" s="148">
        <v>11</v>
      </c>
      <c r="P8499" s="148"/>
      <c r="Q8499" s="9">
        <v>550</v>
      </c>
      <c r="R8499" s="9" t="s">
        <v>3694</v>
      </c>
      <c r="S8499">
        <v>0</v>
      </c>
      <c r="T8499"/>
      <c r="V8499" s="13"/>
      <c r="Z8499"/>
    </row>
    <row r="8500" spans="1:26" ht="15" customHeight="1" x14ac:dyDescent="0.25">
      <c r="A8500" s="305">
        <v>1</v>
      </c>
      <c r="B8500" s="300" t="s">
        <v>3449</v>
      </c>
      <c r="C8500" s="300"/>
      <c r="D8500" s="300"/>
      <c r="E8500" s="300"/>
      <c r="F8500" s="300"/>
      <c r="G8500" s="300"/>
      <c r="H8500" s="300"/>
      <c r="I8500" s="300"/>
      <c r="J8500" s="319"/>
      <c r="K8500" s="22" t="s">
        <v>3423</v>
      </c>
      <c r="L8500" s="146"/>
      <c r="M8500" s="146"/>
      <c r="N8500" s="147"/>
      <c r="O8500" s="148">
        <v>11</v>
      </c>
      <c r="P8500" s="148">
        <v>69</v>
      </c>
      <c r="R8500" s="9" t="s">
        <v>3694</v>
      </c>
      <c r="S8500">
        <v>1</v>
      </c>
      <c r="T8500"/>
      <c r="U8500" t="s">
        <v>5681</v>
      </c>
      <c r="V8500" s="13"/>
      <c r="Z8500"/>
    </row>
    <row r="8501" spans="1:26" ht="15" customHeight="1" x14ac:dyDescent="0.25">
      <c r="A8501" s="305">
        <v>2</v>
      </c>
      <c r="B8501" s="300" t="s">
        <v>3450</v>
      </c>
      <c r="C8501" s="300"/>
      <c r="D8501" s="300"/>
      <c r="E8501" s="300"/>
      <c r="F8501" s="300"/>
      <c r="G8501" s="300"/>
      <c r="H8501" s="300"/>
      <c r="I8501" s="300"/>
      <c r="J8501" s="319"/>
      <c r="K8501" s="22" t="s">
        <v>3423</v>
      </c>
      <c r="L8501" s="146"/>
      <c r="M8501" s="146"/>
      <c r="N8501" s="147"/>
      <c r="O8501" s="148">
        <v>11</v>
      </c>
      <c r="P8501" s="148">
        <v>70</v>
      </c>
      <c r="R8501" s="9" t="s">
        <v>3694</v>
      </c>
      <c r="S8501">
        <v>2</v>
      </c>
      <c r="T8501"/>
      <c r="U8501" t="s">
        <v>5681</v>
      </c>
      <c r="V8501" s="13"/>
      <c r="Z8501"/>
    </row>
    <row r="8502" spans="1:26" ht="15" customHeight="1" x14ac:dyDescent="0.25">
      <c r="A8502" s="305"/>
      <c r="B8502" s="300" t="s">
        <v>3696</v>
      </c>
      <c r="C8502" s="300"/>
      <c r="D8502" s="300"/>
      <c r="E8502" s="300"/>
      <c r="F8502" s="306"/>
      <c r="G8502" s="300"/>
      <c r="H8502" s="300"/>
      <c r="I8502" s="300"/>
      <c r="J8502" s="319"/>
      <c r="K8502" s="22"/>
      <c r="L8502" s="146"/>
      <c r="M8502" s="146"/>
      <c r="N8502" s="147"/>
      <c r="O8502" s="148">
        <v>12</v>
      </c>
      <c r="P8502" s="148"/>
      <c r="Q8502" s="9">
        <v>630</v>
      </c>
      <c r="R8502" s="9" t="s">
        <v>3694</v>
      </c>
      <c r="S8502">
        <v>0</v>
      </c>
      <c r="T8502"/>
      <c r="V8502" s="13"/>
      <c r="Z8502"/>
    </row>
    <row r="8503" spans="1:26" ht="15" customHeight="1" x14ac:dyDescent="0.25">
      <c r="A8503" s="305">
        <v>1</v>
      </c>
      <c r="B8503" s="300" t="s">
        <v>3499</v>
      </c>
      <c r="C8503" s="300"/>
      <c r="D8503" s="300"/>
      <c r="E8503" s="300"/>
      <c r="F8503" s="300"/>
      <c r="G8503" s="300"/>
      <c r="H8503" s="300"/>
      <c r="I8503" s="300"/>
      <c r="J8503" s="319"/>
      <c r="K8503" s="22" t="s">
        <v>3423</v>
      </c>
      <c r="L8503" s="146"/>
      <c r="M8503" s="146"/>
      <c r="N8503" s="147"/>
      <c r="O8503" s="148">
        <v>12</v>
      </c>
      <c r="P8503" s="148">
        <v>52</v>
      </c>
      <c r="R8503" s="9" t="s">
        <v>3694</v>
      </c>
      <c r="S8503">
        <v>1</v>
      </c>
      <c r="T8503"/>
      <c r="V8503" s="13"/>
      <c r="Z8503"/>
    </row>
    <row r="8504" spans="1:26" ht="15" customHeight="1" x14ac:dyDescent="0.25">
      <c r="A8504" s="305"/>
      <c r="B8504" s="300" t="s">
        <v>3697</v>
      </c>
      <c r="C8504" s="300"/>
      <c r="D8504" s="300"/>
      <c r="E8504" s="300"/>
      <c r="F8504" s="306"/>
      <c r="G8504" s="300"/>
      <c r="H8504" s="300"/>
      <c r="I8504" s="300"/>
      <c r="J8504" s="319"/>
      <c r="K8504" s="22"/>
      <c r="L8504" s="146"/>
      <c r="M8504" s="146"/>
      <c r="N8504" s="147"/>
      <c r="O8504" s="148">
        <v>13</v>
      </c>
      <c r="P8504" s="148"/>
      <c r="Q8504" s="9">
        <v>540</v>
      </c>
      <c r="R8504" s="9" t="s">
        <v>3694</v>
      </c>
      <c r="S8504">
        <v>0</v>
      </c>
      <c r="T8504"/>
      <c r="V8504" s="13"/>
      <c r="Z8504"/>
    </row>
    <row r="8505" spans="1:26" ht="15" customHeight="1" x14ac:dyDescent="0.25">
      <c r="A8505" s="305">
        <v>1</v>
      </c>
      <c r="B8505" s="300" t="s">
        <v>3451</v>
      </c>
      <c r="C8505" s="300"/>
      <c r="D8505" s="300"/>
      <c r="E8505" s="300"/>
      <c r="F8505" s="300"/>
      <c r="G8505" s="300"/>
      <c r="H8505" s="300"/>
      <c r="I8505" s="300"/>
      <c r="J8505" s="319"/>
      <c r="K8505" s="22" t="s">
        <v>3423</v>
      </c>
      <c r="L8505" s="146"/>
      <c r="M8505" s="146"/>
      <c r="N8505" s="147"/>
      <c r="O8505" s="148">
        <v>13</v>
      </c>
      <c r="P8505" s="148">
        <v>67</v>
      </c>
      <c r="R8505" s="9" t="s">
        <v>3694</v>
      </c>
      <c r="S8505">
        <v>1</v>
      </c>
      <c r="T8505"/>
      <c r="U8505" t="s">
        <v>5681</v>
      </c>
      <c r="V8505" s="13"/>
      <c r="Z8505"/>
    </row>
    <row r="8506" spans="1:26" ht="15" customHeight="1" x14ac:dyDescent="0.25">
      <c r="A8506" s="305"/>
      <c r="B8506" s="300" t="s">
        <v>3698</v>
      </c>
      <c r="C8506" s="300"/>
      <c r="D8506" s="300"/>
      <c r="E8506" s="300"/>
      <c r="F8506" s="306"/>
      <c r="G8506" s="300"/>
      <c r="H8506" s="300"/>
      <c r="I8506" s="300"/>
      <c r="J8506" s="319"/>
      <c r="K8506" s="22"/>
      <c r="L8506" s="146"/>
      <c r="M8506" s="146"/>
      <c r="N8506" s="147"/>
      <c r="O8506" s="148">
        <v>14</v>
      </c>
      <c r="P8506" s="148"/>
      <c r="Q8506" s="9">
        <v>420</v>
      </c>
      <c r="R8506" s="9" t="s">
        <v>3699</v>
      </c>
      <c r="S8506">
        <v>0</v>
      </c>
      <c r="T8506"/>
      <c r="V8506" s="13"/>
      <c r="Z8506"/>
    </row>
    <row r="8507" spans="1:26" ht="15" customHeight="1" x14ac:dyDescent="0.25">
      <c r="A8507" s="305">
        <v>1</v>
      </c>
      <c r="B8507" s="300" t="s">
        <v>3500</v>
      </c>
      <c r="C8507" s="300"/>
      <c r="D8507" s="300"/>
      <c r="E8507" s="300"/>
      <c r="F8507" s="300"/>
      <c r="G8507" s="300"/>
      <c r="H8507" s="300"/>
      <c r="I8507" s="300"/>
      <c r="J8507" s="319"/>
      <c r="K8507" s="22" t="s">
        <v>3423</v>
      </c>
      <c r="L8507" s="146"/>
      <c r="M8507" s="146" t="s">
        <v>6575</v>
      </c>
      <c r="N8507" s="157" t="s">
        <v>6153</v>
      </c>
      <c r="O8507" s="148">
        <v>14</v>
      </c>
      <c r="P8507" s="148">
        <v>43</v>
      </c>
      <c r="R8507" s="9" t="s">
        <v>3699</v>
      </c>
      <c r="S8507">
        <v>1</v>
      </c>
      <c r="T8507"/>
      <c r="U8507" t="s">
        <v>5685</v>
      </c>
      <c r="V8507" s="13"/>
      <c r="Z8507"/>
    </row>
    <row r="8508" spans="1:26" ht="15" customHeight="1" x14ac:dyDescent="0.25">
      <c r="A8508" s="305">
        <v>2</v>
      </c>
      <c r="B8508" s="300" t="s">
        <v>3501</v>
      </c>
      <c r="C8508" s="300"/>
      <c r="D8508" s="300"/>
      <c r="E8508" s="300"/>
      <c r="F8508" s="300"/>
      <c r="G8508" s="300"/>
      <c r="H8508" s="300"/>
      <c r="I8508" s="300"/>
      <c r="J8508" s="319"/>
      <c r="K8508" s="22" t="s">
        <v>3423</v>
      </c>
      <c r="L8508" s="146"/>
      <c r="M8508" s="146"/>
      <c r="N8508" s="157" t="s">
        <v>6153</v>
      </c>
      <c r="O8508" s="148">
        <v>14</v>
      </c>
      <c r="P8508" s="148">
        <v>46</v>
      </c>
      <c r="R8508" s="9" t="s">
        <v>3699</v>
      </c>
      <c r="S8508">
        <v>2</v>
      </c>
      <c r="T8508"/>
      <c r="U8508" t="s">
        <v>5685</v>
      </c>
      <c r="V8508" s="13"/>
      <c r="Z8508"/>
    </row>
    <row r="8509" spans="1:26" ht="15" customHeight="1" x14ac:dyDescent="0.25">
      <c r="A8509" s="305">
        <v>3</v>
      </c>
      <c r="B8509" s="300" t="s">
        <v>3502</v>
      </c>
      <c r="C8509" s="300"/>
      <c r="D8509" s="300"/>
      <c r="E8509" s="300"/>
      <c r="F8509" s="300"/>
      <c r="G8509" s="300"/>
      <c r="H8509" s="300"/>
      <c r="I8509" s="300"/>
      <c r="J8509" s="319"/>
      <c r="K8509" s="22" t="s">
        <v>3423</v>
      </c>
      <c r="L8509" s="146"/>
      <c r="M8509" s="146"/>
      <c r="N8509" s="157" t="s">
        <v>6153</v>
      </c>
      <c r="O8509" s="148">
        <v>14</v>
      </c>
      <c r="P8509" s="148">
        <v>47</v>
      </c>
      <c r="R8509" s="9" t="s">
        <v>3699</v>
      </c>
      <c r="S8509">
        <v>3</v>
      </c>
      <c r="T8509"/>
      <c r="U8509" t="s">
        <v>5685</v>
      </c>
      <c r="V8509" s="13"/>
      <c r="Z8509"/>
    </row>
    <row r="8510" spans="1:26" ht="15" customHeight="1" x14ac:dyDescent="0.25">
      <c r="A8510" s="305">
        <v>4</v>
      </c>
      <c r="B8510" s="300" t="s">
        <v>6541</v>
      </c>
      <c r="C8510" s="300"/>
      <c r="D8510" s="300"/>
      <c r="E8510" s="300"/>
      <c r="F8510" s="300"/>
      <c r="G8510" s="300"/>
      <c r="H8510" s="300"/>
      <c r="I8510" s="300"/>
      <c r="J8510" s="319"/>
      <c r="K8510" s="22" t="s">
        <v>3423</v>
      </c>
      <c r="L8510" s="146" t="s">
        <v>6640</v>
      </c>
      <c r="M8510" s="146"/>
      <c r="N8510" s="157" t="s">
        <v>6153</v>
      </c>
      <c r="O8510" s="148">
        <v>14</v>
      </c>
      <c r="P8510" s="149">
        <v>64</v>
      </c>
      <c r="R8510" s="9" t="s">
        <v>3699</v>
      </c>
      <c r="S8510">
        <v>4</v>
      </c>
      <c r="T8510"/>
      <c r="U8510" t="s">
        <v>5685</v>
      </c>
      <c r="V8510" s="13"/>
      <c r="Z8510"/>
    </row>
    <row r="8511" spans="1:26" ht="15" customHeight="1" x14ac:dyDescent="0.25">
      <c r="A8511" s="305">
        <v>5</v>
      </c>
      <c r="B8511" s="300" t="s">
        <v>3503</v>
      </c>
      <c r="C8511" s="300"/>
      <c r="D8511" s="300"/>
      <c r="E8511" s="300"/>
      <c r="F8511" s="300"/>
      <c r="G8511" s="300"/>
      <c r="H8511" s="300"/>
      <c r="I8511" s="300"/>
      <c r="J8511" s="319"/>
      <c r="K8511" s="22" t="s">
        <v>3423</v>
      </c>
      <c r="L8511" s="146"/>
      <c r="M8511" s="146"/>
      <c r="N8511" s="157" t="s">
        <v>6153</v>
      </c>
      <c r="O8511" s="148">
        <v>14</v>
      </c>
      <c r="P8511" s="148">
        <v>48</v>
      </c>
      <c r="R8511" s="9" t="s">
        <v>3699</v>
      </c>
      <c r="S8511">
        <v>5</v>
      </c>
      <c r="T8511"/>
      <c r="U8511" t="s">
        <v>5685</v>
      </c>
      <c r="V8511" s="13"/>
      <c r="Z8511"/>
    </row>
    <row r="8512" spans="1:26" ht="15" customHeight="1" x14ac:dyDescent="0.25">
      <c r="A8512" s="305">
        <v>6</v>
      </c>
      <c r="B8512" s="300" t="s">
        <v>3504</v>
      </c>
      <c r="C8512" s="300"/>
      <c r="D8512" s="300"/>
      <c r="E8512" s="300"/>
      <c r="F8512" s="300"/>
      <c r="G8512" s="300"/>
      <c r="H8512" s="300"/>
      <c r="I8512" s="300"/>
      <c r="J8512" s="319"/>
      <c r="K8512" s="22" t="s">
        <v>3423</v>
      </c>
      <c r="L8512" s="146"/>
      <c r="M8512" s="146" t="s">
        <v>6576</v>
      </c>
      <c r="N8512" s="157" t="s">
        <v>6153</v>
      </c>
      <c r="O8512" s="148">
        <v>14</v>
      </c>
      <c r="P8512" s="148">
        <v>44</v>
      </c>
      <c r="R8512" s="9" t="s">
        <v>3699</v>
      </c>
      <c r="S8512">
        <v>6</v>
      </c>
      <c r="T8512"/>
      <c r="U8512" t="s">
        <v>5685</v>
      </c>
      <c r="V8512" s="13"/>
      <c r="Z8512"/>
    </row>
    <row r="8513" spans="1:26" ht="15" customHeight="1" x14ac:dyDescent="0.25">
      <c r="A8513" s="305">
        <v>7</v>
      </c>
      <c r="B8513" s="300" t="s">
        <v>3505</v>
      </c>
      <c r="C8513" s="300"/>
      <c r="D8513" s="300"/>
      <c r="E8513" s="300"/>
      <c r="F8513" s="300"/>
      <c r="G8513" s="300"/>
      <c r="H8513" s="300"/>
      <c r="I8513" s="300"/>
      <c r="J8513" s="319"/>
      <c r="K8513" s="22" t="s">
        <v>3423</v>
      </c>
      <c r="L8513" s="146"/>
      <c r="M8513" s="146" t="s">
        <v>6576</v>
      </c>
      <c r="N8513" s="157" t="s">
        <v>6153</v>
      </c>
      <c r="O8513" s="148">
        <v>14</v>
      </c>
      <c r="P8513" s="149">
        <v>45</v>
      </c>
      <c r="R8513" s="9" t="s">
        <v>3699</v>
      </c>
      <c r="S8513">
        <v>7</v>
      </c>
      <c r="T8513"/>
      <c r="U8513" t="s">
        <v>5685</v>
      </c>
      <c r="V8513" s="13"/>
      <c r="Z8513"/>
    </row>
    <row r="8514" spans="1:26" ht="15" customHeight="1" x14ac:dyDescent="0.25">
      <c r="A8514" s="305"/>
      <c r="B8514" s="300" t="s">
        <v>3700</v>
      </c>
      <c r="C8514" s="300"/>
      <c r="D8514" s="300"/>
      <c r="E8514" s="300"/>
      <c r="F8514" s="306"/>
      <c r="G8514" s="300"/>
      <c r="H8514" s="300"/>
      <c r="I8514" s="300"/>
      <c r="J8514" s="319"/>
      <c r="K8514" s="22"/>
      <c r="L8514" s="146"/>
      <c r="M8514" s="146"/>
      <c r="N8514" s="147"/>
      <c r="O8514" s="148">
        <v>15</v>
      </c>
      <c r="P8514" s="149"/>
      <c r="Q8514" s="9">
        <v>230</v>
      </c>
      <c r="R8514" s="9" t="s">
        <v>3681</v>
      </c>
      <c r="S8514">
        <v>0</v>
      </c>
      <c r="T8514"/>
      <c r="V8514" s="13"/>
      <c r="Z8514"/>
    </row>
    <row r="8515" spans="1:26" ht="15" customHeight="1" x14ac:dyDescent="0.25">
      <c r="A8515" s="305">
        <v>1</v>
      </c>
      <c r="B8515" s="300" t="s">
        <v>7655</v>
      </c>
      <c r="C8515" s="300"/>
      <c r="D8515" s="300"/>
      <c r="E8515" s="300"/>
      <c r="F8515" s="300"/>
      <c r="G8515" s="300"/>
      <c r="H8515" s="300"/>
      <c r="I8515" s="300"/>
      <c r="J8515" s="319"/>
      <c r="K8515" s="22" t="s">
        <v>3423</v>
      </c>
      <c r="L8515" s="146"/>
      <c r="M8515" s="146"/>
      <c r="N8515" s="157"/>
      <c r="O8515" s="148">
        <v>15</v>
      </c>
      <c r="P8515" s="149">
        <v>266</v>
      </c>
      <c r="R8515" s="9" t="s">
        <v>3681</v>
      </c>
      <c r="S8515">
        <v>1</v>
      </c>
      <c r="T8515"/>
      <c r="U8515" t="s">
        <v>5682</v>
      </c>
      <c r="V8515" s="13"/>
      <c r="Z8515"/>
    </row>
    <row r="8516" spans="1:26" ht="15" customHeight="1" x14ac:dyDescent="0.25">
      <c r="A8516" s="305">
        <v>2</v>
      </c>
      <c r="B8516" s="300" t="s">
        <v>3506</v>
      </c>
      <c r="C8516" s="300"/>
      <c r="D8516" s="300"/>
      <c r="E8516" s="300"/>
      <c r="F8516" s="300"/>
      <c r="G8516" s="300"/>
      <c r="H8516" s="300"/>
      <c r="I8516" s="300"/>
      <c r="J8516" s="319"/>
      <c r="K8516" s="22" t="s">
        <v>3423</v>
      </c>
      <c r="L8516" s="146"/>
      <c r="M8516" s="146"/>
      <c r="N8516" s="157" t="s">
        <v>6171</v>
      </c>
      <c r="O8516" s="148">
        <v>15</v>
      </c>
      <c r="P8516" s="149">
        <v>33</v>
      </c>
      <c r="R8516" s="9" t="s">
        <v>3681</v>
      </c>
      <c r="S8516">
        <v>2</v>
      </c>
      <c r="T8516"/>
      <c r="U8516" t="s">
        <v>5683</v>
      </c>
      <c r="V8516" s="13"/>
      <c r="Z8516"/>
    </row>
    <row r="8517" spans="1:26" ht="15" customHeight="1" x14ac:dyDescent="0.25">
      <c r="A8517" s="305">
        <v>3</v>
      </c>
      <c r="B8517" s="300" t="s">
        <v>6512</v>
      </c>
      <c r="C8517" s="300"/>
      <c r="D8517" s="300"/>
      <c r="E8517" s="300"/>
      <c r="F8517" s="300"/>
      <c r="G8517" s="300"/>
      <c r="H8517" s="300"/>
      <c r="I8517" s="300"/>
      <c r="J8517" s="319"/>
      <c r="K8517" s="22" t="s">
        <v>3423</v>
      </c>
      <c r="L8517" s="146" t="s">
        <v>6640</v>
      </c>
      <c r="M8517" s="146"/>
      <c r="N8517" s="157" t="s">
        <v>6171</v>
      </c>
      <c r="O8517" s="148">
        <v>15</v>
      </c>
      <c r="P8517" s="149">
        <v>51</v>
      </c>
      <c r="R8517" s="9" t="s">
        <v>3334</v>
      </c>
      <c r="S8517">
        <v>3</v>
      </c>
      <c r="T8517"/>
      <c r="U8517" t="s">
        <v>5683</v>
      </c>
      <c r="V8517" s="13"/>
      <c r="Z8517"/>
    </row>
    <row r="8518" spans="1:26" ht="15" customHeight="1" x14ac:dyDescent="0.25">
      <c r="A8518" s="305">
        <v>4</v>
      </c>
      <c r="B8518" s="300" t="s">
        <v>7856</v>
      </c>
      <c r="C8518" s="300"/>
      <c r="D8518" s="300"/>
      <c r="E8518" s="300"/>
      <c r="F8518" s="300"/>
      <c r="G8518" s="300"/>
      <c r="H8518" s="300"/>
      <c r="I8518" s="300"/>
      <c r="J8518" s="319"/>
      <c r="K8518" s="22" t="s">
        <v>3423</v>
      </c>
      <c r="L8518" s="146" t="s">
        <v>6640</v>
      </c>
      <c r="M8518" s="146" t="s">
        <v>6675</v>
      </c>
      <c r="N8518" s="147"/>
      <c r="O8518" s="148">
        <v>15</v>
      </c>
      <c r="P8518" s="149">
        <v>181</v>
      </c>
      <c r="R8518" s="9" t="s">
        <v>3334</v>
      </c>
      <c r="S8518">
        <v>4</v>
      </c>
      <c r="T8518"/>
      <c r="U8518" t="s">
        <v>5683</v>
      </c>
      <c r="V8518" s="13"/>
    </row>
    <row r="8519" spans="1:26" ht="15" customHeight="1" x14ac:dyDescent="0.25">
      <c r="A8519" s="305"/>
      <c r="B8519" s="300" t="s">
        <v>6687</v>
      </c>
      <c r="C8519" s="300"/>
      <c r="D8519" s="300"/>
      <c r="E8519" s="300"/>
      <c r="F8519" s="306"/>
      <c r="G8519" s="300"/>
      <c r="H8519" s="300"/>
      <c r="I8519" s="300"/>
      <c r="J8519" s="319"/>
      <c r="K8519" s="321"/>
      <c r="L8519" s="146"/>
      <c r="M8519" s="146"/>
      <c r="N8519" s="147"/>
      <c r="O8519" s="148">
        <v>23</v>
      </c>
      <c r="P8519" s="149"/>
      <c r="Q8519" s="9">
        <v>640</v>
      </c>
      <c r="R8519" s="9" t="s">
        <v>5023</v>
      </c>
      <c r="S8519">
        <v>0</v>
      </c>
      <c r="T8519"/>
      <c r="V8519" s="13"/>
      <c r="Z8519"/>
    </row>
    <row r="8520" spans="1:26" ht="15" customHeight="1" x14ac:dyDescent="0.25">
      <c r="A8520" s="305">
        <v>1</v>
      </c>
      <c r="B8520" s="300" t="s">
        <v>5605</v>
      </c>
      <c r="C8520" s="300"/>
      <c r="D8520" s="300"/>
      <c r="E8520" s="300"/>
      <c r="F8520" s="300"/>
      <c r="G8520" s="300"/>
      <c r="H8520" s="300"/>
      <c r="I8520" s="300"/>
      <c r="J8520" s="319"/>
      <c r="K8520" s="321" t="s">
        <v>3424</v>
      </c>
      <c r="L8520" s="146"/>
      <c r="M8520" s="146"/>
      <c r="N8520" s="147"/>
      <c r="O8520" s="148">
        <v>23</v>
      </c>
      <c r="P8520" s="149">
        <v>73</v>
      </c>
      <c r="R8520" s="9" t="s">
        <v>5023</v>
      </c>
      <c r="S8520">
        <v>1</v>
      </c>
      <c r="T8520"/>
      <c r="V8520" s="13"/>
      <c r="Z8520"/>
    </row>
    <row r="8521" spans="1:26" ht="15" customHeight="1" x14ac:dyDescent="0.25">
      <c r="A8521" s="305"/>
      <c r="B8521" s="300" t="s">
        <v>3701</v>
      </c>
      <c r="C8521" s="300"/>
      <c r="D8521" s="300"/>
      <c r="E8521" s="300"/>
      <c r="F8521" s="306"/>
      <c r="G8521" s="300"/>
      <c r="H8521" s="300"/>
      <c r="I8521" s="300"/>
      <c r="J8521" s="319"/>
      <c r="K8521" s="22"/>
      <c r="L8521" s="146"/>
      <c r="M8521" s="146"/>
      <c r="N8521" s="147"/>
      <c r="O8521" s="148">
        <v>16</v>
      </c>
      <c r="P8521" s="149"/>
      <c r="Q8521" s="9">
        <v>370</v>
      </c>
      <c r="R8521" s="9" t="s">
        <v>3702</v>
      </c>
      <c r="S8521">
        <v>0</v>
      </c>
      <c r="T8521"/>
      <c r="V8521" s="13"/>
      <c r="Z8521"/>
    </row>
    <row r="8522" spans="1:26" ht="15" customHeight="1" x14ac:dyDescent="0.25">
      <c r="A8522" s="305">
        <v>1</v>
      </c>
      <c r="B8522" s="300" t="s">
        <v>3507</v>
      </c>
      <c r="C8522" s="300"/>
      <c r="D8522" s="300"/>
      <c r="E8522" s="300"/>
      <c r="F8522" s="300"/>
      <c r="G8522" s="300"/>
      <c r="H8522" s="300"/>
      <c r="I8522" s="300"/>
      <c r="J8522" s="319"/>
      <c r="K8522" s="22" t="s">
        <v>3423</v>
      </c>
      <c r="L8522" s="146"/>
      <c r="M8522" s="146" t="s">
        <v>6675</v>
      </c>
      <c r="N8522" s="147"/>
      <c r="O8522" s="148">
        <v>16</v>
      </c>
      <c r="P8522" s="149">
        <v>26</v>
      </c>
      <c r="R8522" s="9" t="s">
        <v>3702</v>
      </c>
      <c r="S8522">
        <v>1</v>
      </c>
      <c r="T8522"/>
      <c r="U8522" t="s">
        <v>5686</v>
      </c>
      <c r="V8522" s="13"/>
      <c r="Z8522"/>
    </row>
    <row r="8523" spans="1:26" ht="15" customHeight="1" x14ac:dyDescent="0.25">
      <c r="A8523" s="305">
        <v>2</v>
      </c>
      <c r="B8523" s="300" t="s">
        <v>3508</v>
      </c>
      <c r="C8523" s="300"/>
      <c r="D8523" s="300"/>
      <c r="E8523" s="300"/>
      <c r="F8523" s="300"/>
      <c r="G8523" s="300"/>
      <c r="H8523" s="300"/>
      <c r="I8523" s="300"/>
      <c r="J8523" s="319"/>
      <c r="K8523" s="22" t="s">
        <v>3423</v>
      </c>
      <c r="L8523" s="146"/>
      <c r="M8523" s="146" t="s">
        <v>6675</v>
      </c>
      <c r="N8523" s="147"/>
      <c r="O8523" s="148">
        <v>16</v>
      </c>
      <c r="P8523" s="149">
        <v>27</v>
      </c>
      <c r="R8523" s="9" t="s">
        <v>3702</v>
      </c>
      <c r="S8523">
        <v>2</v>
      </c>
      <c r="T8523"/>
      <c r="U8523" t="s">
        <v>5686</v>
      </c>
      <c r="V8523" s="13"/>
    </row>
    <row r="8524" spans="1:26" ht="15" customHeight="1" x14ac:dyDescent="0.25">
      <c r="A8524" s="305">
        <v>3</v>
      </c>
      <c r="B8524" s="300" t="s">
        <v>3509</v>
      </c>
      <c r="C8524" s="300"/>
      <c r="D8524" s="300"/>
      <c r="E8524" s="300"/>
      <c r="F8524" s="300"/>
      <c r="G8524" s="300"/>
      <c r="H8524" s="300"/>
      <c r="I8524" s="300"/>
      <c r="J8524" s="319"/>
      <c r="K8524" s="22" t="s">
        <v>3423</v>
      </c>
      <c r="L8524" s="146"/>
      <c r="M8524" s="146"/>
      <c r="N8524" s="147"/>
      <c r="O8524" s="148">
        <v>16</v>
      </c>
      <c r="P8524" s="149">
        <v>182</v>
      </c>
      <c r="R8524" s="9" t="s">
        <v>3702</v>
      </c>
      <c r="S8524">
        <v>3</v>
      </c>
      <c r="T8524"/>
      <c r="U8524" t="s">
        <v>5686</v>
      </c>
      <c r="V8524" s="13"/>
    </row>
    <row r="8525" spans="1:26" ht="15" customHeight="1" x14ac:dyDescent="0.25">
      <c r="A8525" s="305"/>
      <c r="B8525" s="300" t="s">
        <v>3622</v>
      </c>
      <c r="C8525" s="300"/>
      <c r="D8525" s="300"/>
      <c r="E8525" s="300"/>
      <c r="F8525" s="306"/>
      <c r="G8525" s="300"/>
      <c r="H8525" s="300"/>
      <c r="I8525" s="300"/>
      <c r="J8525" s="319"/>
      <c r="K8525" s="22"/>
      <c r="L8525" s="146"/>
      <c r="M8525" s="146"/>
      <c r="N8525" s="147"/>
      <c r="O8525" s="148">
        <v>17</v>
      </c>
      <c r="P8525" s="149"/>
      <c r="Q8525" s="9">
        <v>510</v>
      </c>
      <c r="R8525" s="9" t="s">
        <v>3694</v>
      </c>
      <c r="S8525">
        <v>0</v>
      </c>
      <c r="T8525"/>
      <c r="V8525" s="13"/>
    </row>
    <row r="8526" spans="1:26" ht="15" customHeight="1" x14ac:dyDescent="0.25">
      <c r="A8526" s="307">
        <v>1</v>
      </c>
      <c r="B8526" s="300" t="s">
        <v>3622</v>
      </c>
      <c r="C8526" s="300"/>
      <c r="D8526" s="300"/>
      <c r="E8526" s="300"/>
      <c r="F8526" s="300"/>
      <c r="G8526" s="300"/>
      <c r="H8526" s="300"/>
      <c r="I8526" s="300"/>
      <c r="J8526" s="319"/>
      <c r="K8526" s="22" t="s">
        <v>3423</v>
      </c>
      <c r="L8526" s="146"/>
      <c r="M8526" s="146"/>
      <c r="N8526" s="147"/>
      <c r="O8526" s="148">
        <v>17</v>
      </c>
      <c r="P8526" s="149">
        <v>233</v>
      </c>
      <c r="R8526" s="9" t="s">
        <v>3694</v>
      </c>
      <c r="S8526">
        <v>1</v>
      </c>
      <c r="T8526"/>
      <c r="U8526" t="s">
        <v>5681</v>
      </c>
      <c r="V8526" s="13"/>
    </row>
    <row r="8527" spans="1:26" ht="15" customHeight="1" x14ac:dyDescent="0.25">
      <c r="A8527" s="307"/>
      <c r="B8527" s="300" t="s">
        <v>3703</v>
      </c>
      <c r="C8527" s="300"/>
      <c r="D8527" s="300"/>
      <c r="E8527" s="300"/>
      <c r="F8527" s="306"/>
      <c r="G8527" s="300"/>
      <c r="H8527" s="300"/>
      <c r="I8527" s="300"/>
      <c r="J8527" s="319"/>
      <c r="K8527" s="22"/>
      <c r="L8527" s="146"/>
      <c r="M8527" s="146"/>
      <c r="N8527" s="147"/>
      <c r="O8527" s="148">
        <v>18</v>
      </c>
      <c r="P8527" s="149"/>
      <c r="Q8527" s="9">
        <v>450</v>
      </c>
      <c r="R8527" s="9" t="s">
        <v>3694</v>
      </c>
      <c r="S8527">
        <v>0</v>
      </c>
      <c r="T8527"/>
      <c r="V8527" s="13"/>
    </row>
    <row r="8528" spans="1:26" ht="15" customHeight="1" x14ac:dyDescent="0.25">
      <c r="A8528" s="307">
        <v>1</v>
      </c>
      <c r="B8528" s="300" t="s">
        <v>3339</v>
      </c>
      <c r="C8528" s="300"/>
      <c r="D8528" s="300"/>
      <c r="E8528" s="300"/>
      <c r="F8528" s="300"/>
      <c r="G8528" s="300"/>
      <c r="H8528" s="300"/>
      <c r="I8528" s="300"/>
      <c r="J8528" s="319"/>
      <c r="K8528" s="22" t="s">
        <v>3423</v>
      </c>
      <c r="L8528" s="146"/>
      <c r="M8528" s="146"/>
      <c r="N8528" s="147"/>
      <c r="O8528" s="148">
        <v>18</v>
      </c>
      <c r="P8528" s="149">
        <v>63</v>
      </c>
      <c r="R8528" s="9" t="s">
        <v>3694</v>
      </c>
      <c r="S8528">
        <v>1</v>
      </c>
      <c r="T8528"/>
      <c r="U8528" t="s">
        <v>5681</v>
      </c>
      <c r="V8528" s="13"/>
    </row>
    <row r="8529" spans="1:26" ht="15" customHeight="1" x14ac:dyDescent="0.25">
      <c r="A8529" s="307"/>
      <c r="B8529" s="300" t="s">
        <v>3704</v>
      </c>
      <c r="C8529" s="300"/>
      <c r="D8529" s="300"/>
      <c r="E8529" s="300"/>
      <c r="F8529" s="306"/>
      <c r="G8529" s="300"/>
      <c r="H8529" s="300"/>
      <c r="I8529" s="300"/>
      <c r="J8529" s="319"/>
      <c r="K8529" s="22"/>
      <c r="L8529" s="146"/>
      <c r="M8529" s="146"/>
      <c r="N8529" s="147"/>
      <c r="O8529" s="148">
        <v>19</v>
      </c>
      <c r="P8529" s="149"/>
      <c r="Q8529" s="9">
        <v>340</v>
      </c>
      <c r="R8529" s="9" t="s">
        <v>3687</v>
      </c>
      <c r="S8529">
        <v>0</v>
      </c>
      <c r="T8529"/>
      <c r="V8529" s="13"/>
    </row>
    <row r="8530" spans="1:26" ht="15" customHeight="1" x14ac:dyDescent="0.25">
      <c r="A8530" s="305">
        <v>1</v>
      </c>
      <c r="B8530" s="300" t="s">
        <v>3452</v>
      </c>
      <c r="C8530" s="300"/>
      <c r="D8530" s="300"/>
      <c r="E8530" s="300"/>
      <c r="F8530" s="300"/>
      <c r="G8530" s="300"/>
      <c r="H8530" s="300"/>
      <c r="I8530" s="300"/>
      <c r="J8530" s="319"/>
      <c r="K8530" s="22" t="s">
        <v>3423</v>
      </c>
      <c r="L8530" s="146"/>
      <c r="M8530" s="146"/>
      <c r="N8530" s="147"/>
      <c r="O8530" s="148">
        <v>19</v>
      </c>
      <c r="P8530" s="149">
        <v>164</v>
      </c>
      <c r="R8530" s="9" t="s">
        <v>3687</v>
      </c>
      <c r="S8530">
        <v>1</v>
      </c>
      <c r="T8530"/>
      <c r="U8530" t="s">
        <v>5684</v>
      </c>
      <c r="V8530" s="13"/>
    </row>
    <row r="8531" spans="1:26" ht="15" customHeight="1" x14ac:dyDescent="0.25">
      <c r="A8531" s="305"/>
      <c r="B8531" s="300" t="s">
        <v>3705</v>
      </c>
      <c r="C8531" s="300"/>
      <c r="D8531" s="300"/>
      <c r="E8531" s="300"/>
      <c r="F8531" s="306"/>
      <c r="G8531" s="300"/>
      <c r="H8531" s="300"/>
      <c r="I8531" s="300"/>
      <c r="J8531" s="319"/>
      <c r="K8531" s="22"/>
      <c r="L8531" s="146"/>
      <c r="M8531" s="146"/>
      <c r="N8531" s="147"/>
      <c r="O8531" s="148">
        <v>20</v>
      </c>
      <c r="P8531" s="149"/>
      <c r="Q8531" s="9">
        <v>530</v>
      </c>
      <c r="R8531" s="9" t="s">
        <v>3694</v>
      </c>
      <c r="S8531">
        <v>0</v>
      </c>
      <c r="T8531"/>
      <c r="V8531" s="13"/>
    </row>
    <row r="8532" spans="1:26" ht="15" customHeight="1" x14ac:dyDescent="0.25">
      <c r="A8532" s="305">
        <v>1</v>
      </c>
      <c r="B8532" s="300" t="s">
        <v>3621</v>
      </c>
      <c r="C8532" s="300"/>
      <c r="D8532" s="300"/>
      <c r="E8532" s="300"/>
      <c r="F8532" s="300"/>
      <c r="G8532" s="300"/>
      <c r="H8532" s="300"/>
      <c r="I8532" s="300"/>
      <c r="J8532" s="319"/>
      <c r="K8532" s="22" t="s">
        <v>3423</v>
      </c>
      <c r="L8532" s="146"/>
      <c r="M8532" s="146" t="s">
        <v>6577</v>
      </c>
      <c r="N8532" s="147"/>
      <c r="O8532" s="148">
        <v>20</v>
      </c>
      <c r="P8532" s="149">
        <v>234</v>
      </c>
      <c r="R8532" s="9" t="s">
        <v>3694</v>
      </c>
      <c r="S8532">
        <v>1</v>
      </c>
      <c r="T8532"/>
      <c r="U8532" t="s">
        <v>5681</v>
      </c>
      <c r="V8532" s="13"/>
    </row>
    <row r="8533" spans="1:26" ht="15" customHeight="1" x14ac:dyDescent="0.25">
      <c r="A8533" s="305">
        <v>2</v>
      </c>
      <c r="B8533" s="300" t="s">
        <v>3623</v>
      </c>
      <c r="C8533" s="300"/>
      <c r="D8533" s="300"/>
      <c r="E8533" s="300"/>
      <c r="F8533" s="300"/>
      <c r="G8533" s="300"/>
      <c r="H8533" s="300"/>
      <c r="I8533" s="300"/>
      <c r="J8533" s="319"/>
      <c r="K8533" s="22" t="s">
        <v>3423</v>
      </c>
      <c r="L8533" s="146"/>
      <c r="M8533" s="146" t="s">
        <v>6577</v>
      </c>
      <c r="N8533" s="147"/>
      <c r="O8533" s="148">
        <v>20</v>
      </c>
      <c r="P8533" s="149">
        <v>235</v>
      </c>
      <c r="R8533" s="9" t="s">
        <v>3694</v>
      </c>
      <c r="S8533">
        <v>2</v>
      </c>
      <c r="T8533"/>
      <c r="U8533" t="s">
        <v>5681</v>
      </c>
      <c r="V8533" s="13"/>
    </row>
    <row r="8534" spans="1:26" ht="15" customHeight="1" x14ac:dyDescent="0.25">
      <c r="A8534" s="305">
        <v>3</v>
      </c>
      <c r="B8534" s="300" t="s">
        <v>3624</v>
      </c>
      <c r="C8534" s="300"/>
      <c r="D8534" s="300"/>
      <c r="E8534" s="300"/>
      <c r="F8534" s="300"/>
      <c r="G8534" s="300"/>
      <c r="H8534" s="300"/>
      <c r="I8534" s="300"/>
      <c r="J8534" s="319"/>
      <c r="K8534" s="22" t="s">
        <v>3423</v>
      </c>
      <c r="L8534" s="146"/>
      <c r="M8534" s="146" t="s">
        <v>6577</v>
      </c>
      <c r="N8534" s="147"/>
      <c r="O8534" s="148">
        <v>20</v>
      </c>
      <c r="P8534" s="149">
        <v>236</v>
      </c>
      <c r="R8534" s="9" t="s">
        <v>3694</v>
      </c>
      <c r="S8534">
        <v>3</v>
      </c>
      <c r="T8534"/>
      <c r="U8534" t="s">
        <v>5681</v>
      </c>
      <c r="V8534" s="13"/>
    </row>
    <row r="8535" spans="1:26" ht="15" customHeight="1" x14ac:dyDescent="0.25">
      <c r="A8535" s="305">
        <v>4</v>
      </c>
      <c r="B8535" s="300" t="s">
        <v>3625</v>
      </c>
      <c r="C8535" s="300"/>
      <c r="D8535" s="300"/>
      <c r="E8535" s="300"/>
      <c r="F8535" s="300"/>
      <c r="G8535" s="300"/>
      <c r="H8535" s="300"/>
      <c r="I8535" s="300"/>
      <c r="J8535" s="319"/>
      <c r="K8535" s="22" t="s">
        <v>3423</v>
      </c>
      <c r="L8535" s="146"/>
      <c r="M8535" s="146" t="s">
        <v>6577</v>
      </c>
      <c r="N8535" s="147"/>
      <c r="O8535" s="148">
        <v>20</v>
      </c>
      <c r="P8535" s="149">
        <v>238</v>
      </c>
      <c r="R8535" s="9" t="s">
        <v>3694</v>
      </c>
      <c r="S8535">
        <v>4</v>
      </c>
      <c r="T8535"/>
      <c r="U8535" t="s">
        <v>5681</v>
      </c>
      <c r="V8535" s="13"/>
    </row>
    <row r="8536" spans="1:26" s="7" customFormat="1" ht="15" customHeight="1" x14ac:dyDescent="0.25">
      <c r="A8536" s="305">
        <v>5</v>
      </c>
      <c r="B8536" s="300" t="s">
        <v>3755</v>
      </c>
      <c r="C8536" s="300"/>
      <c r="D8536" s="300"/>
      <c r="E8536" s="300"/>
      <c r="F8536" s="300"/>
      <c r="G8536" s="300"/>
      <c r="H8536" s="300"/>
      <c r="I8536" s="300"/>
      <c r="J8536" s="319"/>
      <c r="K8536" s="22" t="s">
        <v>3423</v>
      </c>
      <c r="L8536" s="146"/>
      <c r="M8536" s="146" t="s">
        <v>6577</v>
      </c>
      <c r="N8536" s="147"/>
      <c r="O8536" s="148">
        <v>20</v>
      </c>
      <c r="P8536" s="149">
        <v>211</v>
      </c>
      <c r="Q8536" s="149"/>
      <c r="R8536" s="149" t="s">
        <v>3694</v>
      </c>
      <c r="S8536" s="144">
        <v>5</v>
      </c>
      <c r="T8536" s="144"/>
      <c r="U8536" t="s">
        <v>5681</v>
      </c>
      <c r="V8536" s="13"/>
      <c r="Z8536" s="57"/>
    </row>
    <row r="8537" spans="1:26" ht="15" customHeight="1" x14ac:dyDescent="0.25">
      <c r="A8537" s="305"/>
      <c r="B8537" s="300" t="s">
        <v>3706</v>
      </c>
      <c r="C8537" s="300"/>
      <c r="D8537" s="300"/>
      <c r="E8537" s="300"/>
      <c r="F8537" s="306"/>
      <c r="G8537" s="300"/>
      <c r="H8537" s="300"/>
      <c r="I8537" s="300"/>
      <c r="J8537" s="319"/>
      <c r="K8537" s="22"/>
      <c r="L8537" s="146"/>
      <c r="M8537" s="146"/>
      <c r="N8537" s="147"/>
      <c r="O8537" s="148">
        <v>21</v>
      </c>
      <c r="P8537" s="149"/>
      <c r="Q8537" s="9">
        <v>580</v>
      </c>
      <c r="R8537" s="9" t="s">
        <v>3707</v>
      </c>
      <c r="S8537">
        <v>0</v>
      </c>
      <c r="T8537"/>
      <c r="V8537" s="13"/>
    </row>
    <row r="8538" spans="1:26" ht="15" customHeight="1" x14ac:dyDescent="0.25">
      <c r="A8538" s="307">
        <v>1</v>
      </c>
      <c r="B8538" s="300" t="s">
        <v>3453</v>
      </c>
      <c r="C8538" s="300"/>
      <c r="D8538" s="300"/>
      <c r="E8538" s="300"/>
      <c r="F8538" s="300"/>
      <c r="G8538" s="300"/>
      <c r="H8538" s="300"/>
      <c r="I8538" s="300"/>
      <c r="J8538" s="319"/>
      <c r="K8538" s="321" t="s">
        <v>3424</v>
      </c>
      <c r="L8538" s="146"/>
      <c r="M8538" s="146" t="s">
        <v>6578</v>
      </c>
      <c r="N8538" s="147"/>
      <c r="O8538" s="148">
        <v>21</v>
      </c>
      <c r="P8538" s="149">
        <v>203</v>
      </c>
      <c r="R8538" s="9" t="s">
        <v>3707</v>
      </c>
      <c r="S8538">
        <v>1</v>
      </c>
      <c r="T8538"/>
      <c r="U8538" t="s">
        <v>5687</v>
      </c>
      <c r="V8538" s="13"/>
    </row>
    <row r="8539" spans="1:26" ht="15" customHeight="1" x14ac:dyDescent="0.25">
      <c r="A8539" s="307"/>
      <c r="B8539" s="300" t="s">
        <v>3708</v>
      </c>
      <c r="C8539" s="300"/>
      <c r="D8539" s="300"/>
      <c r="E8539" s="300"/>
      <c r="F8539" s="306"/>
      <c r="G8539" s="300"/>
      <c r="H8539" s="300"/>
      <c r="I8539" s="300"/>
      <c r="J8539" s="319"/>
      <c r="K8539" s="321"/>
      <c r="L8539" s="146"/>
      <c r="M8539" s="146"/>
      <c r="N8539" s="147"/>
      <c r="O8539" s="148">
        <v>22</v>
      </c>
      <c r="P8539" s="149"/>
      <c r="Q8539" s="9">
        <v>320</v>
      </c>
      <c r="R8539" s="9" t="s">
        <v>3694</v>
      </c>
      <c r="S8539">
        <v>0</v>
      </c>
      <c r="T8539"/>
      <c r="V8539" s="13"/>
    </row>
    <row r="8540" spans="1:26" ht="15" customHeight="1" x14ac:dyDescent="0.25">
      <c r="A8540" s="305">
        <v>1</v>
      </c>
      <c r="B8540" s="300" t="s">
        <v>3454</v>
      </c>
      <c r="C8540" s="300"/>
      <c r="D8540" s="300"/>
      <c r="E8540" s="300"/>
      <c r="F8540" s="300"/>
      <c r="G8540" s="300"/>
      <c r="H8540" s="300"/>
      <c r="I8540" s="300"/>
      <c r="J8540" s="319"/>
      <c r="K8540" s="321" t="s">
        <v>3424</v>
      </c>
      <c r="L8540" s="146"/>
      <c r="M8540" s="146"/>
      <c r="N8540" s="147"/>
      <c r="O8540" s="148">
        <v>22</v>
      </c>
      <c r="P8540" s="149">
        <v>193</v>
      </c>
      <c r="R8540" s="9" t="s">
        <v>3694</v>
      </c>
      <c r="S8540">
        <v>1</v>
      </c>
      <c r="T8540"/>
      <c r="U8540" t="s">
        <v>5688</v>
      </c>
      <c r="V8540" s="13"/>
    </row>
    <row r="8541" spans="1:26" ht="15" customHeight="1" x14ac:dyDescent="0.25">
      <c r="A8541" s="305"/>
      <c r="B8541" s="300" t="s">
        <v>6112</v>
      </c>
      <c r="C8541" s="300"/>
      <c r="D8541" s="300"/>
      <c r="E8541" s="300"/>
      <c r="F8541" s="300"/>
      <c r="G8541" s="300"/>
      <c r="H8541" s="300"/>
      <c r="I8541" s="300"/>
      <c r="J8541" s="319"/>
      <c r="K8541" s="22" t="s">
        <v>3424</v>
      </c>
      <c r="L8541" s="146"/>
      <c r="M8541" s="146"/>
      <c r="N8541" s="147"/>
      <c r="O8541" s="148">
        <v>69</v>
      </c>
      <c r="P8541" s="149"/>
      <c r="Q8541" s="9">
        <v>670</v>
      </c>
      <c r="R8541" s="9" t="s">
        <v>3727</v>
      </c>
      <c r="S8541">
        <v>0</v>
      </c>
      <c r="T8541"/>
      <c r="U8541" t="s">
        <v>5689</v>
      </c>
      <c r="V8541" s="13"/>
      <c r="Z8541"/>
    </row>
    <row r="8542" spans="1:26" ht="15" customHeight="1" x14ac:dyDescent="0.25">
      <c r="A8542" s="305">
        <v>1</v>
      </c>
      <c r="B8542" s="300" t="s">
        <v>6113</v>
      </c>
      <c r="C8542" s="300"/>
      <c r="D8542" s="300"/>
      <c r="E8542" s="300"/>
      <c r="F8542" s="300"/>
      <c r="G8542" s="300"/>
      <c r="H8542" s="300"/>
      <c r="I8542" s="300"/>
      <c r="J8542" s="319"/>
      <c r="K8542" s="22" t="s">
        <v>3424</v>
      </c>
      <c r="L8542" s="146" t="s">
        <v>6640</v>
      </c>
      <c r="M8542" s="146"/>
      <c r="N8542" s="147"/>
      <c r="O8542" s="148">
        <v>69</v>
      </c>
      <c r="P8542" s="149">
        <v>257</v>
      </c>
      <c r="R8542" s="9" t="s">
        <v>3727</v>
      </c>
      <c r="S8542">
        <v>1</v>
      </c>
      <c r="T8542"/>
      <c r="U8542" t="s">
        <v>5689</v>
      </c>
      <c r="V8542" s="13"/>
      <c r="Z8542"/>
    </row>
    <row r="8543" spans="1:26" ht="15" customHeight="1" x14ac:dyDescent="0.25">
      <c r="A8543" s="305"/>
      <c r="B8543" s="300" t="s">
        <v>3287</v>
      </c>
      <c r="C8543" s="300"/>
      <c r="D8543" s="300"/>
      <c r="E8543" s="300"/>
      <c r="F8543" s="306"/>
      <c r="G8543" s="300"/>
      <c r="H8543" s="300"/>
      <c r="I8543" s="300"/>
      <c r="J8543" s="319"/>
      <c r="K8543" s="321"/>
      <c r="L8543" s="146"/>
      <c r="M8543" s="146"/>
      <c r="N8543" s="147"/>
      <c r="O8543" s="148">
        <v>24</v>
      </c>
      <c r="P8543" s="149"/>
      <c r="Q8543" s="9">
        <v>60</v>
      </c>
      <c r="R8543" s="9" t="s">
        <v>3709</v>
      </c>
      <c r="S8543">
        <v>0</v>
      </c>
      <c r="T8543"/>
      <c r="V8543" s="13"/>
    </row>
    <row r="8544" spans="1:26" ht="15" customHeight="1" x14ac:dyDescent="0.25">
      <c r="A8544" s="305">
        <v>1</v>
      </c>
      <c r="B8544" s="300" t="s">
        <v>7657</v>
      </c>
      <c r="C8544" s="300"/>
      <c r="D8544" s="300"/>
      <c r="E8544" s="300"/>
      <c r="F8544" s="300"/>
      <c r="G8544" s="300"/>
      <c r="H8544" s="300"/>
      <c r="I8544" s="300"/>
      <c r="J8544" s="319"/>
      <c r="K8544" s="22" t="s">
        <v>3425</v>
      </c>
      <c r="L8544" s="146"/>
      <c r="M8544" s="146" t="s">
        <v>6579</v>
      </c>
      <c r="N8544" s="157" t="s">
        <v>6145</v>
      </c>
      <c r="O8544" s="148">
        <v>24</v>
      </c>
      <c r="P8544" s="149">
        <v>108</v>
      </c>
      <c r="R8544" s="9" t="s">
        <v>3709</v>
      </c>
      <c r="S8544">
        <v>1</v>
      </c>
      <c r="T8544"/>
      <c r="U8544" t="s">
        <v>5682</v>
      </c>
      <c r="V8544" s="13"/>
    </row>
    <row r="8545" spans="1:22" ht="15" customHeight="1" x14ac:dyDescent="0.25">
      <c r="A8545" s="305">
        <v>2</v>
      </c>
      <c r="B8545" s="300" t="s">
        <v>7658</v>
      </c>
      <c r="C8545" s="300"/>
      <c r="D8545" s="300"/>
      <c r="E8545" s="300"/>
      <c r="F8545" s="300"/>
      <c r="G8545" s="300"/>
      <c r="H8545" s="300"/>
      <c r="I8545" s="300"/>
      <c r="J8545" s="319"/>
      <c r="K8545" s="22" t="s">
        <v>3425</v>
      </c>
      <c r="L8545" s="146"/>
      <c r="M8545" s="146"/>
      <c r="N8545" s="157"/>
      <c r="O8545" s="148">
        <v>24</v>
      </c>
      <c r="P8545" s="149">
        <v>264</v>
      </c>
      <c r="R8545" s="9" t="s">
        <v>3709</v>
      </c>
      <c r="S8545">
        <v>2</v>
      </c>
      <c r="T8545"/>
      <c r="U8545" t="s">
        <v>5682</v>
      </c>
      <c r="V8545" s="13"/>
    </row>
    <row r="8546" spans="1:22" ht="15" customHeight="1" x14ac:dyDescent="0.25">
      <c r="A8546" s="305">
        <v>3</v>
      </c>
      <c r="B8546" s="300" t="s">
        <v>7660</v>
      </c>
      <c r="C8546" s="300"/>
      <c r="D8546" s="300"/>
      <c r="E8546" s="300"/>
      <c r="F8546" s="300"/>
      <c r="G8546" s="300"/>
      <c r="H8546" s="300"/>
      <c r="I8546" s="300"/>
      <c r="J8546" s="319"/>
      <c r="K8546" s="22" t="s">
        <v>3425</v>
      </c>
      <c r="L8546" s="146"/>
      <c r="M8546" s="146" t="s">
        <v>6579</v>
      </c>
      <c r="N8546" s="157" t="s">
        <v>6145</v>
      </c>
      <c r="O8546" s="148">
        <v>24</v>
      </c>
      <c r="P8546" s="149">
        <v>109</v>
      </c>
      <c r="R8546" s="9" t="s">
        <v>3709</v>
      </c>
      <c r="S8546">
        <v>3</v>
      </c>
      <c r="T8546"/>
      <c r="U8546" t="s">
        <v>5682</v>
      </c>
      <c r="V8546" s="13"/>
    </row>
    <row r="8547" spans="1:22" ht="15" customHeight="1" x14ac:dyDescent="0.25">
      <c r="A8547" s="305">
        <v>4</v>
      </c>
      <c r="B8547" s="300" t="s">
        <v>7659</v>
      </c>
      <c r="C8547" s="300"/>
      <c r="D8547" s="300"/>
      <c r="E8547" s="300"/>
      <c r="F8547" s="300"/>
      <c r="G8547" s="300"/>
      <c r="H8547" s="300"/>
      <c r="I8547" s="300"/>
      <c r="J8547" s="319"/>
      <c r="K8547" s="22" t="s">
        <v>3425</v>
      </c>
      <c r="L8547" s="146"/>
      <c r="M8547" s="146"/>
      <c r="N8547" s="157"/>
      <c r="O8547" s="148">
        <v>24</v>
      </c>
      <c r="P8547" s="149">
        <v>265</v>
      </c>
      <c r="R8547" s="9" t="s">
        <v>3709</v>
      </c>
      <c r="S8547">
        <v>4</v>
      </c>
      <c r="T8547"/>
      <c r="U8547" t="s">
        <v>5682</v>
      </c>
      <c r="V8547" s="13"/>
    </row>
    <row r="8548" spans="1:22" ht="15" customHeight="1" x14ac:dyDescent="0.25">
      <c r="A8548" s="305">
        <v>5</v>
      </c>
      <c r="B8548" s="300" t="s">
        <v>3510</v>
      </c>
      <c r="C8548" s="300"/>
      <c r="D8548" s="300"/>
      <c r="E8548" s="300"/>
      <c r="F8548" s="300"/>
      <c r="G8548" s="300"/>
      <c r="H8548" s="300"/>
      <c r="I8548" s="300"/>
      <c r="J8548" s="319"/>
      <c r="K8548" s="22" t="s">
        <v>3425</v>
      </c>
      <c r="L8548" s="146" t="s">
        <v>6640</v>
      </c>
      <c r="M8548" s="146" t="s">
        <v>6579</v>
      </c>
      <c r="N8548" s="157" t="s">
        <v>6145</v>
      </c>
      <c r="O8548" s="148">
        <v>24</v>
      </c>
      <c r="P8548" s="149">
        <v>110</v>
      </c>
      <c r="R8548" s="9" t="s">
        <v>3709</v>
      </c>
      <c r="S8548">
        <v>5</v>
      </c>
      <c r="T8548"/>
      <c r="U8548" t="s">
        <v>5682</v>
      </c>
      <c r="V8548" s="13"/>
    </row>
    <row r="8549" spans="1:22" ht="15" customHeight="1" x14ac:dyDescent="0.25">
      <c r="A8549" s="305">
        <v>6</v>
      </c>
      <c r="B8549" s="300" t="s">
        <v>3455</v>
      </c>
      <c r="C8549" s="300"/>
      <c r="D8549" s="300"/>
      <c r="E8549" s="300"/>
      <c r="F8549" s="300"/>
      <c r="G8549" s="300"/>
      <c r="H8549" s="300"/>
      <c r="I8549" s="300"/>
      <c r="J8549" s="319"/>
      <c r="K8549" s="22" t="s">
        <v>3425</v>
      </c>
      <c r="L8549" s="146"/>
      <c r="M8549" s="146" t="s">
        <v>6579</v>
      </c>
      <c r="N8549" s="157" t="s">
        <v>6145</v>
      </c>
      <c r="O8549" s="148">
        <v>24</v>
      </c>
      <c r="P8549" s="149">
        <v>111</v>
      </c>
      <c r="R8549" s="9" t="s">
        <v>3709</v>
      </c>
      <c r="S8549">
        <v>6</v>
      </c>
      <c r="T8549"/>
      <c r="U8549" t="s">
        <v>5682</v>
      </c>
      <c r="V8549" s="13"/>
    </row>
    <row r="8550" spans="1:22" ht="15" customHeight="1" x14ac:dyDescent="0.25">
      <c r="A8550" s="305">
        <v>7</v>
      </c>
      <c r="B8550" s="300" t="s">
        <v>4723</v>
      </c>
      <c r="C8550" s="300"/>
      <c r="D8550" s="300"/>
      <c r="E8550" s="300"/>
      <c r="F8550" s="300"/>
      <c r="G8550" s="300"/>
      <c r="H8550" s="300"/>
      <c r="I8550" s="300"/>
      <c r="J8550" s="319"/>
      <c r="K8550" s="22" t="s">
        <v>3425</v>
      </c>
      <c r="L8550" s="146"/>
      <c r="M8550" s="146" t="s">
        <v>6579</v>
      </c>
      <c r="N8550" s="157" t="s">
        <v>6145</v>
      </c>
      <c r="O8550" s="148">
        <v>24</v>
      </c>
      <c r="P8550" s="149">
        <v>195</v>
      </c>
      <c r="R8550" s="9" t="s">
        <v>3709</v>
      </c>
      <c r="S8550">
        <v>7</v>
      </c>
      <c r="T8550"/>
      <c r="U8550" t="s">
        <v>5682</v>
      </c>
      <c r="V8550" s="13"/>
    </row>
    <row r="8551" spans="1:22" ht="15" customHeight="1" x14ac:dyDescent="0.25">
      <c r="A8551" s="305">
        <v>8</v>
      </c>
      <c r="B8551" s="300" t="s">
        <v>3511</v>
      </c>
      <c r="C8551" s="300"/>
      <c r="D8551" s="300"/>
      <c r="E8551" s="300"/>
      <c r="F8551" s="300"/>
      <c r="G8551" s="300"/>
      <c r="H8551" s="300"/>
      <c r="I8551" s="300"/>
      <c r="J8551" s="319"/>
      <c r="K8551" s="22" t="s">
        <v>3425</v>
      </c>
      <c r="L8551" s="146"/>
      <c r="M8551" s="146" t="s">
        <v>6579</v>
      </c>
      <c r="N8551" s="157" t="s">
        <v>6145</v>
      </c>
      <c r="O8551" s="148">
        <v>24</v>
      </c>
      <c r="P8551" s="149">
        <v>112</v>
      </c>
      <c r="R8551" s="9" t="s">
        <v>3709</v>
      </c>
      <c r="S8551">
        <v>8</v>
      </c>
      <c r="T8551"/>
      <c r="U8551" t="s">
        <v>5682</v>
      </c>
      <c r="V8551" s="13"/>
    </row>
    <row r="8552" spans="1:22" ht="15" customHeight="1" x14ac:dyDescent="0.25">
      <c r="A8552" s="305">
        <v>9</v>
      </c>
      <c r="B8552" s="300" t="s">
        <v>4722</v>
      </c>
      <c r="C8552" s="300"/>
      <c r="D8552" s="300"/>
      <c r="E8552" s="300"/>
      <c r="F8552" s="300"/>
      <c r="G8552" s="300"/>
      <c r="H8552" s="300"/>
      <c r="I8552" s="300"/>
      <c r="J8552" s="319"/>
      <c r="K8552" s="22" t="s">
        <v>3425</v>
      </c>
      <c r="L8552" s="146"/>
      <c r="M8552" s="146" t="s">
        <v>6579</v>
      </c>
      <c r="N8552" s="157" t="s">
        <v>6145</v>
      </c>
      <c r="O8552" s="148">
        <v>24</v>
      </c>
      <c r="P8552" s="149">
        <v>247</v>
      </c>
      <c r="R8552" s="9" t="s">
        <v>3709</v>
      </c>
      <c r="S8552">
        <v>9</v>
      </c>
      <c r="T8552"/>
      <c r="U8552" t="s">
        <v>5682</v>
      </c>
      <c r="V8552" s="13"/>
    </row>
    <row r="8553" spans="1:22" ht="15" customHeight="1" x14ac:dyDescent="0.25">
      <c r="A8553" s="305">
        <v>10</v>
      </c>
      <c r="B8553" s="300" t="s">
        <v>3512</v>
      </c>
      <c r="C8553" s="300"/>
      <c r="D8553" s="300"/>
      <c r="E8553" s="300"/>
      <c r="F8553" s="300"/>
      <c r="G8553" s="300"/>
      <c r="H8553" s="300"/>
      <c r="I8553" s="300"/>
      <c r="J8553" s="319"/>
      <c r="K8553" s="22" t="s">
        <v>3425</v>
      </c>
      <c r="L8553" s="146"/>
      <c r="M8553" s="146" t="s">
        <v>6580</v>
      </c>
      <c r="N8553" s="157" t="s">
        <v>6145</v>
      </c>
      <c r="O8553" s="148">
        <v>24</v>
      </c>
      <c r="P8553" s="149">
        <v>113</v>
      </c>
      <c r="R8553" s="9" t="s">
        <v>3709</v>
      </c>
      <c r="S8553">
        <v>10</v>
      </c>
      <c r="T8553"/>
      <c r="U8553" t="s">
        <v>5682</v>
      </c>
      <c r="V8553" s="13"/>
    </row>
    <row r="8554" spans="1:22" ht="15" customHeight="1" x14ac:dyDescent="0.25">
      <c r="A8554" s="305">
        <v>11</v>
      </c>
      <c r="B8554" s="300" t="s">
        <v>3513</v>
      </c>
      <c r="C8554" s="300"/>
      <c r="D8554" s="300"/>
      <c r="E8554" s="300"/>
      <c r="F8554" s="300"/>
      <c r="G8554" s="300"/>
      <c r="H8554" s="300"/>
      <c r="I8554" s="300"/>
      <c r="J8554" s="319"/>
      <c r="K8554" s="22" t="s">
        <v>3425</v>
      </c>
      <c r="L8554" s="146"/>
      <c r="M8554" s="146" t="s">
        <v>6580</v>
      </c>
      <c r="N8554" s="157" t="s">
        <v>6145</v>
      </c>
      <c r="O8554" s="148">
        <v>24</v>
      </c>
      <c r="P8554" s="149">
        <v>114</v>
      </c>
      <c r="R8554" s="9" t="s">
        <v>3709</v>
      </c>
      <c r="S8554">
        <v>11</v>
      </c>
      <c r="T8554"/>
      <c r="U8554" t="s">
        <v>5682</v>
      </c>
      <c r="V8554" s="13"/>
    </row>
    <row r="8555" spans="1:22" ht="15" customHeight="1" x14ac:dyDescent="0.25">
      <c r="A8555" s="305">
        <v>12</v>
      </c>
      <c r="B8555" s="300" t="s">
        <v>3514</v>
      </c>
      <c r="C8555" s="300"/>
      <c r="D8555" s="300"/>
      <c r="E8555" s="300"/>
      <c r="F8555" s="300"/>
      <c r="G8555" s="300"/>
      <c r="H8555" s="300"/>
      <c r="I8555" s="300"/>
      <c r="J8555" s="319"/>
      <c r="K8555" s="22" t="s">
        <v>3425</v>
      </c>
      <c r="L8555" s="146"/>
      <c r="M8555" s="146" t="s">
        <v>6579</v>
      </c>
      <c r="N8555" s="157" t="s">
        <v>6145</v>
      </c>
      <c r="O8555" s="148">
        <v>24</v>
      </c>
      <c r="P8555" s="149">
        <v>115</v>
      </c>
      <c r="R8555" s="9" t="s">
        <v>3709</v>
      </c>
      <c r="S8555">
        <v>12</v>
      </c>
      <c r="T8555"/>
      <c r="U8555" t="s">
        <v>5682</v>
      </c>
      <c r="V8555" s="13"/>
    </row>
    <row r="8556" spans="1:22" ht="15" customHeight="1" x14ac:dyDescent="0.25">
      <c r="A8556" s="305">
        <v>13</v>
      </c>
      <c r="B8556" s="300" t="s">
        <v>3515</v>
      </c>
      <c r="C8556" s="300"/>
      <c r="D8556" s="300"/>
      <c r="E8556" s="300"/>
      <c r="F8556" s="300"/>
      <c r="G8556" s="300"/>
      <c r="H8556" s="300"/>
      <c r="I8556" s="300"/>
      <c r="J8556" s="319"/>
      <c r="K8556" s="22" t="s">
        <v>3425</v>
      </c>
      <c r="L8556" s="146"/>
      <c r="M8556" s="146" t="s">
        <v>6579</v>
      </c>
      <c r="N8556" s="157" t="s">
        <v>6145</v>
      </c>
      <c r="O8556" s="148">
        <v>24</v>
      </c>
      <c r="P8556" s="149">
        <v>116</v>
      </c>
      <c r="R8556" s="9" t="s">
        <v>3709</v>
      </c>
      <c r="S8556">
        <v>13</v>
      </c>
      <c r="T8556"/>
      <c r="U8556" t="s">
        <v>5682</v>
      </c>
      <c r="V8556" s="13"/>
    </row>
    <row r="8557" spans="1:22" ht="15" customHeight="1" x14ac:dyDescent="0.25">
      <c r="A8557" s="305">
        <v>14</v>
      </c>
      <c r="B8557" s="300" t="s">
        <v>3516</v>
      </c>
      <c r="C8557" s="300"/>
      <c r="D8557" s="300"/>
      <c r="E8557" s="300"/>
      <c r="F8557" s="300"/>
      <c r="G8557" s="300"/>
      <c r="H8557" s="300"/>
      <c r="I8557" s="300"/>
      <c r="J8557" s="319"/>
      <c r="K8557" s="22" t="s">
        <v>3425</v>
      </c>
      <c r="L8557" s="146"/>
      <c r="M8557" s="146" t="s">
        <v>6579</v>
      </c>
      <c r="N8557" s="157" t="s">
        <v>6145</v>
      </c>
      <c r="O8557" s="148">
        <v>24</v>
      </c>
      <c r="P8557" s="149">
        <v>117</v>
      </c>
      <c r="R8557" s="9" t="s">
        <v>3709</v>
      </c>
      <c r="S8557">
        <v>14</v>
      </c>
      <c r="T8557"/>
      <c r="U8557" t="s">
        <v>5682</v>
      </c>
      <c r="V8557" s="13"/>
    </row>
    <row r="8558" spans="1:22" ht="15" customHeight="1" x14ac:dyDescent="0.25">
      <c r="A8558" s="305">
        <v>15</v>
      </c>
      <c r="B8558" s="300" t="s">
        <v>3517</v>
      </c>
      <c r="C8558" s="300"/>
      <c r="D8558" s="300"/>
      <c r="E8558" s="300"/>
      <c r="F8558" s="300"/>
      <c r="G8558" s="300"/>
      <c r="H8558" s="300"/>
      <c r="I8558" s="300"/>
      <c r="J8558" s="319"/>
      <c r="K8558" s="22" t="s">
        <v>3425</v>
      </c>
      <c r="L8558" s="146"/>
      <c r="M8558" s="146" t="s">
        <v>6581</v>
      </c>
      <c r="N8558" s="157" t="s">
        <v>6145</v>
      </c>
      <c r="O8558" s="148">
        <v>24</v>
      </c>
      <c r="P8558" s="149">
        <v>118</v>
      </c>
      <c r="R8558" s="9" t="s">
        <v>3709</v>
      </c>
      <c r="S8558">
        <v>15</v>
      </c>
      <c r="T8558"/>
      <c r="U8558" t="s">
        <v>5682</v>
      </c>
      <c r="V8558" s="13"/>
    </row>
    <row r="8559" spans="1:22" ht="15" customHeight="1" x14ac:dyDescent="0.25">
      <c r="A8559" s="305"/>
      <c r="B8559" s="300" t="s">
        <v>6688</v>
      </c>
      <c r="C8559" s="300"/>
      <c r="D8559" s="300"/>
      <c r="E8559" s="300"/>
      <c r="F8559" s="306"/>
      <c r="G8559" s="300"/>
      <c r="H8559" s="300"/>
      <c r="I8559" s="300"/>
      <c r="J8559" s="319"/>
      <c r="K8559" s="22"/>
      <c r="L8559" s="146"/>
      <c r="M8559" s="146"/>
      <c r="N8559" s="157" t="s">
        <v>6145</v>
      </c>
      <c r="O8559" s="148">
        <v>25</v>
      </c>
      <c r="P8559" s="149"/>
      <c r="Q8559" s="9">
        <v>80</v>
      </c>
      <c r="R8559" s="9" t="s">
        <v>3710</v>
      </c>
      <c r="S8559">
        <v>0</v>
      </c>
      <c r="T8559"/>
      <c r="V8559" s="13"/>
    </row>
    <row r="8560" spans="1:22" ht="15" customHeight="1" x14ac:dyDescent="0.25">
      <c r="A8560" s="305">
        <v>1</v>
      </c>
      <c r="B8560" s="300" t="s">
        <v>3518</v>
      </c>
      <c r="C8560" s="300"/>
      <c r="D8560" s="300"/>
      <c r="E8560" s="300"/>
      <c r="F8560" s="300"/>
      <c r="G8560" s="300"/>
      <c r="H8560" s="300"/>
      <c r="I8560" s="300"/>
      <c r="J8560" s="319"/>
      <c r="K8560" s="22" t="s">
        <v>3425</v>
      </c>
      <c r="L8560" s="146"/>
      <c r="M8560" s="146"/>
      <c r="N8560" s="157" t="s">
        <v>6145</v>
      </c>
      <c r="O8560" s="148">
        <v>25</v>
      </c>
      <c r="P8560" s="149">
        <v>22</v>
      </c>
      <c r="R8560" s="9" t="s">
        <v>3710</v>
      </c>
      <c r="S8560">
        <v>1</v>
      </c>
      <c r="T8560"/>
      <c r="U8560" t="s">
        <v>5682</v>
      </c>
      <c r="V8560" s="13"/>
    </row>
    <row r="8561" spans="1:22" ht="15" customHeight="1" x14ac:dyDescent="0.25">
      <c r="A8561" s="305"/>
      <c r="B8561" s="300" t="s">
        <v>3711</v>
      </c>
      <c r="C8561" s="300"/>
      <c r="D8561" s="300"/>
      <c r="E8561" s="300"/>
      <c r="F8561" s="306"/>
      <c r="G8561" s="300"/>
      <c r="H8561" s="300"/>
      <c r="I8561" s="300"/>
      <c r="J8561" s="319"/>
      <c r="K8561" s="22"/>
      <c r="L8561" s="146"/>
      <c r="M8561" s="146"/>
      <c r="N8561" s="147"/>
      <c r="O8561" s="148">
        <v>26</v>
      </c>
      <c r="P8561" s="149"/>
      <c r="Q8561" s="9">
        <v>440</v>
      </c>
      <c r="R8561" s="9" t="s">
        <v>3694</v>
      </c>
      <c r="S8561">
        <v>0</v>
      </c>
      <c r="T8561"/>
      <c r="V8561" s="13"/>
    </row>
    <row r="8562" spans="1:22" ht="15" customHeight="1" x14ac:dyDescent="0.25">
      <c r="A8562" s="307">
        <v>1</v>
      </c>
      <c r="B8562" s="300" t="s">
        <v>3456</v>
      </c>
      <c r="C8562" s="300"/>
      <c r="D8562" s="300"/>
      <c r="E8562" s="300"/>
      <c r="F8562" s="300"/>
      <c r="G8562" s="300"/>
      <c r="H8562" s="300"/>
      <c r="I8562" s="300"/>
      <c r="J8562" s="319"/>
      <c r="K8562" s="22" t="s">
        <v>3425</v>
      </c>
      <c r="L8562" s="146"/>
      <c r="M8562" s="146" t="s">
        <v>6582</v>
      </c>
      <c r="N8562" s="157" t="s">
        <v>6185</v>
      </c>
      <c r="O8562" s="148">
        <v>26</v>
      </c>
      <c r="P8562" s="149">
        <v>61</v>
      </c>
      <c r="R8562" s="9" t="s">
        <v>3694</v>
      </c>
      <c r="S8562">
        <v>1</v>
      </c>
      <c r="T8562"/>
      <c r="U8562" t="s">
        <v>5681</v>
      </c>
      <c r="V8562" s="13"/>
    </row>
    <row r="8563" spans="1:22" ht="15" customHeight="1" x14ac:dyDescent="0.25">
      <c r="A8563" s="305">
        <v>2</v>
      </c>
      <c r="B8563" s="300" t="s">
        <v>3457</v>
      </c>
      <c r="C8563" s="300"/>
      <c r="D8563" s="300"/>
      <c r="E8563" s="300"/>
      <c r="F8563" s="300"/>
      <c r="G8563" s="300"/>
      <c r="H8563" s="300"/>
      <c r="I8563" s="300"/>
      <c r="J8563" s="319"/>
      <c r="K8563" s="22" t="s">
        <v>3425</v>
      </c>
      <c r="L8563" s="146"/>
      <c r="M8563" s="146" t="s">
        <v>6583</v>
      </c>
      <c r="N8563" s="157" t="s">
        <v>6185</v>
      </c>
      <c r="O8563" s="148">
        <v>26</v>
      </c>
      <c r="P8563" s="149">
        <v>62</v>
      </c>
      <c r="R8563" s="9" t="s">
        <v>3694</v>
      </c>
      <c r="S8563">
        <v>2</v>
      </c>
      <c r="T8563"/>
      <c r="U8563" t="s">
        <v>5681</v>
      </c>
      <c r="V8563" s="13"/>
    </row>
    <row r="8564" spans="1:22" ht="15" customHeight="1" x14ac:dyDescent="0.25">
      <c r="A8564" s="305"/>
      <c r="B8564" s="300" t="s">
        <v>3712</v>
      </c>
      <c r="C8564" s="300"/>
      <c r="D8564" s="300"/>
      <c r="E8564" s="300"/>
      <c r="F8564" s="306"/>
      <c r="G8564" s="300"/>
      <c r="H8564" s="300"/>
      <c r="I8564" s="300"/>
      <c r="J8564" s="319"/>
      <c r="K8564" s="22"/>
      <c r="L8564" s="146"/>
      <c r="M8564" s="146"/>
      <c r="N8564" s="147"/>
      <c r="O8564" s="148">
        <v>27</v>
      </c>
      <c r="P8564" s="149"/>
      <c r="Q8564" s="9">
        <v>30</v>
      </c>
      <c r="R8564" s="9" t="s">
        <v>3713</v>
      </c>
      <c r="S8564">
        <v>0</v>
      </c>
      <c r="T8564"/>
      <c r="V8564" s="13"/>
    </row>
    <row r="8565" spans="1:22" ht="15" customHeight="1" x14ac:dyDescent="0.25">
      <c r="A8565" s="305">
        <v>1</v>
      </c>
      <c r="B8565" s="300" t="s">
        <v>4400</v>
      </c>
      <c r="C8565" s="300"/>
      <c r="D8565" s="300"/>
      <c r="E8565" s="300"/>
      <c r="F8565" s="300"/>
      <c r="G8565" s="300"/>
      <c r="H8565" s="300"/>
      <c r="I8565" s="300"/>
      <c r="J8565" s="319"/>
      <c r="K8565" s="320" t="s">
        <v>3426</v>
      </c>
      <c r="L8565" s="146"/>
      <c r="M8565" s="146"/>
      <c r="N8565" s="157" t="s">
        <v>6133</v>
      </c>
      <c r="O8565" s="148">
        <v>27</v>
      </c>
      <c r="P8565" s="149">
        <v>1</v>
      </c>
      <c r="R8565" s="9" t="s">
        <v>3713</v>
      </c>
      <c r="S8565">
        <v>1</v>
      </c>
      <c r="T8565"/>
      <c r="U8565" t="s">
        <v>5682</v>
      </c>
      <c r="V8565" s="13"/>
    </row>
    <row r="8566" spans="1:22" ht="15" customHeight="1" x14ac:dyDescent="0.25">
      <c r="A8566" s="305">
        <v>2</v>
      </c>
      <c r="B8566" s="300" t="s">
        <v>4398</v>
      </c>
      <c r="C8566" s="300"/>
      <c r="D8566" s="300"/>
      <c r="E8566" s="300"/>
      <c r="F8566" s="300"/>
      <c r="G8566" s="300"/>
      <c r="H8566" s="300"/>
      <c r="I8566" s="300"/>
      <c r="J8566" s="319"/>
      <c r="K8566" s="320" t="s">
        <v>3426</v>
      </c>
      <c r="L8566" s="146"/>
      <c r="M8566" s="146"/>
      <c r="N8566" s="157" t="s">
        <v>6133</v>
      </c>
      <c r="O8566" s="148">
        <v>27</v>
      </c>
      <c r="P8566" s="149">
        <v>2</v>
      </c>
      <c r="R8566" s="9" t="s">
        <v>3713</v>
      </c>
      <c r="S8566">
        <v>2</v>
      </c>
      <c r="T8566"/>
      <c r="U8566" t="s">
        <v>5682</v>
      </c>
      <c r="V8566" s="13"/>
    </row>
    <row r="8567" spans="1:22" ht="15" customHeight="1" x14ac:dyDescent="0.25">
      <c r="A8567" s="305">
        <v>3</v>
      </c>
      <c r="B8567" s="300" t="s">
        <v>4417</v>
      </c>
      <c r="C8567" s="300"/>
      <c r="D8567" s="300"/>
      <c r="E8567" s="300"/>
      <c r="F8567" s="300"/>
      <c r="G8567" s="300"/>
      <c r="H8567" s="300"/>
      <c r="I8567" s="300"/>
      <c r="J8567" s="319"/>
      <c r="K8567" s="320" t="s">
        <v>3426</v>
      </c>
      <c r="L8567" s="146"/>
      <c r="M8567" s="146"/>
      <c r="N8567" s="157" t="s">
        <v>6133</v>
      </c>
      <c r="O8567" s="148">
        <v>27</v>
      </c>
      <c r="P8567" s="149">
        <v>3</v>
      </c>
      <c r="R8567" s="9" t="s">
        <v>3713</v>
      </c>
      <c r="S8567">
        <v>3</v>
      </c>
      <c r="T8567"/>
      <c r="U8567" t="s">
        <v>5682</v>
      </c>
      <c r="V8567" s="13"/>
    </row>
    <row r="8568" spans="1:22" ht="15" customHeight="1" x14ac:dyDescent="0.25">
      <c r="A8568" s="305">
        <v>4</v>
      </c>
      <c r="B8568" s="300" t="s">
        <v>4399</v>
      </c>
      <c r="C8568" s="300"/>
      <c r="D8568" s="300"/>
      <c r="E8568" s="300"/>
      <c r="F8568" s="300"/>
      <c r="G8568" s="300"/>
      <c r="H8568" s="300"/>
      <c r="I8568" s="300"/>
      <c r="J8568" s="319"/>
      <c r="K8568" s="320" t="s">
        <v>3426</v>
      </c>
      <c r="L8568" s="146"/>
      <c r="M8568" s="146"/>
      <c r="N8568" s="157" t="s">
        <v>6133</v>
      </c>
      <c r="O8568" s="148">
        <v>27</v>
      </c>
      <c r="P8568" s="149">
        <v>4</v>
      </c>
      <c r="R8568" s="9" t="s">
        <v>3713</v>
      </c>
      <c r="S8568">
        <v>4</v>
      </c>
      <c r="T8568"/>
      <c r="U8568" t="s">
        <v>5682</v>
      </c>
      <c r="V8568" s="13"/>
    </row>
    <row r="8569" spans="1:22" ht="15" customHeight="1" x14ac:dyDescent="0.25">
      <c r="A8569" s="305">
        <v>5</v>
      </c>
      <c r="B8569" s="300" t="s">
        <v>5911</v>
      </c>
      <c r="C8569" s="300"/>
      <c r="D8569" s="300"/>
      <c r="E8569" s="300"/>
      <c r="F8569" s="300"/>
      <c r="G8569" s="300"/>
      <c r="H8569" s="300"/>
      <c r="I8569" s="300"/>
      <c r="J8569" s="319"/>
      <c r="K8569" s="320" t="s">
        <v>3426</v>
      </c>
      <c r="L8569" s="146"/>
      <c r="M8569" s="146" t="s">
        <v>6584</v>
      </c>
      <c r="N8569" s="157" t="s">
        <v>6133</v>
      </c>
      <c r="O8569" s="148">
        <v>27</v>
      </c>
      <c r="P8569" s="149">
        <v>5</v>
      </c>
      <c r="R8569" s="9" t="s">
        <v>3713</v>
      </c>
      <c r="S8569">
        <v>5</v>
      </c>
      <c r="T8569"/>
      <c r="U8569" t="s">
        <v>5682</v>
      </c>
      <c r="V8569" s="13"/>
    </row>
    <row r="8570" spans="1:22" ht="15" customHeight="1" x14ac:dyDescent="0.25">
      <c r="A8570" s="305">
        <v>6</v>
      </c>
      <c r="B8570" s="300" t="s">
        <v>5912</v>
      </c>
      <c r="C8570" s="300"/>
      <c r="D8570" s="300"/>
      <c r="E8570" s="300"/>
      <c r="F8570" s="300"/>
      <c r="G8570" s="300"/>
      <c r="H8570" s="300"/>
      <c r="I8570" s="300"/>
      <c r="J8570" s="319"/>
      <c r="K8570" s="320" t="s">
        <v>3426</v>
      </c>
      <c r="L8570" s="146"/>
      <c r="M8570" s="146" t="s">
        <v>6584</v>
      </c>
      <c r="N8570" s="157" t="s">
        <v>6133</v>
      </c>
      <c r="O8570" s="148">
        <v>27</v>
      </c>
      <c r="P8570" s="149">
        <v>253</v>
      </c>
      <c r="R8570" s="9" t="s">
        <v>3713</v>
      </c>
      <c r="S8570">
        <v>6</v>
      </c>
      <c r="T8570"/>
      <c r="U8570" t="s">
        <v>5682</v>
      </c>
      <c r="V8570" s="13"/>
    </row>
    <row r="8571" spans="1:22" ht="15" customHeight="1" x14ac:dyDescent="0.25">
      <c r="A8571" s="305">
        <v>7</v>
      </c>
      <c r="B8571" s="300" t="s">
        <v>5913</v>
      </c>
      <c r="C8571" s="300"/>
      <c r="D8571" s="300"/>
      <c r="E8571" s="300"/>
      <c r="F8571" s="300"/>
      <c r="G8571" s="300"/>
      <c r="H8571" s="300"/>
      <c r="I8571" s="300"/>
      <c r="J8571" s="319"/>
      <c r="K8571" s="320" t="s">
        <v>3426</v>
      </c>
      <c r="L8571" s="146"/>
      <c r="M8571" s="146" t="s">
        <v>6584</v>
      </c>
      <c r="N8571" s="157" t="s">
        <v>6133</v>
      </c>
      <c r="O8571" s="148">
        <v>27</v>
      </c>
      <c r="P8571" s="149">
        <v>254</v>
      </c>
      <c r="R8571" s="9" t="s">
        <v>3713</v>
      </c>
      <c r="S8571">
        <v>7</v>
      </c>
      <c r="T8571"/>
      <c r="U8571" t="s">
        <v>5682</v>
      </c>
      <c r="V8571" s="13"/>
    </row>
    <row r="8572" spans="1:22" ht="15" customHeight="1" x14ac:dyDescent="0.25">
      <c r="A8572" s="305">
        <v>8</v>
      </c>
      <c r="B8572" s="300" t="s">
        <v>5914</v>
      </c>
      <c r="C8572" s="300"/>
      <c r="D8572" s="300"/>
      <c r="E8572" s="300"/>
      <c r="F8572" s="300"/>
      <c r="G8572" s="300"/>
      <c r="H8572" s="300"/>
      <c r="I8572" s="300"/>
      <c r="J8572" s="319"/>
      <c r="K8572" s="320" t="s">
        <v>3426</v>
      </c>
      <c r="L8572" s="146"/>
      <c r="M8572" s="146"/>
      <c r="N8572" s="157" t="s">
        <v>6133</v>
      </c>
      <c r="O8572" s="148">
        <v>27</v>
      </c>
      <c r="P8572" s="149">
        <v>255</v>
      </c>
      <c r="R8572" s="9" t="s">
        <v>3713</v>
      </c>
      <c r="S8572">
        <v>8</v>
      </c>
      <c r="T8572"/>
      <c r="U8572" t="s">
        <v>5682</v>
      </c>
      <c r="V8572" s="13"/>
    </row>
    <row r="8573" spans="1:22" ht="15" customHeight="1" x14ac:dyDescent="0.25">
      <c r="A8573" s="305">
        <v>9</v>
      </c>
      <c r="B8573" s="300" t="s">
        <v>5915</v>
      </c>
      <c r="C8573" s="300"/>
      <c r="D8573" s="300"/>
      <c r="E8573" s="300"/>
      <c r="F8573" s="300"/>
      <c r="G8573" s="300"/>
      <c r="H8573" s="300"/>
      <c r="I8573" s="300"/>
      <c r="J8573" s="319"/>
      <c r="K8573" s="320" t="s">
        <v>3426</v>
      </c>
      <c r="L8573" s="146"/>
      <c r="M8573" s="146"/>
      <c r="N8573" s="157" t="s">
        <v>6133</v>
      </c>
      <c r="O8573" s="148">
        <v>27</v>
      </c>
      <c r="P8573" s="149">
        <v>256</v>
      </c>
      <c r="R8573" s="9" t="s">
        <v>3713</v>
      </c>
      <c r="S8573">
        <v>9</v>
      </c>
      <c r="T8573"/>
      <c r="U8573" t="s">
        <v>5682</v>
      </c>
      <c r="V8573" s="13"/>
    </row>
    <row r="8574" spans="1:22" ht="15" customHeight="1" x14ac:dyDescent="0.25">
      <c r="A8574" s="305">
        <v>10</v>
      </c>
      <c r="B8574" s="300" t="s">
        <v>4413</v>
      </c>
      <c r="C8574" s="300"/>
      <c r="D8574" s="300"/>
      <c r="E8574" s="300"/>
      <c r="F8574" s="300"/>
      <c r="G8574" s="300"/>
      <c r="H8574" s="300"/>
      <c r="I8574" s="300"/>
      <c r="J8574" s="319"/>
      <c r="K8574" s="320" t="s">
        <v>3426</v>
      </c>
      <c r="L8574" s="146"/>
      <c r="M8574" s="146"/>
      <c r="N8574" s="157" t="s">
        <v>6133</v>
      </c>
      <c r="O8574" s="148">
        <v>27</v>
      </c>
      <c r="P8574" s="149">
        <v>192</v>
      </c>
      <c r="R8574" s="9" t="s">
        <v>3713</v>
      </c>
      <c r="S8574">
        <v>10</v>
      </c>
      <c r="T8574"/>
      <c r="U8574" t="s">
        <v>5682</v>
      </c>
      <c r="V8574" s="13"/>
    </row>
    <row r="8575" spans="1:22" ht="15" customHeight="1" x14ac:dyDescent="0.25">
      <c r="A8575" s="305">
        <v>11</v>
      </c>
      <c r="B8575" s="300" t="s">
        <v>4415</v>
      </c>
      <c r="C8575" s="300"/>
      <c r="D8575" s="300"/>
      <c r="E8575" s="300"/>
      <c r="F8575" s="300"/>
      <c r="G8575" s="300"/>
      <c r="H8575" s="300"/>
      <c r="I8575" s="300"/>
      <c r="J8575" s="319"/>
      <c r="K8575" s="320" t="s">
        <v>3426</v>
      </c>
      <c r="L8575" s="146"/>
      <c r="M8575" s="146" t="s">
        <v>6579</v>
      </c>
      <c r="N8575" s="157" t="s">
        <v>6133</v>
      </c>
      <c r="O8575" s="148">
        <v>27</v>
      </c>
      <c r="P8575" s="149">
        <v>194</v>
      </c>
      <c r="R8575" s="9" t="s">
        <v>3713</v>
      </c>
      <c r="S8575">
        <v>11</v>
      </c>
      <c r="T8575"/>
      <c r="U8575" t="s">
        <v>5682</v>
      </c>
      <c r="V8575" s="13"/>
    </row>
    <row r="8576" spans="1:22" ht="15" customHeight="1" x14ac:dyDescent="0.25">
      <c r="A8576" s="305">
        <v>12</v>
      </c>
      <c r="B8576" s="300" t="s">
        <v>4416</v>
      </c>
      <c r="C8576" s="300"/>
      <c r="D8576" s="300"/>
      <c r="E8576" s="300"/>
      <c r="F8576" s="300"/>
      <c r="G8576" s="300"/>
      <c r="H8576" s="300"/>
      <c r="I8576" s="300"/>
      <c r="J8576" s="319"/>
      <c r="K8576" s="320" t="s">
        <v>3426</v>
      </c>
      <c r="L8576" s="146"/>
      <c r="M8576" s="146" t="s">
        <v>6585</v>
      </c>
      <c r="N8576" s="157" t="s">
        <v>6133</v>
      </c>
      <c r="O8576" s="148">
        <v>27</v>
      </c>
      <c r="P8576" s="149">
        <v>216</v>
      </c>
      <c r="R8576" s="9" t="s">
        <v>3713</v>
      </c>
      <c r="S8576">
        <v>12</v>
      </c>
      <c r="T8576"/>
      <c r="U8576" t="s">
        <v>5682</v>
      </c>
      <c r="V8576" s="13"/>
    </row>
    <row r="8577" spans="1:26" ht="15" customHeight="1" x14ac:dyDescent="0.25">
      <c r="A8577" s="305">
        <v>13</v>
      </c>
      <c r="B8577" s="300" t="s">
        <v>4414</v>
      </c>
      <c r="C8577" s="300"/>
      <c r="D8577" s="300"/>
      <c r="E8577" s="300"/>
      <c r="F8577" s="300"/>
      <c r="G8577" s="300"/>
      <c r="H8577" s="300"/>
      <c r="I8577" s="300"/>
      <c r="J8577" s="319"/>
      <c r="K8577" s="320" t="s">
        <v>3426</v>
      </c>
      <c r="L8577" s="146"/>
      <c r="M8577" s="146"/>
      <c r="N8577" s="157" t="s">
        <v>6133</v>
      </c>
      <c r="O8577" s="148">
        <v>27</v>
      </c>
      <c r="P8577" s="149">
        <v>217</v>
      </c>
      <c r="R8577" s="9" t="s">
        <v>3713</v>
      </c>
      <c r="S8577">
        <v>13</v>
      </c>
      <c r="T8577"/>
      <c r="U8577" t="s">
        <v>5682</v>
      </c>
      <c r="V8577" s="13"/>
    </row>
    <row r="8578" spans="1:26" ht="15" customHeight="1" x14ac:dyDescent="0.25">
      <c r="A8578" s="305">
        <v>14</v>
      </c>
      <c r="B8578" s="300" t="s">
        <v>4401</v>
      </c>
      <c r="C8578" s="300"/>
      <c r="D8578" s="300"/>
      <c r="E8578" s="300"/>
      <c r="F8578" s="300"/>
      <c r="G8578" s="300"/>
      <c r="H8578" s="300"/>
      <c r="I8578" s="300"/>
      <c r="J8578" s="319"/>
      <c r="K8578" s="320" t="s">
        <v>3426</v>
      </c>
      <c r="L8578" s="146"/>
      <c r="M8578" s="146" t="s">
        <v>6574</v>
      </c>
      <c r="N8578" s="157" t="s">
        <v>6133</v>
      </c>
      <c r="O8578" s="148">
        <v>27</v>
      </c>
      <c r="P8578" s="149">
        <v>218</v>
      </c>
      <c r="R8578" s="9" t="s">
        <v>3713</v>
      </c>
      <c r="S8578">
        <v>14</v>
      </c>
      <c r="T8578"/>
      <c r="U8578" t="s">
        <v>5682</v>
      </c>
      <c r="V8578" s="13"/>
    </row>
    <row r="8579" spans="1:26" ht="15" customHeight="1" x14ac:dyDescent="0.25">
      <c r="A8579" s="305">
        <v>15</v>
      </c>
      <c r="B8579" s="300" t="s">
        <v>4402</v>
      </c>
      <c r="C8579" s="300"/>
      <c r="D8579" s="300"/>
      <c r="E8579" s="300"/>
      <c r="F8579" s="300"/>
      <c r="G8579" s="300"/>
      <c r="H8579" s="300"/>
      <c r="I8579" s="300"/>
      <c r="J8579" s="319"/>
      <c r="K8579" s="320" t="s">
        <v>3426</v>
      </c>
      <c r="L8579" s="146"/>
      <c r="M8579" s="146" t="s">
        <v>6586</v>
      </c>
      <c r="N8579" s="157" t="s">
        <v>6133</v>
      </c>
      <c r="O8579" s="148">
        <v>27</v>
      </c>
      <c r="P8579" s="149">
        <v>219</v>
      </c>
      <c r="R8579" s="9" t="s">
        <v>3713</v>
      </c>
      <c r="S8579">
        <v>15</v>
      </c>
      <c r="T8579"/>
      <c r="U8579" t="s">
        <v>5682</v>
      </c>
      <c r="V8579" s="13"/>
    </row>
    <row r="8580" spans="1:26" ht="15" customHeight="1" x14ac:dyDescent="0.25">
      <c r="A8580" s="305">
        <v>16</v>
      </c>
      <c r="B8580" s="300" t="s">
        <v>4403</v>
      </c>
      <c r="C8580" s="300"/>
      <c r="D8580" s="300"/>
      <c r="E8580" s="300"/>
      <c r="F8580" s="300"/>
      <c r="G8580" s="300"/>
      <c r="H8580" s="300"/>
      <c r="I8580" s="300"/>
      <c r="J8580" s="319"/>
      <c r="K8580" s="320" t="s">
        <v>3426</v>
      </c>
      <c r="L8580" s="146"/>
      <c r="M8580" s="146"/>
      <c r="N8580" s="157" t="s">
        <v>6133</v>
      </c>
      <c r="O8580" s="148">
        <v>27</v>
      </c>
      <c r="P8580" s="149">
        <v>220</v>
      </c>
      <c r="R8580" s="9" t="s">
        <v>3713</v>
      </c>
      <c r="S8580">
        <v>16</v>
      </c>
      <c r="T8580"/>
      <c r="U8580" t="s">
        <v>5682</v>
      </c>
      <c r="V8580" s="13"/>
    </row>
    <row r="8581" spans="1:26" ht="15" customHeight="1" x14ac:dyDescent="0.25">
      <c r="A8581" s="305">
        <v>17</v>
      </c>
      <c r="B8581" s="300" t="s">
        <v>3519</v>
      </c>
      <c r="C8581" s="300"/>
      <c r="D8581" s="300"/>
      <c r="E8581" s="300"/>
      <c r="F8581" s="300"/>
      <c r="G8581" s="300"/>
      <c r="H8581" s="300"/>
      <c r="I8581" s="300"/>
      <c r="J8581" s="319"/>
      <c r="K8581" s="320" t="s">
        <v>3426</v>
      </c>
      <c r="L8581" s="146"/>
      <c r="M8581" s="146" t="s">
        <v>6587</v>
      </c>
      <c r="N8581" s="157" t="s">
        <v>6133</v>
      </c>
      <c r="O8581" s="148">
        <v>27</v>
      </c>
      <c r="P8581" s="149">
        <v>6</v>
      </c>
      <c r="R8581" s="9" t="s">
        <v>3713</v>
      </c>
      <c r="S8581">
        <v>17</v>
      </c>
      <c r="T8581"/>
      <c r="U8581" t="s">
        <v>5682</v>
      </c>
      <c r="V8581" s="13"/>
    </row>
    <row r="8582" spans="1:26" ht="15" customHeight="1" x14ac:dyDescent="0.25">
      <c r="A8582" s="305">
        <v>18</v>
      </c>
      <c r="B8582" s="300" t="s">
        <v>4404</v>
      </c>
      <c r="C8582" s="300"/>
      <c r="D8582" s="300"/>
      <c r="E8582" s="300"/>
      <c r="F8582" s="300"/>
      <c r="G8582" s="300"/>
      <c r="H8582" s="300"/>
      <c r="I8582" s="300"/>
      <c r="J8582" s="319"/>
      <c r="K8582" s="320" t="s">
        <v>3426</v>
      </c>
      <c r="L8582" s="146"/>
      <c r="M8582" s="146" t="s">
        <v>6588</v>
      </c>
      <c r="N8582" s="157" t="s">
        <v>6133</v>
      </c>
      <c r="O8582" s="148">
        <v>27</v>
      </c>
      <c r="P8582" s="149">
        <v>221</v>
      </c>
      <c r="R8582" s="9" t="s">
        <v>3713</v>
      </c>
      <c r="S8582">
        <v>18</v>
      </c>
      <c r="T8582"/>
      <c r="U8582" t="s">
        <v>5682</v>
      </c>
      <c r="V8582" s="13"/>
    </row>
    <row r="8583" spans="1:26" ht="15" customHeight="1" x14ac:dyDescent="0.25">
      <c r="A8583" s="305">
        <v>19</v>
      </c>
      <c r="B8583" s="300" t="s">
        <v>3520</v>
      </c>
      <c r="C8583" s="300"/>
      <c r="D8583" s="300"/>
      <c r="E8583" s="300"/>
      <c r="F8583" s="300"/>
      <c r="G8583" s="300"/>
      <c r="H8583" s="300"/>
      <c r="I8583" s="300"/>
      <c r="J8583" s="319"/>
      <c r="K8583" s="320" t="s">
        <v>3426</v>
      </c>
      <c r="L8583" s="146"/>
      <c r="M8583" s="146"/>
      <c r="N8583" s="157" t="s">
        <v>6133</v>
      </c>
      <c r="O8583" s="148">
        <v>27</v>
      </c>
      <c r="P8583" s="149">
        <v>7</v>
      </c>
      <c r="R8583" s="9" t="s">
        <v>3713</v>
      </c>
      <c r="S8583">
        <v>19</v>
      </c>
      <c r="T8583"/>
      <c r="U8583" t="s">
        <v>5682</v>
      </c>
      <c r="V8583" s="13"/>
    </row>
    <row r="8584" spans="1:26" ht="15" customHeight="1" x14ac:dyDescent="0.25">
      <c r="A8584" s="305">
        <v>20</v>
      </c>
      <c r="B8584" s="300" t="s">
        <v>3521</v>
      </c>
      <c r="C8584" s="300"/>
      <c r="D8584" s="300"/>
      <c r="E8584" s="300"/>
      <c r="F8584" s="300"/>
      <c r="G8584" s="300"/>
      <c r="H8584" s="300"/>
      <c r="I8584" s="300"/>
      <c r="J8584" s="319"/>
      <c r="K8584" s="320" t="s">
        <v>3426</v>
      </c>
      <c r="L8584" s="146"/>
      <c r="M8584" s="146"/>
      <c r="N8584" s="157" t="s">
        <v>6133</v>
      </c>
      <c r="O8584" s="148">
        <v>27</v>
      </c>
      <c r="P8584" s="149">
        <v>8</v>
      </c>
      <c r="R8584" s="9" t="s">
        <v>3713</v>
      </c>
      <c r="S8584">
        <v>20</v>
      </c>
      <c r="T8584"/>
      <c r="U8584" t="s">
        <v>5682</v>
      </c>
      <c r="V8584" s="13"/>
    </row>
    <row r="8585" spans="1:26" ht="15" customHeight="1" x14ac:dyDescent="0.25">
      <c r="A8585" s="305">
        <v>21</v>
      </c>
      <c r="B8585" s="300" t="s">
        <v>3522</v>
      </c>
      <c r="C8585" s="300"/>
      <c r="D8585" s="300"/>
      <c r="E8585" s="300"/>
      <c r="F8585" s="300"/>
      <c r="G8585" s="300"/>
      <c r="H8585" s="300"/>
      <c r="I8585" s="300"/>
      <c r="J8585" s="319"/>
      <c r="K8585" s="320" t="s">
        <v>3426</v>
      </c>
      <c r="L8585" s="146"/>
      <c r="M8585" s="146"/>
      <c r="N8585" s="157" t="s">
        <v>6133</v>
      </c>
      <c r="O8585" s="148">
        <v>27</v>
      </c>
      <c r="P8585" s="149">
        <v>9</v>
      </c>
      <c r="R8585" s="9" t="s">
        <v>3713</v>
      </c>
      <c r="S8585">
        <v>21</v>
      </c>
      <c r="T8585"/>
      <c r="U8585" t="s">
        <v>5682</v>
      </c>
      <c r="V8585" s="13"/>
    </row>
    <row r="8586" spans="1:26" ht="15" customHeight="1" x14ac:dyDescent="0.25">
      <c r="A8586" s="305">
        <v>22</v>
      </c>
      <c r="B8586" s="300" t="s">
        <v>6544</v>
      </c>
      <c r="C8586" s="300"/>
      <c r="D8586" s="300"/>
      <c r="E8586" s="300"/>
      <c r="F8586" s="300"/>
      <c r="G8586" s="300"/>
      <c r="H8586" s="300"/>
      <c r="I8586" s="300"/>
      <c r="J8586" s="319"/>
      <c r="K8586" s="22" t="s">
        <v>3426</v>
      </c>
      <c r="L8586" s="146" t="s">
        <v>6640</v>
      </c>
      <c r="M8586" s="146"/>
      <c r="N8586" s="157" t="s">
        <v>6133</v>
      </c>
      <c r="O8586" s="148">
        <v>27</v>
      </c>
      <c r="P8586" s="149">
        <v>50</v>
      </c>
      <c r="R8586" s="9" t="s">
        <v>3427</v>
      </c>
      <c r="S8586">
        <v>22</v>
      </c>
      <c r="T8586"/>
      <c r="U8586" t="s">
        <v>5682</v>
      </c>
      <c r="V8586" s="13"/>
      <c r="Z8586"/>
    </row>
    <row r="8587" spans="1:26" ht="15" customHeight="1" x14ac:dyDescent="0.25">
      <c r="A8587" s="305">
        <v>23</v>
      </c>
      <c r="B8587" s="300" t="s">
        <v>6673</v>
      </c>
      <c r="C8587" s="300"/>
      <c r="D8587" s="300"/>
      <c r="E8587" s="300"/>
      <c r="F8587" s="300"/>
      <c r="G8587" s="300"/>
      <c r="H8587" s="300"/>
      <c r="I8587" s="300"/>
      <c r="J8587" s="319"/>
      <c r="K8587" s="320" t="s">
        <v>3426</v>
      </c>
      <c r="L8587" s="146" t="s">
        <v>6640</v>
      </c>
      <c r="M8587" s="146"/>
      <c r="N8587" s="147"/>
      <c r="O8587" s="148">
        <v>27</v>
      </c>
      <c r="P8587" s="149">
        <v>184</v>
      </c>
      <c r="R8587" s="9" t="s">
        <v>3427</v>
      </c>
      <c r="S8587">
        <v>23</v>
      </c>
      <c r="T8587"/>
      <c r="U8587" t="s">
        <v>5682</v>
      </c>
      <c r="V8587" s="13"/>
    </row>
    <row r="8588" spans="1:26" ht="15" customHeight="1" x14ac:dyDescent="0.25">
      <c r="A8588" s="305">
        <v>24</v>
      </c>
      <c r="B8588" s="300" t="s">
        <v>4405</v>
      </c>
      <c r="C8588" s="300"/>
      <c r="D8588" s="300"/>
      <c r="E8588" s="300"/>
      <c r="F8588" s="300"/>
      <c r="G8588" s="300"/>
      <c r="H8588" s="300"/>
      <c r="I8588" s="300"/>
      <c r="J8588" s="319"/>
      <c r="K8588" s="320" t="s">
        <v>3426</v>
      </c>
      <c r="L8588" s="146"/>
      <c r="M8588" s="146" t="s">
        <v>6576</v>
      </c>
      <c r="N8588" s="157" t="s">
        <v>6133</v>
      </c>
      <c r="O8588" s="148">
        <v>27</v>
      </c>
      <c r="P8588" s="149">
        <v>224</v>
      </c>
      <c r="R8588" s="9" t="s">
        <v>3713</v>
      </c>
      <c r="S8588">
        <v>24</v>
      </c>
      <c r="T8588"/>
      <c r="U8588" t="s">
        <v>5682</v>
      </c>
      <c r="V8588" s="13"/>
    </row>
    <row r="8589" spans="1:26" ht="15" customHeight="1" x14ac:dyDescent="0.25">
      <c r="A8589" s="305">
        <v>25</v>
      </c>
      <c r="B8589" s="300" t="s">
        <v>4406</v>
      </c>
      <c r="C8589" s="300"/>
      <c r="D8589" s="300"/>
      <c r="E8589" s="300"/>
      <c r="F8589" s="300"/>
      <c r="G8589" s="300"/>
      <c r="H8589" s="300"/>
      <c r="I8589" s="300"/>
      <c r="J8589" s="319"/>
      <c r="K8589" s="320" t="s">
        <v>3426</v>
      </c>
      <c r="L8589" s="146"/>
      <c r="M8589" s="146"/>
      <c r="N8589" s="157" t="s">
        <v>6133</v>
      </c>
      <c r="O8589" s="148">
        <v>27</v>
      </c>
      <c r="P8589" s="149">
        <v>222</v>
      </c>
      <c r="R8589" s="9" t="s">
        <v>3713</v>
      </c>
      <c r="S8589">
        <v>25</v>
      </c>
      <c r="T8589"/>
      <c r="U8589" t="s">
        <v>5682</v>
      </c>
      <c r="V8589" s="13"/>
    </row>
    <row r="8590" spans="1:26" ht="15" customHeight="1" x14ac:dyDescent="0.25">
      <c r="A8590" s="305">
        <v>26</v>
      </c>
      <c r="B8590" s="300" t="s">
        <v>4407</v>
      </c>
      <c r="C8590" s="300"/>
      <c r="D8590" s="300"/>
      <c r="E8590" s="300"/>
      <c r="F8590" s="300"/>
      <c r="G8590" s="300"/>
      <c r="H8590" s="300"/>
      <c r="I8590" s="300"/>
      <c r="J8590" s="319"/>
      <c r="K8590" s="320" t="s">
        <v>3426</v>
      </c>
      <c r="L8590" s="146"/>
      <c r="M8590" s="146"/>
      <c r="N8590" s="157" t="s">
        <v>6133</v>
      </c>
      <c r="O8590" s="148">
        <v>27</v>
      </c>
      <c r="P8590" s="149">
        <v>223</v>
      </c>
      <c r="R8590" s="9" t="s">
        <v>3713</v>
      </c>
      <c r="S8590">
        <v>26</v>
      </c>
      <c r="T8590"/>
      <c r="U8590" t="s">
        <v>5682</v>
      </c>
      <c r="V8590" s="13"/>
    </row>
    <row r="8591" spans="1:26" ht="15" customHeight="1" x14ac:dyDescent="0.25">
      <c r="A8591" s="305">
        <v>27</v>
      </c>
      <c r="B8591" s="300" t="s">
        <v>4418</v>
      </c>
      <c r="C8591" s="300"/>
      <c r="D8591" s="300"/>
      <c r="E8591" s="300"/>
      <c r="F8591" s="300"/>
      <c r="G8591" s="308"/>
      <c r="H8591" s="308"/>
      <c r="I8591" s="308"/>
      <c r="J8591" s="323"/>
      <c r="K8591" s="320" t="s">
        <v>3426</v>
      </c>
      <c r="L8591" s="146"/>
      <c r="M8591" s="146"/>
      <c r="N8591" s="157" t="s">
        <v>6133</v>
      </c>
      <c r="O8591" s="148">
        <v>27</v>
      </c>
      <c r="P8591" s="149">
        <v>225</v>
      </c>
      <c r="R8591" s="9" t="s">
        <v>3713</v>
      </c>
      <c r="S8591">
        <v>27</v>
      </c>
      <c r="T8591"/>
      <c r="U8591" t="s">
        <v>5682</v>
      </c>
      <c r="V8591" s="13"/>
    </row>
    <row r="8592" spans="1:26" ht="15" customHeight="1" x14ac:dyDescent="0.25">
      <c r="A8592" s="305">
        <v>28</v>
      </c>
      <c r="B8592" s="300" t="s">
        <v>4475</v>
      </c>
      <c r="C8592" s="300"/>
      <c r="D8592" s="300"/>
      <c r="E8592" s="300"/>
      <c r="F8592" s="300"/>
      <c r="G8592" s="308"/>
      <c r="H8592" s="308"/>
      <c r="I8592" s="308"/>
      <c r="J8592" s="323"/>
      <c r="K8592" s="320" t="s">
        <v>3426</v>
      </c>
      <c r="L8592" s="146"/>
      <c r="M8592" s="146"/>
      <c r="N8592" s="157"/>
      <c r="O8592" s="148">
        <v>27</v>
      </c>
      <c r="P8592" s="149">
        <v>237</v>
      </c>
      <c r="R8592" s="9" t="s">
        <v>3713</v>
      </c>
      <c r="S8592">
        <v>28</v>
      </c>
      <c r="T8592"/>
      <c r="U8592" t="s">
        <v>5682</v>
      </c>
      <c r="V8592" s="13"/>
    </row>
    <row r="8593" spans="1:26" ht="15" customHeight="1" x14ac:dyDescent="0.25">
      <c r="A8593" s="305"/>
      <c r="B8593" s="300" t="s">
        <v>3338</v>
      </c>
      <c r="C8593" s="300"/>
      <c r="D8593" s="300"/>
      <c r="E8593" s="300"/>
      <c r="F8593" s="306"/>
      <c r="G8593" s="308"/>
      <c r="H8593" s="308"/>
      <c r="I8593" s="308"/>
      <c r="J8593" s="323"/>
      <c r="K8593" s="320"/>
      <c r="L8593" s="146"/>
      <c r="M8593" s="146"/>
      <c r="N8593" s="147"/>
      <c r="O8593" s="148">
        <v>28</v>
      </c>
      <c r="P8593" s="149"/>
      <c r="Q8593" s="9">
        <v>400</v>
      </c>
      <c r="R8593" s="9" t="s">
        <v>3714</v>
      </c>
      <c r="S8593">
        <v>0</v>
      </c>
      <c r="T8593"/>
      <c r="V8593" s="13"/>
    </row>
    <row r="8594" spans="1:26" ht="15" customHeight="1" x14ac:dyDescent="0.25">
      <c r="A8594" s="305">
        <v>1</v>
      </c>
      <c r="B8594" s="300" t="s">
        <v>3338</v>
      </c>
      <c r="C8594" s="300"/>
      <c r="D8594" s="300"/>
      <c r="E8594" s="300"/>
      <c r="F8594" s="300"/>
      <c r="G8594" s="300"/>
      <c r="H8594" s="300"/>
      <c r="I8594" s="300"/>
      <c r="J8594" s="319"/>
      <c r="K8594" s="320" t="s">
        <v>3426</v>
      </c>
      <c r="L8594" s="146"/>
      <c r="M8594" s="146"/>
      <c r="N8594" s="157" t="s">
        <v>6189</v>
      </c>
      <c r="O8594" s="148">
        <v>28</v>
      </c>
      <c r="P8594" s="149">
        <v>60</v>
      </c>
      <c r="R8594" s="9" t="s">
        <v>3714</v>
      </c>
      <c r="S8594">
        <v>1</v>
      </c>
      <c r="T8594"/>
      <c r="U8594" t="s">
        <v>5685</v>
      </c>
      <c r="V8594" s="13"/>
    </row>
    <row r="8595" spans="1:26" ht="15" customHeight="1" x14ac:dyDescent="0.25">
      <c r="A8595" s="305"/>
      <c r="B8595" s="300" t="s">
        <v>3336</v>
      </c>
      <c r="C8595" s="300"/>
      <c r="D8595" s="300"/>
      <c r="E8595" s="300"/>
      <c r="F8595" s="306"/>
      <c r="G8595" s="300"/>
      <c r="H8595" s="300"/>
      <c r="I8595" s="300"/>
      <c r="J8595" s="319"/>
      <c r="K8595" s="320"/>
      <c r="L8595" s="146"/>
      <c r="M8595" s="146"/>
      <c r="N8595" s="147"/>
      <c r="O8595" s="148">
        <v>29</v>
      </c>
      <c r="P8595" s="149"/>
      <c r="Q8595" s="9">
        <v>380</v>
      </c>
      <c r="R8595" s="9" t="s">
        <v>3714</v>
      </c>
      <c r="S8595">
        <v>0</v>
      </c>
      <c r="T8595"/>
      <c r="V8595" s="13"/>
    </row>
    <row r="8596" spans="1:26" ht="15" customHeight="1" x14ac:dyDescent="0.25">
      <c r="A8596" s="305">
        <v>1</v>
      </c>
      <c r="B8596" s="300" t="s">
        <v>3336</v>
      </c>
      <c r="C8596" s="300"/>
      <c r="D8596" s="300"/>
      <c r="E8596" s="300"/>
      <c r="F8596" s="300"/>
      <c r="G8596" s="300"/>
      <c r="H8596" s="300"/>
      <c r="I8596" s="300"/>
      <c r="J8596" s="319"/>
      <c r="K8596" s="320" t="s">
        <v>3426</v>
      </c>
      <c r="L8596" s="146"/>
      <c r="M8596" s="146" t="s">
        <v>6589</v>
      </c>
      <c r="N8596" s="157" t="s">
        <v>6189</v>
      </c>
      <c r="O8596" s="148">
        <v>29</v>
      </c>
      <c r="P8596" s="149">
        <v>58</v>
      </c>
      <c r="R8596" s="9" t="s">
        <v>3714</v>
      </c>
      <c r="S8596">
        <v>1</v>
      </c>
      <c r="T8596"/>
      <c r="U8596" t="s">
        <v>5685</v>
      </c>
      <c r="V8596" s="13"/>
    </row>
    <row r="8597" spans="1:26" ht="15" customHeight="1" x14ac:dyDescent="0.25">
      <c r="A8597" s="305"/>
      <c r="B8597" s="300" t="s">
        <v>3293</v>
      </c>
      <c r="C8597" s="300"/>
      <c r="D8597" s="300"/>
      <c r="E8597" s="300"/>
      <c r="F8597" s="306"/>
      <c r="G8597" s="300"/>
      <c r="H8597" s="300"/>
      <c r="I8597" s="300"/>
      <c r="J8597" s="319"/>
      <c r="K8597" s="320"/>
      <c r="L8597" s="146"/>
      <c r="M8597" s="146"/>
      <c r="N8597" s="147"/>
      <c r="O8597" s="148">
        <v>30</v>
      </c>
      <c r="P8597" s="149"/>
      <c r="Q8597" s="9">
        <v>180</v>
      </c>
      <c r="R8597" s="9" t="s">
        <v>3715</v>
      </c>
      <c r="S8597">
        <v>0</v>
      </c>
      <c r="T8597"/>
      <c r="V8597" s="13"/>
    </row>
    <row r="8598" spans="1:26" ht="15" customHeight="1" x14ac:dyDescent="0.25">
      <c r="A8598" s="305">
        <v>1</v>
      </c>
      <c r="B8598" s="300" t="s">
        <v>5600</v>
      </c>
      <c r="C8598" s="300"/>
      <c r="D8598" s="300"/>
      <c r="E8598" s="300"/>
      <c r="F8598" s="300"/>
      <c r="G8598" s="300"/>
      <c r="H8598" s="300"/>
      <c r="I8598" s="300"/>
      <c r="J8598" s="319"/>
      <c r="K8598" s="22" t="s">
        <v>3426</v>
      </c>
      <c r="L8598" s="146" t="s">
        <v>6640</v>
      </c>
      <c r="M8598" s="146"/>
      <c r="N8598" s="157" t="s">
        <v>6161</v>
      </c>
      <c r="O8598" s="148">
        <v>30</v>
      </c>
      <c r="P8598" s="148">
        <v>28</v>
      </c>
      <c r="R8598" s="9" t="s">
        <v>3715</v>
      </c>
      <c r="S8598">
        <v>1</v>
      </c>
      <c r="T8598"/>
      <c r="U8598" t="s">
        <v>3293</v>
      </c>
      <c r="V8598" s="13"/>
      <c r="Z8598"/>
    </row>
    <row r="8599" spans="1:26" ht="15" customHeight="1" x14ac:dyDescent="0.25">
      <c r="A8599" s="305">
        <v>2</v>
      </c>
      <c r="B8599" s="300" t="s">
        <v>6666</v>
      </c>
      <c r="C8599" s="300"/>
      <c r="D8599" s="300"/>
      <c r="E8599" s="300"/>
      <c r="F8599" s="300"/>
      <c r="G8599" s="300"/>
      <c r="H8599" s="300"/>
      <c r="I8599" s="300"/>
      <c r="J8599" s="319"/>
      <c r="K8599" s="320" t="s">
        <v>3426</v>
      </c>
      <c r="L8599" s="146" t="s">
        <v>6640</v>
      </c>
      <c r="M8599" s="146" t="s">
        <v>6915</v>
      </c>
      <c r="N8599" s="147"/>
      <c r="O8599" s="148">
        <v>30</v>
      </c>
      <c r="P8599" s="149">
        <v>68</v>
      </c>
      <c r="R8599" s="9" t="s">
        <v>3715</v>
      </c>
      <c r="S8599">
        <v>2</v>
      </c>
      <c r="T8599"/>
      <c r="U8599" t="s">
        <v>3293</v>
      </c>
      <c r="V8599" s="13"/>
    </row>
    <row r="8600" spans="1:26" ht="15" customHeight="1" x14ac:dyDescent="0.25">
      <c r="A8600" s="305">
        <v>3</v>
      </c>
      <c r="B8600" s="300" t="s">
        <v>3493</v>
      </c>
      <c r="C8600" s="300"/>
      <c r="D8600" s="300"/>
      <c r="E8600" s="300"/>
      <c r="F8600" s="300"/>
      <c r="G8600" s="300"/>
      <c r="H8600" s="300"/>
      <c r="I8600" s="300"/>
      <c r="J8600" s="319"/>
      <c r="K8600" s="22" t="s">
        <v>3426</v>
      </c>
      <c r="L8600" s="146" t="s">
        <v>6640</v>
      </c>
      <c r="M8600" s="146"/>
      <c r="N8600" s="157" t="s">
        <v>6155</v>
      </c>
      <c r="O8600" s="148">
        <v>30</v>
      </c>
      <c r="P8600" s="148">
        <v>228</v>
      </c>
      <c r="R8600" s="9" t="s">
        <v>3715</v>
      </c>
      <c r="S8600">
        <v>3</v>
      </c>
      <c r="T8600"/>
      <c r="U8600" t="s">
        <v>3293</v>
      </c>
      <c r="V8600" s="13"/>
      <c r="Z8600"/>
    </row>
    <row r="8601" spans="1:26" ht="15" customHeight="1" x14ac:dyDescent="0.25">
      <c r="A8601" s="305">
        <v>4</v>
      </c>
      <c r="B8601" s="300" t="s">
        <v>6541</v>
      </c>
      <c r="C8601" s="300"/>
      <c r="D8601" s="300"/>
      <c r="E8601" s="300"/>
      <c r="F8601" s="300"/>
      <c r="G8601" s="300"/>
      <c r="H8601" s="300"/>
      <c r="I8601" s="300"/>
      <c r="J8601" s="319"/>
      <c r="K8601" s="22" t="s">
        <v>3426</v>
      </c>
      <c r="L8601" s="146" t="s">
        <v>6640</v>
      </c>
      <c r="M8601" s="146"/>
      <c r="N8601" s="157" t="s">
        <v>6153</v>
      </c>
      <c r="O8601" s="148">
        <v>30</v>
      </c>
      <c r="P8601" s="149">
        <v>64</v>
      </c>
      <c r="R8601" s="9" t="s">
        <v>3715</v>
      </c>
      <c r="S8601">
        <v>4</v>
      </c>
      <c r="T8601"/>
      <c r="U8601" t="s">
        <v>3293</v>
      </c>
      <c r="V8601" s="13"/>
      <c r="Z8601"/>
    </row>
    <row r="8602" spans="1:26" ht="15" customHeight="1" x14ac:dyDescent="0.25">
      <c r="A8602" s="305">
        <v>5</v>
      </c>
      <c r="B8602" s="300" t="s">
        <v>6512</v>
      </c>
      <c r="C8602" s="300"/>
      <c r="D8602" s="300"/>
      <c r="E8602" s="300"/>
      <c r="F8602" s="300"/>
      <c r="G8602" s="300"/>
      <c r="H8602" s="300"/>
      <c r="I8602" s="300"/>
      <c r="J8602" s="319"/>
      <c r="K8602" s="22" t="s">
        <v>3426</v>
      </c>
      <c r="L8602" s="146" t="s">
        <v>6640</v>
      </c>
      <c r="M8602" s="146"/>
      <c r="N8602" s="147"/>
      <c r="O8602" s="148">
        <v>30</v>
      </c>
      <c r="P8602" s="149">
        <v>51</v>
      </c>
      <c r="R8602" s="9" t="s">
        <v>3715</v>
      </c>
      <c r="S8602">
        <v>5</v>
      </c>
      <c r="T8602"/>
      <c r="U8602" t="s">
        <v>3293</v>
      </c>
      <c r="V8602" s="13"/>
      <c r="Z8602"/>
    </row>
    <row r="8603" spans="1:26" ht="15" customHeight="1" x14ac:dyDescent="0.25">
      <c r="A8603" s="305">
        <v>6</v>
      </c>
      <c r="B8603" s="300" t="s">
        <v>7856</v>
      </c>
      <c r="C8603" s="300"/>
      <c r="D8603" s="300"/>
      <c r="E8603" s="300"/>
      <c r="F8603" s="300"/>
      <c r="G8603" s="300"/>
      <c r="H8603" s="300"/>
      <c r="I8603" s="300"/>
      <c r="J8603" s="319"/>
      <c r="K8603" s="22" t="s">
        <v>3426</v>
      </c>
      <c r="L8603" s="146" t="s">
        <v>6640</v>
      </c>
      <c r="M8603" s="146"/>
      <c r="N8603" s="147"/>
      <c r="O8603" s="148">
        <v>30</v>
      </c>
      <c r="P8603" s="149">
        <v>181</v>
      </c>
      <c r="R8603" s="9" t="s">
        <v>3715</v>
      </c>
      <c r="S8603">
        <v>6</v>
      </c>
      <c r="T8603"/>
      <c r="U8603" t="s">
        <v>3293</v>
      </c>
      <c r="V8603" s="13"/>
    </row>
    <row r="8604" spans="1:26" ht="15" customHeight="1" x14ac:dyDescent="0.25">
      <c r="A8604" s="305">
        <v>7</v>
      </c>
      <c r="B8604" s="300" t="s">
        <v>7656</v>
      </c>
      <c r="C8604" s="300"/>
      <c r="D8604" s="300"/>
      <c r="E8604" s="300"/>
      <c r="F8604" s="300"/>
      <c r="G8604" s="300"/>
      <c r="H8604" s="300"/>
      <c r="I8604" s="300"/>
      <c r="J8604" s="319"/>
      <c r="K8604" s="22" t="s">
        <v>3426</v>
      </c>
      <c r="L8604" s="146" t="s">
        <v>6640</v>
      </c>
      <c r="M8604" s="146"/>
      <c r="N8604" s="147"/>
      <c r="O8604" s="148">
        <v>30</v>
      </c>
      <c r="P8604" s="149">
        <v>266</v>
      </c>
      <c r="R8604" s="9" t="s">
        <v>3715</v>
      </c>
      <c r="S8604">
        <v>7</v>
      </c>
      <c r="T8604"/>
      <c r="U8604" t="s">
        <v>3293</v>
      </c>
      <c r="V8604" s="13"/>
      <c r="Z8604"/>
    </row>
    <row r="8605" spans="1:26" ht="15" customHeight="1" x14ac:dyDescent="0.25">
      <c r="A8605" s="305">
        <v>8</v>
      </c>
      <c r="B8605" s="300" t="s">
        <v>6113</v>
      </c>
      <c r="C8605" s="300"/>
      <c r="D8605" s="300"/>
      <c r="E8605" s="300"/>
      <c r="F8605" s="300"/>
      <c r="G8605" s="300"/>
      <c r="H8605" s="300"/>
      <c r="I8605" s="300"/>
      <c r="J8605" s="319"/>
      <c r="K8605" s="22" t="s">
        <v>3426</v>
      </c>
      <c r="L8605" s="146" t="s">
        <v>6640</v>
      </c>
      <c r="M8605" s="146"/>
      <c r="N8605" s="147"/>
      <c r="O8605" s="148">
        <v>30</v>
      </c>
      <c r="P8605" s="149">
        <v>257</v>
      </c>
      <c r="R8605" s="9" t="s">
        <v>3715</v>
      </c>
      <c r="S8605">
        <v>8</v>
      </c>
      <c r="T8605"/>
      <c r="U8605" t="s">
        <v>3293</v>
      </c>
      <c r="V8605" s="13"/>
      <c r="Z8605"/>
    </row>
    <row r="8606" spans="1:26" ht="15" customHeight="1" x14ac:dyDescent="0.25">
      <c r="A8606" s="305">
        <v>9</v>
      </c>
      <c r="B8606" s="300" t="s">
        <v>3510</v>
      </c>
      <c r="C8606" s="300"/>
      <c r="D8606" s="300"/>
      <c r="E8606" s="300"/>
      <c r="F8606" s="300"/>
      <c r="G8606" s="300"/>
      <c r="H8606" s="300"/>
      <c r="I8606" s="300"/>
      <c r="J8606" s="319"/>
      <c r="K8606" s="22" t="s">
        <v>3426</v>
      </c>
      <c r="L8606" s="146" t="s">
        <v>6640</v>
      </c>
      <c r="M8606" s="146" t="s">
        <v>6579</v>
      </c>
      <c r="N8606" s="157" t="s">
        <v>6145</v>
      </c>
      <c r="O8606" s="148">
        <v>30</v>
      </c>
      <c r="P8606" s="149">
        <v>110</v>
      </c>
      <c r="R8606" s="9" t="s">
        <v>3715</v>
      </c>
      <c r="S8606">
        <v>9</v>
      </c>
      <c r="T8606"/>
      <c r="U8606" t="s">
        <v>3293</v>
      </c>
      <c r="V8606" s="13"/>
    </row>
    <row r="8607" spans="1:26" ht="15" customHeight="1" x14ac:dyDescent="0.25">
      <c r="A8607" s="305">
        <v>10</v>
      </c>
      <c r="B8607" s="300" t="s">
        <v>7658</v>
      </c>
      <c r="C8607" s="300"/>
      <c r="D8607" s="300"/>
      <c r="E8607" s="300"/>
      <c r="F8607" s="300"/>
      <c r="G8607" s="300"/>
      <c r="H8607" s="300"/>
      <c r="I8607" s="300"/>
      <c r="J8607" s="319"/>
      <c r="K8607" s="22" t="s">
        <v>3426</v>
      </c>
      <c r="L8607" s="146"/>
      <c r="M8607" s="146"/>
      <c r="N8607" s="157"/>
      <c r="O8607" s="148">
        <v>30</v>
      </c>
      <c r="P8607" s="149">
        <v>264</v>
      </c>
      <c r="R8607" s="9" t="s">
        <v>3715</v>
      </c>
      <c r="S8607">
        <v>10</v>
      </c>
      <c r="T8607"/>
      <c r="U8607" t="s">
        <v>3293</v>
      </c>
      <c r="V8607" s="13"/>
    </row>
    <row r="8608" spans="1:26" ht="15" customHeight="1" x14ac:dyDescent="0.25">
      <c r="A8608" s="305">
        <v>11</v>
      </c>
      <c r="B8608" s="300" t="s">
        <v>7661</v>
      </c>
      <c r="C8608" s="300"/>
      <c r="D8608" s="300"/>
      <c r="E8608" s="300"/>
      <c r="F8608" s="300"/>
      <c r="G8608" s="300"/>
      <c r="H8608" s="300"/>
      <c r="I8608" s="300"/>
      <c r="J8608" s="319"/>
      <c r="K8608" s="22" t="s">
        <v>3426</v>
      </c>
      <c r="L8608" s="146"/>
      <c r="M8608" s="146"/>
      <c r="N8608" s="157"/>
      <c r="O8608" s="148">
        <v>30</v>
      </c>
      <c r="P8608" s="149">
        <v>265</v>
      </c>
      <c r="R8608" s="9" t="s">
        <v>3715</v>
      </c>
      <c r="S8608">
        <v>11</v>
      </c>
      <c r="T8608"/>
      <c r="U8608" t="s">
        <v>3293</v>
      </c>
      <c r="V8608" s="13"/>
    </row>
    <row r="8609" spans="1:26" ht="15" customHeight="1" x14ac:dyDescent="0.25">
      <c r="A8609" s="305">
        <v>12</v>
      </c>
      <c r="B8609" s="300" t="s">
        <v>6544</v>
      </c>
      <c r="C8609" s="300"/>
      <c r="D8609" s="300"/>
      <c r="E8609" s="300"/>
      <c r="F8609" s="300"/>
      <c r="G8609" s="300"/>
      <c r="H8609" s="300"/>
      <c r="I8609" s="300"/>
      <c r="J8609" s="319"/>
      <c r="K8609" s="22" t="s">
        <v>3426</v>
      </c>
      <c r="L8609" s="146" t="s">
        <v>6640</v>
      </c>
      <c r="M8609" s="146"/>
      <c r="N8609" s="157" t="s">
        <v>6133</v>
      </c>
      <c r="O8609" s="148">
        <v>30</v>
      </c>
      <c r="P8609" s="149">
        <v>50</v>
      </c>
      <c r="R8609" s="9" t="s">
        <v>3715</v>
      </c>
      <c r="S8609">
        <v>12</v>
      </c>
      <c r="T8609"/>
      <c r="U8609" t="s">
        <v>3293</v>
      </c>
      <c r="V8609" s="13"/>
      <c r="Z8609"/>
    </row>
    <row r="8610" spans="1:26" ht="15" customHeight="1" x14ac:dyDescent="0.25">
      <c r="A8610" s="305">
        <v>13</v>
      </c>
      <c r="B8610" s="300" t="s">
        <v>6673</v>
      </c>
      <c r="C8610" s="300"/>
      <c r="D8610" s="300"/>
      <c r="E8610" s="300"/>
      <c r="F8610" s="300"/>
      <c r="G8610" s="300"/>
      <c r="H8610" s="300"/>
      <c r="I8610" s="300"/>
      <c r="J8610" s="319"/>
      <c r="K8610" s="320" t="s">
        <v>3426</v>
      </c>
      <c r="L8610" s="146" t="s">
        <v>6640</v>
      </c>
      <c r="M8610" s="146"/>
      <c r="N8610" s="147"/>
      <c r="O8610" s="148">
        <v>30</v>
      </c>
      <c r="P8610" s="149">
        <v>184</v>
      </c>
      <c r="R8610" s="9" t="s">
        <v>3715</v>
      </c>
      <c r="S8610">
        <v>13</v>
      </c>
      <c r="T8610"/>
      <c r="U8610" t="s">
        <v>3293</v>
      </c>
      <c r="V8610" s="13"/>
    </row>
    <row r="8611" spans="1:26" ht="15" customHeight="1" x14ac:dyDescent="0.25">
      <c r="A8611" s="305">
        <v>14</v>
      </c>
      <c r="B8611" s="300" t="s">
        <v>5930</v>
      </c>
      <c r="C8611" s="300"/>
      <c r="D8611" s="300"/>
      <c r="E8611" s="300"/>
      <c r="F8611" s="300"/>
      <c r="G8611" s="300"/>
      <c r="H8611" s="300"/>
      <c r="I8611" s="300"/>
      <c r="J8611" s="319"/>
      <c r="K8611" s="321" t="s">
        <v>3426</v>
      </c>
      <c r="L8611" s="146" t="s">
        <v>6640</v>
      </c>
      <c r="M8611" s="146"/>
      <c r="N8611" s="147"/>
      <c r="O8611" s="148">
        <v>30</v>
      </c>
      <c r="P8611" s="149">
        <v>179</v>
      </c>
      <c r="R8611" s="9" t="s">
        <v>3715</v>
      </c>
      <c r="S8611">
        <v>14</v>
      </c>
      <c r="T8611"/>
      <c r="U8611" t="s">
        <v>3293</v>
      </c>
      <c r="V8611" s="13"/>
      <c r="Z8611"/>
    </row>
    <row r="8612" spans="1:26" ht="15" customHeight="1" x14ac:dyDescent="0.25">
      <c r="A8612" s="305">
        <v>15</v>
      </c>
      <c r="B8612" s="300" t="s">
        <v>3532</v>
      </c>
      <c r="C8612" s="300"/>
      <c r="D8612" s="300"/>
      <c r="E8612" s="300"/>
      <c r="F8612" s="300"/>
      <c r="G8612" s="300"/>
      <c r="H8612" s="300"/>
      <c r="I8612" s="300"/>
      <c r="J8612" s="319"/>
      <c r="K8612" s="22" t="s">
        <v>3426</v>
      </c>
      <c r="L8612" s="146" t="s">
        <v>6640</v>
      </c>
      <c r="M8612" s="146" t="s">
        <v>6585</v>
      </c>
      <c r="N8612" s="157" t="s">
        <v>6147</v>
      </c>
      <c r="O8612" s="148">
        <v>30</v>
      </c>
      <c r="P8612" s="149">
        <v>125</v>
      </c>
      <c r="R8612" s="9" t="s">
        <v>3715</v>
      </c>
      <c r="S8612">
        <v>15</v>
      </c>
      <c r="T8612"/>
      <c r="U8612" t="s">
        <v>3293</v>
      </c>
      <c r="V8612" s="13"/>
      <c r="Z8612"/>
    </row>
    <row r="8613" spans="1:26" ht="15" customHeight="1" x14ac:dyDescent="0.25">
      <c r="A8613" s="305">
        <v>16</v>
      </c>
      <c r="B8613" s="300" t="s">
        <v>6901</v>
      </c>
      <c r="C8613" s="300"/>
      <c r="D8613" s="300"/>
      <c r="E8613" s="300"/>
      <c r="F8613" s="300"/>
      <c r="G8613" s="300"/>
      <c r="H8613" s="300"/>
      <c r="I8613" s="300"/>
      <c r="J8613" s="319"/>
      <c r="K8613" s="22" t="s">
        <v>3426</v>
      </c>
      <c r="L8613" s="146" t="s">
        <v>6640</v>
      </c>
      <c r="M8613" s="146" t="s">
        <v>6910</v>
      </c>
      <c r="N8613" s="147"/>
      <c r="O8613" s="148">
        <v>30</v>
      </c>
      <c r="P8613" s="149">
        <v>259</v>
      </c>
      <c r="R8613" s="9" t="s">
        <v>3715</v>
      </c>
      <c r="S8613">
        <v>16</v>
      </c>
      <c r="T8613"/>
      <c r="U8613" t="s">
        <v>3293</v>
      </c>
      <c r="V8613" s="13"/>
      <c r="Z8613"/>
    </row>
    <row r="8614" spans="1:26" ht="15" customHeight="1" x14ac:dyDescent="0.25">
      <c r="A8614" s="305">
        <v>17</v>
      </c>
      <c r="B8614" s="300" t="s">
        <v>6902</v>
      </c>
      <c r="C8614" s="300"/>
      <c r="D8614" s="300"/>
      <c r="E8614" s="300"/>
      <c r="F8614" s="300"/>
      <c r="G8614" s="300"/>
      <c r="H8614" s="300"/>
      <c r="I8614" s="300"/>
      <c r="J8614" s="319"/>
      <c r="K8614" s="22" t="s">
        <v>3426</v>
      </c>
      <c r="L8614" s="146" t="s">
        <v>6640</v>
      </c>
      <c r="M8614" s="146" t="s">
        <v>6909</v>
      </c>
      <c r="N8614" s="147"/>
      <c r="O8614" s="148">
        <v>30</v>
      </c>
      <c r="P8614" s="149">
        <v>260</v>
      </c>
      <c r="R8614" s="9" t="s">
        <v>3715</v>
      </c>
      <c r="S8614">
        <v>17</v>
      </c>
      <c r="T8614"/>
      <c r="U8614" t="s">
        <v>3293</v>
      </c>
      <c r="V8614" s="13"/>
      <c r="Z8614"/>
    </row>
    <row r="8615" spans="1:26" ht="15" customHeight="1" x14ac:dyDescent="0.25">
      <c r="A8615" s="305">
        <v>18</v>
      </c>
      <c r="B8615" s="300" t="s">
        <v>6903</v>
      </c>
      <c r="C8615" s="300"/>
      <c r="D8615" s="300"/>
      <c r="E8615" s="300"/>
      <c r="F8615" s="300"/>
      <c r="G8615" s="300"/>
      <c r="H8615" s="300"/>
      <c r="I8615" s="300"/>
      <c r="J8615" s="319"/>
      <c r="K8615" s="22" t="s">
        <v>3426</v>
      </c>
      <c r="L8615" s="146" t="s">
        <v>6640</v>
      </c>
      <c r="M8615" s="146" t="s">
        <v>6908</v>
      </c>
      <c r="N8615" s="147"/>
      <c r="O8615" s="148">
        <v>30</v>
      </c>
      <c r="P8615" s="149">
        <v>261</v>
      </c>
      <c r="R8615" s="9" t="s">
        <v>3715</v>
      </c>
      <c r="S8615">
        <v>18</v>
      </c>
      <c r="T8615"/>
      <c r="U8615" t="s">
        <v>3293</v>
      </c>
      <c r="V8615" s="13"/>
      <c r="Z8615"/>
    </row>
    <row r="8616" spans="1:26" ht="15" customHeight="1" x14ac:dyDescent="0.25">
      <c r="A8616" s="305">
        <v>19</v>
      </c>
      <c r="B8616" s="300" t="s">
        <v>6904</v>
      </c>
      <c r="C8616" s="300"/>
      <c r="D8616" s="300"/>
      <c r="E8616" s="300"/>
      <c r="F8616" s="300"/>
      <c r="G8616" s="300"/>
      <c r="H8616" s="300"/>
      <c r="I8616" s="300"/>
      <c r="J8616" s="319"/>
      <c r="K8616" s="22" t="s">
        <v>3426</v>
      </c>
      <c r="L8616" s="146" t="s">
        <v>6640</v>
      </c>
      <c r="M8616" s="146" t="s">
        <v>6907</v>
      </c>
      <c r="N8616" s="147"/>
      <c r="O8616" s="148">
        <v>30</v>
      </c>
      <c r="P8616" s="149">
        <v>262</v>
      </c>
      <c r="R8616" s="9" t="s">
        <v>3715</v>
      </c>
      <c r="S8616">
        <v>19</v>
      </c>
      <c r="T8616"/>
      <c r="U8616" t="s">
        <v>3293</v>
      </c>
      <c r="V8616" s="13"/>
      <c r="Z8616"/>
    </row>
    <row r="8617" spans="1:26" ht="15" customHeight="1" x14ac:dyDescent="0.25">
      <c r="A8617" s="305">
        <v>20</v>
      </c>
      <c r="B8617" s="300" t="s">
        <v>6905</v>
      </c>
      <c r="C8617" s="300"/>
      <c r="D8617" s="300"/>
      <c r="E8617" s="300"/>
      <c r="F8617" s="300"/>
      <c r="G8617" s="300"/>
      <c r="H8617" s="300"/>
      <c r="I8617" s="300"/>
      <c r="J8617" s="319"/>
      <c r="K8617" s="22" t="s">
        <v>3426</v>
      </c>
      <c r="L8617" s="146" t="s">
        <v>6640</v>
      </c>
      <c r="M8617" s="146" t="s">
        <v>6906</v>
      </c>
      <c r="N8617" s="147"/>
      <c r="O8617" s="148">
        <v>30</v>
      </c>
      <c r="P8617" s="149">
        <v>263</v>
      </c>
      <c r="R8617" s="9" t="s">
        <v>3715</v>
      </c>
      <c r="S8617">
        <v>20</v>
      </c>
      <c r="T8617"/>
      <c r="U8617" t="s">
        <v>3293</v>
      </c>
      <c r="V8617" s="13"/>
      <c r="Z8617"/>
    </row>
    <row r="8618" spans="1:26" ht="15" customHeight="1" x14ac:dyDescent="0.25">
      <c r="A8618" s="305">
        <v>21</v>
      </c>
      <c r="B8618" s="300" t="s">
        <v>5706</v>
      </c>
      <c r="C8618" s="300"/>
      <c r="D8618" s="300"/>
      <c r="E8618" s="300"/>
      <c r="F8618" s="300"/>
      <c r="G8618" s="300"/>
      <c r="H8618" s="300"/>
      <c r="I8618" s="300"/>
      <c r="J8618" s="319"/>
      <c r="K8618" s="22" t="s">
        <v>3426</v>
      </c>
      <c r="L8618" s="146" t="s">
        <v>6640</v>
      </c>
      <c r="M8618" s="146" t="s">
        <v>6685</v>
      </c>
      <c r="N8618" s="147"/>
      <c r="O8618" s="148">
        <v>30</v>
      </c>
      <c r="P8618" s="149">
        <v>248</v>
      </c>
      <c r="R8618" s="9" t="s">
        <v>3715</v>
      </c>
      <c r="S8618">
        <v>21</v>
      </c>
      <c r="T8618"/>
      <c r="U8618" t="s">
        <v>3293</v>
      </c>
      <c r="V8618" s="13"/>
      <c r="Z8618"/>
    </row>
    <row r="8619" spans="1:26" ht="15" customHeight="1" x14ac:dyDescent="0.25">
      <c r="A8619" s="305">
        <v>22</v>
      </c>
      <c r="B8619" s="300" t="s">
        <v>5708</v>
      </c>
      <c r="C8619" s="300"/>
      <c r="D8619" s="300"/>
      <c r="E8619" s="300"/>
      <c r="F8619" s="300"/>
      <c r="G8619" s="300"/>
      <c r="H8619" s="300"/>
      <c r="I8619" s="300"/>
      <c r="J8619" s="319"/>
      <c r="K8619" s="22" t="s">
        <v>3426</v>
      </c>
      <c r="L8619" s="146" t="s">
        <v>6640</v>
      </c>
      <c r="M8619" s="146" t="s">
        <v>6916</v>
      </c>
      <c r="N8619" s="157" t="s">
        <v>6151</v>
      </c>
      <c r="O8619" s="148">
        <v>30</v>
      </c>
      <c r="P8619" s="149">
        <v>249</v>
      </c>
      <c r="R8619" s="9" t="s">
        <v>3715</v>
      </c>
      <c r="S8619">
        <v>22</v>
      </c>
      <c r="T8619"/>
      <c r="U8619" t="s">
        <v>3293</v>
      </c>
      <c r="V8619" s="13"/>
      <c r="Z8619"/>
    </row>
    <row r="8620" spans="1:26" ht="15" customHeight="1" x14ac:dyDescent="0.25">
      <c r="A8620" s="305">
        <v>23</v>
      </c>
      <c r="B8620" s="300" t="s">
        <v>3563</v>
      </c>
      <c r="C8620" s="300"/>
      <c r="D8620" s="300"/>
      <c r="E8620" s="300"/>
      <c r="F8620" s="300"/>
      <c r="G8620" s="300"/>
      <c r="H8620" s="300"/>
      <c r="I8620" s="300"/>
      <c r="J8620" s="319"/>
      <c r="K8620" s="320" t="s">
        <v>3426</v>
      </c>
      <c r="L8620" s="146" t="s">
        <v>6640</v>
      </c>
      <c r="M8620" s="146" t="s">
        <v>6584</v>
      </c>
      <c r="N8620" s="157" t="s">
        <v>6187</v>
      </c>
      <c r="O8620" s="148">
        <v>30</v>
      </c>
      <c r="P8620" s="149">
        <v>89</v>
      </c>
      <c r="R8620" s="9" t="s">
        <v>3715</v>
      </c>
      <c r="S8620">
        <v>23</v>
      </c>
      <c r="T8620"/>
      <c r="U8620" t="s">
        <v>3293</v>
      </c>
      <c r="V8620" s="13"/>
      <c r="Z8620"/>
    </row>
    <row r="8621" spans="1:26" ht="15" customHeight="1" x14ac:dyDescent="0.25">
      <c r="A8621" s="305">
        <v>24</v>
      </c>
      <c r="B8621" s="300" t="s">
        <v>6565</v>
      </c>
      <c r="C8621" s="300"/>
      <c r="D8621" s="300"/>
      <c r="E8621" s="300"/>
      <c r="F8621" s="300"/>
      <c r="G8621" s="300"/>
      <c r="H8621" s="300"/>
      <c r="I8621" s="300"/>
      <c r="J8621" s="319"/>
      <c r="K8621" s="320" t="s">
        <v>3426</v>
      </c>
      <c r="L8621" s="146" t="s">
        <v>6640</v>
      </c>
      <c r="M8621" s="146" t="s">
        <v>6584</v>
      </c>
      <c r="N8621" s="147"/>
      <c r="O8621" s="148">
        <v>30</v>
      </c>
      <c r="P8621" s="149">
        <v>37</v>
      </c>
      <c r="R8621" s="9" t="s">
        <v>3715</v>
      </c>
      <c r="S8621">
        <v>24</v>
      </c>
      <c r="T8621"/>
      <c r="U8621" t="s">
        <v>3293</v>
      </c>
      <c r="V8621" s="13"/>
      <c r="Z8621"/>
    </row>
    <row r="8622" spans="1:26" ht="15" customHeight="1" x14ac:dyDescent="0.25">
      <c r="A8622" s="305">
        <v>25</v>
      </c>
      <c r="B8622" s="300" t="s">
        <v>5909</v>
      </c>
      <c r="C8622" s="300"/>
      <c r="D8622" s="300"/>
      <c r="E8622" s="300"/>
      <c r="F8622" s="300"/>
      <c r="G8622" s="300"/>
      <c r="H8622" s="300"/>
      <c r="I8622" s="300"/>
      <c r="J8622" s="319"/>
      <c r="K8622" s="320" t="s">
        <v>3426</v>
      </c>
      <c r="L8622" s="146" t="s">
        <v>6640</v>
      </c>
      <c r="M8622" s="146" t="s">
        <v>6584</v>
      </c>
      <c r="N8622" s="147"/>
      <c r="O8622" s="148">
        <v>30</v>
      </c>
      <c r="P8622" s="149">
        <v>252</v>
      </c>
      <c r="R8622" s="9" t="s">
        <v>3715</v>
      </c>
      <c r="S8622">
        <v>25</v>
      </c>
      <c r="T8622"/>
      <c r="U8622" t="s">
        <v>3293</v>
      </c>
      <c r="V8622" s="13"/>
      <c r="Z8622"/>
    </row>
    <row r="8623" spans="1:26" ht="15" customHeight="1" x14ac:dyDescent="0.25">
      <c r="A8623" s="305">
        <v>26</v>
      </c>
      <c r="B8623" s="300" t="s">
        <v>7095</v>
      </c>
      <c r="C8623" s="300"/>
      <c r="D8623" s="300"/>
      <c r="E8623" s="300"/>
      <c r="F8623" s="300"/>
      <c r="G8623" s="300"/>
      <c r="H8623" s="300"/>
      <c r="I8623" s="300"/>
      <c r="J8623" s="319"/>
      <c r="K8623" s="320" t="s">
        <v>3426</v>
      </c>
      <c r="L8623" s="146" t="s">
        <v>6640</v>
      </c>
      <c r="M8623" s="146"/>
      <c r="N8623" s="147"/>
      <c r="O8623" s="148">
        <v>30</v>
      </c>
      <c r="P8623" s="149">
        <v>258</v>
      </c>
      <c r="R8623" s="9" t="s">
        <v>3715</v>
      </c>
      <c r="S8623">
        <v>26</v>
      </c>
      <c r="T8623"/>
      <c r="U8623" t="s">
        <v>3293</v>
      </c>
      <c r="V8623" s="156"/>
    </row>
    <row r="8624" spans="1:26" ht="15" customHeight="1" x14ac:dyDescent="0.25">
      <c r="A8624" s="305">
        <v>27</v>
      </c>
      <c r="B8624" s="300" t="s">
        <v>3571</v>
      </c>
      <c r="C8624" s="300"/>
      <c r="D8624" s="300"/>
      <c r="E8624" s="300"/>
      <c r="F8624" s="300"/>
      <c r="G8624" s="300"/>
      <c r="H8624" s="300"/>
      <c r="I8624" s="300"/>
      <c r="J8624" s="319"/>
      <c r="K8624" s="320" t="s">
        <v>3426</v>
      </c>
      <c r="L8624" s="146" t="s">
        <v>6640</v>
      </c>
      <c r="M8624" s="146"/>
      <c r="N8624" s="157" t="s">
        <v>6206</v>
      </c>
      <c r="O8624" s="148">
        <v>30</v>
      </c>
      <c r="P8624" s="149">
        <v>98</v>
      </c>
      <c r="R8624" s="9" t="s">
        <v>3715</v>
      </c>
      <c r="S8624">
        <v>27</v>
      </c>
      <c r="T8624"/>
      <c r="U8624" t="s">
        <v>3293</v>
      </c>
      <c r="V8624" s="13"/>
      <c r="Z8624"/>
    </row>
    <row r="8625" spans="1:26" ht="15" customHeight="1" x14ac:dyDescent="0.25">
      <c r="A8625" s="305">
        <v>28</v>
      </c>
      <c r="B8625" s="300" t="s">
        <v>7151</v>
      </c>
      <c r="C8625" s="300"/>
      <c r="D8625" s="300"/>
      <c r="E8625" s="300"/>
      <c r="F8625" s="300"/>
      <c r="G8625" s="300"/>
      <c r="H8625" s="300"/>
      <c r="I8625" s="300"/>
      <c r="J8625" s="319"/>
      <c r="K8625" s="320" t="s">
        <v>3426</v>
      </c>
      <c r="L8625" s="146" t="s">
        <v>6640</v>
      </c>
      <c r="M8625" s="146"/>
      <c r="N8625" s="147"/>
      <c r="O8625" s="148">
        <v>30</v>
      </c>
      <c r="P8625" s="149">
        <v>167</v>
      </c>
      <c r="R8625" s="9" t="s">
        <v>3715</v>
      </c>
      <c r="S8625">
        <v>28</v>
      </c>
      <c r="T8625"/>
      <c r="U8625" t="s">
        <v>3293</v>
      </c>
      <c r="V8625" s="13"/>
      <c r="Z8625"/>
    </row>
    <row r="8626" spans="1:26" ht="15" customHeight="1" x14ac:dyDescent="0.25">
      <c r="A8626" s="305">
        <v>29</v>
      </c>
      <c r="B8626" s="300" t="s">
        <v>5710</v>
      </c>
      <c r="C8626" s="300"/>
      <c r="D8626" s="300"/>
      <c r="E8626" s="300"/>
      <c r="F8626" s="300"/>
      <c r="G8626" s="300"/>
      <c r="H8626" s="300"/>
      <c r="I8626" s="300"/>
      <c r="J8626" s="319"/>
      <c r="K8626" s="320" t="s">
        <v>3426</v>
      </c>
      <c r="L8626" s="146" t="s">
        <v>6640</v>
      </c>
      <c r="M8626" s="146" t="s">
        <v>6610</v>
      </c>
      <c r="N8626" s="147"/>
      <c r="O8626" s="148">
        <v>30</v>
      </c>
      <c r="P8626" s="149">
        <v>250</v>
      </c>
      <c r="R8626" s="9" t="s">
        <v>3715</v>
      </c>
      <c r="S8626">
        <v>29</v>
      </c>
      <c r="T8626"/>
      <c r="U8626" t="s">
        <v>3293</v>
      </c>
      <c r="V8626" s="13"/>
      <c r="Z8626"/>
    </row>
    <row r="8627" spans="1:26" ht="15" customHeight="1" x14ac:dyDescent="0.25">
      <c r="A8627" s="305">
        <v>30</v>
      </c>
      <c r="B8627" s="300" t="s">
        <v>5711</v>
      </c>
      <c r="C8627" s="300"/>
      <c r="D8627" s="300"/>
      <c r="E8627" s="300"/>
      <c r="F8627" s="300"/>
      <c r="G8627" s="300"/>
      <c r="H8627" s="300"/>
      <c r="I8627" s="300"/>
      <c r="J8627" s="319"/>
      <c r="K8627" s="320" t="s">
        <v>3426</v>
      </c>
      <c r="L8627" s="146" t="s">
        <v>6640</v>
      </c>
      <c r="M8627" s="146" t="s">
        <v>6613</v>
      </c>
      <c r="N8627" s="147"/>
      <c r="O8627" s="148">
        <v>30</v>
      </c>
      <c r="P8627" s="149">
        <v>251</v>
      </c>
      <c r="R8627" s="9" t="s">
        <v>3715</v>
      </c>
      <c r="S8627">
        <v>30</v>
      </c>
      <c r="T8627"/>
      <c r="U8627" t="s">
        <v>3293</v>
      </c>
      <c r="V8627" s="13"/>
      <c r="Z8627"/>
    </row>
    <row r="8628" spans="1:26" ht="15" customHeight="1" x14ac:dyDescent="0.25">
      <c r="A8628" s="305">
        <v>31</v>
      </c>
      <c r="B8628" s="300" t="s">
        <v>7096</v>
      </c>
      <c r="C8628" s="300"/>
      <c r="D8628" s="300"/>
      <c r="E8628" s="300"/>
      <c r="F8628" s="300"/>
      <c r="G8628" s="300"/>
      <c r="H8628" s="300"/>
      <c r="I8628" s="300"/>
      <c r="J8628" s="319"/>
      <c r="K8628" s="320" t="s">
        <v>3426</v>
      </c>
      <c r="L8628" s="146" t="s">
        <v>6640</v>
      </c>
      <c r="M8628" s="146"/>
      <c r="N8628" s="147"/>
      <c r="O8628" s="148">
        <v>30</v>
      </c>
      <c r="P8628" s="148">
        <v>72</v>
      </c>
      <c r="R8628" s="9" t="s">
        <v>3715</v>
      </c>
      <c r="S8628">
        <v>31</v>
      </c>
      <c r="T8628"/>
      <c r="U8628" t="s">
        <v>3293</v>
      </c>
      <c r="V8628" s="13"/>
      <c r="Z8628"/>
    </row>
    <row r="8629" spans="1:26" ht="15" customHeight="1" x14ac:dyDescent="0.25">
      <c r="A8629" s="305">
        <v>32</v>
      </c>
      <c r="B8629" s="300" t="s">
        <v>3580</v>
      </c>
      <c r="C8629" s="300"/>
      <c r="D8629" s="300"/>
      <c r="E8629" s="300"/>
      <c r="F8629" s="300"/>
      <c r="G8629" s="300"/>
      <c r="H8629" s="300"/>
      <c r="I8629" s="300"/>
      <c r="J8629" s="319"/>
      <c r="K8629" s="320" t="s">
        <v>3426</v>
      </c>
      <c r="L8629" s="146" t="s">
        <v>6640</v>
      </c>
      <c r="M8629" s="146"/>
      <c r="N8629" s="157" t="s">
        <v>6179</v>
      </c>
      <c r="O8629" s="148">
        <v>30</v>
      </c>
      <c r="P8629" s="149">
        <v>38</v>
      </c>
      <c r="R8629" s="9" t="s">
        <v>3715</v>
      </c>
      <c r="S8629">
        <v>32</v>
      </c>
      <c r="T8629"/>
      <c r="U8629" t="s">
        <v>3293</v>
      </c>
      <c r="V8629" s="13"/>
      <c r="Z8629"/>
    </row>
    <row r="8630" spans="1:26" ht="15" customHeight="1" x14ac:dyDescent="0.25">
      <c r="A8630" s="305"/>
      <c r="B8630" s="300" t="s">
        <v>3716</v>
      </c>
      <c r="C8630" s="300"/>
      <c r="D8630" s="300"/>
      <c r="E8630" s="300"/>
      <c r="F8630" s="306"/>
      <c r="G8630" s="300"/>
      <c r="H8630" s="300"/>
      <c r="I8630" s="300"/>
      <c r="J8630" s="319"/>
      <c r="K8630" s="320"/>
      <c r="L8630" s="146"/>
      <c r="M8630" s="146"/>
      <c r="N8630" s="147"/>
      <c r="O8630" s="148">
        <v>31</v>
      </c>
      <c r="P8630" s="149"/>
      <c r="Q8630" s="9">
        <v>490</v>
      </c>
      <c r="R8630" s="9" t="s">
        <v>3694</v>
      </c>
      <c r="S8630">
        <v>0</v>
      </c>
      <c r="T8630"/>
      <c r="V8630" s="13"/>
    </row>
    <row r="8631" spans="1:26" ht="15" customHeight="1" x14ac:dyDescent="0.25">
      <c r="A8631" s="305">
        <v>1</v>
      </c>
      <c r="B8631" s="300" t="s">
        <v>3627</v>
      </c>
      <c r="C8631" s="300"/>
      <c r="D8631" s="300"/>
      <c r="E8631" s="300"/>
      <c r="F8631" s="300"/>
      <c r="G8631" s="300"/>
      <c r="H8631" s="300"/>
      <c r="I8631" s="300"/>
      <c r="J8631" s="319"/>
      <c r="K8631" s="320" t="s">
        <v>3426</v>
      </c>
      <c r="L8631" s="146"/>
      <c r="M8631" s="146"/>
      <c r="N8631" s="147"/>
      <c r="O8631" s="148">
        <v>31</v>
      </c>
      <c r="P8631" s="149">
        <v>239</v>
      </c>
      <c r="R8631" s="9" t="s">
        <v>3694</v>
      </c>
      <c r="S8631">
        <v>1</v>
      </c>
      <c r="T8631"/>
      <c r="U8631" t="s">
        <v>5681</v>
      </c>
      <c r="V8631" s="13"/>
    </row>
    <row r="8632" spans="1:26" ht="15" customHeight="1" x14ac:dyDescent="0.25">
      <c r="A8632" s="305">
        <v>2</v>
      </c>
      <c r="B8632" s="300" t="s">
        <v>3626</v>
      </c>
      <c r="C8632" s="300"/>
      <c r="D8632" s="300"/>
      <c r="E8632" s="300"/>
      <c r="F8632" s="300"/>
      <c r="G8632" s="300"/>
      <c r="H8632" s="300"/>
      <c r="I8632" s="300"/>
      <c r="J8632" s="319"/>
      <c r="K8632" s="320" t="s">
        <v>3426</v>
      </c>
      <c r="L8632" s="146"/>
      <c r="M8632" s="146"/>
      <c r="N8632" s="147"/>
      <c r="O8632" s="148">
        <v>31</v>
      </c>
      <c r="P8632" s="149">
        <v>240</v>
      </c>
      <c r="R8632" s="9" t="s">
        <v>3694</v>
      </c>
      <c r="S8632">
        <v>2</v>
      </c>
      <c r="T8632"/>
      <c r="U8632" t="s">
        <v>5681</v>
      </c>
      <c r="V8632" s="13"/>
    </row>
    <row r="8633" spans="1:26" s="7" customFormat="1" ht="15" customHeight="1" x14ac:dyDescent="0.25">
      <c r="A8633" s="305">
        <v>3</v>
      </c>
      <c r="B8633" s="300" t="s">
        <v>3751</v>
      </c>
      <c r="C8633" s="300"/>
      <c r="D8633" s="300"/>
      <c r="E8633" s="300"/>
      <c r="F8633" s="300"/>
      <c r="G8633" s="300"/>
      <c r="H8633" s="300"/>
      <c r="I8633" s="300"/>
      <c r="J8633" s="319"/>
      <c r="K8633" s="324" t="s">
        <v>3426</v>
      </c>
      <c r="L8633" s="146"/>
      <c r="M8633" s="146"/>
      <c r="N8633" s="147"/>
      <c r="O8633" s="148">
        <v>31</v>
      </c>
      <c r="P8633" s="149">
        <v>210</v>
      </c>
      <c r="Q8633" s="149"/>
      <c r="R8633" s="149" t="s">
        <v>3694</v>
      </c>
      <c r="S8633" s="144">
        <v>3</v>
      </c>
      <c r="T8633" s="144"/>
      <c r="U8633" t="s">
        <v>5681</v>
      </c>
      <c r="V8633" s="13"/>
      <c r="Z8633" s="57"/>
    </row>
    <row r="8634" spans="1:26" ht="15" customHeight="1" x14ac:dyDescent="0.25">
      <c r="A8634" s="305"/>
      <c r="B8634" s="300" t="s">
        <v>3291</v>
      </c>
      <c r="C8634" s="300"/>
      <c r="D8634" s="300"/>
      <c r="E8634" s="300"/>
      <c r="F8634" s="306"/>
      <c r="G8634" s="300"/>
      <c r="H8634" s="300"/>
      <c r="I8634" s="300"/>
      <c r="J8634" s="319"/>
      <c r="K8634" s="320"/>
      <c r="L8634" s="146"/>
      <c r="M8634" s="146"/>
      <c r="N8634" s="147"/>
      <c r="O8634" s="148">
        <v>32</v>
      </c>
      <c r="P8634" s="149"/>
      <c r="Q8634" s="9">
        <v>300</v>
      </c>
      <c r="R8634" s="9" t="s">
        <v>3694</v>
      </c>
      <c r="S8634">
        <v>0</v>
      </c>
      <c r="T8634"/>
      <c r="V8634" s="13"/>
    </row>
    <row r="8635" spans="1:26" ht="15" customHeight="1" x14ac:dyDescent="0.25">
      <c r="A8635" s="305">
        <v>1</v>
      </c>
      <c r="B8635" s="300" t="s">
        <v>3659</v>
      </c>
      <c r="C8635" s="300"/>
      <c r="D8635" s="300"/>
      <c r="E8635" s="300"/>
      <c r="F8635" s="300"/>
      <c r="G8635" s="300"/>
      <c r="H8635" s="300"/>
      <c r="I8635" s="300"/>
      <c r="J8635" s="319"/>
      <c r="K8635" s="320" t="s">
        <v>3426</v>
      </c>
      <c r="L8635" s="146"/>
      <c r="M8635" s="146"/>
      <c r="N8635" s="147"/>
      <c r="O8635" s="148">
        <v>32</v>
      </c>
      <c r="P8635" s="149">
        <v>241</v>
      </c>
      <c r="R8635" s="9" t="s">
        <v>3694</v>
      </c>
      <c r="S8635">
        <v>1</v>
      </c>
      <c r="T8635"/>
      <c r="U8635" t="s">
        <v>5688</v>
      </c>
      <c r="V8635" s="13"/>
    </row>
    <row r="8636" spans="1:26" ht="15" customHeight="1" x14ac:dyDescent="0.25">
      <c r="A8636" s="305">
        <v>2</v>
      </c>
      <c r="B8636" s="300" t="s">
        <v>3523</v>
      </c>
      <c r="C8636" s="300"/>
      <c r="D8636" s="300"/>
      <c r="E8636" s="300"/>
      <c r="F8636" s="300"/>
      <c r="G8636" s="300"/>
      <c r="H8636" s="300"/>
      <c r="I8636" s="300"/>
      <c r="J8636" s="319"/>
      <c r="K8636" s="320" t="s">
        <v>3426</v>
      </c>
      <c r="L8636" s="146"/>
      <c r="M8636" s="146" t="s">
        <v>6590</v>
      </c>
      <c r="N8636" s="147"/>
      <c r="O8636" s="148">
        <v>32</v>
      </c>
      <c r="P8636" s="149">
        <v>183</v>
      </c>
      <c r="R8636" s="9" t="s">
        <v>3694</v>
      </c>
      <c r="S8636">
        <v>2</v>
      </c>
      <c r="T8636"/>
      <c r="U8636" t="s">
        <v>5688</v>
      </c>
      <c r="V8636" s="13"/>
    </row>
    <row r="8637" spans="1:26" ht="15" customHeight="1" x14ac:dyDescent="0.25">
      <c r="A8637" s="305">
        <v>3</v>
      </c>
      <c r="B8637" s="300" t="s">
        <v>3524</v>
      </c>
      <c r="C8637" s="300"/>
      <c r="D8637" s="300"/>
      <c r="E8637" s="300"/>
      <c r="F8637" s="300"/>
      <c r="G8637" s="300"/>
      <c r="H8637" s="300"/>
      <c r="I8637" s="300"/>
      <c r="J8637" s="319"/>
      <c r="K8637" s="320" t="s">
        <v>3426</v>
      </c>
      <c r="L8637" s="146"/>
      <c r="M8637" s="146" t="s">
        <v>6590</v>
      </c>
      <c r="N8637" s="147"/>
      <c r="O8637" s="148">
        <v>32</v>
      </c>
      <c r="P8637" s="149">
        <v>186</v>
      </c>
      <c r="R8637" s="9" t="s">
        <v>3694</v>
      </c>
      <c r="S8637">
        <v>3</v>
      </c>
      <c r="T8637"/>
      <c r="U8637" t="s">
        <v>5688</v>
      </c>
      <c r="V8637" s="13"/>
    </row>
    <row r="8638" spans="1:26" ht="15" customHeight="1" x14ac:dyDescent="0.25">
      <c r="A8638" s="305">
        <v>4</v>
      </c>
      <c r="B8638" s="300" t="s">
        <v>3525</v>
      </c>
      <c r="C8638" s="300"/>
      <c r="D8638" s="300"/>
      <c r="E8638" s="300"/>
      <c r="F8638" s="300"/>
      <c r="G8638" s="300"/>
      <c r="H8638" s="300"/>
      <c r="I8638" s="300"/>
      <c r="J8638" s="319"/>
      <c r="K8638" s="320" t="s">
        <v>3426</v>
      </c>
      <c r="L8638" s="146"/>
      <c r="M8638" s="146" t="s">
        <v>6590</v>
      </c>
      <c r="N8638" s="147"/>
      <c r="O8638" s="148">
        <v>32</v>
      </c>
      <c r="P8638" s="149">
        <v>187</v>
      </c>
      <c r="R8638" s="9" t="s">
        <v>3694</v>
      </c>
      <c r="S8638">
        <v>4</v>
      </c>
      <c r="T8638"/>
      <c r="U8638" t="s">
        <v>5688</v>
      </c>
      <c r="V8638" s="13"/>
    </row>
    <row r="8639" spans="1:26" ht="15" customHeight="1" x14ac:dyDescent="0.25">
      <c r="A8639" s="305"/>
      <c r="B8639" s="300" t="s">
        <v>5929</v>
      </c>
      <c r="C8639" s="300"/>
      <c r="D8639" s="300"/>
      <c r="E8639" s="300"/>
      <c r="F8639" s="306"/>
      <c r="G8639" s="300"/>
      <c r="H8639" s="300"/>
      <c r="I8639" s="300"/>
      <c r="J8639" s="319"/>
      <c r="K8639" s="320"/>
      <c r="L8639" s="146"/>
      <c r="M8639" s="146"/>
      <c r="N8639" s="147"/>
      <c r="O8639" s="148">
        <v>60</v>
      </c>
      <c r="P8639" s="149"/>
      <c r="Q8639" s="9">
        <v>590</v>
      </c>
      <c r="R8639" s="9" t="s">
        <v>3707</v>
      </c>
      <c r="S8639">
        <v>0</v>
      </c>
      <c r="T8639"/>
      <c r="V8639" s="13"/>
      <c r="Z8639"/>
    </row>
    <row r="8640" spans="1:26" ht="15" customHeight="1" x14ac:dyDescent="0.25">
      <c r="A8640" s="307">
        <v>1</v>
      </c>
      <c r="B8640" s="300" t="s">
        <v>5930</v>
      </c>
      <c r="C8640" s="300"/>
      <c r="D8640" s="300"/>
      <c r="E8640" s="300"/>
      <c r="F8640" s="300"/>
      <c r="G8640" s="300"/>
      <c r="H8640" s="300"/>
      <c r="I8640" s="300"/>
      <c r="J8640" s="319"/>
      <c r="K8640" s="321" t="s">
        <v>3426</v>
      </c>
      <c r="L8640" s="146" t="s">
        <v>6640</v>
      </c>
      <c r="M8640" s="146"/>
      <c r="N8640" s="147"/>
      <c r="O8640" s="148">
        <v>60</v>
      </c>
      <c r="P8640" s="149">
        <v>179</v>
      </c>
      <c r="R8640" s="9" t="s">
        <v>3707</v>
      </c>
      <c r="S8640">
        <v>1</v>
      </c>
      <c r="T8640"/>
      <c r="U8640" t="s">
        <v>5681</v>
      </c>
      <c r="V8640" s="13"/>
      <c r="Z8640"/>
    </row>
    <row r="8641" spans="1:26" ht="15" customHeight="1" x14ac:dyDescent="0.25">
      <c r="A8641" s="305"/>
      <c r="B8641" s="300" t="s">
        <v>3717</v>
      </c>
      <c r="C8641" s="300"/>
      <c r="D8641" s="300"/>
      <c r="E8641" s="300"/>
      <c r="F8641" s="306"/>
      <c r="G8641" s="300"/>
      <c r="H8641" s="300"/>
      <c r="I8641" s="300"/>
      <c r="J8641" s="319"/>
      <c r="K8641" s="320"/>
      <c r="L8641" s="146"/>
      <c r="M8641" s="146"/>
      <c r="N8641" s="147"/>
      <c r="O8641" s="148">
        <v>33</v>
      </c>
      <c r="P8641" s="149"/>
      <c r="Q8641" s="9">
        <v>340</v>
      </c>
      <c r="R8641" s="9" t="s">
        <v>3687</v>
      </c>
      <c r="S8641">
        <v>0</v>
      </c>
      <c r="T8641"/>
      <c r="V8641" s="13"/>
      <c r="Z8641"/>
    </row>
    <row r="8642" spans="1:26" ht="15" customHeight="1" x14ac:dyDescent="0.25">
      <c r="A8642" s="305">
        <v>1</v>
      </c>
      <c r="B8642" s="300" t="s">
        <v>3458</v>
      </c>
      <c r="C8642" s="300"/>
      <c r="D8642" s="300"/>
      <c r="E8642" s="300"/>
      <c r="F8642" s="300"/>
      <c r="G8642" s="300"/>
      <c r="H8642" s="300"/>
      <c r="I8642" s="300"/>
      <c r="J8642" s="319"/>
      <c r="K8642" s="22" t="s">
        <v>3427</v>
      </c>
      <c r="L8642" s="146"/>
      <c r="M8642" s="146" t="s">
        <v>6591</v>
      </c>
      <c r="N8642" s="147"/>
      <c r="O8642" s="148">
        <v>33</v>
      </c>
      <c r="P8642" s="149">
        <v>160</v>
      </c>
      <c r="R8642" s="9" t="s">
        <v>3687</v>
      </c>
      <c r="S8642">
        <v>1</v>
      </c>
      <c r="T8642"/>
      <c r="U8642" t="s">
        <v>5684</v>
      </c>
      <c r="V8642" s="13"/>
      <c r="Z8642"/>
    </row>
    <row r="8643" spans="1:26" ht="15" customHeight="1" x14ac:dyDescent="0.25">
      <c r="A8643" s="305">
        <v>2</v>
      </c>
      <c r="B8643" s="300" t="s">
        <v>3459</v>
      </c>
      <c r="C8643" s="300"/>
      <c r="D8643" s="300"/>
      <c r="E8643" s="300"/>
      <c r="F8643" s="300"/>
      <c r="G8643" s="300"/>
      <c r="H8643" s="300"/>
      <c r="I8643" s="300"/>
      <c r="J8643" s="319"/>
      <c r="K8643" s="22" t="s">
        <v>3427</v>
      </c>
      <c r="L8643" s="146"/>
      <c r="M8643" s="146" t="s">
        <v>6591</v>
      </c>
      <c r="N8643" s="147"/>
      <c r="O8643" s="148">
        <v>33</v>
      </c>
      <c r="P8643" s="149">
        <v>161</v>
      </c>
      <c r="R8643" s="9" t="s">
        <v>3687</v>
      </c>
      <c r="S8643">
        <v>2</v>
      </c>
      <c r="T8643"/>
      <c r="U8643" t="s">
        <v>5684</v>
      </c>
      <c r="V8643" s="13"/>
      <c r="Z8643"/>
    </row>
    <row r="8644" spans="1:26" ht="15" customHeight="1" x14ac:dyDescent="0.25">
      <c r="A8644" s="305"/>
      <c r="B8644" s="300" t="s">
        <v>3718</v>
      </c>
      <c r="C8644" s="300"/>
      <c r="D8644" s="300"/>
      <c r="E8644" s="300"/>
      <c r="F8644" s="306"/>
      <c r="G8644" s="300"/>
      <c r="H8644" s="300"/>
      <c r="I8644" s="300"/>
      <c r="J8644" s="319"/>
      <c r="K8644" s="22"/>
      <c r="L8644" s="146"/>
      <c r="M8644" s="146"/>
      <c r="N8644" s="147"/>
      <c r="O8644" s="148">
        <v>34</v>
      </c>
      <c r="P8644" s="149"/>
      <c r="Q8644" s="9">
        <v>470</v>
      </c>
      <c r="R8644" s="9" t="s">
        <v>3694</v>
      </c>
      <c r="S8644">
        <v>0</v>
      </c>
      <c r="T8644"/>
      <c r="V8644" s="13"/>
      <c r="Z8644"/>
    </row>
    <row r="8645" spans="1:26" ht="15" customHeight="1" x14ac:dyDescent="0.25">
      <c r="A8645" s="305">
        <v>1</v>
      </c>
      <c r="B8645" s="300" t="s">
        <v>3460</v>
      </c>
      <c r="C8645" s="300"/>
      <c r="D8645" s="300"/>
      <c r="E8645" s="300"/>
      <c r="F8645" s="300"/>
      <c r="G8645" s="300"/>
      <c r="H8645" s="300"/>
      <c r="I8645" s="300"/>
      <c r="J8645" s="319"/>
      <c r="K8645" s="22" t="s">
        <v>3427</v>
      </c>
      <c r="L8645" s="146"/>
      <c r="M8645" s="146" t="s">
        <v>6592</v>
      </c>
      <c r="N8645" s="147"/>
      <c r="O8645" s="148">
        <v>34</v>
      </c>
      <c r="P8645" s="149">
        <v>197</v>
      </c>
      <c r="R8645" s="9" t="s">
        <v>3694</v>
      </c>
      <c r="S8645">
        <v>1</v>
      </c>
      <c r="T8645"/>
      <c r="U8645" t="s">
        <v>5681</v>
      </c>
      <c r="V8645" s="13"/>
      <c r="Z8645"/>
    </row>
    <row r="8646" spans="1:26" ht="15" customHeight="1" x14ac:dyDescent="0.25">
      <c r="A8646" s="305">
        <v>2</v>
      </c>
      <c r="B8646" s="300" t="s">
        <v>3461</v>
      </c>
      <c r="C8646" s="300"/>
      <c r="D8646" s="300"/>
      <c r="E8646" s="300"/>
      <c r="F8646" s="300"/>
      <c r="G8646" s="300"/>
      <c r="H8646" s="300"/>
      <c r="I8646" s="300"/>
      <c r="J8646" s="319"/>
      <c r="K8646" s="22" t="s">
        <v>3427</v>
      </c>
      <c r="L8646" s="146"/>
      <c r="M8646" s="146"/>
      <c r="N8646" s="147"/>
      <c r="O8646" s="148">
        <v>34</v>
      </c>
      <c r="P8646" s="149">
        <v>198</v>
      </c>
      <c r="R8646" s="9" t="s">
        <v>3694</v>
      </c>
      <c r="S8646">
        <v>2</v>
      </c>
      <c r="T8646"/>
      <c r="U8646" t="s">
        <v>5681</v>
      </c>
      <c r="V8646" s="13"/>
      <c r="Z8646"/>
    </row>
    <row r="8647" spans="1:26" ht="15" customHeight="1" x14ac:dyDescent="0.25">
      <c r="A8647" s="305">
        <v>3</v>
      </c>
      <c r="B8647" s="300" t="s">
        <v>3462</v>
      </c>
      <c r="C8647" s="300"/>
      <c r="D8647" s="300"/>
      <c r="E8647" s="300"/>
      <c r="F8647" s="300"/>
      <c r="G8647" s="300"/>
      <c r="H8647" s="300"/>
      <c r="I8647" s="300"/>
      <c r="J8647" s="319"/>
      <c r="K8647" s="22" t="s">
        <v>3427</v>
      </c>
      <c r="L8647" s="146"/>
      <c r="M8647" s="146" t="s">
        <v>6592</v>
      </c>
      <c r="N8647" s="147"/>
      <c r="O8647" s="148">
        <v>34</v>
      </c>
      <c r="P8647" s="149">
        <v>199</v>
      </c>
      <c r="R8647" s="9" t="s">
        <v>3694</v>
      </c>
      <c r="S8647">
        <v>3</v>
      </c>
      <c r="T8647"/>
      <c r="U8647" t="s">
        <v>5681</v>
      </c>
      <c r="V8647" s="13"/>
      <c r="Z8647"/>
    </row>
    <row r="8648" spans="1:26" ht="15" customHeight="1" x14ac:dyDescent="0.25">
      <c r="A8648" s="305">
        <v>4</v>
      </c>
      <c r="B8648" s="300" t="s">
        <v>3463</v>
      </c>
      <c r="C8648" s="300"/>
      <c r="D8648" s="300"/>
      <c r="E8648" s="300"/>
      <c r="F8648" s="300"/>
      <c r="G8648" s="300"/>
      <c r="H8648" s="300"/>
      <c r="I8648" s="300"/>
      <c r="J8648" s="319"/>
      <c r="K8648" s="22" t="s">
        <v>3427</v>
      </c>
      <c r="L8648" s="146"/>
      <c r="M8648" s="146"/>
      <c r="N8648" s="147"/>
      <c r="O8648" s="148">
        <v>34</v>
      </c>
      <c r="P8648" s="149">
        <v>200</v>
      </c>
      <c r="R8648" s="9" t="s">
        <v>3694</v>
      </c>
      <c r="S8648">
        <v>4</v>
      </c>
      <c r="T8648"/>
      <c r="U8648" t="s">
        <v>5681</v>
      </c>
      <c r="V8648" s="13"/>
      <c r="Z8648"/>
    </row>
    <row r="8649" spans="1:26" ht="15" customHeight="1" x14ac:dyDescent="0.25">
      <c r="A8649" s="305">
        <v>5</v>
      </c>
      <c r="B8649" s="300" t="s">
        <v>3464</v>
      </c>
      <c r="C8649" s="300"/>
      <c r="D8649" s="300"/>
      <c r="E8649" s="300"/>
      <c r="F8649" s="300"/>
      <c r="G8649" s="300"/>
      <c r="H8649" s="300"/>
      <c r="I8649" s="300"/>
      <c r="J8649" s="319"/>
      <c r="K8649" s="22" t="s">
        <v>3427</v>
      </c>
      <c r="L8649" s="146"/>
      <c r="M8649" s="146" t="s">
        <v>6593</v>
      </c>
      <c r="N8649" s="147"/>
      <c r="O8649" s="148">
        <v>34</v>
      </c>
      <c r="P8649" s="149">
        <v>201</v>
      </c>
      <c r="R8649" s="9" t="s">
        <v>3694</v>
      </c>
      <c r="S8649">
        <v>5</v>
      </c>
      <c r="T8649"/>
      <c r="U8649" t="s">
        <v>5681</v>
      </c>
      <c r="V8649" s="13"/>
      <c r="Z8649"/>
    </row>
    <row r="8650" spans="1:26" ht="15" customHeight="1" x14ac:dyDescent="0.25">
      <c r="A8650" s="305"/>
      <c r="B8650" s="300" t="s">
        <v>3719</v>
      </c>
      <c r="C8650" s="300"/>
      <c r="D8650" s="300"/>
      <c r="E8650" s="300"/>
      <c r="F8650" s="306"/>
      <c r="G8650" s="300"/>
      <c r="H8650" s="300"/>
      <c r="I8650" s="300"/>
      <c r="J8650" s="319"/>
      <c r="K8650" s="22"/>
      <c r="L8650" s="146"/>
      <c r="M8650" s="146"/>
      <c r="N8650" s="147"/>
      <c r="O8650" s="148">
        <v>35</v>
      </c>
      <c r="P8650" s="149"/>
      <c r="Q8650" s="9">
        <v>330</v>
      </c>
      <c r="R8650" s="9" t="s">
        <v>3687</v>
      </c>
      <c r="S8650">
        <v>0</v>
      </c>
      <c r="T8650"/>
      <c r="V8650" s="13"/>
      <c r="Z8650"/>
    </row>
    <row r="8651" spans="1:26" ht="15" customHeight="1" x14ac:dyDescent="0.25">
      <c r="A8651" s="305">
        <v>1</v>
      </c>
      <c r="B8651" s="300" t="s">
        <v>3465</v>
      </c>
      <c r="C8651" s="300"/>
      <c r="D8651" s="300"/>
      <c r="E8651" s="300"/>
      <c r="F8651" s="300"/>
      <c r="G8651" s="300"/>
      <c r="H8651" s="300"/>
      <c r="I8651" s="300"/>
      <c r="J8651" s="319"/>
      <c r="K8651" s="22" t="s">
        <v>3428</v>
      </c>
      <c r="L8651" s="146"/>
      <c r="M8651" s="146"/>
      <c r="N8651" s="147"/>
      <c r="O8651" s="148">
        <v>35</v>
      </c>
      <c r="P8651" s="149">
        <v>162</v>
      </c>
      <c r="R8651" s="9" t="s">
        <v>3687</v>
      </c>
      <c r="S8651">
        <v>1</v>
      </c>
      <c r="T8651"/>
      <c r="U8651" t="s">
        <v>5684</v>
      </c>
      <c r="V8651" s="13"/>
      <c r="Z8651"/>
    </row>
    <row r="8652" spans="1:26" ht="15" customHeight="1" x14ac:dyDescent="0.25">
      <c r="A8652" s="305">
        <v>2</v>
      </c>
      <c r="B8652" s="300" t="s">
        <v>3466</v>
      </c>
      <c r="C8652" s="300"/>
      <c r="D8652" s="300"/>
      <c r="E8652" s="300"/>
      <c r="F8652" s="300"/>
      <c r="G8652" s="300"/>
      <c r="H8652" s="300"/>
      <c r="I8652" s="300"/>
      <c r="J8652" s="319"/>
      <c r="K8652" s="22" t="s">
        <v>3428</v>
      </c>
      <c r="L8652" s="146"/>
      <c r="M8652" s="146"/>
      <c r="N8652" s="147"/>
      <c r="O8652" s="148">
        <v>35</v>
      </c>
      <c r="P8652" s="149">
        <v>204</v>
      </c>
      <c r="R8652" s="9" t="s">
        <v>3687</v>
      </c>
      <c r="S8652">
        <v>2</v>
      </c>
      <c r="T8652"/>
      <c r="U8652" t="s">
        <v>5684</v>
      </c>
      <c r="V8652" s="13"/>
      <c r="Z8652"/>
    </row>
    <row r="8653" spans="1:26" ht="15" customHeight="1" x14ac:dyDescent="0.25">
      <c r="A8653" s="305">
        <v>3</v>
      </c>
      <c r="B8653" s="300" t="s">
        <v>3467</v>
      </c>
      <c r="C8653" s="300"/>
      <c r="D8653" s="300"/>
      <c r="E8653" s="300"/>
      <c r="F8653" s="300"/>
      <c r="G8653" s="300"/>
      <c r="H8653" s="300"/>
      <c r="I8653" s="300"/>
      <c r="J8653" s="319"/>
      <c r="K8653" s="22" t="s">
        <v>3428</v>
      </c>
      <c r="L8653" s="146"/>
      <c r="M8653" s="146"/>
      <c r="N8653" s="147"/>
      <c r="O8653" s="148">
        <v>35</v>
      </c>
      <c r="P8653" s="149">
        <v>163</v>
      </c>
      <c r="R8653" s="9" t="s">
        <v>3687</v>
      </c>
      <c r="S8653">
        <v>3</v>
      </c>
      <c r="T8653"/>
      <c r="U8653" t="s">
        <v>5684</v>
      </c>
      <c r="V8653" s="13"/>
      <c r="Z8653"/>
    </row>
    <row r="8654" spans="1:26" ht="15" customHeight="1" x14ac:dyDescent="0.25">
      <c r="A8654" s="305"/>
      <c r="B8654" s="300" t="s">
        <v>3720</v>
      </c>
      <c r="C8654" s="300"/>
      <c r="D8654" s="300"/>
      <c r="E8654" s="300"/>
      <c r="F8654" s="306"/>
      <c r="G8654" s="300"/>
      <c r="H8654" s="300"/>
      <c r="I8654" s="300"/>
      <c r="J8654" s="319"/>
      <c r="K8654" s="22"/>
      <c r="L8654" s="146"/>
      <c r="M8654" s="146"/>
      <c r="N8654" s="157" t="s">
        <v>6171</v>
      </c>
      <c r="O8654" s="148">
        <v>36</v>
      </c>
      <c r="P8654" s="149"/>
      <c r="Q8654" s="9">
        <v>240</v>
      </c>
      <c r="R8654" s="9" t="s">
        <v>3681</v>
      </c>
      <c r="S8654">
        <v>0</v>
      </c>
      <c r="T8654"/>
      <c r="V8654" s="13"/>
      <c r="Z8654"/>
    </row>
    <row r="8655" spans="1:26" ht="15" customHeight="1" x14ac:dyDescent="0.25">
      <c r="A8655" s="305">
        <v>1</v>
      </c>
      <c r="B8655" s="300" t="s">
        <v>3468</v>
      </c>
      <c r="C8655" s="300"/>
      <c r="D8655" s="300"/>
      <c r="E8655" s="300"/>
      <c r="F8655" s="300"/>
      <c r="G8655" s="300"/>
      <c r="H8655" s="300"/>
      <c r="I8655" s="300"/>
      <c r="J8655" s="319"/>
      <c r="K8655" s="22" t="s">
        <v>3428</v>
      </c>
      <c r="L8655" s="146"/>
      <c r="M8655" s="146"/>
      <c r="N8655" s="147"/>
      <c r="O8655" s="148">
        <v>36</v>
      </c>
      <c r="P8655" s="149">
        <v>31</v>
      </c>
      <c r="R8655" s="9" t="s">
        <v>3681</v>
      </c>
      <c r="S8655">
        <v>1</v>
      </c>
      <c r="T8655"/>
      <c r="U8655" t="s">
        <v>5683</v>
      </c>
      <c r="V8655" s="13"/>
      <c r="Z8655"/>
    </row>
    <row r="8656" spans="1:26" ht="15" customHeight="1" x14ac:dyDescent="0.25">
      <c r="A8656" s="305"/>
      <c r="B8656" s="300" t="s">
        <v>3721</v>
      </c>
      <c r="C8656" s="300"/>
      <c r="D8656" s="300"/>
      <c r="E8656" s="300"/>
      <c r="F8656" s="306"/>
      <c r="G8656" s="300"/>
      <c r="H8656" s="300"/>
      <c r="I8656" s="300"/>
      <c r="J8656" s="319"/>
      <c r="K8656" s="22"/>
      <c r="L8656" s="146"/>
      <c r="M8656" s="146"/>
      <c r="N8656" s="147"/>
      <c r="O8656" s="148">
        <v>37</v>
      </c>
      <c r="P8656" s="149"/>
      <c r="Q8656" s="9">
        <v>220</v>
      </c>
      <c r="R8656" s="9" t="s">
        <v>3681</v>
      </c>
      <c r="S8656">
        <v>2</v>
      </c>
      <c r="T8656"/>
      <c r="V8656" s="13"/>
      <c r="Z8656"/>
    </row>
    <row r="8657" spans="1:26" ht="15" customHeight="1" x14ac:dyDescent="0.25">
      <c r="A8657" s="305">
        <v>1</v>
      </c>
      <c r="B8657" s="300" t="s">
        <v>3526</v>
      </c>
      <c r="C8657" s="300"/>
      <c r="D8657" s="300"/>
      <c r="E8657" s="300"/>
      <c r="F8657" s="300"/>
      <c r="G8657" s="300"/>
      <c r="H8657" s="300"/>
      <c r="I8657" s="300"/>
      <c r="J8657" s="319"/>
      <c r="K8657" s="22" t="s">
        <v>3428</v>
      </c>
      <c r="L8657" s="146"/>
      <c r="M8657" s="146"/>
      <c r="N8657" s="157" t="s">
        <v>6171</v>
      </c>
      <c r="O8657" s="148">
        <v>37</v>
      </c>
      <c r="P8657" s="149">
        <v>32</v>
      </c>
      <c r="R8657" s="9" t="s">
        <v>3681</v>
      </c>
      <c r="S8657">
        <v>3</v>
      </c>
      <c r="T8657"/>
      <c r="U8657" t="s">
        <v>5683</v>
      </c>
      <c r="V8657" s="13"/>
      <c r="Z8657"/>
    </row>
    <row r="8658" spans="1:26" ht="15" customHeight="1" x14ac:dyDescent="0.25">
      <c r="A8658" s="305"/>
      <c r="B8658" s="300" t="s">
        <v>3722</v>
      </c>
      <c r="C8658" s="300"/>
      <c r="D8658" s="300"/>
      <c r="E8658" s="300"/>
      <c r="F8658" s="306"/>
      <c r="G8658" s="300"/>
      <c r="H8658" s="300"/>
      <c r="I8658" s="300"/>
      <c r="J8658" s="319"/>
      <c r="K8658" s="22"/>
      <c r="L8658" s="146"/>
      <c r="M8658" s="146"/>
      <c r="N8658" s="147"/>
      <c r="O8658" s="148">
        <v>38</v>
      </c>
      <c r="P8658" s="149"/>
      <c r="Q8658" s="9">
        <v>170</v>
      </c>
      <c r="R8658" s="9" t="s">
        <v>3723</v>
      </c>
      <c r="S8658">
        <v>0</v>
      </c>
      <c r="T8658"/>
      <c r="V8658" s="13"/>
      <c r="Z8658"/>
    </row>
    <row r="8659" spans="1:26" ht="15" customHeight="1" x14ac:dyDescent="0.25">
      <c r="A8659" s="307">
        <v>1</v>
      </c>
      <c r="B8659" s="300" t="s">
        <v>3469</v>
      </c>
      <c r="C8659" s="300"/>
      <c r="D8659" s="300"/>
      <c r="E8659" s="300"/>
      <c r="F8659" s="300"/>
      <c r="G8659" s="300"/>
      <c r="H8659" s="300"/>
      <c r="I8659" s="300"/>
      <c r="J8659" s="319"/>
      <c r="K8659" s="22" t="s">
        <v>3428</v>
      </c>
      <c r="L8659" s="146"/>
      <c r="M8659" s="146"/>
      <c r="N8659" s="147"/>
      <c r="O8659" s="148">
        <v>38</v>
      </c>
      <c r="P8659" s="149">
        <v>166</v>
      </c>
      <c r="R8659" s="9" t="s">
        <v>3723</v>
      </c>
      <c r="S8659">
        <v>1</v>
      </c>
      <c r="T8659"/>
      <c r="U8659" t="s">
        <v>5682</v>
      </c>
      <c r="V8659" s="13"/>
      <c r="Z8659"/>
    </row>
    <row r="8660" spans="1:26" ht="15" customHeight="1" x14ac:dyDescent="0.25">
      <c r="A8660" s="307"/>
      <c r="B8660" s="300" t="s">
        <v>3288</v>
      </c>
      <c r="C8660" s="300"/>
      <c r="D8660" s="300"/>
      <c r="E8660" s="300"/>
      <c r="F8660" s="306"/>
      <c r="G8660" s="300"/>
      <c r="H8660" s="300"/>
      <c r="I8660" s="300"/>
      <c r="J8660" s="319"/>
      <c r="K8660" s="22"/>
      <c r="L8660" s="146"/>
      <c r="M8660" s="146"/>
      <c r="N8660" s="147"/>
      <c r="O8660" s="148">
        <v>39</v>
      </c>
      <c r="P8660" s="149"/>
      <c r="Q8660" s="9">
        <v>90</v>
      </c>
      <c r="R8660" s="9" t="s">
        <v>3685</v>
      </c>
      <c r="S8660">
        <v>0</v>
      </c>
      <c r="T8660"/>
      <c r="V8660" s="13"/>
      <c r="Z8660"/>
    </row>
    <row r="8661" spans="1:26" ht="15" customHeight="1" x14ac:dyDescent="0.25">
      <c r="A8661" s="305">
        <v>1</v>
      </c>
      <c r="B8661" s="300" t="s">
        <v>3527</v>
      </c>
      <c r="C8661" s="300"/>
      <c r="D8661" s="300"/>
      <c r="E8661" s="300"/>
      <c r="F8661" s="300"/>
      <c r="G8661" s="300"/>
      <c r="H8661" s="300"/>
      <c r="I8661" s="300"/>
      <c r="J8661" s="319"/>
      <c r="K8661" s="22" t="s">
        <v>3428</v>
      </c>
      <c r="L8661" s="146"/>
      <c r="M8661" s="146" t="s">
        <v>6585</v>
      </c>
      <c r="N8661" s="157" t="s">
        <v>6147</v>
      </c>
      <c r="O8661" s="148">
        <v>39</v>
      </c>
      <c r="P8661" s="149">
        <v>120</v>
      </c>
      <c r="R8661" s="9" t="s">
        <v>3685</v>
      </c>
      <c r="S8661">
        <v>1</v>
      </c>
      <c r="T8661"/>
      <c r="U8661" t="s">
        <v>5682</v>
      </c>
      <c r="V8661" s="13"/>
      <c r="Z8661"/>
    </row>
    <row r="8662" spans="1:26" ht="15" customHeight="1" x14ac:dyDescent="0.25">
      <c r="A8662" s="305">
        <v>2</v>
      </c>
      <c r="B8662" s="300" t="s">
        <v>3528</v>
      </c>
      <c r="C8662" s="300"/>
      <c r="D8662" s="300"/>
      <c r="E8662" s="300"/>
      <c r="F8662" s="300"/>
      <c r="G8662" s="300"/>
      <c r="H8662" s="300"/>
      <c r="I8662" s="300"/>
      <c r="J8662" s="319"/>
      <c r="K8662" s="22" t="s">
        <v>3428</v>
      </c>
      <c r="L8662" s="146"/>
      <c r="M8662" s="146" t="s">
        <v>6585</v>
      </c>
      <c r="N8662" s="157" t="s">
        <v>6147</v>
      </c>
      <c r="O8662" s="148">
        <v>39</v>
      </c>
      <c r="P8662" s="149">
        <v>121</v>
      </c>
      <c r="R8662" s="9" t="s">
        <v>3685</v>
      </c>
      <c r="S8662">
        <v>2</v>
      </c>
      <c r="T8662"/>
      <c r="U8662" t="s">
        <v>5682</v>
      </c>
      <c r="V8662" s="13"/>
      <c r="Z8662"/>
    </row>
    <row r="8663" spans="1:26" ht="15" customHeight="1" x14ac:dyDescent="0.25">
      <c r="A8663" s="305">
        <v>3</v>
      </c>
      <c r="B8663" s="300" t="s">
        <v>3529</v>
      </c>
      <c r="C8663" s="300"/>
      <c r="D8663" s="300"/>
      <c r="E8663" s="300"/>
      <c r="F8663" s="300"/>
      <c r="G8663" s="300"/>
      <c r="H8663" s="300"/>
      <c r="I8663" s="300"/>
      <c r="J8663" s="319"/>
      <c r="K8663" s="22" t="s">
        <v>3428</v>
      </c>
      <c r="L8663" s="146"/>
      <c r="M8663" s="146" t="s">
        <v>6585</v>
      </c>
      <c r="N8663" s="157" t="s">
        <v>6147</v>
      </c>
      <c r="O8663" s="148">
        <v>39</v>
      </c>
      <c r="P8663" s="149">
        <v>122</v>
      </c>
      <c r="R8663" s="9" t="s">
        <v>3685</v>
      </c>
      <c r="S8663">
        <v>3</v>
      </c>
      <c r="T8663"/>
      <c r="U8663" t="s">
        <v>5682</v>
      </c>
      <c r="V8663" s="13"/>
      <c r="Z8663"/>
    </row>
    <row r="8664" spans="1:26" ht="15" customHeight="1" x14ac:dyDescent="0.25">
      <c r="A8664" s="305">
        <v>6</v>
      </c>
      <c r="B8664" s="300" t="s">
        <v>3530</v>
      </c>
      <c r="C8664" s="300"/>
      <c r="D8664" s="300"/>
      <c r="E8664" s="300"/>
      <c r="F8664" s="300"/>
      <c r="G8664" s="300"/>
      <c r="H8664" s="300"/>
      <c r="I8664" s="300"/>
      <c r="J8664" s="319"/>
      <c r="K8664" s="22" t="s">
        <v>3428</v>
      </c>
      <c r="L8664" s="146"/>
      <c r="M8664" s="146" t="s">
        <v>6594</v>
      </c>
      <c r="N8664" s="157" t="s">
        <v>6147</v>
      </c>
      <c r="O8664" s="148">
        <v>39</v>
      </c>
      <c r="P8664" s="149">
        <v>123</v>
      </c>
      <c r="R8664" s="9" t="s">
        <v>3685</v>
      </c>
      <c r="S8664">
        <v>6</v>
      </c>
      <c r="T8664"/>
      <c r="U8664" t="s">
        <v>5682</v>
      </c>
      <c r="V8664" s="13"/>
      <c r="Z8664"/>
    </row>
    <row r="8665" spans="1:26" ht="15" customHeight="1" x14ac:dyDescent="0.25">
      <c r="A8665" s="305">
        <v>4</v>
      </c>
      <c r="B8665" s="300" t="s">
        <v>3531</v>
      </c>
      <c r="C8665" s="300"/>
      <c r="D8665" s="300"/>
      <c r="E8665" s="300"/>
      <c r="F8665" s="300"/>
      <c r="G8665" s="300"/>
      <c r="H8665" s="300"/>
      <c r="I8665" s="300"/>
      <c r="J8665" s="319"/>
      <c r="K8665" s="22" t="s">
        <v>3428</v>
      </c>
      <c r="L8665" s="146"/>
      <c r="M8665" s="146" t="s">
        <v>6594</v>
      </c>
      <c r="N8665" s="157" t="s">
        <v>6147</v>
      </c>
      <c r="O8665" s="148">
        <v>39</v>
      </c>
      <c r="P8665" s="149">
        <v>124</v>
      </c>
      <c r="R8665" s="9" t="s">
        <v>3685</v>
      </c>
      <c r="S8665">
        <v>4</v>
      </c>
      <c r="T8665"/>
      <c r="U8665" t="s">
        <v>5682</v>
      </c>
      <c r="V8665" s="13"/>
      <c r="Z8665"/>
    </row>
    <row r="8666" spans="1:26" ht="15" customHeight="1" x14ac:dyDescent="0.25">
      <c r="A8666" s="305">
        <v>5</v>
      </c>
      <c r="B8666" s="300" t="s">
        <v>3532</v>
      </c>
      <c r="C8666" s="300"/>
      <c r="D8666" s="300"/>
      <c r="E8666" s="300"/>
      <c r="F8666" s="300"/>
      <c r="G8666" s="300"/>
      <c r="H8666" s="300"/>
      <c r="I8666" s="300"/>
      <c r="J8666" s="319"/>
      <c r="K8666" s="22" t="s">
        <v>3428</v>
      </c>
      <c r="L8666" s="146" t="s">
        <v>6640</v>
      </c>
      <c r="M8666" s="146" t="s">
        <v>6585</v>
      </c>
      <c r="N8666" s="157" t="s">
        <v>6147</v>
      </c>
      <c r="O8666" s="148">
        <v>39</v>
      </c>
      <c r="P8666" s="149">
        <v>125</v>
      </c>
      <c r="R8666" s="9" t="s">
        <v>3685</v>
      </c>
      <c r="S8666">
        <v>5</v>
      </c>
      <c r="T8666"/>
      <c r="U8666" t="s">
        <v>5682</v>
      </c>
      <c r="V8666" s="13"/>
      <c r="Z8666"/>
    </row>
    <row r="8667" spans="1:26" ht="15" customHeight="1" x14ac:dyDescent="0.25">
      <c r="A8667" s="305">
        <v>7</v>
      </c>
      <c r="B8667" s="300" t="s">
        <v>3533</v>
      </c>
      <c r="C8667" s="300"/>
      <c r="D8667" s="300"/>
      <c r="E8667" s="300"/>
      <c r="F8667" s="300"/>
      <c r="G8667" s="300"/>
      <c r="H8667" s="300"/>
      <c r="I8667" s="300"/>
      <c r="J8667" s="319"/>
      <c r="K8667" s="22" t="s">
        <v>3428</v>
      </c>
      <c r="L8667" s="146"/>
      <c r="M8667" s="146"/>
      <c r="N8667" s="157" t="s">
        <v>6147</v>
      </c>
      <c r="O8667" s="148">
        <v>39</v>
      </c>
      <c r="P8667" s="149">
        <v>126</v>
      </c>
      <c r="R8667" s="9" t="s">
        <v>3685</v>
      </c>
      <c r="S8667">
        <v>7</v>
      </c>
      <c r="T8667"/>
      <c r="U8667" t="s">
        <v>5682</v>
      </c>
      <c r="V8667" s="13"/>
      <c r="Z8667"/>
    </row>
    <row r="8668" spans="1:26" ht="15" customHeight="1" x14ac:dyDescent="0.25">
      <c r="A8668" s="305">
        <v>8</v>
      </c>
      <c r="B8668" s="300" t="s">
        <v>3534</v>
      </c>
      <c r="C8668" s="300"/>
      <c r="D8668" s="300"/>
      <c r="E8668" s="300"/>
      <c r="F8668" s="300"/>
      <c r="G8668" s="300"/>
      <c r="H8668" s="300"/>
      <c r="I8668" s="300"/>
      <c r="J8668" s="319"/>
      <c r="K8668" s="22" t="s">
        <v>3428</v>
      </c>
      <c r="L8668" s="146"/>
      <c r="M8668" s="146"/>
      <c r="N8668" s="157" t="s">
        <v>6147</v>
      </c>
      <c r="O8668" s="148">
        <v>39</v>
      </c>
      <c r="P8668" s="149">
        <v>127</v>
      </c>
      <c r="R8668" s="9" t="s">
        <v>3685</v>
      </c>
      <c r="S8668">
        <v>8</v>
      </c>
      <c r="T8668"/>
      <c r="U8668" t="s">
        <v>5682</v>
      </c>
      <c r="V8668" s="13"/>
      <c r="Z8668"/>
    </row>
    <row r="8669" spans="1:26" ht="15" customHeight="1" x14ac:dyDescent="0.25">
      <c r="A8669" s="305">
        <v>9</v>
      </c>
      <c r="B8669" s="300" t="s">
        <v>3535</v>
      </c>
      <c r="C8669" s="300"/>
      <c r="D8669" s="300"/>
      <c r="E8669" s="300"/>
      <c r="F8669" s="300"/>
      <c r="G8669" s="300"/>
      <c r="H8669" s="300"/>
      <c r="I8669" s="300"/>
      <c r="J8669" s="319"/>
      <c r="K8669" s="22" t="s">
        <v>3428</v>
      </c>
      <c r="L8669" s="146"/>
      <c r="M8669" s="146"/>
      <c r="N8669" s="157" t="s">
        <v>6147</v>
      </c>
      <c r="O8669" s="148">
        <v>39</v>
      </c>
      <c r="P8669" s="149">
        <v>128</v>
      </c>
      <c r="R8669" s="9" t="s">
        <v>3685</v>
      </c>
      <c r="S8669">
        <v>9</v>
      </c>
      <c r="T8669"/>
      <c r="U8669" t="s">
        <v>5682</v>
      </c>
      <c r="V8669" s="13"/>
      <c r="Z8669"/>
    </row>
    <row r="8670" spans="1:26" ht="15" customHeight="1" x14ac:dyDescent="0.25">
      <c r="A8670" s="305">
        <v>10</v>
      </c>
      <c r="B8670" s="300" t="s">
        <v>3536</v>
      </c>
      <c r="C8670" s="300"/>
      <c r="D8670" s="300"/>
      <c r="E8670" s="300"/>
      <c r="F8670" s="300"/>
      <c r="G8670" s="300"/>
      <c r="H8670" s="300"/>
      <c r="I8670" s="300"/>
      <c r="J8670" s="319"/>
      <c r="K8670" s="22" t="s">
        <v>3428</v>
      </c>
      <c r="L8670" s="146"/>
      <c r="M8670" s="146"/>
      <c r="N8670" s="157" t="s">
        <v>6147</v>
      </c>
      <c r="O8670" s="148">
        <v>39</v>
      </c>
      <c r="P8670" s="149">
        <v>129</v>
      </c>
      <c r="R8670" s="9" t="s">
        <v>3685</v>
      </c>
      <c r="S8670">
        <v>10</v>
      </c>
      <c r="T8670"/>
      <c r="U8670" t="s">
        <v>5682</v>
      </c>
      <c r="V8670" s="13"/>
      <c r="Z8670"/>
    </row>
    <row r="8671" spans="1:26" ht="15" customHeight="1" x14ac:dyDescent="0.25">
      <c r="A8671" s="305"/>
      <c r="B8671" s="300" t="s">
        <v>6689</v>
      </c>
      <c r="C8671" s="300"/>
      <c r="D8671" s="300"/>
      <c r="E8671" s="300"/>
      <c r="F8671" s="306"/>
      <c r="G8671" s="300"/>
      <c r="H8671" s="300"/>
      <c r="I8671" s="300"/>
      <c r="J8671" s="319"/>
      <c r="K8671" s="22"/>
      <c r="L8671" s="146"/>
      <c r="M8671" s="146"/>
      <c r="N8671" s="157"/>
      <c r="O8671" s="148">
        <v>40</v>
      </c>
      <c r="P8671" s="149"/>
      <c r="Q8671" s="9">
        <v>110</v>
      </c>
      <c r="R8671" s="9" t="s">
        <v>3710</v>
      </c>
      <c r="S8671">
        <v>0</v>
      </c>
      <c r="T8671"/>
      <c r="V8671" s="13"/>
      <c r="Z8671"/>
    </row>
    <row r="8672" spans="1:26" ht="15" customHeight="1" x14ac:dyDescent="0.25">
      <c r="A8672" s="305">
        <v>1</v>
      </c>
      <c r="B8672" s="300" t="s">
        <v>3537</v>
      </c>
      <c r="C8672" s="300"/>
      <c r="D8672" s="300"/>
      <c r="E8672" s="300"/>
      <c r="F8672" s="300"/>
      <c r="G8672" s="300"/>
      <c r="H8672" s="300"/>
      <c r="I8672" s="300"/>
      <c r="J8672" s="319"/>
      <c r="K8672" s="22" t="s">
        <v>3428</v>
      </c>
      <c r="L8672" s="146"/>
      <c r="M8672" s="146" t="s">
        <v>6572</v>
      </c>
      <c r="N8672" s="157" t="s">
        <v>6147</v>
      </c>
      <c r="O8672" s="148">
        <v>40</v>
      </c>
      <c r="P8672" s="149">
        <v>23</v>
      </c>
      <c r="R8672" s="9" t="s">
        <v>3710</v>
      </c>
      <c r="S8672">
        <v>1</v>
      </c>
      <c r="T8672"/>
      <c r="U8672" t="s">
        <v>5682</v>
      </c>
      <c r="V8672" s="13"/>
      <c r="Z8672"/>
    </row>
    <row r="8673" spans="1:26" ht="15" customHeight="1" x14ac:dyDescent="0.25">
      <c r="A8673" s="305"/>
      <c r="B8673" s="300" t="s">
        <v>3724</v>
      </c>
      <c r="C8673" s="300"/>
      <c r="D8673" s="300"/>
      <c r="E8673" s="300"/>
      <c r="F8673" s="306"/>
      <c r="G8673" s="300"/>
      <c r="H8673" s="300"/>
      <c r="I8673" s="300"/>
      <c r="J8673" s="319"/>
      <c r="K8673" s="22"/>
      <c r="L8673" s="146"/>
      <c r="M8673" s="146"/>
      <c r="N8673" s="147"/>
      <c r="O8673" s="148">
        <v>41</v>
      </c>
      <c r="P8673" s="149"/>
      <c r="Q8673" s="9">
        <v>520</v>
      </c>
      <c r="R8673" s="9" t="s">
        <v>3694</v>
      </c>
      <c r="S8673">
        <v>0</v>
      </c>
      <c r="T8673"/>
      <c r="V8673" s="13"/>
      <c r="Z8673"/>
    </row>
    <row r="8674" spans="1:26" ht="15" customHeight="1" x14ac:dyDescent="0.25">
      <c r="A8674" s="305">
        <v>1</v>
      </c>
      <c r="B8674" s="300" t="s">
        <v>3675</v>
      </c>
      <c r="C8674" s="300"/>
      <c r="D8674" s="300"/>
      <c r="E8674" s="300"/>
      <c r="F8674" s="300"/>
      <c r="G8674" s="300"/>
      <c r="H8674" s="300"/>
      <c r="I8674" s="300"/>
      <c r="J8674" s="319"/>
      <c r="K8674" s="22" t="s">
        <v>3428</v>
      </c>
      <c r="L8674" s="146"/>
      <c r="M8674" s="146"/>
      <c r="N8674" s="147"/>
      <c r="O8674" s="148">
        <v>41</v>
      </c>
      <c r="P8674" s="149">
        <v>242</v>
      </c>
      <c r="R8674" s="9" t="s">
        <v>3694</v>
      </c>
      <c r="S8674">
        <v>1</v>
      </c>
      <c r="T8674"/>
      <c r="U8674" t="s">
        <v>5681</v>
      </c>
      <c r="V8674" s="13"/>
      <c r="Z8674"/>
    </row>
    <row r="8675" spans="1:26" ht="15" customHeight="1" x14ac:dyDescent="0.25">
      <c r="A8675" s="305"/>
      <c r="B8675" s="300" t="s">
        <v>3725</v>
      </c>
      <c r="C8675" s="300"/>
      <c r="D8675" s="300"/>
      <c r="E8675" s="300"/>
      <c r="F8675" s="306"/>
      <c r="G8675" s="300"/>
      <c r="H8675" s="300"/>
      <c r="I8675" s="300"/>
      <c r="J8675" s="319"/>
      <c r="K8675" s="22"/>
      <c r="L8675" s="146"/>
      <c r="M8675" s="146"/>
      <c r="N8675" s="147"/>
      <c r="O8675" s="148">
        <v>42</v>
      </c>
      <c r="P8675" s="149"/>
      <c r="Q8675" s="9">
        <v>500</v>
      </c>
      <c r="R8675" s="9" t="s">
        <v>3694</v>
      </c>
      <c r="S8675">
        <v>0</v>
      </c>
      <c r="T8675"/>
      <c r="V8675" s="13"/>
      <c r="Z8675"/>
    </row>
    <row r="8676" spans="1:26" ht="15" customHeight="1" x14ac:dyDescent="0.25">
      <c r="A8676" s="305">
        <v>1</v>
      </c>
      <c r="B8676" s="300" t="s">
        <v>3617</v>
      </c>
      <c r="C8676" s="300"/>
      <c r="D8676" s="300"/>
      <c r="E8676" s="300"/>
      <c r="F8676" s="300"/>
      <c r="G8676" s="300"/>
      <c r="H8676" s="300"/>
      <c r="I8676" s="300"/>
      <c r="J8676" s="319"/>
      <c r="K8676" s="22" t="s">
        <v>3428</v>
      </c>
      <c r="L8676" s="146"/>
      <c r="M8676" s="146"/>
      <c r="N8676" s="147"/>
      <c r="O8676" s="148">
        <v>42</v>
      </c>
      <c r="P8676" s="149">
        <v>243</v>
      </c>
      <c r="R8676" s="9" t="s">
        <v>3694</v>
      </c>
      <c r="S8676">
        <v>1</v>
      </c>
      <c r="T8676"/>
      <c r="U8676" t="s">
        <v>5681</v>
      </c>
      <c r="V8676" s="13"/>
      <c r="Z8676"/>
    </row>
    <row r="8677" spans="1:26" ht="15" customHeight="1" x14ac:dyDescent="0.25">
      <c r="A8677" s="305">
        <v>2</v>
      </c>
      <c r="B8677" s="300" t="s">
        <v>3618</v>
      </c>
      <c r="C8677" s="300"/>
      <c r="D8677" s="300"/>
      <c r="E8677" s="300"/>
      <c r="F8677" s="300"/>
      <c r="G8677" s="300"/>
      <c r="H8677" s="300"/>
      <c r="I8677" s="300"/>
      <c r="J8677" s="319"/>
      <c r="K8677" s="22" t="s">
        <v>3428</v>
      </c>
      <c r="L8677" s="146"/>
      <c r="M8677" s="146"/>
      <c r="N8677" s="147"/>
      <c r="O8677" s="148">
        <v>42</v>
      </c>
      <c r="P8677" s="149">
        <v>244</v>
      </c>
      <c r="R8677" s="9" t="s">
        <v>3694</v>
      </c>
      <c r="S8677">
        <v>3</v>
      </c>
      <c r="T8677"/>
      <c r="U8677" t="s">
        <v>5681</v>
      </c>
      <c r="V8677" s="13"/>
      <c r="Z8677"/>
    </row>
    <row r="8678" spans="1:26" ht="15" customHeight="1" x14ac:dyDescent="0.25">
      <c r="A8678" s="305">
        <v>3</v>
      </c>
      <c r="B8678" s="300" t="s">
        <v>3619</v>
      </c>
      <c r="C8678" s="300"/>
      <c r="D8678" s="300"/>
      <c r="E8678" s="300"/>
      <c r="F8678" s="300"/>
      <c r="G8678" s="300"/>
      <c r="H8678" s="300"/>
      <c r="I8678" s="300"/>
      <c r="J8678" s="319"/>
      <c r="K8678" s="22" t="s">
        <v>3428</v>
      </c>
      <c r="L8678" s="146"/>
      <c r="M8678" s="146"/>
      <c r="N8678" s="147"/>
      <c r="O8678" s="148">
        <v>42</v>
      </c>
      <c r="P8678" s="149">
        <v>245</v>
      </c>
      <c r="R8678" s="9" t="s">
        <v>3694</v>
      </c>
      <c r="S8678">
        <v>2</v>
      </c>
      <c r="T8678"/>
      <c r="U8678" t="s">
        <v>5681</v>
      </c>
      <c r="V8678" s="13"/>
      <c r="Z8678"/>
    </row>
    <row r="8679" spans="1:26" ht="15" customHeight="1" x14ac:dyDescent="0.25">
      <c r="A8679" s="305">
        <v>4</v>
      </c>
      <c r="B8679" s="300" t="s">
        <v>3620</v>
      </c>
      <c r="C8679" s="300"/>
      <c r="D8679" s="300"/>
      <c r="E8679" s="300"/>
      <c r="F8679" s="300"/>
      <c r="G8679" s="300"/>
      <c r="H8679" s="300"/>
      <c r="I8679" s="300"/>
      <c r="J8679" s="319"/>
      <c r="K8679" s="22" t="s">
        <v>3428</v>
      </c>
      <c r="L8679" s="146"/>
      <c r="M8679" s="146" t="s">
        <v>6595</v>
      </c>
      <c r="N8679" s="147"/>
      <c r="O8679" s="148">
        <v>42</v>
      </c>
      <c r="P8679" s="149">
        <v>246</v>
      </c>
      <c r="R8679" s="9" t="s">
        <v>3694</v>
      </c>
      <c r="S8679">
        <v>4</v>
      </c>
      <c r="T8679"/>
      <c r="U8679" t="s">
        <v>5681</v>
      </c>
      <c r="V8679" s="13"/>
      <c r="Z8679"/>
    </row>
    <row r="8680" spans="1:26" ht="15" customHeight="1" x14ac:dyDescent="0.25">
      <c r="A8680" s="305"/>
      <c r="B8680" s="300" t="s">
        <v>3726</v>
      </c>
      <c r="C8680" s="300"/>
      <c r="D8680" s="300"/>
      <c r="E8680" s="300"/>
      <c r="F8680" s="306"/>
      <c r="G8680" s="300"/>
      <c r="H8680" s="300"/>
      <c r="I8680" s="300"/>
      <c r="J8680" s="319"/>
      <c r="K8680" s="22"/>
      <c r="L8680" s="146"/>
      <c r="M8680" s="146"/>
      <c r="N8680" s="147"/>
      <c r="O8680" s="148">
        <v>43</v>
      </c>
      <c r="P8680" s="149"/>
      <c r="Q8680" s="9">
        <v>610</v>
      </c>
      <c r="R8680" s="9" t="s">
        <v>3727</v>
      </c>
      <c r="S8680">
        <v>0</v>
      </c>
      <c r="T8680"/>
      <c r="V8680" s="13"/>
      <c r="Z8680"/>
    </row>
    <row r="8681" spans="1:26" ht="15" customHeight="1" x14ac:dyDescent="0.25">
      <c r="A8681" s="305">
        <v>1</v>
      </c>
      <c r="B8681" s="300" t="s">
        <v>3538</v>
      </c>
      <c r="C8681" s="300"/>
      <c r="D8681" s="300"/>
      <c r="E8681" s="300"/>
      <c r="F8681" s="300"/>
      <c r="G8681" s="300"/>
      <c r="H8681" s="300"/>
      <c r="I8681" s="300"/>
      <c r="J8681" s="319"/>
      <c r="K8681" s="22" t="s">
        <v>3428</v>
      </c>
      <c r="L8681" s="146"/>
      <c r="M8681" s="146"/>
      <c r="N8681" s="147"/>
      <c r="O8681" s="148">
        <v>43</v>
      </c>
      <c r="P8681" s="149">
        <v>10</v>
      </c>
      <c r="R8681" s="9" t="s">
        <v>3727</v>
      </c>
      <c r="S8681">
        <v>1</v>
      </c>
      <c r="T8681"/>
      <c r="U8681" t="s">
        <v>5689</v>
      </c>
      <c r="V8681" s="13"/>
      <c r="Z8681"/>
    </row>
    <row r="8682" spans="1:26" ht="15" customHeight="1" x14ac:dyDescent="0.25">
      <c r="A8682" s="305">
        <v>2</v>
      </c>
      <c r="B8682" s="300" t="s">
        <v>3539</v>
      </c>
      <c r="C8682" s="300"/>
      <c r="D8682" s="300"/>
      <c r="E8682" s="300"/>
      <c r="F8682" s="300"/>
      <c r="G8682" s="300"/>
      <c r="H8682" s="300"/>
      <c r="I8682" s="300"/>
      <c r="J8682" s="319"/>
      <c r="K8682" s="22" t="s">
        <v>3428</v>
      </c>
      <c r="L8682" s="146"/>
      <c r="M8682" s="146"/>
      <c r="N8682" s="147"/>
      <c r="O8682" s="148">
        <v>43</v>
      </c>
      <c r="P8682" s="149">
        <v>11</v>
      </c>
      <c r="R8682" s="9" t="s">
        <v>3727</v>
      </c>
      <c r="S8682">
        <v>2</v>
      </c>
      <c r="T8682"/>
      <c r="U8682" t="s">
        <v>5689</v>
      </c>
      <c r="V8682" s="13"/>
      <c r="Z8682"/>
    </row>
    <row r="8683" spans="1:26" ht="15" customHeight="1" x14ac:dyDescent="0.25">
      <c r="A8683" s="305">
        <v>3</v>
      </c>
      <c r="B8683" s="300" t="s">
        <v>3540</v>
      </c>
      <c r="C8683" s="300"/>
      <c r="D8683" s="300"/>
      <c r="E8683" s="300"/>
      <c r="F8683" s="300"/>
      <c r="G8683" s="300"/>
      <c r="H8683" s="300"/>
      <c r="I8683" s="300"/>
      <c r="J8683" s="319"/>
      <c r="K8683" s="22" t="s">
        <v>3428</v>
      </c>
      <c r="L8683" s="146"/>
      <c r="M8683" s="146"/>
      <c r="N8683" s="147"/>
      <c r="O8683" s="148">
        <v>43</v>
      </c>
      <c r="P8683" s="149">
        <v>12</v>
      </c>
      <c r="R8683" s="9" t="s">
        <v>3727</v>
      </c>
      <c r="S8683">
        <v>3</v>
      </c>
      <c r="T8683"/>
      <c r="U8683" t="s">
        <v>5689</v>
      </c>
      <c r="V8683" s="13"/>
      <c r="Z8683"/>
    </row>
    <row r="8684" spans="1:26" ht="15" customHeight="1" x14ac:dyDescent="0.25">
      <c r="A8684" s="305">
        <v>4</v>
      </c>
      <c r="B8684" s="300" t="s">
        <v>3541</v>
      </c>
      <c r="C8684" s="300"/>
      <c r="D8684" s="300"/>
      <c r="E8684" s="300"/>
      <c r="F8684" s="300"/>
      <c r="G8684" s="300"/>
      <c r="H8684" s="300"/>
      <c r="I8684" s="300"/>
      <c r="J8684" s="319"/>
      <c r="K8684" s="22" t="s">
        <v>3428</v>
      </c>
      <c r="L8684" s="146"/>
      <c r="M8684" s="146"/>
      <c r="N8684" s="147"/>
      <c r="O8684" s="148">
        <v>43</v>
      </c>
      <c r="P8684" s="149">
        <v>13</v>
      </c>
      <c r="R8684" s="9" t="s">
        <v>3727</v>
      </c>
      <c r="S8684">
        <v>4</v>
      </c>
      <c r="T8684"/>
      <c r="U8684" t="s">
        <v>5689</v>
      </c>
      <c r="V8684" s="13"/>
      <c r="Z8684"/>
    </row>
    <row r="8685" spans="1:26" ht="15" customHeight="1" x14ac:dyDescent="0.25">
      <c r="A8685" s="305">
        <v>5</v>
      </c>
      <c r="B8685" s="300" t="s">
        <v>3542</v>
      </c>
      <c r="C8685" s="300"/>
      <c r="D8685" s="300"/>
      <c r="E8685" s="300"/>
      <c r="F8685" s="300"/>
      <c r="G8685" s="300"/>
      <c r="H8685" s="300"/>
      <c r="I8685" s="300"/>
      <c r="J8685" s="319"/>
      <c r="K8685" s="22" t="s">
        <v>3428</v>
      </c>
      <c r="L8685" s="146"/>
      <c r="M8685" s="146"/>
      <c r="N8685" s="147"/>
      <c r="O8685" s="148">
        <v>43</v>
      </c>
      <c r="P8685" s="149">
        <v>14</v>
      </c>
      <c r="R8685" s="9" t="s">
        <v>3727</v>
      </c>
      <c r="S8685">
        <v>5</v>
      </c>
      <c r="T8685"/>
      <c r="U8685" t="s">
        <v>5689</v>
      </c>
      <c r="V8685" s="13"/>
      <c r="Z8685"/>
    </row>
    <row r="8686" spans="1:26" ht="15" customHeight="1" x14ac:dyDescent="0.25">
      <c r="A8686" s="305"/>
      <c r="B8686" s="300" t="s">
        <v>4982</v>
      </c>
      <c r="C8686" s="300"/>
      <c r="D8686" s="300"/>
      <c r="E8686" s="300"/>
      <c r="F8686" s="306"/>
      <c r="G8686" s="300"/>
      <c r="H8686" s="300"/>
      <c r="I8686" s="300"/>
      <c r="J8686" s="319"/>
      <c r="K8686" s="22"/>
      <c r="L8686" s="146"/>
      <c r="M8686" s="146"/>
      <c r="N8686" s="147"/>
      <c r="O8686" s="148">
        <v>72</v>
      </c>
      <c r="P8686" s="149"/>
      <c r="Q8686" s="9">
        <v>690</v>
      </c>
      <c r="R8686" s="9" t="s">
        <v>6911</v>
      </c>
      <c r="S8686">
        <v>0</v>
      </c>
      <c r="T8686"/>
      <c r="V8686" s="13"/>
      <c r="Z8686"/>
    </row>
    <row r="8687" spans="1:26" ht="15" customHeight="1" x14ac:dyDescent="0.25">
      <c r="A8687" s="305">
        <v>1</v>
      </c>
      <c r="B8687" s="300" t="s">
        <v>6901</v>
      </c>
      <c r="C8687" s="300"/>
      <c r="D8687" s="300"/>
      <c r="E8687" s="300"/>
      <c r="F8687" s="300"/>
      <c r="G8687" s="300"/>
      <c r="H8687" s="300"/>
      <c r="I8687" s="300"/>
      <c r="J8687" s="319"/>
      <c r="K8687" s="22" t="s">
        <v>3428</v>
      </c>
      <c r="L8687" s="146" t="s">
        <v>6640</v>
      </c>
      <c r="M8687" s="146" t="s">
        <v>6910</v>
      </c>
      <c r="N8687" s="147"/>
      <c r="O8687" s="148">
        <v>72</v>
      </c>
      <c r="P8687" s="149">
        <v>259</v>
      </c>
      <c r="R8687" s="9" t="s">
        <v>6911</v>
      </c>
      <c r="S8687">
        <v>1</v>
      </c>
      <c r="T8687"/>
      <c r="U8687" t="s">
        <v>4982</v>
      </c>
      <c r="V8687" s="13"/>
      <c r="Z8687"/>
    </row>
    <row r="8688" spans="1:26" ht="15" customHeight="1" x14ac:dyDescent="0.25">
      <c r="A8688" s="305">
        <v>2</v>
      </c>
      <c r="B8688" s="300" t="s">
        <v>6902</v>
      </c>
      <c r="C8688" s="300"/>
      <c r="D8688" s="300"/>
      <c r="E8688" s="300"/>
      <c r="F8688" s="300"/>
      <c r="G8688" s="300"/>
      <c r="H8688" s="300"/>
      <c r="I8688" s="300"/>
      <c r="J8688" s="319"/>
      <c r="K8688" s="22" t="s">
        <v>3428</v>
      </c>
      <c r="L8688" s="146" t="s">
        <v>6640</v>
      </c>
      <c r="M8688" s="146" t="s">
        <v>6909</v>
      </c>
      <c r="N8688" s="147"/>
      <c r="O8688" s="148">
        <v>72</v>
      </c>
      <c r="P8688" s="149">
        <v>260</v>
      </c>
      <c r="R8688" s="9" t="s">
        <v>6911</v>
      </c>
      <c r="S8688">
        <v>2</v>
      </c>
      <c r="T8688"/>
      <c r="U8688" t="s">
        <v>4982</v>
      </c>
      <c r="V8688" s="13"/>
      <c r="Z8688"/>
    </row>
    <row r="8689" spans="1:26" ht="15" customHeight="1" x14ac:dyDescent="0.25">
      <c r="A8689" s="305">
        <v>3</v>
      </c>
      <c r="B8689" s="300" t="s">
        <v>6903</v>
      </c>
      <c r="C8689" s="300"/>
      <c r="D8689" s="300"/>
      <c r="E8689" s="300"/>
      <c r="F8689" s="300"/>
      <c r="G8689" s="300"/>
      <c r="H8689" s="300"/>
      <c r="I8689" s="300"/>
      <c r="J8689" s="319"/>
      <c r="K8689" s="22" t="s">
        <v>3428</v>
      </c>
      <c r="L8689" s="146" t="s">
        <v>6640</v>
      </c>
      <c r="M8689" s="146" t="s">
        <v>6908</v>
      </c>
      <c r="N8689" s="147"/>
      <c r="O8689" s="148">
        <v>72</v>
      </c>
      <c r="P8689" s="149">
        <v>261</v>
      </c>
      <c r="R8689" s="9" t="s">
        <v>6911</v>
      </c>
      <c r="S8689">
        <v>3</v>
      </c>
      <c r="T8689"/>
      <c r="U8689" t="s">
        <v>4982</v>
      </c>
      <c r="V8689" s="13"/>
      <c r="Z8689"/>
    </row>
    <row r="8690" spans="1:26" ht="15" customHeight="1" x14ac:dyDescent="0.25">
      <c r="A8690" s="305">
        <v>4</v>
      </c>
      <c r="B8690" s="300" t="s">
        <v>6904</v>
      </c>
      <c r="C8690" s="300"/>
      <c r="D8690" s="300"/>
      <c r="E8690" s="300"/>
      <c r="F8690" s="300"/>
      <c r="G8690" s="300"/>
      <c r="H8690" s="300"/>
      <c r="I8690" s="300"/>
      <c r="J8690" s="319"/>
      <c r="K8690" s="22" t="s">
        <v>3428</v>
      </c>
      <c r="L8690" s="146" t="s">
        <v>6640</v>
      </c>
      <c r="M8690" s="146" t="s">
        <v>6907</v>
      </c>
      <c r="N8690" s="147"/>
      <c r="O8690" s="148">
        <v>72</v>
      </c>
      <c r="P8690" s="149">
        <v>262</v>
      </c>
      <c r="R8690" s="9" t="s">
        <v>6911</v>
      </c>
      <c r="S8690">
        <v>4</v>
      </c>
      <c r="T8690"/>
      <c r="U8690" t="s">
        <v>4982</v>
      </c>
      <c r="V8690" s="13"/>
      <c r="Z8690"/>
    </row>
    <row r="8691" spans="1:26" ht="15" customHeight="1" x14ac:dyDescent="0.25">
      <c r="A8691" s="305">
        <v>5</v>
      </c>
      <c r="B8691" s="300" t="s">
        <v>6905</v>
      </c>
      <c r="C8691" s="300"/>
      <c r="D8691" s="300"/>
      <c r="E8691" s="300"/>
      <c r="F8691" s="300"/>
      <c r="G8691" s="300"/>
      <c r="H8691" s="300"/>
      <c r="I8691" s="300"/>
      <c r="J8691" s="319"/>
      <c r="K8691" s="22" t="s">
        <v>3428</v>
      </c>
      <c r="L8691" s="146" t="s">
        <v>6640</v>
      </c>
      <c r="M8691" s="146" t="s">
        <v>6906</v>
      </c>
      <c r="N8691" s="147"/>
      <c r="O8691" s="148">
        <v>72</v>
      </c>
      <c r="P8691" s="149">
        <v>263</v>
      </c>
      <c r="R8691" s="9" t="s">
        <v>6911</v>
      </c>
      <c r="S8691">
        <v>5</v>
      </c>
      <c r="T8691"/>
      <c r="U8691" t="s">
        <v>4982</v>
      </c>
      <c r="V8691" s="13"/>
      <c r="Z8691"/>
    </row>
    <row r="8692" spans="1:26" ht="15" customHeight="1" x14ac:dyDescent="0.25">
      <c r="A8692" s="305"/>
      <c r="B8692" s="300" t="s">
        <v>3290</v>
      </c>
      <c r="C8692" s="300"/>
      <c r="D8692" s="300"/>
      <c r="E8692" s="300"/>
      <c r="F8692" s="306"/>
      <c r="G8692" s="300"/>
      <c r="H8692" s="300"/>
      <c r="I8692" s="300"/>
      <c r="J8692" s="319"/>
      <c r="K8692" s="22"/>
      <c r="L8692" s="146"/>
      <c r="M8692" s="146"/>
      <c r="N8692" s="147"/>
      <c r="O8692" s="148">
        <v>44</v>
      </c>
      <c r="P8692" s="149"/>
      <c r="Q8692" s="9">
        <v>140</v>
      </c>
      <c r="R8692" s="9" t="s">
        <v>3728</v>
      </c>
      <c r="S8692">
        <v>0</v>
      </c>
      <c r="T8692"/>
      <c r="V8692" s="13"/>
      <c r="Z8692"/>
    </row>
    <row r="8693" spans="1:26" ht="15" customHeight="1" x14ac:dyDescent="0.25">
      <c r="A8693" s="305">
        <v>1</v>
      </c>
      <c r="B8693" s="300" t="s">
        <v>3543</v>
      </c>
      <c r="C8693" s="300"/>
      <c r="D8693" s="300"/>
      <c r="E8693" s="300"/>
      <c r="F8693" s="300"/>
      <c r="G8693" s="300"/>
      <c r="H8693" s="300"/>
      <c r="I8693" s="300"/>
      <c r="J8693" s="319"/>
      <c r="K8693" s="22" t="s">
        <v>3428</v>
      </c>
      <c r="L8693" s="146"/>
      <c r="M8693" s="146" t="s">
        <v>6695</v>
      </c>
      <c r="N8693" s="157" t="s">
        <v>6623</v>
      </c>
      <c r="O8693" s="148">
        <v>44</v>
      </c>
      <c r="P8693" s="149">
        <v>53</v>
      </c>
      <c r="R8693" s="9" t="s">
        <v>3728</v>
      </c>
      <c r="S8693">
        <v>1</v>
      </c>
      <c r="T8693"/>
      <c r="U8693" t="s">
        <v>5682</v>
      </c>
      <c r="V8693" s="13"/>
      <c r="Z8693"/>
    </row>
    <row r="8694" spans="1:26" ht="15" customHeight="1" x14ac:dyDescent="0.25">
      <c r="A8694" s="305">
        <v>2</v>
      </c>
      <c r="B8694" s="300" t="s">
        <v>3544</v>
      </c>
      <c r="C8694" s="300"/>
      <c r="D8694" s="300"/>
      <c r="E8694" s="300"/>
      <c r="F8694" s="300"/>
      <c r="G8694" s="300"/>
      <c r="H8694" s="300"/>
      <c r="I8694" s="300"/>
      <c r="J8694" s="319"/>
      <c r="K8694" s="22" t="s">
        <v>3428</v>
      </c>
      <c r="L8694" s="146"/>
      <c r="M8694" s="146" t="s">
        <v>6695</v>
      </c>
      <c r="N8694" s="157" t="s">
        <v>6623</v>
      </c>
      <c r="O8694" s="148">
        <v>44</v>
      </c>
      <c r="P8694" s="149">
        <v>54</v>
      </c>
      <c r="R8694" s="9" t="s">
        <v>3728</v>
      </c>
      <c r="S8694">
        <v>2</v>
      </c>
      <c r="T8694"/>
      <c r="U8694" t="s">
        <v>5682</v>
      </c>
      <c r="V8694" s="13"/>
      <c r="Z8694"/>
    </row>
    <row r="8695" spans="1:26" ht="15" customHeight="1" x14ac:dyDescent="0.25">
      <c r="A8695" s="305">
        <v>3</v>
      </c>
      <c r="B8695" s="300" t="s">
        <v>3545</v>
      </c>
      <c r="C8695" s="300"/>
      <c r="D8695" s="300"/>
      <c r="E8695" s="300"/>
      <c r="F8695" s="300"/>
      <c r="G8695" s="300"/>
      <c r="H8695" s="300"/>
      <c r="I8695" s="300"/>
      <c r="J8695" s="319"/>
      <c r="K8695" s="22" t="s">
        <v>3428</v>
      </c>
      <c r="L8695" s="146"/>
      <c r="M8695" s="146"/>
      <c r="N8695" s="157" t="s">
        <v>6623</v>
      </c>
      <c r="O8695" s="148">
        <v>44</v>
      </c>
      <c r="P8695" s="149">
        <v>55</v>
      </c>
      <c r="R8695" s="9" t="s">
        <v>3728</v>
      </c>
      <c r="S8695">
        <v>3</v>
      </c>
      <c r="T8695"/>
      <c r="U8695" t="s">
        <v>5682</v>
      </c>
      <c r="V8695" s="13"/>
      <c r="Z8695"/>
    </row>
    <row r="8696" spans="1:26" ht="15" customHeight="1" x14ac:dyDescent="0.25">
      <c r="A8696" s="305">
        <v>4</v>
      </c>
      <c r="B8696" s="300" t="s">
        <v>3546</v>
      </c>
      <c r="C8696" s="300"/>
      <c r="D8696" s="300"/>
      <c r="E8696" s="300"/>
      <c r="F8696" s="300"/>
      <c r="G8696" s="300"/>
      <c r="H8696" s="300"/>
      <c r="I8696" s="300"/>
      <c r="J8696" s="319"/>
      <c r="K8696" s="22" t="s">
        <v>3428</v>
      </c>
      <c r="L8696" s="146"/>
      <c r="M8696" s="146" t="s">
        <v>6695</v>
      </c>
      <c r="N8696" s="157" t="s">
        <v>6623</v>
      </c>
      <c r="O8696" s="148">
        <v>44</v>
      </c>
      <c r="P8696" s="149">
        <v>56</v>
      </c>
      <c r="R8696" s="9" t="s">
        <v>3728</v>
      </c>
      <c r="S8696">
        <v>4</v>
      </c>
      <c r="T8696"/>
      <c r="U8696" t="s">
        <v>5682</v>
      </c>
      <c r="V8696" s="13"/>
      <c r="Z8696"/>
    </row>
    <row r="8697" spans="1:26" ht="15" customHeight="1" x14ac:dyDescent="0.25">
      <c r="A8697" s="305"/>
      <c r="B8697" s="300" t="s">
        <v>6690</v>
      </c>
      <c r="C8697" s="300"/>
      <c r="D8697" s="300"/>
      <c r="E8697" s="300"/>
      <c r="F8697" s="306"/>
      <c r="G8697" s="300"/>
      <c r="H8697" s="300"/>
      <c r="I8697" s="300"/>
      <c r="J8697" s="319"/>
      <c r="K8697" s="22"/>
      <c r="L8697" s="146"/>
      <c r="M8697" s="146"/>
      <c r="N8697" s="147"/>
      <c r="O8697" s="148">
        <v>45</v>
      </c>
      <c r="P8697" s="149"/>
      <c r="Q8697" s="9">
        <v>150</v>
      </c>
      <c r="R8697" s="9" t="s">
        <v>3710</v>
      </c>
      <c r="S8697">
        <v>0</v>
      </c>
      <c r="T8697"/>
      <c r="V8697" s="13"/>
      <c r="Z8697"/>
    </row>
    <row r="8698" spans="1:26" ht="15" customHeight="1" x14ac:dyDescent="0.25">
      <c r="A8698" s="305">
        <v>1</v>
      </c>
      <c r="B8698" s="300" t="s">
        <v>3547</v>
      </c>
      <c r="C8698" s="300"/>
      <c r="D8698" s="300"/>
      <c r="E8698" s="300"/>
      <c r="F8698" s="300"/>
      <c r="G8698" s="300"/>
      <c r="H8698" s="300"/>
      <c r="I8698" s="300"/>
      <c r="J8698" s="319"/>
      <c r="K8698" s="22" t="s">
        <v>3428</v>
      </c>
      <c r="L8698" s="146"/>
      <c r="M8698" s="146"/>
      <c r="N8698" s="157" t="s">
        <v>6623</v>
      </c>
      <c r="O8698" s="148">
        <v>45</v>
      </c>
      <c r="P8698" s="149">
        <v>24</v>
      </c>
      <c r="R8698" s="9" t="s">
        <v>3710</v>
      </c>
      <c r="S8698">
        <v>1</v>
      </c>
      <c r="T8698"/>
      <c r="U8698" t="s">
        <v>5682</v>
      </c>
      <c r="V8698" s="13"/>
      <c r="Z8698"/>
    </row>
    <row r="8699" spans="1:26" ht="15" customHeight="1" x14ac:dyDescent="0.25">
      <c r="A8699" s="305"/>
      <c r="B8699" s="300" t="s">
        <v>3729</v>
      </c>
      <c r="C8699" s="300"/>
      <c r="D8699" s="300"/>
      <c r="E8699" s="300"/>
      <c r="F8699" s="306"/>
      <c r="G8699" s="300"/>
      <c r="H8699" s="300"/>
      <c r="I8699" s="300"/>
      <c r="J8699" s="319"/>
      <c r="K8699" s="22"/>
      <c r="L8699" s="146"/>
      <c r="M8699" s="146"/>
      <c r="N8699" s="147"/>
      <c r="O8699" s="148">
        <v>46</v>
      </c>
      <c r="P8699" s="149"/>
      <c r="Q8699" s="9">
        <v>190</v>
      </c>
      <c r="R8699" s="9" t="s">
        <v>3730</v>
      </c>
      <c r="S8699">
        <v>0</v>
      </c>
      <c r="T8699"/>
      <c r="V8699" s="13"/>
      <c r="Z8699"/>
    </row>
    <row r="8700" spans="1:26" ht="15" customHeight="1" x14ac:dyDescent="0.25">
      <c r="A8700" s="305">
        <v>1</v>
      </c>
      <c r="B8700" s="300" t="s">
        <v>3470</v>
      </c>
      <c r="C8700" s="300"/>
      <c r="D8700" s="300"/>
      <c r="E8700" s="300"/>
      <c r="F8700" s="300"/>
      <c r="G8700" s="300"/>
      <c r="H8700" s="300"/>
      <c r="I8700" s="300"/>
      <c r="J8700" s="319"/>
      <c r="K8700" s="22" t="s">
        <v>3429</v>
      </c>
      <c r="L8700" s="146"/>
      <c r="M8700" s="146"/>
      <c r="N8700" s="147"/>
      <c r="O8700" s="148">
        <v>46</v>
      </c>
      <c r="P8700" s="149">
        <v>168</v>
      </c>
      <c r="R8700" s="9" t="s">
        <v>3730</v>
      </c>
      <c r="S8700">
        <v>1</v>
      </c>
      <c r="T8700"/>
      <c r="U8700" t="s">
        <v>3729</v>
      </c>
      <c r="V8700" s="13"/>
      <c r="Z8700"/>
    </row>
    <row r="8701" spans="1:26" ht="15" customHeight="1" x14ac:dyDescent="0.25">
      <c r="A8701" s="305"/>
      <c r="B8701" s="300" t="s">
        <v>5705</v>
      </c>
      <c r="C8701" s="300"/>
      <c r="D8701" s="300"/>
      <c r="E8701" s="300"/>
      <c r="F8701" s="306"/>
      <c r="G8701" s="300"/>
      <c r="H8701" s="300"/>
      <c r="I8701" s="300"/>
      <c r="J8701" s="319"/>
      <c r="K8701" s="22"/>
      <c r="L8701" s="146"/>
      <c r="M8701" s="146"/>
      <c r="N8701" s="147"/>
      <c r="O8701" s="150">
        <v>67</v>
      </c>
      <c r="P8701" s="149"/>
      <c r="Q8701" s="151">
        <v>660</v>
      </c>
      <c r="R8701" s="9" t="s">
        <v>3730</v>
      </c>
      <c r="S8701">
        <v>0</v>
      </c>
      <c r="T8701"/>
      <c r="V8701" s="13"/>
      <c r="Z8701"/>
    </row>
    <row r="8702" spans="1:26" ht="15" customHeight="1" x14ac:dyDescent="0.25">
      <c r="A8702" s="305">
        <v>1</v>
      </c>
      <c r="B8702" s="300" t="s">
        <v>5706</v>
      </c>
      <c r="C8702" s="300"/>
      <c r="D8702" s="300"/>
      <c r="E8702" s="300"/>
      <c r="F8702" s="300"/>
      <c r="G8702" s="300"/>
      <c r="H8702" s="300"/>
      <c r="I8702" s="300"/>
      <c r="J8702" s="319"/>
      <c r="K8702" s="22" t="s">
        <v>3429</v>
      </c>
      <c r="L8702" s="146" t="s">
        <v>6640</v>
      </c>
      <c r="M8702" s="146" t="s">
        <v>6696</v>
      </c>
      <c r="N8702" s="147"/>
      <c r="O8702" s="150">
        <v>67</v>
      </c>
      <c r="P8702" s="149">
        <v>248</v>
      </c>
      <c r="R8702" s="151" t="s">
        <v>5712</v>
      </c>
      <c r="S8702">
        <v>1</v>
      </c>
      <c r="T8702"/>
      <c r="U8702" t="s">
        <v>5682</v>
      </c>
      <c r="V8702" s="13"/>
      <c r="Z8702"/>
    </row>
    <row r="8703" spans="1:26" ht="15" customHeight="1" x14ac:dyDescent="0.25">
      <c r="A8703" s="305"/>
      <c r="B8703" s="300" t="s">
        <v>5707</v>
      </c>
      <c r="C8703" s="300"/>
      <c r="D8703" s="300"/>
      <c r="E8703" s="300"/>
      <c r="F8703" s="306"/>
      <c r="G8703" s="300"/>
      <c r="H8703" s="300"/>
      <c r="I8703" s="300"/>
      <c r="J8703" s="319"/>
      <c r="K8703" s="22"/>
      <c r="L8703" s="146"/>
      <c r="M8703" s="146"/>
      <c r="N8703" s="147"/>
      <c r="O8703" s="152">
        <v>68</v>
      </c>
      <c r="P8703" s="149"/>
      <c r="Q8703" s="153">
        <v>670</v>
      </c>
      <c r="R8703" s="9" t="s">
        <v>3730</v>
      </c>
      <c r="S8703">
        <v>0</v>
      </c>
      <c r="T8703"/>
      <c r="V8703" s="13"/>
      <c r="Z8703"/>
    </row>
    <row r="8704" spans="1:26" ht="15" customHeight="1" x14ac:dyDescent="0.25">
      <c r="A8704" s="305">
        <v>1</v>
      </c>
      <c r="B8704" s="300" t="s">
        <v>5708</v>
      </c>
      <c r="C8704" s="300"/>
      <c r="D8704" s="300"/>
      <c r="E8704" s="300"/>
      <c r="F8704" s="300"/>
      <c r="G8704" s="300"/>
      <c r="H8704" s="300"/>
      <c r="I8704" s="300"/>
      <c r="J8704" s="319"/>
      <c r="K8704" s="22" t="s">
        <v>3429</v>
      </c>
      <c r="L8704" s="146" t="s">
        <v>6640</v>
      </c>
      <c r="M8704" s="146" t="s">
        <v>6916</v>
      </c>
      <c r="N8704" s="157" t="s">
        <v>6151</v>
      </c>
      <c r="O8704" s="152">
        <v>68</v>
      </c>
      <c r="P8704" s="149">
        <v>249</v>
      </c>
      <c r="R8704" s="153" t="s">
        <v>5713</v>
      </c>
      <c r="S8704">
        <v>1</v>
      </c>
      <c r="T8704"/>
      <c r="U8704" t="s">
        <v>5687</v>
      </c>
      <c r="V8704" s="13"/>
      <c r="Z8704"/>
    </row>
    <row r="8705" spans="1:26" ht="15" customHeight="1" x14ac:dyDescent="0.25">
      <c r="A8705" s="305"/>
      <c r="B8705" s="300" t="s">
        <v>3731</v>
      </c>
      <c r="C8705" s="300"/>
      <c r="D8705" s="300"/>
      <c r="E8705" s="300"/>
      <c r="F8705" s="306"/>
      <c r="G8705" s="300"/>
      <c r="H8705" s="300"/>
      <c r="I8705" s="300"/>
      <c r="J8705" s="319"/>
      <c r="K8705" s="22"/>
      <c r="L8705" s="146"/>
      <c r="M8705" s="146"/>
      <c r="N8705" s="147"/>
      <c r="O8705" s="148">
        <v>47</v>
      </c>
      <c r="P8705" s="149"/>
      <c r="Q8705" s="9">
        <v>50</v>
      </c>
      <c r="R8705" s="9" t="s">
        <v>3732</v>
      </c>
      <c r="S8705">
        <v>0</v>
      </c>
      <c r="T8705"/>
      <c r="V8705" s="13"/>
      <c r="Z8705"/>
    </row>
    <row r="8706" spans="1:26" ht="15" customHeight="1" x14ac:dyDescent="0.25">
      <c r="A8706" s="305">
        <v>1</v>
      </c>
      <c r="B8706" s="300" t="s">
        <v>3548</v>
      </c>
      <c r="C8706" s="300"/>
      <c r="D8706" s="300"/>
      <c r="E8706" s="300"/>
      <c r="F8706" s="300"/>
      <c r="G8706" s="300"/>
      <c r="H8706" s="300"/>
      <c r="I8706" s="300"/>
      <c r="J8706" s="319"/>
      <c r="K8706" s="22" t="s">
        <v>3429</v>
      </c>
      <c r="L8706" s="146"/>
      <c r="M8706" s="146" t="s">
        <v>6596</v>
      </c>
      <c r="N8706" s="147"/>
      <c r="O8706" s="148">
        <v>47</v>
      </c>
      <c r="P8706" s="149">
        <v>131</v>
      </c>
      <c r="R8706" s="9" t="s">
        <v>3732</v>
      </c>
      <c r="S8706">
        <v>1</v>
      </c>
      <c r="T8706"/>
      <c r="U8706" t="s">
        <v>5682</v>
      </c>
      <c r="V8706" s="13"/>
      <c r="Z8706"/>
    </row>
    <row r="8707" spans="1:26" ht="15" customHeight="1" x14ac:dyDescent="0.25">
      <c r="A8707" s="305">
        <v>2</v>
      </c>
      <c r="B8707" s="300" t="s">
        <v>3549</v>
      </c>
      <c r="C8707" s="300"/>
      <c r="D8707" s="300"/>
      <c r="E8707" s="300"/>
      <c r="F8707" s="300"/>
      <c r="G8707" s="300"/>
      <c r="H8707" s="300"/>
      <c r="I8707" s="300"/>
      <c r="J8707" s="319"/>
      <c r="K8707" s="22" t="s">
        <v>3429</v>
      </c>
      <c r="L8707" s="146"/>
      <c r="M8707" s="146" t="s">
        <v>6597</v>
      </c>
      <c r="N8707" s="147"/>
      <c r="O8707" s="148">
        <v>47</v>
      </c>
      <c r="P8707" s="149">
        <v>132</v>
      </c>
      <c r="R8707" s="9" t="s">
        <v>3732</v>
      </c>
      <c r="S8707">
        <v>2</v>
      </c>
      <c r="T8707"/>
      <c r="U8707" t="s">
        <v>5682</v>
      </c>
      <c r="V8707" s="13"/>
      <c r="Z8707"/>
    </row>
    <row r="8708" spans="1:26" ht="15" customHeight="1" x14ac:dyDescent="0.25">
      <c r="A8708" s="305">
        <v>3</v>
      </c>
      <c r="B8708" s="300" t="s">
        <v>3550</v>
      </c>
      <c r="C8708" s="300"/>
      <c r="D8708" s="300"/>
      <c r="E8708" s="300"/>
      <c r="F8708" s="300"/>
      <c r="G8708" s="300"/>
      <c r="H8708" s="300"/>
      <c r="I8708" s="300"/>
      <c r="J8708" s="319"/>
      <c r="K8708" s="22" t="s">
        <v>3429</v>
      </c>
      <c r="L8708" s="146"/>
      <c r="M8708" s="146" t="s">
        <v>6598</v>
      </c>
      <c r="N8708" s="147"/>
      <c r="O8708" s="148">
        <v>47</v>
      </c>
      <c r="P8708" s="149">
        <v>133</v>
      </c>
      <c r="R8708" s="9" t="s">
        <v>3732</v>
      </c>
      <c r="S8708">
        <v>3</v>
      </c>
      <c r="T8708"/>
      <c r="U8708" t="s">
        <v>5682</v>
      </c>
      <c r="V8708" s="13"/>
      <c r="Z8708"/>
    </row>
    <row r="8709" spans="1:26" ht="15" customHeight="1" x14ac:dyDescent="0.25">
      <c r="A8709" s="305">
        <v>4</v>
      </c>
      <c r="B8709" s="300" t="s">
        <v>3551</v>
      </c>
      <c r="C8709" s="300"/>
      <c r="D8709" s="300"/>
      <c r="E8709" s="300"/>
      <c r="F8709" s="300"/>
      <c r="G8709" s="300"/>
      <c r="H8709" s="300"/>
      <c r="I8709" s="300"/>
      <c r="J8709" s="319"/>
      <c r="K8709" s="22" t="s">
        <v>3429</v>
      </c>
      <c r="L8709" s="146"/>
      <c r="M8709" s="146" t="s">
        <v>6598</v>
      </c>
      <c r="N8709" s="147"/>
      <c r="O8709" s="148">
        <v>47</v>
      </c>
      <c r="P8709" s="149">
        <v>134</v>
      </c>
      <c r="R8709" s="9" t="s">
        <v>3732</v>
      </c>
      <c r="S8709">
        <v>4</v>
      </c>
      <c r="T8709"/>
      <c r="U8709" t="s">
        <v>5682</v>
      </c>
      <c r="V8709" s="13"/>
      <c r="Z8709"/>
    </row>
    <row r="8710" spans="1:26" ht="15" customHeight="1" x14ac:dyDescent="0.25">
      <c r="A8710" s="305">
        <v>5</v>
      </c>
      <c r="B8710" s="300" t="s">
        <v>3552</v>
      </c>
      <c r="C8710" s="300"/>
      <c r="D8710" s="300"/>
      <c r="E8710" s="300"/>
      <c r="F8710" s="300"/>
      <c r="G8710" s="300"/>
      <c r="H8710" s="300"/>
      <c r="I8710" s="300"/>
      <c r="J8710" s="319"/>
      <c r="K8710" s="22" t="s">
        <v>3429</v>
      </c>
      <c r="L8710" s="146"/>
      <c r="M8710" s="146" t="s">
        <v>6599</v>
      </c>
      <c r="N8710" s="147"/>
      <c r="O8710" s="148">
        <v>47</v>
      </c>
      <c r="P8710" s="149">
        <v>135</v>
      </c>
      <c r="R8710" s="9" t="s">
        <v>3732</v>
      </c>
      <c r="S8710">
        <v>5</v>
      </c>
      <c r="T8710"/>
      <c r="U8710" t="s">
        <v>5682</v>
      </c>
      <c r="V8710" s="13"/>
      <c r="Z8710"/>
    </row>
    <row r="8711" spans="1:26" ht="15" customHeight="1" x14ac:dyDescent="0.25">
      <c r="A8711" s="305"/>
      <c r="B8711" s="300" t="s">
        <v>3337</v>
      </c>
      <c r="C8711" s="300"/>
      <c r="D8711" s="300"/>
      <c r="E8711" s="300"/>
      <c r="F8711" s="306"/>
      <c r="G8711" s="300"/>
      <c r="H8711" s="300"/>
      <c r="I8711" s="300"/>
      <c r="J8711" s="319"/>
      <c r="K8711" s="22"/>
      <c r="L8711" s="146"/>
      <c r="M8711" s="146"/>
      <c r="N8711" s="147"/>
      <c r="O8711" s="148">
        <v>48</v>
      </c>
      <c r="P8711" s="149"/>
      <c r="Q8711" s="9">
        <v>410</v>
      </c>
      <c r="R8711" s="9" t="s">
        <v>3714</v>
      </c>
      <c r="S8711">
        <v>0</v>
      </c>
      <c r="T8711"/>
      <c r="V8711" s="13"/>
      <c r="Z8711"/>
    </row>
    <row r="8712" spans="1:26" ht="15" customHeight="1" x14ac:dyDescent="0.25">
      <c r="A8712" s="305">
        <v>1</v>
      </c>
      <c r="B8712" s="300" t="s">
        <v>3337</v>
      </c>
      <c r="C8712" s="300"/>
      <c r="D8712" s="300"/>
      <c r="E8712" s="300"/>
      <c r="F8712" s="300"/>
      <c r="G8712" s="300"/>
      <c r="H8712" s="300"/>
      <c r="I8712" s="300"/>
      <c r="J8712" s="319"/>
      <c r="K8712" s="22" t="s">
        <v>3429</v>
      </c>
      <c r="L8712" s="146"/>
      <c r="M8712" s="146" t="s">
        <v>6697</v>
      </c>
      <c r="N8712" s="147"/>
      <c r="O8712" s="148">
        <v>48</v>
      </c>
      <c r="P8712" s="149">
        <v>59</v>
      </c>
      <c r="R8712" s="9" t="s">
        <v>3714</v>
      </c>
      <c r="S8712">
        <v>1</v>
      </c>
      <c r="T8712"/>
      <c r="U8712" t="s">
        <v>5685</v>
      </c>
      <c r="V8712" s="13"/>
      <c r="Z8712"/>
    </row>
    <row r="8713" spans="1:26" ht="15" customHeight="1" x14ac:dyDescent="0.25">
      <c r="A8713" s="305"/>
      <c r="B8713" s="300" t="s">
        <v>3733</v>
      </c>
      <c r="C8713" s="300"/>
      <c r="D8713" s="300"/>
      <c r="E8713" s="300"/>
      <c r="F8713" s="306"/>
      <c r="G8713" s="300"/>
      <c r="H8713" s="300"/>
      <c r="I8713" s="300"/>
      <c r="J8713" s="319"/>
      <c r="K8713" s="22"/>
      <c r="L8713" s="146"/>
      <c r="M8713" s="146"/>
      <c r="N8713" s="147"/>
      <c r="O8713" s="148">
        <v>49</v>
      </c>
      <c r="P8713" s="149"/>
      <c r="Q8713" s="9">
        <v>160</v>
      </c>
      <c r="R8713" s="9" t="s">
        <v>3723</v>
      </c>
      <c r="S8713">
        <v>0</v>
      </c>
      <c r="T8713"/>
      <c r="V8713" s="13"/>
      <c r="Z8713"/>
    </row>
    <row r="8714" spans="1:26" ht="15" customHeight="1" x14ac:dyDescent="0.25">
      <c r="A8714" s="307">
        <v>1</v>
      </c>
      <c r="B8714" s="300" t="s">
        <v>3553</v>
      </c>
      <c r="C8714" s="300"/>
      <c r="D8714" s="300"/>
      <c r="E8714" s="300"/>
      <c r="F8714" s="300"/>
      <c r="G8714" s="300"/>
      <c r="H8714" s="300"/>
      <c r="I8714" s="300"/>
      <c r="J8714" s="319"/>
      <c r="K8714" s="22" t="s">
        <v>3429</v>
      </c>
      <c r="L8714" s="146"/>
      <c r="M8714" s="146" t="s">
        <v>6600</v>
      </c>
      <c r="N8714" s="157" t="s">
        <v>6624</v>
      </c>
      <c r="O8714" s="148">
        <v>49</v>
      </c>
      <c r="P8714" s="149">
        <v>153</v>
      </c>
      <c r="R8714" s="9" t="s">
        <v>3723</v>
      </c>
      <c r="S8714">
        <v>1</v>
      </c>
      <c r="T8714"/>
      <c r="U8714" t="s">
        <v>5682</v>
      </c>
      <c r="V8714" s="13"/>
      <c r="Z8714"/>
    </row>
    <row r="8715" spans="1:26" ht="15" customHeight="1" x14ac:dyDescent="0.25">
      <c r="A8715" s="307">
        <v>2</v>
      </c>
      <c r="B8715" s="300" t="s">
        <v>3554</v>
      </c>
      <c r="C8715" s="300"/>
      <c r="D8715" s="300"/>
      <c r="E8715" s="300"/>
      <c r="F8715" s="300"/>
      <c r="G8715" s="300"/>
      <c r="H8715" s="300"/>
      <c r="I8715" s="300"/>
      <c r="J8715" s="319"/>
      <c r="K8715" s="22" t="s">
        <v>3429</v>
      </c>
      <c r="L8715" s="146"/>
      <c r="M8715" s="146" t="s">
        <v>6601</v>
      </c>
      <c r="N8715" s="157" t="s">
        <v>6625</v>
      </c>
      <c r="O8715" s="148">
        <v>49</v>
      </c>
      <c r="P8715" s="149">
        <v>169</v>
      </c>
      <c r="R8715" s="9" t="s">
        <v>3723</v>
      </c>
      <c r="S8715">
        <v>2</v>
      </c>
      <c r="T8715"/>
      <c r="U8715" t="s">
        <v>5682</v>
      </c>
      <c r="V8715" s="13"/>
      <c r="Z8715"/>
    </row>
    <row r="8716" spans="1:26" ht="15" customHeight="1" x14ac:dyDescent="0.25">
      <c r="A8716" s="307">
        <v>3</v>
      </c>
      <c r="B8716" s="300" t="s">
        <v>3555</v>
      </c>
      <c r="C8716" s="300"/>
      <c r="D8716" s="300"/>
      <c r="E8716" s="300"/>
      <c r="F8716" s="300"/>
      <c r="G8716" s="300"/>
      <c r="H8716" s="300"/>
      <c r="I8716" s="300"/>
      <c r="J8716" s="319"/>
      <c r="K8716" s="22" t="s">
        <v>3429</v>
      </c>
      <c r="L8716" s="146"/>
      <c r="M8716" s="146" t="s">
        <v>6602</v>
      </c>
      <c r="N8716" s="157" t="s">
        <v>6626</v>
      </c>
      <c r="O8716" s="148">
        <v>49</v>
      </c>
      <c r="P8716" s="149">
        <v>170</v>
      </c>
      <c r="R8716" s="9" t="s">
        <v>3723</v>
      </c>
      <c r="S8716">
        <v>3</v>
      </c>
      <c r="T8716"/>
      <c r="U8716" t="s">
        <v>5682</v>
      </c>
      <c r="V8716" s="13"/>
      <c r="Z8716"/>
    </row>
    <row r="8717" spans="1:26" ht="15" customHeight="1" x14ac:dyDescent="0.25">
      <c r="A8717" s="307">
        <v>4</v>
      </c>
      <c r="B8717" s="300" t="s">
        <v>3556</v>
      </c>
      <c r="C8717" s="300"/>
      <c r="D8717" s="300"/>
      <c r="E8717" s="300"/>
      <c r="F8717" s="300"/>
      <c r="G8717" s="300"/>
      <c r="H8717" s="300"/>
      <c r="I8717" s="300"/>
      <c r="J8717" s="319"/>
      <c r="K8717" s="22" t="s">
        <v>3429</v>
      </c>
      <c r="L8717" s="146"/>
      <c r="M8717" s="146" t="s">
        <v>6603</v>
      </c>
      <c r="N8717" s="157" t="s">
        <v>6627</v>
      </c>
      <c r="O8717" s="148">
        <v>49</v>
      </c>
      <c r="P8717" s="149">
        <v>171</v>
      </c>
      <c r="R8717" s="9" t="s">
        <v>3723</v>
      </c>
      <c r="S8717">
        <v>4</v>
      </c>
      <c r="T8717"/>
      <c r="U8717" t="s">
        <v>5682</v>
      </c>
      <c r="V8717" s="13"/>
      <c r="Z8717"/>
    </row>
    <row r="8718" spans="1:26" ht="15" customHeight="1" x14ac:dyDescent="0.25">
      <c r="A8718" s="307">
        <v>5</v>
      </c>
      <c r="B8718" s="300" t="s">
        <v>3557</v>
      </c>
      <c r="C8718" s="300"/>
      <c r="D8718" s="300"/>
      <c r="E8718" s="300"/>
      <c r="F8718" s="300"/>
      <c r="G8718" s="300"/>
      <c r="H8718" s="300"/>
      <c r="I8718" s="300"/>
      <c r="J8718" s="319"/>
      <c r="K8718" s="22" t="s">
        <v>3429</v>
      </c>
      <c r="L8718" s="146"/>
      <c r="M8718" s="146" t="s">
        <v>6604</v>
      </c>
      <c r="N8718" s="157" t="s">
        <v>6628</v>
      </c>
      <c r="O8718" s="148">
        <v>49</v>
      </c>
      <c r="P8718" s="149">
        <v>172</v>
      </c>
      <c r="R8718" s="9" t="s">
        <v>3723</v>
      </c>
      <c r="S8718">
        <v>5</v>
      </c>
      <c r="T8718"/>
      <c r="U8718" t="s">
        <v>5682</v>
      </c>
      <c r="V8718" s="13"/>
      <c r="Z8718"/>
    </row>
    <row r="8719" spans="1:26" ht="15" customHeight="1" x14ac:dyDescent="0.25">
      <c r="A8719" s="307">
        <v>6</v>
      </c>
      <c r="B8719" s="300" t="s">
        <v>3558</v>
      </c>
      <c r="C8719" s="300"/>
      <c r="D8719" s="300"/>
      <c r="E8719" s="300"/>
      <c r="F8719" s="300"/>
      <c r="G8719" s="300"/>
      <c r="H8719" s="300"/>
      <c r="I8719" s="300"/>
      <c r="J8719" s="319"/>
      <c r="K8719" s="22" t="s">
        <v>3429</v>
      </c>
      <c r="L8719" s="146"/>
      <c r="M8719" s="146" t="s">
        <v>6603</v>
      </c>
      <c r="N8719" s="157" t="s">
        <v>6627</v>
      </c>
      <c r="O8719" s="148">
        <v>49</v>
      </c>
      <c r="P8719" s="149">
        <v>173</v>
      </c>
      <c r="R8719" s="9" t="s">
        <v>3723</v>
      </c>
      <c r="S8719">
        <v>6</v>
      </c>
      <c r="T8719"/>
      <c r="U8719" t="s">
        <v>5682</v>
      </c>
      <c r="V8719" s="13"/>
      <c r="Z8719"/>
    </row>
    <row r="8720" spans="1:26" ht="15" customHeight="1" x14ac:dyDescent="0.25">
      <c r="A8720" s="307">
        <v>7</v>
      </c>
      <c r="B8720" s="300" t="s">
        <v>3559</v>
      </c>
      <c r="C8720" s="300"/>
      <c r="D8720" s="300"/>
      <c r="E8720" s="300"/>
      <c r="F8720" s="300"/>
      <c r="G8720" s="300"/>
      <c r="H8720" s="300"/>
      <c r="I8720" s="300"/>
      <c r="J8720" s="319"/>
      <c r="K8720" s="22" t="s">
        <v>3429</v>
      </c>
      <c r="L8720" s="146"/>
      <c r="M8720" s="146" t="s">
        <v>6605</v>
      </c>
      <c r="N8720" s="157" t="s">
        <v>6629</v>
      </c>
      <c r="O8720" s="148">
        <v>49</v>
      </c>
      <c r="P8720" s="149">
        <v>174</v>
      </c>
      <c r="R8720" s="9" t="s">
        <v>3723</v>
      </c>
      <c r="S8720">
        <v>7</v>
      </c>
      <c r="T8720"/>
      <c r="U8720" t="s">
        <v>5682</v>
      </c>
      <c r="V8720" s="13"/>
      <c r="Z8720"/>
    </row>
    <row r="8721" spans="1:26" ht="15" customHeight="1" x14ac:dyDescent="0.25">
      <c r="A8721" s="307">
        <v>8</v>
      </c>
      <c r="B8721" s="300" t="s">
        <v>3560</v>
      </c>
      <c r="C8721" s="300"/>
      <c r="D8721" s="300"/>
      <c r="E8721" s="300"/>
      <c r="F8721" s="300"/>
      <c r="G8721" s="300"/>
      <c r="H8721" s="300"/>
      <c r="I8721" s="300"/>
      <c r="J8721" s="319"/>
      <c r="K8721" s="22" t="s">
        <v>3429</v>
      </c>
      <c r="L8721" s="146"/>
      <c r="M8721" s="146" t="s">
        <v>6606</v>
      </c>
      <c r="N8721" s="157" t="s">
        <v>6630</v>
      </c>
      <c r="O8721" s="148">
        <v>49</v>
      </c>
      <c r="P8721" s="149">
        <v>175</v>
      </c>
      <c r="R8721" s="9" t="s">
        <v>3723</v>
      </c>
      <c r="S8721">
        <v>8</v>
      </c>
      <c r="T8721"/>
      <c r="U8721" t="s">
        <v>5682</v>
      </c>
      <c r="V8721" s="13"/>
      <c r="Z8721"/>
    </row>
    <row r="8722" spans="1:26" ht="15" customHeight="1" x14ac:dyDescent="0.25">
      <c r="A8722" s="307">
        <v>9</v>
      </c>
      <c r="B8722" s="300" t="s">
        <v>3561</v>
      </c>
      <c r="C8722" s="300"/>
      <c r="D8722" s="300"/>
      <c r="E8722" s="300"/>
      <c r="F8722" s="300"/>
      <c r="G8722" s="300"/>
      <c r="H8722" s="300"/>
      <c r="I8722" s="300"/>
      <c r="J8722" s="319"/>
      <c r="K8722" s="22" t="s">
        <v>3429</v>
      </c>
      <c r="L8722" s="146"/>
      <c r="M8722" s="146" t="s">
        <v>6607</v>
      </c>
      <c r="N8722" s="157" t="s">
        <v>6631</v>
      </c>
      <c r="O8722" s="148">
        <v>49</v>
      </c>
      <c r="P8722" s="149">
        <v>176</v>
      </c>
      <c r="R8722" s="9" t="s">
        <v>3723</v>
      </c>
      <c r="S8722">
        <v>9</v>
      </c>
      <c r="T8722"/>
      <c r="U8722" t="s">
        <v>5682</v>
      </c>
      <c r="V8722" s="13"/>
      <c r="Z8722"/>
    </row>
    <row r="8723" spans="1:26" ht="15" customHeight="1" x14ac:dyDescent="0.25">
      <c r="A8723" s="307">
        <v>10</v>
      </c>
      <c r="B8723" s="300" t="s">
        <v>3562</v>
      </c>
      <c r="C8723" s="300"/>
      <c r="D8723" s="300"/>
      <c r="E8723" s="300"/>
      <c r="F8723" s="300"/>
      <c r="G8723" s="300"/>
      <c r="H8723" s="300"/>
      <c r="I8723" s="300"/>
      <c r="J8723" s="319"/>
      <c r="K8723" s="22" t="s">
        <v>3429</v>
      </c>
      <c r="L8723" s="146"/>
      <c r="M8723" s="146" t="s">
        <v>6607</v>
      </c>
      <c r="N8723" s="157" t="s">
        <v>6631</v>
      </c>
      <c r="O8723" s="148">
        <v>49</v>
      </c>
      <c r="P8723" s="149">
        <v>177</v>
      </c>
      <c r="R8723" s="9" t="s">
        <v>3723</v>
      </c>
      <c r="S8723">
        <v>10</v>
      </c>
      <c r="T8723"/>
      <c r="U8723" t="s">
        <v>5682</v>
      </c>
      <c r="V8723" s="13"/>
      <c r="Z8723"/>
    </row>
    <row r="8724" spans="1:26" ht="15" customHeight="1" x14ac:dyDescent="0.25">
      <c r="A8724" s="305">
        <v>11</v>
      </c>
      <c r="B8724" s="300" t="s">
        <v>3471</v>
      </c>
      <c r="C8724" s="300"/>
      <c r="D8724" s="300"/>
      <c r="E8724" s="300"/>
      <c r="F8724" s="300"/>
      <c r="G8724" s="300"/>
      <c r="H8724" s="300"/>
      <c r="I8724" s="300"/>
      <c r="J8724" s="319"/>
      <c r="K8724" s="22" t="s">
        <v>3429</v>
      </c>
      <c r="L8724" s="146"/>
      <c r="M8724" s="146"/>
      <c r="N8724" s="147"/>
      <c r="O8724" s="148">
        <v>49</v>
      </c>
      <c r="P8724" s="149">
        <v>165</v>
      </c>
      <c r="R8724" s="9" t="s">
        <v>3723</v>
      </c>
      <c r="S8724">
        <v>11</v>
      </c>
      <c r="T8724"/>
      <c r="U8724" t="s">
        <v>5682</v>
      </c>
      <c r="V8724" s="13"/>
      <c r="Z8724"/>
    </row>
    <row r="8725" spans="1:26" ht="15" customHeight="1" x14ac:dyDescent="0.25">
      <c r="A8725" s="305"/>
      <c r="B8725" s="300" t="s">
        <v>3281</v>
      </c>
      <c r="C8725" s="300"/>
      <c r="D8725" s="300"/>
      <c r="E8725" s="300"/>
      <c r="F8725" s="306"/>
      <c r="G8725" s="300"/>
      <c r="H8725" s="300"/>
      <c r="I8725" s="300"/>
      <c r="J8725" s="319"/>
      <c r="K8725" s="22"/>
      <c r="L8725" s="146"/>
      <c r="M8725" s="146"/>
      <c r="N8725" s="147"/>
      <c r="O8725" s="148">
        <v>50</v>
      </c>
      <c r="P8725" s="149"/>
      <c r="Q8725" s="9">
        <v>390</v>
      </c>
      <c r="R8725" s="9" t="s">
        <v>3714</v>
      </c>
      <c r="S8725">
        <v>0</v>
      </c>
      <c r="T8725"/>
      <c r="V8725" s="13"/>
      <c r="Z8725"/>
    </row>
    <row r="8726" spans="1:26" ht="15" customHeight="1" x14ac:dyDescent="0.25">
      <c r="A8726" s="305">
        <v>1</v>
      </c>
      <c r="B8726" s="300" t="s">
        <v>3472</v>
      </c>
      <c r="C8726" s="300"/>
      <c r="D8726" s="300"/>
      <c r="E8726" s="300"/>
      <c r="F8726" s="300"/>
      <c r="G8726" s="300"/>
      <c r="H8726" s="300"/>
      <c r="I8726" s="300"/>
      <c r="J8726" s="319"/>
      <c r="K8726" s="22" t="s">
        <v>3429</v>
      </c>
      <c r="L8726" s="146"/>
      <c r="M8726" s="146"/>
      <c r="N8726" s="147"/>
      <c r="O8726" s="148">
        <v>50</v>
      </c>
      <c r="P8726" s="149">
        <v>57</v>
      </c>
      <c r="R8726" s="9" t="s">
        <v>3714</v>
      </c>
      <c r="S8726">
        <v>1</v>
      </c>
      <c r="T8726"/>
      <c r="U8726" t="s">
        <v>5685</v>
      </c>
      <c r="V8726" s="13"/>
      <c r="Z8726"/>
    </row>
    <row r="8727" spans="1:26" ht="15" customHeight="1" x14ac:dyDescent="0.25">
      <c r="A8727" s="305"/>
      <c r="B8727" s="300" t="s">
        <v>3286</v>
      </c>
      <c r="C8727" s="300"/>
      <c r="D8727" s="300"/>
      <c r="E8727" s="300"/>
      <c r="F8727" s="306"/>
      <c r="G8727" s="300"/>
      <c r="H8727" s="300"/>
      <c r="I8727" s="300"/>
      <c r="J8727" s="319"/>
      <c r="K8727" s="22"/>
      <c r="L8727" s="146"/>
      <c r="M8727" s="146"/>
      <c r="N8727" s="147"/>
      <c r="O8727" s="148">
        <v>51</v>
      </c>
      <c r="P8727" s="149"/>
      <c r="Q8727" s="9">
        <v>10</v>
      </c>
      <c r="R8727" s="9" t="s">
        <v>3734</v>
      </c>
      <c r="S8727">
        <v>0</v>
      </c>
      <c r="T8727"/>
      <c r="V8727" s="13"/>
      <c r="Z8727"/>
    </row>
    <row r="8728" spans="1:26" ht="15" customHeight="1" x14ac:dyDescent="0.25">
      <c r="A8728" s="307">
        <v>1</v>
      </c>
      <c r="B8728" s="300" t="s">
        <v>3563</v>
      </c>
      <c r="C8728" s="300"/>
      <c r="D8728" s="300"/>
      <c r="E8728" s="300"/>
      <c r="F8728" s="300"/>
      <c r="G8728" s="300"/>
      <c r="H8728" s="300"/>
      <c r="I8728" s="300"/>
      <c r="J8728" s="319"/>
      <c r="K8728" s="320" t="s">
        <v>3334</v>
      </c>
      <c r="L8728" s="146" t="s">
        <v>6640</v>
      </c>
      <c r="M8728" s="146" t="s">
        <v>6584</v>
      </c>
      <c r="N8728" s="157" t="s">
        <v>6187</v>
      </c>
      <c r="O8728" s="148">
        <v>51</v>
      </c>
      <c r="P8728" s="149">
        <v>89</v>
      </c>
      <c r="R8728" s="9" t="s">
        <v>3734</v>
      </c>
      <c r="S8728">
        <v>1</v>
      </c>
      <c r="T8728"/>
      <c r="U8728" t="s">
        <v>5682</v>
      </c>
      <c r="V8728" s="13"/>
      <c r="Z8728"/>
    </row>
    <row r="8729" spans="1:26" ht="15" customHeight="1" x14ac:dyDescent="0.25">
      <c r="A8729" s="305">
        <v>2</v>
      </c>
      <c r="B8729" s="300" t="s">
        <v>3564</v>
      </c>
      <c r="C8729" s="300"/>
      <c r="D8729" s="300"/>
      <c r="E8729" s="300"/>
      <c r="F8729" s="300"/>
      <c r="G8729" s="300"/>
      <c r="H8729" s="300"/>
      <c r="I8729" s="300"/>
      <c r="J8729" s="319"/>
      <c r="K8729" s="320" t="s">
        <v>3334</v>
      </c>
      <c r="L8729" s="146"/>
      <c r="M8729" s="146" t="s">
        <v>6584</v>
      </c>
      <c r="N8729" s="157" t="s">
        <v>6632</v>
      </c>
      <c r="O8729" s="148">
        <v>51</v>
      </c>
      <c r="P8729" s="149">
        <v>90</v>
      </c>
      <c r="R8729" s="9" t="s">
        <v>3734</v>
      </c>
      <c r="S8729">
        <v>2</v>
      </c>
      <c r="T8729"/>
      <c r="U8729" t="s">
        <v>5682</v>
      </c>
      <c r="V8729" s="13"/>
      <c r="Z8729"/>
    </row>
    <row r="8730" spans="1:26" ht="15" customHeight="1" x14ac:dyDescent="0.25">
      <c r="A8730" s="307">
        <v>3</v>
      </c>
      <c r="B8730" s="300" t="s">
        <v>3565</v>
      </c>
      <c r="C8730" s="300"/>
      <c r="D8730" s="300"/>
      <c r="E8730" s="300"/>
      <c r="F8730" s="300"/>
      <c r="G8730" s="300"/>
      <c r="H8730" s="300"/>
      <c r="I8730" s="300"/>
      <c r="J8730" s="319"/>
      <c r="K8730" s="320" t="s">
        <v>3334</v>
      </c>
      <c r="L8730" s="146"/>
      <c r="M8730" s="146" t="s">
        <v>6584</v>
      </c>
      <c r="N8730" s="157" t="s">
        <v>6633</v>
      </c>
      <c r="O8730" s="148">
        <v>51</v>
      </c>
      <c r="P8730" s="149">
        <v>91</v>
      </c>
      <c r="R8730" s="9" t="s">
        <v>3734</v>
      </c>
      <c r="S8730">
        <v>3</v>
      </c>
      <c r="T8730"/>
      <c r="U8730" t="s">
        <v>5682</v>
      </c>
      <c r="V8730" s="13"/>
      <c r="Z8730"/>
    </row>
    <row r="8731" spans="1:26" ht="15" customHeight="1" x14ac:dyDescent="0.25">
      <c r="A8731" s="305">
        <v>4</v>
      </c>
      <c r="B8731" s="300" t="s">
        <v>3566</v>
      </c>
      <c r="C8731" s="300"/>
      <c r="D8731" s="300"/>
      <c r="E8731" s="300"/>
      <c r="F8731" s="300"/>
      <c r="G8731" s="300"/>
      <c r="H8731" s="300"/>
      <c r="I8731" s="300"/>
      <c r="J8731" s="319"/>
      <c r="K8731" s="320" t="s">
        <v>3334</v>
      </c>
      <c r="L8731" s="146"/>
      <c r="M8731" s="146" t="s">
        <v>6584</v>
      </c>
      <c r="N8731" s="157" t="s">
        <v>6165</v>
      </c>
      <c r="O8731" s="148">
        <v>51</v>
      </c>
      <c r="P8731" s="149">
        <v>92</v>
      </c>
      <c r="R8731" s="9" t="s">
        <v>3734</v>
      </c>
      <c r="S8731">
        <v>4</v>
      </c>
      <c r="T8731"/>
      <c r="U8731" t="s">
        <v>5682</v>
      </c>
      <c r="V8731" s="13"/>
      <c r="Z8731"/>
    </row>
    <row r="8732" spans="1:26" ht="15" customHeight="1" x14ac:dyDescent="0.25">
      <c r="A8732" s="305">
        <v>5</v>
      </c>
      <c r="B8732" s="300" t="s">
        <v>6565</v>
      </c>
      <c r="C8732" s="300"/>
      <c r="D8732" s="300"/>
      <c r="E8732" s="300"/>
      <c r="F8732" s="300"/>
      <c r="G8732" s="300"/>
      <c r="H8732" s="300"/>
      <c r="I8732" s="300"/>
      <c r="J8732" s="319"/>
      <c r="K8732" s="320" t="s">
        <v>3334</v>
      </c>
      <c r="L8732" s="146" t="s">
        <v>6640</v>
      </c>
      <c r="M8732" s="146" t="s">
        <v>6584</v>
      </c>
      <c r="N8732" s="147"/>
      <c r="O8732" s="148">
        <v>51</v>
      </c>
      <c r="P8732" s="149">
        <v>37</v>
      </c>
      <c r="R8732" s="9" t="s">
        <v>3734</v>
      </c>
      <c r="S8732">
        <v>5</v>
      </c>
      <c r="T8732"/>
      <c r="U8732" t="s">
        <v>5682</v>
      </c>
      <c r="V8732" s="13"/>
      <c r="Z8732"/>
    </row>
    <row r="8733" spans="1:26" ht="15" customHeight="1" x14ac:dyDescent="0.25">
      <c r="A8733" s="307">
        <v>6</v>
      </c>
      <c r="B8733" s="300" t="s">
        <v>3567</v>
      </c>
      <c r="C8733" s="300"/>
      <c r="D8733" s="300"/>
      <c r="E8733" s="300"/>
      <c r="F8733" s="300"/>
      <c r="G8733" s="300"/>
      <c r="H8733" s="300"/>
      <c r="I8733" s="300"/>
      <c r="J8733" s="319"/>
      <c r="K8733" s="320" t="s">
        <v>3334</v>
      </c>
      <c r="L8733" s="146"/>
      <c r="M8733" s="146" t="s">
        <v>6584</v>
      </c>
      <c r="N8733" s="157" t="s">
        <v>6634</v>
      </c>
      <c r="O8733" s="148">
        <v>51</v>
      </c>
      <c r="P8733" s="149">
        <v>93</v>
      </c>
      <c r="R8733" s="9" t="s">
        <v>3734</v>
      </c>
      <c r="S8733">
        <v>6</v>
      </c>
      <c r="T8733"/>
      <c r="U8733" t="s">
        <v>5682</v>
      </c>
      <c r="V8733" s="13"/>
      <c r="Z8733"/>
    </row>
    <row r="8734" spans="1:26" ht="15" customHeight="1" x14ac:dyDescent="0.25">
      <c r="A8734" s="305">
        <v>7</v>
      </c>
      <c r="B8734" s="300" t="s">
        <v>5909</v>
      </c>
      <c r="C8734" s="300"/>
      <c r="D8734" s="300"/>
      <c r="E8734" s="300"/>
      <c r="F8734" s="300"/>
      <c r="G8734" s="300"/>
      <c r="H8734" s="300"/>
      <c r="I8734" s="300"/>
      <c r="J8734" s="319"/>
      <c r="K8734" s="320" t="s">
        <v>3334</v>
      </c>
      <c r="L8734" s="146" t="s">
        <v>6640</v>
      </c>
      <c r="M8734" s="146" t="s">
        <v>6584</v>
      </c>
      <c r="N8734" s="147"/>
      <c r="O8734" s="148">
        <v>51</v>
      </c>
      <c r="P8734" s="149">
        <v>252</v>
      </c>
      <c r="R8734" s="9" t="s">
        <v>3734</v>
      </c>
      <c r="S8734">
        <v>7</v>
      </c>
      <c r="T8734"/>
      <c r="U8734" t="s">
        <v>5682</v>
      </c>
      <c r="V8734" s="13"/>
      <c r="Z8734"/>
    </row>
    <row r="8735" spans="1:26" ht="15" customHeight="1" x14ac:dyDescent="0.25">
      <c r="A8735" s="305">
        <v>8</v>
      </c>
      <c r="B8735" s="300" t="s">
        <v>3758</v>
      </c>
      <c r="C8735" s="300"/>
      <c r="D8735" s="300"/>
      <c r="E8735" s="300"/>
      <c r="F8735" s="300"/>
      <c r="G8735" s="300"/>
      <c r="H8735" s="300"/>
      <c r="I8735" s="300"/>
      <c r="J8735" s="319"/>
      <c r="K8735" s="320" t="s">
        <v>3334</v>
      </c>
      <c r="L8735" s="146"/>
      <c r="M8735" s="146" t="s">
        <v>6584</v>
      </c>
      <c r="N8735" s="147"/>
      <c r="O8735" s="148">
        <v>51</v>
      </c>
      <c r="P8735" s="149">
        <v>94</v>
      </c>
      <c r="R8735" s="9" t="s">
        <v>3734</v>
      </c>
      <c r="S8735">
        <v>8</v>
      </c>
      <c r="T8735"/>
      <c r="U8735" t="s">
        <v>5682</v>
      </c>
      <c r="V8735" s="13"/>
      <c r="Z8735"/>
    </row>
    <row r="8736" spans="1:26" ht="15" customHeight="1" x14ac:dyDescent="0.25">
      <c r="A8736" s="305">
        <v>9</v>
      </c>
      <c r="B8736" s="300" t="s">
        <v>3843</v>
      </c>
      <c r="C8736" s="300"/>
      <c r="D8736" s="300"/>
      <c r="E8736" s="300"/>
      <c r="F8736" s="300"/>
      <c r="G8736" s="300"/>
      <c r="H8736" s="300"/>
      <c r="I8736" s="300"/>
      <c r="J8736" s="319"/>
      <c r="K8736" s="320" t="s">
        <v>3334</v>
      </c>
      <c r="L8736" s="146"/>
      <c r="M8736" s="146" t="s">
        <v>6584</v>
      </c>
      <c r="N8736" s="147"/>
      <c r="O8736" s="148">
        <v>51</v>
      </c>
      <c r="P8736" s="149">
        <v>102</v>
      </c>
      <c r="R8736" s="9" t="s">
        <v>3734</v>
      </c>
      <c r="S8736">
        <v>9</v>
      </c>
      <c r="T8736"/>
      <c r="U8736" t="s">
        <v>5682</v>
      </c>
      <c r="V8736" s="13"/>
      <c r="Z8736"/>
    </row>
    <row r="8737" spans="1:26" ht="15" customHeight="1" x14ac:dyDescent="0.25">
      <c r="A8737" s="307">
        <v>10</v>
      </c>
      <c r="B8737" s="300" t="s">
        <v>3568</v>
      </c>
      <c r="C8737" s="300"/>
      <c r="D8737" s="300"/>
      <c r="E8737" s="300"/>
      <c r="F8737" s="300"/>
      <c r="G8737" s="300"/>
      <c r="H8737" s="300"/>
      <c r="I8737" s="300"/>
      <c r="J8737" s="319"/>
      <c r="K8737" s="320" t="s">
        <v>3334</v>
      </c>
      <c r="L8737" s="146"/>
      <c r="M8737" s="146" t="s">
        <v>6584</v>
      </c>
      <c r="N8737" s="157" t="s">
        <v>6635</v>
      </c>
      <c r="O8737" s="148">
        <v>51</v>
      </c>
      <c r="P8737" s="149">
        <v>95</v>
      </c>
      <c r="R8737" s="9" t="s">
        <v>3734</v>
      </c>
      <c r="S8737">
        <v>10</v>
      </c>
      <c r="T8737"/>
      <c r="U8737" t="s">
        <v>5682</v>
      </c>
      <c r="V8737" s="13"/>
      <c r="Z8737"/>
    </row>
    <row r="8738" spans="1:26" ht="15" customHeight="1" x14ac:dyDescent="0.25">
      <c r="A8738" s="305">
        <v>11</v>
      </c>
      <c r="B8738" s="300" t="s">
        <v>3569</v>
      </c>
      <c r="C8738" s="300"/>
      <c r="D8738" s="300"/>
      <c r="E8738" s="300"/>
      <c r="F8738" s="300"/>
      <c r="G8738" s="300"/>
      <c r="H8738" s="300"/>
      <c r="I8738" s="300"/>
      <c r="J8738" s="319"/>
      <c r="K8738" s="320" t="s">
        <v>3334</v>
      </c>
      <c r="L8738" s="146"/>
      <c r="M8738" s="146" t="s">
        <v>6584</v>
      </c>
      <c r="N8738" s="147"/>
      <c r="O8738" s="148">
        <v>51</v>
      </c>
      <c r="P8738" s="149">
        <v>96</v>
      </c>
      <c r="R8738" s="9" t="s">
        <v>3734</v>
      </c>
      <c r="S8738">
        <v>11</v>
      </c>
      <c r="T8738"/>
      <c r="U8738" t="s">
        <v>5682</v>
      </c>
      <c r="V8738" s="13"/>
      <c r="Z8738"/>
    </row>
    <row r="8739" spans="1:26" ht="15" customHeight="1" x14ac:dyDescent="0.25">
      <c r="A8739" s="305">
        <v>12</v>
      </c>
      <c r="B8739" s="300" t="s">
        <v>7151</v>
      </c>
      <c r="C8739" s="300"/>
      <c r="D8739" s="300"/>
      <c r="E8739" s="300"/>
      <c r="F8739" s="300"/>
      <c r="G8739" s="300"/>
      <c r="H8739" s="300"/>
      <c r="I8739" s="300"/>
      <c r="J8739" s="319"/>
      <c r="K8739" s="320" t="s">
        <v>3334</v>
      </c>
      <c r="L8739" s="146" t="s">
        <v>6640</v>
      </c>
      <c r="M8739" s="146"/>
      <c r="N8739" s="147"/>
      <c r="O8739" s="148">
        <v>51</v>
      </c>
      <c r="P8739" s="149">
        <v>167</v>
      </c>
      <c r="R8739" s="9" t="s">
        <v>3734</v>
      </c>
      <c r="S8739">
        <v>12</v>
      </c>
      <c r="T8739"/>
      <c r="U8739" t="s">
        <v>5682</v>
      </c>
      <c r="V8739" s="13"/>
      <c r="Z8739"/>
    </row>
    <row r="8740" spans="1:26" ht="15" customHeight="1" x14ac:dyDescent="0.25">
      <c r="A8740" s="305">
        <v>13</v>
      </c>
      <c r="B8740" s="300" t="s">
        <v>3570</v>
      </c>
      <c r="C8740" s="300"/>
      <c r="D8740" s="300"/>
      <c r="E8740" s="300"/>
      <c r="F8740" s="300"/>
      <c r="G8740" s="300"/>
      <c r="H8740" s="300"/>
      <c r="I8740" s="300"/>
      <c r="J8740" s="319"/>
      <c r="K8740" s="320" t="s">
        <v>3334</v>
      </c>
      <c r="L8740" s="146"/>
      <c r="M8740" s="146"/>
      <c r="N8740" s="157" t="s">
        <v>6183</v>
      </c>
      <c r="O8740" s="148">
        <v>51</v>
      </c>
      <c r="P8740" s="149">
        <v>97</v>
      </c>
      <c r="R8740" s="9" t="s">
        <v>3734</v>
      </c>
      <c r="S8740">
        <v>13</v>
      </c>
      <c r="T8740"/>
      <c r="U8740" t="s">
        <v>5682</v>
      </c>
      <c r="V8740" s="13"/>
      <c r="Z8740"/>
    </row>
    <row r="8741" spans="1:26" ht="15" customHeight="1" x14ac:dyDescent="0.25">
      <c r="A8741" s="305">
        <v>14</v>
      </c>
      <c r="B8741" s="300" t="s">
        <v>3571</v>
      </c>
      <c r="C8741" s="300"/>
      <c r="D8741" s="300"/>
      <c r="E8741" s="300"/>
      <c r="F8741" s="300"/>
      <c r="G8741" s="300"/>
      <c r="H8741" s="300"/>
      <c r="I8741" s="300"/>
      <c r="J8741" s="319"/>
      <c r="K8741" s="320" t="s">
        <v>3334</v>
      </c>
      <c r="L8741" s="146" t="s">
        <v>6640</v>
      </c>
      <c r="M8741" s="146"/>
      <c r="N8741" s="157" t="s">
        <v>6206</v>
      </c>
      <c r="O8741" s="148">
        <v>51</v>
      </c>
      <c r="P8741" s="149">
        <v>98</v>
      </c>
      <c r="R8741" s="9" t="s">
        <v>3734</v>
      </c>
      <c r="S8741">
        <v>14</v>
      </c>
      <c r="T8741"/>
      <c r="U8741" t="s">
        <v>5682</v>
      </c>
      <c r="V8741" s="13"/>
      <c r="Z8741"/>
    </row>
    <row r="8742" spans="1:26" ht="15" customHeight="1" x14ac:dyDescent="0.25">
      <c r="A8742" s="307">
        <v>15</v>
      </c>
      <c r="B8742" s="300" t="s">
        <v>3572</v>
      </c>
      <c r="C8742" s="300"/>
      <c r="D8742" s="300"/>
      <c r="E8742" s="300"/>
      <c r="F8742" s="300"/>
      <c r="G8742" s="300"/>
      <c r="H8742" s="300"/>
      <c r="I8742" s="300"/>
      <c r="J8742" s="319"/>
      <c r="K8742" s="320" t="s">
        <v>3334</v>
      </c>
      <c r="L8742" s="146"/>
      <c r="M8742" s="146" t="s">
        <v>6676</v>
      </c>
      <c r="N8742" s="157" t="s">
        <v>6636</v>
      </c>
      <c r="O8742" s="148">
        <v>51</v>
      </c>
      <c r="P8742" s="149">
        <v>99</v>
      </c>
      <c r="R8742" s="9" t="s">
        <v>3734</v>
      </c>
      <c r="S8742">
        <v>15</v>
      </c>
      <c r="T8742"/>
      <c r="U8742" t="s">
        <v>5682</v>
      </c>
      <c r="V8742" s="13"/>
      <c r="Z8742"/>
    </row>
    <row r="8743" spans="1:26" ht="15" customHeight="1" x14ac:dyDescent="0.25">
      <c r="A8743" s="305">
        <v>16</v>
      </c>
      <c r="B8743" s="300" t="s">
        <v>3573</v>
      </c>
      <c r="C8743" s="300"/>
      <c r="D8743" s="300"/>
      <c r="E8743" s="300"/>
      <c r="F8743" s="300"/>
      <c r="G8743" s="300"/>
      <c r="H8743" s="300"/>
      <c r="I8743" s="300"/>
      <c r="J8743" s="319"/>
      <c r="K8743" s="320" t="s">
        <v>3334</v>
      </c>
      <c r="L8743" s="146"/>
      <c r="M8743" s="146" t="s">
        <v>6608</v>
      </c>
      <c r="N8743" s="157" t="s">
        <v>6636</v>
      </c>
      <c r="O8743" s="148">
        <v>51</v>
      </c>
      <c r="P8743" s="149">
        <v>100</v>
      </c>
      <c r="R8743" s="9" t="s">
        <v>3734</v>
      </c>
      <c r="S8743">
        <v>16</v>
      </c>
      <c r="T8743"/>
      <c r="U8743" t="s">
        <v>5682</v>
      </c>
      <c r="V8743" s="13"/>
      <c r="Z8743"/>
    </row>
    <row r="8744" spans="1:26" ht="15" customHeight="1" x14ac:dyDescent="0.25">
      <c r="A8744" s="305">
        <v>17</v>
      </c>
      <c r="B8744" s="300" t="s">
        <v>3574</v>
      </c>
      <c r="C8744" s="300"/>
      <c r="D8744" s="300"/>
      <c r="E8744" s="300"/>
      <c r="F8744" s="300"/>
      <c r="G8744" s="300"/>
      <c r="H8744" s="300"/>
      <c r="I8744" s="300"/>
      <c r="J8744" s="319"/>
      <c r="K8744" s="320" t="s">
        <v>3334</v>
      </c>
      <c r="L8744" s="146"/>
      <c r="M8744" s="146" t="s">
        <v>6609</v>
      </c>
      <c r="N8744" s="157" t="s">
        <v>6208</v>
      </c>
      <c r="O8744" s="148">
        <v>51</v>
      </c>
      <c r="P8744" s="149">
        <v>101</v>
      </c>
      <c r="R8744" s="9" t="s">
        <v>3734</v>
      </c>
      <c r="S8744">
        <v>17</v>
      </c>
      <c r="T8744"/>
      <c r="U8744" t="s">
        <v>5682</v>
      </c>
      <c r="V8744" s="13"/>
      <c r="Z8744"/>
    </row>
    <row r="8745" spans="1:26" ht="15" customHeight="1" x14ac:dyDescent="0.25">
      <c r="A8745" s="305">
        <v>18</v>
      </c>
      <c r="B8745" s="300" t="s">
        <v>7095</v>
      </c>
      <c r="C8745" s="300"/>
      <c r="D8745" s="300"/>
      <c r="E8745" s="300"/>
      <c r="F8745" s="300"/>
      <c r="G8745" s="300"/>
      <c r="H8745" s="300"/>
      <c r="I8745" s="300"/>
      <c r="J8745" s="319"/>
      <c r="K8745" s="320" t="s">
        <v>3334</v>
      </c>
      <c r="L8745" s="146" t="s">
        <v>6640</v>
      </c>
      <c r="M8745" s="146"/>
      <c r="N8745" s="147"/>
      <c r="O8745" s="148">
        <v>51</v>
      </c>
      <c r="P8745" s="149">
        <v>258</v>
      </c>
      <c r="R8745" s="9" t="s">
        <v>3734</v>
      </c>
      <c r="S8745">
        <v>18</v>
      </c>
      <c r="T8745"/>
      <c r="U8745" t="s">
        <v>5682</v>
      </c>
      <c r="V8745" s="156"/>
    </row>
    <row r="8746" spans="1:26" ht="15" customHeight="1" x14ac:dyDescent="0.25">
      <c r="A8746" s="305">
        <v>19</v>
      </c>
      <c r="B8746" s="300" t="s">
        <v>5709</v>
      </c>
      <c r="C8746" s="300"/>
      <c r="D8746" s="300"/>
      <c r="E8746" s="300"/>
      <c r="F8746" s="300"/>
      <c r="G8746" s="300"/>
      <c r="H8746" s="300"/>
      <c r="I8746" s="300"/>
      <c r="J8746" s="319"/>
      <c r="K8746" s="320" t="s">
        <v>3334</v>
      </c>
      <c r="L8746" s="146"/>
      <c r="M8746" s="146" t="s">
        <v>6610</v>
      </c>
      <c r="N8746" s="147"/>
      <c r="O8746" s="148">
        <v>51</v>
      </c>
      <c r="P8746" s="149">
        <v>103</v>
      </c>
      <c r="R8746" s="9" t="s">
        <v>3734</v>
      </c>
      <c r="S8746">
        <v>19</v>
      </c>
      <c r="T8746"/>
      <c r="U8746" t="s">
        <v>5682</v>
      </c>
      <c r="V8746" s="13"/>
      <c r="Z8746"/>
    </row>
    <row r="8747" spans="1:26" ht="15" customHeight="1" x14ac:dyDescent="0.25">
      <c r="A8747" s="307">
        <v>20</v>
      </c>
      <c r="B8747" s="300" t="s">
        <v>7679</v>
      </c>
      <c r="C8747" s="300"/>
      <c r="D8747" s="300"/>
      <c r="E8747" s="300"/>
      <c r="F8747" s="300"/>
      <c r="G8747" s="300"/>
      <c r="H8747" s="300"/>
      <c r="I8747" s="300"/>
      <c r="J8747" s="319"/>
      <c r="K8747" s="320" t="s">
        <v>3334</v>
      </c>
      <c r="L8747" s="146" t="s">
        <v>6640</v>
      </c>
      <c r="M8747" s="146" t="s">
        <v>6610</v>
      </c>
      <c r="N8747" s="147"/>
      <c r="O8747" s="148">
        <v>51</v>
      </c>
      <c r="P8747" s="149">
        <v>250</v>
      </c>
      <c r="R8747" s="9" t="s">
        <v>3734</v>
      </c>
      <c r="S8747">
        <v>20</v>
      </c>
      <c r="T8747"/>
      <c r="U8747" t="s">
        <v>5682</v>
      </c>
      <c r="V8747" s="13"/>
      <c r="Z8747"/>
    </row>
    <row r="8748" spans="1:26" ht="15" customHeight="1" x14ac:dyDescent="0.25">
      <c r="A8748" s="305">
        <v>21</v>
      </c>
      <c r="B8748" s="300" t="s">
        <v>3575</v>
      </c>
      <c r="C8748" s="300"/>
      <c r="D8748" s="300"/>
      <c r="E8748" s="300"/>
      <c r="F8748" s="300"/>
      <c r="G8748" s="300"/>
      <c r="H8748" s="300"/>
      <c r="I8748" s="300"/>
      <c r="J8748" s="319"/>
      <c r="K8748" s="320" t="s">
        <v>3334</v>
      </c>
      <c r="L8748" s="146"/>
      <c r="M8748" s="146" t="s">
        <v>6611</v>
      </c>
      <c r="N8748" s="147"/>
      <c r="O8748" s="148">
        <v>51</v>
      </c>
      <c r="P8748" s="149">
        <v>104</v>
      </c>
      <c r="R8748" s="9" t="s">
        <v>3734</v>
      </c>
      <c r="S8748">
        <v>21</v>
      </c>
      <c r="T8748"/>
      <c r="U8748" t="s">
        <v>5682</v>
      </c>
      <c r="V8748" s="13"/>
      <c r="Z8748"/>
    </row>
    <row r="8749" spans="1:26" ht="15" customHeight="1" x14ac:dyDescent="0.25">
      <c r="A8749" s="305">
        <v>22</v>
      </c>
      <c r="B8749" s="300" t="s">
        <v>3576</v>
      </c>
      <c r="C8749" s="300"/>
      <c r="D8749" s="300"/>
      <c r="E8749" s="300"/>
      <c r="F8749" s="300"/>
      <c r="G8749" s="300"/>
      <c r="H8749" s="300"/>
      <c r="I8749" s="300"/>
      <c r="J8749" s="319"/>
      <c r="K8749" s="320" t="s">
        <v>3334</v>
      </c>
      <c r="L8749" s="146"/>
      <c r="M8749" s="146" t="s">
        <v>6612</v>
      </c>
      <c r="N8749" s="147"/>
      <c r="O8749" s="148">
        <v>51</v>
      </c>
      <c r="P8749" s="149">
        <v>105</v>
      </c>
      <c r="R8749" s="9" t="s">
        <v>3734</v>
      </c>
      <c r="S8749">
        <v>22</v>
      </c>
      <c r="T8749"/>
      <c r="U8749" t="s">
        <v>5682</v>
      </c>
      <c r="V8749" s="13"/>
      <c r="Z8749"/>
    </row>
    <row r="8750" spans="1:26" ht="15" customHeight="1" x14ac:dyDescent="0.25">
      <c r="A8750" s="305">
        <v>23</v>
      </c>
      <c r="B8750" s="300" t="s">
        <v>5711</v>
      </c>
      <c r="C8750" s="300"/>
      <c r="D8750" s="300"/>
      <c r="E8750" s="300"/>
      <c r="F8750" s="300"/>
      <c r="G8750" s="300"/>
      <c r="H8750" s="300"/>
      <c r="I8750" s="300"/>
      <c r="J8750" s="319"/>
      <c r="K8750" s="320" t="s">
        <v>3334</v>
      </c>
      <c r="L8750" s="146" t="s">
        <v>6640</v>
      </c>
      <c r="M8750" s="146" t="s">
        <v>6613</v>
      </c>
      <c r="N8750" s="147"/>
      <c r="O8750" s="148">
        <v>51</v>
      </c>
      <c r="P8750" s="149">
        <v>251</v>
      </c>
      <c r="R8750" s="9" t="s">
        <v>3734</v>
      </c>
      <c r="S8750">
        <v>23</v>
      </c>
      <c r="T8750"/>
      <c r="U8750" t="s">
        <v>5682</v>
      </c>
      <c r="V8750" s="13"/>
      <c r="Z8750"/>
    </row>
    <row r="8751" spans="1:26" ht="15" customHeight="1" x14ac:dyDescent="0.25">
      <c r="A8751" s="305">
        <v>24</v>
      </c>
      <c r="B8751" s="300" t="s">
        <v>7096</v>
      </c>
      <c r="C8751" s="300"/>
      <c r="D8751" s="300"/>
      <c r="E8751" s="300"/>
      <c r="F8751" s="300"/>
      <c r="G8751" s="300"/>
      <c r="H8751" s="300"/>
      <c r="I8751" s="300"/>
      <c r="J8751" s="319"/>
      <c r="K8751" s="320" t="s">
        <v>3334</v>
      </c>
      <c r="L8751" s="146" t="s">
        <v>6640</v>
      </c>
      <c r="M8751" s="146"/>
      <c r="N8751" s="147"/>
      <c r="O8751" s="148">
        <v>51</v>
      </c>
      <c r="P8751" s="148">
        <v>72</v>
      </c>
      <c r="R8751" s="9" t="s">
        <v>3734</v>
      </c>
      <c r="S8751">
        <v>24</v>
      </c>
      <c r="T8751"/>
      <c r="U8751" t="s">
        <v>5682</v>
      </c>
      <c r="V8751" s="13"/>
      <c r="Z8751"/>
    </row>
    <row r="8752" spans="1:26" ht="15" customHeight="1" x14ac:dyDescent="0.25">
      <c r="A8752" s="307">
        <v>25</v>
      </c>
      <c r="B8752" s="300" t="s">
        <v>3577</v>
      </c>
      <c r="C8752" s="300"/>
      <c r="D8752" s="300"/>
      <c r="E8752" s="300"/>
      <c r="F8752" s="300"/>
      <c r="G8752" s="300"/>
      <c r="H8752" s="300"/>
      <c r="I8752" s="300"/>
      <c r="J8752" s="319"/>
      <c r="K8752" s="320" t="s">
        <v>3334</v>
      </c>
      <c r="L8752" s="146"/>
      <c r="M8752" s="146" t="s">
        <v>6614</v>
      </c>
      <c r="N8752" s="157" t="s">
        <v>6637</v>
      </c>
      <c r="O8752" s="148">
        <v>51</v>
      </c>
      <c r="P8752" s="149">
        <v>106</v>
      </c>
      <c r="R8752" s="9" t="s">
        <v>3734</v>
      </c>
      <c r="S8752">
        <v>25</v>
      </c>
      <c r="T8752"/>
      <c r="U8752" t="s">
        <v>5682</v>
      </c>
      <c r="V8752" s="13"/>
      <c r="Z8752"/>
    </row>
    <row r="8753" spans="1:26" ht="15" customHeight="1" x14ac:dyDescent="0.25">
      <c r="A8753" s="305">
        <v>26</v>
      </c>
      <c r="B8753" s="300" t="s">
        <v>3578</v>
      </c>
      <c r="C8753" s="300"/>
      <c r="D8753" s="300"/>
      <c r="E8753" s="300"/>
      <c r="F8753" s="300"/>
      <c r="G8753" s="300"/>
      <c r="H8753" s="300"/>
      <c r="I8753" s="300"/>
      <c r="J8753" s="319"/>
      <c r="K8753" s="320" t="s">
        <v>3334</v>
      </c>
      <c r="L8753" s="146"/>
      <c r="M8753" s="146" t="s">
        <v>6614</v>
      </c>
      <c r="N8753" s="157" t="s">
        <v>6637</v>
      </c>
      <c r="O8753" s="148">
        <v>51</v>
      </c>
      <c r="P8753" s="149">
        <v>107</v>
      </c>
      <c r="R8753" s="9" t="s">
        <v>3734</v>
      </c>
      <c r="S8753">
        <v>26</v>
      </c>
      <c r="T8753"/>
      <c r="U8753" t="s">
        <v>5682</v>
      </c>
      <c r="V8753" s="13"/>
      <c r="Z8753"/>
    </row>
    <row r="8754" spans="1:26" ht="15" customHeight="1" x14ac:dyDescent="0.25">
      <c r="A8754" s="307"/>
      <c r="B8754" s="300" t="s">
        <v>3736</v>
      </c>
      <c r="C8754" s="300"/>
      <c r="D8754" s="300"/>
      <c r="E8754" s="300"/>
      <c r="F8754" s="306"/>
      <c r="G8754" s="300"/>
      <c r="H8754" s="300"/>
      <c r="I8754" s="300"/>
      <c r="J8754" s="319"/>
      <c r="K8754" s="320"/>
      <c r="L8754" s="146"/>
      <c r="M8754" s="146"/>
      <c r="N8754" s="147"/>
      <c r="O8754" s="148">
        <v>52</v>
      </c>
      <c r="P8754" s="149"/>
      <c r="Q8754" s="9">
        <v>250</v>
      </c>
      <c r="R8754" s="9" t="s">
        <v>3735</v>
      </c>
      <c r="S8754">
        <v>0</v>
      </c>
      <c r="T8754"/>
      <c r="V8754" s="13"/>
      <c r="Z8754"/>
    </row>
    <row r="8755" spans="1:26" ht="15" customHeight="1" x14ac:dyDescent="0.25">
      <c r="A8755" s="307">
        <v>1</v>
      </c>
      <c r="B8755" s="300" t="s">
        <v>3579</v>
      </c>
      <c r="C8755" s="300"/>
      <c r="D8755" s="300"/>
      <c r="E8755" s="300"/>
      <c r="F8755" s="300"/>
      <c r="G8755" s="300"/>
      <c r="H8755" s="300"/>
      <c r="I8755" s="300"/>
      <c r="J8755" s="319"/>
      <c r="K8755" s="320" t="s">
        <v>3334</v>
      </c>
      <c r="L8755" s="146"/>
      <c r="M8755" s="146"/>
      <c r="N8755" s="157" t="s">
        <v>6181</v>
      </c>
      <c r="O8755" s="148">
        <v>52</v>
      </c>
      <c r="P8755" s="149">
        <v>36</v>
      </c>
      <c r="R8755" s="9" t="s">
        <v>3735</v>
      </c>
      <c r="S8755">
        <v>1</v>
      </c>
      <c r="T8755"/>
      <c r="U8755" t="s">
        <v>5683</v>
      </c>
      <c r="V8755" s="13"/>
      <c r="Z8755"/>
    </row>
    <row r="8756" spans="1:26" ht="15" customHeight="1" x14ac:dyDescent="0.25">
      <c r="A8756" s="305"/>
      <c r="B8756" s="300" t="s">
        <v>3738</v>
      </c>
      <c r="C8756" s="300"/>
      <c r="D8756" s="300"/>
      <c r="E8756" s="300"/>
      <c r="F8756" s="306"/>
      <c r="G8756" s="300"/>
      <c r="H8756" s="300"/>
      <c r="I8756" s="300"/>
      <c r="J8756" s="319"/>
      <c r="K8756" s="320"/>
      <c r="L8756" s="146"/>
      <c r="M8756" s="146"/>
      <c r="N8756" s="147"/>
      <c r="O8756" s="148">
        <v>53</v>
      </c>
      <c r="P8756" s="149"/>
      <c r="Q8756" s="9">
        <v>260</v>
      </c>
      <c r="R8756" s="9" t="s">
        <v>3735</v>
      </c>
      <c r="S8756">
        <v>0</v>
      </c>
      <c r="T8756"/>
      <c r="V8756" s="13"/>
      <c r="Z8756"/>
    </row>
    <row r="8757" spans="1:26" ht="15" customHeight="1" x14ac:dyDescent="0.25">
      <c r="A8757" s="307">
        <v>1</v>
      </c>
      <c r="B8757" s="300" t="s">
        <v>3580</v>
      </c>
      <c r="C8757" s="300"/>
      <c r="D8757" s="300"/>
      <c r="E8757" s="300"/>
      <c r="F8757" s="300"/>
      <c r="G8757" s="300"/>
      <c r="H8757" s="300"/>
      <c r="I8757" s="300"/>
      <c r="J8757" s="319"/>
      <c r="K8757" s="320" t="s">
        <v>3334</v>
      </c>
      <c r="L8757" s="146" t="s">
        <v>6640</v>
      </c>
      <c r="M8757" s="146"/>
      <c r="N8757" s="157" t="s">
        <v>6179</v>
      </c>
      <c r="O8757" s="148">
        <v>53</v>
      </c>
      <c r="P8757" s="149">
        <v>38</v>
      </c>
      <c r="R8757" s="9" t="s">
        <v>3735</v>
      </c>
      <c r="S8757">
        <v>1</v>
      </c>
      <c r="T8757"/>
      <c r="U8757" t="s">
        <v>5683</v>
      </c>
      <c r="V8757" s="13"/>
      <c r="Z8757"/>
    </row>
    <row r="8758" spans="1:26" ht="15" customHeight="1" x14ac:dyDescent="0.25">
      <c r="A8758" s="307"/>
      <c r="B8758" s="300" t="s">
        <v>3739</v>
      </c>
      <c r="C8758" s="300"/>
      <c r="D8758" s="300"/>
      <c r="E8758" s="300"/>
      <c r="F8758" s="306"/>
      <c r="G8758" s="300"/>
      <c r="H8758" s="300"/>
      <c r="I8758" s="300"/>
      <c r="J8758" s="319"/>
      <c r="K8758" s="320"/>
      <c r="L8758" s="146"/>
      <c r="M8758" s="146"/>
      <c r="N8758" s="147"/>
      <c r="O8758" s="148">
        <v>54</v>
      </c>
      <c r="P8758" s="149"/>
      <c r="Q8758" s="9">
        <v>290</v>
      </c>
      <c r="R8758" s="9" t="s">
        <v>3735</v>
      </c>
      <c r="S8758">
        <v>0</v>
      </c>
      <c r="T8758"/>
      <c r="V8758" s="13"/>
      <c r="Z8758"/>
    </row>
    <row r="8759" spans="1:26" ht="15" customHeight="1" x14ac:dyDescent="0.25">
      <c r="A8759" s="305">
        <v>1</v>
      </c>
      <c r="B8759" s="300" t="s">
        <v>3581</v>
      </c>
      <c r="C8759" s="300"/>
      <c r="D8759" s="300"/>
      <c r="E8759" s="300"/>
      <c r="F8759" s="300"/>
      <c r="G8759" s="300"/>
      <c r="H8759" s="300"/>
      <c r="I8759" s="300"/>
      <c r="J8759" s="319"/>
      <c r="K8759" s="320" t="s">
        <v>3334</v>
      </c>
      <c r="L8759" s="146"/>
      <c r="M8759" s="146"/>
      <c r="N8759" s="157" t="s">
        <v>6193</v>
      </c>
      <c r="O8759" s="148">
        <v>54</v>
      </c>
      <c r="P8759" s="149">
        <v>39</v>
      </c>
      <c r="R8759" s="9" t="s">
        <v>3735</v>
      </c>
      <c r="S8759">
        <v>1</v>
      </c>
      <c r="T8759"/>
      <c r="U8759" t="s">
        <v>5688</v>
      </c>
      <c r="V8759" s="13"/>
      <c r="Z8759"/>
    </row>
    <row r="8760" spans="1:26" ht="15" customHeight="1" x14ac:dyDescent="0.25">
      <c r="A8760" s="307">
        <v>2</v>
      </c>
      <c r="B8760" s="300" t="s">
        <v>3582</v>
      </c>
      <c r="C8760" s="300"/>
      <c r="D8760" s="300"/>
      <c r="E8760" s="300"/>
      <c r="F8760" s="300"/>
      <c r="G8760" s="300"/>
      <c r="H8760" s="300"/>
      <c r="I8760" s="300"/>
      <c r="J8760" s="319"/>
      <c r="K8760" s="320" t="s">
        <v>3334</v>
      </c>
      <c r="L8760" s="146"/>
      <c r="M8760" s="146"/>
      <c r="N8760" s="157" t="s">
        <v>6193</v>
      </c>
      <c r="O8760" s="148">
        <v>54</v>
      </c>
      <c r="P8760" s="149">
        <v>40</v>
      </c>
      <c r="R8760" s="9" t="s">
        <v>3735</v>
      </c>
      <c r="S8760">
        <v>2</v>
      </c>
      <c r="T8760"/>
      <c r="U8760" t="s">
        <v>5688</v>
      </c>
      <c r="V8760" s="13"/>
      <c r="Z8760"/>
    </row>
    <row r="8761" spans="1:26" ht="15" customHeight="1" x14ac:dyDescent="0.25">
      <c r="A8761" s="305">
        <v>3</v>
      </c>
      <c r="B8761" s="300" t="s">
        <v>3583</v>
      </c>
      <c r="C8761" s="300"/>
      <c r="D8761" s="300"/>
      <c r="E8761" s="300"/>
      <c r="F8761" s="300"/>
      <c r="G8761" s="300"/>
      <c r="H8761" s="300"/>
      <c r="I8761" s="300"/>
      <c r="J8761" s="319"/>
      <c r="K8761" s="320" t="s">
        <v>3334</v>
      </c>
      <c r="L8761" s="146"/>
      <c r="M8761" s="146" t="s">
        <v>6615</v>
      </c>
      <c r="N8761" s="157" t="s">
        <v>6193</v>
      </c>
      <c r="O8761" s="148">
        <v>54</v>
      </c>
      <c r="P8761" s="149">
        <v>41</v>
      </c>
      <c r="R8761" s="9" t="s">
        <v>3735</v>
      </c>
      <c r="S8761">
        <v>3</v>
      </c>
      <c r="T8761"/>
      <c r="U8761" t="s">
        <v>5688</v>
      </c>
      <c r="V8761" s="13"/>
      <c r="Z8761"/>
    </row>
    <row r="8762" spans="1:26" ht="15" customHeight="1" x14ac:dyDescent="0.25">
      <c r="A8762" s="307">
        <v>4</v>
      </c>
      <c r="B8762" s="300" t="s">
        <v>3584</v>
      </c>
      <c r="C8762" s="300"/>
      <c r="D8762" s="300"/>
      <c r="E8762" s="300"/>
      <c r="F8762" s="300"/>
      <c r="G8762" s="300"/>
      <c r="H8762" s="300"/>
      <c r="I8762" s="300"/>
      <c r="J8762" s="319"/>
      <c r="K8762" s="320" t="s">
        <v>3334</v>
      </c>
      <c r="L8762" s="146"/>
      <c r="M8762" s="146"/>
      <c r="N8762" s="157" t="s">
        <v>6193</v>
      </c>
      <c r="O8762" s="148">
        <v>54</v>
      </c>
      <c r="P8762" s="149">
        <v>42</v>
      </c>
      <c r="R8762" s="9" t="s">
        <v>3735</v>
      </c>
      <c r="S8762">
        <v>4</v>
      </c>
      <c r="T8762"/>
      <c r="U8762" t="s">
        <v>5688</v>
      </c>
      <c r="V8762" s="13"/>
      <c r="Z8762"/>
    </row>
    <row r="8763" spans="1:26" ht="15" customHeight="1" x14ac:dyDescent="0.25">
      <c r="A8763" s="307"/>
      <c r="B8763" s="300" t="s">
        <v>6686</v>
      </c>
      <c r="C8763" s="300"/>
      <c r="D8763" s="300"/>
      <c r="E8763" s="300"/>
      <c r="F8763" s="306"/>
      <c r="G8763" s="300"/>
      <c r="H8763" s="300"/>
      <c r="I8763" s="300"/>
      <c r="J8763" s="319"/>
      <c r="K8763" s="320"/>
      <c r="L8763" s="146"/>
      <c r="M8763" s="146"/>
      <c r="N8763" s="147"/>
      <c r="O8763" s="148">
        <v>55</v>
      </c>
      <c r="P8763" s="149"/>
      <c r="Q8763" s="9">
        <v>20</v>
      </c>
      <c r="R8763" s="9" t="s">
        <v>3710</v>
      </c>
      <c r="S8763">
        <v>0</v>
      </c>
      <c r="T8763"/>
      <c r="V8763" s="13"/>
      <c r="Z8763"/>
    </row>
    <row r="8764" spans="1:26" ht="15" customHeight="1" x14ac:dyDescent="0.25">
      <c r="A8764" s="305">
        <v>1</v>
      </c>
      <c r="B8764" s="300" t="s">
        <v>3585</v>
      </c>
      <c r="C8764" s="300"/>
      <c r="D8764" s="300"/>
      <c r="E8764" s="300"/>
      <c r="F8764" s="300"/>
      <c r="G8764" s="300"/>
      <c r="H8764" s="300"/>
      <c r="I8764" s="300"/>
      <c r="J8764" s="319"/>
      <c r="K8764" s="320" t="s">
        <v>3334</v>
      </c>
      <c r="L8764" s="146"/>
      <c r="M8764" s="146" t="s">
        <v>6584</v>
      </c>
      <c r="N8764" s="157" t="s">
        <v>6638</v>
      </c>
      <c r="O8764" s="148">
        <v>55</v>
      </c>
      <c r="P8764" s="149">
        <v>15</v>
      </c>
      <c r="R8764" s="9" t="s">
        <v>3710</v>
      </c>
      <c r="S8764">
        <v>1</v>
      </c>
      <c r="T8764"/>
      <c r="U8764" t="s">
        <v>5682</v>
      </c>
      <c r="V8764" s="13"/>
      <c r="Z8764"/>
    </row>
    <row r="8765" spans="1:26" ht="15" customHeight="1" x14ac:dyDescent="0.25">
      <c r="A8765" s="305">
        <v>2</v>
      </c>
      <c r="B8765" s="300" t="s">
        <v>4382</v>
      </c>
      <c r="C8765" s="300"/>
      <c r="D8765" s="300"/>
      <c r="E8765" s="300"/>
      <c r="F8765" s="300"/>
      <c r="G8765" s="300"/>
      <c r="H8765" s="300"/>
      <c r="I8765" s="300"/>
      <c r="J8765" s="319"/>
      <c r="K8765" s="320" t="s">
        <v>3334</v>
      </c>
      <c r="L8765" s="146"/>
      <c r="M8765" s="146" t="s">
        <v>6584</v>
      </c>
      <c r="N8765" s="157" t="s">
        <v>6638</v>
      </c>
      <c r="O8765" s="148">
        <v>55</v>
      </c>
      <c r="P8765" s="149">
        <v>212</v>
      </c>
      <c r="R8765" s="9" t="s">
        <v>3710</v>
      </c>
      <c r="S8765">
        <v>2</v>
      </c>
      <c r="T8765"/>
      <c r="U8765" t="s">
        <v>5682</v>
      </c>
      <c r="V8765" s="13"/>
    </row>
    <row r="8766" spans="1:26" ht="15" customHeight="1" x14ac:dyDescent="0.25">
      <c r="A8766" s="305">
        <v>3</v>
      </c>
      <c r="B8766" s="300" t="s">
        <v>3586</v>
      </c>
      <c r="C8766" s="300"/>
      <c r="D8766" s="300"/>
      <c r="E8766" s="300"/>
      <c r="F8766" s="300"/>
      <c r="G8766" s="300"/>
      <c r="H8766" s="300"/>
      <c r="I8766" s="300"/>
      <c r="J8766" s="319"/>
      <c r="K8766" s="320" t="s">
        <v>3334</v>
      </c>
      <c r="L8766" s="146"/>
      <c r="M8766" s="146" t="s">
        <v>6584</v>
      </c>
      <c r="N8766" s="157" t="s">
        <v>6638</v>
      </c>
      <c r="O8766" s="148">
        <v>55</v>
      </c>
      <c r="P8766" s="149">
        <v>16</v>
      </c>
      <c r="R8766" s="9" t="s">
        <v>3710</v>
      </c>
      <c r="S8766">
        <v>3</v>
      </c>
      <c r="T8766"/>
      <c r="U8766" t="s">
        <v>5682</v>
      </c>
      <c r="V8766" s="13"/>
    </row>
    <row r="8767" spans="1:26" ht="15" customHeight="1" x14ac:dyDescent="0.25">
      <c r="A8767" s="305">
        <v>4</v>
      </c>
      <c r="B8767" s="300" t="s">
        <v>3587</v>
      </c>
      <c r="C8767" s="300"/>
      <c r="D8767" s="300"/>
      <c r="E8767" s="300"/>
      <c r="F8767" s="300"/>
      <c r="G8767" s="300"/>
      <c r="H8767" s="300"/>
      <c r="I8767" s="300"/>
      <c r="J8767" s="319"/>
      <c r="K8767" s="320" t="s">
        <v>3334</v>
      </c>
      <c r="L8767" s="146"/>
      <c r="M8767" s="146" t="s">
        <v>6584</v>
      </c>
      <c r="N8767" s="157" t="s">
        <v>6638</v>
      </c>
      <c r="O8767" s="148">
        <v>55</v>
      </c>
      <c r="P8767" s="149">
        <v>17</v>
      </c>
      <c r="R8767" s="9" t="s">
        <v>3710</v>
      </c>
      <c r="S8767">
        <v>4</v>
      </c>
      <c r="T8767"/>
      <c r="U8767" t="s">
        <v>5682</v>
      </c>
      <c r="V8767" s="13"/>
    </row>
    <row r="8768" spans="1:26" ht="15" customHeight="1" x14ac:dyDescent="0.25">
      <c r="A8768" s="305">
        <v>5</v>
      </c>
      <c r="B8768" s="300" t="s">
        <v>4384</v>
      </c>
      <c r="C8768" s="300"/>
      <c r="D8768" s="300"/>
      <c r="E8768" s="300"/>
      <c r="F8768" s="300"/>
      <c r="G8768" s="300"/>
      <c r="H8768" s="300"/>
      <c r="I8768" s="300"/>
      <c r="J8768" s="319"/>
      <c r="K8768" s="320" t="s">
        <v>3334</v>
      </c>
      <c r="L8768" s="146"/>
      <c r="M8768" s="146" t="s">
        <v>6584</v>
      </c>
      <c r="N8768" s="157" t="s">
        <v>6638</v>
      </c>
      <c r="O8768" s="148">
        <v>55</v>
      </c>
      <c r="P8768" s="149">
        <v>215</v>
      </c>
      <c r="R8768" s="9" t="s">
        <v>3710</v>
      </c>
      <c r="S8768">
        <v>5</v>
      </c>
      <c r="T8768"/>
      <c r="U8768" t="s">
        <v>5682</v>
      </c>
      <c r="V8768" s="13"/>
    </row>
    <row r="8769" spans="1:26" ht="15" customHeight="1" x14ac:dyDescent="0.25">
      <c r="A8769" s="305">
        <v>6</v>
      </c>
      <c r="B8769" s="300" t="s">
        <v>4383</v>
      </c>
      <c r="C8769" s="300"/>
      <c r="D8769" s="300"/>
      <c r="E8769" s="300"/>
      <c r="F8769" s="300"/>
      <c r="G8769" s="300"/>
      <c r="H8769" s="300"/>
      <c r="I8769" s="300"/>
      <c r="J8769" s="319"/>
      <c r="K8769" s="320" t="s">
        <v>3334</v>
      </c>
      <c r="L8769" s="146"/>
      <c r="M8769" s="146" t="s">
        <v>6609</v>
      </c>
      <c r="N8769" s="157" t="s">
        <v>6638</v>
      </c>
      <c r="O8769" s="148">
        <v>55</v>
      </c>
      <c r="P8769" s="149">
        <v>213</v>
      </c>
      <c r="R8769" s="9" t="s">
        <v>3710</v>
      </c>
      <c r="S8769">
        <v>6</v>
      </c>
      <c r="T8769"/>
      <c r="U8769" t="s">
        <v>5682</v>
      </c>
      <c r="V8769" s="13"/>
    </row>
    <row r="8770" spans="1:26" ht="15" customHeight="1" x14ac:dyDescent="0.25">
      <c r="A8770" s="305">
        <v>7</v>
      </c>
      <c r="B8770" s="300" t="s">
        <v>4385</v>
      </c>
      <c r="C8770" s="300"/>
      <c r="D8770" s="300"/>
      <c r="E8770" s="300"/>
      <c r="F8770" s="300"/>
      <c r="G8770" s="300"/>
      <c r="H8770" s="300"/>
      <c r="I8770" s="300"/>
      <c r="J8770" s="319"/>
      <c r="K8770" s="320" t="s">
        <v>3334</v>
      </c>
      <c r="L8770" s="146"/>
      <c r="M8770" s="146"/>
      <c r="N8770" s="157" t="s">
        <v>6638</v>
      </c>
      <c r="O8770" s="148">
        <v>55</v>
      </c>
      <c r="P8770" s="149">
        <v>214</v>
      </c>
      <c r="R8770" s="9" t="s">
        <v>3710</v>
      </c>
      <c r="S8770">
        <v>7</v>
      </c>
      <c r="T8770"/>
      <c r="U8770" t="s">
        <v>5682</v>
      </c>
      <c r="V8770" s="13"/>
    </row>
    <row r="8771" spans="1:26" ht="15" customHeight="1" x14ac:dyDescent="0.25">
      <c r="A8771" s="305">
        <v>8</v>
      </c>
      <c r="B8771" s="300" t="s">
        <v>3588</v>
      </c>
      <c r="C8771" s="300"/>
      <c r="D8771" s="300"/>
      <c r="E8771" s="300"/>
      <c r="F8771" s="300"/>
      <c r="G8771" s="300"/>
      <c r="H8771" s="300"/>
      <c r="I8771" s="300"/>
      <c r="J8771" s="319"/>
      <c r="K8771" s="320" t="s">
        <v>3334</v>
      </c>
      <c r="L8771" s="146"/>
      <c r="M8771" s="146"/>
      <c r="N8771" s="157" t="s">
        <v>6638</v>
      </c>
      <c r="O8771" s="148">
        <v>55</v>
      </c>
      <c r="P8771" s="149">
        <v>18</v>
      </c>
      <c r="R8771" s="9" t="s">
        <v>3710</v>
      </c>
      <c r="S8771">
        <v>8</v>
      </c>
      <c r="T8771"/>
      <c r="U8771" t="s">
        <v>5682</v>
      </c>
      <c r="V8771" s="13"/>
    </row>
    <row r="8772" spans="1:26" ht="15" customHeight="1" x14ac:dyDescent="0.25">
      <c r="A8772" s="305">
        <v>9</v>
      </c>
      <c r="B8772" s="300" t="s">
        <v>3589</v>
      </c>
      <c r="C8772" s="300"/>
      <c r="D8772" s="300"/>
      <c r="E8772" s="300"/>
      <c r="F8772" s="300"/>
      <c r="G8772" s="300"/>
      <c r="H8772" s="300"/>
      <c r="I8772" s="300"/>
      <c r="J8772" s="319"/>
      <c r="K8772" s="320" t="s">
        <v>3334</v>
      </c>
      <c r="L8772" s="146"/>
      <c r="M8772" s="146"/>
      <c r="N8772" s="157" t="s">
        <v>6638</v>
      </c>
      <c r="O8772" s="148">
        <v>55</v>
      </c>
      <c r="P8772" s="149">
        <v>19</v>
      </c>
      <c r="R8772" s="9" t="s">
        <v>3710</v>
      </c>
      <c r="S8772">
        <v>9</v>
      </c>
      <c r="T8772"/>
      <c r="U8772" t="s">
        <v>5682</v>
      </c>
      <c r="V8772" s="13"/>
    </row>
    <row r="8773" spans="1:26" ht="15" customHeight="1" x14ac:dyDescent="0.25">
      <c r="A8773" s="305">
        <v>10</v>
      </c>
      <c r="B8773" s="300" t="s">
        <v>3590</v>
      </c>
      <c r="C8773" s="300"/>
      <c r="D8773" s="300"/>
      <c r="E8773" s="300"/>
      <c r="F8773" s="300"/>
      <c r="G8773" s="300"/>
      <c r="H8773" s="300"/>
      <c r="I8773" s="300"/>
      <c r="J8773" s="319"/>
      <c r="K8773" s="320" t="s">
        <v>3334</v>
      </c>
      <c r="L8773" s="146"/>
      <c r="M8773" s="146" t="s">
        <v>6615</v>
      </c>
      <c r="N8773" s="157" t="s">
        <v>6638</v>
      </c>
      <c r="O8773" s="148">
        <v>55</v>
      </c>
      <c r="P8773" s="149">
        <v>20</v>
      </c>
      <c r="R8773" s="9" t="s">
        <v>3710</v>
      </c>
      <c r="S8773">
        <v>10</v>
      </c>
      <c r="T8773"/>
      <c r="U8773" t="s">
        <v>5682</v>
      </c>
      <c r="V8773" s="13"/>
    </row>
    <row r="8774" spans="1:26" ht="15" customHeight="1" x14ac:dyDescent="0.25">
      <c r="A8774" s="305">
        <v>11</v>
      </c>
      <c r="B8774" s="300" t="s">
        <v>3591</v>
      </c>
      <c r="C8774" s="300"/>
      <c r="D8774" s="300"/>
      <c r="E8774" s="300"/>
      <c r="F8774" s="300"/>
      <c r="G8774" s="300"/>
      <c r="H8774" s="300"/>
      <c r="I8774" s="300"/>
      <c r="J8774" s="319"/>
      <c r="K8774" s="320" t="s">
        <v>3334</v>
      </c>
      <c r="L8774" s="146"/>
      <c r="M8774" s="146"/>
      <c r="N8774" s="157" t="s">
        <v>6638</v>
      </c>
      <c r="O8774" s="148">
        <v>55</v>
      </c>
      <c r="P8774" s="149">
        <v>21</v>
      </c>
      <c r="R8774" s="9" t="s">
        <v>3710</v>
      </c>
      <c r="S8774">
        <v>11</v>
      </c>
      <c r="T8774"/>
      <c r="U8774" t="s">
        <v>5682</v>
      </c>
      <c r="V8774" s="13"/>
    </row>
    <row r="8775" spans="1:26" ht="15" customHeight="1" x14ac:dyDescent="0.25">
      <c r="A8775" s="305">
        <v>12</v>
      </c>
      <c r="B8775" s="300" t="s">
        <v>3592</v>
      </c>
      <c r="C8775" s="300"/>
      <c r="D8775" s="300"/>
      <c r="E8775" s="300"/>
      <c r="F8775" s="300"/>
      <c r="G8775" s="300"/>
      <c r="H8775" s="300"/>
      <c r="I8775" s="300"/>
      <c r="J8775" s="319"/>
      <c r="K8775" s="320" t="s">
        <v>3334</v>
      </c>
      <c r="L8775" s="146"/>
      <c r="M8775" s="146"/>
      <c r="N8775" s="157" t="s">
        <v>6638</v>
      </c>
      <c r="O8775" s="148">
        <v>55</v>
      </c>
      <c r="P8775" s="149">
        <v>25</v>
      </c>
      <c r="R8775" s="9" t="s">
        <v>3710</v>
      </c>
      <c r="S8775">
        <v>12</v>
      </c>
      <c r="T8775"/>
      <c r="U8775" t="s">
        <v>5682</v>
      </c>
      <c r="V8775" s="13"/>
    </row>
    <row r="8776" spans="1:26" ht="15" customHeight="1" x14ac:dyDescent="0.25">
      <c r="A8776" s="305"/>
      <c r="B8776" s="300" t="s">
        <v>3740</v>
      </c>
      <c r="C8776" s="300"/>
      <c r="D8776" s="300"/>
      <c r="E8776" s="300"/>
      <c r="F8776" s="306"/>
      <c r="G8776" s="300"/>
      <c r="H8776" s="300"/>
      <c r="I8776" s="300"/>
      <c r="J8776" s="319"/>
      <c r="K8776" s="320"/>
      <c r="L8776" s="146"/>
      <c r="M8776" s="146"/>
      <c r="N8776" s="147"/>
      <c r="O8776" s="148">
        <v>56</v>
      </c>
      <c r="P8776" s="149"/>
      <c r="Q8776" s="9">
        <v>310</v>
      </c>
      <c r="R8776" s="9" t="s">
        <v>3694</v>
      </c>
      <c r="S8776">
        <v>0</v>
      </c>
      <c r="T8776"/>
      <c r="V8776" s="13"/>
    </row>
    <row r="8777" spans="1:26" ht="15" customHeight="1" x14ac:dyDescent="0.25">
      <c r="A8777" s="305">
        <v>1</v>
      </c>
      <c r="B8777" s="300" t="s">
        <v>3473</v>
      </c>
      <c r="C8777" s="300"/>
      <c r="D8777" s="300"/>
      <c r="E8777" s="300"/>
      <c r="F8777" s="300"/>
      <c r="G8777" s="300"/>
      <c r="H8777" s="300"/>
      <c r="I8777" s="300"/>
      <c r="J8777" s="319"/>
      <c r="K8777" s="320" t="s">
        <v>3334</v>
      </c>
      <c r="L8777" s="146"/>
      <c r="M8777" s="146"/>
      <c r="N8777" s="147"/>
      <c r="O8777" s="148">
        <v>56</v>
      </c>
      <c r="P8777" s="149">
        <v>65</v>
      </c>
      <c r="R8777" s="9" t="s">
        <v>3694</v>
      </c>
      <c r="S8777">
        <v>1</v>
      </c>
      <c r="T8777"/>
      <c r="U8777" t="s">
        <v>5688</v>
      </c>
      <c r="V8777" s="13"/>
    </row>
    <row r="8778" spans="1:26" ht="15" customHeight="1" x14ac:dyDescent="0.25">
      <c r="A8778" s="305">
        <v>2</v>
      </c>
      <c r="B8778" s="300" t="s">
        <v>3474</v>
      </c>
      <c r="C8778" s="300"/>
      <c r="D8778" s="300"/>
      <c r="E8778" s="300"/>
      <c r="F8778" s="300"/>
      <c r="G8778" s="300"/>
      <c r="H8778" s="300"/>
      <c r="I8778" s="300"/>
      <c r="J8778" s="319"/>
      <c r="K8778" s="320" t="s">
        <v>3334</v>
      </c>
      <c r="L8778" s="146"/>
      <c r="M8778" s="146"/>
      <c r="N8778" s="147"/>
      <c r="O8778" s="148">
        <v>56</v>
      </c>
      <c r="P8778" s="149">
        <v>66</v>
      </c>
      <c r="R8778" s="9" t="s">
        <v>3694</v>
      </c>
      <c r="S8778">
        <v>2</v>
      </c>
      <c r="T8778"/>
      <c r="U8778" t="s">
        <v>5688</v>
      </c>
      <c r="V8778" s="13"/>
    </row>
    <row r="8779" spans="1:26" ht="15" customHeight="1" x14ac:dyDescent="0.25">
      <c r="A8779" s="305"/>
      <c r="B8779" s="300" t="s">
        <v>3741</v>
      </c>
      <c r="C8779" s="300"/>
      <c r="D8779" s="300"/>
      <c r="E8779" s="300"/>
      <c r="F8779" s="306"/>
      <c r="G8779" s="300"/>
      <c r="H8779" s="300"/>
      <c r="I8779" s="300"/>
      <c r="J8779" s="319"/>
      <c r="K8779" s="320"/>
      <c r="L8779" s="146"/>
      <c r="M8779" s="146"/>
      <c r="N8779" s="147"/>
      <c r="O8779" s="148">
        <v>57</v>
      </c>
      <c r="P8779" s="149"/>
      <c r="Q8779" s="9">
        <v>620</v>
      </c>
      <c r="R8779" s="9" t="s">
        <v>3727</v>
      </c>
      <c r="S8779">
        <v>0</v>
      </c>
      <c r="T8779"/>
      <c r="V8779" s="13"/>
    </row>
    <row r="8780" spans="1:26" ht="15" customHeight="1" x14ac:dyDescent="0.25">
      <c r="A8780" s="305">
        <v>1</v>
      </c>
      <c r="B8780" s="300" t="s">
        <v>3787</v>
      </c>
      <c r="C8780" s="300"/>
      <c r="D8780" s="300"/>
      <c r="E8780" s="300"/>
      <c r="F8780" s="300"/>
      <c r="G8780" s="300"/>
      <c r="H8780" s="300"/>
      <c r="I8780" s="300"/>
      <c r="J8780" s="319"/>
      <c r="K8780" s="320" t="s">
        <v>3334</v>
      </c>
      <c r="L8780" s="154"/>
      <c r="M8780" s="154"/>
      <c r="N8780" s="155"/>
      <c r="O8780" s="148">
        <v>57</v>
      </c>
      <c r="P8780" s="149">
        <v>209</v>
      </c>
      <c r="R8780" s="9" t="s">
        <v>3727</v>
      </c>
      <c r="S8780">
        <v>1</v>
      </c>
      <c r="T8780"/>
      <c r="U8780" t="s">
        <v>5689</v>
      </c>
      <c r="V8780" s="13"/>
    </row>
    <row r="8781" spans="1:26" ht="15" customHeight="1" x14ac:dyDescent="0.25">
      <c r="A8781" s="305"/>
      <c r="B8781" s="300" t="s">
        <v>3742</v>
      </c>
      <c r="C8781" s="300"/>
      <c r="D8781" s="300"/>
      <c r="E8781" s="300"/>
      <c r="F8781" s="306"/>
      <c r="G8781" s="300"/>
      <c r="H8781" s="300"/>
      <c r="I8781" s="300"/>
      <c r="J8781" s="319"/>
      <c r="K8781" s="320"/>
      <c r="L8781" s="154"/>
      <c r="M8781" s="154"/>
      <c r="N8781" s="155"/>
      <c r="O8781" s="148">
        <v>58</v>
      </c>
      <c r="P8781" s="149"/>
      <c r="Q8781" s="9">
        <v>570</v>
      </c>
      <c r="R8781" s="9" t="s">
        <v>3737</v>
      </c>
      <c r="S8781">
        <v>0</v>
      </c>
      <c r="T8781"/>
      <c r="V8781" s="13"/>
      <c r="Z8781"/>
    </row>
    <row r="8782" spans="1:26" ht="15" customHeight="1" x14ac:dyDescent="0.25">
      <c r="A8782" s="305">
        <v>1</v>
      </c>
      <c r="B8782" s="300" t="s">
        <v>3475</v>
      </c>
      <c r="C8782" s="300"/>
      <c r="D8782" s="300"/>
      <c r="E8782" s="300"/>
      <c r="F8782" s="300"/>
      <c r="G8782" s="300"/>
      <c r="H8782" s="300"/>
      <c r="I8782" s="300"/>
      <c r="J8782" s="319"/>
      <c r="K8782" s="320" t="s">
        <v>3334</v>
      </c>
      <c r="L8782" s="146"/>
      <c r="M8782" s="146"/>
      <c r="N8782" s="157" t="s">
        <v>6639</v>
      </c>
      <c r="O8782" s="148">
        <v>58</v>
      </c>
      <c r="P8782" s="149">
        <v>208</v>
      </c>
      <c r="R8782" s="9" t="s">
        <v>3737</v>
      </c>
      <c r="S8782">
        <v>1</v>
      </c>
      <c r="T8782"/>
      <c r="U8782" t="s">
        <v>5681</v>
      </c>
      <c r="V8782" s="13"/>
      <c r="Z8782"/>
    </row>
    <row r="8783" spans="1:26" ht="15" customHeight="1" x14ac:dyDescent="0.25">
      <c r="A8783" s="307"/>
      <c r="B8783" s="300" t="s">
        <v>3289</v>
      </c>
      <c r="C8783" s="300"/>
      <c r="D8783" s="300"/>
      <c r="E8783" s="300"/>
      <c r="F8783" s="306"/>
      <c r="G8783" s="300"/>
      <c r="H8783" s="300"/>
      <c r="I8783" s="300"/>
      <c r="J8783" s="319"/>
      <c r="K8783" s="321"/>
      <c r="L8783" s="146"/>
      <c r="M8783" s="146"/>
      <c r="N8783" s="147"/>
      <c r="O8783" s="148">
        <v>61</v>
      </c>
      <c r="P8783" s="149"/>
      <c r="Q8783" s="9">
        <v>120</v>
      </c>
      <c r="R8783" s="9" t="s">
        <v>3743</v>
      </c>
      <c r="S8783">
        <v>0</v>
      </c>
      <c r="T8783"/>
      <c r="V8783" s="13"/>
      <c r="Z8783"/>
    </row>
    <row r="8784" spans="1:26" ht="15" customHeight="1" x14ac:dyDescent="0.25">
      <c r="A8784" s="305">
        <v>1</v>
      </c>
      <c r="B8784" s="300" t="s">
        <v>3593</v>
      </c>
      <c r="C8784" s="300"/>
      <c r="D8784" s="300"/>
      <c r="E8784" s="300"/>
      <c r="F8784" s="300"/>
      <c r="G8784" s="300"/>
      <c r="H8784" s="300"/>
      <c r="I8784" s="300"/>
      <c r="J8784" s="319"/>
      <c r="K8784" s="22" t="s">
        <v>3430</v>
      </c>
      <c r="L8784" s="146"/>
      <c r="M8784" s="146" t="s">
        <v>6679</v>
      </c>
      <c r="N8784" s="147"/>
      <c r="O8784" s="148">
        <v>61</v>
      </c>
      <c r="P8784" s="149">
        <v>138</v>
      </c>
      <c r="R8784" s="9" t="s">
        <v>3743</v>
      </c>
      <c r="S8784">
        <v>1</v>
      </c>
      <c r="T8784"/>
      <c r="U8784" t="s">
        <v>5682</v>
      </c>
      <c r="V8784" s="13"/>
      <c r="Z8784"/>
    </row>
    <row r="8785" spans="1:26" ht="15" customHeight="1" x14ac:dyDescent="0.25">
      <c r="A8785" s="305">
        <v>2</v>
      </c>
      <c r="B8785" s="300" t="s">
        <v>3594</v>
      </c>
      <c r="C8785" s="300"/>
      <c r="D8785" s="300"/>
      <c r="E8785" s="300"/>
      <c r="F8785" s="300"/>
      <c r="G8785" s="300"/>
      <c r="H8785" s="300"/>
      <c r="I8785" s="300"/>
      <c r="J8785" s="319"/>
      <c r="K8785" s="22" t="s">
        <v>3430</v>
      </c>
      <c r="L8785" s="146"/>
      <c r="M8785" s="146" t="s">
        <v>6679</v>
      </c>
      <c r="N8785" s="147"/>
      <c r="O8785" s="148">
        <v>61</v>
      </c>
      <c r="P8785" s="149">
        <v>139</v>
      </c>
      <c r="R8785" s="9" t="s">
        <v>3743</v>
      </c>
      <c r="S8785">
        <v>2</v>
      </c>
      <c r="T8785"/>
      <c r="U8785" t="s">
        <v>5682</v>
      </c>
      <c r="V8785" s="13"/>
      <c r="Z8785"/>
    </row>
    <row r="8786" spans="1:26" ht="15" customHeight="1" x14ac:dyDescent="0.25">
      <c r="A8786" s="305">
        <v>3</v>
      </c>
      <c r="B8786" s="300" t="s">
        <v>3595</v>
      </c>
      <c r="C8786" s="300"/>
      <c r="D8786" s="300"/>
      <c r="E8786" s="300"/>
      <c r="F8786" s="300"/>
      <c r="G8786" s="300"/>
      <c r="H8786" s="300"/>
      <c r="I8786" s="300"/>
      <c r="J8786" s="319"/>
      <c r="K8786" s="22" t="s">
        <v>3430</v>
      </c>
      <c r="L8786" s="146"/>
      <c r="M8786" s="146"/>
      <c r="N8786" s="147"/>
      <c r="O8786" s="148">
        <v>61</v>
      </c>
      <c r="P8786" s="149">
        <v>140</v>
      </c>
      <c r="R8786" s="9" t="s">
        <v>3743</v>
      </c>
      <c r="S8786">
        <v>3</v>
      </c>
      <c r="T8786"/>
      <c r="U8786" t="s">
        <v>5682</v>
      </c>
      <c r="V8786" s="13"/>
      <c r="Z8786"/>
    </row>
    <row r="8787" spans="1:26" ht="15" customHeight="1" x14ac:dyDescent="0.25">
      <c r="A8787" s="305">
        <v>4</v>
      </c>
      <c r="B8787" s="300" t="s">
        <v>3596</v>
      </c>
      <c r="C8787" s="300"/>
      <c r="D8787" s="300"/>
      <c r="E8787" s="300"/>
      <c r="F8787" s="300"/>
      <c r="G8787" s="300"/>
      <c r="H8787" s="300"/>
      <c r="I8787" s="300"/>
      <c r="J8787" s="319"/>
      <c r="K8787" s="22" t="s">
        <v>3430</v>
      </c>
      <c r="L8787" s="146"/>
      <c r="M8787" s="146" t="s">
        <v>6684</v>
      </c>
      <c r="N8787" s="147"/>
      <c r="O8787" s="148">
        <v>61</v>
      </c>
      <c r="P8787" s="149">
        <v>141</v>
      </c>
      <c r="R8787" s="9" t="s">
        <v>3743</v>
      </c>
      <c r="S8787">
        <v>4</v>
      </c>
      <c r="T8787"/>
      <c r="U8787" t="s">
        <v>5682</v>
      </c>
      <c r="V8787" s="13"/>
      <c r="Z8787"/>
    </row>
    <row r="8788" spans="1:26" ht="15" customHeight="1" x14ac:dyDescent="0.25">
      <c r="A8788" s="305">
        <v>5</v>
      </c>
      <c r="B8788" s="300" t="s">
        <v>3597</v>
      </c>
      <c r="C8788" s="300"/>
      <c r="D8788" s="300"/>
      <c r="E8788" s="300"/>
      <c r="F8788" s="300"/>
      <c r="G8788" s="300"/>
      <c r="H8788" s="300"/>
      <c r="I8788" s="300"/>
      <c r="J8788" s="319"/>
      <c r="K8788" s="22" t="s">
        <v>3430</v>
      </c>
      <c r="L8788" s="146"/>
      <c r="M8788" s="146"/>
      <c r="N8788" s="147"/>
      <c r="O8788" s="148">
        <v>61</v>
      </c>
      <c r="P8788" s="149">
        <v>142</v>
      </c>
      <c r="R8788" s="9" t="s">
        <v>3743</v>
      </c>
      <c r="S8788">
        <v>5</v>
      </c>
      <c r="T8788"/>
      <c r="U8788" t="s">
        <v>5682</v>
      </c>
      <c r="V8788" s="13"/>
      <c r="Z8788"/>
    </row>
    <row r="8789" spans="1:26" ht="15" customHeight="1" x14ac:dyDescent="0.25">
      <c r="A8789" s="305">
        <v>6</v>
      </c>
      <c r="B8789" s="300" t="s">
        <v>3598</v>
      </c>
      <c r="C8789" s="300"/>
      <c r="D8789" s="300"/>
      <c r="E8789" s="300"/>
      <c r="F8789" s="300"/>
      <c r="G8789" s="300"/>
      <c r="H8789" s="300"/>
      <c r="I8789" s="300"/>
      <c r="J8789" s="319"/>
      <c r="K8789" s="22" t="s">
        <v>3430</v>
      </c>
      <c r="L8789" s="146"/>
      <c r="M8789" s="146" t="s">
        <v>6682</v>
      </c>
      <c r="N8789" s="147"/>
      <c r="O8789" s="148">
        <v>61</v>
      </c>
      <c r="P8789" s="149">
        <v>143</v>
      </c>
      <c r="R8789" s="9" t="s">
        <v>3743</v>
      </c>
      <c r="S8789">
        <v>6</v>
      </c>
      <c r="T8789"/>
      <c r="U8789" t="s">
        <v>5682</v>
      </c>
      <c r="V8789" s="13"/>
      <c r="Z8789"/>
    </row>
    <row r="8790" spans="1:26" ht="15" customHeight="1" x14ac:dyDescent="0.25">
      <c r="A8790" s="305">
        <v>7</v>
      </c>
      <c r="B8790" s="300" t="s">
        <v>3599</v>
      </c>
      <c r="C8790" s="300"/>
      <c r="D8790" s="300"/>
      <c r="E8790" s="300"/>
      <c r="F8790" s="300"/>
      <c r="G8790" s="300"/>
      <c r="H8790" s="300"/>
      <c r="I8790" s="300"/>
      <c r="J8790" s="319"/>
      <c r="K8790" s="22" t="s">
        <v>3430</v>
      </c>
      <c r="L8790" s="146"/>
      <c r="M8790" s="146" t="s">
        <v>6917</v>
      </c>
      <c r="N8790" s="147"/>
      <c r="O8790" s="148">
        <v>61</v>
      </c>
      <c r="P8790" s="149">
        <v>144</v>
      </c>
      <c r="R8790" s="9" t="s">
        <v>3743</v>
      </c>
      <c r="S8790">
        <v>7</v>
      </c>
      <c r="T8790"/>
      <c r="U8790" t="s">
        <v>5682</v>
      </c>
      <c r="V8790" s="13"/>
      <c r="Z8790"/>
    </row>
    <row r="8791" spans="1:26" ht="15" customHeight="1" x14ac:dyDescent="0.25">
      <c r="A8791" s="305">
        <v>8</v>
      </c>
      <c r="B8791" s="300" t="s">
        <v>3600</v>
      </c>
      <c r="C8791" s="300"/>
      <c r="D8791" s="300"/>
      <c r="E8791" s="300"/>
      <c r="F8791" s="300"/>
      <c r="G8791" s="300"/>
      <c r="H8791" s="300"/>
      <c r="I8791" s="300"/>
      <c r="J8791" s="319"/>
      <c r="K8791" s="22" t="s">
        <v>3430</v>
      </c>
      <c r="L8791" s="146"/>
      <c r="M8791" s="146"/>
      <c r="N8791" s="147"/>
      <c r="O8791" s="148">
        <v>61</v>
      </c>
      <c r="P8791" s="149">
        <v>145</v>
      </c>
      <c r="R8791" s="9" t="s">
        <v>3743</v>
      </c>
      <c r="S8791">
        <v>8</v>
      </c>
      <c r="T8791"/>
      <c r="U8791" t="s">
        <v>5682</v>
      </c>
      <c r="V8791" s="13"/>
      <c r="Z8791"/>
    </row>
    <row r="8792" spans="1:26" ht="15" customHeight="1" x14ac:dyDescent="0.25">
      <c r="A8792" s="305">
        <v>9</v>
      </c>
      <c r="B8792" s="300" t="s">
        <v>3601</v>
      </c>
      <c r="C8792" s="300"/>
      <c r="D8792" s="300"/>
      <c r="E8792" s="300"/>
      <c r="F8792" s="300"/>
      <c r="G8792" s="300"/>
      <c r="H8792" s="300"/>
      <c r="I8792" s="300"/>
      <c r="J8792" s="319"/>
      <c r="K8792" s="22" t="s">
        <v>3430</v>
      </c>
      <c r="L8792" s="146"/>
      <c r="M8792" s="146" t="s">
        <v>6616</v>
      </c>
      <c r="N8792" s="147"/>
      <c r="O8792" s="148">
        <v>61</v>
      </c>
      <c r="P8792" s="149">
        <v>146</v>
      </c>
      <c r="R8792" s="9" t="s">
        <v>3743</v>
      </c>
      <c r="S8792">
        <v>9</v>
      </c>
      <c r="T8792"/>
      <c r="U8792" t="s">
        <v>5682</v>
      </c>
      <c r="V8792" s="13"/>
      <c r="Z8792"/>
    </row>
    <row r="8793" spans="1:26" ht="15" customHeight="1" x14ac:dyDescent="0.25">
      <c r="A8793" s="305">
        <v>10</v>
      </c>
      <c r="B8793" s="300" t="s">
        <v>3602</v>
      </c>
      <c r="C8793" s="300"/>
      <c r="D8793" s="300"/>
      <c r="E8793" s="300"/>
      <c r="F8793" s="300"/>
      <c r="G8793" s="300"/>
      <c r="H8793" s="300"/>
      <c r="I8793" s="300"/>
      <c r="J8793" s="319"/>
      <c r="K8793" s="22" t="s">
        <v>3430</v>
      </c>
      <c r="L8793" s="146"/>
      <c r="M8793" s="146" t="s">
        <v>6677</v>
      </c>
      <c r="N8793" s="147"/>
      <c r="O8793" s="148">
        <v>61</v>
      </c>
      <c r="P8793" s="149">
        <v>147</v>
      </c>
      <c r="R8793" s="9" t="s">
        <v>3743</v>
      </c>
      <c r="S8793">
        <v>10</v>
      </c>
      <c r="T8793"/>
      <c r="U8793" t="s">
        <v>5682</v>
      </c>
      <c r="V8793" s="13"/>
      <c r="Z8793"/>
    </row>
    <row r="8794" spans="1:26" ht="15" customHeight="1" x14ac:dyDescent="0.25">
      <c r="A8794" s="305">
        <v>11</v>
      </c>
      <c r="B8794" s="300" t="s">
        <v>3603</v>
      </c>
      <c r="C8794" s="300"/>
      <c r="D8794" s="300"/>
      <c r="E8794" s="300"/>
      <c r="F8794" s="300"/>
      <c r="G8794" s="300"/>
      <c r="H8794" s="300"/>
      <c r="I8794" s="300"/>
      <c r="J8794" s="319"/>
      <c r="K8794" s="22" t="s">
        <v>3430</v>
      </c>
      <c r="L8794" s="146"/>
      <c r="M8794" s="146" t="s">
        <v>6617</v>
      </c>
      <c r="N8794" s="147"/>
      <c r="O8794" s="148">
        <v>61</v>
      </c>
      <c r="P8794" s="149">
        <v>148</v>
      </c>
      <c r="R8794" s="9" t="s">
        <v>3743</v>
      </c>
      <c r="S8794">
        <v>11</v>
      </c>
      <c r="T8794"/>
      <c r="U8794" t="s">
        <v>5682</v>
      </c>
      <c r="V8794" s="13"/>
      <c r="Z8794"/>
    </row>
    <row r="8795" spans="1:26" ht="15" customHeight="1" x14ac:dyDescent="0.25">
      <c r="A8795" s="305">
        <v>12</v>
      </c>
      <c r="B8795" s="300" t="s">
        <v>3604</v>
      </c>
      <c r="C8795" s="300"/>
      <c r="D8795" s="300"/>
      <c r="E8795" s="300"/>
      <c r="F8795" s="300"/>
      <c r="G8795" s="300"/>
      <c r="H8795" s="300"/>
      <c r="I8795" s="300"/>
      <c r="J8795" s="319"/>
      <c r="K8795" s="22" t="s">
        <v>3430</v>
      </c>
      <c r="L8795" s="146"/>
      <c r="M8795" s="146" t="s">
        <v>6618</v>
      </c>
      <c r="N8795" s="147"/>
      <c r="O8795" s="148">
        <v>61</v>
      </c>
      <c r="P8795" s="149">
        <v>149</v>
      </c>
      <c r="R8795" s="9" t="s">
        <v>3743</v>
      </c>
      <c r="S8795">
        <v>12</v>
      </c>
      <c r="T8795"/>
      <c r="U8795" t="s">
        <v>5682</v>
      </c>
      <c r="V8795" s="13"/>
      <c r="Z8795"/>
    </row>
    <row r="8796" spans="1:26" ht="15" customHeight="1" x14ac:dyDescent="0.25">
      <c r="A8796" s="305">
        <v>13</v>
      </c>
      <c r="B8796" s="300" t="s">
        <v>3605</v>
      </c>
      <c r="C8796" s="300"/>
      <c r="D8796" s="300"/>
      <c r="E8796" s="300"/>
      <c r="F8796" s="300"/>
      <c r="G8796" s="300"/>
      <c r="H8796" s="300"/>
      <c r="I8796" s="300"/>
      <c r="J8796" s="319"/>
      <c r="K8796" s="22" t="s">
        <v>3430</v>
      </c>
      <c r="L8796" s="146"/>
      <c r="M8796" s="146" t="s">
        <v>6677</v>
      </c>
      <c r="N8796" s="147"/>
      <c r="O8796" s="148">
        <v>61</v>
      </c>
      <c r="P8796" s="149">
        <v>150</v>
      </c>
      <c r="R8796" s="9" t="s">
        <v>3743</v>
      </c>
      <c r="S8796">
        <v>13</v>
      </c>
      <c r="T8796"/>
      <c r="U8796" t="s">
        <v>5682</v>
      </c>
      <c r="V8796" s="13"/>
      <c r="Z8796"/>
    </row>
    <row r="8797" spans="1:26" ht="15" customHeight="1" x14ac:dyDescent="0.25">
      <c r="A8797" s="305">
        <v>14</v>
      </c>
      <c r="B8797" s="300" t="s">
        <v>3606</v>
      </c>
      <c r="C8797" s="300"/>
      <c r="D8797" s="300"/>
      <c r="E8797" s="300"/>
      <c r="F8797" s="300"/>
      <c r="G8797" s="300"/>
      <c r="H8797" s="300"/>
      <c r="I8797" s="300"/>
      <c r="J8797" s="319"/>
      <c r="K8797" s="22" t="s">
        <v>3430</v>
      </c>
      <c r="L8797" s="146"/>
      <c r="M8797" s="146" t="s">
        <v>6618</v>
      </c>
      <c r="N8797" s="147"/>
      <c r="O8797" s="148">
        <v>61</v>
      </c>
      <c r="P8797" s="149">
        <v>151</v>
      </c>
      <c r="R8797" s="9" t="s">
        <v>3743</v>
      </c>
      <c r="S8797">
        <v>14</v>
      </c>
      <c r="T8797"/>
      <c r="U8797" t="s">
        <v>5682</v>
      </c>
      <c r="V8797" s="13"/>
      <c r="Z8797"/>
    </row>
    <row r="8798" spans="1:26" ht="15" customHeight="1" x14ac:dyDescent="0.25">
      <c r="A8798" s="305">
        <v>15</v>
      </c>
      <c r="B8798" s="300" t="s">
        <v>3607</v>
      </c>
      <c r="C8798" s="300"/>
      <c r="D8798" s="300"/>
      <c r="E8798" s="300"/>
      <c r="F8798" s="300"/>
      <c r="G8798" s="300"/>
      <c r="H8798" s="300"/>
      <c r="I8798" s="300"/>
      <c r="J8798" s="319"/>
      <c r="K8798" s="22" t="s">
        <v>3430</v>
      </c>
      <c r="L8798" s="146"/>
      <c r="M8798" s="146" t="s">
        <v>6678</v>
      </c>
      <c r="N8798" s="147"/>
      <c r="O8798" s="148">
        <v>61</v>
      </c>
      <c r="P8798" s="149">
        <v>152</v>
      </c>
      <c r="R8798" s="9" t="s">
        <v>3743</v>
      </c>
      <c r="S8798">
        <v>15</v>
      </c>
      <c r="T8798"/>
      <c r="U8798" t="s">
        <v>5682</v>
      </c>
      <c r="V8798" s="13"/>
      <c r="Z8798"/>
    </row>
    <row r="8799" spans="1:26" ht="15" customHeight="1" x14ac:dyDescent="0.25">
      <c r="A8799" s="305"/>
      <c r="B8799" s="300" t="s">
        <v>3745</v>
      </c>
      <c r="C8799" s="300"/>
      <c r="D8799" s="300"/>
      <c r="E8799" s="300"/>
      <c r="F8799" s="306"/>
      <c r="G8799" s="300"/>
      <c r="H8799" s="300"/>
      <c r="I8799" s="300"/>
      <c r="J8799" s="319"/>
      <c r="K8799" s="22"/>
      <c r="L8799" s="146"/>
      <c r="M8799" s="146"/>
      <c r="N8799" s="147"/>
      <c r="O8799" s="148">
        <v>62</v>
      </c>
      <c r="P8799" s="149"/>
      <c r="Q8799" s="9">
        <v>360</v>
      </c>
      <c r="R8799" s="9" t="s">
        <v>3687</v>
      </c>
      <c r="S8799">
        <v>0</v>
      </c>
      <c r="T8799"/>
      <c r="V8799" s="13"/>
      <c r="Z8799"/>
    </row>
    <row r="8800" spans="1:26" ht="15" customHeight="1" x14ac:dyDescent="0.25">
      <c r="A8800" s="305">
        <v>1</v>
      </c>
      <c r="B8800" s="300" t="s">
        <v>3476</v>
      </c>
      <c r="C8800" s="300"/>
      <c r="D8800" s="300"/>
      <c r="E8800" s="300"/>
      <c r="F8800" s="300"/>
      <c r="G8800" s="300"/>
      <c r="H8800" s="300"/>
      <c r="I8800" s="300"/>
      <c r="J8800" s="319"/>
      <c r="K8800" s="322" t="s">
        <v>3431</v>
      </c>
      <c r="L8800" s="146"/>
      <c r="M8800" s="146" t="s">
        <v>6619</v>
      </c>
      <c r="N8800" s="147"/>
      <c r="O8800" s="148">
        <v>62</v>
      </c>
      <c r="P8800" s="149">
        <v>156</v>
      </c>
      <c r="R8800" s="9" t="s">
        <v>3687</v>
      </c>
      <c r="S8800">
        <v>1</v>
      </c>
      <c r="T8800"/>
      <c r="U8800" t="s">
        <v>5684</v>
      </c>
      <c r="V8800" s="13"/>
      <c r="Z8800"/>
    </row>
    <row r="8801" spans="1:26" ht="15" customHeight="1" x14ac:dyDescent="0.25">
      <c r="A8801" s="305">
        <v>2</v>
      </c>
      <c r="B8801" s="300" t="s">
        <v>3477</v>
      </c>
      <c r="C8801" s="300"/>
      <c r="D8801" s="300"/>
      <c r="E8801" s="300"/>
      <c r="F8801" s="300"/>
      <c r="G8801" s="300"/>
      <c r="H8801" s="300"/>
      <c r="I8801" s="300"/>
      <c r="J8801" s="319"/>
      <c r="K8801" s="322" t="s">
        <v>3431</v>
      </c>
      <c r="L8801" s="146"/>
      <c r="M8801" s="146" t="s">
        <v>6619</v>
      </c>
      <c r="N8801" s="147"/>
      <c r="O8801" s="148">
        <v>62</v>
      </c>
      <c r="P8801" s="149">
        <v>157</v>
      </c>
      <c r="R8801" s="9" t="s">
        <v>3687</v>
      </c>
      <c r="S8801">
        <v>2</v>
      </c>
      <c r="T8801"/>
      <c r="U8801" t="s">
        <v>5684</v>
      </c>
      <c r="V8801" s="13"/>
      <c r="Z8801"/>
    </row>
    <row r="8802" spans="1:26" ht="15" customHeight="1" x14ac:dyDescent="0.25">
      <c r="A8802" s="305">
        <v>3</v>
      </c>
      <c r="B8802" s="300" t="s">
        <v>3478</v>
      </c>
      <c r="C8802" s="300"/>
      <c r="D8802" s="300"/>
      <c r="E8802" s="300"/>
      <c r="F8802" s="300"/>
      <c r="G8802" s="300"/>
      <c r="H8802" s="300"/>
      <c r="I8802" s="300"/>
      <c r="J8802" s="319"/>
      <c r="K8802" s="322" t="s">
        <v>3431</v>
      </c>
      <c r="L8802" s="146"/>
      <c r="M8802" s="146" t="s">
        <v>6620</v>
      </c>
      <c r="N8802" s="147"/>
      <c r="O8802" s="148">
        <v>62</v>
      </c>
      <c r="P8802" s="149">
        <v>158</v>
      </c>
      <c r="R8802" s="9" t="s">
        <v>3687</v>
      </c>
      <c r="S8802">
        <v>3</v>
      </c>
      <c r="T8802"/>
      <c r="U8802" t="s">
        <v>5684</v>
      </c>
      <c r="V8802" s="13"/>
      <c r="Z8802"/>
    </row>
    <row r="8803" spans="1:26" ht="15" customHeight="1" x14ac:dyDescent="0.25">
      <c r="A8803" s="305">
        <v>4</v>
      </c>
      <c r="B8803" s="300" t="s">
        <v>3479</v>
      </c>
      <c r="C8803" s="300"/>
      <c r="D8803" s="300"/>
      <c r="E8803" s="300"/>
      <c r="F8803" s="300"/>
      <c r="G8803" s="300"/>
      <c r="H8803" s="300"/>
      <c r="I8803" s="300"/>
      <c r="J8803" s="319"/>
      <c r="K8803" s="322" t="s">
        <v>3431</v>
      </c>
      <c r="L8803" s="146"/>
      <c r="M8803" s="146" t="s">
        <v>6620</v>
      </c>
      <c r="N8803" s="147"/>
      <c r="O8803" s="148">
        <v>62</v>
      </c>
      <c r="P8803" s="149">
        <v>159</v>
      </c>
      <c r="R8803" s="9" t="s">
        <v>3687</v>
      </c>
      <c r="S8803">
        <v>4</v>
      </c>
      <c r="T8803"/>
      <c r="U8803" t="s">
        <v>5684</v>
      </c>
      <c r="V8803" s="13"/>
      <c r="Z8803"/>
    </row>
    <row r="8804" spans="1:26" ht="15" customHeight="1" x14ac:dyDescent="0.25">
      <c r="A8804" s="305"/>
      <c r="B8804" s="300" t="s">
        <v>3746</v>
      </c>
      <c r="C8804" s="300"/>
      <c r="D8804" s="300"/>
      <c r="E8804" s="300"/>
      <c r="F8804" s="306"/>
      <c r="G8804" s="300"/>
      <c r="H8804" s="300"/>
      <c r="I8804" s="300"/>
      <c r="J8804" s="319"/>
      <c r="K8804" s="322"/>
      <c r="L8804" s="146"/>
      <c r="M8804" s="146"/>
      <c r="N8804" s="147"/>
      <c r="O8804" s="148">
        <v>63</v>
      </c>
      <c r="P8804" s="149"/>
      <c r="Q8804" s="9">
        <v>280</v>
      </c>
      <c r="R8804" s="9" t="s">
        <v>3689</v>
      </c>
      <c r="S8804">
        <v>0</v>
      </c>
      <c r="T8804"/>
      <c r="V8804" s="13"/>
      <c r="Z8804"/>
    </row>
    <row r="8805" spans="1:26" ht="15" customHeight="1" x14ac:dyDescent="0.25">
      <c r="A8805" s="305">
        <v>1</v>
      </c>
      <c r="B8805" s="300" t="s">
        <v>3608</v>
      </c>
      <c r="C8805" s="300"/>
      <c r="D8805" s="300"/>
      <c r="E8805" s="300"/>
      <c r="F8805" s="300"/>
      <c r="G8805" s="300"/>
      <c r="H8805" s="300"/>
      <c r="I8805" s="300"/>
      <c r="J8805" s="319"/>
      <c r="K8805" s="22" t="s">
        <v>3432</v>
      </c>
      <c r="L8805" s="146"/>
      <c r="M8805" s="146"/>
      <c r="N8805" s="157" t="s">
        <v>6204</v>
      </c>
      <c r="O8805" s="148">
        <v>63</v>
      </c>
      <c r="P8805" s="149">
        <v>230</v>
      </c>
      <c r="R8805" s="9" t="s">
        <v>3689</v>
      </c>
      <c r="S8805">
        <v>1</v>
      </c>
      <c r="T8805"/>
      <c r="U8805" t="s">
        <v>5683</v>
      </c>
      <c r="V8805" s="13"/>
      <c r="Z8805"/>
    </row>
    <row r="8806" spans="1:26" ht="15" customHeight="1" x14ac:dyDescent="0.25">
      <c r="A8806" s="305">
        <v>2</v>
      </c>
      <c r="B8806" s="300" t="s">
        <v>3609</v>
      </c>
      <c r="C8806" s="300"/>
      <c r="D8806" s="300"/>
      <c r="E8806" s="300"/>
      <c r="F8806" s="300"/>
      <c r="G8806" s="300"/>
      <c r="H8806" s="300"/>
      <c r="I8806" s="300"/>
      <c r="J8806" s="319"/>
      <c r="K8806" s="22" t="s">
        <v>3432</v>
      </c>
      <c r="L8806" s="146"/>
      <c r="M8806" s="146"/>
      <c r="N8806" s="157" t="s">
        <v>6204</v>
      </c>
      <c r="O8806" s="148">
        <v>63</v>
      </c>
      <c r="P8806" s="149">
        <v>231</v>
      </c>
      <c r="R8806" s="9" t="s">
        <v>3689</v>
      </c>
      <c r="S8806">
        <v>2</v>
      </c>
      <c r="T8806"/>
      <c r="U8806" t="s">
        <v>5683</v>
      </c>
      <c r="V8806" s="13"/>
      <c r="Z8806"/>
    </row>
    <row r="8807" spans="1:26" ht="15" customHeight="1" x14ac:dyDescent="0.25">
      <c r="A8807" s="305">
        <v>3</v>
      </c>
      <c r="B8807" s="300" t="s">
        <v>3610</v>
      </c>
      <c r="C8807" s="300"/>
      <c r="D8807" s="300"/>
      <c r="E8807" s="300"/>
      <c r="F8807" s="300"/>
      <c r="G8807" s="300"/>
      <c r="H8807" s="300"/>
      <c r="I8807" s="300"/>
      <c r="J8807" s="319"/>
      <c r="K8807" s="22" t="s">
        <v>3432</v>
      </c>
      <c r="L8807" s="146"/>
      <c r="M8807" s="146"/>
      <c r="N8807" s="157" t="s">
        <v>6204</v>
      </c>
      <c r="O8807" s="148">
        <v>63</v>
      </c>
      <c r="P8807" s="149">
        <v>232</v>
      </c>
      <c r="R8807" s="9" t="s">
        <v>3689</v>
      </c>
      <c r="S8807">
        <v>3</v>
      </c>
      <c r="T8807"/>
      <c r="U8807" t="s">
        <v>5683</v>
      </c>
      <c r="V8807" s="13"/>
      <c r="Z8807"/>
    </row>
    <row r="8808" spans="1:26" ht="15" customHeight="1" x14ac:dyDescent="0.25">
      <c r="A8808" s="305"/>
      <c r="B8808" s="300" t="s">
        <v>3747</v>
      </c>
      <c r="C8808" s="300"/>
      <c r="D8808" s="300"/>
      <c r="E8808" s="300"/>
      <c r="F8808" s="306"/>
      <c r="G8808" s="300"/>
      <c r="H8808" s="300"/>
      <c r="I8808" s="300"/>
      <c r="J8808" s="319"/>
      <c r="K8808" s="22"/>
      <c r="L8808" s="146"/>
      <c r="M8808" s="146"/>
      <c r="N8808" s="147"/>
      <c r="O8808" s="148">
        <v>64</v>
      </c>
      <c r="P8808" s="149"/>
      <c r="Q8808" s="9">
        <v>560</v>
      </c>
      <c r="R8808" s="9" t="s">
        <v>3744</v>
      </c>
      <c r="S8808">
        <v>0</v>
      </c>
      <c r="T8808"/>
      <c r="V8808" s="13"/>
      <c r="Z8808"/>
    </row>
    <row r="8809" spans="1:26" ht="15" customHeight="1" x14ac:dyDescent="0.25">
      <c r="A8809" s="305">
        <v>1</v>
      </c>
      <c r="B8809" s="300" t="s">
        <v>3340</v>
      </c>
      <c r="C8809" s="300"/>
      <c r="D8809" s="300"/>
      <c r="E8809" s="300"/>
      <c r="F8809" s="300"/>
      <c r="G8809" s="300"/>
      <c r="H8809" s="300"/>
      <c r="I8809" s="300"/>
      <c r="J8809" s="319"/>
      <c r="K8809" s="22" t="s">
        <v>3434</v>
      </c>
      <c r="L8809" s="146"/>
      <c r="M8809" s="146" t="s">
        <v>6918</v>
      </c>
      <c r="N8809" s="147"/>
      <c r="O8809" s="148">
        <v>64</v>
      </c>
      <c r="P8809" s="149">
        <v>188</v>
      </c>
      <c r="R8809" s="9" t="s">
        <v>3744</v>
      </c>
      <c r="S8809">
        <v>1</v>
      </c>
      <c r="T8809"/>
      <c r="U8809" t="s">
        <v>5681</v>
      </c>
      <c r="V8809" s="13"/>
      <c r="Z8809"/>
    </row>
    <row r="8810" spans="1:26" ht="15" customHeight="1" x14ac:dyDescent="0.25">
      <c r="A8810" s="305">
        <v>2</v>
      </c>
      <c r="B8810" s="300" t="s">
        <v>3611</v>
      </c>
      <c r="C8810" s="300"/>
      <c r="D8810" s="300"/>
      <c r="E8810" s="300"/>
      <c r="F8810" s="300"/>
      <c r="G8810" s="300"/>
      <c r="H8810" s="300"/>
      <c r="I8810" s="300"/>
      <c r="J8810" s="319"/>
      <c r="K8810" s="22" t="s">
        <v>3434</v>
      </c>
      <c r="L8810" s="146"/>
      <c r="M8810" s="146" t="s">
        <v>6918</v>
      </c>
      <c r="N8810" s="147"/>
      <c r="O8810" s="148">
        <v>64</v>
      </c>
      <c r="P8810" s="149">
        <v>189</v>
      </c>
      <c r="R8810" s="9" t="s">
        <v>3744</v>
      </c>
      <c r="S8810">
        <v>2</v>
      </c>
      <c r="T8810"/>
      <c r="U8810" t="s">
        <v>5681</v>
      </c>
      <c r="V8810" s="13"/>
      <c r="Z8810"/>
    </row>
    <row r="8811" spans="1:26" ht="15" customHeight="1" x14ac:dyDescent="0.25">
      <c r="A8811" s="305">
        <v>3</v>
      </c>
      <c r="B8811" s="300" t="s">
        <v>3612</v>
      </c>
      <c r="C8811" s="300"/>
      <c r="D8811" s="300"/>
      <c r="E8811" s="300"/>
      <c r="F8811" s="300"/>
      <c r="G8811" s="300"/>
      <c r="H8811" s="300"/>
      <c r="I8811" s="300"/>
      <c r="J8811" s="319"/>
      <c r="K8811" s="22" t="s">
        <v>3434</v>
      </c>
      <c r="L8811" s="146"/>
      <c r="M8811" s="146" t="s">
        <v>6918</v>
      </c>
      <c r="N8811" s="147"/>
      <c r="O8811" s="148">
        <v>64</v>
      </c>
      <c r="P8811" s="149">
        <v>190</v>
      </c>
      <c r="R8811" s="9" t="s">
        <v>3744</v>
      </c>
      <c r="S8811">
        <v>3</v>
      </c>
      <c r="T8811"/>
      <c r="U8811" t="s">
        <v>5681</v>
      </c>
      <c r="V8811" s="13"/>
      <c r="Z8811"/>
    </row>
    <row r="8812" spans="1:26" ht="15" customHeight="1" x14ac:dyDescent="0.25">
      <c r="A8812" s="305">
        <v>4</v>
      </c>
      <c r="B8812" s="300" t="s">
        <v>3613</v>
      </c>
      <c r="C8812" s="300"/>
      <c r="D8812" s="300"/>
      <c r="E8812" s="300"/>
      <c r="F8812" s="300"/>
      <c r="G8812" s="300"/>
      <c r="H8812" s="300"/>
      <c r="I8812" s="300"/>
      <c r="J8812" s="319"/>
      <c r="K8812" s="22" t="s">
        <v>3434</v>
      </c>
      <c r="L8812" s="146"/>
      <c r="M8812" s="146" t="s">
        <v>6918</v>
      </c>
      <c r="N8812" s="147"/>
      <c r="O8812" s="148">
        <v>64</v>
      </c>
      <c r="P8812" s="149">
        <v>191</v>
      </c>
      <c r="R8812" s="9" t="s">
        <v>3744</v>
      </c>
      <c r="S8812">
        <v>4</v>
      </c>
      <c r="T8812"/>
      <c r="U8812" t="s">
        <v>5681</v>
      </c>
      <c r="V8812" s="13"/>
      <c r="Z8812"/>
    </row>
    <row r="8813" spans="1:26" ht="15" customHeight="1" x14ac:dyDescent="0.25">
      <c r="A8813" s="305"/>
      <c r="B8813" s="300" t="s">
        <v>3749</v>
      </c>
      <c r="C8813" s="300"/>
      <c r="D8813" s="300"/>
      <c r="E8813" s="300"/>
      <c r="F8813" s="306"/>
      <c r="G8813" s="300"/>
      <c r="H8813" s="300"/>
      <c r="I8813" s="300"/>
      <c r="J8813" s="319"/>
      <c r="K8813" s="22"/>
      <c r="L8813" s="146"/>
      <c r="M8813" s="146"/>
      <c r="N8813" s="147"/>
      <c r="O8813" s="148">
        <v>65</v>
      </c>
      <c r="P8813" s="149"/>
      <c r="Q8813" s="9">
        <v>600</v>
      </c>
      <c r="R8813" s="9" t="s">
        <v>3707</v>
      </c>
      <c r="S8813">
        <v>0</v>
      </c>
      <c r="T8813"/>
      <c r="V8813" s="13"/>
      <c r="Z8813"/>
    </row>
    <row r="8814" spans="1:26" ht="15" customHeight="1" x14ac:dyDescent="0.25">
      <c r="A8814" s="307">
        <v>1</v>
      </c>
      <c r="B8814" s="300" t="s">
        <v>3341</v>
      </c>
      <c r="C8814" s="300"/>
      <c r="D8814" s="300"/>
      <c r="E8814" s="300"/>
      <c r="F8814" s="300"/>
      <c r="G8814" s="300"/>
      <c r="H8814" s="300"/>
      <c r="I8814" s="300"/>
      <c r="J8814" s="319"/>
      <c r="K8814" s="22" t="s">
        <v>3434</v>
      </c>
      <c r="L8814" s="146"/>
      <c r="M8814" s="146" t="s">
        <v>6621</v>
      </c>
      <c r="N8814" s="147"/>
      <c r="O8814" s="148">
        <v>65</v>
      </c>
      <c r="P8814" s="149">
        <v>178</v>
      </c>
      <c r="R8814" s="9" t="s">
        <v>3707</v>
      </c>
      <c r="S8814">
        <v>1</v>
      </c>
      <c r="T8814"/>
      <c r="U8814" t="s">
        <v>5687</v>
      </c>
      <c r="V8814" s="13"/>
      <c r="Z8814"/>
    </row>
    <row r="8815" spans="1:26" ht="15" customHeight="1" x14ac:dyDescent="0.25">
      <c r="A8815" s="307"/>
      <c r="B8815" s="300" t="s">
        <v>3750</v>
      </c>
      <c r="C8815" s="300"/>
      <c r="D8815" s="300"/>
      <c r="E8815" s="300"/>
      <c r="F8815" s="306"/>
      <c r="G8815" s="300"/>
      <c r="H8815" s="300"/>
      <c r="I8815" s="300"/>
      <c r="J8815" s="319"/>
      <c r="K8815" s="22"/>
      <c r="L8815" s="146"/>
      <c r="M8815" s="146"/>
      <c r="N8815" s="147"/>
      <c r="O8815" s="148">
        <v>66</v>
      </c>
      <c r="P8815" s="149"/>
      <c r="Q8815" s="9">
        <v>430</v>
      </c>
      <c r="R8815" s="9" t="s">
        <v>3748</v>
      </c>
      <c r="S8815">
        <v>0</v>
      </c>
      <c r="T8815"/>
      <c r="V8815" s="13"/>
      <c r="Z8815"/>
    </row>
    <row r="8816" spans="1:26" ht="15" customHeight="1" x14ac:dyDescent="0.25">
      <c r="A8816" s="305">
        <v>1</v>
      </c>
      <c r="B8816" s="300" t="s">
        <v>3614</v>
      </c>
      <c r="C8816" s="300"/>
      <c r="D8816" s="300"/>
      <c r="E8816" s="300"/>
      <c r="F8816" s="300"/>
      <c r="G8816" s="300"/>
      <c r="H8816" s="300"/>
      <c r="I8816" s="300"/>
      <c r="J8816" s="319"/>
      <c r="K8816" s="22" t="s">
        <v>3433</v>
      </c>
      <c r="L8816" s="146"/>
      <c r="M8816" s="146"/>
      <c r="N8816" s="157" t="s">
        <v>6157</v>
      </c>
      <c r="O8816" s="148">
        <v>66</v>
      </c>
      <c r="P8816" s="149">
        <v>205</v>
      </c>
      <c r="R8816" s="9" t="s">
        <v>3748</v>
      </c>
      <c r="S8816">
        <v>1</v>
      </c>
      <c r="T8816"/>
      <c r="U8816" t="s">
        <v>5685</v>
      </c>
      <c r="V8816" s="13"/>
      <c r="Z8816"/>
    </row>
    <row r="8817" spans="1:26" ht="15" customHeight="1" x14ac:dyDescent="0.25">
      <c r="A8817" s="305">
        <v>2</v>
      </c>
      <c r="B8817" s="300" t="s">
        <v>3615</v>
      </c>
      <c r="C8817" s="300"/>
      <c r="D8817" s="300"/>
      <c r="E8817" s="300"/>
      <c r="F8817" s="300"/>
      <c r="G8817" s="300"/>
      <c r="H8817" s="300"/>
      <c r="I8817" s="300"/>
      <c r="J8817" s="319"/>
      <c r="K8817" s="22" t="s">
        <v>3433</v>
      </c>
      <c r="L8817" s="146"/>
      <c r="M8817" s="146"/>
      <c r="N8817" s="157" t="s">
        <v>6157</v>
      </c>
      <c r="O8817" s="148">
        <v>66</v>
      </c>
      <c r="P8817" s="149">
        <v>206</v>
      </c>
      <c r="R8817" s="9" t="s">
        <v>3748</v>
      </c>
      <c r="S8817">
        <v>2</v>
      </c>
      <c r="T8817"/>
      <c r="U8817" t="s">
        <v>5685</v>
      </c>
      <c r="V8817" s="13"/>
      <c r="Z8817"/>
    </row>
    <row r="8818" spans="1:26" ht="15.75" customHeight="1" x14ac:dyDescent="0.25">
      <c r="A8818" s="305">
        <v>3</v>
      </c>
      <c r="B8818" s="300" t="s">
        <v>3616</v>
      </c>
      <c r="C8818" s="300"/>
      <c r="D8818" s="300"/>
      <c r="E8818" s="300"/>
      <c r="F8818" s="300"/>
      <c r="G8818" s="300"/>
      <c r="H8818" s="300"/>
      <c r="I8818" s="300"/>
      <c r="J8818" s="319"/>
      <c r="K8818" s="22" t="s">
        <v>3433</v>
      </c>
      <c r="L8818" s="146"/>
      <c r="M8818" s="146"/>
      <c r="N8818" s="157" t="s">
        <v>6157</v>
      </c>
      <c r="O8818" s="148">
        <v>66</v>
      </c>
      <c r="P8818" s="149">
        <v>207</v>
      </c>
      <c r="R8818" s="9" t="s">
        <v>3748</v>
      </c>
      <c r="S8818">
        <v>3</v>
      </c>
      <c r="T8818"/>
      <c r="U8818" t="s">
        <v>5685</v>
      </c>
      <c r="V8818" s="13"/>
      <c r="Z8818"/>
    </row>
    <row r="8819" spans="1:26" x14ac:dyDescent="0.25">
      <c r="S8819"/>
      <c r="T8819"/>
      <c r="V8819" s="138"/>
    </row>
    <row r="8820" spans="1:26" x14ac:dyDescent="0.25">
      <c r="S8820"/>
      <c r="T8820"/>
      <c r="V8820" s="138"/>
    </row>
    <row r="8837" spans="1:12" x14ac:dyDescent="0.25">
      <c r="A8837" s="120"/>
      <c r="B8837" s="10"/>
      <c r="C8837" s="10"/>
      <c r="D8837" s="121"/>
      <c r="E8837" s="10"/>
      <c r="F8837" s="122"/>
      <c r="G8837" s="117"/>
      <c r="H8837" s="117"/>
      <c r="I8837" s="118"/>
      <c r="J8837" s="118"/>
      <c r="K8837" s="119"/>
      <c r="L8837" s="61"/>
    </row>
    <row r="8838" spans="1:12" x14ac:dyDescent="0.25">
      <c r="A8838" s="120"/>
      <c r="B8838" s="10"/>
      <c r="C8838" s="10"/>
      <c r="D8838" s="121"/>
      <c r="E8838" s="10"/>
      <c r="F8838" s="122"/>
      <c r="G8838" s="117"/>
      <c r="H8838" s="117"/>
      <c r="I8838" s="118"/>
      <c r="J8838" s="118"/>
      <c r="K8838" s="119"/>
      <c r="L8838" s="61"/>
    </row>
    <row r="8839" spans="1:12" x14ac:dyDescent="0.25">
      <c r="A8839" s="120"/>
      <c r="B8839" s="10"/>
      <c r="C8839" s="10"/>
      <c r="D8839" s="121"/>
      <c r="E8839" s="10"/>
      <c r="F8839" s="122"/>
      <c r="G8839" s="117"/>
      <c r="H8839" s="117"/>
      <c r="I8839" s="118"/>
      <c r="J8839" s="118"/>
      <c r="K8839" s="119"/>
      <c r="L8839" s="61"/>
    </row>
    <row r="8840" spans="1:12" x14ac:dyDescent="0.25">
      <c r="A8840" s="120"/>
      <c r="B8840" s="10"/>
      <c r="C8840" s="10"/>
      <c r="D8840" s="121"/>
      <c r="E8840" s="10"/>
      <c r="F8840" s="122"/>
      <c r="G8840" s="117"/>
      <c r="H8840" s="117"/>
      <c r="I8840" s="118"/>
      <c r="J8840" s="118"/>
      <c r="K8840" s="119"/>
      <c r="L8840" s="61"/>
    </row>
    <row r="8841" spans="1:12" x14ac:dyDescent="0.25">
      <c r="A8841" s="120"/>
      <c r="B8841" s="10"/>
      <c r="C8841" s="10"/>
      <c r="D8841" s="121"/>
      <c r="E8841" s="10"/>
      <c r="F8841" s="122"/>
      <c r="G8841" s="117"/>
      <c r="H8841" s="117"/>
      <c r="I8841" s="118"/>
      <c r="J8841" s="118"/>
      <c r="K8841" s="119"/>
      <c r="L8841" s="61"/>
    </row>
    <row r="8842" spans="1:12" x14ac:dyDescent="0.25">
      <c r="A8842" s="120"/>
      <c r="B8842" s="10"/>
      <c r="C8842" s="10"/>
      <c r="D8842" s="121"/>
      <c r="E8842" s="10"/>
      <c r="F8842" s="122"/>
      <c r="G8842" s="117"/>
      <c r="H8842" s="117"/>
      <c r="I8842" s="118"/>
      <c r="J8842" s="118"/>
      <c r="K8842" s="119"/>
      <c r="L8842" s="61"/>
    </row>
    <row r="8843" spans="1:12" x14ac:dyDescent="0.25">
      <c r="A8843" s="120"/>
      <c r="B8843" s="10"/>
      <c r="C8843" s="10"/>
      <c r="D8843" s="121"/>
      <c r="E8843" s="10"/>
      <c r="F8843" s="122"/>
      <c r="G8843" s="117"/>
      <c r="H8843" s="117"/>
      <c r="I8843" s="118"/>
      <c r="J8843" s="118"/>
      <c r="K8843" s="119"/>
      <c r="L8843" s="61"/>
    </row>
    <row r="8844" spans="1:12" x14ac:dyDescent="0.25">
      <c r="A8844" s="120"/>
      <c r="B8844" s="10"/>
      <c r="C8844" s="10"/>
      <c r="D8844" s="121"/>
      <c r="E8844" s="10"/>
      <c r="F8844" s="122"/>
      <c r="G8844" s="117"/>
      <c r="H8844" s="117"/>
      <c r="I8844" s="118"/>
      <c r="J8844" s="118"/>
      <c r="K8844" s="119"/>
      <c r="L8844" s="61"/>
    </row>
    <row r="8845" spans="1:12" x14ac:dyDescent="0.25">
      <c r="A8845" s="120"/>
      <c r="B8845" s="10"/>
      <c r="C8845" s="10"/>
      <c r="D8845" s="121"/>
      <c r="E8845" s="10"/>
      <c r="F8845" s="122"/>
      <c r="G8845" s="117"/>
      <c r="H8845" s="117"/>
      <c r="I8845" s="118"/>
      <c r="J8845" s="118"/>
      <c r="K8845" s="119"/>
      <c r="L8845" s="61"/>
    </row>
    <row r="8846" spans="1:12" x14ac:dyDescent="0.25">
      <c r="A8846" s="120"/>
      <c r="B8846" s="10"/>
      <c r="C8846" s="10"/>
      <c r="D8846" s="121"/>
      <c r="E8846" s="10"/>
      <c r="F8846" s="122"/>
      <c r="G8846" s="117"/>
      <c r="H8846" s="117"/>
      <c r="I8846" s="118"/>
      <c r="J8846" s="118"/>
      <c r="K8846" s="119"/>
      <c r="L8846" s="61"/>
    </row>
    <row r="8847" spans="1:12" x14ac:dyDescent="0.25">
      <c r="A8847" s="120"/>
      <c r="B8847" s="10"/>
      <c r="C8847" s="10"/>
      <c r="D8847" s="121"/>
      <c r="E8847" s="10"/>
      <c r="F8847" s="122"/>
      <c r="G8847" s="117"/>
      <c r="H8847" s="117"/>
      <c r="I8847" s="118"/>
      <c r="J8847" s="118"/>
      <c r="K8847" s="119"/>
      <c r="L8847" s="61"/>
    </row>
    <row r="8848" spans="1:12" x14ac:dyDescent="0.25">
      <c r="A8848" s="120"/>
      <c r="B8848" s="10"/>
      <c r="C8848" s="10"/>
      <c r="D8848" s="121"/>
      <c r="E8848" s="10"/>
      <c r="F8848" s="122"/>
      <c r="G8848" s="117"/>
      <c r="H8848" s="117"/>
      <c r="I8848" s="118"/>
      <c r="J8848" s="118"/>
      <c r="K8848" s="119"/>
      <c r="L8848" s="61"/>
    </row>
    <row r="8849" spans="1:12" x14ac:dyDescent="0.25">
      <c r="A8849" s="120"/>
      <c r="B8849" s="10"/>
      <c r="C8849" s="10"/>
      <c r="D8849" s="121"/>
      <c r="E8849" s="10"/>
      <c r="F8849" s="122"/>
      <c r="G8849" s="117"/>
      <c r="H8849" s="117"/>
      <c r="I8849" s="118"/>
      <c r="J8849" s="118"/>
      <c r="K8849" s="119"/>
      <c r="L8849" s="61"/>
    </row>
  </sheetData>
  <autoFilter ref="A6:G8451" xr:uid="{00000000-0001-0000-0000-000000000000}"/>
  <mergeCells count="884">
    <mergeCell ref="I3725:I3726"/>
    <mergeCell ref="I3734:I3735"/>
    <mergeCell ref="I2476:I2477"/>
    <mergeCell ref="I2598:I2599"/>
    <mergeCell ref="I2603:I2604"/>
    <mergeCell ref="I2583:I2585"/>
    <mergeCell ref="I2593:I2595"/>
    <mergeCell ref="I3644:I3645"/>
    <mergeCell ref="I3686:I3687"/>
    <mergeCell ref="I3710:I3711"/>
    <mergeCell ref="I3719:I3720"/>
    <mergeCell ref="I3374:I3375"/>
    <mergeCell ref="I3377:I3378"/>
    <mergeCell ref="I3456:I3458"/>
    <mergeCell ref="I3558:I3563"/>
    <mergeCell ref="I3493:I3494"/>
    <mergeCell ref="I3496:I3497"/>
    <mergeCell ref="I3650:I3651"/>
    <mergeCell ref="I3656:I3657"/>
    <mergeCell ref="I2842:I2843"/>
    <mergeCell ref="I2855:I2856"/>
    <mergeCell ref="I2858:I2859"/>
    <mergeCell ref="I2845:I2846"/>
    <mergeCell ref="I2884:I2885"/>
    <mergeCell ref="I3863:I3864"/>
    <mergeCell ref="I3582:I3583"/>
    <mergeCell ref="I3815:I3816"/>
    <mergeCell ref="I3881:I3882"/>
    <mergeCell ref="I3587:I3588"/>
    <mergeCell ref="I3818:I3819"/>
    <mergeCell ref="I3821:I3822"/>
    <mergeCell ref="I3722:I3723"/>
    <mergeCell ref="I3857:I3858"/>
    <mergeCell ref="I3682:I3683"/>
    <mergeCell ref="I3779:I3780"/>
    <mergeCell ref="I3704:I3705"/>
    <mergeCell ref="I3728:I3729"/>
    <mergeCell ref="I3873:I3874"/>
    <mergeCell ref="I3847:I3848"/>
    <mergeCell ref="I3878:I3879"/>
    <mergeCell ref="I3841:I3842"/>
    <mergeCell ref="I3833:I3834"/>
    <mergeCell ref="I3768:I3769"/>
    <mergeCell ref="I3756:I3757"/>
    <mergeCell ref="I3679:I3680"/>
    <mergeCell ref="I3666:I3667"/>
    <mergeCell ref="I3590:I3591"/>
    <mergeCell ref="I3647:I3648"/>
    <mergeCell ref="I2809:I2812"/>
    <mergeCell ref="I2851:I2852"/>
    <mergeCell ref="I2813:I2814"/>
    <mergeCell ref="I2819:I2820"/>
    <mergeCell ref="I2875:I2876"/>
    <mergeCell ref="I2878:I2879"/>
    <mergeCell ref="I2881:I2882"/>
    <mergeCell ref="I2848:I2849"/>
    <mergeCell ref="I2816:I2817"/>
    <mergeCell ref="I2828:I2835"/>
    <mergeCell ref="I2867:I2868"/>
    <mergeCell ref="I2822:I2823"/>
    <mergeCell ref="I2969:I2970"/>
    <mergeCell ref="I2920:I2921"/>
    <mergeCell ref="I2923:I2924"/>
    <mergeCell ref="I3081:I3082"/>
    <mergeCell ref="I2974:I2975"/>
    <mergeCell ref="I3147:I3148"/>
    <mergeCell ref="I3007:I3022"/>
    <mergeCell ref="I3440:I3441"/>
    <mergeCell ref="I2869:I2874"/>
    <mergeCell ref="I2887:I2888"/>
    <mergeCell ref="I3078:I3079"/>
    <mergeCell ref="I2911:I2912"/>
    <mergeCell ref="I2893:I2894"/>
    <mergeCell ref="I2905:I2906"/>
    <mergeCell ref="I2908:I2909"/>
    <mergeCell ref="I2890:I2891"/>
    <mergeCell ref="I2926:I2927"/>
    <mergeCell ref="I2914:I2915"/>
    <mergeCell ref="I2917:I2918"/>
    <mergeCell ref="I3257:I3259"/>
    <mergeCell ref="I3323:I3324"/>
    <mergeCell ref="I3326:I3327"/>
    <mergeCell ref="I3355:I3356"/>
    <mergeCell ref="I2989:I2991"/>
    <mergeCell ref="I2978:I2982"/>
    <mergeCell ref="I3096:I3097"/>
    <mergeCell ref="I3032:I3033"/>
    <mergeCell ref="I2993:I2996"/>
    <mergeCell ref="I2998:I3001"/>
    <mergeCell ref="I3029:I3030"/>
    <mergeCell ref="I3115:I3116"/>
    <mergeCell ref="I3003:I3006"/>
    <mergeCell ref="I2984:I2987"/>
    <mergeCell ref="I3092:I3093"/>
    <mergeCell ref="I3025:I3026"/>
    <mergeCell ref="I2779:I2782"/>
    <mergeCell ref="I2784:I2787"/>
    <mergeCell ref="I2307:I2310"/>
    <mergeCell ref="I2220:I2221"/>
    <mergeCell ref="I2232:I2233"/>
    <mergeCell ref="I2246:I2247"/>
    <mergeCell ref="I2251:I2252"/>
    <mergeCell ref="I2254:I2255"/>
    <mergeCell ref="I2397:I2398"/>
    <mergeCell ref="I2588:I2591"/>
    <mergeCell ref="I2573:I2574"/>
    <mergeCell ref="I2608:I2609"/>
    <mergeCell ref="I2222:I2224"/>
    <mergeCell ref="I2234:I2236"/>
    <mergeCell ref="I2237:I2238"/>
    <mergeCell ref="I2228:I2229"/>
    <mergeCell ref="I2257:I2258"/>
    <mergeCell ref="I2282:I2283"/>
    <mergeCell ref="I2298:I2299"/>
    <mergeCell ref="I2642:I2644"/>
    <mergeCell ref="I2663:I2665"/>
    <mergeCell ref="I2806:I2807"/>
    <mergeCell ref="I2825:I2826"/>
    <mergeCell ref="I2839:I2840"/>
    <mergeCell ref="I1249:I1250"/>
    <mergeCell ref="I1598:I1599"/>
    <mergeCell ref="I2059:I2060"/>
    <mergeCell ref="I536:I537"/>
    <mergeCell ref="I525:I526"/>
    <mergeCell ref="I477:I479"/>
    <mergeCell ref="I480:I482"/>
    <mergeCell ref="I1590:I1591"/>
    <mergeCell ref="I876:I877"/>
    <mergeCell ref="I698:I712"/>
    <mergeCell ref="I965:I967"/>
    <mergeCell ref="I836:I837"/>
    <mergeCell ref="I1182:I1184"/>
    <mergeCell ref="I869:I870"/>
    <mergeCell ref="I659:I660"/>
    <mergeCell ref="I662:I664"/>
    <mergeCell ref="I727:I728"/>
    <mergeCell ref="I1009:I1010"/>
    <mergeCell ref="I683:I684"/>
    <mergeCell ref="I693:I694"/>
    <mergeCell ref="I680:I681"/>
    <mergeCell ref="I144:I146"/>
    <mergeCell ref="I104:I105"/>
    <mergeCell ref="I1100:I1102"/>
    <mergeCell ref="I1623:I1624"/>
    <mergeCell ref="I1584:I1585"/>
    <mergeCell ref="I1294:I1295"/>
    <mergeCell ref="I1343:I1344"/>
    <mergeCell ref="I394:I395"/>
    <mergeCell ref="I437:I438"/>
    <mergeCell ref="I397:I398"/>
    <mergeCell ref="I1269:I1270"/>
    <mergeCell ref="I1231:I1232"/>
    <mergeCell ref="I1261:I1263"/>
    <mergeCell ref="I1241:I1242"/>
    <mergeCell ref="I1238:I1239"/>
    <mergeCell ref="I1285:I1286"/>
    <mergeCell ref="I553:I554"/>
    <mergeCell ref="I556:I557"/>
    <mergeCell ref="I559:I560"/>
    <mergeCell ref="I654:I655"/>
    <mergeCell ref="I864:I866"/>
    <mergeCell ref="I665:I666"/>
    <mergeCell ref="I730:I731"/>
    <mergeCell ref="I1587:I1588"/>
    <mergeCell ref="I338:I339"/>
    <mergeCell ref="I388:I389"/>
    <mergeCell ref="I391:I392"/>
    <mergeCell ref="I502:I504"/>
    <mergeCell ref="I301:I302"/>
    <mergeCell ref="I713:I714"/>
    <mergeCell ref="I724:I725"/>
    <mergeCell ref="I997:I999"/>
    <mergeCell ref="I674:I675"/>
    <mergeCell ref="I989:I990"/>
    <mergeCell ref="I914:I915"/>
    <mergeCell ref="I310:I311"/>
    <mergeCell ref="I466:I467"/>
    <mergeCell ref="I434:I436"/>
    <mergeCell ref="I335:I336"/>
    <mergeCell ref="I500:I501"/>
    <mergeCell ref="I346:I360"/>
    <mergeCell ref="I425:I427"/>
    <mergeCell ref="I373:I374"/>
    <mergeCell ref="I313:I314"/>
    <mergeCell ref="I319:I320"/>
    <mergeCell ref="I485:I486"/>
    <mergeCell ref="I432:I433"/>
    <mergeCell ref="I893:I894"/>
    <mergeCell ref="I142:I143"/>
    <mergeCell ref="I61:I62"/>
    <mergeCell ref="I64:I65"/>
    <mergeCell ref="I1570:I1571"/>
    <mergeCell ref="I239:I240"/>
    <mergeCell ref="I756:I757"/>
    <mergeCell ref="I562:I563"/>
    <mergeCell ref="I583:I584"/>
    <mergeCell ref="I720:I723"/>
    <mergeCell ref="I281:I282"/>
    <mergeCell ref="I495:I496"/>
    <mergeCell ref="I505:I506"/>
    <mergeCell ref="I508:I509"/>
    <mergeCell ref="I576:I578"/>
    <mergeCell ref="I367:I368"/>
    <mergeCell ref="I298:I299"/>
    <mergeCell ref="I489:I490"/>
    <mergeCell ref="I671:I672"/>
    <mergeCell ref="I690:I692"/>
    <mergeCell ref="I1004:I1005"/>
    <mergeCell ref="I977:I978"/>
    <mergeCell ref="I66:I68"/>
    <mergeCell ref="I84:I85"/>
    <mergeCell ref="I565:I566"/>
    <mergeCell ref="I78:I79"/>
    <mergeCell ref="I81:I82"/>
    <mergeCell ref="I95:I96"/>
    <mergeCell ref="I115:I116"/>
    <mergeCell ref="I147:I148"/>
    <mergeCell ref="I532:I535"/>
    <mergeCell ref="I492:I493"/>
    <mergeCell ref="I241:I243"/>
    <mergeCell ref="I200:I201"/>
    <mergeCell ref="I203:I204"/>
    <mergeCell ref="I249:I250"/>
    <mergeCell ref="I87:I90"/>
    <mergeCell ref="I275:I276"/>
    <mergeCell ref="I112:I114"/>
    <mergeCell ref="I286:I288"/>
    <mergeCell ref="I101:I102"/>
    <mergeCell ref="I110:I111"/>
    <mergeCell ref="I260:I261"/>
    <mergeCell ref="I289:I291"/>
    <mergeCell ref="I296:I297"/>
    <mergeCell ref="I251:I253"/>
    <mergeCell ref="I294:I295"/>
    <mergeCell ref="I97:I100"/>
    <mergeCell ref="I244:I245"/>
    <mergeCell ref="I278:I279"/>
    <mergeCell ref="I304:I305"/>
    <mergeCell ref="I307:I308"/>
    <mergeCell ref="I316:I317"/>
    <mergeCell ref="I323:I324"/>
    <mergeCell ref="I284:I285"/>
    <mergeCell ref="I744:I745"/>
    <mergeCell ref="I326:I327"/>
    <mergeCell ref="I329:I330"/>
    <mergeCell ref="I332:I333"/>
    <mergeCell ref="I688:I689"/>
    <mergeCell ref="I718:I719"/>
    <mergeCell ref="I369:I372"/>
    <mergeCell ref="I469:I470"/>
    <mergeCell ref="I472:I473"/>
    <mergeCell ref="I487:I488"/>
    <mergeCell ref="I376:I377"/>
    <mergeCell ref="I539:I540"/>
    <mergeCell ref="I615:I616"/>
    <mergeCell ref="I588:I589"/>
    <mergeCell ref="I510:I524"/>
    <mergeCell ref="I550:I551"/>
    <mergeCell ref="I738:I739"/>
    <mergeCell ref="I475:I476"/>
    <mergeCell ref="I15:I16"/>
    <mergeCell ref="I18:I19"/>
    <mergeCell ref="I21:I22"/>
    <mergeCell ref="I24:I25"/>
    <mergeCell ref="I30:I31"/>
    <mergeCell ref="I33:I34"/>
    <mergeCell ref="I37:I51"/>
    <mergeCell ref="I55:I56"/>
    <mergeCell ref="I58:I59"/>
    <mergeCell ref="I994:I996"/>
    <mergeCell ref="I871:I872"/>
    <mergeCell ref="I986:I987"/>
    <mergeCell ref="I896:I897"/>
    <mergeCell ref="I1002:I1003"/>
    <mergeCell ref="I1113:I1114"/>
    <mergeCell ref="I879:I880"/>
    <mergeCell ref="I833:I835"/>
    <mergeCell ref="I1172:I1174"/>
    <mergeCell ref="I1019:I1021"/>
    <mergeCell ref="I1006:I1007"/>
    <mergeCell ref="I1124:I1125"/>
    <mergeCell ref="I759:I760"/>
    <mergeCell ref="I859:I860"/>
    <mergeCell ref="I856:I857"/>
    <mergeCell ref="I884:I885"/>
    <mergeCell ref="I853:I854"/>
    <mergeCell ref="I887:I888"/>
    <mergeCell ref="I890:I891"/>
    <mergeCell ref="I992:I993"/>
    <mergeCell ref="I920:I921"/>
    <mergeCell ref="I741:I742"/>
    <mergeCell ref="I916:I919"/>
    <mergeCell ref="I850:I851"/>
    <mergeCell ref="I861:I863"/>
    <mergeCell ref="I747:I748"/>
    <mergeCell ref="I750:I751"/>
    <mergeCell ref="I753:I754"/>
    <mergeCell ref="I1766:I1767"/>
    <mergeCell ref="I1244:I1247"/>
    <mergeCell ref="I1288:I1289"/>
    <mergeCell ref="I1291:I1292"/>
    <mergeCell ref="I972:I973"/>
    <mergeCell ref="I1049:I1052"/>
    <mergeCell ref="I1053:I1054"/>
    <mergeCell ref="I1030:I1031"/>
    <mergeCell ref="I1033:I1034"/>
    <mergeCell ref="I1141:I1143"/>
    <mergeCell ref="I1186:I1187"/>
    <mergeCell ref="I1012:I1013"/>
    <mergeCell ref="I1022:I1023"/>
    <mergeCell ref="I1027:I1028"/>
    <mergeCell ref="I983:I984"/>
    <mergeCell ref="I974:I976"/>
    <mergeCell ref="I1282:I1283"/>
    <mergeCell ref="I2115:I2117"/>
    <mergeCell ref="I1581:I1582"/>
    <mergeCell ref="I1221:I1222"/>
    <mergeCell ref="I1520:I1522"/>
    <mergeCell ref="I1264:I1265"/>
    <mergeCell ref="I1279:I1280"/>
    <mergeCell ref="I2175:I2176"/>
    <mergeCell ref="I1017:I1018"/>
    <mergeCell ref="I1276:I1277"/>
    <mergeCell ref="I2138:I2139"/>
    <mergeCell ref="I2129:I2131"/>
    <mergeCell ref="I1259:I1260"/>
    <mergeCell ref="I1228:I1229"/>
    <mergeCell ref="I1372:I1373"/>
    <mergeCell ref="I2064:I2065"/>
    <mergeCell ref="I1175:I1176"/>
    <mergeCell ref="I2093:I2094"/>
    <mergeCell ref="I2090:I2092"/>
    <mergeCell ref="I2096:I2097"/>
    <mergeCell ref="I2099:I2100"/>
    <mergeCell ref="I1771:I1772"/>
    <mergeCell ref="I1780:I1781"/>
    <mergeCell ref="I2051:I2052"/>
    <mergeCell ref="I2055:I2056"/>
    <mergeCell ref="I1404:I1405"/>
    <mergeCell ref="I1524:I1526"/>
    <mergeCell ref="I1410:I1411"/>
    <mergeCell ref="I2047:I2050"/>
    <mergeCell ref="I1629:I1630"/>
    <mergeCell ref="I1595:I1596"/>
    <mergeCell ref="I1199:I1202"/>
    <mergeCell ref="I1224:I1225"/>
    <mergeCell ref="I1375:I1376"/>
    <mergeCell ref="I2118:I2119"/>
    <mergeCell ref="I2127:I2128"/>
    <mergeCell ref="I2570:I2571"/>
    <mergeCell ref="I2225:I2226"/>
    <mergeCell ref="I2481:I2484"/>
    <mergeCell ref="I2241:I2243"/>
    <mergeCell ref="I2277:I2278"/>
    <mergeCell ref="I2289:I2291"/>
    <mergeCell ref="I2287:I2288"/>
    <mergeCell ref="I2303:I2304"/>
    <mergeCell ref="I2266:I2270"/>
    <mergeCell ref="I2279:I2281"/>
    <mergeCell ref="I2248:I2250"/>
    <mergeCell ref="I2271:I2272"/>
    <mergeCell ref="I2264:I2265"/>
    <mergeCell ref="I2121:I2122"/>
    <mergeCell ref="I2169:I2170"/>
    <mergeCell ref="I2205:I2206"/>
    <mergeCell ref="I2132:I2133"/>
    <mergeCell ref="I2135:I2136"/>
    <mergeCell ref="I2172:I2173"/>
    <mergeCell ref="I2178:I2179"/>
    <mergeCell ref="I2181:I2182"/>
    <mergeCell ref="A1:B4"/>
    <mergeCell ref="I69:I71"/>
    <mergeCell ref="I74:I75"/>
    <mergeCell ref="I76:I77"/>
    <mergeCell ref="I1578:I1579"/>
    <mergeCell ref="I1398:I1399"/>
    <mergeCell ref="I27:I28"/>
    <mergeCell ref="I1573:I1574"/>
    <mergeCell ref="I1775:I1776"/>
    <mergeCell ref="I1108:I1109"/>
    <mergeCell ref="I1180:I1181"/>
    <mergeCell ref="I1047:I1048"/>
    <mergeCell ref="I1110:I1112"/>
    <mergeCell ref="I530:I531"/>
    <mergeCell ref="I1626:I1627"/>
    <mergeCell ref="I1635:I1636"/>
    <mergeCell ref="I1632:I1633"/>
    <mergeCell ref="I1407:I1408"/>
    <mergeCell ref="I585:I587"/>
    <mergeCell ref="I656:I658"/>
    <mergeCell ref="I794:I795"/>
    <mergeCell ref="I1036:I1037"/>
    <mergeCell ref="I1039:I1040"/>
    <mergeCell ref="I668:I669"/>
    <mergeCell ref="A5:J5"/>
    <mergeCell ref="I1401:I1402"/>
    <mergeCell ref="I1768:I1770"/>
    <mergeCell ref="I2788:I2803"/>
    <mergeCell ref="I1116:I1117"/>
    <mergeCell ref="I2774:I2777"/>
    <mergeCell ref="I2618:I2620"/>
    <mergeCell ref="I1203:I1204"/>
    <mergeCell ref="I2655:I2660"/>
    <mergeCell ref="I2652:I2654"/>
    <mergeCell ref="I2699:I2700"/>
    <mergeCell ref="I2681:I2682"/>
    <mergeCell ref="I2613:I2615"/>
    <mergeCell ref="I2471:I2472"/>
    <mergeCell ref="I2625:I2626"/>
    <mergeCell ref="I2040:I2043"/>
    <mergeCell ref="I1777:I1779"/>
    <mergeCell ref="I2208:I2209"/>
    <mergeCell ref="I2164:I2165"/>
    <mergeCell ref="I2200:I2201"/>
    <mergeCell ref="I2292:I2293"/>
    <mergeCell ref="I2202:I2204"/>
    <mergeCell ref="I2166:I2168"/>
    <mergeCell ref="I2647:I2649"/>
    <mergeCell ref="I3224:I3225"/>
    <mergeCell ref="I3227:I3228"/>
    <mergeCell ref="I3036:I3037"/>
    <mergeCell ref="I3139:I3140"/>
    <mergeCell ref="I3039:I3040"/>
    <mergeCell ref="I3169:I3170"/>
    <mergeCell ref="I3074:I3075"/>
    <mergeCell ref="I3132:I3133"/>
    <mergeCell ref="I3166:I3167"/>
    <mergeCell ref="I3190:I3191"/>
    <mergeCell ref="I3134:I3138"/>
    <mergeCell ref="I3109:I3110"/>
    <mergeCell ref="I3156:I3157"/>
    <mergeCell ref="I3042:I3043"/>
    <mergeCell ref="I3144:I3145"/>
    <mergeCell ref="I3177:I3178"/>
    <mergeCell ref="I3204:I3209"/>
    <mergeCell ref="I3202:I3203"/>
    <mergeCell ref="I3731:I3732"/>
    <mergeCell ref="I3753:I3754"/>
    <mergeCell ref="I3577:I3578"/>
    <mergeCell ref="I3550:I3551"/>
    <mergeCell ref="I3336:I3337"/>
    <mergeCell ref="I3192:I3194"/>
    <mergeCell ref="I3101:I3102"/>
    <mergeCell ref="I3172:I3173"/>
    <mergeCell ref="I3221:I3222"/>
    <mergeCell ref="I3103:I3105"/>
    <mergeCell ref="I3553:I3554"/>
    <mergeCell ref="I3556:I3557"/>
    <mergeCell ref="I3566:I3567"/>
    <mergeCell ref="I3571:I3572"/>
    <mergeCell ref="I3371:I3372"/>
    <mergeCell ref="I3449:I3450"/>
    <mergeCell ref="I3464:I3465"/>
    <mergeCell ref="I3425:I3426"/>
    <mergeCell ref="I3701:I3702"/>
    <mergeCell ref="I3446:I3447"/>
    <mergeCell ref="I3659:I3660"/>
    <mergeCell ref="I3689:I3690"/>
    <mergeCell ref="I3698:I3699"/>
    <mergeCell ref="I3692:I3693"/>
    <mergeCell ref="I3240:I3241"/>
    <mergeCell ref="I3320:I3321"/>
    <mergeCell ref="I3274:I3275"/>
    <mergeCell ref="I3279:I3280"/>
    <mergeCell ref="I3317:I3318"/>
    <mergeCell ref="I3484:I3485"/>
    <mergeCell ref="I3452:I3453"/>
    <mergeCell ref="I3525:I3526"/>
    <mergeCell ref="I3250:I3251"/>
    <mergeCell ref="I3255:I3256"/>
    <mergeCell ref="I3268:I3269"/>
    <mergeCell ref="I3349:I3350"/>
    <mergeCell ref="I3467:I3468"/>
    <mergeCell ref="I3260:I3261"/>
    <mergeCell ref="I3346:I3347"/>
    <mergeCell ref="I3430:I3431"/>
    <mergeCell ref="I3434:I3435"/>
    <mergeCell ref="I3339:I3340"/>
    <mergeCell ref="I3284:I3285"/>
    <mergeCell ref="I3487:I3488"/>
    <mergeCell ref="I3522:I3523"/>
    <mergeCell ref="I3381:I3382"/>
    <mergeCell ref="I3363:I3364"/>
    <mergeCell ref="I4318:I4319"/>
    <mergeCell ref="I4587:I4588"/>
    <mergeCell ref="I4337:I4338"/>
    <mergeCell ref="I4339:I4342"/>
    <mergeCell ref="I4123:I4124"/>
    <mergeCell ref="I4126:I4127"/>
    <mergeCell ref="I4593:I4594"/>
    <mergeCell ref="I4576:I4578"/>
    <mergeCell ref="I4129:I4130"/>
    <mergeCell ref="I4132:I4133"/>
    <mergeCell ref="I4137:I4138"/>
    <mergeCell ref="I4574:I4575"/>
    <mergeCell ref="I4321:I4322"/>
    <mergeCell ref="I4175:I4176"/>
    <mergeCell ref="I4179:I4182"/>
    <mergeCell ref="I4326:I4327"/>
    <mergeCell ref="I4328:I4330"/>
    <mergeCell ref="I4331:I4332"/>
    <mergeCell ref="I4334:I4335"/>
    <mergeCell ref="I4276:I4277"/>
    <mergeCell ref="I4278:I4280"/>
    <mergeCell ref="I4281:I4282"/>
    <mergeCell ref="I3965:I3966"/>
    <mergeCell ref="I3968:I3969"/>
    <mergeCell ref="I3906:I3907"/>
    <mergeCell ref="I3917:I3918"/>
    <mergeCell ref="I3931:I3932"/>
    <mergeCell ref="I4579:I4580"/>
    <mergeCell ref="I4605:I4606"/>
    <mergeCell ref="I4608:I4609"/>
    <mergeCell ref="I4611:I4612"/>
    <mergeCell ref="I3935:I3936"/>
    <mergeCell ref="I3958:I3960"/>
    <mergeCell ref="I4023:I4024"/>
    <mergeCell ref="I3951:I3952"/>
    <mergeCell ref="I3995:I3996"/>
    <mergeCell ref="I3975:I3976"/>
    <mergeCell ref="I4283:I4286"/>
    <mergeCell ref="I4289:I4290"/>
    <mergeCell ref="I4292:I4293"/>
    <mergeCell ref="I4295:I4296"/>
    <mergeCell ref="I4298:I4299"/>
    <mergeCell ref="I4273:I4274"/>
    <mergeCell ref="I4269:I4272"/>
    <mergeCell ref="I4097:I4099"/>
    <mergeCell ref="I4100:I4101"/>
    <mergeCell ref="I3886:I3887"/>
    <mergeCell ref="I3889:I3890"/>
    <mergeCell ref="I3914:I3915"/>
    <mergeCell ref="I3909:I3910"/>
    <mergeCell ref="I3902:I3903"/>
    <mergeCell ref="I3939:I3940"/>
    <mergeCell ref="I3943:I3944"/>
    <mergeCell ref="I3892:I3893"/>
    <mergeCell ref="I3927:I3928"/>
    <mergeCell ref="I3899:I3900"/>
    <mergeCell ref="I4102:I4105"/>
    <mergeCell ref="I4108:I4109"/>
    <mergeCell ref="I4111:I4112"/>
    <mergeCell ref="I4114:I4115"/>
    <mergeCell ref="I4117:I4118"/>
    <mergeCell ref="I4120:I4121"/>
    <mergeCell ref="I5094:I5095"/>
    <mergeCell ref="I5089:I5090"/>
    <mergeCell ref="I4590:I4591"/>
    <mergeCell ref="I4618:I4619"/>
    <mergeCell ref="I4301:I4302"/>
    <mergeCell ref="I4304:I4305"/>
    <mergeCell ref="I4307:I4308"/>
    <mergeCell ref="I4570:I4573"/>
    <mergeCell ref="I4568:I4569"/>
    <mergeCell ref="I4581:I4584"/>
    <mergeCell ref="I4147:I4149"/>
    <mergeCell ref="I4150:I4151"/>
    <mergeCell ref="I4153:I4154"/>
    <mergeCell ref="I4156:I4157"/>
    <mergeCell ref="I4158:I4161"/>
    <mergeCell ref="I4267:I4268"/>
    <mergeCell ref="I4616:I4617"/>
    <mergeCell ref="I4313:I4314"/>
    <mergeCell ref="I5121:I5122"/>
    <mergeCell ref="I5070:I5071"/>
    <mergeCell ref="I5086:I5087"/>
    <mergeCell ref="I4982:I4984"/>
    <mergeCell ref="I5047:I5048"/>
    <mergeCell ref="I5074:I5075"/>
    <mergeCell ref="I5039:I5041"/>
    <mergeCell ref="I5044:I5045"/>
    <mergeCell ref="I5100:I5101"/>
    <mergeCell ref="I5064:I5065"/>
    <mergeCell ref="I4987:I4988"/>
    <mergeCell ref="I5077:I5078"/>
    <mergeCell ref="I5057:I5058"/>
    <mergeCell ref="I5067:I5068"/>
    <mergeCell ref="I5060:I5061"/>
    <mergeCell ref="I5054:I5055"/>
    <mergeCell ref="I5103:I5104"/>
    <mergeCell ref="I5116:I5117"/>
    <mergeCell ref="I3232:I3233"/>
    <mergeCell ref="I3352:I3353"/>
    <mergeCell ref="I3271:I3272"/>
    <mergeCell ref="I3234:I3236"/>
    <mergeCell ref="I3333:I3334"/>
    <mergeCell ref="I5037:I5038"/>
    <mergeCell ref="I4596:I4597"/>
    <mergeCell ref="I4980:I4981"/>
    <mergeCell ref="I4602:I4603"/>
    <mergeCell ref="I3641:I3642"/>
    <mergeCell ref="I3762:I3763"/>
    <mergeCell ref="I3759:I3760"/>
    <mergeCell ref="I4310:I4311"/>
    <mergeCell ref="I3955:I3956"/>
    <mergeCell ref="I3924:I3925"/>
    <mergeCell ref="I4140:I4141"/>
    <mergeCell ref="I3359:I3360"/>
    <mergeCell ref="I3368:I3369"/>
    <mergeCell ref="I3329:I3330"/>
    <mergeCell ref="I3662:I3663"/>
    <mergeCell ref="I3574:I3575"/>
    <mergeCell ref="I3243:I3244"/>
    <mergeCell ref="I3246:I3247"/>
    <mergeCell ref="I4063:I4064"/>
    <mergeCell ref="I4086:I4087"/>
    <mergeCell ref="I4088:I4091"/>
    <mergeCell ref="I4092:I4093"/>
    <mergeCell ref="I4095:I4096"/>
    <mergeCell ref="I3972:I3973"/>
    <mergeCell ref="I3981:I3982"/>
    <mergeCell ref="I3988:I3989"/>
    <mergeCell ref="I4036:I4037"/>
    <mergeCell ref="I4050:I4051"/>
    <mergeCell ref="I4046:I4047"/>
    <mergeCell ref="I4043:I4044"/>
    <mergeCell ref="I4010:I4011"/>
    <mergeCell ref="I4013:I4014"/>
    <mergeCell ref="I4016:I4017"/>
    <mergeCell ref="I4026:I4027"/>
    <mergeCell ref="I4029:I4030"/>
    <mergeCell ref="I4060:I4061"/>
    <mergeCell ref="I4057:I4058"/>
    <mergeCell ref="I5155:I5156"/>
    <mergeCell ref="I5303:I5304"/>
    <mergeCell ref="I5794:I5795"/>
    <mergeCell ref="I5797:I5798"/>
    <mergeCell ref="I5701:I5702"/>
    <mergeCell ref="I5555:I5556"/>
    <mergeCell ref="I5777:I5778"/>
    <mergeCell ref="I5167:I5168"/>
    <mergeCell ref="I5549:I5550"/>
    <mergeCell ref="I5483:I5488"/>
    <mergeCell ref="I5229:I5230"/>
    <mergeCell ref="I5659:I5660"/>
    <mergeCell ref="I5682:I5683"/>
    <mergeCell ref="I5774:I5775"/>
    <mergeCell ref="I5415:I5416"/>
    <mergeCell ref="I5466:I5467"/>
    <mergeCell ref="I6863:I6864"/>
    <mergeCell ref="I5928:I5929"/>
    <mergeCell ref="I6805:I6806"/>
    <mergeCell ref="I6775:I6776"/>
    <mergeCell ref="I5981:I5982"/>
    <mergeCell ref="I6635:I6636"/>
    <mergeCell ref="I6632:I6633"/>
    <mergeCell ref="I6797:I6798"/>
    <mergeCell ref="I6312:I6319"/>
    <mergeCell ref="I6860:I6861"/>
    <mergeCell ref="I6356:I6357"/>
    <mergeCell ref="I6351:I6352"/>
    <mergeCell ref="I6283:I6285"/>
    <mergeCell ref="I6101:I6102"/>
    <mergeCell ref="I6301:I6302"/>
    <mergeCell ref="I6098:I6099"/>
    <mergeCell ref="I6008:I6009"/>
    <mergeCell ref="I6671:I6672"/>
    <mergeCell ref="I6271:I6272"/>
    <mergeCell ref="I6690:I6691"/>
    <mergeCell ref="I5978:I5979"/>
    <mergeCell ref="I6651:I6652"/>
    <mergeCell ref="I6758:I6759"/>
    <mergeCell ref="I6629:I6630"/>
    <mergeCell ref="I6889:I6890"/>
    <mergeCell ref="I6846:I6847"/>
    <mergeCell ref="I6850:I6851"/>
    <mergeCell ref="I6809:I6810"/>
    <mergeCell ref="I6820:I6821"/>
    <mergeCell ref="I6823:I6824"/>
    <mergeCell ref="I6638:I6639"/>
    <mergeCell ref="I6612:I6613"/>
    <mergeCell ref="I6879:I6880"/>
    <mergeCell ref="I6843:I6844"/>
    <mergeCell ref="I6768:I6769"/>
    <mergeCell ref="I6722:I6723"/>
    <mergeCell ref="I6725:I6726"/>
    <mergeCell ref="I6706:I6707"/>
    <mergeCell ref="I6703:I6704"/>
    <mergeCell ref="I6709:I6710"/>
    <mergeCell ref="I6667:I6668"/>
    <mergeCell ref="I6713:I6714"/>
    <mergeCell ref="I6761:I6762"/>
    <mergeCell ref="I6621:I6622"/>
    <mergeCell ref="I6742:I6743"/>
    <mergeCell ref="I6745:I6746"/>
    <mergeCell ref="I6700:I6701"/>
    <mergeCell ref="I6870:I6871"/>
    <mergeCell ref="I7922:I7928"/>
    <mergeCell ref="I6697:I6698"/>
    <mergeCell ref="I6305:I6306"/>
    <mergeCell ref="I6645:I6646"/>
    <mergeCell ref="I6326:I6327"/>
    <mergeCell ref="I6832:I6833"/>
    <mergeCell ref="I6875:I6876"/>
    <mergeCell ref="I6867:I6868"/>
    <mergeCell ref="I6895:I6896"/>
    <mergeCell ref="I6836:I6837"/>
    <mergeCell ref="I6748:I6749"/>
    <mergeCell ref="I6771:I6772"/>
    <mergeCell ref="I6816:I6817"/>
    <mergeCell ref="I6781:I6782"/>
    <mergeCell ref="I6778:I6779"/>
    <mergeCell ref="I6882:I6883"/>
    <mergeCell ref="I6794:I6795"/>
    <mergeCell ref="I6812:I6813"/>
    <mergeCell ref="I6728:I6729"/>
    <mergeCell ref="I6736:I6737"/>
    <mergeCell ref="I6618:I6619"/>
    <mergeCell ref="I6788:I6789"/>
    <mergeCell ref="I6791:I6792"/>
    <mergeCell ref="I6827:I6828"/>
    <mergeCell ref="I5130:I5131"/>
    <mergeCell ref="I6755:I6756"/>
    <mergeCell ref="I6716:I6717"/>
    <mergeCell ref="I6266:I6268"/>
    <mergeCell ref="I6342:I6343"/>
    <mergeCell ref="I6346:I6347"/>
    <mergeCell ref="I6248:I6255"/>
    <mergeCell ref="I5904:I5905"/>
    <mergeCell ref="I6022:I6023"/>
    <mergeCell ref="I5887:I5888"/>
    <mergeCell ref="I6215:I6222"/>
    <mergeCell ref="I6104:I6105"/>
    <mergeCell ref="I6224:I6225"/>
    <mergeCell ref="I6241:I6242"/>
    <mergeCell ref="I6194:I6195"/>
    <mergeCell ref="I6033:I6034"/>
    <mergeCell ref="I5925:I5926"/>
    <mergeCell ref="I6014:I6015"/>
    <mergeCell ref="I6059:I6060"/>
    <mergeCell ref="I6056:I6057"/>
    <mergeCell ref="I6017:I6018"/>
    <mergeCell ref="I5187:I5188"/>
    <mergeCell ref="I6687:I6688"/>
    <mergeCell ref="I6648:I6649"/>
    <mergeCell ref="I5412:I5413"/>
    <mergeCell ref="I6693:I6694"/>
    <mergeCell ref="I6661:I6662"/>
    <mergeCell ref="I6206:I6208"/>
    <mergeCell ref="I5975:I5976"/>
    <mergeCell ref="I6288:I6289"/>
    <mergeCell ref="I6654:I6655"/>
    <mergeCell ref="I6626:I6627"/>
    <mergeCell ref="I6677:I6678"/>
    <mergeCell ref="I6309:I6310"/>
    <mergeCell ref="I6664:I6665"/>
    <mergeCell ref="I6095:I6096"/>
    <mergeCell ref="I6232:I6239"/>
    <mergeCell ref="I6608:I6609"/>
    <mergeCell ref="I6595:I6596"/>
    <mergeCell ref="I6598:I6599"/>
    <mergeCell ref="I6589:I6590"/>
    <mergeCell ref="I6368:I6369"/>
    <mergeCell ref="I6180:I6187"/>
    <mergeCell ref="I6189:I6191"/>
    <mergeCell ref="I6030:I6031"/>
    <mergeCell ref="I6025:I6026"/>
    <mergeCell ref="I5839:I5840"/>
    <mergeCell ref="I6329:I6336"/>
    <mergeCell ref="I5588:I5589"/>
    <mergeCell ref="I6592:I6593"/>
    <mergeCell ref="I6197:I6204"/>
    <mergeCell ref="I6111:I6112"/>
    <mergeCell ref="I6066:I6067"/>
    <mergeCell ref="I6211:I6212"/>
    <mergeCell ref="I6228:I6229"/>
    <mergeCell ref="I6092:I6093"/>
    <mergeCell ref="I6641:I6642"/>
    <mergeCell ref="I6050:I6051"/>
    <mergeCell ref="I6053:I6054"/>
    <mergeCell ref="I6339:I6340"/>
    <mergeCell ref="I2632:I2634"/>
    <mergeCell ref="I2733:I2735"/>
    <mergeCell ref="I2739:I2741"/>
    <mergeCell ref="I2742:I2744"/>
    <mergeCell ref="I2745:I2747"/>
    <mergeCell ref="I2751:I2753"/>
    <mergeCell ref="I3921:I3922"/>
    <mergeCell ref="I2637:I2639"/>
    <mergeCell ref="I6005:I6006"/>
    <mergeCell ref="I5565:I5566"/>
    <mergeCell ref="I5525:I5526"/>
    <mergeCell ref="I5858:I5859"/>
    <mergeCell ref="I5182:I5184"/>
    <mergeCell ref="I5213:I5214"/>
    <mergeCell ref="I5306:I5307"/>
    <mergeCell ref="I5264:I5266"/>
    <mergeCell ref="I5404:I5405"/>
    <mergeCell ref="I5910:I5911"/>
    <mergeCell ref="I5893:I5894"/>
    <mergeCell ref="I5514:I5515"/>
    <mergeCell ref="I5477:I5478"/>
    <mergeCell ref="I5489:I5490"/>
    <mergeCell ref="I5546:I5547"/>
    <mergeCell ref="I5499:I5500"/>
    <mergeCell ref="I5704:I5705"/>
    <mergeCell ref="I5842:I5843"/>
    <mergeCell ref="I5809:I5810"/>
    <mergeCell ref="I5800:I5801"/>
    <mergeCell ref="I5855:I5856"/>
    <mergeCell ref="I5734:I5735"/>
    <mergeCell ref="I5720:I5721"/>
    <mergeCell ref="I5717:I5718"/>
    <mergeCell ref="C1:J3"/>
    <mergeCell ref="I3868:I3869"/>
    <mergeCell ref="E4:G4"/>
    <mergeCell ref="I5528:I5529"/>
    <mergeCell ref="I3183:I3184"/>
    <mergeCell ref="I5200:I5201"/>
    <mergeCell ref="I5203:I5204"/>
    <mergeCell ref="I5081:I5082"/>
    <mergeCell ref="I5561:I5562"/>
    <mergeCell ref="I5496:I5497"/>
    <mergeCell ref="I5552:I5553"/>
    <mergeCell ref="I5535:I5536"/>
    <mergeCell ref="I5510:I5511"/>
    <mergeCell ref="I5124:I5125"/>
    <mergeCell ref="I5220:I5222"/>
    <mergeCell ref="I5175:I5176"/>
    <mergeCell ref="I5913:I5914"/>
    <mergeCell ref="I5939:I5940"/>
    <mergeCell ref="I6784:I6785"/>
    <mergeCell ref="I6739:I6740"/>
    <mergeCell ref="I6765:I6766"/>
    <mergeCell ref="I6752:I6753"/>
    <mergeCell ref="I6719:I6720"/>
    <mergeCell ref="I5756:I5757"/>
    <mergeCell ref="I5861:I5862"/>
    <mergeCell ref="I5783:I5784"/>
    <mergeCell ref="I5812:I5813"/>
    <mergeCell ref="I5791:I5792"/>
    <mergeCell ref="I5907:I5908"/>
    <mergeCell ref="I5780:I5781"/>
    <mergeCell ref="I5945:I5946"/>
    <mergeCell ref="I5901:I5902"/>
    <mergeCell ref="I5836:I5837"/>
    <mergeCell ref="I5481:I5482"/>
    <mergeCell ref="I5453:I5454"/>
    <mergeCell ref="I5194:I5195"/>
    <mergeCell ref="I5456:I5457"/>
    <mergeCell ref="I6680:I6681"/>
    <mergeCell ref="I6674:I6675"/>
    <mergeCell ref="I6658:I6659"/>
    <mergeCell ref="I6011:I6012"/>
    <mergeCell ref="I6291:I6298"/>
    <mergeCell ref="I6321:I6323"/>
    <mergeCell ref="I6063:I6064"/>
    <mergeCell ref="I6257:I6264"/>
    <mergeCell ref="I6274:I6281"/>
    <mergeCell ref="I6245:I6246"/>
    <mergeCell ref="I5942:I5943"/>
    <mergeCell ref="I5538:I5539"/>
    <mergeCell ref="I5749:I5750"/>
    <mergeCell ref="I5743:I5744"/>
    <mergeCell ref="I5740:I5741"/>
    <mergeCell ref="I5579:I5584"/>
    <mergeCell ref="I5558:I5559"/>
    <mergeCell ref="I5568:I5573"/>
    <mergeCell ref="I5685:I5686"/>
    <mergeCell ref="I5890:I5891"/>
    <mergeCell ref="I4599:I4600"/>
    <mergeCell ref="I5401:I5402"/>
    <mergeCell ref="I5407:I5408"/>
    <mergeCell ref="I5106:I5107"/>
    <mergeCell ref="I5127:I5128"/>
    <mergeCell ref="I5172:I5173"/>
    <mergeCell ref="I5180:I5181"/>
    <mergeCell ref="I5315:I5316"/>
    <mergeCell ref="I5469:I5470"/>
    <mergeCell ref="I5189:I5193"/>
    <mergeCell ref="I5459:I5460"/>
    <mergeCell ref="I5235:I5236"/>
    <mergeCell ref="I5300:I5301"/>
    <mergeCell ref="I5269:I5272"/>
    <mergeCell ref="I5398:I5399"/>
    <mergeCell ref="I5238:I5239"/>
    <mergeCell ref="I5463:I5464"/>
    <mergeCell ref="I5206:I5207"/>
    <mergeCell ref="I5308:I5310"/>
    <mergeCell ref="I5231:I5234"/>
    <mergeCell ref="I5197:I5198"/>
    <mergeCell ref="I5218:I5219"/>
    <mergeCell ref="I5208:I5210"/>
    <mergeCell ref="I5164:I5165"/>
  </mergeCells>
  <hyperlinks>
    <hyperlink ref="B8020:E8020" location="БУР_ПО_БЕТОНУ_С_ХВОСТОВИКОМ_SDS_PLUS_С_УСИЛЕННОЙ_СПИРАЛЬЮ_В_ИНДИВИДУАЛЬНОЙ_УПАКОВКЕ_С_ЕВРОПЕТЛЕЙ__SCHWERT" display="Бур по бетону SDS-Plus (Schwert)" xr:uid="{00000000-0004-0000-0000-000000000000}"/>
    <hyperlink ref="B8021:E8021" location="БУР_ПО_БЕТОНУ_С_ХВОСТОВИКОМ_SDS_PLUS_С_ЦЕНТРИРУЮЩИМ_НАКОНЕЧНИКОМ_В_ИНДИВИДУАЛЬНОЙ_УПАКОВКЕ_С_ЕВРОПЕТЛЕЙ__KROTEC" display="Бур по бетону SDS-Plus (Krotec)" xr:uid="{00000000-0004-0000-0000-000001000000}"/>
    <hyperlink ref="B8046:E8046" location="ВТУЛКА_ПЕРЕХОДНАЯ_ДЛЯ_КРЕПЛЕНИЯ_ИНСТРУМЕНТА_С_КОНИЧЕСКИМ_ХВОСТОВИКОМ_КОРОТКАЯ___БИЕНИЕ_0_01_мм__СТАЛЬ_40Х___ГОСТ_13598_85" display="Втулка переходная                                                                                         ГОСТ 13598-85" xr:uid="{00000000-0004-0000-0000-000002000000}"/>
    <hyperlink ref="B8047:E8047" location="ВТУЛКА_ПЕРЕХОДНАЯ_ДЛЯ_КРЕПЛЕНИЯ_ИНСТРУМЕНТА_С_КОНИЧЕСКИМ_ХВОСТОВИКОМ_ДЛИННАЯ___БИЕНИЕ_0_01_мм__СТАЛЬ_40Х__ГОСТ_13598_85" display="Втулка переходная длинная                                                                      ГОСТ 13598-85" xr:uid="{00000000-0004-0000-0000-000003000000}"/>
    <hyperlink ref="B8059:E8059" location="ЗЕНКОВКА_С_ЦИЛИНДРИЧЕСКИМХВОСТОВИКОМ__УГОЛ_60__90__120__СТАЛЬ_Р6М5__ГОСТ_14953_80" display="Зенковка с цилиндрическим хвостовиком угол 60, 90, 120          ГОСТ 14953-80" xr:uid="{00000000-0004-0000-0000-000004000000}"/>
    <hyperlink ref="B8060:E8060" location="ЗЕНКОВКА_КОНИЧЕСКАЯ__С_КОНИЧЕСКИМ__ХВОСТОВИКОМ__УГОЛ_60__90__120__СТАЛЬ_Р6М5___ГОСТ_14953_80" display="Зенковка с коническим хвостовиком угол 60, 90, 120                     ГОСТ 14953-80" xr:uid="{00000000-0004-0000-0000-000005000000}"/>
    <hyperlink ref="B8062:E8062" location="ИНДИКАТОР_НАПРЯЖЕНИЯ" display="Индикатор напряжения" xr:uid="{00000000-0004-0000-0000-000006000000}"/>
    <hyperlink ref="B8100:E8100" location="КЕЛЬМА_КАМЕНЬЩИКА__СТАЛЬ_65Г__ТУ_3926_024_02955281_97" display="Кельма каменщика                                                                                            ТУ" xr:uid="{00000000-0004-0000-0000-000007000000}"/>
    <hyperlink ref="B8101:E8101" location="КЕЛЬМА_ШТУКАТУРНАЯ__СТАЛЬ_65Г__ТУ_3926_024_02955281_2000" display="Кельма штукатурная                                                                                         ТУ" xr:uid="{00000000-0004-0000-0000-000008000000}"/>
    <hyperlink ref="B8103:E8103" location="КЛЕЙМА_БУКВЕННЫЕ_И_ЦИФРОВЫЕ_CNIC" display="Клеймо буквенное" xr:uid="{00000000-0004-0000-0000-000009000000}"/>
    <hyperlink ref="B8104:E8104" location="КЛЕЙМА_БУКВЕННЫЕ_И_ЦИФРОВЫЕ_CNIC" display="Клеймо цифровое" xr:uid="{00000000-0004-0000-0000-00000A000000}"/>
    <hyperlink ref="B8093:E8093" location="КЛЕЩИ_СТРОИТЕЛЬНЫЕ__СТАЛЬ_50__ТУ_4833_027_02955281_2001" display="Клещи строительные                                                                                        ТУ" xr:uid="{00000000-0004-0000-0000-00000B000000}"/>
    <hyperlink ref="B8072:E8072" location="КЛЮЧ_ГАЕЧНЫЙ_С_ОТКРЫТЫМ_ЗЕВОМ_ДВУСТОРОННИЙ_СТАЛЬ_40Х__ТУ_3926_030_53581936_2013" display="Ключ гаечный двухсторонний                                                                       ТУ" xr:uid="{00000000-0004-0000-0000-00000C000000}"/>
    <hyperlink ref="B8073:E8073" location="КЛЮЧ_ГАЕЧНЫЙ_С_ОТКРЫТЫМ_И_КОЛЬЦЕВЫМ_ЗЕВОМ_ПРЯМОЙ_КОМБИНИРОВАННЫЙ_СТАЛЬ_40Х__ТУ_3926_048_53581936_2013" display="Ключ гаечный комбинированный                                                               ТУ" xr:uid="{00000000-0004-0000-0000-00000D000000}"/>
    <hyperlink ref="B8070:E8070" location="КЛЮЧ_ГАЕЧНЫЙ_РАЗВОДНОЙ_ЦЕЛЬНОМЕТАЛЛИЧЕСКИЙ_ХРОМВАНАДИЕВАЯ_СТАЛЬ__ГОСТ_7275_75" display="Ключ гаечный разводной с металл. ручкой                                            ГОСТ 7275-75" xr:uid="{00000000-0004-0000-0000-00000E000000}"/>
    <hyperlink ref="B8071:E8071" location="КЛЮЧ_ГАЕЧНЫЙ_РАЗВОДНОЙ_С_ПРОРЕЗИНЕННОЙ_РУЧКОЙ_ХРОМВАНАДИЕВАЯ_СТАЛЬ__ГОСТ_7275_75" display="Ключ гаечный разводной с прорезин. ручкой                                       ГОСТ 7275-75" xr:uid="{00000000-0004-0000-0000-00000F000000}"/>
    <hyperlink ref="B8219:E8219" location="КЛЮЧ_ТОРЦОВЫЙ_СТЕРЖНЕВОЙ_ДВУСТОРОННИЙ_СТАЛЬ_40Х__ТУ_3926_036_53581936_2013" display="Ключ торцовый стержневой двусторонний                                           ТУ" xr:uid="{00000000-0004-0000-0000-000010000000}"/>
    <hyperlink ref="B8066:E8066" location="КЛЮЧ_ТОРЦОВЫЙ_ТРУБЧАТЫЙ_СТАЛЬ_40Х__ТУ_3926_036_53581936_2013" display="Ключ торцовый трубчатый                                                                             ТУ" xr:uid="{00000000-0004-0000-0000-000011000000}"/>
    <hyperlink ref="B8085:E8085" location="КРУГИ_АБРАЗИВНЫЕ_ОТРЕЗНЫЕ_ПО_СТАЛИ__АРМИРОВАННЫЕ_НА_БАКЕЛИТОВОЙ_СВЯЗКЕ__ФАСОВКА_ПО_25_ШТУК___ГОСТ_21963_02" display="Круг абразивный отрезной по стали                                                          ГОСТ 21963-02" xr:uid="{00000000-0004-0000-0000-000012000000}"/>
    <hyperlink ref="B8083:E8083" location="КРУГИ_АБРАЗИВНЫЕ_ОТРЕЗНЫЕ_ПО_МЕТАЛЛУ_И_НЕРЖ._СТАЛИ__АРМИРОВАННЫЕ_НА_БАКЕЛИТОВОЙ_СВЯЗКЕ__ФАСОВКА_ПО_25_ШТУК___ГОСТ_21963_02" display="Круг абразивный отрезной по металлу и нержав. стали                 ТУ" xr:uid="{00000000-0004-0000-0000-000013000000}"/>
    <hyperlink ref="B8067:E8067" location="КРУГИ_АБРАЗИВНЫЕ_ОТРЕЗНЫЕ_ПО_КАМНЮ_И_БЕТОНУ__АРМИРОВАННЫЕ_НА_БАКЕЛИТОВОЙ_СВЯЗКЕ__ФАСОВКА_ПО_25_ШТУК___ГОСТ_21963_02" display="Круг абразивный отрезной по камню и бетону                                    ТУ" xr:uid="{00000000-0004-0000-0000-000014000000}"/>
    <hyperlink ref="B8084:E8084" location="КРУГИ_АБРАЗИВНЫЕ_ЗАЧИСТНЫЕ_ПО_СТАЛИ__АРМИРОВАННЫЕ_НА_БАКЕЛИТОВОЙ_СВЯЗКЕ__ФАСОВКА_ПО_10_ШТУК___ТУ_3982_001_00221209_08" display="Круг абразивный зачистной по стали                                                         ТУ" xr:uid="{00000000-0004-0000-0000-000015000000}"/>
    <hyperlink ref="B8095:E8095" location="КРУГЛОГУБЦЫ" display="Круглогубцы" xr:uid="{00000000-0004-0000-0000-000016000000}"/>
    <hyperlink ref="B8097:E8097" location="КУВАЛДА_КУЗНЕЧНАЯ_ТУПОНОСАЯ__СТАЛЬ_50__ТУ_4833_029_02955281_05" display="Кувалда                                                                                                                      ТУ" xr:uid="{00000000-0004-0000-0000-000017000000}"/>
    <hyperlink ref="B8106:E8106" location="КУЛАЧКИ_К_ПАТРОНУ_ТОКАРНОМУ" display="Кулачки к патрону токарному" xr:uid="{00000000-0004-0000-0000-000018000000}"/>
    <hyperlink ref="B8087:E8087" location="КУСАЧКИ_БОКОВЫЕ" display="Кусачки боковые                                                                                                  ГОСТ 28037-89" xr:uid="{00000000-0004-0000-0000-000019000000}"/>
    <hyperlink ref="B8088:E8088" location="КУСАЧКИ_БОКОВЫЕ_ДИЭЛЕКТРИЧЕСКИЕ" display="Кусачки боковые диэлектрические                                                            ГОСТ 28037-89" xr:uid="{00000000-0004-0000-0000-00001A000000}"/>
    <hyperlink ref="B8089:E8089" location="КУСАЧКИ_БОКОВЫЕ_ХРОМИРОВАННЫЕ__СТАЛЬ_CR_V" display="Кусачки боковые хромированные                                                              ГОСТ 28037-89" xr:uid="{00000000-0004-0000-0000-00001B000000}"/>
    <hyperlink ref="B8090:E8090" location="КУСАЧКИ_ТОРЦОВЫЕ_ДИЭЛЕКТРИЧЕСКИЕ" display="Кусачки торцовые диэлектрические                                                          ГОСТ 28037-89" xr:uid="{00000000-0004-0000-0000-00001C000000}"/>
    <hyperlink ref="B8091:E8091" location="КУСАЧКИ_ТОРЦОВЫЕ_ХРОМИРОВАННЫЕ__СТАЛЬ_CR_V" display="Кусачки торцовые хромированные                                                            ГОСТ 28037-89" xr:uid="{00000000-0004-0000-0000-00001D000000}"/>
    <hyperlink ref="B8108:E8108" location="ЛИНЕЙКА_ИЗМЕРИТЕЛЬНАЯ_МЕТАЛЛИЧЕСКАЯ__ГОСТ_427_75__НЕРЖАВЕЙЩАЯ_СТАЛЬ" display="Линейка измерительная                                                                                  ГОСТ 427-75" xr:uid="{00000000-0004-0000-0000-00001E000000}"/>
    <hyperlink ref="B8111:E8111" location="ЛОБЗИК" display="Лобзик и набор для выпиливания лобзиком" xr:uid="{00000000-0004-0000-0000-00001F000000}"/>
    <hyperlink ref="B8134:E8134" location="МОЛОТОК_ПЕЧНИКОВЫЙ__КИРОЧКА___СТАЛЬ_50__ТУ_4833_008_02955281_97" display="Молоток печниковый (кирочка)                                                                   ГОСТ 11042-90" xr:uid="{00000000-0004-0000-0000-000020000000}"/>
    <hyperlink ref="B8133:E8133" location="МОЛОТОК_СЛЕСАРНЫЙ_СТАЛЬНОЙ__СТАЛЬ_50" display="Молоток слесарный                                                                                            ГОСТ 2310-77" xr:uid="{00000000-0004-0000-0000-000021000000}"/>
    <hyperlink ref="B8130:E8130" location="МЕТЧИКИ_№1__ЧЕРНОВОЙ__И_№2__ЧИСТОВОЙ__ДЛЯ_КОМПЛЕКТОВ_МАШИННО_РУЧНЫХ__РУЧНЫХ_МЕТРИЧЕСКИХ_И_ТРУБНЫХ_МЕТЧИКОВ" display="Метчик №1 (черн.) или №2 (чист.) для комплектов (М)                   ГОСТ 3266-81" xr:uid="{00000000-0004-0000-0000-000022000000}"/>
    <hyperlink ref="B8074:E8074" location="КЛЮЧ_ГАЕЧНЫЙ_КОЛЬЦЕВОЙ_ДВУСТОРОННИЙ_КОЛЕНЧАТЫЙ_СТАЛЬ_40Х__ТУ_3926_031_051__53581936_2013" display="Ключ гаечный накидной                                                                                   ТУ" xr:uid="{00000000-0004-0000-0000-000023000000}"/>
    <hyperlink ref="B8244:E8244" location="НОЖНИЦЫ_ПО_МЕТАЛЛУ__ЛЕВЫЙ_И_ПРАВЫЙ_РЕЗ" display="Ножницы по металлу" xr:uid="{00000000-0004-0000-0000-000024000000}"/>
    <hyperlink ref="B8245:E8245" location="НОЖНИЦЫ_ПО_МЕТАЛЛУ_УДЛИНЕННЫЕ" display="Ножницы по металлу удлиненные" xr:uid="{00000000-0004-0000-0000-000025000000}"/>
    <hyperlink ref="B8246:E8246" location="НОЖНИЦЫ_ПО_МЕТАЛЛУ_АРМАТУРНЫЕ_KROTEC__ЧЕХИЯ" display="Ножницы по металлу арматурные (болторезы)" xr:uid="{00000000-0004-0000-0000-000026000000}"/>
    <hyperlink ref="B8248:E8248" location="НОЖОВКА_ПО_ДЕРЕВУ_KROTEC__ЧЕХИЯ" display="Ножовка по дереву (Krotec)" xr:uid="{00000000-0004-0000-0000-000027000000}"/>
    <hyperlink ref="B8249:E8249" location="НОЖОВКА_ПО_ДЕРЕВУ__СТАНДАРТ___СТАЛЬ_65MN__ГОСТ_26215_84" display="Ножовка по дереву &quot;СТАНДАРТ&quot;" xr:uid="{00000000-0004-0000-0000-000028000000}"/>
    <hyperlink ref="B8220:E8220" location="НОЖОВКА_ПО_ДЕРЕВУ__ОРДИНАР___СТАЛЬ_65MN__ГОСТ_26215_84" display="Ножовка по дереву &quot;ОРДИНАР&quot;" xr:uid="{00000000-0004-0000-0000-000029000000}"/>
    <hyperlink ref="B8172:E8172" location="НОЖОВКА_ПО_ДЕРЕВУ__КАЙМАН___СТАЛЬ_65MN__ГОСТ_26215_84" display="Ножовка по дереву &quot;КАЙМАН&quot;" xr:uid="{00000000-0004-0000-0000-00002A000000}"/>
    <hyperlink ref="B8250:E8250" location="НОЖОВКА_ПО_ДЕРЕВУ_ВЫКРУЖНАЯ__СТАЛЬ_65MN__ГОСТ_26215_84" display="Ножовка по дереву выкружная" xr:uid="{00000000-0004-0000-0000-00002B000000}"/>
    <hyperlink ref="B8251:E8251" location="НОЖОВКА_ПО_ДЕРЕВУ_САДОВАЯ__СТАЛЬ_65Г__ГОСТ_26215_84" display="Ножовка по дереву садовая" xr:uid="{00000000-0004-0000-0000-00002C000000}"/>
    <hyperlink ref="B8253:E8253" location="ОТВЕРТКА_С_ПРЯМЫМ_ШЛИЦЕМ_В_ИНДИВИДУАЛЬНОЙ_УПАКОВКЕ" display="Отвертка с прямым шлицем                                                                         ГОСТ 17199-88" xr:uid="{00000000-0004-0000-0000-00002D000000}"/>
    <hyperlink ref="B8254:E8254" location="ОТВЕРТКА_УДАРНАЯ_С_ПРЯМЫМ_ШЛИЦЕМ_В_ИНДИВИДУАЛЬНОЙ_УПАКОВКЕ" display="Отвертка с прямым шлицем ударная" xr:uid="{00000000-0004-0000-0000-00002E000000}"/>
    <hyperlink ref="B8255:E8255" location="ОТВЕРТКА_КРЕСТОВАЯ_В_ИНДИВИДУАЛЬНОЙ_УПАКОВКЕ" display="Отвертка с крестовым шлицем                                                                    ГОСТ 17199-88" xr:uid="{00000000-0004-0000-0000-00002F000000}"/>
    <hyperlink ref="B8256:E8256" location="ОТВЕРТКА_TORX_В_ИНДИВИДУАЛЬНОЙ_УПАКОВКЕ" display="Отвертка TORX" xr:uid="{00000000-0004-0000-0000-000030000000}"/>
    <hyperlink ref="B8257:E8257" location="ОТВЕРТКА_ДИЭЛЕКТРИЧЕСКАЯ_КРЕСТОВАЯ_ИЛИ_ПРЯМЫМ_ШЛИЦЕМ_В_ИНДИВИДУАЛЬНОЙ_УПАКОВКЕ" display="Отвертка диэлектрическая крестовая или с прямым шлицем    ГОСТ 21010-75" xr:uid="{00000000-0004-0000-0000-000031000000}"/>
    <hyperlink ref="B8276:E8276" location="ПЛАСТИНЫ_ТВЕРДОСПЛАВНЫЕ_СМЕННЫЕ__КЗТС__KORLOY__MITSYBISHI" display="Пластина твердосплавная сменная" xr:uid="{00000000-0004-0000-0000-000032000000}"/>
    <hyperlink ref="B8296:E8296" location="ПАССАТИЖИ_ДЛЯ_СНЯТИЯ_ИЗОЛЕНТЫ" display="Пассатижи для снятия изоляции" xr:uid="{00000000-0004-0000-0000-000033000000}"/>
    <hyperlink ref="B8292:E8292" location="ПЛОСКОГУБЦЫ_КОМБИНИРОВАННЫЕ" display="Плоскогубцы комбинированные                                                           ГОСТ 53925-2010" xr:uid="{00000000-0004-0000-0000-000034000000}"/>
    <hyperlink ref="B8294:E8294" location="ПЛОСКОГУБЦЫ_КОМБИНИРОВАННЫЕ_С_НИКЕЛЕВЫМ_ПОКРЫТИЕМ" display="Плоскогубцы комбинированные с никелевым покрытием     ГОСТ 53925-2010" xr:uid="{00000000-0004-0000-0000-000035000000}"/>
    <hyperlink ref="B8295:E8295" location="ПЛОСКОГУБЦЫ_РЕГУЛИРУЕМЫЕ" display="Плоскогубцы регулируемые                                                                    ГОСТ 50072-92" xr:uid="{00000000-0004-0000-0000-000036000000}"/>
    <hyperlink ref="B8075:E8075" location="ПЛОСКОГУБЦЫ__СТАЛЬ_50__ТУ_3926_017_02955281_99" display="Плоскогубцы (Арефино)                                                                            " xr:uid="{00000000-0004-0000-0000-000037000000}"/>
    <hyperlink ref="B8335:E8335" location="РАЗВЕРТКА_РУЧНАЯ_ЦИЛИНДРИЧЕСКАЯ_С_ПРЯМЫМИ_КАНАВКАМИ__ИСП.1__СТАЛЬ_9ХС__ГОСТ_7722_77" display="Развертка ручная цилиндрическая                                                     ГОСТ 7722-77" xr:uid="{00000000-0004-0000-0000-000038000000}"/>
    <hyperlink ref="B8336:E8336" location="РАЗВЕРТКА_РУЧНАЯ_ЦИЛИНДРИЧЕСКАЯ_РЕГУЛИРУЕМАЯ__СТАЛЬ_9ХС__ГОСТ_7722_77" display="Развертка ручная цилиндрическая регулируемая                      ГОСТ 3509-71" xr:uid="{00000000-0004-0000-0000-000039000000}"/>
    <hyperlink ref="B8337:E8337" location="РАЗВЕРТКА_МАШИННАЯ_С_ЦИЛИНДРИЧЕСКИМ__ХВОСТОВИКОМ_С_ПРЯМЫМИ_КАНАВКАМИ__ТИП_1___СТАЛЬ_Р6М5__ГОСТ_1672_80" display="Развертка машинная с цилиндрическим  хвостовиком            ГОСТ 1672-80" xr:uid="{00000000-0004-0000-0000-00003A000000}"/>
    <hyperlink ref="B8338:E8338" location="РАЗВЕРТКА_МАШИННАЯ__С_КОНИЧЕСКИМ_ХВОСТОВИКОМ_ТИП_2__СТАЛЬ_Р6М5__ГОСТ_1672_80" display="Развертка машинная  с коническим хвостовиком                       ГОСТ 1672-80" xr:uid="{00000000-0004-0000-0000-00003B000000}"/>
    <hyperlink ref="B8339:E8339" location="РАЗВЕРТКА_МАШИННАЯ_С_КОНИЧЕСКИМ_ХВОСТОВИКОМ_КОТЕЛЬНАЯ_СТАЛЬ_Р6М5__ГОСТ_18121_72" display="Развертка машинная котельная                                                           ГОСТ 18121-72" xr:uid="{00000000-0004-0000-0000-00003C000000}"/>
    <hyperlink ref="B8348:E8348" location="РУЧКИ_К_НАПИЛЬНИКАМ" display="Ручка к напильникам                                                                                 ТУ" xr:uid="{00000000-0004-0000-0000-00003D000000}"/>
    <hyperlink ref="B8349:E8349" location="МОЛОТОК_СЛЕСАРНЫЙ_СТАЛЬНОЙ__СТАЛЬ_50" display="Ручка для молотков                                                                                    ТУ" xr:uid="{00000000-0004-0000-0000-00003E000000}"/>
    <hyperlink ref="B8350:E8350" location="КУВАЛДА_КУЗНЕЧНАЯ_ТУПОНОСАЯ__СТАЛЬ_50__ТУ_4833_029_02955281_05" display="Ручка для кувалд                                                                                          ТУ" xr:uid="{00000000-0004-0000-0000-00003F000000}"/>
    <hyperlink ref="B8384:E8384" location="СВЕРЛО_СПИРАЛЬНОЕ_С_КОНИЧЕСКИМ__ХВОСТОВИКОМ_СРЕДНЕЙ_СЕРИИ_КЛАСС_В__СТАЛЬ_Р6М5__ГОСТ_10903" display="Сверло к/х средней серии кл.В, сталь Р6М5                                    ГОСТ 10903-77" xr:uid="{00000000-0004-0000-0000-000040000000}"/>
    <hyperlink ref="B8386:E8386" location="СВЕРЛО_СПИРАЛЬНОЕ_С__КОНИЧЕСКИМ__ХВОСТОВИКОМ__С_ТВЕРДОСПЛАВНОЙ_ПЛАСТИНОЙ_ИЗ_СПЛАВА_ВК8" display="Сверло к/х с твердосплавной пластиной ВК8                                  ГОСТ 22736-77" xr:uid="{00000000-0004-0000-0000-000041000000}"/>
    <hyperlink ref="B8356:E8356" location="СВЕРЛО_ПО_БЕТОНУ_ДВУХКАНАЛЬНОЕ_С_ТВЕРДОСПЛАВ__ПЛАСТИНОЙ_ВК8__SCHWERT" display="Сверло по бетону двухканальное (SCHWERT)" xr:uid="{00000000-0004-0000-0000-000042000000}"/>
    <hyperlink ref="B8410:E8410" location="СТАМЕСКА_ПЛОСКАЯ" display="Стамеска плоская                                                                                          ТУ" xr:uid="{00000000-0004-0000-0000-000043000000}"/>
    <hyperlink ref="B8411:E8411" location="СТАМЕСКА_ДОЛОТО" display="Стамеска долото                                                                                            ТУ" xr:uid="{00000000-0004-0000-0000-000044000000}"/>
    <hyperlink ref="B8413:E8413" location="СТЕНДЫ_ДЛЯ_СВЕРЛ__БУРОВ__ПЛАШЕК__МЕТЧИКОВ__А_ТАКЖЕ_РУЧНОГО_ИНСТРУМЕНТА__ПЛОСКОГУБЦЕВ__ОТВЕРТОК__НОЖНИЦ__КУСАЧЕК__КЛЮЧЕЙ_И_Т.П." display="Стенд для сверл, буров, плашек, метчиков" xr:uid="{00000000-0004-0000-0000-000045000000}"/>
    <hyperlink ref="B8367:E8367" location="СТЕРЖЕНЬ_ЦИЛИНДРИЧЕСКИЙ_ТВЕРДОСПЛАВНЫЙ_ЦЕЛЬНЫЙ__ЗАГОТОВКА__ШЛИФОВАННЫЙ_h6__СПЛАВ_ВК8" display="Стержень твердосплавный шлифованный h6, сплав ВК8" xr:uid="{00000000-0004-0000-0000-000046000000}"/>
    <hyperlink ref="B8419:E8419" location="ФРЕЗА_КОНЦЕВАЯ_С_ЦИЛИНДРИЧЕСКИМ_ХВОСТОВИКОМ_СТАЛЬ_Р6М5__ГОСТ_17025_71" display="Фреза концевая с ц/х                                                                                   ГОСТ 32831-2014" xr:uid="{00000000-0004-0000-0000-000047000000}"/>
    <hyperlink ref="B8420:E8420" location="ФРЕЗА_КОНЦЕВАЯ_С_ЦИЛИНДРИЧЕСКИМ_ХВОСТОВИКОМ_УДЛИНЕННАЯ_СТАЛЬ_Р6М5" display="Фреза концевая с ц/х удлиненная                                                        ГОСТ 32831-2014" xr:uid="{00000000-0004-0000-0000-000048000000}"/>
    <hyperlink ref="B8421:E8421" location="ФРЕЗА_КОНЦЕВАЯ_С_ЦИЛИНДРИЧЕСКИМ_ХВОСТОВИКОМ_ДВУХСТОРОННЯЯ_СТАЛЬ_Р6М5" display="Фреза концевая с ц/х двухсторонняя                                                  ТУ" xr:uid="{00000000-0004-0000-0000-000049000000}"/>
    <hyperlink ref="B8422:E8422" location="ФРЕЗА_КОНЦЕВАЯ_С_ЦИЛИНДРИЧЕСКИМ_ХВОСТОВИКОМ_ЦЕЛЬНАЯ_ТВЕРДОСПЛАВ.__СПЛАВ_ВК8__ГОСТ_18372_73" display="Фреза концевая с ц/х цельная твердосплав.                                  ГОСТ 32405-2013" xr:uid="{00000000-0004-0000-0000-00004A000000}"/>
    <hyperlink ref="B8423:E8423" location="ФРЕЗА_КОНЦЕВАЯ_С_ЦИЛИНДРИЧЕСКИМ_ХВОСТОВИКОМ_ОСНАЩЕННАЯ__ПРЯМЫМИ__ПЛАСТИНАМИ_ИЗ_ТВЕРДОГО_СПЛАВА__ВК8__Т5К10__Т15К6" display="Фреза концевая с ц/х, с прям. пласт. ВК8, Т5К10, Т15К6             ТУ" xr:uid="{00000000-0004-0000-0000-00004B000000}"/>
    <hyperlink ref="B8424:E8424" location="ФРЕЗА_КОНЦЕВАЯ_С_КОНИЧЕСКИМ__ХВОСТОВИКОМ__СТАЛЬ_Р6М5__ГОСТ_17026_71" display="Фреза концевая с к/х                                                                                  ГОСТ 32831-2014" xr:uid="{00000000-0004-0000-0000-00004C000000}"/>
    <hyperlink ref="B8425:E8425" location="ФРЕЗА_КОНЦЕВАЯ_С_КОНИЧЕСКИМ__ХВОСТОВИКОМ_ДЛИННАЯ__СТАЛЬ_Р6М5" display="Фреза концевая с к/х длинная                                                               ТУ" xr:uid="{00000000-0004-0000-0000-00004D000000}"/>
    <hyperlink ref="B8426:E8426" location="ФРЕЗА_КОНЦЕВАЯ_С_КОНИЧИЧЕСКИМ_ХВОСТОВИКОМ_ОСНАЩЕННАЯ_ПРЯМЫМИ_ПЛАСТИНАМИ_ИЗ_ТВЕРДОГО_СПЛАВА_ВК8__Т5К10___Т15К6" display="Фреза концевая с к/х, с прям. пласт. ВК8, Т5К10, Т15К6             ТУ" xr:uid="{00000000-0004-0000-0000-00004E000000}"/>
    <hyperlink ref="B8427:E8427" location="ФРЕЗА_КОНЦЕВАЯ_С_КОНИЧЕСКИМ_ХВОСТОВИКОМ_ОСНАЩЕННАЯ_ВИНТОВ._ПЛАСТ._ИЗ_ТВЕРДОГО_СПЛАВА_ВК8__Т5К10__Т15К6__ГОСТ_20537_75" display="Фреза концевая с к/х, с винт. пласт. ВК8, Т5К10, Т15К6               ГОСТ 20537-75" xr:uid="{00000000-0004-0000-0000-00004F000000}"/>
    <hyperlink ref="B8429:E8429" location="ФРЕЗА_ШПОНОЧНАЯ_С_ЦИЛИНДРИЧЕСКИМ_ХВОСТОВИКОМ_СТАЛЬ_Р6М5__ГОСТ_9140_78" display="Фреза шпоночная с ц/х                                                                              ГОСТ 9140-2015" xr:uid="{00000000-0004-0000-0000-000050000000}"/>
    <hyperlink ref="B8430:E8430" location="ФРЕЗА_ШПОНОЧНАЯ_С_ЦИЛИНДРИЧЕСКИМ__ХВОСТОВИКОМ_ЦЕЛЬНАЯ_ТВЕРДОСПЛАВНАЯ___СТАЛЬ_ВК8__ГОСТ_16463_80" display="Фреза шпоночная с ц/х, цельная твердосплавная                       ГОСТ 16463-80" xr:uid="{00000000-0004-0000-0000-000051000000}"/>
    <hyperlink ref="B8431:E8431" location="ФРЕЗА_ШПОНОЧНАЯ_С_ЦИЛИНДРИЧЕСКИМ_ХВОСТОВИКОМ_ОСНАЩЕННАЯ_ПЛАСТИНАМИ_ИЗ_ТВЕРДОГО_СПЛАВА_ВК8__ТК10__Т15К6_ТИП_1__ИСПОЛНЕНИЕ_1_ГОСТ_6396_78" display="Фреза шпоночная с ц/х, с прям. пласт. ВК8, Т5К10, Т15К6         ТУ" xr:uid="{00000000-0004-0000-0000-000052000000}"/>
    <hyperlink ref="B8432:E8432" location="ФРЕЗА_ШПОНОЧНАЯ_С_КОНИЧЕСКИМ_ХВОСТОВИКОМ__СТАЛЬ_Р6М5__ГОСТ_9140_78" display="Фреза шпоночная с к/х                                                                              ГОСТ 9140-2015" xr:uid="{00000000-0004-0000-0000-000053000000}"/>
    <hyperlink ref="B8433:E8433" location="ФРЕЗА_ШПОНОЧНАЯ_С_КОНИЧЕСКИМ_ХВОСТОВИКОМ__ОСНАЩЕННАЯ_ПЛАСТИНАМИ_ИЗ_ТВЕРДОГО_СПЛАВА__ВК8__Т5К10__Т15К6__ТИП_2__ГОСТ_6396_78" display="Фреза шпоночная с к/х, с прям. пласт. ВК8, Т5К10, Т15К6         ГОСТ 6396-78" xr:uid="{00000000-0004-0000-0000-000054000000}"/>
    <hyperlink ref="B8435:E8435" location="ФРЕЗА_ДИСКОВАЯ_ПРОРЕЗНАЯ_И_ОТРЕЗНАЯ__ТИП_1_2__СТАЛЬ_Р6М5__ГОСТ_2679_93" display="Фреза дисковая прорезная и отрезная                                             ГОСТ 2679-2014" xr:uid="{00000000-0004-0000-0000-000055000000}"/>
    <hyperlink ref="B8437:E8437" location="ЦЕНТР_УПОРНЫЙ__БИЕНИЕ_0_010_мм__КОНУС_60_ГРАДУСОВ__ГОСТ13214_79" display="Центр упорный                                                                                            ГОСТ 13214-79" xr:uid="{00000000-0004-0000-0000-000056000000}"/>
    <hyperlink ref="B8438:E8438" location="ЦЕНТР_УПОРНЫЙ_ТВЕРДОСПЛАВНЫЙ__ВК8__БИЕНИЕ_0_010_ММ.__КОНУС_60_ГРАДУСОВ__ГОСТ_13214_79" display="Центр упорный твердосплавный                                                       ГОСТ 13214-79" xr:uid="{00000000-0004-0000-0000-000057000000}"/>
    <hyperlink ref="B8439:E8439" location="ЦЕНТР_СТАНОЧНЫЙ_ВРАЩАЮЩИЙСЯ_НОРМАЛЬНОЙ_ТОЧНОСТИ__ГОСТ_8742_75" display="Центр вращающийся                                                                                ГОСТ 8742-75" xr:uid="{00000000-0004-0000-0000-000058000000}"/>
    <hyperlink ref="B8440:E8440" location="ЦЕНТР_СТАНОЧНЫЙ_ВРАЩАЮЩИЙСЯ_УСИЛЕННЫЙ__НОРМАЛЬНОЙ_ТОЧНОСТИ__ГОСТ_8742_75" display="Центр вращающийся усиленный                                                       ГОСТ 8742-75" xr:uid="{00000000-0004-0000-0000-000059000000}"/>
    <hyperlink ref="B8448:E8448" location="ШПАТЕЛЬ__СТАЛЬ_65Г__ГОСТ_10778_83" display="Шпатель                                                                                                            ГОСТ 10778-83" xr:uid="{00000000-0004-0000-0000-00005A000000}"/>
    <hyperlink ref="B8449:E8449" location="ШПАТЕЛЬ_С_ПЛАСТИКОВОЙ_РУЧКОЙ__СТАЛЬ_65Г__ГОСТ_10778_83" display="Шпатель с пластиковой ручкой                                                             ГОСТ 10778-83" xr:uid="{00000000-0004-0000-0000-00005B000000}"/>
    <hyperlink ref="B8450:E8450" location="ШПАТЕЛЬ_ФАСАДНЫЙ_С_ИЗОГНУТОЙ_РУЧКОЙ_И_АНТИКОРРОЗИЙНЫМ_ПОКРЫТИЕМ__СТАЛЬ_65Г__ГОСТ_10778_83" display="Шпатель фасадный с изогн. ручкой и антикор. покрытием    ГОСТ 10778-83" xr:uid="{00000000-0004-0000-0000-00005C000000}"/>
    <hyperlink ref="B8451:E8451" location="ШПАТЕЛЬ_ПЛИТОЧНИКА__СТАЛЬ_65Г__ГОСТ_10778_83" display="Шпатель плиточника                                                                                  ГОСТ 10778-83" xr:uid="{00000000-0004-0000-0000-00005D000000}"/>
    <hyperlink ref="B8446:E8446" location="ШТАНГЕНЦИРКУЛЬ__ГОСТ_166_89" display="Штангенциркуль                                                                                           ГОСТ 166-89" xr:uid="{00000000-0004-0000-0000-00005E000000}"/>
    <hyperlink ref="B8098:E8098" location="КУВАЛДА_КУЗНЕЧНАЯ_ТУПОНОСАЯ__СТАЛЬ_50__ТУ_4833_029_02955281_05" display="Ручка для кувалд                                                                                          ТУ" xr:uid="{00000000-0004-0000-0000-00005F000000}"/>
    <hyperlink ref="B8135:E8135" location="МОЛОТОК_СЛЕСАРНЫЙ_СТАЛЬНОЙ__СТАЛЬ_50" display="Ручка для молотков                                                                                    ТУ" xr:uid="{00000000-0004-0000-0000-000060000000}"/>
    <hyperlink ref="B8129" location="МЕТЧИКИ_И_ВОРОТКИ_ДЛЯ_МЕТЧИКОВ_В_ИНДИВИДУАЛЬНОЙ_ПВХ_УПАКОВКЕ" display="МЕТЧИК И ВОРОТКИ В ПВХ                                      " xr:uid="{00000000-0004-0000-0000-000061000000}"/>
    <hyperlink ref="B8290" location="ПЛАШКИ_И_ВОРОТКИ_ДЛЯ_ПЛАШЕК_В_ИНДИВИДУАЛЬНОЙ_ПВХ_УПАКОВКЕ" display="ПЛАШКИ И ВОРОТКИ В ПВХ                                                                           " xr:uid="{00000000-0004-0000-0000-000062000000}"/>
    <hyperlink ref="B8262:E8262" location="ПОДСТАВКА_ПОД_СВЕРЛА_ПО_МЕТАЛЛУ_С_ЦИЛИНДРИЧЕСКИМ_ХВОСТОВИКОМ" display="Подставка под сверла по металлу" xr:uid="{00000000-0004-0000-0000-000063000000}"/>
    <hyperlink ref="B8262" location="ПОДШИПНИК_ШАРИКОВЫЙ_ОДНОРЯДНЫЙ" display="ПОДШИПНИК ШАРИКОВЫЙ РАДИАЛЬНЫЙ ОДНОРЯДНЫЙ, ГОСТ 8338-75" xr:uid="{00000000-0004-0000-0000-000064000000}"/>
    <hyperlink ref="I275:I276" location="СВЕРЛО_СПИРАЛЬНОЕ_С_ЦИЛИНДРИЧЕСКИМ_ХВОСТОВИКОМ_СРЕДНЕЙ_СЕРИИ__КЛАСС_В__СТАЛЬ_Р6М5__ГОСТ_10902_77" display="СВЕРЛА КЛ.В Р6М5" xr:uid="{00000000-0004-0000-0000-000065000000}"/>
    <hyperlink ref="I110:I111" location="СВЕРЛО_СПИРАЛЬНОЕ_С_ЦИЛИНДРИЧЕСКИМ_ХВОСТОВИКОМ_СРЕДНЕЙ_СЕРИИ_КЛ._В__В_ИНДИВИДУАЛЬНОЙ_УПАКОВКЕ__ПВХ_и_БЛИСТЕР___СТАЛЬ_Р6М5__ГОСТ_10902" display="СВЕРЛА В ПВХ" xr:uid="{00000000-0004-0000-0000-000066000000}"/>
    <hyperlink ref="I95:I96" location="ПОДСТАВКА_ПОД_СВЕРЛА_ПО_МЕТАЛЛУ_С_ЦИЛИНДРИЧЕСКИМ_ХВОСТОВИКОМ" display="ПОДСТАВКИ" xr:uid="{00000000-0004-0000-0000-000067000000}"/>
    <hyperlink ref="I142:I143" location="СВЕРЛО_СПИРАЛЬНОЕ_С_ЦИЛИНДРИЧЕСКИМ_ХВОСТОВИКОМ_СРЕДНЕЙ_СЕРИИ__КЛАСС_В___ПРОТОЧЕННЫЙ_УМЕРЕННЫЙ__ХВОСТОВИК__12_мм___СТАЛЬ_Р6М5__ГОСТ_10902" display="СВЕРЛА С ПРОТОЧ. ХВОСТ." xr:uid="{00000000-0004-0000-0000-000068000000}"/>
    <hyperlink ref="I239:I240" location="НАБОРЫ_СВЕРЛ_ПО_МЕТАЛЛУ" display="К НАБОРАМ" xr:uid="{00000000-0004-0000-0000-000069000000}"/>
    <hyperlink ref="I249:I250" location="СВЕРЛО_СПИРАЛЬНОЕ_С_ЦИЛ_ХВОСТОВИКОМ_СРЕДНЕЙ_СЕРИИ__КЛ._В___ПРОТОЧ._ХВОСТОВИК__12_мм___В_ИНДИВИД._ПВХ_УПАКОВКЕ__СТАЛЬ_Р6М5__ГОСТ_10902" display="СВЕРЛА В ПВХ" xr:uid="{00000000-0004-0000-0000-00006A000000}"/>
    <hyperlink ref="I278:I279" location="СВЕРЛО_СПИРАЛЬНОЕ_С_ЦИЛИНДРИЧЕСКИМ__ХВОСТОВИКОМ__СРЕДНЕЙ_СЕРИИ_КЛАСС_А__СТАЛЬ_Р9__ГОСТ_10902" display="СВЕРЛА КЛ.А Р9" xr:uid="{00000000-0004-0000-0000-00006B000000}"/>
    <hyperlink ref="I281:I282" location="СВЕРЛО_СПИРАЛЬНОЕ_С_ЦИЛИНДРИЧЕСКИМ__ХВОСТОВИКОМ__СРЕДНЕЙ_СЕРИИ_КЛАСС_А__СТАЛЬ_Р18__ГОСТ_10902" display="СВЕРЛА КЛ.А Р18" xr:uid="{00000000-0004-0000-0000-00006C000000}"/>
    <hyperlink ref="I284:I28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6D000000}"/>
    <hyperlink ref="I294:I295" location="СВЕРЛО_СПИРАЛЬНОЕ_С_ЦИЛИНДРИЧЕСКИМ_ХВОСТОВИКОМ__СРЕДНЕЙ_СЕРИИ_КЛАСС_А__ЛЕГИРОВАНО_КОБАЛЬТОМ___СТАЛЬ_Р6М5К5__ГОСТ_10902" display="СВЕРЛА КЛ.А Р6М5К5" xr:uid="{00000000-0004-0000-0000-00006E000000}"/>
    <hyperlink ref="I367:I368" location="ПОДСТАВКА_ПОД_СВЕРЛА_ПО_МЕТАЛЛУ_С_ЦИЛИНДРИЧЕСКИМ_ХВОСТОВИКОМ" display="ПОДСТАВКИ" xr:uid="{00000000-0004-0000-0000-00006F000000}"/>
    <hyperlink ref="I432:I433" location="СВЕРЛО_СПИРАЛЬНОЕ_С_ЦИЛИНДРИЧЕСКИМ_ХВОСТОВИКОМ_СРЕДНЕЙ_СЕРИИ__КЛАСС_В___ПРОТОЧЕННЫЙ_УМЕРЕННЫЙ__ХВОСТОВИК__12_мм___СТАЛЬ_Р6М5__ГОСТ_10902" display="СВЕРЛА С ПРОТОЧ.ХВОСТ." xr:uid="{00000000-0004-0000-0000-000070000000}"/>
    <hyperlink ref="I466:I467" location="СВЕРЛО_СПИРАЛЬНОЕ_С_ЦИЛИНДРИЧЕСКИМ_ХВОСТОВИКОМ_СРЕДНЕЙ_СЕРИИ__КЛАСС_В__СТАЛЬ_Р6М5__ГОСТ_10902_77" display="СВЕРЛА КЛ.В Р6М5" xr:uid="{00000000-0004-0000-0000-000071000000}"/>
    <hyperlink ref="I469:I470" location="СВЕРЛО_СПИРАЛЬНОЕ_С_ЦИЛИНДРИЧЕСКИМ__ХВОСТОВИКОМ__СРЕДНЕЙ_СЕРИИ_КЛАСС_А__СТАЛЬ_Р6М5__ГОСТ_10902" display="СВЕРЛА КЛ.А Р6М5" xr:uid="{00000000-0004-0000-0000-000072000000}"/>
    <hyperlink ref="I472:I473" location="СВЕРЛО_СПИРАЛЬНОЕ_С_ЦИЛИНДРИЧЕСКИМ__ХВОСТОВИКОМ__СРЕДНЕЙ_СЕРИИ_КЛАСС_А__СТАЛЬ_Р9__ГОСТ_10902" display="СВЕРЛА КЛ.А Р9" xr:uid="{00000000-0004-0000-0000-000073000000}"/>
    <hyperlink ref="I475:I476" location="СВЕРЛО_СПИРАЛЬНОЕ_С_ЦИЛИНДРИЧЕСКИМ__ХВОСТОВИКОМ__СРЕДНЕЙ_СЕРИИ_КЛАСС_А__СТАЛЬ_Р18__ГОСТ_10902" display="СВЕРЛА КЛ.А Р18" xr:uid="{00000000-0004-0000-0000-000074000000}"/>
    <hyperlink ref="I485:I486" location="СВЕРЛО_СПИРАЛЬНОЕ_С_ЦИЛИНДРИЧЕСКИМ_ХВОСТОВИКОМ__СРЕДНЕЙ_СЕРИИ_КЛАСС_А__ЛЕГИРОВАНО_КОБАЛЬТОМ___СТАЛЬ_Р6М5К5__ГОСТ_10902" display="СВЕРЛА КЛ.А Р6М5К5" xr:uid="{00000000-0004-0000-0000-000075000000}"/>
    <hyperlink ref="I492:I493" location="НАБОРЫ_СВЕРЛ_ПО_МЕТАЛЛУ" display="К НАБОРАМ" xr:uid="{00000000-0004-0000-0000-000076000000}"/>
    <hyperlink ref="I500:I501" location="СВЕРЛО_СПИРАЛЬНОЕ_С_ЦИЛИНДРИЧЕСКИМ_ХВОСТОВИКОМ_СРЕДНЕЙ_СЕРИИ_КЛ._В__В_ИНДИВИДУАЛЬНОЙ_УПАКОВКЕ__ПВХ_и_БЛИСТЕР___СТАЛЬ_Р6М5__ГОСТ_10902" display="СВЕРЛА В ПВХ" xr:uid="{00000000-0004-0000-0000-000077000000}"/>
    <hyperlink ref="I530:I531" location="ПОДСТАВКА_ПОД_СВЕРЛА_ПО_МЕТАЛЛУ_С_ЦИЛИНДРИЧЕСКИМ_ХВОСТОВИКОМ" display="ПОДСТАВКИ" xr:uid="{00000000-0004-0000-0000-000078000000}"/>
    <hyperlink ref="I583:I584" location="СВЕРЛО_СПИРАЛЬНОЕ_С_ЦИЛИНДРИЧЕСКИМ_ХВОСТОВИКОМ_СРЕДНЕЙ_СЕРИИ__КЛАСС_В___ПРОТОЧЕННЫЙ_УМЕРЕННЫЙ__ХВОСТОВИК__12_мм___СТАЛЬ_Р6М5__ГОСТ_10902" display="СВЕРЛА С ПРОТОЧ.ХВОСТ." xr:uid="{00000000-0004-0000-0000-000079000000}"/>
    <hyperlink ref="I654:I65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7A000000}"/>
    <hyperlink ref="I680:I681" location="НАБОРЫ_СВЕРЛ_ПО_МЕТАЛЛУ" display="К НАБОРАМ" xr:uid="{00000000-0004-0000-0000-00007B000000}"/>
    <hyperlink ref="I688:I689" location="СВЕРЛО_СПИРАЛЬНОЕ_С_ЦИЛИНДРИЧЕСКИМ_ХВОСТОВИКОМ_СРЕДНЕЙ_СЕРИИ_КЛ._В__В_ИНДИВИДУАЛЬНОЙ_УПАКОВКЕ__ПВХ_и_БЛИСТЕР___СТАЛЬ_Р6М5__ГОСТ_10902" display="СВЕРЛА В ПВХ" xr:uid="{00000000-0004-0000-0000-00007C000000}"/>
    <hyperlink ref="I718:I719" location="ПОДСТАВКА_ПОД_СВЕРЛА_ПО_МЕТАЛЛУ_С_ЦИЛИНДРИЧЕСКИМ_ХВОСТОВИКОМ" display="ПОДСТАВКИ" xr:uid="{00000000-0004-0000-0000-00007D000000}"/>
    <hyperlink ref="I850:I851" location="СВЕРЛО_СПИРАЛЬНОЕ_С_ЦИЛИНДРИЧЕСКИМ_ХВОСТОВИКОМ_СРЕДНЕЙ_СЕРИИ__КЛАСС_В__СТАЛЬ_Р6М5__ГОСТ_10902_77" display="СВЕРЛА КЛ.В Р6М5" xr:uid="{00000000-0004-0000-0000-00007E000000}"/>
    <hyperlink ref="I853:I854" location="СВЕРЛО_СПИРАЛЬНОЕ_С_ЦИЛИНДРИЧЕСКИМ__ХВОСТОВИКОМ__СРЕДНЕЙ_СЕРИИ_КЛАСС_А__СТАЛЬ_Р6М5__ГОСТ_10902" display="СВЕРЛА КЛ.А Р6М5" xr:uid="{00000000-0004-0000-0000-00007F000000}"/>
    <hyperlink ref="I856:I857" location="СВЕРЛО_СПИРАЛЬНОЕ_С_ЦИЛИНДРИЧЕСКИМ__ХВОСТОВИКОМ__СРЕДНЕЙ_СЕРИИ_КЛАСС_А__СТАЛЬ_Р18__ГОСТ_10902" display="СВЕРЛА КЛ.А Р18" xr:uid="{00000000-0004-0000-0000-000080000000}"/>
    <hyperlink ref="I859:I860"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81000000}"/>
    <hyperlink ref="I869:I870" location="СВЕРЛО_СПИРАЛЬНОЕ_С_ЦИЛИНДРИЧЕСКИМ_ХВОСТОВИКОМ__СРЕДНЕЙ_СЕРИИ_КЛАСС_А__ЛЕГИРОВАНО_КОБАЛЬТОМ___СТАЛЬ_Р6М5К5__ГОСТ_10902" display="СВЕРЛА КЛ.А Р6М5К5" xr:uid="{00000000-0004-0000-0000-000082000000}"/>
    <hyperlink ref="I876:I877" location="НАБОРЫ_СВЕРЛ_ПО_МЕТАЛЛУ" display="К НАБОРАМ" xr:uid="{00000000-0004-0000-0000-000083000000}"/>
    <hyperlink ref="I914:I915" location="ПОДСТАВКА_ПОД_СВЕРЛА_ПО_МЕТАЛЛУ_С_ЦИЛИНДРИЧЕСКИМ_ХВОСТОВИКОМ" display="ПОДСТАВКИ" xr:uid="{00000000-0004-0000-0000-000084000000}"/>
    <hyperlink ref="I972:I973" location="СВЕРЛО_СПИРАЛЬНОЕ_С_ЦИЛИНДРИЧЕСКИМ_ХВОСТОВИКОМ_СРЕДНЕЙ_СЕРИИ__КЛАСС_В___ПРОТОЧЕННЫЙ_УМЕРЕННЫЙ__ХВОСТОВИК__12_мм___СТАЛЬ_Р6М5__ГОСТ_10902" display="СВЕРЛА С ПРОТОЧ.ХВОСТ." xr:uid="{00000000-0004-0000-0000-000085000000}"/>
    <hyperlink ref="I983:I984" location="СВЕРЛО_СПИРАЛЬНОЕ_С_ЦИЛИНДРИЧЕСКИМ_ХВОСТОВИКОМ_СРЕДНЕЙ_СЕРИИ__КЛАСС_В__СТАЛЬ_Р6М5__ГОСТ_10902_77" display="СВЕРЛА КЛ.В Р6М5" xr:uid="{00000000-0004-0000-0000-000086000000}"/>
    <hyperlink ref="I986:I987" location="СВЕРЛО_СПИРАЛЬНОЕ_С_ЦИЛИНДРИЧЕСКИМ__ХВОСТОВИКОМ__СРЕДНЕЙ_СЕРИИ_КЛАСС_А__СТАЛЬ_Р6М5__ГОСТ_10902" display="СВЕРЛА КЛ.А Р6М5" xr:uid="{00000000-0004-0000-0000-000087000000}"/>
    <hyperlink ref="I989:I990" location="СВЕРЛО_СПИРАЛЬНОЕ_С_ЦИЛИНДРИЧЕСКИМ__ХВОСТОВИКОМ__СРЕДНЕЙ_СЕРИИ_КЛАСС_А__СТАЛЬ_Р9__ГОСТ_10902" display="СВЕРЛА КЛ.А Р9" xr:uid="{00000000-0004-0000-0000-000088000000}"/>
    <hyperlink ref="I992:I993"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89000000}"/>
    <hyperlink ref="I1002:I1003" location="СВЕРЛО_СПИРАЛЬНОЕ_С_ЦИЛИНДРИЧЕСКИМ_ХВОСТОВИКОМ__СРЕДНЕЙ_СЕРИИ_КЛАСС_А__ЛЕГИРОВАНО_КОБАЛЬТОМ___СТАЛЬ_Р6М5К5__ГОСТ_10902" display="СВЕРЛА КЛ.А Р6М5К5" xr:uid="{00000000-0004-0000-0000-00008A000000}"/>
    <hyperlink ref="I1009:I1010" location="НАБОРЫ_СВЕРЛ_ПО_МЕТАЛЛУ" display="К НАБОРАМ" xr:uid="{00000000-0004-0000-0000-00008B000000}"/>
    <hyperlink ref="I1017:I1018" location="СВЕРЛО_СПИРАЛЬНОЕ_С_ЦИЛИНДРИЧЕСКИМ_ХВОСТОВИКОМ_СРЕДНЕЙ_СЕРИИ_КЛ._В__В_ИНДИВИДУАЛЬНОЙ_УПАКОВКЕ__ПВХ_и_БЛИСТЕР___СТАЛЬ_Р6М5__ГОСТ_10902" display="СВЕРЛА В ПВХ" xr:uid="{00000000-0004-0000-0000-00008C000000}"/>
    <hyperlink ref="I1047:I1048" location="СВЕРЛО_СПИРАЛЬНОЕ_С_ЦИЛИНДРИЧЕСКИМ_ХВОСТОВИКОМ_СРЕДНЕЙ_СЕРИИ__КЛАСС_В___ПРОТОЧЕННЫЙ_УМЕРЕННЫЙ__ХВОСТОВИК__12_мм___СТАЛЬ_Р6М5__ГОСТ_10902" display="СВЕРЛА С ПРОТОЧ.ХВОСТ." xr:uid="{00000000-0004-0000-0000-00008D000000}"/>
    <hyperlink ref="I1108:I1109" location="СВЕРЛО_СПИРАЛЬНОЕ_С_ЦИЛИНДРИЧЕСКИМ__ХВОСТОВИКОМ__СРЕДНЕЙ_СЕРИИ_КЛАСС_А__ЛЕВОГО_ВРАЩЕНИЯ__В_ИНДИВИДУАЛЬНОЙ_ПВХ_УПАКОВКЕ__СТАЛЬ_Р6М5_ГОСТ_10902" display="СВЕРЛА ЛЕВЫЕ В ПВХ" xr:uid="{00000000-0004-0000-0000-00008E000000}"/>
    <hyperlink ref="I1180:I1181" location="СВЕРЛО_СПИРАЛЬНОЕ__СРЕДНЕЙ_СЕРИИ_КЛАСС_А__С_ШЕСТИГРАННЫМ__1_4__ХВОСТОВИКОМ__В_ИНДИВИДУАЛЬНОЙ_ПВХ_УПАКОВКЕ_СТАЛЬ_Р6М5__ГОСТ_10902" display="СВЕРЛА 6-ГРАН. В ПВХ" xr:uid="{00000000-0004-0000-0000-00008F000000}"/>
    <hyperlink ref="I1221:I1222" location="СВЕРЛО_СПИРАЛЬНОЕ_С__КОНИЧЕСКИМ__ХВОСТОВИКОМ__С_ТВЕРДОСПЛАВНОЙ_ПЛАСТИНОЙ_ИЗ_СПЛАВА_ВК8" display="СВЕРЛА С ПЛАСТИН ВК8" xr:uid="{00000000-0004-0000-0000-000090000000}"/>
    <hyperlink ref="I1238:I1239" location="СВЕРЛО_СПИРАЛЬНОЕ_С_ЦИЛИНДРИЧЕСКИМ__ХВОСТОВИКОМ__СРЕДНЕЙ__СЕРИИ__ТВЕРДОСПЛАВНОЕ_ЦЕЛЬНОЕ__СПЛАВ_ВК8__ГОСТ_17275" display="СВЕРЛА ЦЕЛЬНЫЕ ВК8" xr:uid="{00000000-0004-0000-0000-000091000000}"/>
    <hyperlink ref="I1259:I1260" location="СВЕРЛО_СПИРАЛЬНОЕ_С_ЦИЛИНДРИЧЕСКИМ_ХВОСТОВИК_ДЛИННОЙ_СЕРИИ_КЛ._А__В_ИНДИВИДУАЛЬНОЙ_ПВХ_УПАКОВКЕ__СТАЛЬ_Р6М5__ГОСТ_886" display="СВЕРЛА ДЛИН. В ПВХ" xr:uid="{00000000-0004-0000-0000-000092000000}"/>
    <hyperlink ref="I1372:I1373" location="СВЕРЛО_СПИРАЛЬНОЕ_С__КОНИЧЕСКИМ__ХВОСТОВИКОМ__С_ТВЕРДОСПЛАВНОЙ_ПЛАСТИНОЙ_ИЗ_СПЛАВА_ВК8" display="СВЕРЛА С ПЛАСТИН ВК8" xr:uid="{00000000-0004-0000-0000-000093000000}"/>
    <hyperlink ref="I1375:I1376" location="СВЕРЛО_СПИРАЛЬНОЕ_С_КОНИЧЕСКИМ__ХВОСТОВИКОМ__ДЛИННОЙ_СЕРИИ_КЛАСС_В__СТАЛЬ_Р6М5__ГОСТ_12121" display="СВЕРЛА К/Х ДЛИННЫЕ" xr:uid="{00000000-0004-0000-0000-000094000000}"/>
    <hyperlink ref="I1398:I1399" location="РЕЗЦЫ_ТОКАРНЫЙ_ОТРЕЗНОЙ__ГОСТ_18884_73" display="РЕЗЦЫ ТОКАРНЫЕ" xr:uid="{00000000-0004-0000-0000-000095000000}"/>
    <hyperlink ref="I1404:I1405" location="ЦЕНТР_УПОРНЫЙ__БИЕНИЕ_0_010_мм__КОНУС_60_ГРАДУСОВ__ГОСТ13214_79" display="ЦЕНТРА УПОРНЫЕ" xr:uid="{00000000-0004-0000-0000-000096000000}"/>
    <hyperlink ref="I1407:I1408" location="ПАТРОН_ТОКАРНЫЙ_САМОЦЕНТРИРУЮЩИЙ_ТРЕХКУЛАЧКОВЫЙ_МАТЕРИАЛ_КОРПУСА__СТАЛЬ" display="ПАТРОНЫ ТОКАРНЫЕ" xr:uid="{00000000-0004-0000-0000-000097000000}"/>
    <hyperlink ref="I1410:I1411" location="ВТУЛКА_ПЕРЕХОДНАЯ_ДЛЯ_КРЕПЛЕНИЯ_ИНСТРУМЕНТА_С_КОНИЧЕСКИМ_ХВОСТОВИКОМ_КОРОТКАЯ___БИЕНИЕ_0_01_мм__СТАЛЬ_40Х___ГОСТ_13598_85" display="ВТУЛКИ" xr:uid="{00000000-0004-0000-0000-000098000000}"/>
    <hyperlink ref="I1570:I1571" location="СВЕРЛО_СПИРАЛЬНОЕ_С_КОНИЧЕСКИМ__ХВОСТОВИКОМ_СРЕДНЕЙ_СЕРИИ_КЛАСС_В__СТАЛЬ_Р6М5__ГОСТ_10903" display="СВЕРЛА К/Х СРЕДНИЕ" xr:uid="{00000000-0004-0000-0000-000099000000}"/>
    <hyperlink ref="I1573:I1574" location="СВЕРЛО_СПИРАЛЬНОЕ_С_КОНИЧЕСКИМ__ХВОСТОВИКОМ__ДЛИННОЙ_СЕРИИ_КЛАСС_В__СТАЛЬ_Р6М5__ГОСТ_12121" display="СВЕРЛА К/Х ДЛИННЫЕ" xr:uid="{00000000-0004-0000-0000-00009A000000}"/>
    <hyperlink ref="I1578:I1579" location="РЕЗЦЫ_ТОКАРНЫЙ_ОТРЕЗНОЙ__ГОСТ_18884_73" display="РЕЗЦЫ ТОКАРНЫЕ" xr:uid="{00000000-0004-0000-0000-00009B000000}"/>
    <hyperlink ref="I1581:I1582" location="ЦЕНТР_СТАНОЧНЫЙ_ВРАЩАЮЩИЙСЯ_НОРМАЛЬНОЙ_ТОЧНОСТИ__ГОСТ_8742_75" display="ЦЕНТРА ВРАЩЕНИЯ" xr:uid="{00000000-0004-0000-0000-00009C000000}"/>
    <hyperlink ref="I1584:I1585" location="ЦЕНТР_УПОРНЫЙ__БИЕНИЕ_0_010_мм__КОНУС_60_ГРАДУСОВ__ГОСТ13214_79" display="ЦЕНТРА УПОРНЫЕ" xr:uid="{00000000-0004-0000-0000-00009D000000}"/>
    <hyperlink ref="I1587:I1588" location="ПАТРОН_ТОКАРНЫЙ_САМОЦЕНТРИРУЮЩИЙ_ТРЕХКУЛАЧКОВЫЙ_МАТЕРИАЛ_КОРПУСА__СТАЛЬ" display="ПАТРОНЫ ТОКАРНЫЕ" xr:uid="{00000000-0004-0000-0000-00009E000000}"/>
    <hyperlink ref="I1590:I1591" location="ВТУЛКА_ПЕРЕХОДНАЯ_ДЛЯ_КРЕПЛЕНИЯ_ИНСТРУМЕНТА_С_КОНИЧЕСКИМ_ХВОСТОВИКОМ_КОРОТКАЯ___БИЕНИЕ_0_01_мм__СТАЛЬ_40Х___ГОСТ_13598_85" display="ВТУЛКИ" xr:uid="{00000000-0004-0000-0000-00009F000000}"/>
    <hyperlink ref="I1595:I1596" location="СВЕРЛО_СПИРАЛЬНОЕ_С__КОНИЧЕСКИМ__ХВОСТОВИКОМ__С_ТВЕРДОСПЛАВНОЙ_ПЛАСТИНОЙ_ИЗ_СПЛАВА_ВК8" display="СВЕРЛА С ПЛАСТИН. ВК8" xr:uid="{00000000-0004-0000-0000-0000A0000000}"/>
    <hyperlink ref="I1598:I1599" location="СВЕРЛО_СПИРАЛЬНОЕ_С_КОНИЧЕСКИМ__ХВОСТОВИКОМ_СРЕДНЕЙ_СЕРИИ_КЛАСС_В__СТАЛЬ_Р6М5__ГОСТ_10903" display="СВЕРЛА К/Х СРЕДНИЕ" xr:uid="{00000000-0004-0000-0000-0000A1000000}"/>
    <hyperlink ref="I1623:I1624" location="РЕЗЦЫ_ТОКАРНЫЙ_ОТРЕЗНОЙ__ГОСТ_18884_73" display="РЕЗЦЫ ТОКАРНЫЕ" xr:uid="{00000000-0004-0000-0000-0000A2000000}"/>
    <hyperlink ref="I1626:I1627" location="ЦЕНТР_СТАНОЧНЫЙ_ВРАЩАЮЩИЙСЯ_НОРМАЛЬНОЙ_ТОЧНОСТИ__ГОСТ_8742_75" display="ЦЕНТРА ВРАЩЕНИЯ" xr:uid="{00000000-0004-0000-0000-0000A3000000}"/>
    <hyperlink ref="I1629:I1630" location="ЦЕНТР_УПОРНЫЙ__БИЕНИЕ_0_010_мм__КОНУС_60_ГРАДУСОВ__ГОСТ13214_79" display="ЦЕНТРА УПОРНЫЕ" xr:uid="{00000000-0004-0000-0000-0000A4000000}"/>
    <hyperlink ref="I1632:I1633" location="ПАТРОН_ТОКАРНЫЙ_САМОЦЕНТРИРУЮЩИЙ_ТРЕХКУЛАЧКОВЫЙ_МАТЕРИАЛ_КОРПУСА__СТАЛЬ" display="ПАТРОНЫ ТОКАРНЫЕ" xr:uid="{00000000-0004-0000-0000-0000A5000000}"/>
    <hyperlink ref="I1635:I1636" location="ВТУЛКА_ПЕРЕХОДНАЯ_ДЛЯ_КРЕПЛЕНИЯ_ИНСТРУМЕНТА_С_КОНИЧЕСКИМ_ХВОСТОВИКОМ_КОРОТКАЯ___БИЕНИЕ_0_01_мм__СТАЛЬ_40Х___ГОСТ_13598_85" display="ВТУЛКИ" xr:uid="{00000000-0004-0000-0000-0000A6000000}"/>
    <hyperlink ref="I1766:I1767" location="СВЕРЛО_ЦЕНТРОВОЧНОЕ_С_ПРЕДОХРАНИТЕЛЬНЫМ_КОНУСОМ__ТИП_В___СТАЛЬ_Р6М5__ГОСТ_14952Б" display="ЦЕНТРОВОЧНОЕ ТИП В" xr:uid="{00000000-0004-0000-0000-0000A7000000}"/>
    <hyperlink ref="I1775:I1776" location="СВЕРЛО_ЦЕНТРОВОЧНОЕ_КОМБИНИРОВАННОЕ_БЕЗ_ПРЕДОХРАНИТЕЛЬНОГО_КОНУСА__ТИП_А___СТАЛЬ_Р6М5__ГОСТ_14952_75" display="ЦЕНТРОВОЧНОЕ ТИП А" xr:uid="{00000000-0004-0000-0000-0000A8000000}"/>
    <hyperlink ref="I1783" location="БУР_ПО_БЕТОНУ_С_ХВОСТОВИКОМ_SDS_PLUS_С_УСИЛЕННОЙ_СПИРАЛЬЮ_В_ИНДИВИДУАЛЬНОЙ_УПАКОВКЕ_С_ЕВРОПЕТЛЕЙ__SCHWERT" display="БУРЫ SCHWERT" xr:uid="{00000000-0004-0000-0000-0000A9000000}"/>
    <hyperlink ref="I1784" location="НАБОРЫ_СВЕРЛ_ПО_МЕТАЛЛУ" display="НАБОРЫ СВЕРЛ ПО МЕТАЛЛУ" xr:uid="{00000000-0004-0000-0000-0000AA000000}"/>
    <hyperlink ref="I1785" location="НАБОРЫ_СВЕРЛ_ПО_БЕТОНУ" display="НАБОРЫ СВЕРЛ ПО БЕТОНУ" xr:uid="{00000000-0004-0000-0000-0000AB000000}"/>
    <hyperlink ref="I1786" location="НАБОРЫ_СВЕРЛ_ПО_ДЕРЕВУ" display="НАБОРЫ СВЕРЛ ПО ДЕРЕВУ" xr:uid="{00000000-0004-0000-0000-0000AC000000}"/>
    <hyperlink ref="I1787" location="НАБОРЫ_СВЕРЛ_ПО_СТЕКЛУ_И_КЕРАМИКЕ" display="НАБОРЫ СВЕРЛ ПО СТЕКЛУ" xr:uid="{00000000-0004-0000-0000-0000AD000000}"/>
    <hyperlink ref="I1788" location="НАБОРЫ_МЕТЧИКОВ" display="НАБОРЫ МЕТЧИКОВ" xr:uid="{00000000-0004-0000-0000-0000AE000000}"/>
    <hyperlink ref="I1789" location="НАБОРЫ_ПЛАШЕК" display="НАБОРЫ ПЛАШЕК" xr:uid="{00000000-0004-0000-0000-0000AF000000}"/>
    <hyperlink ref="I1790" location="НАБОРЫ_МЕТЧИКОВ_И_ПЛАШЕК_КОМБИНИРОВАННЫЕ" display="НАБОРЫ ПЛАШЕК И МЕТЧ." xr:uid="{00000000-0004-0000-0000-0000B0000000}"/>
    <hyperlink ref="I1791" location="НАБОРЫ_БОРФРЕЗ" display="НАБОРЫ БОРФРЕЗ" xr:uid="{00000000-0004-0000-0000-0000B1000000}"/>
    <hyperlink ref="I1792" location="НАБОРЫ_ЗЕНКОВОК" display="НАБОРЫ ЗЕНКОВОК" xr:uid="{00000000-0004-0000-0000-0000B2000000}"/>
    <hyperlink ref="I1793" location="НАБОРЫ_НАПИЛЬНИКОВ__РАШПИЛЕЙ" display="НАБОРЫ НАПИЛЬНИКОВ" xr:uid="{00000000-0004-0000-0000-0000B3000000}"/>
    <hyperlink ref="I1794" location="НАБОРЫ_НАДФИЛЕЙ__СТАЛЬ_У12" display="НАБОРЫ НАДФИЛЕЙ" xr:uid="{00000000-0004-0000-0000-0000B4000000}"/>
    <hyperlink ref="I1795" location="НАБОРЫ_ОТВЕРТОК" display="НАБОРЫ ОТВЕРТОК" xr:uid="{00000000-0004-0000-0000-0000B5000000}"/>
    <hyperlink ref="I1796" location="НАБОРЫ_КЛЮЧЕЙ_ГАЕЧНЫХ_ДВУСТОРОННИХ_С_ОТКРЫТЫМ_ЗЕВОМ__СТАЛЬ_40Х__ТУ_3926_030_53581936_2013__КАМЫШИН" display="НАБОРЫ КЛЮЧЕЙ" xr:uid="{00000000-0004-0000-0000-0000B6000000}"/>
    <hyperlink ref="I1798" location="СВЕРЛО_ПО_ДЕРЕВУ_ПЕРОВОЕ__L_152_ММ" display="СВЕРЛА ПЕРОВЫЕ" xr:uid="{00000000-0004-0000-0000-0000B7000000}"/>
    <hyperlink ref="I1799" location="НАБОРЫ_СВЕРЛ_ПО_МЕТАЛЛУ" display="НАБОРЫ СВЕРЛ ПО МЕТАЛЛУ" xr:uid="{00000000-0004-0000-0000-0000B8000000}"/>
    <hyperlink ref="I1800" location="НАБОРЫ_СВЕРЛ_ПО_БЕТОНУ" display="НАБОРЫ СВЕРЛ ПО БЕТОНУ" xr:uid="{00000000-0004-0000-0000-0000B9000000}"/>
    <hyperlink ref="I1801" location="НАБОРЫ_СВЕРЛ_ПО_СТЕКЛУ_И_КЕРАМИКЕ" display="НАБОРЫ СВЕРЛ ПО СТЕКЛУ" xr:uid="{00000000-0004-0000-0000-0000BA000000}"/>
    <hyperlink ref="I1802" location="НАБОРЫ_БУРОВ__ПИК__ЗУБИЛ__АДАПТЕРОВ" display="НАБОРЫ БУРОВ" xr:uid="{00000000-0004-0000-0000-0000BB000000}"/>
    <hyperlink ref="I1803" location="НАБОРЫ_ОТВЕРТОК" display="НАБОРЫ ОТВЕРТОК" xr:uid="{00000000-0004-0000-0000-0000BC000000}"/>
    <hyperlink ref="I1804" location="НАБОРЫ_КЛЮЧЕЙ_ГАЕЧНЫХ_ДВУСТОРОННИХ_С_ОТКРЫТЫМ_ЗЕВОМ__СТАЛЬ_40Х__ТУ_3926_030_53581936_2013__КАМЫШИН" display="НАБОРЫ КЛЮЧЕЙ" xr:uid="{00000000-0004-0000-0000-0000BD000000}"/>
    <hyperlink ref="I1806" location="СВЕРЛО_ПО_БЕТОНУ_СПИРАЛЬНОЕ_С_ТВЕРДОСПЛАВНОЙ_ПЛАСТИНОЙ_ВК8" display="СВЕРЛА ПО БЕТОНУ" xr:uid="{00000000-0004-0000-0000-0000BE000000}"/>
    <hyperlink ref="I1808" location="СВЕРЛО_ПО_СТЕКЛУ_И_КЕРАМИКЕ" display="СВЕРЛА ПО СТЕКЛУ" xr:uid="{00000000-0004-0000-0000-0000BF000000}"/>
    <hyperlink ref="I1821" location="СВЕРЛО_СПИРАЛЬНОЕ_С_ЦИЛИНДРИЧЕСКИМ_ХВОСТОВИКОМ_СРЕДНЕЙ_СЕРИИ__КЛАСС_В__СТАЛЬ_Р6М5__ГОСТ_10902_77" display="СВЕРЛА ПО МЕТАЛЛУ" xr:uid="{00000000-0004-0000-0000-0000C0000000}"/>
    <hyperlink ref="I1818" location="НАБОРЫ_БУРОВ__ПИК__ЗУБИЛ__АДАПТЕРОВ" display="НАБОРЫ БУРОВ" xr:uid="{00000000-0004-0000-0000-0000C1000000}"/>
    <hyperlink ref="I1816" location="НАБОРЫ_СВЕРЛ_ПО_БЕТОНУ" display="НАБОРЫ СВЕРЛ ПО БЕТОНУ" xr:uid="{00000000-0004-0000-0000-0000C2000000}"/>
    <hyperlink ref="I1810" location="НАБОРЫ_СВЕРЛ_ПО_ДЕРЕВУ" display="НАБОРЫ СВЕРЛ ПО ДЕРЕВУ" xr:uid="{00000000-0004-0000-0000-0000C3000000}"/>
    <hyperlink ref="I1811" location="НАБОРЫ_СВЕРЛ_ПО_СТЕКЛУ_И_КЕРАМИКЕ" display="НАБОРЫ СВЕРЛ ПО СТЕКЛУ" xr:uid="{00000000-0004-0000-0000-0000C4000000}"/>
    <hyperlink ref="I1819" location="НАБОРЫ_СВЕРЛ_КОМБИНИРОВАННЫЕ" display="НАБОРЫ СВЕРЛ КОМБИНИР." xr:uid="{00000000-0004-0000-0000-0000C5000000}"/>
    <hyperlink ref="I1820" location="НАБОРЫ_МЕТЧИКОВ" display="НАБОРЫ МЕТЧИКОВ" xr:uid="{00000000-0004-0000-0000-0000C6000000}"/>
    <hyperlink ref="I1822" location="НАБОРЫ_ПЛАШЕК" display="НАБОРЫ ПЛАШЕК" xr:uid="{00000000-0004-0000-0000-0000C7000000}"/>
    <hyperlink ref="I1817" location="НАБОРЫ_МЕТЧИКОВ_И_ПЛАШЕК_КОМБИНИРОВАННЫЕ" display="НАБОРЫ МЕТЧИКОВ И ПЛАШ" xr:uid="{00000000-0004-0000-0000-0000C8000000}"/>
    <hyperlink ref="I1835" location="НАБОРЫ_БОРФРЕЗ" display="НАБОРЫ БОРФРЕЗ" xr:uid="{00000000-0004-0000-0000-0000C9000000}"/>
    <hyperlink ref="I1832" location="НАБОРЫ_ЗЕНКОВОК" display="НАБОРЫ ЗЕНКОВОК" xr:uid="{00000000-0004-0000-0000-0000CA000000}"/>
    <hyperlink ref="I1830" location="НАБОРЫ_НАПИЛЬНИКОВ__РАШПИЛЕЙ" display="НАБОРЫ НАПИЛЬНИКОВ" xr:uid="{00000000-0004-0000-0000-0000CB000000}"/>
    <hyperlink ref="I1824" location="НАБОРЫ_НАДФИЛЕЙ__СТАЛЬ_У12" display="НАБОРЫ НАДФИЛЕЙ" xr:uid="{00000000-0004-0000-0000-0000CC000000}"/>
    <hyperlink ref="I1825" location="НАБОРЫ_НАДФИЛЕЙ_АЛМАЗНЫХ" display="НАБОРЫ НАДФИЛЕЙ АЛМАЗ" xr:uid="{00000000-0004-0000-0000-0000CD000000}"/>
    <hyperlink ref="I1833" location="НАБОРЫ_ОТВЕРТОК" display="НАБОРЫ ОТВЕРТОК" xr:uid="{00000000-0004-0000-0000-0000CE000000}"/>
    <hyperlink ref="I1834" location="НАБОРЫ_РУЧНОГО_ИНСТРУМЕНТА" display="НАБОРЫ РУЧНОГО ИНСТР." xr:uid="{00000000-0004-0000-0000-0000CF000000}"/>
    <hyperlink ref="I1836" location="НАБОРЫ_КЛЮЧЕЙ_РАЗВОДНЫХ" display="НАБОРЫ РАЗВОД.КЛЮЧЕЙ" xr:uid="{00000000-0004-0000-0000-0000D0000000}"/>
    <hyperlink ref="I1831" location="НАБОРЫ_КЛЮЧЕЙ_ГАЕЧНЫХ_ДВУСТОРОННИХ_С_ОТКРЫТЫМ_ЗЕВОМ__СТАЛЬ_40Х__ТУ_3926_030_53581936_2013__КАМЫШИН" display="НАБОРЫ ГАЕЧНЫХ КЛЮЧЕЙ" xr:uid="{00000000-0004-0000-0000-0000D1000000}"/>
    <hyperlink ref="I1848" location="НАБОРЫ_КЛЮЧЕЙ_ГАЕЧНЫХ_С_ОТКРЫТЫМ_И_КОЛЬЦЕВЫМ_ЗЕВОМ_КОМБИНИРОВАННЫХ__СТАЛЬ_40Х__КАМЫШИН" display="НАБОРЫ КОМБИНИР.КЛЮЧ." xr:uid="{00000000-0004-0000-0000-0000D2000000}"/>
    <hyperlink ref="I1841" location="НАБОРЫ_ДЛЯ_ВЫПИЛИВАНИЯ_ЛОБЗИКОМ__ДЕЛЬТА" display="НАБОРЫ ВЫПИЛ.ЛОБЗИКОМ" xr:uid="{00000000-0004-0000-0000-0000D3000000}"/>
    <hyperlink ref="I1857" location="НАБОР_ПЛАСТИКОВЫХ_ШПАТЕЛЕЙ__ГОСТ_10778_83__ДЕЛЬТА" display="НАБОРЫ ШПАТЕЛЕЙ" xr:uid="{00000000-0004-0000-0000-0000D4000000}"/>
    <hyperlink ref="I1884" location="СВЕРЛО_СПИРАЛЬНОЕ_С_ЦИЛИНДРИЧЕСКИМ_ХВОСТОВИКОМ_СРЕДНЕЙ_СЕРИИ__КЛАСС_В__СТАЛЬ_Р6М5__ГОСТ_10902_77" display="СВЕРЛА ПО МЕТАЛЛУ" xr:uid="{00000000-0004-0000-0000-0000D5000000}"/>
    <hyperlink ref="I1892" location="МЕТЧИК_МАШИННО_РУЧНОЙ_ДЛЯ_МЕТРИЧЕСКОЙ_РЕЗЬБЫ_ОДИНАРНЫЙ_ДЛЯ_ГЛУХИХ_ОТВЕРСТИЙ__СТАЛЬ_Р6М5__ГОСТ_3266_81" display="МЕТЧИКИ М/Р М ГЛУХИЕ" xr:uid="{00000000-0004-0000-0000-0000D6000000}"/>
    <hyperlink ref="I1893" location="НАБОРЫ_ПЛАШЕК" display="НАБОРЫ ПЛАШЕК" xr:uid="{00000000-0004-0000-0000-0000D7000000}"/>
    <hyperlink ref="I1894" location="НАБОРЫ_МЕТЧИКОВ_И_ПЛАШЕК_КОМБИНИРОВАННЫЕ" display="НАБОРЫ МЕТЧИКОВ И ПЛ." xr:uid="{00000000-0004-0000-0000-0000D8000000}"/>
    <hyperlink ref="I1895" location="НАБОРЫ_СВЕРЛ_ПО_МЕТАЛЛУ" display="НАБОРЫ СВЕРЛ ПО МЕТАЛЛУ" xr:uid="{00000000-0004-0000-0000-0000D9000000}"/>
    <hyperlink ref="I1896" location="НАБОРЫ_БОРФРЕЗ" display="НАБОРЫ БОРФРЕЗ" xr:uid="{00000000-0004-0000-0000-0000DA000000}"/>
    <hyperlink ref="I1897" location="НАБОРЫ_ЗЕНКОВОК" display="НАБОРЫ ЗЕНКОВОК" xr:uid="{00000000-0004-0000-0000-0000DB000000}"/>
    <hyperlink ref="I1898" location="НАБОРЫ_НАПИЛЬНИКОВ__РАШПИЛЕЙ" display="НАБОРЫ НАПИЛЬНИКОВ" xr:uid="{00000000-0004-0000-0000-0000DC000000}"/>
    <hyperlink ref="I1899" location="НАБОРЫ_ОТВЕРТОК" display="НАБОРЫ ОТВЕРТОК" xr:uid="{00000000-0004-0000-0000-0000DD000000}"/>
    <hyperlink ref="I1900" location="НАБОРЫ_КЛЮЧЕЙ_ГАЕЧНЫХ_ДВУСТОРОННИХ_С_ОТКРЫТЫМ_ЗЕВОМ__СТАЛЬ_40Х__ТУ_3926_030_53581936_2013__КАМЫШИН" display="НАБОРЫ КЛЮЧЕЙ" xr:uid="{00000000-0004-0000-0000-0000DE000000}"/>
    <hyperlink ref="I1905" location="ПЛАШКА_КРУГЛАЯ_ДЛЯ_МЕТРИЧЕСКОЙ_РЕЗЬБЫ__КЛАСС_ТОЧНОСТИ_6g__СТАЛЬ_9ХС__ГОСТ_9740_71" display="ПЛАШКИ М" xr:uid="{00000000-0004-0000-0000-0000DF000000}"/>
    <hyperlink ref="I1906" location="НАБОРЫ_МЕТЧИКОВ" display="НАБОРЫ МЕТЧИКОВ" xr:uid="{00000000-0004-0000-0000-0000E0000000}"/>
    <hyperlink ref="I1907" location="НАБОРЫ_МЕТЧИКОВ_И_ПЛАШЕК_КОМБИНИРОВАННЫЕ" display="НАБОРЫ МЕТЧИКОВ И ПЛ." xr:uid="{00000000-0004-0000-0000-0000E1000000}"/>
    <hyperlink ref="I1909" location="НАБОРЫ_ПЛАШЕК" display="ПЛАШКИ М" xr:uid="{00000000-0004-0000-0000-0000E2000000}"/>
    <hyperlink ref="I1910" location="МЕТЧИК_МАШИННО_РУЧНОЙ_ДЛЯ__ТРУБНОЙ_РЕЗЬБЫ_ОДИНАРНЫЙ__ДЛЯ_ГЛУХИХ_ОТВЕРСТИЙ__СТАЛЬ_Р6М5__ГОСТ_3266_81" display="МЕТЧИКИ М/Р М ГЛУХИЕ" xr:uid="{00000000-0004-0000-0000-0000E3000000}"/>
    <hyperlink ref="I1911" location="НАБОРЫ_ПЛАШЕК" display="НАБОРЫ ПЛАШЕК" xr:uid="{00000000-0004-0000-0000-0000E4000000}"/>
    <hyperlink ref="I1912" location="НАБОРЫ_МЕТЧИКОВ" display="НАБОРЫ МЕТЧИКОВ" xr:uid="{00000000-0004-0000-0000-0000E5000000}"/>
    <hyperlink ref="I1913" location="НАБОРЫ_СВЕРЛ_ПО_МЕТАЛЛУ" display="НАБОРЫ СВЕРЛ ПО МЕТАЛЛУ" xr:uid="{00000000-0004-0000-0000-0000E6000000}"/>
    <hyperlink ref="I1914" location="НАБОРЫ_БОРФРЕЗ" display="НАБОРЫ БОРФРЕЗ" xr:uid="{00000000-0004-0000-0000-0000E7000000}"/>
    <hyperlink ref="I1915" location="НАБОРЫ_ЗЕНКОВОК" display="НАБОРЫ ЗЕНКОВОК" xr:uid="{00000000-0004-0000-0000-0000E8000000}"/>
    <hyperlink ref="I1916" location="НАБОРЫ_НАПИЛЬНИКОВ__РАШПИЛЕЙ" display="НАБОРЫ НАПИЛЬНИКОВ" xr:uid="{00000000-0004-0000-0000-0000E9000000}"/>
    <hyperlink ref="I1917" location="НАБОРЫ_КЛЮЧЕЙ_ГАЕЧНЫХ_ДВУСТОРОННИХ_С_ОТКРЫТЫМ_ЗЕВОМ__СТАЛЬ_40Х__ТУ_3926_030_53581936_2013__КАМЫШИН" display="НАБОРЫ КЛЮЧЕЙ" xr:uid="{00000000-0004-0000-0000-0000EA000000}"/>
    <hyperlink ref="I1919" location="ЗЕНКОВКА_С_ЦИЛИНДРИЧЕСКИМХВОСТОВИКОМ__УГОЛ_60__90__120__СТАЛЬ_Р6М5__ГОСТ_14953_80" display="ЗЕНКОВКИ" xr:uid="{00000000-0004-0000-0000-0000EB000000}"/>
    <hyperlink ref="I1923" location="БОРФРЕЗА_ЦИЛИНДРИЧЕСКАЯ__С_ГЛАДКИМ_ТОРЦОМ__ТИП_А___СПЛАВ_ВК8__ГОСТ_Р_52780_2007" display="БОРФРЕЗЫ" xr:uid="{00000000-0004-0000-0000-0000EC000000}"/>
    <hyperlink ref="I1948" location="НАПИЛЬНИКИ__СТАЛЬ_У12__ГОСТ_1465_80" display="НАПИЛЬНИКИ" xr:uid="{00000000-0004-0000-0000-0000ED000000}"/>
    <hyperlink ref="I1949" location="НАБОРЫ_НАДФИЛЕЙ__СТАЛЬ_У12" display="НАБОРЫ НАДФИЛЕЙ" xr:uid="{00000000-0004-0000-0000-0000EE000000}"/>
    <hyperlink ref="I1950" location="НАБОРЫ_НАДФИЛЕЙ_АЛМАЗНЫХ" display="НАБОРЫ АЛМАЗНЫХ НАДФ." xr:uid="{00000000-0004-0000-0000-0000EF000000}"/>
    <hyperlink ref="I1954" location="НАДФИЛИ__СТАЛЬ_У12_ГОСТ_1513_77_И_НАДФИЛИ_АЛМАЗНЫЕ_С_ОБРЕЗИНЕННОЙ_РУЧКОЙ__АЛМАЗНЫЙ_ПОРОШОК_МАРКИ_АС_4__ГОСТ_23461_84" display="НАДФИЛИ АЛМАЗНЫЕ" xr:uid="{00000000-0004-0000-0000-0000F0000000}"/>
    <hyperlink ref="I1955" location="НАБОРЫ_НАДФИЛЕЙ__СТАЛЬ_У12" display="НАБОРЫ НАДФИЛЕЙ" xr:uid="{00000000-0004-0000-0000-0000F1000000}"/>
    <hyperlink ref="I1956" location="НАБОРЫ_НАПИЛЬНИКОВ__РАШПИЛЕЙ" display="НАБОРЫ НАПИЛЬНИКОВ" xr:uid="{00000000-0004-0000-0000-0000F2000000}"/>
    <hyperlink ref="I1960" location="НАДФИЛИ__СТАЛЬ_У12_ГОСТ_1513_77_И_НАДФИЛИ_АЛМАЗНЫЕ_С_ОБРЕЗИНЕННОЙ_РУЧКОЙ__АЛМАЗНЫЙ_ПОРОШОК_МАРКИ_АС_4__ГОСТ_23461_84" display="НАДФИЛИ" xr:uid="{00000000-0004-0000-0000-0000F3000000}"/>
    <hyperlink ref="I1961" location="НАБОРЫ_НАДФИЛЕЙ_АЛМАЗНЫХ" display="НАБОРЫ АЛМАЗНЫХ НАДФ." xr:uid="{00000000-0004-0000-0000-0000F4000000}"/>
    <hyperlink ref="I1962" location="НАБОРЫ_НАПИЛЬНИКОВ__РАШПИЛЕЙ" display="НАБОРЫ НАПИЛЬНИКОВ" xr:uid="{00000000-0004-0000-0000-0000F5000000}"/>
    <hyperlink ref="I1964" location="ОТВЕРТКА_С_ПРЯМЫМ_ШЛИЦЕМ_В_ИНДИВИДУАЛЬНОЙ_УПАКОВКЕ" display="ОТВЕРТКИ" xr:uid="{00000000-0004-0000-0000-0000F6000000}"/>
    <hyperlink ref="I1965" location="НАБОРЫ_РУЧНОГО_ИНСТРУМЕНТА" display="НАБОРЫ РУЧНОГО ИНСТР." xr:uid="{00000000-0004-0000-0000-0000F7000000}"/>
    <hyperlink ref="I1966" location="НАБОРЫ_КЛЮЧЕЙ_РАЗВОДНЫХ" display="НАБОРЫ РАЗВОД.КЛЮЧЕЙ" xr:uid="{00000000-0004-0000-0000-0000F8000000}"/>
    <hyperlink ref="I1967" location="НАБОРЫ_КЛЮЧЕЙ_ГАЕЧНЫХ_ДВУСТОРОННИХ_С_ОТКРЫТЫМ_ЗЕВОМ__СТАЛЬ_40Х__ТУ_3926_030_53581936_2013__КАМЫШИН" display="НАБОРЫ ГАЕЧНЫХ КЛЮЧЕЙ" xr:uid="{00000000-0004-0000-0000-0000F9000000}"/>
    <hyperlink ref="I1968" location="НАБОРЫ_КЛЮЧЕЙ_КОЛЬЦЕВЫХ_ДВУСТОРОННИХ_КОЛЕНЧАТЫХ__СТАЛЬ_40Х__ТУ_3926_031_051__53581936_2013__КАМЫШИН" display="НАБОРЫ НАКИД. КЛЮЧЕЙ" xr:uid="{00000000-0004-0000-0000-0000FA000000}"/>
    <hyperlink ref="I1969" location="НАБОРЫ_КЛЮЧЕЙ_ГАЕЧНЫХ_С_ОТКРЫТЫМ_И_КОЛЬЦЕВЫМ_ЗЕВОМ_КОМБИНИРОВАННЫХ__СТАЛЬ_40Х__КАМЫШИН" display="НАБОРЫ КОМБИН.КЛЮЧЕЙ" xr:uid="{00000000-0004-0000-0000-0000FB000000}"/>
    <hyperlink ref="I1979" location="ПЛОСКОГУБЦЫ_КОМБИНИРОВАННЫЕ" display="ПЛОСКОГУБЦЫ" xr:uid="{00000000-0004-0000-0000-0000FC000000}"/>
    <hyperlink ref="I1990" location="КЛЮЧ_ГАЕЧНЫЙ_РАЗВОДНОЙ_ЦЕЛЬНОМЕТАЛЛИЧЕСКИЙ_ХРОМВАНАДИЕВАЯ_СТАЛЬ__ГОСТ_7275_75" display="КЛЮЧИ РАЗВОДНЫЕ" xr:uid="{00000000-0004-0000-0000-0000FD000000}"/>
    <hyperlink ref="I1993" location="КЛЮЧ_ГАЕЧНЫЙ_КОЛЬЦЕВОЙ_ДВУСТОРОННИЙ_КОЛЕНЧАТЫЙ_СТАЛЬ_40Х__ТУ_3926_031_051__53581936_2013" display="КЛЮЧИ ГАЕЧНЫЕ" xr:uid="{00000000-0004-0000-0000-0000FE000000}"/>
    <hyperlink ref="I1994" location="НАБОРЫ_КЛЮЧЕЙ_РАЗВОДНЫХ" display="НАБОРЫ РАЗВОДН.КЛЮЧЕЙ" xr:uid="{00000000-0004-0000-0000-0000FF000000}"/>
    <hyperlink ref="I1995" location="НАБОРЫ_ОТВЕРТОК" display="НАБОРЫ ОТВЕРТОК" xr:uid="{00000000-0004-0000-0000-000000010000}"/>
    <hyperlink ref="I1996" location="НАБОРЫ_НАПИЛЬНИКОВ__РАШПИЛЕЙ" display="НАБОРЫ НАПИЛЬНИКОВ" xr:uid="{00000000-0004-0000-0000-000001010000}"/>
    <hyperlink ref="I1999" location="КЛЮЧ_ГАЕЧНЫЙ_КОЛЬЦЕВОЙ_ДВУСТОРОННИЙ_КОЛЕНЧАТЫЙ_СТАЛЬ_40Х__ТУ_3926_031_051__53581936_2013" display="КЛЮЧИ НАКИДНЫЕ" xr:uid="{00000000-0004-0000-0000-000002010000}"/>
    <hyperlink ref="I2000" location="НАБОРЫ_КЛЮЧЕЙ_РАЗВОДНЫХ" display="НАБОРЫ РАЗВОДН.КЛЮЧЕЙ" xr:uid="{00000000-0004-0000-0000-000003010000}"/>
    <hyperlink ref="I2002" location="КЛЮЧ_ГАЕЧНЫЙ_С_ОТКРЫТЫМ_И_КОЛЬЦЕВЫМ_ЗЕВОМ_ПРЯМОЙ_КОМБИНИРОВАННЫЙ_СТАЛЬ_40Х__ТУ_3926_048_53581936_2013" display="КЛЮЧИ КОМБИНИРОВ." xr:uid="{00000000-0004-0000-0000-000004010000}"/>
    <hyperlink ref="I2003" location="НАБОРЫ_КЛЮЧЕЙ_РАЗВОДНЫХ" display="НАБОРЫ РАЗВОДН.КЛЮЧЕЙ" xr:uid="{00000000-0004-0000-0000-000005010000}"/>
    <hyperlink ref="I2004" location="НАБОРЫ_ОТВЕРТОК" display="НАБОРЫ ОТВЕРТОК" xr:uid="{00000000-0004-0000-0000-000006010000}"/>
    <hyperlink ref="I2005" location="НАБОРЫ_НАПИЛЬНИКОВ__РАШПИЛЕЙ" display="НАБОРЫ НАПИЛЬНИКОВ" xr:uid="{00000000-0004-0000-0000-000007010000}"/>
    <hyperlink ref="I2013" location="ЛОБЗИК" display="ЛОБЗИКИ" xr:uid="{00000000-0004-0000-0000-000008010000}"/>
    <hyperlink ref="I2088:I2089" location="СВЕРЛО_СПИРАЛЬНОЕ_С_ЦИЛИНДРИЧЕСКИМ_ХВОСТОВИКОМ_СРЕДНЕЙ_СЕРИИ__КЛАСС_В__СТАЛЬ_Р6М5__ГОСТ_10902_77" display="СВЕРЛА КЛ.В Р6М5" xr:uid="{00000000-0004-0000-0000-000009010000}"/>
    <hyperlink ref="I2298:I2299" location="СВЕРЛО_ПО_ДЕРЕВУ_СПИРАЛЬНОЕ" display="СВЕРЛА СПИРАЛЬНЫЕ" xr:uid="{00000000-0004-0000-0000-00000A010000}"/>
    <hyperlink ref="I2303:I2304" location="МЕТЧИК_МАШИННО_РУЧНОЙ_ДЛЯ_МЕТРИЧЕСКОЙ_РЕЗЬБЫ_ОДИНАРНЫЙ_ДЛЯ_СКВОЗНЫХ_ОТВЕРСТИЙ__СТАЛЬ_Р6М5__ГОСТ_3266_81" display="МЕТЧИКИ М/Р СКВОЗНЫЕ" xr:uid="{00000000-0004-0000-0000-00000B010000}"/>
    <hyperlink ref="I2583:I2584" location="БУР_ПО_БЕТОНУ_С_ХВОСТОВИКОМ_SDS_PLUS_С_ЦЕНТРИРУЮЩИМ_НАКОНЕЧНИКОМ_В_ИНДИВИДУАЛЬНОЙ_УПАКОВКЕ_С_ЕВРОПЕТЛЕЙ__KROTEC" display="БУРЫ SDS-Plus KROTEC" xr:uid="{00000000-0004-0000-0000-00000C010000}"/>
    <hyperlink ref="I2598:I2600" location="БУР_ПО_БЕТОНУ_С_ХВОСТОВИКОМ_SDS_MAX_С_ЦЕНТРИРУЮЩИМ_НАКОНЕЧНИКОМ_В_ИНДИВИДУАЛЬНОЙ_УПАКОВКЕ_С_ЕВРОПЕТЛЕЙ__SCHWERT" display="БУРЫ SDS-Max SCHWERT" xr:uid="{00000000-0004-0000-0000-00000D010000}"/>
    <hyperlink ref="I2625:I2626" location="НАБОРЫ_БУРОВ__ПИК__ЗУБИЛ__АДАПТЕРОВ" display="К НАБОРАМ" xr:uid="{00000000-0004-0000-0000-00000E010000}"/>
    <hyperlink ref="I2652:I2654" location="СТЕНДЫ_ДЛЯ_СВЕРЛ__БУРОВ__ПЛАШЕК__МЕТЧИКОВ__А_ТАКЖЕ_РУЧНОГО_ИНСТРУМЕНТА__ПЛОСКОГУБЦЕВ__ОТВЕРТОК__НОЖНИЦ__КУСАЧЕК__КЛЮЧЕЙ_И_Т.П." display="СТЕНДЫ С КРЮЧКАМИ" xr:uid="{00000000-0004-0000-0000-00000F010000}"/>
    <hyperlink ref="I3144:I3145" location="НАБОРЫ_СВЕРЛ_ПО_СТЕКЛУ_И_КЕРАМИКЕ" display="К НАБОРАМ" xr:uid="{00000000-0004-0000-0000-000010010000}"/>
    <hyperlink ref="I3156:I3157" location="НАБОРЫ_СВЕРЛ_ПО_ДЕРЕВУ" display="К НАБОРАМ" xr:uid="{00000000-0004-0000-0000-000011010000}"/>
    <hyperlink ref="I3232:I3233" location="СВЕРЛО_ПО_ДЕРЕВУ_С_ПОДРЕЗАТЕЛЕМ_В_ИНДИВИДУАЛЬНОЙ_УПАКОВКЕ__ПВХ_и_БЛИСТЕР" display="СВЕРЛА В ПВХ" xr:uid="{00000000-0004-0000-0000-000012010000}"/>
    <hyperlink ref="I3240:I3241" location="СВЕРЛО_ПО_ДЕРЕВУ_С_ПОДРЕЗАТЕЛЕМ" display="СВЕРЛА С ПОДРЕЗАТЕЛЕМ" xr:uid="{00000000-0004-0000-0000-000013010000}"/>
    <hyperlink ref="I3255:I3256" location="СВЕРЛО_ПО_ДЕРЕВУ_ПЕРОВОЕ__L_152_ММ__В_ИНДИВИДУАЛЬНОЙ_УПАКОВКЕ__ПВХ_и_БЛИСТЕР" display="СВЕРЛА В ПВХ" xr:uid="{00000000-0004-0000-0000-000014010000}"/>
    <hyperlink ref="I3268:I3269" location="КЛЮЧ_ГАЕЧНЫЙ_РАЗВОДНОЙ_ЦЕЛЬНОМЕТАЛЛИЧЕСКИЙ_ХРОМВАНАДИЕВАЯ_СТАЛЬ__ГОСТ_7275_75" display="КЛЮЧИ РАЗВОДНЫЕ" xr:uid="{00000000-0004-0000-0000-000015010000}"/>
    <hyperlink ref="I4980:I4981" location="МЕТЧИК_МАШИННО_РУЧНОЙ_ДЛЯ_ЛЕВОЙ_МЕТРИЧЕСКОЙ_РЕЗЬБЫ_КОМПЛЕКТНЫЙ__СТАЛЬ_Р6М5___ГОСТ_3266_81" display="МЕТЧИКИ М/Р М ЛЕВЫЕ К-Т" xr:uid="{00000000-0004-0000-0000-000016010000}"/>
    <hyperlink ref="I5106:I5107" location="ВОРОТОК_ДЛЯ_МЕТЧИКОВ__СТАЛЬ_45__ГОСТ_22401_83" display="ВОРОТКИ ДЛЯ МЕТЧИКОВ" xr:uid="{00000000-0004-0000-0000-000017010000}"/>
    <hyperlink ref="I5116:I5117" location="ВОРОТОК_ДЛЯ_МЕТЧИКОВ__СТАЛЬ_45__ГОСТ_22401_83" display="ВОРОТКИ ДЛЯ МЕТЧИКОВ" xr:uid="{00000000-0004-0000-0000-000018010000}"/>
    <hyperlink ref="I5164:I5165" location="МЕТЧИК_МАШИННО_РУЧНОЙ_ДЛЯ_МЕТРИЧЕСКОЙ_РЕЗЬБЫ_ОДИНАРНЫЙ_ДЛЯ_ГЛУХИХ_ОТВЕРСТИЙ__СТАЛЬ_Р6М5__ГОСТ_3266_81" display="МЕТЧИКИ М/Р М ГЛУХИЕ" xr:uid="{00000000-0004-0000-0000-000019010000}"/>
    <hyperlink ref="I5167:I5168" location="МЕТЧИК_РУЧНОЙ_ДЛЯ_МЕТРИЧЕСКОЙ_РЕЗЬБЫ_КОМПЛЕКТНЫЙ_ИЗ_2_Х_ШТУК__СТАЛЬ_9ХС___ГОСТ_3266_81" display="МЕТЧИКИ РУЧНЫЕ М К-Т" xr:uid="{00000000-0004-0000-0000-00001A010000}"/>
    <hyperlink ref="I5180:I5181" location="ПЛАШКА_КРУГЛАЯ_ДЛЯ_МЕТРИЧЕСКОЙ_РЕЗЬБЫ__КЛАСС_ТОЧНОСТИ_6g__СТАЛЬ_Р6М5__ГОСТ_9740_71" display="ПЛАШКИ М Р6М5" xr:uid="{00000000-0004-0000-0000-00001B010000}"/>
    <hyperlink ref="I5561:I5562" location="ПЛАШКА_КРУГЛАЯ__ДЛЯ_ТРУБНОЙ_КОНИЧЕСКОЙ_РЕЗЬБЫ_СТАЛЬ_9ХС__ГОСТ_6228_80" display="ПЛАШКИ R" xr:uid="{00000000-0004-0000-0000-00001C010000}"/>
    <hyperlink ref="I5565:I5566" location="РАЗВЕРТКА_РУЧНАЯ_ЦИЛИНДРИЧЕСКАЯ_РЕГУЛИРУЕМАЯ__СТАЛЬ_9ХС__ГОСТ_7722_77" display="РАЗВЕРТКИ РЕГУЛИРУЕМЫЕ" xr:uid="{00000000-0004-0000-0000-00001D010000}"/>
    <hyperlink ref="B8018:E8018" location="НОЖНИЦЫ_ПО_МЕТАЛЛУ_АРМАТУРНЫЕ_KROTEC__ЧЕХИЯ" display="Болторезы (ножницы арматурные)" xr:uid="{00000000-0004-0000-0000-00001E010000}"/>
    <hyperlink ref="B8016" location="БИТА_ОТВЕРТОЧНАЯ" display="БИТА ОТВЕРТОЧНАЯ" xr:uid="{00000000-0004-0000-0000-00001F010000}"/>
    <hyperlink ref="I55:I56" location="СВЕРЛО_СПИРАЛЬНОЕ_С_ЦИЛИНДРИЧЕСКИМ__ХВОСТОВИКОМ__СРЕДНЕЙ_СЕРИИ_КЛАСС_А__СТАЛЬ_Р6М5__ГОСТ_10902" display="СВЕРЛО КЛ.А Р6М5" xr:uid="{00000000-0004-0000-0000-000020010000}"/>
    <hyperlink ref="I58:I59" location="СВЕРЛО_СПИРАЛЬНОЕ_С_ЦИЛИНДРИЧЕСКИМ__ХВОСТОВИКОМ__СРЕДНЕЙ_СЕРИИ_КЛАСС_А__СТАЛЬ_Р9__ГОСТ_10902" display="СВЕРЛА КЛ.А Р9" xr:uid="{00000000-0004-0000-0000-000021010000}"/>
    <hyperlink ref="I61:I62" location="СВЕРЛО_СПИРАЛЬНОЕ_С_ЦИЛИНДРИЧЕСКИМ__ХВОСТОВИКОМ__СРЕДНЕЙ_СЕРИИ_КЛАСС_А__СТАЛЬ_Р18__ГОСТ_10902" display="СВЕРЛА КЛ.А Р18" xr:uid="{00000000-0004-0000-0000-000022010000}"/>
    <hyperlink ref="I64:I6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23010000}"/>
    <hyperlink ref="I74:I75" location="СВЕРЛО_СПИРАЛЬНОЕ_С_ЦИЛИНДРИЧЕСКИМ_ХВОСТОВИКОМ__СРЕДНЕЙ_СЕРИИ_КЛАСС_А__ЛЕГИРОВАНО_КОБАЛЬТОМ___СТАЛЬ_Р6М5К5__ГОСТ_10902" display="СВЕРЛА КЛ.А Р6М5К5" xr:uid="{00000000-0004-0000-0000-000024010000}"/>
    <hyperlink ref="I81:I82" location="НАБОРЫ_СВЕРЛ_ПО_МЕТАЛЛУ" display="К НАБОРАМ" xr:uid="{00000000-0004-0000-0000-000025010000}"/>
    <hyperlink ref="I8032" location="БОРФРЕЗА_ПЛАМЕВИДНАЯ__ТИП_Н___СПЛАВ_ВК8__ГОСТ_Р_52780_2007" display="цена (нажмите)" xr:uid="{00000000-0004-0000-0000-000026010000}"/>
    <hyperlink ref="I8033" location="БОРФРЕЗА_КОНИЧЕСКАЯ_60⁰__ТИП_J___СПЛАВ_ВК8__ГОСТ_Р_52780_2007" display="цена (нажмите)" xr:uid="{00000000-0004-0000-0000-000027010000}"/>
    <hyperlink ref="I8034" location="БОРФРЕЗА_КОНИЧЕСКАЯ_90⁰__ТИП_К__СПЛАВ_ВК8__ГОСТ_Р_52780_2007" display="цена (нажмите)" xr:uid="{00000000-0004-0000-0000-000028010000}"/>
    <hyperlink ref="I8035" location="БОРФРЕЗА_КОНИЧЕСКАЯ_С_ЗАКРУГЛЕННЫМ_КОНЦОМ___ТИП_L___СПЛАВ_ВК8__ГОСТ_Р_52780_2007" display="цена (нажмите)" xr:uid="{00000000-0004-0000-0000-000029010000}"/>
    <hyperlink ref="I8036" location="БОРФРЕЗА_КОНИЧЕСКАЯ_С_ЗАОСТРЕННЫМ_КОНЦОМ__ТИП_М__СПЛАВ_ВК_8__ГОСТ_Р_52780_2007" display="цена (нажмите)" xr:uid="{00000000-0004-0000-0000-00002A010000}"/>
    <hyperlink ref="I8037" location="БОРФРЕЗА_КОНИЧЕСКАЯ_В_ФОРМЕ_ОБРАТНОГО_КОНУСА___ТИП_N___СПЛАВ_ВК8__ГОСТ_Р_52780_2007" display="цена (нажмите)" xr:uid="{00000000-0004-0000-0000-00002B010000}"/>
    <hyperlink ref="I8038" location="БОРФРЕЗА___ТИП_Т___СПЛАВ_ВК8__ГОСТ_Р_52780_2007" display="цена (нажмите)" xr:uid="{00000000-0004-0000-0000-00002C010000}"/>
    <hyperlink ref="I8039" location="БОРФРЕЗА__ДИСКОВАЯ__ТИП_Y__СПЛАВ_ВК_8__ГОСТ_Р_52780_2007" display="цена (нажмите)" xr:uid="{00000000-0004-0000-0000-00002D010000}"/>
    <hyperlink ref="I8020" location="БУР_ПО_БЕТОНУ_С_ХВОСТОВИКОМ_SDS_PLUS_С_УСИЛЕННОЙ_СПИРАЛЬЮ_В_ИНДИВИДУАЛЬНОЙ_УПАКОВКЕ_С_ЕВРОПЕТЛЕЙ__SCHWERT" display="цена (нажмите)" xr:uid="{00000000-0004-0000-0000-00002E010000}"/>
    <hyperlink ref="I8022" location="БУР_ПО_БЕТОНУ_С_ХВОСТОВИКОМ_SDS_PLUS_С_ЦЕНТРИРУЮЩИМ_НАКОНЕЧНИКОМ_В_ИНДИВИДУАЛЬНОЙ_УПАКОВКЕ_С_ЕВРОПЕТЛЕЙ__SCHWERT" display="цена (нажмите)" xr:uid="{00000000-0004-0000-0000-00002F010000}"/>
    <hyperlink ref="I8021" location="БУР_ПО_БЕТОНУ_С_ХВОСТОВИКОМ_SDS_PLUS_С_ЦЕНТРИРУЮЩИМ_НАКОНЕЧНИКОМ_В_ИНДИВИДУАЛЬНОЙ_УПАКОВКЕ_С_ЕВРОПЕТЛЕЙ__KROTEC" display="цена (нажмите)" xr:uid="{00000000-0004-0000-0000-000030010000}"/>
    <hyperlink ref="I8023" location="БУР_ПО_БЕТОНУ_С_ХВОСТОВИКОМ_SDS_MAX_С_ЦЕНТРИРУЮЩИМ_НАКОНЕЧНИКОМ_В_ИНДИВИДУАЛЬНОЙ_УПАКОВКЕ_С_ЕВРОПЕТЛЕЙ__SCHWERT" display="цена (нажмите)" xr:uid="{00000000-0004-0000-0000-000031010000}"/>
    <hyperlink ref="I8025" location="БОРФРЕЗА_ЦИЛИНДРИЧЕСКАЯ__С_ГЛАДКИМ_ТОРЦОМ__ТИП_А___СПЛАВ_ВК8__ГОСТ_Р_52780_2007" display="цена (нажмите)" xr:uid="{00000000-0004-0000-0000-000032010000}"/>
    <hyperlink ref="I8026" location="БОРФРЕЗА_ЦИЛИНДРИЧЕСКАЯ__С_ТОРЦЕВЫМИ_ЗУБЬЯМИ__ТИП_В___СПЛАВ_ВК8__ГОСТ_Р_52780_2007" display="цена (нажмите)" xr:uid="{00000000-0004-0000-0000-000033010000}"/>
    <hyperlink ref="I8027" location="БОРФРЕЗА_СФЕРОЦИЛИНДРИЧЕСКАЯ___ТИП_С___СПЛАВ_ВК8__ГОСТ_Р_52780_2007" display="цена (нажмите)" xr:uid="{00000000-0004-0000-0000-000034010000}"/>
    <hyperlink ref="I8028" location="БОРФРЕЗА__СФЕРИЧЕСКАЯ__ТИП_D__СПЛАВ_ВК_8__ГОСТ_Р_52780_2007" display="цена (нажмите)" xr:uid="{00000000-0004-0000-0000-000035010000}"/>
    <hyperlink ref="I8029" location="БОРФРЕЗА__ОВАЛЬНАЯ__ТИП_Е___СПЛАВ_ВК_8__ГОСТ_Р_52780_2007" display="цена (нажмите)" xr:uid="{00000000-0004-0000-0000-000036010000}"/>
    <hyperlink ref="I8030" location="БОРФРЕЗА_СФЕРОКОНИЧЕСКАЯ__ТИП__F__СПЛАВ_ВК8__ГОСТ_Р_52780_2007" display="цена (нажмите)" xr:uid="{00000000-0004-0000-0000-000037010000}"/>
    <hyperlink ref="I8031" location="БОРФРЕЗА_СФЕРОКОНИЧЕСКАЯ_С_ЗАОСТРЕННЫМ_КОНЦОМ__ТИП_G__СПЛАВ_ВК_8__ГОСТ_Р_52780_2007" display="цена (нажмите)" xr:uid="{00000000-0004-0000-0000-000038010000}"/>
    <hyperlink ref="I8018" location="НОЖНИЦЫ_ПО_МЕТАЛЛУ_АРМАТУРНЫЕ_KROTEC__ЧЕХИЯ" display="Болторезы (ножницы арматурные)" xr:uid="{00000000-0004-0000-0000-000039010000}"/>
    <hyperlink ref="I8016" location="БИТА_ОТВЕРТОЧНАЯ" display="Бита отверточная" xr:uid="{00000000-0004-0000-0000-00003A010000}"/>
    <hyperlink ref="I8041" location="ВОРОТОК_ДЛЯ_МЕТЧИКОВ__СТАЛЬ_45__ГОСТ_22401_83" display="цена (нажмите)" xr:uid="{00000000-0004-0000-0000-00003B010000}"/>
    <hyperlink ref="I8042" location="ВОРОТОК_ДЛЯ_МЕТЧИКОВ__СТАЛЬ_45__ГОСТ_22401_83" display="цена (нажмите)" xr:uid="{00000000-0004-0000-0000-00003C010000}"/>
    <hyperlink ref="I8043" location="ВОРОТОК_ДЛЯ_ПЛАШЕК_ДВУХСТОРОННИЙ__ГОСТ_22395" display="цена (нажмите)" xr:uid="{00000000-0004-0000-0000-00003D010000}"/>
    <hyperlink ref="I8044" location="ПЛАШКИ_И_ВОРОТКИ_ДЛЯ_ПЛАШЕК_В_ИНДИВИДУАЛЬНОЙ_ПВХ_УПАКОВКЕ" display="цена (нажмите)" xr:uid="{00000000-0004-0000-0000-00003E010000}"/>
    <hyperlink ref="I8046" location="ВТУЛКА_ПЕРЕХОДНАЯ_ДЛЯ_КРЕПЛЕНИЯ_ИНСТРУМЕНТА_С_КОНИЧЕСКИМ_ХВОСТОВИКОМ_КОРОТКАЯ___БИЕНИЕ_0_01_мм__СТАЛЬ_40Х___ГОСТ_13598_85" display="цена (нажмите)" xr:uid="{00000000-0004-0000-0000-00003F010000}"/>
    <hyperlink ref="I8047" location="ВТУЛКА_ПЕРЕХОДНАЯ_ДЛЯ_КРЕПЛЕНИЯ_ИНСТРУМЕНТА_С_КОНИЧЕСКИМ_ХВОСТОВИКОМ_ДЛИННАЯ___БИЕНИЕ_0_01_мм__СТАЛЬ_40Х__ГОСТ_13598_85" display="цена (нажмите)" xr:uid="{00000000-0004-0000-0000-000040010000}"/>
    <hyperlink ref="I8051" location="ДИСК_АЛМАЗНЫЙ_СПЛОШНОЙ__KROTEC" display="цена (нажмите)" xr:uid="{00000000-0004-0000-0000-000041010000}"/>
    <hyperlink ref="I8052" location="ДИСК_АЛМАЗНЫЙ_СЕГМЕНТНЫЙ__KROTEC" display="цена (нажмите)" xr:uid="{00000000-0004-0000-0000-000042010000}"/>
    <hyperlink ref="I8053" location="ДИСК_АЛМАЗНЫЙ_ТУРБО_СЕГМЕНТНЫЙ__KROTEC" display="цена (нажмите)" xr:uid="{00000000-0004-0000-0000-000043010000}"/>
    <hyperlink ref="I8054" location="ДИСК_АЛМАЗНЫЙ_УНИВЕРСАЛЬНЫЙ__KROTEC" display="цена (нажмите)" xr:uid="{00000000-0004-0000-0000-000044010000}"/>
    <hyperlink ref="I8059" location="ЗЕНКОВКА_С_ЦИЛИНДРИЧЕСКИМХВОСТОВИКОМ__УГОЛ_60__90__120__СТАЛЬ_Р6М5__ГОСТ_14953_80" display="цена (нажмите)" xr:uid="{00000000-0004-0000-0000-000045010000}"/>
    <hyperlink ref="I8060" location="ЗЕНКОВКА_КОНИЧЕСКАЯ__С_КОНИЧЕСКИМ__ХВОСТОВИКОМ__УГОЛ_60__90__120__СТАЛЬ_Р6М5___ГОСТ_14953_80" display="цена (нажмите)" xr:uid="{00000000-0004-0000-0000-000046010000}"/>
    <hyperlink ref="I8056" location="ЗУБИЛО_ПО_БЕТОНУ_ПЛОСКОЕ_С_ХВОСТОВИКАМИ_SDS_PLUS_И_SDS_MAX__SCHWERT" display="цена (нажмите)" xr:uid="{00000000-0004-0000-0000-000047010000}"/>
    <hyperlink ref="I8057" location="ЗУБИЛО_ПО_БЕТОНУ_КАНАВОЧНОЕ_С_ХВОСТОВИКОМ_SDS_PLUS__SCHWERT" display="цена (нажмите)" xr:uid="{00000000-0004-0000-0000-000048010000}"/>
    <hyperlink ref="I8062" location="ИНДИКАТОР_НАПРЯЖЕНИЯ" display="цена (нажмите)" xr:uid="{00000000-0004-0000-0000-000049010000}"/>
    <hyperlink ref="I8100" location="КЕЛЬМА_КАМЕНЬЩИКА__СТАЛЬ_65Г__ТУ_3926_024_02955281_97" display="цена (нажмите)" xr:uid="{00000000-0004-0000-0000-00004A010000}"/>
    <hyperlink ref="I8101" location="КЕЛЬМА_ШТУКАТУРНАЯ__СТАЛЬ_65Г__ТУ_3926_024_02955281_2000" display="цена (нажмите)" xr:uid="{00000000-0004-0000-0000-00004B010000}"/>
    <hyperlink ref="I8103:I8104" location="КЛЕЙМА_БУКВЕННЫЕ_И_ЦИФРОВЫЕ_CNIC" display="цена (нажмите)" xr:uid="{00000000-0004-0000-0000-00004C010000}"/>
    <hyperlink ref="I8093" location="КЛЕЩИ_СТРОИТЕЛЬНЫЕ__СТАЛЬ_50__ТУ_4833_027_02955281_2001" display="цена (нажмите)" xr:uid="{00000000-0004-0000-0000-00004D010000}"/>
    <hyperlink ref="I8069" location="КЛЮЧ_ТРУБНЫЙ_РЫЧАЖНЫЙ_ГАЗОВЫЙ_ЛИТОЙ_ХРОМ_ВАНАДИЕВАЯ_СТАЛЬ__ГОСТ_18981_73" display="цена (нажмите)" xr:uid="{00000000-0004-0000-0000-00004E010000}"/>
    <hyperlink ref="I8072" location="КЛЮЧ_ГАЕЧНЫЙ_С_ОТКРЫТЫМ_ЗЕВОМ_ДВУСТОРОННИЙ_СТАЛЬ_40Х__ТУ_3926_030_53581936_2013" display="цена (нажмите)" xr:uid="{00000000-0004-0000-0000-00004F010000}"/>
    <hyperlink ref="I8073" location="КЛЮЧ_ГАЕЧНЫЙ_С_ОТКРЫТЫМ_И_КОЛЬЦЕВЫМ_ЗЕВОМ_ПРЯМОЙ_КОМБИНИРОВАННЫЙ_СТАЛЬ_40Х__ТУ_3926_048_53581936_2013" display="цена (нажмите)" xr:uid="{00000000-0004-0000-0000-000050010000}"/>
    <hyperlink ref="I8070" location="КЛЮЧ_ГАЕЧНЫЙ_РАЗВОДНОЙ_ЦЕЛЬНОМЕТАЛЛИЧЕСКИЙ_ХРОМВАНАДИЕВАЯ_СТАЛЬ__ГОСТ_7275_75" display="цена (нажмите)" xr:uid="{00000000-0004-0000-0000-000051010000}"/>
    <hyperlink ref="I8071" location="КЛЮЧ_ГАЕЧНЫЙ_РАЗВОДНОЙ_С_ПРОРЕЗИНЕННОЙ_РУЧКОЙ_ХРОМВАНАДИЕВАЯ_СТАЛЬ__ГОСТ_7275_75" display="цена (нажмите)" xr:uid="{00000000-0004-0000-0000-000052010000}"/>
    <hyperlink ref="I8219" location="КЛЮЧ_ТОРЦОВЫЙ_СТЕРЖНЕВОЙ_ДВУСТОРОННИЙ_СТАЛЬ_40Х__ТУ_3926_036_53581936_2013" display="цена (нажмите)" xr:uid="{00000000-0004-0000-0000-000053010000}"/>
    <hyperlink ref="I8066" location="КЛЮЧ_ТОРЦОВЫЙ_ТРУБЧАТЫЙ_СТАЛЬ_40Х__ТУ_3926_036_53581936_2013" display="цена (нажмите)" xr:uid="{00000000-0004-0000-0000-000054010000}"/>
    <hyperlink ref="I8065" location="КОРОНКА_ПО_БЕТОНУ_С_ХВОСТОВИКОМ_SDS_PLUS__В_СБОРЕ_С_ЦЕНТРОВОЧНЫМ_СВЕРЛОМ__ВК8___SCHWERT" display="цена (нажмите)" xr:uid="{00000000-0004-0000-0000-000055010000}"/>
    <hyperlink ref="I8085" location="КРУГИ_АБРАЗИВНЫЕ_ОТРЕЗНЫЕ_ПО_СТАЛИ__АРМИРОВАННЫЕ_НА_БАКЕЛИТОВОЙ_СВЯЗКЕ__ФАСОВКА_ПО_25_ШТУК___ГОСТ_21963_02" display="цена (нажмите)" xr:uid="{00000000-0004-0000-0000-000056010000}"/>
    <hyperlink ref="I8083" location="КРУГИ_АБРАЗИВНЫЕ_ОТРЕЗНЫЕ_ПО_МЕТАЛЛУ_И_НЕРЖ._СТАЛИ__АРМИРОВАННЫЕ_НА_БАКЕЛИТОВОЙ_СВЯЗКЕ__ФАСОВКА_ПО_25_ШТУК___ГОСТ_21963_02" display="цена (нажмите)" xr:uid="{00000000-0004-0000-0000-000057010000}"/>
    <hyperlink ref="I8067" location="КРУГИ_АБРАЗИВНЫЕ_ОТРЕЗНЫЕ_ПО_КАМНЮ_И_БЕТОНУ__АРМИРОВАННЫЕ_НА_БАКЕЛИТОВОЙ_СВЯЗКЕ__ФАСОВКА_ПО_25_ШТУК___ГОСТ_21963_02" display="цена (нажмите)" xr:uid="{00000000-0004-0000-0000-000058010000}"/>
    <hyperlink ref="I8084" location="КРУГИ_АБРАЗИВНЫЕ_ЗАЧИСТНЫЕ_ПО_СТАЛИ__АРМИРОВАННЫЕ_НА_БАКЕЛИТОВОЙ_СВЯЗКЕ__ФАСОВКА_ПО_10_ШТУК___ТУ_3982_001_00221209_08" display="цена (нажмите)" xr:uid="{00000000-0004-0000-0000-000059010000}"/>
    <hyperlink ref="I8095" location="КРУГЛОГУБЦЫ" display="цена (нажмите)" xr:uid="{00000000-0004-0000-0000-00005A010000}"/>
    <hyperlink ref="I8097" location="КУВАЛДА_КУЗНЕЧНАЯ_ТУПОНОСАЯ__СТАЛЬ_50__ТУ_4833_029_02955281_05" display="цена (нажмите)" xr:uid="{00000000-0004-0000-0000-00005B010000}"/>
    <hyperlink ref="I8106" location="КУЛАЧКИ_К_ПАТРОНУ_ТОКАРНОМУ" display="цена (нажмите)" xr:uid="{00000000-0004-0000-0000-00005C010000}"/>
    <hyperlink ref="I8087" location="КУСАЧКИ_БОКОВЫЕ" display="цена (нажмите)" xr:uid="{00000000-0004-0000-0000-00005D010000}"/>
    <hyperlink ref="I8088" location="КУСАЧКИ_БОКОВЫЕ_ДИЭЛЕКТРИЧЕСКИЕ" display="цена (нажмите)" xr:uid="{00000000-0004-0000-0000-00005E010000}"/>
    <hyperlink ref="I8089" location="КУСАЧКИ_БОКОВЫЕ_ХРОМИРОВАННЫЕ__СТАЛЬ_CR_V" display="цена (нажмите)" xr:uid="{00000000-0004-0000-0000-00005F010000}"/>
    <hyperlink ref="I8090" location="КУСАЧКИ_БОКОВЫЕ_ДИЭЛЕКТРИЧЕСКИЕ" display="цена (нажмите)" xr:uid="{00000000-0004-0000-0000-000060010000}"/>
    <hyperlink ref="I8091" location="КУСАЧКИ_ТОРЦОВЫЕ_ХРОМИРОВАННЫЕ__СТАЛЬ_CR_V" display="цена (нажмите)" xr:uid="{00000000-0004-0000-0000-000061010000}"/>
    <hyperlink ref="I8108" location="ЛИНЕЙКА_ИЗМЕРИТЕЛЬНАЯ_МЕТАЛЛИЧЕСКАЯ__ГОСТ_427_75__НЕРЖАВЕЙЩАЯ_СТАЛЬ" display="цена (нажмите)" xr:uid="{00000000-0004-0000-0000-000062010000}"/>
    <hyperlink ref="I8111" location="ЛОБЗИК" display="цена (нажмите)" xr:uid="{00000000-0004-0000-0000-000063010000}"/>
    <hyperlink ref="I8217" location="НАБОРЫ_КЛЮЧЕЙ_ГАЕЧНЫХ_ДВУСТОРОННИХ_С_ОТКРЫТЫМ_ЗЕВОМ__СТАЛЬ_40Х__ТУ_3926_030_53581936_2013__КАМЫШИН" display="цена (нажмите)" xr:uid="{00000000-0004-0000-0000-000064010000}"/>
    <hyperlink ref="I8216" location="НАБОРЫ_КЛЮЧЕЙ_ГАЕЧНЫХ_ДВУСТОРОННИХ_С_ОТКРЫТЫМ_ЗЕВОМ__СТАЛЬ_40Х__ТУ_3926_030_53581936_2013__КАМЫШИН" display="цена (нажмите)" xr:uid="{00000000-0004-0000-0000-000065010000}"/>
    <hyperlink ref="I8213" location="НАБОРЫ_НАДФИЛЕЙ_АЛМАЗНЫХ" display="цена (нажмите)" xr:uid="{00000000-0004-0000-0000-000066010000}"/>
    <hyperlink ref="I8200" location="НАБОРЫ_МЕТЧИКОВ" display="цена (нажмите)" xr:uid="{00000000-0004-0000-0000-000067010000}"/>
    <hyperlink ref="I8134" location="МОЛОТОК_ПЕЧНИКОВЫЙ__КИРОЧКА___СТАЛЬ_50__ТУ_4833_008_02955281_97" display="цена (нажмите)" xr:uid="{00000000-0004-0000-0000-000068010000}"/>
    <hyperlink ref="I8133" location="МОЛОТОК_СЛЕСАРНЫЙ_СТАЛЬНОЙ__СТАЛЬ_50" display="цена (нажмите)" xr:uid="{00000000-0004-0000-0000-000069010000}"/>
    <hyperlink ref="I8114" location="МЕТЧИК_МАШИННО_РУЧНОЙ_ДЛЯ_МЕТРИЧЕСКОЙ_РЕЗЬБЫ_ОДИНАРНЫЙ_ДЛЯ_СКВОЗНЫХ_ОТВЕРСТИЙ__СТАЛЬ_Р6М5__ГОСТ_3266_81" display="цена (нажмите)" xr:uid="{00000000-0004-0000-0000-00006A010000}"/>
    <hyperlink ref="I8116" location="МЕТЧИК_МАШИННО_РУЧНОЙ_ДЛЯ_МЕТРИЧЕСКОЙ_РЕЗЬБЫ_ОДИНАРНЫЙ_ДЛЯ_ГЛУХИХ_ОТВЕРСТИЙ__СТАЛЬ_Р6М5__ГОСТ_3266_81" display="цена (нажмите)" xr:uid="{00000000-0004-0000-0000-00006B010000}"/>
    <hyperlink ref="I8118" location="МЕТЧИК_МАШИННО_РУЧНОЙ_ДЛЯ_МЕТРИЧЕСКОЙ_РЕЗЬБЫ_КОМПЛЕКТНЫЙ_ИЗ_2_Х_ШТУК__СТАЛЬ_Р6М5___ГОСТ_3266_81" display="цена (нажмите)" xr:uid="{00000000-0004-0000-0000-00006C010000}"/>
    <hyperlink ref="I8120" location="МЕТЧИК_РУЧНОЙ_ДЛЯ_МЕТРИЧЕСКОЙ_РЕЗЬБЫ_КОМПЛЕКТНЫЙ_ИЗ_2_Х_ШТУК__СТАЛЬ_9ХС___ГОСТ_3266_81" display="цена (нажмите)" xr:uid="{00000000-0004-0000-0000-00006D010000}"/>
    <hyperlink ref="I8130" location="МЕТЧИКИ_№1__ЧЕРНОВОЙ__И_№2__ЧИСТОВОЙ__ДЛЯ_КОМПЛЕКТОВ_МАШИННО_РУЧНЫХ__РУЧНЫХ_МЕТРИЧЕСКИХ_И_ТРУБНЫХ_МЕТЧИКОВ" display="цена (нажмите)" xr:uid="{00000000-0004-0000-0000-00006E010000}"/>
    <hyperlink ref="I8121" location="МЕТЧИК_МАШИННО_РУЧНОЙ_ДЛЯ_ЛЕВОЙ_МЕТРИЧЕСКОЙ_РЕЗЬБЫ_В_ГЛУХИХ_ОТВЕРСТИЯХ__СТАЛЬ_Р6М5___ГОСТ_3266_81" display="цена (нажмите)" xr:uid="{00000000-0004-0000-0000-00006F010000}"/>
    <hyperlink ref="I8123" location="МЕТЧИК__МАШИННО_РУЧНОЙ_ДЛЯ_ДЮЙМОВОЙ__КОНИЧЕСКОЙ_РЕЗЬБЫ__СТАЛЬ_Р6М5_ГОСТ_6227" display="цена (нажмите)" xr:uid="{00000000-0004-0000-0000-000070010000}"/>
    <hyperlink ref="I8124" location="МЕТЧИК_МАШИННО_РУЧНОЙ_ДЛЯ_ТРУБНОЙ__КОНИЧЕСКОЙ_РЕЗЬБЫ__СТАЛЬ_Р6М5__ГОСТ_6227" display="цена (нажмите)" xr:uid="{00000000-0004-0000-0000-000071010000}"/>
    <hyperlink ref="I8125" location="МЕТЧИК_МАШИННО_РУЧНОЙ_ДЛЯ__ТРУБНОЙ_РЕЗЬБЫ_ОДИНАРНЫЙ__ДЛЯ_ГЛУХИХ_ОТВЕРСТИЙ__СТАЛЬ_Р6М5__ГОСТ_3266_81" display="цена (нажмите)" xr:uid="{00000000-0004-0000-0000-000072010000}"/>
    <hyperlink ref="I8127" location="МЕТЧИК_РУЧНОЙ_ДЛЯ_ТРУБНОЙ_РЕЗЬБЫ_КОМПЛЕКТНЫЙ_ИЗ_2_Х_ШТУК__СТАЛЬ_9ХС__ГОСТ_3266_81" display="цена (нажмите)" xr:uid="{00000000-0004-0000-0000-000073010000}"/>
    <hyperlink ref="I8126" location="МЕТЧИК_МАШИННО_РУЧНОЙ_ДЛЯ_ТРУБНОЙ_РЕЗЬБЫ_КОМПЛЕКТНЫЙ_ИЗ_2_Х_ШТУК__СТАЛЬ_Р6М5___ГОСТ_3266_81" display="цена (нажмите)" xr:uid="{00000000-0004-0000-0000-000074010000}"/>
    <hyperlink ref="I8128" location="МЕТЧИК__МАШИННО_РУЧНОЙ_ДЛЯ_МЕТРИЧЕСКОЙ_РЕЗЬБЫ_ГАЕЧНЫЙ_ПРЯМОЙ__СТАЛЬ_Р6М5__ГОСТ_1604_71" display="цена (нажмите)" xr:uid="{00000000-0004-0000-0000-000075010000}"/>
    <hyperlink ref="I8131" location="ВОРОТОК_ДЛЯ_МЕТЧИКОВ__СТАЛЬ_45__ГОСТ_22401_83" display="цена (нажмите)" xr:uid="{00000000-0004-0000-0000-000076010000}"/>
    <hyperlink ref="I8074" location="КЛЮЧ_ГАЕЧНЫЙ_КОЛЬЦЕВОЙ_ДВУСТОРОННИЙ_КОЛЕНЧАТЫЙ_СТАЛЬ_40Х__ТУ_3926_031_051__53581936_2013" display="цена (нажмите)" xr:uid="{00000000-0004-0000-0000-000077010000}"/>
    <hyperlink ref="I8218" location="НАБОРЫ_КЛЮЧЕЙ_ГАЕЧНЫХ_С_ОТКРЫТЫМ_И_КОЛЬЦЕВЫМ_ЗЕВОМ_КОМБИНИРОВАННЫХ__СТАЛЬ_40Х__КАМЫШИН" display="цена (нажмите)" xr:uid="{00000000-0004-0000-0000-000078010000}"/>
    <hyperlink ref="I8231" location="НАБОР_ПЛАСТИКОВЫХ_ШПАТЕЛЕЙ__ГОСТ_10778_83__ДЕЛЬТА" display="цена (нажмите)" xr:uid="{00000000-0004-0000-0000-000079010000}"/>
    <hyperlink ref="I8236" location="НАДФИЛИ__СТАЛЬ_У12_ГОСТ_1513_77_И_НАДФИЛИ_АЛМАЗНЫЕ_С_ОБРЕЗИНЕННОЙ_РУЧКОЙ__АЛМАЗНЫЙ_ПОРОШОК_МАРКИ_АС_4__ГОСТ_23461_84" display="цена (нажмите)" xr:uid="{00000000-0004-0000-0000-00007A010000}"/>
    <hyperlink ref="I8237" location="НАДФИЛИ__СТАЛЬ_У12_ГОСТ_1513_77_И_НАДФИЛИ_АЛМАЗНЫЕ_С_ОБРЕЗИНЕННОЙ_РУЧКОЙ__АЛМАЗНЫЙ_ПОРОШОК_МАРКИ_АС_4__ГОСТ_23461_84" display="цена (нажмите)" xr:uid="{00000000-0004-0000-0000-00007B010000}"/>
    <hyperlink ref="I8238" location="НАБОРЫ_НАДФИЛЕЙ__СТАЛЬ_У12" display="цена (нажмите)" xr:uid="{00000000-0004-0000-0000-00007C010000}"/>
    <hyperlink ref="I8235" location="НАПИЛЬНИКИ__СТАЛЬ_У12__ГОСТ_1465_80" display="цена (нажмите)" xr:uid="{00000000-0004-0000-0000-00007D010000}"/>
    <hyperlink ref="I8240" location="РАШПИЛИ__СТАЛЬ_У12__ГОСТ_6876_79" display="цена (нажмите)" xr:uid="{00000000-0004-0000-0000-00007E010000}"/>
    <hyperlink ref="I8244" location="НОЖНИЦЫ_ПО_МЕТАЛЛУ__ЛЕВЫЙ_И_ПРАВЫЙ_РЕЗ" display="цена (нажмите)" xr:uid="{00000000-0004-0000-0000-00007F010000}"/>
    <hyperlink ref="I8245" location="НОЖНИЦЫ_ПО_МЕТАЛЛУ_УДЛИНЕННЫЕ" display="цена (нажмите)" xr:uid="{00000000-0004-0000-0000-000080010000}"/>
    <hyperlink ref="I8246" location="НОЖНИЦЫ_ПО_МЕТАЛЛУ_АРМАТУРНЫЕ_KROTEC__ЧЕХИЯ" display="цена (нажмите)" xr:uid="{00000000-0004-0000-0000-000081010000}"/>
    <hyperlink ref="I8248" location="НОЖОВКА_ПО_ДЕРЕВУ_KROTEC__ЧЕХИЯ" display="цена (нажмите)" xr:uid="{00000000-0004-0000-0000-000082010000}"/>
    <hyperlink ref="I8249" location="НОЖОВКА_ПО_ДЕРЕВУ__СТАНДАРТ___СТАЛЬ_65MN__ГОСТ_26215_84" display="цена (нажмите)" xr:uid="{00000000-0004-0000-0000-000083010000}"/>
    <hyperlink ref="I8220" location="НОЖОВКА_ПО_ДЕРЕВУ__ОРДИНАР___СТАЛЬ_65MN__ГОСТ_26215_84" display="цена (нажмите)" xr:uid="{00000000-0004-0000-0000-000084010000}"/>
    <hyperlink ref="I8172" location="НОЖОВКА_ПО_ДЕРЕВУ__КАЙМАН___СТАЛЬ_65MN__ГОСТ_26215_84" display="цена (нажмите)" xr:uid="{00000000-0004-0000-0000-000085010000}"/>
    <hyperlink ref="I8250" location="НОЖОВКА_ПО_ДЕРЕВУ_ВЫКРУЖНАЯ__СТАЛЬ_65MN__ГОСТ_26215_84" display="цена (нажмите)" xr:uid="{00000000-0004-0000-0000-000086010000}"/>
    <hyperlink ref="I8251" location="НОЖОВКА_ПО_ДЕРЕВУ_САДОВАЯ__СТАЛЬ_65Г__ГОСТ_26215_84" display="цена (нажмите)" xr:uid="{00000000-0004-0000-0000-000087010000}"/>
    <hyperlink ref="I8259" location="ОПРАВКА_С_КОНУСОМ_МОРЗЕ_ДЛЯ_СВЕРЛИЛЬНЫХ_ПАТРОНОВ_С_ЛАПКОЙ__СТАЛЬ_40Х__ГОСТ_2682_86" display="цена (нажмите)" xr:uid="{00000000-0004-0000-0000-000088010000}"/>
    <hyperlink ref="I8260" location="ОПРАВКА_С_КОНУСОМ_МОРЗЕ_ДЛЯ_СВЕРЛИЛЬНЫХ_ПАТРОНОВ_БЕЗ__ЛАПКИ_С_МЕТРИЧЕСКОЙ_РЕЗЬБОЙ_СТАЛЬ_40Х__ГОСТ_2682_86" display="цена (нажмите)" xr:uid="{00000000-0004-0000-0000-000089010000}"/>
    <hyperlink ref="I8253" location="ОТВЕРТКА_С_ПРЯМЫМ_ШЛИЦЕМ_В_ИНДИВИДУАЛЬНОЙ_УПАКОВКЕ" display="цена (нажмите)" xr:uid="{00000000-0004-0000-0000-00008A010000}"/>
    <hyperlink ref="I8254" location="ОТВЕРТКА_УДАРНАЯ_С_ПРЯМЫМ_ШЛИЦЕМ_В_ИНДИВИДУАЛЬНОЙ_УПАКОВКЕ" display="цена (нажмите)" xr:uid="{00000000-0004-0000-0000-00008B010000}"/>
    <hyperlink ref="I8255" location="ОТВЕРТКА_КРЕСТОВАЯ_В_ИНДИВИДУАЛЬНОЙ_УПАКОВКЕ" display="цена (нажмите)" xr:uid="{00000000-0004-0000-0000-00008C010000}"/>
    <hyperlink ref="I8256" location="ОТВЕРТКА_TORX_В_ИНДИВИДУАЛЬНОЙ_УПАКОВКЕ" display="цена (нажмите)" xr:uid="{00000000-0004-0000-0000-00008D010000}"/>
    <hyperlink ref="I8257" location="ОТВЕРТКА_ДИЭЛЕКТРИЧЕСКАЯ_КРЕСТОВАЯ_ИЛИ_ПРЯМЫМ_ШЛИЦЕМ_В_ИНДИВИДУАЛЬНОЙ_УПАКОВКЕ" display="цена (нажмите)" xr:uid="{00000000-0004-0000-0000-00008E010000}"/>
    <hyperlink ref="I8112" location="ОТВЕРТКА__КАМЫШИН" display="цена (нажмите)" xr:uid="{00000000-0004-0000-0000-00008F010000}"/>
    <hyperlink ref="I8268" location="ПАТРОН_СВЕРЛИЛЬНЫЙ_ТРЕХКУЛАЧКОВЫЙ_С_КЛЮЧОМ__SCHWERT" display="цена (нажмите)" xr:uid="{00000000-0004-0000-0000-000090010000}"/>
    <hyperlink ref="I8269" location="ПАТРОН_СВЕРЛИЛЬНЫЙ_САМОЗАЖИМНОЙ_БЕСКЛЮЧЕВОЙ__SCHWERT" display="цена (нажмите)" xr:uid="{00000000-0004-0000-0000-000091010000}"/>
    <hyperlink ref="I8272" location="ПЕРЕХОДНИКИ_АДАПТЕРЫ__SCHWERT" display="цена (нажмите)" xr:uid="{00000000-0004-0000-0000-000092010000}"/>
    <hyperlink ref="I8274" location="ПИКА_ПО_БЕТОНУ_С_ХВОСТОВИКАМИ_SDS_PLUS_И_SDS_MAX__SCHWERT" display="цена (нажмите)" xr:uid="{00000000-0004-0000-0000-000093010000}"/>
    <hyperlink ref="I8276" location="ПЛАСТИНЫ_ТВЕРДОСПЛАВНЫЕ_СМЕННЫЕ__КЗТС__KORLOY__MITSYBISHI" display="цена (нажмите)" xr:uid="{00000000-0004-0000-0000-000094010000}"/>
    <hyperlink ref="I8278" location="ПЛАШКА_КРУГЛАЯ_ДЛЯ_МЕТРИЧЕСКОЙ_РЕЗЬБЫ__КЛАСС_ТОЧНОСТИ_6g__СТАЛЬ_9ХС__ГОСТ_9740_71" display="цена (нажмите)" xr:uid="{00000000-0004-0000-0000-000095010000}"/>
    <hyperlink ref="I8279" location="ПЛАШКА_КРУГЛАЯ_ДЛЯ_МЕТРИЧЕСКОЙ_РЕЗЬБЫ__КЛАСС_ТОЧНОСТИ_6g__СТАЛЬ_Р6М5__ГОСТ_9740_71" display="цена (нажмите)" xr:uid="{00000000-0004-0000-0000-000096010000}"/>
    <hyperlink ref="I8280" location="ПЛАШКА_КРУГЛАЯ_ДЛЯ_ЛЕВОЙ_МЕТРИЧЕСКОЙ_РЕЗЬБЫ__КЛАСС_ТОЧНОСТИ_6g__СТАЛЬ_9ХС__ГОСТ_9740_71" display="цена (нажмите)" xr:uid="{00000000-0004-0000-0000-000097010000}"/>
    <hyperlink ref="I8281" location="ПЛАШКА_КРУГЛАЯ_ДЛЯ_КОНИЧЕСКОЙ_ДЮЙМОВОЙ__РЕЗЬБЫ__СТАЛЬ_9ХС__ГОСТ_6228_80" display="цена (нажмите)" xr:uid="{00000000-0004-0000-0000-000098010000}"/>
    <hyperlink ref="I8282" location="ПЛАШКА_КРУГЛАЯ__ДЛЯ_ТРУБНОЙ_КОНИЧЕСКОЙ_РЕЗЬБЫ_СТАЛЬ_9ХС__ГОСТ_6228_80" display="цена (нажмите)" xr:uid="{00000000-0004-0000-0000-000099010000}"/>
    <hyperlink ref="I8283" location="ПЛАШКА_КРУГЛАЯ_ДЛЯ_ТРУБНОЙ_ЦИЛИНДРИЧЕСКОЙ_РЕЗЬБЫ_СТАЛЬ_9ХС__ГОСТ_9740_71" display="цена (нажмите)" xr:uid="{00000000-0004-0000-0000-00009A010000}"/>
    <hyperlink ref="I8285" location="ПЛАШКА_КРУГЛАЯ_ДЛЯ_ДЮЙМОВОЙ_РЕЗЬБЫ_УИТВОРТА__BSF___УГОЛ_55°_СТАЛЬ_9ХС__DIN_EN_22_568" display="цена (нажмите)" xr:uid="{00000000-0004-0000-0000-00009B010000}"/>
    <hyperlink ref="I8286" location="ПЛАШКА_КРУГЛАЯ_ДЛЯ_ДЮЙМОВОЙ_РЕЗЬБЫ_УИТВОРТА__BSW___УГОЛ_55°_СТАЛЬ_9ХС__DIN_EN_22_568" display="цена (нажмите)" xr:uid="{00000000-0004-0000-0000-00009C010000}"/>
    <hyperlink ref="I8287" location="ПЛАШКА_КРУГЛАЯ_ДЛЯ_ДЮЙМОВОЙ_РЕЗЬБЫ__UNС___УГОЛ_60°_СТАЛЬ_9ХС__DIN_EN_22_568" display="цена (нажмите)" xr:uid="{00000000-0004-0000-0000-00009D010000}"/>
    <hyperlink ref="I8288" location="ПЛАШКА_КРУГЛАЯ_ДЛЯ_ДЮЙМОВОЙ_РЕЗЬБЫ__UNF___УГОЛ_60°_СТАЛЬ_9ХС__DIN_EN_22_568" display="цена (нажмите)" xr:uid="{00000000-0004-0000-0000-00009E010000}"/>
    <hyperlink ref="I8289" location="ВОРОТОК_ДЛЯ_ПЛАШЕК_ДВУХСТОРОННИЙ__ГОСТ_22395" display="цена (нажмите)" xr:uid="{00000000-0004-0000-0000-00009F010000}"/>
    <hyperlink ref="I8296" location="ПАССАТИЖИ_ДЛЯ_СНЯТИЯ_ИЗОЛЕНТЫ" display="цена (нажмите)" xr:uid="{00000000-0004-0000-0000-0000A0010000}"/>
    <hyperlink ref="I8292" location="ПЛОСКОГУБЦЫ_КОМБИНИРОВАННЫЕ" display="цена (нажмите)" xr:uid="{00000000-0004-0000-0000-0000A1010000}"/>
    <hyperlink ref="I8293" location="ПЛОСКОГУБЦЫ_КОМБИНИРОВАННЫЕ_ДИЭЛЕКТРИЧЕСКИЕ" display="цена (нажмите)" xr:uid="{00000000-0004-0000-0000-0000A2010000}"/>
    <hyperlink ref="I8294" location="ПЛОСКОГУБЦЫ_КОМБИНИРОВАННЫЕ_С_НИКЕЛЕВЫМ_ПОКРЫТИЕМ" display="цена (нажмите)" xr:uid="{00000000-0004-0000-0000-0000A3010000}"/>
    <hyperlink ref="I8295" location="ПЛОСКОГУБЦЫ_РЕГУЛИРУЕМЫЕ" display="цена (нажмите)" xr:uid="{00000000-0004-0000-0000-0000A4010000}"/>
    <hyperlink ref="I8075" location="ПЛОСКОГУБЦЫ__СТАЛЬ_50__ТУ_3926_017_02955281_99" display="цена (нажмите)" xr:uid="{00000000-0004-0000-0000-0000A5010000}"/>
    <hyperlink ref="I8305" location="ПОДСТАВКА_ПОД_СВЕРЛА_ПО_МЕТАЛЛУ_С_ЦИЛИНДРИЧЕСКИМ_ХВОСТОВИКОМ" display="цена (нажмите)" xr:uid="{00000000-0004-0000-0000-0000A6010000}"/>
    <hyperlink ref="I8306" location="ПОДСТАВКА_ПОД_СВЕРЛА_ПО_МЕТАЛЛУ_С_ЦИЛИНДРИЧЕСКИМ_ХВОСТОВИКОМ_КОМБИНИРОВАННАЯ" display="цена (нажмите)" xr:uid="{00000000-0004-0000-0000-0000A7010000}"/>
    <hyperlink ref="I8307" location="ПОДСТАВКА_ПОД_ПЛАШКИ_МЕТРИЧЕСКИЕ" display="цена (нажмите)" xr:uid="{00000000-0004-0000-0000-0000A8010000}"/>
    <hyperlink ref="I8308" location="ПОДСТАВКА_ПОД_МЕТЧИКИ_МЕТРИЧЕСКИЕ" display="цена (нажмите)" xr:uid="{00000000-0004-0000-0000-0000A9010000}"/>
    <hyperlink ref="I8309" location="ПОДСТАВКА_ПОД_МЕТЧИКИ_И_ПЛАШКИ_МЕТРИЧЕСКИЕ_КОМБИНИРОВАННАЯ" display="цена (нажмите)" xr:uid="{00000000-0004-0000-0000-0000AA010000}"/>
    <hyperlink ref="I8298" location="ПОЛОТНО_НОЖОВОЧНОЕ_РУЧНОЕ_ПО_МЕТАЛЛУ__ФАСОВКА_100_ШТУК___СТАЛЬ_Х6ВФ__ГОСТ_6645_86" display="цена (нажмите)" xr:uid="{00000000-0004-0000-0000-0000AB010000}"/>
    <hyperlink ref="I8299" location="ПОЛОТНО_НОЖОВОЧНОЕ_РУЧНОЕ_ДВУХСТОРОННЕЕ_ПО_МЕТАЛЛУ__ФАСОВКА_100_ШТУК__СТАЛЬ_Х6ВФ__ГОСТ_6645_86" display="цена (нажмите)" xr:uid="{00000000-0004-0000-0000-0000AC010000}"/>
    <hyperlink ref="I8300" location="ПОЛОТНО_НОЖОВОЧНОЕ_БИМЕТАЛЛИЧЕСКОЕ__BIМЕТАLL__ПО_МЕТАЛЛУ__ФАСОВКА_ПО_10_шт___СТАЛЬ_Р6М5" display="цена (нажмите)" xr:uid="{00000000-0004-0000-0000-0000AD010000}"/>
    <hyperlink ref="I8301" location="ПОЛОТНО_НОЖОВОЧНОЕ_БИМЕТАЛЛИЧЕСКОЕ__BIМЕТАLL__ПО_МЕТАЛЛУ__ФАСОВКА_ПО_10_шт___СТАЛЬ_Р6М5_В_ИНДИВИДУАЛЬНОЙ_ПВХ_УПАКОВКЕ" display="цена (нажмите)" xr:uid="{00000000-0004-0000-0000-0000AE010000}"/>
    <hyperlink ref="I8302" location="ПОЛОТНО_НОЖОВОЧНОЕ_МАШИННОЕ_ПО_МЕТАЛЛУ__ФАСОВКА_ПО_10_ШТ___СТАЛЬ_Р6М5__ГОСТ_6645_86" display="цена (нажмите)" xr:uid="{00000000-0004-0000-0000-0000AF010000}"/>
    <hyperlink ref="I8335" location="РАЗВЕРТКА_РУЧНАЯ_ЦИЛИНДРИЧЕСКАЯ_С_ПРЯМЫМИ_КАНАВКАМИ__ИСП.1__СТАЛЬ_9ХС__ГОСТ_7722_77" display="цена (нажмите)" xr:uid="{00000000-0004-0000-0000-0000B0010000}"/>
    <hyperlink ref="I8336" location="РАЗВЕРТКА_РУЧНАЯ_ЦИЛИНДРИЧЕСКАЯ_РЕГУЛИРУЕМАЯ__СТАЛЬ_9ХС__ГОСТ_7722_77" display="цена (нажмите)" xr:uid="{00000000-0004-0000-0000-0000B1010000}"/>
    <hyperlink ref="I8337" location="РАЗВЕРТКА_МАШИННАЯ_С_ЦИЛИНДРИЧЕСКИМ__ХВОСТОВИКОМ_С_ПРЯМЫМИ_КАНАВКАМИ__ТИП_1___СТАЛЬ_Р6М5__ГОСТ_1672_80" display="цена (нажмите)" xr:uid="{00000000-0004-0000-0000-0000B2010000}"/>
    <hyperlink ref="I8338" location="РАЗВЕРТКА_МАШИННАЯ__С_КОНИЧЕСКИМ_ХВОСТОВИКОМ_ТИП_2__СТАЛЬ_Р6М5__ГОСТ_1672_80" display="цена (нажмите)" xr:uid="{00000000-0004-0000-0000-0000B3010000}"/>
    <hyperlink ref="I8339" location="РАЗВЕРТКА_МАШИННАЯ_С_КОНИЧЕСКИМ_ХВОСТОВИКОМ_КОТЕЛЬНАЯ_СТАЛЬ_Р6М5__ГОСТ_18121_72" display="цена (нажмите)" xr:uid="{00000000-0004-0000-0000-0000B4010000}"/>
    <hyperlink ref="I8341" location="РАШПИЛИ__СТАЛЬ_У12__ГОСТ_6876_79" display="цена (нажмите)" xr:uid="{00000000-0004-0000-0000-0000B5010000}"/>
    <hyperlink ref="I8329" location="РЕЗЕЦ_ТОКАРНЫЙ_РАСТОЧНОЙ_ДЛЯ_СКВОЗНЫХ_ОТВЕРСТИЙ__ГОСТ_18882_73" display="цена (нажмите)" xr:uid="{00000000-0004-0000-0000-0000B6010000}"/>
    <hyperlink ref="I8330" location="РЕЗЦЫ_ТОКАРНЫЙ_РАСТОЧНОЙ_ДЛЯ_ГЛУХИХ_ОТВЕРСТИЙ__ГОСТ_18883_73" display="цена (нажмите)" xr:uid="{00000000-0004-0000-0000-0000B7010000}"/>
    <hyperlink ref="I8324" location="РЕЗЦЫ_ТОКАРНЫЙ_ПРОХОДНОЙ_ПРЯМОЙ__ГОСТ_18878_73" display="цена (нажмите)" xr:uid="{00000000-0004-0000-0000-0000B8010000}"/>
    <hyperlink ref="I8325" location="РЕЗЦЫ_ТОКАРНЫЙ_ПРОХОДНОЙ_УПОРНЫЙ__ГОСТ_18879_73" display="цена (нажмите)" xr:uid="{00000000-0004-0000-0000-0000B9010000}"/>
    <hyperlink ref="I8326" location="РЕЗЦЫ_ТОКАРНЫЙ_ПРОХОДНОЙ_ОТОГНУТЫЙ__ГОСТ_18877_73" display="цена (нажмите)" xr:uid="{00000000-0004-0000-0000-0000BA010000}"/>
    <hyperlink ref="I8327" location="РЕЗЦЫ_ТОКАРНЫЙ_ПРОХОДНОЙ_УПОРНЫЙ_ИЗОГНУТЫЙ__ГОСТ_18879_73" display="цена (нажмите)" xr:uid="{00000000-0004-0000-0000-0000BB010000}"/>
    <hyperlink ref="I8328" location="РЕЗЦЫ_ТОКАРНЫЙ_ПОДРЕЗНОЙ_ОТОГНУТЫЙ__ГОСТ_18880_73" display="цена (нажмите)" xr:uid="{00000000-0004-0000-0000-0000BC010000}"/>
    <hyperlink ref="I8331" location="РЕЗЦЫ_ТОКАРНЫЙ_РЕЗЬБОВОЙ_ДЛЯ_ВНУТРЕННЕЙ_РЕЗЬБЫ__ГОСТ_18885_73" display="цена (нажмите)" xr:uid="{00000000-0004-0000-0000-0000BD010000}"/>
    <hyperlink ref="I8332" location="РЕЗЕЦ_ТОКАРНЫЙ_РЕЗЬБОВОЙ_ДЛЯ_НАРУЖНОЙ_РЕЗЬБЫ__ГОСТ_18885_73" display="цена (нажмите)" xr:uid="{00000000-0004-0000-0000-0000BE010000}"/>
    <hyperlink ref="I8333" location="РЕЗЦЫ_С_МЕХАНИЧЕСКИМ_КРЕПЛЕНИЕМ_ТВЕРДОСПЛАВНЫХ_ПЛАСТИН" display="цена (нажмите)" xr:uid="{00000000-0004-0000-0000-0000BF010000}"/>
    <hyperlink ref="I8270" location="ПАТРОН_ТОКАРНЫЙ_САМОЦЕНТРИРУЮЩИЙ_ТРЕХКУЛАЧКОВЫЙ_МАТЕРИАЛ_КОРПУСА__СТАЛЬ" display="цена (нажмите)" xr:uid="{00000000-0004-0000-0000-0000C0010000}"/>
    <hyperlink ref="I8348" location="РУЧКИ_К_НАПИЛЬНИКАМ" display="цена (нажмите)" xr:uid="{00000000-0004-0000-0000-0000C1010000}"/>
    <hyperlink ref="I8349" location="МОЛОТОК_СЛЕСАРНЫЙ_СТАЛЬНОЙ__СТАЛЬ_50" display="цена (нажмите)" xr:uid="{00000000-0004-0000-0000-0000C2010000}"/>
    <hyperlink ref="I8350" location="КУВАЛДА_КУЗНЕЧНАЯ_ТУПОНОСАЯ__СТАЛЬ_50__ТУ_4833_029_02955281_05" display="цена (нажмите)" xr:uid="{00000000-0004-0000-0000-0000C3010000}"/>
    <hyperlink ref="I8352" location="СВЕРЛО_СПИРАЛЬНОЕ_С_ЦИЛИНДРИЧЕСКИМ_ХВОСТОВИКОМ_СРЕДНЕЙ_СЕРИИ__КЛАСС_В__СТАЛЬ_Р6М5__ГОСТ_10902_77" display="цена (нажмите)" xr:uid="{00000000-0004-0000-0000-0000C4010000}"/>
    <hyperlink ref="I8353" location="СВЕРЛО_СПИРАЛЬНОЕ_С_ЦИЛИНДРИЧЕСКИМ_ХВОСТОВИКОМ_СРЕДНЕЙ_СЕРИИ__КЛАСС_В___ПРОТОЧЕННЫЙ_УМЕРЕННЫЙ__ХВОСТОВИК__12_мм___СТАЛЬ_Р6М5__ГОСТ_10902" display="цена (нажмите)" xr:uid="{00000000-0004-0000-0000-0000C5010000}"/>
    <hyperlink ref="I8354" location="СВЕРЛО_СПИРАЛЬНОЕ_С_ЦИЛИНДРИЧЕСКИМ__ХВОСТОВИКОМ__СРЕДНЕЙ_СЕРИИ_КЛАСС_А__СТАЛЬ_Р6М5__ГОСТ_10902" display="цена (нажмите)" xr:uid="{00000000-0004-0000-0000-0000C6010000}"/>
    <hyperlink ref="I8355" location="СВЕРЛО_СПИРАЛЬНОЕ_С_ЦИЛИНДРИЧЕСКИМ__ХВОСТОВИКОМ__СРЕДНЕЙ_СЕРИИ_КЛАСС_А__С_ИЗНОСОСТОЙКИМ_ПОКРЫТИЕМ_ИЗ_НИТРИД_ТИТАНА___СТАЛЬ_Р6М5__ГОСТ_10902" display="цена (нажмите)" xr:uid="{00000000-0004-0000-0000-0000C7010000}"/>
    <hyperlink ref="I8357" location="СВЕРЛО_СПИРАЛЬНОЕ_С_ЦИЛИНДРИЧЕСКИМ_ХВОСТОВИКОМ__СРЕДНЕЙ_СЕРИИ_КЛАСС_А__ЛЕГИРОВАНО_КОБАЛЬТОМ___СТАЛЬ_Р6М5К5__ГОСТ_10902" display="цена (нажмите)" xr:uid="{00000000-0004-0000-0000-0000C8010000}"/>
    <hyperlink ref="I8359" location="СВЕРЛО_СПИРАЛЬНОЕ_С_ЦИЛИНДРИЧЕСКИМ__ХВОСТОВИКОМ__СРЕДНЕЙ_СЕРИИ_КЛАСС_А__СТАЛЬ_Р9__ГОСТ_10902" display="цена (нажмите)" xr:uid="{00000000-0004-0000-0000-0000C9010000}"/>
    <hyperlink ref="I8360" location="СВЕРЛО_СПИРАЛЬНОЕ_С_ЦИЛИНДРИЧЕСКИМ__ХВОСТОВИКОМ__СРЕДНЕЙ_СЕРИИ_КЛАСС_А__СТАЛЬ_Р18__ГОСТ_10902" display="цена (нажмите)" xr:uid="{00000000-0004-0000-0000-0000CA010000}"/>
    <hyperlink ref="I8361" location="СВЕРЛО_СПИРАЛЬНОЕ_С_ЦИЛИНДРИЧЕСКИМ__ХВОСТОВИКОМ__СРЕДНЕЙ_СЕРИИ_КЛАСС_А__ЛЕВОГО_ВРАЩЕНИЯ__СТАЛЬ_Р6М5__ГОСТ_10902" display="цена (нажмите)" xr:uid="{00000000-0004-0000-0000-0000CB010000}"/>
    <hyperlink ref="I8362" location="СВЕРЛО_СПИРАЛЬНОЕ__С_ЦИЛИНДРИЧЕСКИМ__ХВОСТОВИКОМ__СРЕДНЕЙ_СЕРИИ_КЛАСС_А__ДВУХСТОРОННЕЕ__СТАЛЬ_Р6М5__ГОСТ_10902" display="цена (нажмите)" xr:uid="{00000000-0004-0000-0000-0000CC010000}"/>
    <hyperlink ref="I8363" location="СВЕРЛО_СПИРАЛЬНОЕ_С_ЦИЛИНДРИЧЕСКИМ__ХВОСТОВИКОМ__СРЕДНЕЙ__СЕРИИ__ТВЕРДОСПЛАВНОЕ_ЦЕЛЬНОЕ__СПЛАВ_ВК8__ГОСТ_17275" display="цена (нажмите)" xr:uid="{00000000-0004-0000-0000-0000CD010000}"/>
    <hyperlink ref="I8364" location="СВЕРЛО_СПИРАЛЬНОЕ_С_ЦИЛИНДРИЧЕСКИМ_ХВОСТОВИКОМ_СРЕДНЕЙ_СЕРИИ_С_ТВЕРДОСПЛАВНОЙ_ПЛАСТИНОЙ_ИЗ_СПЛАВА_ВК8" display="цена (нажмите)" xr:uid="{00000000-0004-0000-0000-0000CE010000}"/>
    <hyperlink ref="I8365" location="СВЕРЛО_СПИРАЛЬНОЕ_С_ЦИЛИНДРИЧЕСКИМ_ХВОСТОВИК_ДЛИННОЙ_СЕРИИ_КЛ._А__СТАЛЬ_Р6М5__ГОСТ_886" display="цена (нажмите)" xr:uid="{00000000-0004-0000-0000-0000CF010000}"/>
    <hyperlink ref="I8369" location="СВЕРЛО_СПИРАЛЬНОЕ_С_ЦИЛИНДРИЧЕСКИМ_ХВОСТОВИКОМ_СРЕДНЕЙ_СЕРИИ_КЛ._В__В_ИНДИВИДУАЛЬНОЙ_УПАКОВКЕ__ПВХ_и_БЛИСТЕР___СТАЛЬ_Р6М5__ГОСТ_10902" display="цена (нажмите)" xr:uid="{00000000-0004-0000-0000-0000D0010000}"/>
    <hyperlink ref="I8371" location="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 display="цена (нажмите)" xr:uid="{00000000-0004-0000-0000-0000D1010000}"/>
    <hyperlink ref="I8384" location="СВЕРЛО_СПИРАЛЬНОЕ_С_КОНИЧЕСКИМ__ХВОСТОВИКОМ_СРЕДНЕЙ_СЕРИИ_КЛАСС_В__СТАЛЬ_Р6М5__ГОСТ_10903" display="цена (нажмите)" xr:uid="{00000000-0004-0000-0000-0000D2010000}"/>
    <hyperlink ref="I8386" location="СВЕРЛО_СПИРАЛЬНОЕ_С__КОНИЧЕСКИМ__ХВОСТОВИКОМ__С_ТВЕРДОСПЛАВНОЙ_ПЛАСТИНОЙ_ИЗ_СПЛАВА_ВК8" display="цена (нажмите)" xr:uid="{00000000-0004-0000-0000-0000D3010000}"/>
    <hyperlink ref="I8388" location="СВЕРЛО_ПО_МЕТАЛЛУ_КХ_УДЛИНЕННОЙ_СЕРИИ" display="ПЕРЕЙТИ К ЦЕНАМ" xr:uid="{00000000-0004-0000-0000-0000D4010000}"/>
    <hyperlink ref="I8392" location="СВЕРЛО_ЦЕНТРОВОЧНОЕ_КОМБИНИРОВАННОЕ_БЕЗ_ПРЕДОХРАНИТЕЛЬНОГО_КОНУСА__ТИП_А___СТАЛЬ_Р6М5__ГОСТ_14952_75" display="цена (нажмите)" xr:uid="{00000000-0004-0000-0000-0000D5010000}"/>
    <hyperlink ref="I8393" location="СВЕРЛО_ЦЕНТРОВОЧНОЕ_С_ПРЕДОХРАНИТЕЛЬНЫМ_КОНУСОМ__ТИП_В___СТАЛЬ_Р6М5__ГОСТ_14952Б" display="цена (нажмите)" xr:uid="{00000000-0004-0000-0000-0000D6010000}"/>
    <hyperlink ref="I8377" location="СВЕРЛО_СПИРАЛЬНОЕ__СРЕДНЕЙ_СЕРИИ_КЛАСС_А__С_ШЕСТИГРАННЫМ__1_4__ХВОСТОВИКОМ__СТАЛЬ_Р6М5__ГОСТ_10902" display="цена (нажмите)" xr:uid="{00000000-0004-0000-0000-0000D7010000}"/>
    <hyperlink ref="I8380" location="СВЕРЛО_СТУПЕНЧАТОЕ__УГОЛ_118__СТАЛЬ_Р6М5" display="цена (нажмите)" xr:uid="{00000000-0004-0000-0000-0000D8010000}"/>
    <hyperlink ref="I8395" location="СВЕРЛО_ПО_БЕТОНУ_СПИРАЛЬНОЕ_С_ТВЕРДОСПЛАВНОЙ_ПЛАСТИНОЙ_ВК8" display="цена (нажмите)" xr:uid="{00000000-0004-0000-0000-0000D9010000}"/>
    <hyperlink ref="I8356" location="СВЕРЛО_ПО_БЕТОНУ_ДВУХКАНАЛЬНОЕ_С_ТВЕРДОСПЛАВ__ПЛАСТИНОЙ_ВК8__SCHWERT" display="цена (нажмите)" xr:uid="{00000000-0004-0000-0000-0000DA010000}"/>
    <hyperlink ref="I8396" location="СВЕРЛО_ПО_БЕТОНУ_СПИРАЛЬНОЕ_С_ТВЕРДОСПЛАВНОЙ_ПЛАСТИНОЙ_ВК8_В_ИНДИВИДУАЛЬНОЙ_УПАКОВКЕ__ПВХ_и_БЛИСТЕР" display="цена (нажмите)" xr:uid="{00000000-0004-0000-0000-0000DB010000}"/>
    <hyperlink ref="I8398" location="СВЕРЛО_ПО_СТЕКЛУ_И_КЕРАМИКЕ" display="цена (нажмите)" xr:uid="{00000000-0004-0000-0000-0000DC010000}"/>
    <hyperlink ref="I8400" location="СВЕРЛО_ПО_СТЕКЛУ_И_КЕРАМИКЕ_В_ИНДИВИДУАЛЬНОЙ_УПАКОВКЕ__ПВХ_и_БЛИСТЕР" display="цена (нажмите)" xr:uid="{00000000-0004-0000-0000-0000DD010000}"/>
    <hyperlink ref="I8402" location="СВЕРЛО_ПО_ДЕРЕВУ_ФОРСТНЕРА" display="цена (нажмите)" xr:uid="{00000000-0004-0000-0000-0000DE010000}"/>
    <hyperlink ref="I8403" location="СВЕРЛО_ПО_ДЕРЕВУ_СПИРАЛЬНОЕ" display="цена (нажмите)" xr:uid="{00000000-0004-0000-0000-0000DF010000}"/>
    <hyperlink ref="I8404" location="СВЕРЛО_ПО_ДЕРЕВУ_С_ПОДРЕЗАТЕЛЕМ" display="цена (нажмите)" xr:uid="{00000000-0004-0000-0000-0000E0010000}"/>
    <hyperlink ref="I8405" location="СВЕРЛО_ПО_ДЕРЕВУ_ПЕРОВОЕ__L_152_ММ" display="цена (нажмите)" xr:uid="{00000000-0004-0000-0000-0000E1010000}"/>
    <hyperlink ref="I8406" location="СВЕРЛО_ПО_ДЕРЕВУ_С_ПОДРЕЗАТЕЛЕМ_В_ИНДИВИДУАЛЬНОЙ_УПАКОВКЕ__ПВХ_и_БЛИСТЕР" display="цена (нажмите)" xr:uid="{00000000-0004-0000-0000-0000E2010000}"/>
    <hyperlink ref="I8407" location="СВЕРЛО_ПО_ДЕРЕВУ_ПЕРОВОЕ__L_152_ММ__В_ИНДИВИДУАЛЬНОЙ_УПАКОВКЕ__ПВХ_и_БЛИСТЕР" display="цена (нажмите)" xr:uid="{00000000-0004-0000-0000-0000E3010000}"/>
    <hyperlink ref="I8408" location="СВЕРЛО_ПО_ДЕРЕВУ_СПИРАЛЬНОЕ_В_БЛИСТЕРНОЙ_УПАКОВКЕ" display="цена (нажмите)" xr:uid="{00000000-0004-0000-0000-0000E4010000}"/>
    <hyperlink ref="I8410" location="СТАМЕСКА_ПЛОСКАЯ" display="цена (нажмите)" xr:uid="{00000000-0004-0000-0000-0000E5010000}"/>
    <hyperlink ref="I8411" location="СТАМЕСКА_ДОЛОТО" display="цена (нажмите)" xr:uid="{00000000-0004-0000-0000-0000E6010000}"/>
    <hyperlink ref="I8413" location="СТЕНДЫ_ДЛЯ_СВЕРЛ__БУРОВ__ПЛАШЕК__МЕТЧИКОВ__А_ТАКЖЕ_РУЧНОГО_ИНСТРУМЕНТА__ПЛОСКОГУБЦЕВ__ОТВЕРТОК__НОЖНИЦ__КУСАЧЕК__КЛЮЧЕЙ_И_Т.П." display="цена (нажмите)" xr:uid="{00000000-0004-0000-0000-0000E7010000}"/>
    <hyperlink ref="I8415" location="СТЕПЛЕРЫ_МЕХАНИЧЕСКИЕ__СКОБОУДАЛИТЕЛИ_И_СКОБЫ_KROTEK" display="цена (нажмите)" xr:uid="{00000000-0004-0000-0000-0000E8010000}"/>
    <hyperlink ref="I8416" location="СТЕПЛЕРЫ_МЕХАНИЧЕСКИЕ__СКОБОУДАЛИТЕЛИ_И_СКОБЫ_KROTEK" display="цена (нажмите)" xr:uid="{00000000-0004-0000-0000-0000E9010000}"/>
    <hyperlink ref="I8417" location="СТЕПЛЕРЫ_МЕХАНИЧЕСКИЕ__СКОБОУДАЛИТЕЛИ_И_СКОБЫ_KROTEK" display="цена (нажмите)" xr:uid="{00000000-0004-0000-0000-0000EA010000}"/>
    <hyperlink ref="I8367" location="СТЕРЖЕНЬ_ЦИЛИНДРИЧЕСКИЙ_ТВЕРДОСПЛАВНЫЙ_ЦЕЛЬНЫЙ__ЗАГОТОВКА__ШЛИФОВАННЫЙ_h6__СПЛАВ_ВК8" display="цена (нажмите)" xr:uid="{00000000-0004-0000-0000-0000EB010000}"/>
    <hyperlink ref="I8419" location="ФРЕЗА_КОНЦЕВАЯ_С_ЦИЛИНДРИЧЕСКИМ_ХВОСТОВИКОМ_СТАЛЬ_Р6М5__ГОСТ_17025_71" display="цена (нажмите)" xr:uid="{00000000-0004-0000-0000-0000EC010000}"/>
    <hyperlink ref="I8420" location="ФРЕЗА_КОНЦЕВАЯ_С_ЦИЛИНДРИЧЕСКИМ_ХВОСТОВИКОМ_УДЛИНЕННАЯ_СТАЛЬ_Р6М5" display="цена (нажмите)" xr:uid="{00000000-0004-0000-0000-0000ED010000}"/>
    <hyperlink ref="I8421" location="ФРЕЗА_КОНЦЕВАЯ_С_ЦИЛИНДРИЧЕСКИМ_ХВОСТОВИКОМ_ДВУХСТОРОННЯЯ_СТАЛЬ_Р6М5" display="цена (нажмите)" xr:uid="{00000000-0004-0000-0000-0000EE010000}"/>
    <hyperlink ref="I8422" location="ФРЕЗА_КОНЦЕВАЯ_С_ЦИЛИНДРИЧЕСКИМ_ХВОСТОВИКОМ_ЦЕЛЬНАЯ_ТВЕРДОСПЛАВ.__СПЛАВ_ВК8__ГОСТ_18372_73" display="цена (нажмите)" xr:uid="{00000000-0004-0000-0000-0000EF010000}"/>
    <hyperlink ref="I8423" location="ФРЕЗА_КОНЦЕВАЯ_С_ЦИЛИНДРИЧЕСКИМ_ХВОСТОВИКОМ_ОСНАЩЕННАЯ__ПРЯМЫМИ__ПЛАСТИНАМИ_ИЗ_ТВЕРДОГО_СПЛАВА__ВК8__Т5К10__Т15К6" display="цена (нажмите)" xr:uid="{00000000-0004-0000-0000-0000F0010000}"/>
    <hyperlink ref="I8424" location="ФРЕЗА_КОНЦЕВАЯ_С_КОНИЧЕСКИМ__ХВОСТОВИКОМ__СТАЛЬ_Р6М5__ГОСТ_17026_71" display="цена (нажмите)" xr:uid="{00000000-0004-0000-0000-0000F1010000}"/>
    <hyperlink ref="I8425" location="ФРЕЗА_КОНЦЕВАЯ_С_КОНИЧЕСКИМ__ХВОСТОВИКОМ_ДЛИННАЯ__СТАЛЬ_Р6М5" display="цена (нажмите)" xr:uid="{00000000-0004-0000-0000-0000F2010000}"/>
    <hyperlink ref="I8426" location="ФРЕЗА_КОНЦЕВАЯ_С_КОНИЧИЧЕСКИМ_ХВОСТОВИКОМ_ОСНАЩЕННАЯ_ПРЯМЫМИ_ПЛАСТИНАМИ_ИЗ_ТВЕРДОГО_СПЛАВА_ВК8__Т5К10___Т15К6" display="цена (нажмите)" xr:uid="{00000000-0004-0000-0000-0000F3010000}"/>
    <hyperlink ref="I8427" location="ФРЕЗА_КОНЦЕВАЯ_С_КОНИЧЕСКИМ_ХВОСТОВИКОМ_ОСНАЩЕННАЯ_ВИНТОВ._ПЛАСТ._ИЗ_ТВЕРДОГО_СПЛАВА_ВК8__Т5К10__Т15К6__ГОСТ_20537_75" display="цена (нажмите)" xr:uid="{00000000-0004-0000-0000-0000F4010000}"/>
    <hyperlink ref="I8429" location="ФРЕЗА_ШПОНОЧНАЯ_С_ЦИЛИНДРИЧЕСКИМ_ХВОСТОВИКОМ_СТАЛЬ_Р6М5__ГОСТ_9140_78" display="цена (нажмите)" xr:uid="{00000000-0004-0000-0000-0000F5010000}"/>
    <hyperlink ref="I8430" location="ФРЕЗА_ШПОНОЧНАЯ_С_ЦИЛИНДРИЧЕСКИМ__ХВОСТОВИКОМ_ЦЕЛЬНАЯ_ТВЕРДОСПЛАВНАЯ___СТАЛЬ_ВК8__ГОСТ_16463_80" display="цена (нажмите)" xr:uid="{00000000-0004-0000-0000-0000F6010000}"/>
    <hyperlink ref="I8431" location="ФРЕЗА_ШПОНОЧНАЯ_С_ЦИЛИНДРИЧЕСКИМ_ХВОСТОВИКОМ_ОСНАЩЕННАЯ_ПЛАСТИНАМИ_ИЗ_ТВЕРДОГО_СПЛАВА_ВК8__ТК10__Т15К6_ТИП_1__ИСПОЛНЕНИЕ_1_ГОСТ_6396_78" display="цена (нажмите)" xr:uid="{00000000-0004-0000-0000-0000F7010000}"/>
    <hyperlink ref="I8432" location="ФРЕЗА_ШПОНОЧНАЯ_С_КОНИЧЕСКИМ_ХВОСТОВИКОМ__СТАЛЬ_Р6М5__ГОСТ_9140_78" display="цена (нажмите)" xr:uid="{00000000-0004-0000-0000-0000F8010000}"/>
    <hyperlink ref="I8433" location="ФРЕЗА_ШПОНОЧНАЯ_С_КОНИЧЕСКИМ_ХВОСТОВИКОМ__ОСНАЩЕННАЯ_ПЛАСТИНАМИ_ИЗ_ТВЕРДОГО_СПЛАВА__ВК8__Т5К10__Т15К6__ТИП_2__ГОСТ_6396_78" display="цена (нажмите)" xr:uid="{00000000-0004-0000-0000-0000F9010000}"/>
    <hyperlink ref="I8435" location="ФРЕЗА_ДИСКОВАЯ_ПРОРЕЗНАЯ_И_ОТРЕЗНАЯ__ТИП_1_2__СТАЛЬ_Р6М5__ГОСТ_2679_93" display="цена (нажмите)" xr:uid="{00000000-0004-0000-0000-0000FA010000}"/>
    <hyperlink ref="I8437" location="ЦЕНТР_УПОРНЫЙ__БИЕНИЕ_0_010_мм__КОНУС_60_ГРАДУСОВ__ГОСТ13214_79" display="цена (нажмите)" xr:uid="{00000000-0004-0000-0000-0000FB010000}"/>
    <hyperlink ref="I8438" location="ЦЕНТР_УПОРНЫЙ_ТВЕРДОСПЛАВНЫЙ__ВК8__БИЕНИЕ_0_010_ММ.__КОНУС_60_ГРАДУСОВ__ГОСТ_13214_79" display="цена (нажмите)" xr:uid="{00000000-0004-0000-0000-0000FC010000}"/>
    <hyperlink ref="I8439" location="ЦЕНТР_СТАНОЧНЫЙ_ВРАЩАЮЩИЙСЯ_НОРМАЛЬНОЙ_ТОЧНОСТИ__ГОСТ_8742_75" display="цена (нажмите)" xr:uid="{00000000-0004-0000-0000-0000FD010000}"/>
    <hyperlink ref="I8440" location="ЦЕНТР_СТАНОЧНЫЙ_ВРАЩАЮЩИЙСЯ_УСИЛЕННЫЙ__НОРМАЛЬНОЙ_ТОЧНОСТИ__ГОСТ_8742_75" display="цена (нажмите)" xr:uid="{00000000-0004-0000-0000-0000FE010000}"/>
    <hyperlink ref="I8442" location="ЧАШКА_АЛМАЗНАЯ_ЗАЧИСТНАЯ_ОДНОРЯДНАЯ__KROTEC" display="цена (нажмите)" xr:uid="{00000000-0004-0000-0000-0000FF010000}"/>
    <hyperlink ref="I8443" location="ЧАШКА_АЛМАЗНАЯ_ЗАЧИСТНАЯ_ДВУХРЯДНАЯ__KROTEC" display="цена (нажмите)" xr:uid="{00000000-0004-0000-0000-000000020000}"/>
    <hyperlink ref="I8444" location="ЧАШКА_АЛМАЗНАЯ_ЗАЧИСТНАЯ_ТУРБО__KROTEC" display="цена (нажмите)" xr:uid="{00000000-0004-0000-0000-000001020000}"/>
    <hyperlink ref="I8448" location="ШПАТЕЛЬ__СТАЛЬ_65Г__ГОСТ_10778_83" display="цена (нажмите)" xr:uid="{00000000-0004-0000-0000-000002020000}"/>
    <hyperlink ref="I8449" location="ШПАТЕЛЬ_С_ПЛАСТИКОВОЙ_РУЧКОЙ__СТАЛЬ_65Г__ГОСТ_10778_83" display="цена (нажмите)" xr:uid="{00000000-0004-0000-0000-000003020000}"/>
    <hyperlink ref="I8450" location="ШПАТЕЛЬ_ФАСАДНЫЙ_С_ИЗОГНУТОЙ_РУЧКОЙ_И_АНТИКОРРОЗИЙНЫМ_ПОКРЫТИЕМ__СТАЛЬ_65Г__ГОСТ_10778_83" display="цена (нажмите)" xr:uid="{00000000-0004-0000-0000-000004020000}"/>
    <hyperlink ref="I8451" location="ШПАТЕЛЬ_ПЛИТОЧНИКА__СТАЛЬ_65Г__ГОСТ_10778_83" display="цена (нажмите)" xr:uid="{00000000-0004-0000-0000-000005020000}"/>
    <hyperlink ref="I8446" location="ШТАНГЕНЦИРКУЛЬ__ГОСТ_166_89" display="цена (нажмите)" xr:uid="{00000000-0004-0000-0000-000006020000}"/>
    <hyperlink ref="I8373" location="СВЕРЛО_СПИРАЛЬНОЕ_С_ЦИЛИНДРИЧЕСКИМ_ХВОСТОВИКОМ__СРЕДНЕЙ_СЕРИИ_КЛАСС_А__ЛЕГИРОВАНО_КОБАЛЬТОМ___В_ИНДИВИДУАЛЬНОЙ_ПВХ_УПАКОВКЕ_СТАЛЬ_Р6М5К5__ГОСТ_10902" display="цена (нажмите)" xr:uid="{00000000-0004-0000-0000-000007020000}"/>
    <hyperlink ref="I8370" location="СВЕРЛО_СПИРАЛЬНОЕ_С_ЦИЛ_ХВОСТОВИКОМ_СРЕДНЕЙ_СЕРИИ__КЛ._В___ПРОТОЧ._ХВОСТОВИК__12_мм___В_ИНДИВИД._ПВХ_УПАКОВКЕ__СТАЛЬ_Р6М5__ГОСТ_10902" display="цена (нажмите)" xr:uid="{00000000-0004-0000-0000-000008020000}"/>
    <hyperlink ref="I8372" location="СВЕРЛО_СПИРАЛЬНОЕ_С_ЦИЛИНДРИЧЕСКИМ__ХВОСТОВИКОМ__СРЕДНЕЙ_СЕРИИ_КЛАСС_А__ЛЕВОГО_ВРАЩЕНИЯ__В_ИНДИВИДУАЛЬНОЙ_ПВХ_УПАКОВКЕ__СТАЛЬ_Р6М5_ГОСТ_10902" display="цена (нажмите)" xr:uid="{00000000-0004-0000-0000-000009020000}"/>
    <hyperlink ref="I8375" location="СВЕРЛО_СПИРАЛЬНОЕ_С_ЦИЛИНДРИЧЕСКИМ_ХВОСТОВИК_ДЛИННОЙ_СЕРИИ_КЛ._А__В_ИНДИВИДУАЛЬНОЙ_ПВХ_УПАКОВКЕ__СТАЛЬ_Р6М5__ГОСТ_886" display="цена (нажмите)" xr:uid="{00000000-0004-0000-0000-00000A020000}"/>
    <hyperlink ref="I8378" location="СВЕРЛО_СПИРАЛЬНОЕ__СРЕДНЕЙ_СЕРИИ_КЛАСС_А__С_ШЕСТИГРАННЫМ__1_4__ХВОСТОВИКОМ__В_ИНДИВИДУАЛЬНОЙ_ПВХ_УПАКОВКЕ_СТАЛЬ_Р6М5__ГОСТ_10902" display="цена (нажмите)" xr:uid="{00000000-0004-0000-0000-00000B020000}"/>
    <hyperlink ref="I8344" location="НАДФИЛИ__СТАЛЬ_У12_ГОСТ_1513_77_И_НАДФИЛИ_АЛМАЗНЫЕ_С_ОБРЕЗИНЕННОЙ_РУЧКОЙ__АЛМАЗНЫЙ_ПОРОШОК_МАРКИ_АС_4__ГОСТ_23461_84" display="цена (нажмите)" xr:uid="{00000000-0004-0000-0000-00000C020000}"/>
    <hyperlink ref="I8345" location="НАДФИЛИ__СТАЛЬ_У12_ГОСТ_1513_77_И_НАДФИЛИ_АЛМАЗНЫЕ_С_ОБРЕЗИНЕННОЙ_РУЧКОЙ__АЛМАЗНЫЙ_ПОРОШОК_МАРКИ_АС_4__ГОСТ_23461_84" display="цена (нажмите)" xr:uid="{00000000-0004-0000-0000-00000D020000}"/>
    <hyperlink ref="I8346" location="НАБОРЫ_НАДФИЛЕЙ__СТАЛЬ_У12" display="цена (нажмите)" xr:uid="{00000000-0004-0000-0000-00000E020000}"/>
    <hyperlink ref="I8343" location="НАПИЛЬНИКИ__СТАЛЬ_У12__ГОСТ_1465_80" display="цена (нажмите)" xr:uid="{00000000-0004-0000-0000-00000F020000}"/>
    <hyperlink ref="I8342" location="РУЧКИ_К_НАПИЛЬНИКАМ" display="цена (нажмите)" xr:uid="{00000000-0004-0000-0000-000010020000}"/>
    <hyperlink ref="I8239" location="РУЧКИ_К_НАПИЛЬНИКАМ" display="цена (нажмите)" xr:uid="{00000000-0004-0000-0000-000011020000}"/>
    <hyperlink ref="I8098" location="КУВАЛДА_КУЗНЕЧНАЯ_ТУПОНОСАЯ__СТАЛЬ_50__ТУ_4833_029_02955281_05" display="цена (нажмите)" xr:uid="{00000000-0004-0000-0000-000012020000}"/>
    <hyperlink ref="I8135" location="МОЛОТОК_СЛЕСАРНЫЙ_СТАЛЬНОЙ__СТАЛЬ_50" display="цена (нажмите)" xr:uid="{00000000-0004-0000-0000-000013020000}"/>
    <hyperlink ref="I8174" location="НАБОРЫ_БУРОВ__ПИК__ЗУБИЛ__АДАПТЕРОВ" display="цена (нажмите)" xr:uid="{00000000-0004-0000-0000-000014020000}"/>
    <hyperlink ref="I8175" location="НАБОРЫ_БУРОВ__ПИК__ЗУБИЛ__АДАПТЕРОВ" display="цена (нажмите)" xr:uid="{00000000-0004-0000-0000-000015020000}"/>
    <hyperlink ref="I8176" location="НАБОРЫ_БУРОВ__ПИК__ЗУБИЛ__АДАПТЕРОВ" display="цена (нажмите)" xr:uid="{00000000-0004-0000-0000-000016020000}"/>
    <hyperlink ref="I8188" location="НАБОРЫ_СВЕРЛ_ПО_ДЕРЕВУ" display="цена (нажмите)" xr:uid="{00000000-0004-0000-0000-000017020000}"/>
    <hyperlink ref="I8189" location="НАБОРЫ_СВЕРЛ_ПО_ДЕРЕВУ" display="цена (нажмите)" xr:uid="{00000000-0004-0000-0000-000018020000}"/>
    <hyperlink ref="I8190" location="НАБОРЫ_СВЕРЛ_ПО_ДЕРЕВУ" display="цена (нажмите)" xr:uid="{00000000-0004-0000-0000-000019020000}"/>
    <hyperlink ref="I8194" location="НАБОРЫ_СВЕРЛ_ПО_СТЕКЛУ_И_КЕРАМИКЕ" display="цена (нажмите)" xr:uid="{00000000-0004-0000-0000-00001A020000}"/>
    <hyperlink ref="I8196" location="НАБОРЫ_СВЕРЛ_КОМБИНИРОВАННЫЕ" display="цена (нажмите)" xr:uid="{00000000-0004-0000-0000-00001B020000}"/>
    <hyperlink ref="I8198" location="НАБОРЫ_МЕТЧИКОВ" display="цена (нажмите)" xr:uid="{00000000-0004-0000-0000-00001C020000}"/>
    <hyperlink ref="I8208" location="НАБОРЫ_БОРФРЕЗ" display="цена (нажмите)" xr:uid="{00000000-0004-0000-0000-00001D020000}"/>
    <hyperlink ref="I8206" location="НАБОРЫ_ЗЕНКОВОК" display="цена (нажмите)" xr:uid="{00000000-0004-0000-0000-00001E020000}"/>
    <hyperlink ref="I8210" location="НАБОРЫ_НАПИЛЬНИКОВ__РАШПИЛЕЙ" display="цена (нажмите)" xr:uid="{00000000-0004-0000-0000-00001F020000}"/>
    <hyperlink ref="I8211" location="НАБОРЫ_НАПИЛЬНИКОВ__РАШПИЛЕЙ" display="цена (нажмите)" xr:uid="{00000000-0004-0000-0000-000020020000}"/>
    <hyperlink ref="I8214" location="НАБОРЫ_НАДФИЛЕЙ__СТАЛЬ_У12" display="цена (нажмите)" xr:uid="{00000000-0004-0000-0000-000021020000}"/>
    <hyperlink ref="I8223" location="НАБОРЫ_ОТВЕРТОК" display="цена (нажмите)" xr:uid="{00000000-0004-0000-0000-000022020000}"/>
    <hyperlink ref="I8224" location="НАБОРЫ_ОТВЕРТОК" display="цена (нажмите)" xr:uid="{00000000-0004-0000-0000-000023020000}"/>
    <hyperlink ref="I8225" location="НАБОРЫ_ОТВЕРТОК" display="цена (нажмите)" xr:uid="{00000000-0004-0000-0000-000024020000}"/>
    <hyperlink ref="I8226" location="НАБОРЫ_ОТВЕРТОК" display="цена (нажмите)" xr:uid="{00000000-0004-0000-0000-000025020000}"/>
    <hyperlink ref="I8227" location="НАБОРЫ_ОТВЕРТОК" display="цена (нажмите)" xr:uid="{00000000-0004-0000-0000-000026020000}"/>
    <hyperlink ref="I8229" location="НАБОРЫ_РУЧНОГО_ИНСТРУМЕНТА" display="цена (нажмите)" xr:uid="{00000000-0004-0000-0000-000027020000}"/>
    <hyperlink ref="I8221" location="НАБОРЫ_КЛЮЧЕЙ_РАЗВОДНЫХ" display="цена (нажмите)" xr:uid="{00000000-0004-0000-0000-000028020000}"/>
    <hyperlink ref="I8178" location="НАБОРЫ_СВЕРЛ_ИЗ_Р6М5" display="ПЕРЕЙТИ К ЦЕНАМ" xr:uid="{00000000-0004-0000-0000-000029020000}"/>
    <hyperlink ref="I8181" location="НАБОРЫ_СВЕРЛ_ПРОЧИЕ" display="ПЕРЕЙТИ К ЦЕНАМ" xr:uid="{00000000-0004-0000-0000-00002A020000}"/>
    <hyperlink ref="I8182" location="НАБОРЫ_СВЕРЛ_ПРОЧИЕ" display="ПЕРЕЙТИ К ЦЕНАМ" xr:uid="{00000000-0004-0000-0000-00002B020000}"/>
    <hyperlink ref="I8179" location="НАБОРЫ_СВЕРЛ_ПО_МЕТАЛЛУ" display="цена (нажмите)" xr:uid="{00000000-0004-0000-0000-00002C020000}"/>
    <hyperlink ref="I8180" location="НАБОРЫ_СВЕРЛ_С_НИТРИД_ТИТАНОВЫМ_ПОКРЫТИЕМ" display="ПЕРЕЙТИ К ЦЕНАМ" xr:uid="{00000000-0004-0000-0000-00002D020000}"/>
    <hyperlink ref="I8184" location="НАБОРЫ_СВЕРЛ_ПРОЧИЕ" display="ПЕРЕЙТИ К ЦЕНАМ" xr:uid="{00000000-0004-0000-0000-00002E020000}"/>
    <hyperlink ref="I8183" location="НАБОРЫ_СВЕРЛ_ПРОЧИЕ" display="ПЕРЕЙТИ К ЦЕНАМ" xr:uid="{00000000-0004-0000-0000-00002F020000}"/>
    <hyperlink ref="I8185" location="НАБОРЫ_СВЕРЛ_ПРОЧИЕ" display="ПЕРЕЙТИ К ЦЕНАМ" xr:uid="{00000000-0004-0000-0000-000030020000}"/>
    <hyperlink ref="I8186" location="НАБОРЫ_СВЕРЛ_ПРОЧИЕ" display="ПЕРЕЙТИ К ЦЕНАМ" xr:uid="{00000000-0004-0000-0000-000031020000}"/>
    <hyperlink ref="I8192" location="НАБОРЫ_СВЕРЛ_ПО_БЕТОНУ" display="цена (нажмите)" xr:uid="{00000000-0004-0000-0000-000032020000}"/>
    <hyperlink ref="I8202" location="НАБОРЫ_ПЛАШЕК" display="цена (нажмите)" xr:uid="{00000000-0004-0000-0000-000033020000}"/>
    <hyperlink ref="I8204" location="НАБОРЫ_МЕТЧИКОВ_И_ПЛАШЕК_КОМБИНИРОВАННЫЕ" display="цена (нажмите)" xr:uid="{00000000-0004-0000-0000-000034020000}"/>
    <hyperlink ref="I8199" location="НАБОРЫ_МЕТЧИКОВ" display="цена (нажмите)" xr:uid="{00000000-0004-0000-0000-000035020000}"/>
    <hyperlink ref="I8233" location="НАБОРЫ_ДЛЯ_ВЫПИЛИВАНИЯ_ЛОБЗИКОМ__ДЕЛЬТА" display="цена (нажмите)" xr:uid="{00000000-0004-0000-0000-000036020000}"/>
    <hyperlink ref="I8079" location="ЩЕТКА_ЧАШЕЧНАЯ_ДЛЯ_ДРЕЛИ_И_УШМ_SCHWERT" display="цена (нажмите)" xr:uid="{00000000-0004-0000-0000-000037020000}"/>
    <hyperlink ref="I8080" location="ЩЕТКА_РАДИАЛЬНАЯ_ДЛЯ_ДРЕЛИ_И_УШМ_SCHWERT" display="цена (нажмите)" xr:uid="{00000000-0004-0000-0000-000038020000}"/>
    <hyperlink ref="I8081" location="ЩЕТКА_КОНИЧЕСКАЯ_ДЛЯ_УШМ_SCHWERT" display="цена (нажмите)" xr:uid="{00000000-0004-0000-0000-000039020000}"/>
    <hyperlink ref="I8122" location="МЕТЧИК_МАШИННО_РУЧНОЙ_ДЛЯ_ЛЕВОЙ_МЕТРИЧЕСКОЙ_РЕЗЬБЫ_КОМПЛЕКТНЫЙ__СТАЛЬ_Р6М5___ГОСТ_3266_81" display="цена (нажмите)" xr:uid="{00000000-0004-0000-0000-00003A020000}"/>
    <hyperlink ref="I8129" location="МЕТЧИКИ_В_ПВХ" display="цена (нажмите)" xr:uid="{00000000-0004-0000-0000-00003B020000}"/>
    <hyperlink ref="I8290" location="ПЛАШКИ_В_ПВХ" display="цена (нажмите)" xr:uid="{00000000-0004-0000-0000-00003C020000}"/>
    <hyperlink ref="I8262" location="ПОДШИПНИК_ШАРИКОВЫЙ_ОДНОРЯДНЫЙ" display="ПЕРЕЙТИ К ЦЕНАМ" xr:uid="{00000000-0004-0000-0000-00003D020000}"/>
    <hyperlink ref="B8293:E8293" location="ПЛОСКОГУБЦЫ_КОМБИНИРОВАННЫЕ_ДИЭЛЕКТРИЧЕСКИЕ" display="Плоскогубцы комбинированные диэлектрические                                                                ГОСТ 53925-2010" xr:uid="{00000000-0004-0000-0000-00003E020000}"/>
    <hyperlink ref="I8311" location="ПРОЧИЙ_ИНСТРУМЕНТ__РАСПРОДАЖА" display="цена (нажмите)" xr:uid="{00000000-0004-0000-0000-00003F020000}"/>
    <hyperlink ref="B8311:E8311" location="ПРОЧИЙ_ИНСТРУМЕНТ__РАСПРОДАЖА" display="Прочий инструмент (РАСПРОДАЖА)" xr:uid="{00000000-0004-0000-0000-000040020000}"/>
    <hyperlink ref="B8323" location="РЕЗЦЫ_ТОКАРНЫЙ_ОТРЕЗНОЙ__ГОСТ_18884_73" display="РЕЗЕЦ ТОКАРНЫЙ ОТРЕЗНОЙ                                                                     " xr:uid="{00000000-0004-0000-0000-000041020000}"/>
    <hyperlink ref="I8323" location="РЕЗЦЫ_ТОКАРНЫЙ_ОТРЕЗНОЙ__ГОСТ_18884_73" display="ПЕРЕЙТИ К ЦЕНАМ" xr:uid="{00000000-0004-0000-0000-000042020000}"/>
    <hyperlink ref="F8021" r:id="rId1" xr:uid="{00000000-0004-0000-0000-000043020000}"/>
    <hyperlink ref="F8025" r:id="rId2" xr:uid="{00000000-0004-0000-0000-000044020000}"/>
    <hyperlink ref="F8051" r:id="rId3" xr:uid="{00000000-0004-0000-0000-000045020000}"/>
    <hyperlink ref="F8056" r:id="rId4" xr:uid="{00000000-0004-0000-0000-000046020000}"/>
    <hyperlink ref="F8065" r:id="rId5" xr:uid="{00000000-0004-0000-0000-000047020000}"/>
    <hyperlink ref="F8079" r:id="rId6" xr:uid="{00000000-0004-0000-0000-000048020000}"/>
    <hyperlink ref="F8272" r:id="rId7" xr:uid="{00000000-0004-0000-0000-000049020000}"/>
    <hyperlink ref="F8274" r:id="rId8" xr:uid="{00000000-0004-0000-0000-00004A020000}"/>
    <hyperlink ref="F8377" r:id="rId9" xr:uid="{00000000-0004-0000-0000-00004B020000}"/>
    <hyperlink ref="F8380" r:id="rId10" xr:uid="{00000000-0004-0000-0000-00004C020000}"/>
    <hyperlink ref="F8392" r:id="rId11" xr:uid="{00000000-0004-0000-0000-00004D020000}"/>
    <hyperlink ref="F8393" r:id="rId12" xr:uid="{00000000-0004-0000-0000-00004E020000}"/>
    <hyperlink ref="F8395" r:id="rId13" xr:uid="{00000000-0004-0000-0000-00004F020000}"/>
    <hyperlink ref="F8396" r:id="rId14" xr:uid="{00000000-0004-0000-0000-000050020000}"/>
    <hyperlink ref="F8398" r:id="rId15" xr:uid="{00000000-0004-0000-0000-000051020000}"/>
    <hyperlink ref="F8402" r:id="rId16" xr:uid="{00000000-0004-0000-0000-000052020000}"/>
    <hyperlink ref="F8442" r:id="rId17" xr:uid="{00000000-0004-0000-0000-000053020000}"/>
    <hyperlink ref="F8026" r:id="rId18" xr:uid="{00000000-0004-0000-0000-000054020000}"/>
    <hyperlink ref="F8027" r:id="rId19" xr:uid="{00000000-0004-0000-0000-000055020000}"/>
    <hyperlink ref="F8028" r:id="rId20" xr:uid="{00000000-0004-0000-0000-000056020000}"/>
    <hyperlink ref="F8029" r:id="rId21" xr:uid="{00000000-0004-0000-0000-000057020000}"/>
    <hyperlink ref="F8030" r:id="rId22" xr:uid="{00000000-0004-0000-0000-000058020000}"/>
    <hyperlink ref="F8031" r:id="rId23" xr:uid="{00000000-0004-0000-0000-000059020000}"/>
    <hyperlink ref="F8032" r:id="rId24" xr:uid="{00000000-0004-0000-0000-00005A020000}"/>
    <hyperlink ref="F8033" r:id="rId25" xr:uid="{00000000-0004-0000-0000-00005B020000}"/>
    <hyperlink ref="F8034" r:id="rId26" xr:uid="{00000000-0004-0000-0000-00005C020000}"/>
    <hyperlink ref="F8035" r:id="rId27" xr:uid="{00000000-0004-0000-0000-00005D020000}"/>
    <hyperlink ref="F8036" r:id="rId28" xr:uid="{00000000-0004-0000-0000-00005E020000}"/>
    <hyperlink ref="F8037" r:id="rId29" xr:uid="{00000000-0004-0000-0000-00005F020000}"/>
    <hyperlink ref="F8038" r:id="rId30" xr:uid="{00000000-0004-0000-0000-000060020000}"/>
    <hyperlink ref="F8039" r:id="rId31" xr:uid="{00000000-0004-0000-0000-000061020000}"/>
    <hyperlink ref="F8023" r:id="rId32" xr:uid="{00000000-0004-0000-0000-000062020000}"/>
    <hyperlink ref="B8022" location="БУР_ПО_БЕТОНУ_С_ХВОСТОВИКОМ_SDS_PLUS_С_ЦЕНТРИРУЮЩИМ_НАКОНЕЧНИКОМ_В_ИНДИВИДУАЛЬНОЙ_УПАКОВКЕ_С_ЕВРОПЕТЛЕЙ__SCHWERT" display="БУР ПО БЕТОНУ SDS-PLUS С ПОКРЫТИЕМ (SCHWERT)" xr:uid="{00000000-0004-0000-0000-000063020000}"/>
    <hyperlink ref="B8023" location="БУР_ПО_БЕТОНУ_С_ХВОСТОВИКОМ_SDS_MAX_С_ЦЕНТРИРУЮЩИМ_НАКОНЕЧНИКОМ_В_ИНДИВИДУАЛЬНОЙ_УПАКОВКЕ_С_ЕВРОПЕТЛЕЙ__SCHWERT" display="БУР ПО БЕТОНУ SDS-MAX (SCHWERT)" xr:uid="{00000000-0004-0000-0000-000064020000}"/>
    <hyperlink ref="F8057" r:id="rId33" xr:uid="{00000000-0004-0000-0000-000065020000}"/>
    <hyperlink ref="F8080:F8081" r:id="rId34" display="ВИДЕО" xr:uid="{00000000-0004-0000-0000-000066020000}"/>
    <hyperlink ref="F8378" r:id="rId35" xr:uid="{00000000-0004-0000-0000-000067020000}"/>
    <hyperlink ref="F8400" r:id="rId36" xr:uid="{00000000-0004-0000-0000-000068020000}"/>
    <hyperlink ref="F8403:F8408" r:id="rId37" display="ВИДЕО" xr:uid="{00000000-0004-0000-0000-000069020000}"/>
    <hyperlink ref="F8443:F8444" r:id="rId38" display="ВИДЕО" xr:uid="{00000000-0004-0000-0000-00006A020000}"/>
    <hyperlink ref="B8025" location="БОРФРЕЗА_ЦИЛИНДРИЧЕСКАЯ__С_ГЛАДКИМ_ТОРЦОМ__ТИП_А___СПЛАВ_ВК8__ГОСТ_Р_52780_2007" display="БОРФРЕЗА ЦИЛИНДРИЧЕСКАЯ С ГЛАДКИМ ТОРЦЕМ (А)                          " xr:uid="{00000000-0004-0000-0000-00006B020000}"/>
    <hyperlink ref="B8026" location="БОРФРЕЗА_ЦИЛИНДРИЧЕСКАЯ__С_ТОРЦЕВЫМИ_ЗУБЬЯМИ__ТИП_В___СПЛАВ_ВК8__ГОСТ_Р_52780_2007" display="БОРФРЕЗА ЦИЛИНДРИЧЕСКАЯ С ТОРЦЕВЫМИ ЗУБЬЯМИ (В)                  " xr:uid="{00000000-0004-0000-0000-00006C020000}"/>
    <hyperlink ref="B8027" location="БОРФРЕЗА_СФЕРОЦИЛИНДРИЧЕСКАЯ___ТИП_С___СПЛАВ_ВК8__ГОСТ_Р_52780_2007" display="БОРФРЕЗА СФЕРОЦИЛИНДРИЧЕСКАЯ (С)                                                    " xr:uid="{00000000-0004-0000-0000-00006D020000}"/>
    <hyperlink ref="B8028" location="БОРФРЕЗА__СФЕРИЧЕСКАЯ__ТИП_D__СПЛАВ_ВК_8__ГОСТ_Р_52780_2007" display="БОРФРЕЗА СФЕРИЧЕСКАЯ (D)                                                                         " xr:uid="{00000000-0004-0000-0000-00006E020000}"/>
    <hyperlink ref="B8029" location="БОРФРЕЗА__ОВАЛЬНАЯ__ТИП_Е___СПЛАВ_ВК_8__ГОСТ_Р_52780_2007" display="БОРФРЕЗА ОВАЛЬНАЯ (Е)                                                                                 " xr:uid="{00000000-0004-0000-0000-00006F020000}"/>
    <hyperlink ref="B8030" location="БОРФРЕЗА_СФЕРОКОНИЧЕСКАЯ__ТИП__F__СПЛАВ_ВК8__ГОСТ_Р_52780_2007" display="БОРФРЕЗА СФЕРОКОНИЧЕСКАЯ (F)                                                               " xr:uid="{00000000-0004-0000-0000-000070020000}"/>
    <hyperlink ref="B8031" location="БОРФРЕЗА_СФЕРОКОНИЧЕСКАЯ_С_ЗАОСТРЕННЫМ_КОНЦОМ__ТИП_G__СПЛАВ_ВК_8__ГОСТ_Р_52780_2007" display="БОРФРЕЗА СФЕРОКОНИЧЕСКАЯ С ЗАОСТРЕННЫМ КОНЦОМ (G)             " xr:uid="{00000000-0004-0000-0000-000071020000}"/>
    <hyperlink ref="B8032" location="БОРФРЕЗА_ПЛАМЕВИДНАЯ__ТИП_Н___СПЛАВ_ВК8__ГОСТ_Р_52780_2007" display="БОРФРЕЗА ПЛАМЕВИДНАЯ (H)                                                                       " xr:uid="{00000000-0004-0000-0000-000072020000}"/>
    <hyperlink ref="B8033" location="БОРФРЕЗА_КОНИЧЕСКАЯ_60⁰__ТИП_J___СПЛАВ_ВК8__ГОСТ_Р_52780_2007" display="БОРФРЕЗА КОНИЧЕСКАЯ 60⁰ (J)                                                                     " xr:uid="{00000000-0004-0000-0000-000073020000}"/>
    <hyperlink ref="B8034" location="БОРФРЕЗА_КОНИЧЕСКАЯ_90⁰__ТИП_К__СПЛАВ_ВК8__ГОСТ_Р_52780_2007" display="БОРФРЕЗА КОНИЧЕСКАЯ 90⁰ (K)                                                                    " xr:uid="{00000000-0004-0000-0000-000074020000}"/>
    <hyperlink ref="B8035" location="БОРФРЕЗА_КОНИЧЕСКАЯ_С_ЗАКРУГЛЕННЫМ_КОНЦОМ___ТИП_L___СПЛАВ_ВК8__ГОСТ_Р_52780_2007" display="БОРФРЕЗА КОНИЧЕСКАЯ С ЗАКРУГЛЕННЫМ КОНЦОМ (L)                         " xr:uid="{00000000-0004-0000-0000-000075020000}"/>
    <hyperlink ref="B8036" location="БОРФРЕЗА_КОНИЧЕСКАЯ_С_ЗАОСТРЕННЫМ_КОНЦОМ__ТИП_М__СПЛАВ_ВК_8__ГОСТ_Р_52780_2007" display="БОРФРЕЗА КОНИЧЕСКАЯ С ЗАОСТРЕННЫМ КОНЦОМ (M)                         " xr:uid="{00000000-0004-0000-0000-000076020000}"/>
    <hyperlink ref="B8037" location="БОРФРЕЗА_КОНИЧЕСКАЯ_В_ФОРМЕ_ОБРАТНОГО_КОНУСА___ТИП_N___СПЛАВ_ВК8__ГОСТ_Р_52780_2007" display="БОРФРЕЗА КОНИЧЕСКАЯ В ФОРМЕ ОБРАТНОГО КОНУСА (N)                   " xr:uid="{00000000-0004-0000-0000-000077020000}"/>
    <hyperlink ref="B8038" location="БОРФРЕЗА___ТИП_Т___СПЛАВ_ВК8__ГОСТ_Р_52780_2007" display="БОРФРЕЗА Т-ОБРАЗНАЯ (T)                                                                             " xr:uid="{00000000-0004-0000-0000-000078020000}"/>
    <hyperlink ref="B8039" location="БОРФРЕЗА__ДИСКОВАЯ__ТИП_Y__СПЛАВ_ВК_8__ГОСТ_Р_52780_2007" display="БОРФРЕЗА ДИСКОВАЯ (Y)                                                                                 " xr:uid="{00000000-0004-0000-0000-000079020000}"/>
    <hyperlink ref="B8051" location="ДИСК_АЛМАЗНЫЙ_СПЛОШНОЙ__KROTEC" display="ДИСК АЛМАЗНЫЙ СПЛОШНОЙ " xr:uid="{00000000-0004-0000-0000-00007A020000}"/>
    <hyperlink ref="B8052" location="ДИСК_АЛМАЗНЫЙ_СЕГМЕНТНЫЙ__KROTEC" display="ДИСК АЛМАЗНЫЙ СЕГМЕНТНЫЙ" xr:uid="{00000000-0004-0000-0000-00007B020000}"/>
    <hyperlink ref="B8053" location="ДИСК_АЛМАЗНЫЙ_ТУРБО_СЕГМЕНТНЫЙ__KROTEC" display="ДИСК АЛМАЗНЫЙ СЕГМЕНТНЫЙ ТУРБО" xr:uid="{00000000-0004-0000-0000-00007C020000}"/>
    <hyperlink ref="B8054" location="ДИСК_АЛМАЗНЫЙ_УНИВЕРСАЛЬНЫЙ__KROTEC" display="ДИСК АЛМАЗНЫЙ УНИВЕРСАЛЬНЫЙ" xr:uid="{00000000-0004-0000-0000-00007D020000}"/>
    <hyperlink ref="B8056" location="ЗУБИЛО_ПО_БЕТОНУ_ПЛОСКОЕ_С_ХВОСТОВИКАМИ_SDS_PLUS_И_SDS_MAX__SCHWERT" display="ЗУБИЛО ПО БЕТОНУ ПЛОСКОЕ SDS-PLUS И SDS-MAX (SCHWERT)" xr:uid="{00000000-0004-0000-0000-00007E020000}"/>
    <hyperlink ref="B8057" location="ЗУБИЛО_ПО_БЕТОНУ_КАНАВОЧНОЕ_С_ХВОСТОВИКОМ_SDS_PLUS__SCHWERT" display="ЗУБИЛО ПО БЕТОНУ КАНАВОЧНОЕ SDS-PLUS (SCHWERT)" xr:uid="{00000000-0004-0000-0000-00007F020000}"/>
    <hyperlink ref="B8065" location="КОРОНКА_ПО_БЕТОНУ_С_ХВОСТОВИКОМ_SDS_PLUS__В_СБОРЕ_С_ЦЕНТРОВОЧНЫМ_СВЕРЛОМ__ВК8___SCHWERT" display="КОРОНКА ПО БЕТОНУ SDS-PLUS В СБОРЕ (SCHWERT)" xr:uid="{00000000-0004-0000-0000-000080020000}"/>
    <hyperlink ref="B8079" location="ЩЕТКА_ЧАШЕЧНАЯ_ДЛЯ_ДРЕЛИ_И_УШМ_SCHWERT" display="КОРДЩЕТКА ЧАЩЕЧНАЯ" xr:uid="{00000000-0004-0000-0000-000081020000}"/>
    <hyperlink ref="B8080" location="ЩЕТКА_РАДИАЛЬНАЯ_ДЛЯ_ДРЕЛИ_И_УШМ_SCHWERT" display="КОРДЩЕТКА РАДИАЛЬНАЯ ПЛОСКАЯ" xr:uid="{00000000-0004-0000-0000-000082020000}"/>
    <hyperlink ref="B8081" location="ЩЕТКА_КОНИЧЕСКАЯ_ДЛЯ_УШМ_SCHWERT" display="КОРДЩЕТКА КОНИЧЕСКАЯ" xr:uid="{00000000-0004-0000-0000-000083020000}"/>
    <hyperlink ref="B8272" location="ПЕРЕХОДНИКИ_АДАПТЕРЫ__SCHWERT" display="ПЕРЕХОДНИК-АДАПТЕР (SCHWERT)" xr:uid="{00000000-0004-0000-0000-000084020000}"/>
    <hyperlink ref="B8274" location="ПИКА_ПО_БЕТОНУ_С_ХВОСТОВИКАМИ_SDS_PLUS_И_SDS_MAX__SCHWERT" display="ПИКА ПО БЕТОНУ SDS-PLUS И SDS-MAX (SCHWERT)" xr:uid="{00000000-0004-0000-0000-000085020000}"/>
    <hyperlink ref="B8377" location="СВЕРЛО_СПИРАЛЬНОЕ__СРЕДНЕЙ_СЕРИИ_КЛАСС_А__С_ШЕСТИГРАННЫМ__1_4__ХВОСТОВИКОМ__СТАЛЬ_Р6М5__ГОСТ_10902" display="СВЕРЛО С ШЕСТИГРАН. (1/4) ХВОСТ СРЕД. СЕРИИ КЛ. А, Р6М5           " xr:uid="{00000000-0004-0000-0000-000086020000}"/>
    <hyperlink ref="B8378" location="СВЕРЛО_СПИРАЛЬНОЕ__СРЕДНЕЙ_СЕРИИ_КЛАСС_А__С_ШЕСТИГРАННЫМ__1_4__ХВОСТОВИКОМ__В_ИНДИВИДУАЛЬНОЙ_ПВХ_УПАКОВКЕ_СТАЛЬ_Р6М5__ГОСТ_10902" display="СВЕРЛО С ШЕСТИГРАН. (1/4) ХВ. СРЕД. СЕРИИ КЛ. А, Р6М5 (ПВХ)    " xr:uid="{00000000-0004-0000-0000-000087020000}"/>
    <hyperlink ref="B8380" location="СВЕРЛО_СТУПЕНЧАТОЕ__УГОЛ_118__СТАЛЬ_Р6М5" display="СВЕРЛО ПО МЕТАЛЛУ СТУПЕНЧАТОЕ                                                            " xr:uid="{00000000-0004-0000-0000-000088020000}"/>
    <hyperlink ref="B8392" location="СВЕРЛО_ЦЕНТРОВОЧНОЕ_КОМБИНИРОВАННОЕ_БЕЗ_ПРЕДОХРАНИТЕЛЬНОГО_КОНУСА__ТИП_А___СТАЛЬ_Р6М5__ГОСТ_14952_75" display="СВЕРЛО ПО МЕТАЛЛУ ЦЕНТРОВОЧНОЕ ТИП А                                           " xr:uid="{00000000-0004-0000-0000-000089020000}"/>
    <hyperlink ref="B8393" location="СВЕРЛО_ЦЕНТРОВОЧНОЕ_С_ПРЕДОХРАНИТЕЛЬНЫМ_КОНУСОМ__ТИП_В___СТАЛЬ_Р6М5__ГОСТ_14952Б" display="СВЕРЛО ПО МЕТАЛЛУ ЦЕНТРОВОЧНОЕ ТИП В                                           " xr:uid="{00000000-0004-0000-0000-00008A020000}"/>
    <hyperlink ref="B8395" location="СВЕРЛО_ПО_БЕТОНУ_СПИРАЛЬНОЕ_С_ТВЕРДОСПЛАВНОЙ_ПЛАСТИНОЙ_ВК8" display="СВЕРЛО ПО БЕТОНУ (ВОЛЖСКИЙ ИНСТРУМЕНТ)" xr:uid="{00000000-0004-0000-0000-00008B020000}"/>
    <hyperlink ref="B8396" location="СВЕРЛО_ПО_БЕТОНУ_СПИРАЛЬНОЕ_С_ТВЕРДОСПЛАВНОЙ_ПЛАСТИНОЙ_ВК8_В_ИНДИВИДУАЛЬНОЙ_УПАКОВКЕ__ПВХ_и_БЛИСТЕР" display="СВЕРЛО ПО БЕТОНУ В ИНДИВИДУАЛЬНОЙ УПАКОВКЕ (ПВХ)" xr:uid="{00000000-0004-0000-0000-00008C020000}"/>
    <hyperlink ref="B8398" location="СВЕРЛО_ПО_СТЕКЛУ_И_КЕРАМИКЕ" display="СВЕРЛО ПО СТЕКЛУ И КЕРАМИКЕ" xr:uid="{00000000-0004-0000-0000-00008D020000}"/>
    <hyperlink ref="B8400" location="СВЕРЛО_ПО_СТЕКЛУ_И_КЕРАМИКЕ_В_ИНДИВИДУАЛЬНОЙ_УПАКОВКЕ__ПВХ_и_БЛИСТЕР" display="СВЕРЛО ПО СТЕКЛУ И КЕРАМИКЕ ИНДИВИД УПАКОВКА (ПВХ)" xr:uid="{00000000-0004-0000-0000-00008E020000}"/>
    <hyperlink ref="B8402" location="СВЕРЛО_ПО_ДЕРЕВУ_ФОРСТНЕРА" display="СВЕРЛО ПО ДЕРЕВУ ФОРСТНЕРА" xr:uid="{00000000-0004-0000-0000-00008F020000}"/>
    <hyperlink ref="B8403" location="СВЕРЛО_ПО_ДЕРЕВУ_СПИРАЛЬНОЕ" display="СВЕРЛО ПО ДЕРЕВУ СПИРАЛЬНЫЕ" xr:uid="{00000000-0004-0000-0000-000090020000}"/>
    <hyperlink ref="B8404" location="СВЕРЛО_ПО_ДЕРЕВУ_С_ПОДРЕЗАТЕЛЕМ" display="СВЕРЛО ПО ДЕРЕВУ С ПОДРЕЗАТЕЛЕМ                                                       " xr:uid="{00000000-0004-0000-0000-000091020000}"/>
    <hyperlink ref="B8405" location="СВЕРЛО_ПО_ДЕРЕВУ_ПЕРОВОЕ__L_152_ММ" display="СВЕРЛО ПО ДЕРЕВУ ПЕРОВОЕ" xr:uid="{00000000-0004-0000-0000-000092020000}"/>
    <hyperlink ref="B8406" location="СВЕРЛО_ПО_ДЕРЕВУ_С_ПОДРЕЗАТЕЛЕМ_В_ИНДИВИДУАЛЬНОЙ_УПАКОВКЕ__ПВХ_и_БЛИСТЕР" display="СВЕРЛО ПО ДЕРЕВУ С ПОДРЕЗАТЕЛЕМ В ИНДИВИД УПАК (ПВХ)        " xr:uid="{00000000-0004-0000-0000-000093020000}"/>
    <hyperlink ref="B8407" location="СВЕРЛО_ПО_ДЕРЕВУ_ПЕРОВОЕ__L_152_ММ__В_ИНДИВИДУАЛЬНОЙ_УПАКОВКЕ__ПВХ_и_БЛИСТЕР" display="СВЕРЛО ПО ДЕРЕВУ ПЕРОВОЕ В ИНДИВИДУАЛЬНОЙ УПАК (ПВХ)" xr:uid="{00000000-0004-0000-0000-000094020000}"/>
    <hyperlink ref="B8408" location="СВЕРЛО_ПО_ДЕРЕВУ_СПИРАЛЬНОЕ_В_БЛИСТЕРНОЙ_УПАКОВКЕ" display="СВЕРЛО ПО ДЕРЕВУ СПИРАЛЬНОЕ В ИНДИВИД УПАК (БЛИСТЕР)" xr:uid="{00000000-0004-0000-0000-000095020000}"/>
    <hyperlink ref="B8442" location="ЧАШКА_АЛМАЗНАЯ_ЗАЧИСТНАЯ_ОДНОРЯДНАЯ__KROTEC" display="ЧАШКА АЛМАЗНАЯ ЗАЧИСТНАЯ ОДНОРЯДНАЯ" xr:uid="{00000000-0004-0000-0000-000096020000}"/>
    <hyperlink ref="B8443" location="ЧАШКА_АЛМАЗНАЯ_ЗАЧИСТНАЯ_ДВУХРЯДНАЯ__KROTEC" display="ЧАШКА АЛМАЗНАЯ ЗАЧИСТНАЯ ДВУХРЯДНАЯ" xr:uid="{00000000-0004-0000-0000-000097020000}"/>
    <hyperlink ref="B8444" location="ЧАШКА_АЛМАЗНАЯ_ЗАЧИСТНАЯ_ТУРБО__KROTEC" display="ЧАШКА АЛМАЗНАЯ ЗАЧИСТНАЯ ТУРБО" xr:uid="{00000000-0004-0000-0000-000098020000}"/>
    <hyperlink ref="F8020" r:id="rId39" xr:uid="{00000000-0004-0000-0000-000099020000}"/>
    <hyperlink ref="F8041" r:id="rId40" xr:uid="{00000000-0004-0000-0000-00009A020000}"/>
    <hyperlink ref="F8042" r:id="rId41" xr:uid="{00000000-0004-0000-0000-00009B020000}"/>
    <hyperlink ref="F8114" r:id="rId42" xr:uid="{00000000-0004-0000-0000-00009C020000}"/>
    <hyperlink ref="F8116" r:id="rId43" xr:uid="{00000000-0004-0000-0000-00009D020000}"/>
    <hyperlink ref="F8118" r:id="rId44" xr:uid="{00000000-0004-0000-0000-00009E020000}"/>
    <hyperlink ref="F8120" r:id="rId45" xr:uid="{00000000-0004-0000-0000-00009F020000}"/>
    <hyperlink ref="F8121" r:id="rId46" xr:uid="{00000000-0004-0000-0000-0000A0020000}"/>
    <hyperlink ref="F8122" r:id="rId47" xr:uid="{00000000-0004-0000-0000-0000A1020000}"/>
    <hyperlink ref="F8123" r:id="rId48" xr:uid="{00000000-0004-0000-0000-0000A2020000}"/>
    <hyperlink ref="F8124" r:id="rId49" xr:uid="{00000000-0004-0000-0000-0000A3020000}"/>
    <hyperlink ref="F8128" r:id="rId50" xr:uid="{00000000-0004-0000-0000-0000A4020000}"/>
    <hyperlink ref="F8127" r:id="rId51" xr:uid="{00000000-0004-0000-0000-0000A5020000}"/>
    <hyperlink ref="F8126" r:id="rId52" xr:uid="{00000000-0004-0000-0000-0000A6020000}"/>
    <hyperlink ref="F8125" r:id="rId53" xr:uid="{00000000-0004-0000-0000-0000A7020000}"/>
    <hyperlink ref="F8131" r:id="rId54" xr:uid="{00000000-0004-0000-0000-0000A8020000}"/>
    <hyperlink ref="F8129" r:id="rId55" xr:uid="{00000000-0004-0000-0000-0000A9020000}"/>
    <hyperlink ref="F8174" r:id="rId56" xr:uid="{00000000-0004-0000-0000-0000AA020000}"/>
    <hyperlink ref="F8175" r:id="rId57" xr:uid="{00000000-0004-0000-0000-0000AB020000}"/>
    <hyperlink ref="F8176" r:id="rId58" xr:uid="{00000000-0004-0000-0000-0000AC020000}"/>
    <hyperlink ref="F8178" r:id="rId59" xr:uid="{00000000-0004-0000-0000-0000AD020000}"/>
    <hyperlink ref="F8183" r:id="rId60" xr:uid="{00000000-0004-0000-0000-0000AE020000}"/>
    <hyperlink ref="F8184" r:id="rId61" xr:uid="{00000000-0004-0000-0000-0000AF020000}"/>
    <hyperlink ref="F8180" r:id="rId62" xr:uid="{00000000-0004-0000-0000-0000B0020000}"/>
    <hyperlink ref="F8185" r:id="rId63" xr:uid="{00000000-0004-0000-0000-0000B1020000}"/>
    <hyperlink ref="F8186" r:id="rId64" xr:uid="{00000000-0004-0000-0000-0000B2020000}"/>
    <hyperlink ref="F8181" r:id="rId65" xr:uid="{00000000-0004-0000-0000-0000B3020000}"/>
    <hyperlink ref="F8182" r:id="rId66" xr:uid="{00000000-0004-0000-0000-0000B4020000}"/>
    <hyperlink ref="F8179" r:id="rId67" xr:uid="{00000000-0004-0000-0000-0000B5020000}"/>
    <hyperlink ref="F8188" r:id="rId68" xr:uid="{00000000-0004-0000-0000-0000B6020000}"/>
    <hyperlink ref="F8189" r:id="rId69" xr:uid="{00000000-0004-0000-0000-0000B7020000}"/>
    <hyperlink ref="F8190" r:id="rId70" xr:uid="{00000000-0004-0000-0000-0000B8020000}"/>
    <hyperlink ref="F8192" r:id="rId71" xr:uid="{00000000-0004-0000-0000-0000B9020000}"/>
    <hyperlink ref="F8194" r:id="rId72" xr:uid="{00000000-0004-0000-0000-0000BA020000}"/>
    <hyperlink ref="F8196" r:id="rId73" xr:uid="{00000000-0004-0000-0000-0000BB020000}"/>
    <hyperlink ref="F8198" r:id="rId74" xr:uid="{00000000-0004-0000-0000-0000BC020000}"/>
    <hyperlink ref="F8199" r:id="rId75" xr:uid="{00000000-0004-0000-0000-0000BD020000}"/>
    <hyperlink ref="F8200" r:id="rId76" xr:uid="{00000000-0004-0000-0000-0000BE020000}"/>
    <hyperlink ref="F8202" r:id="rId77" xr:uid="{00000000-0004-0000-0000-0000BF020000}"/>
    <hyperlink ref="F8204" r:id="rId78" xr:uid="{00000000-0004-0000-0000-0000C0020000}"/>
    <hyperlink ref="F8206" r:id="rId79" xr:uid="{00000000-0004-0000-0000-0000C1020000}"/>
    <hyperlink ref="F8208" r:id="rId80" xr:uid="{00000000-0004-0000-0000-0000C2020000}"/>
    <hyperlink ref="F8210" r:id="rId81" xr:uid="{00000000-0004-0000-0000-0000C3020000}"/>
    <hyperlink ref="F8211" r:id="rId82" xr:uid="{00000000-0004-0000-0000-0000C4020000}"/>
    <hyperlink ref="F8213" r:id="rId83" xr:uid="{00000000-0004-0000-0000-0000C5020000}"/>
    <hyperlink ref="F8214" r:id="rId84" xr:uid="{00000000-0004-0000-0000-0000C6020000}"/>
    <hyperlink ref="F8216" r:id="rId85" xr:uid="{00000000-0004-0000-0000-0000C7020000}"/>
    <hyperlink ref="F8217" r:id="rId86" xr:uid="{00000000-0004-0000-0000-0000C8020000}"/>
    <hyperlink ref="F8218" r:id="rId87" xr:uid="{00000000-0004-0000-0000-0000C9020000}"/>
    <hyperlink ref="F8221" r:id="rId88" xr:uid="{00000000-0004-0000-0000-0000CA020000}"/>
    <hyperlink ref="F8223" r:id="rId89" xr:uid="{00000000-0004-0000-0000-0000CB020000}"/>
    <hyperlink ref="F8224" r:id="rId90" xr:uid="{00000000-0004-0000-0000-0000CC020000}"/>
    <hyperlink ref="F8225" r:id="rId91" xr:uid="{00000000-0004-0000-0000-0000CD020000}"/>
    <hyperlink ref="F8226" r:id="rId92" xr:uid="{00000000-0004-0000-0000-0000CE020000}"/>
    <hyperlink ref="F8227" r:id="rId93" xr:uid="{00000000-0004-0000-0000-0000CF020000}"/>
    <hyperlink ref="F8229" r:id="rId94" xr:uid="{00000000-0004-0000-0000-0000D0020000}"/>
    <hyperlink ref="F8231" r:id="rId95" xr:uid="{00000000-0004-0000-0000-0000D1020000}"/>
    <hyperlink ref="F8233" r:id="rId96" xr:uid="{00000000-0004-0000-0000-0000D2020000}"/>
    <hyperlink ref="F8305" r:id="rId97" xr:uid="{00000000-0004-0000-0000-0000D3020000}"/>
    <hyperlink ref="F8306" r:id="rId98" xr:uid="{00000000-0004-0000-0000-0000D4020000}"/>
    <hyperlink ref="F8307" r:id="rId99" xr:uid="{00000000-0004-0000-0000-0000D5020000}"/>
    <hyperlink ref="F8308" r:id="rId100" xr:uid="{00000000-0004-0000-0000-0000D6020000}"/>
    <hyperlink ref="F8309" r:id="rId101" xr:uid="{00000000-0004-0000-0000-0000D7020000}"/>
    <hyperlink ref="F8323" r:id="rId102" xr:uid="{00000000-0004-0000-0000-0000D8020000}"/>
    <hyperlink ref="F8324" r:id="rId103" xr:uid="{00000000-0004-0000-0000-0000D9020000}"/>
    <hyperlink ref="F8326" r:id="rId104" xr:uid="{00000000-0004-0000-0000-0000DA020000}"/>
    <hyperlink ref="F8327" r:id="rId105" xr:uid="{00000000-0004-0000-0000-0000DB020000}"/>
    <hyperlink ref="F8328" r:id="rId106" xr:uid="{00000000-0004-0000-0000-0000DC020000}"/>
    <hyperlink ref="F8329" r:id="rId107" xr:uid="{00000000-0004-0000-0000-0000DD020000}"/>
    <hyperlink ref="F8330" r:id="rId108" xr:uid="{00000000-0004-0000-0000-0000DE020000}"/>
    <hyperlink ref="F8331" r:id="rId109" xr:uid="{00000000-0004-0000-0000-0000DF020000}"/>
    <hyperlink ref="F8332" r:id="rId110" xr:uid="{00000000-0004-0000-0000-0000E0020000}"/>
    <hyperlink ref="F8415" r:id="rId111" xr:uid="{00000000-0004-0000-0000-0000E1020000}"/>
    <hyperlink ref="F8416" r:id="rId112" xr:uid="{00000000-0004-0000-0000-0000E2020000}"/>
    <hyperlink ref="F8417" r:id="rId113" xr:uid="{00000000-0004-0000-0000-0000E3020000}"/>
    <hyperlink ref="B8333" location="РЕЗЦЫ_С_МЕХАНИЧЕСКИМ_КРЕПЛЕНИЕМ_ТВЕРДОСПЛАВНЫХ_ПЛАСТИН" display="РЕЗЕЦ С МЕХАНИЧЕСКИМ КРЕПЛЕНИЕМ ПЛАСТИН" xr:uid="{00000000-0004-0000-0000-0000E4020000}"/>
    <hyperlink ref="B8041" location="ВОРОТОК_ДЛЯ_МЕТЧИКОВ__СТАЛЬ_45__ГОСТ_22401_83" display="ВОРОТОК ДЛЯ МЕТЧИКОВ                                                                                   " xr:uid="{00000000-0004-0000-0000-0000E5020000}"/>
    <hyperlink ref="B8042" location="ВОРОТОК_ДЛЯ_МЕТЧИКОВ__СТАЛЬ_45__ГОСТ_22401_83" display="ВОРОТОК ДЛЯ МЕТЧИКОВ В ПВХ                                                                      " xr:uid="{00000000-0004-0000-0000-0000E6020000}"/>
    <hyperlink ref="B8114" location="МЕТЧИК_МАШИННО_РУЧНОЙ_ДЛЯ_МЕТРИЧЕСКОЙ_РЕЗЬБЫ_ОДИНАРНЫЙ_ДЛЯ_СКВОЗНЫХ_ОТВЕРСТИЙ__СТАЛЬ_Р6М5__ГОСТ_3266_81" display="МЕТЧИК МАШИННО-РУЧНОЙ ДЛЯ СКВОЗНЫХ ОТВЕРСТИЙ (М)                    " xr:uid="{00000000-0004-0000-0000-0000E7020000}"/>
    <hyperlink ref="B8116" location="МЕТЧИК_МАШИННО_РУЧНОЙ_ДЛЯ_МЕТРИЧЕСКОЙ_РЕЗЬБЫ_ОДИНАРНЫЙ_ДЛЯ_ГЛУХИХ_ОТВЕРСТИЙ__СТАЛЬ_Р6М5__ГОСТ_3266_81" display="МЕТЧИК МАШИННО-РУЧНОЙ ДЛЯ ГЛУХИХ ОТВЕРСТИЙ (М)                          " xr:uid="{00000000-0004-0000-0000-0000E8020000}"/>
    <hyperlink ref="B8118" location="МЕТЧИК_МАШИННО_РУЧНОЙ_ДЛЯ_МЕТРИЧЕСКОЙ_РЕЗЬБЫ_КОМПЛЕКТНЫЙ_ИЗ_2_Х_ШТУК__СТАЛЬ_Р6М5___ГОСТ_3266_81" display="МЕТЧИК МАШИННО-РУЧНОЙ КОМПЛЕКТНЫЙ ИЗ 2-Х ШК (М)                 " xr:uid="{00000000-0004-0000-0000-0000E9020000}"/>
    <hyperlink ref="B8120" location="МЕТЧИК_РУЧНОЙ_ДЛЯ_МЕТРИЧЕСКОЙ_РЕЗЬБЫ_КОМПЛЕКТНЫЙ_ИЗ_2_Х_ШТУК__СТАЛЬ_9ХС___ГОСТ_3266_81" display="МЕТЧИК РУЧНОЙ КОМПЛЕКТНЫЙ ИЗ 2-Х ШК (М)                                       " xr:uid="{00000000-0004-0000-0000-0000EA020000}"/>
    <hyperlink ref="B8121" location="МЕТЧИК_МАШИННО_РУЧНОЙ_ДЛЯ_ЛЕВОЙ_МЕТРИЧЕСКОЙ_РЕЗЬБЫ_В_ГЛУХИХ_ОТВЕРСТИЯХ__СТАЛЬ_Р6М5___ГОСТ_3266_81" display="МЕТЧИК МАШИННО-РУЧНОЙ ЛЕВЫЙ ДЛЯ ГЛУХИХ ОТВЕРСТИЯХ (М)         " xr:uid="{00000000-0004-0000-0000-0000EB020000}"/>
    <hyperlink ref="B8122" location="МЕТЧИК_МАШИННО_РУЧНОЙ_ДЛЯ_ЛЕВОЙ_МЕТРИЧЕСКОЙ_РЕЗЬБЫ_КОМПЛЕКТНЫЙ__СТАЛЬ_Р6М5___ГОСТ_3266_81" display="МЕТЧИК МАШИННО-РУЧНОЙ ЛЕВЫЙ КОМПЛЕКТНЫЙ ИЗ 2-Х ШТУК (М)         " xr:uid="{00000000-0004-0000-0000-0000EC020000}"/>
    <hyperlink ref="B8123" location="МЕТЧИК__МАШИННО_РУЧНОЙ_ДЛЯ_ДЮЙМОВОЙ__КОНИЧЕСКОЙ_РЕЗЬБЫ__СТАЛЬ_Р6М5_ГОСТ_6227" display="МЕТЧИК МАШИННО-РУЧНОЙ ДЛЯ ДЮЙМОВОЙ КОНИЧ. РЕЗЬБЫ (К)         " xr:uid="{00000000-0004-0000-0000-0000ED020000}"/>
    <hyperlink ref="B8124" location="МЕТЧИК_МАШИННО_РУЧНОЙ_ДЛЯ_ТРУБНОЙ__КОНИЧЕСКОЙ_РЕЗЬБЫ__СТАЛЬ_Р6М5__ГОСТ_6227" display="МЕТЧИК МАШИННО-РУЧНОЙ ДЛЯ ТРУБНОЙ КОНИЧ. РЕЗЬБЫ (RC)            " xr:uid="{00000000-0004-0000-0000-0000EE020000}"/>
    <hyperlink ref="B8125" location="МЕТЧИК_МАШИННО_РУЧНОЙ_ДЛЯ__ТРУБНОЙ_РЕЗЬБЫ_ОДИНАРНЫЙ__ДЛЯ_ГЛУХИХ_ОТВЕРСТИЙ__СТАЛЬ_Р6М5__ГОСТ_3266_81" display="МЕТЧИК МАШИННО-РУЧНОЙ ДЛЯ ТРУБНОЙ РЕЗЬБЫ ДЛЯ ГЛУХ.ОТВ (G)  " xr:uid="{00000000-0004-0000-0000-0000EF020000}"/>
    <hyperlink ref="B8126" location="МЕТЧИК_МАШИННО_РУЧНОЙ_ДЛЯ_ТРУБНОЙ_РЕЗЬБЫ_КОМПЛЕКТНЫЙ_ИЗ_2_Х_ШТУК__СТАЛЬ_Р6М5___ГОСТ_3266_81" display="МЕТЧИК МАШИННО-РУЧНОЙ ДЛЯ ТРУБНОЙ РЕЗЬБЫ К-Т ИЗ 2-Х ШТ. (G) " xr:uid="{00000000-0004-0000-0000-0000F0020000}"/>
    <hyperlink ref="B8127" location="МЕТЧИК_РУЧНОЙ_ДЛЯ_ТРУБНОЙ_РЕЗЬБЫ_КОМПЛЕКТНЫЙ_ИЗ_2_Х_ШТУК__СТАЛЬ_9ХС__ГОСТ_3266_81" display="МЕТЧИК РУЧНОЙ ДЛЯ ТРУБНОЙ РЕЗЬБЫ КОМПЛ. ИЗ 2-Х ШК (G)          " xr:uid="{00000000-0004-0000-0000-0000F1020000}"/>
    <hyperlink ref="B8128" location="МЕТЧИК__МАШИННО_РУЧНОЙ_ДЛЯ_МЕТРИЧЕСКОЙ_РЕЗЬБЫ_ГАЕЧНЫЙ_ПРЯМОЙ__СТАЛЬ_Р6М5__ГОСТ_1604_71" display="МЕТЧИК МАШИННО-РУЧНОЙ ГАЕЧНЫЙ ПРЯМОЙ (М)                                    " xr:uid="{00000000-0004-0000-0000-0000F2020000}"/>
    <hyperlink ref="B8131" location="ВОРОТОК_ДЛЯ_МЕТЧИКОВ__СТАЛЬ_45__ГОСТ_22401_83" display="ВОРОТОК ДЛЯ МЕТЧИКОВ                                                             " xr:uid="{00000000-0004-0000-0000-0000F3020000}"/>
    <hyperlink ref="B8174" location="НАБОРЫ_БУРОВ__ПИК__ЗУБИЛ__АДАПТЕРОВ" display="НАБОР БУРОВ ПО БЕТОНУ SCHWERT" xr:uid="{00000000-0004-0000-0000-0000F4020000}"/>
    <hyperlink ref="B8175" location="НАБОРЫ_БУРОВ__ПИК__ЗУБИЛ__АДАПТЕРОВ" display="НАБОР БУРОВ ПО БЕТОНУ KROTEC" xr:uid="{00000000-0004-0000-0000-0000F5020000}"/>
    <hyperlink ref="B8176" location="НАБОРЫ_БУРОВ__ПИК__ЗУБИЛ__АДАПТЕРОВ" display="НАБОР ПИК, ЗУБИЛ, АДАПТЕРОВ  SCHWERT" xr:uid="{00000000-0004-0000-0000-0000F6020000}"/>
    <hyperlink ref="B8178" location="НАБОРЫ_СВЕРЛ_ИЗ_Р6М5" display="НАБОР СВЕРЛ ПО МЕТАЛЛУ Р6М5" xr:uid="{00000000-0004-0000-0000-0000F7020000}"/>
    <hyperlink ref="B8183" location="НАБОРЫ_СВЕРЛ_ПРОЧИЕ" display="НАБОР СВЕРЛ ПО МЕТАЛЛУ Р6М5 ЛЕВЫХ" xr:uid="{00000000-0004-0000-0000-0000F8020000}"/>
    <hyperlink ref="B8184" location="НАБОРЫ_СВЕРЛ_ПРОЧИЕ" display="НАБОР СВЕРЛ ПО МЕТАЛЛУ Р6М5 С ПРОТОЧ. ХВОСТОВИКОМ" xr:uid="{00000000-0004-0000-0000-0000F9020000}"/>
    <hyperlink ref="B8180" location="НАБОРЫ_СВЕРЛ_С_НИТРИД_ТИТАНОВЫМ_ПОКРЫТИЕМ" display="НАБОР СВЕРЛ ПО МЕТАЛЛУ Р6М5 С НИТРИД-ТИТАНОМ" xr:uid="{00000000-0004-0000-0000-0000FA020000}"/>
    <hyperlink ref="B8185" location="НАБОРЫ_СВЕРЛ_ПРОЧИЕ" display="НАБОР СВЕРЛ ПО МЕТАЛЛУ Р6М5 ДЛИННЫХ" xr:uid="{00000000-0004-0000-0000-0000FB020000}"/>
    <hyperlink ref="B8186" location="НАБОРЫ_СВЕРЛ_ПРОЧИЕ" display="НАБОР СВЕРЛ ПО МЕТАЛЛУ Р6М5 СТУПЕНЧАТЫХ" xr:uid="{00000000-0004-0000-0000-0000FC020000}"/>
    <hyperlink ref="B8181" location="НАБОРЫ_СВЕРЛ_ПРОЧИЕ" display="НАБОР СВЕРЛ ПО МЕТАЛЛУ Р9" xr:uid="{00000000-0004-0000-0000-0000FD020000}"/>
    <hyperlink ref="B8182" location="НАБОРЫ_СВЕРЛ_ПРОЧИЕ" display="НАБОР СВЕРЛ ПО МЕТАЛЛУ Р18" xr:uid="{00000000-0004-0000-0000-0000FE020000}"/>
    <hyperlink ref="B8179" location="НАБОРЫ_СВЕРЛ_ПО_МЕТАЛЛУ" display="НАБОР СВЕРЛ ПО МЕТАЛЛУ Р6М5К5" xr:uid="{00000000-0004-0000-0000-0000FF020000}"/>
    <hyperlink ref="B8188" location="НАБОРЫ_СВЕРЛ_ПО_ДЕРЕВУ" display="НАБОР СВЕРЛ ПО ДЕРЕВУ ПЕРОВЫХ" xr:uid="{00000000-0004-0000-0000-000000030000}"/>
    <hyperlink ref="B8189" location="НАБОРЫ_СВЕРЛ_ПО_ДЕРЕВУ" display="НАБОР СВЕРЛ ПО ДЕРЕВУ СПИРАЛЬНЫХ" xr:uid="{00000000-0004-0000-0000-000001030000}"/>
    <hyperlink ref="B8190" location="НАБОРЫ_СВЕРЛ_ПО_ДЕРЕВУ" display="НАБОР СВЕРЛ ПО ДЕРЕВУ ФОРСТНЕРА" xr:uid="{00000000-0004-0000-0000-000002030000}"/>
    <hyperlink ref="B8192" location="НАБОРЫ_СВЕРЛ_ПО_БЕТОНУ" display="НАБОР СВЕРЛ ПО БЕТОНУ" xr:uid="{00000000-0004-0000-0000-000003030000}"/>
    <hyperlink ref="B8194" location="НАБОРЫ_СВЕРЛ_ПО_СТЕКЛУ_И_КЕРАМИКЕ" display="НАБОР СВЕРЛ ПО СТЕКЛУ И КЕРАМИКЕ" xr:uid="{00000000-0004-0000-0000-000004030000}"/>
    <hyperlink ref="B8196" location="НАБОРЫ_СВЕРЛ_КОМБИНИРОВАННЫЕ" display="НАБОР СВЕРЛ КОМБИНИРОВАННЫЙ" xr:uid="{00000000-0004-0000-0000-000005030000}"/>
    <hyperlink ref="B8198" location="НАБОРЫ_МЕТЧИКОВ" display="НАБОР МЕТЧИКОВ РУЧНЫХ КОМПЛЕКТНЫХ" xr:uid="{00000000-0004-0000-0000-000006030000}"/>
    <hyperlink ref="B8199" location="НАБОРЫ_МЕТЧИКОВ" display="НАБОР МЕТЧИКОВ МАШИННО-РУЧНЫХ ОДИНАРНЫХ" xr:uid="{00000000-0004-0000-0000-000007030000}"/>
    <hyperlink ref="B8200" location="НАБОРЫ_МЕТЧИКОВ" display="НАБОР МЕТЧИКОВ МАШИННО-РУЧНЫХ КОМПЛЕКТНЫХ" xr:uid="{00000000-0004-0000-0000-000008030000}"/>
    <hyperlink ref="B8202" location="НАБОРЫ_ПЛАШЕК" display="НАБОР ПЛАШЕК" xr:uid="{00000000-0004-0000-0000-000009030000}"/>
    <hyperlink ref="B8204" location="НАБОРЫ_МЕТЧИКОВ_И_ПЛАШЕК_КОМБИНИРОВАННЫЕ" display="НАБОР МЕТЧИКОВ И ПЛАШЕК" xr:uid="{00000000-0004-0000-0000-00000A030000}"/>
    <hyperlink ref="B8206" location="НАБОРЫ_ЗЕНКОВОК" display="НАБОР ЗЕНКОВОК" xr:uid="{00000000-0004-0000-0000-00000B030000}"/>
    <hyperlink ref="B8208" location="НАБОРЫ_БОРФРЕЗ" display="НАБОР БОРФРЕЗ" xr:uid="{00000000-0004-0000-0000-00000C030000}"/>
    <hyperlink ref="B8210" location="НАБОРЫ_НАПИЛЬНИКОВ__РАШПИЛЕЙ" display="НАБОР НАПИЛЬНИКОВ" xr:uid="{00000000-0004-0000-0000-00000D030000}"/>
    <hyperlink ref="B8211" location="НАБОРЫ_НАПИЛЬНИКОВ__РАШПИЛЕЙ" display="НАБОР РАШПИЛЕЙ                                                                                                   " xr:uid="{00000000-0004-0000-0000-00000E030000}"/>
    <hyperlink ref="B8213" location="НАБОРЫ_НАДФИЛЕЙ__СТАЛЬ_У12" display="НАБОР НАДФИЛЕЙ                                                                                                 " xr:uid="{00000000-0004-0000-0000-00000F030000}"/>
    <hyperlink ref="B8214" location="НАБОРЫ_НАДФИЛЕЙ_АЛМАЗНЫХ" display="НАБОР НАДФИЛЕЙ АЛМАЗНЫХ                                                                            " xr:uid="{00000000-0004-0000-0000-000010030000}"/>
    <hyperlink ref="B8216" location="НАБОРЫ_КЛЮЧЕЙ_ГАЕЧНЫХ_ДВУСТОРОННИХ_С_ОТКРЫТЫМ_ЗЕВОМ__СТАЛЬ_40Х__ТУ_3926_030_53581936_2013__КАМЫШИН" display="НАБОР КЛЮЧЕЙ ГАЕЧНЫХ С ОТКРЫТЫМ ЗЕВОМ                                            " xr:uid="{00000000-0004-0000-0000-000011030000}"/>
    <hyperlink ref="B8217" location="НАБОРЫ_КЛЮЧЕЙ_КОЛЬЦЕВЫХ_ДВУСТОРОННИХ_КОЛЕНЧАТЫХ__СТАЛЬ_40Х__ТУ_3926_031_051__53581936_2013__КАМЫШИН" display="НАБОР КЛЮЧЕЙ ГАЕЧНЫХ НАКИДНЫХ                                                              " xr:uid="{00000000-0004-0000-0000-000012030000}"/>
    <hyperlink ref="B8218" location="НАБОРЫ_КЛЮЧЕЙ_ГАЕЧНЫХ_С_ОТКРЫТЫМ_И_КОЛЬЦЕВЫМ_ЗЕВОМ_КОМБИНИРОВАННЫХ__СТАЛЬ_40Х__КАМЫШИН" display="НАБОР КЛЮЧЕЙ ГАЕЧНЫХ КОМБИНИРОВАННЫХ                                           " xr:uid="{00000000-0004-0000-0000-000013030000}"/>
    <hyperlink ref="B8221" location="НАБОРЫ_КЛЮЧЕЙ_РАЗВОДНЫХ" display="НАБОР КЛЮЧЕЙ РАЗВОДНЫХ" xr:uid="{00000000-0004-0000-0000-000014030000}"/>
    <hyperlink ref="B8223" location="НАБОРЫ_ОТВЕРТОК" display="НАБОР ОТВЕРТОК С ПРЯМЫМ ШЛИЦЕМ" xr:uid="{00000000-0004-0000-0000-000015030000}"/>
    <hyperlink ref="B8224" location="НАБОРЫ_ОТВЕРТОК" display="НАБОР ОТВЕРТОК С КРЕСТОВЫМ ШЛИЦЕМ" xr:uid="{00000000-0004-0000-0000-000016030000}"/>
    <hyperlink ref="B8225" location="НАБОРЫ_ОТВЕРТОК" display="НАБОР ОТВЕРТОК ДИЭЛЕКТРИЧЕСКИХ" xr:uid="{00000000-0004-0000-0000-000017030000}"/>
    <hyperlink ref="B8226" location="НАБОРЫ_ОТВЕРТОК" display="НАБОР ОТВЕРТОК TORX" xr:uid="{00000000-0004-0000-0000-000018030000}"/>
    <hyperlink ref="B8227" location="НАБОРЫ_ОТВЕРТОК" display="НАБОР ОТВЕРТОК КОМБИНИРОВАННЫЙ" xr:uid="{00000000-0004-0000-0000-000019030000}"/>
    <hyperlink ref="B8231" location="НАБОР_ПЛАСТИКОВЫХ_ШПАТЕЛЕЙ__ГОСТ_10778_83__ДЕЛЬТА" display="НАБОР ПЛАСТИКОВЫХ ШПАТЕЛЕЙ                                                                     " xr:uid="{00000000-0004-0000-0000-00001A030000}"/>
    <hyperlink ref="B8233" location="НАБОРЫ_ДЛЯ_ВЫПИЛИВАНИЯ_ЛОБЗИКОМ__ДЕЛЬТА" display="НАБОР ДЛЯ ВЫПИЛИВАНИЯ ЛОБЗИКОМ" xr:uid="{00000000-0004-0000-0000-00001B030000}"/>
    <hyperlink ref="B8229" location="НАБОРЫ_РУЧНОГО_ИНСТРУМЕНТА" display="НАБОР РУЧНОГО ИНСТРУМЕНТА КОМБИНИРОВАННЫЙ" xr:uid="{00000000-0004-0000-0000-00001C030000}"/>
    <hyperlink ref="B8305" location="ПОДСТАВКА_ПОД_СВЕРЛА_ПО_МЕТАЛЛУ_С_ЦИЛИНДРИЧЕСКИМ_ХВОСТОВИКОМ" display="ПОДСТАВКА ПОД СВЕРЛА ПО МЕТАЛЛУ" xr:uid="{00000000-0004-0000-0000-00001D030000}"/>
    <hyperlink ref="B8306" location="ПОДСТАВКА_ПОД_СВЕРЛА_ПО_МЕТАЛЛУ_С_ЦИЛИНДРИЧЕСКИМ_ХВОСТОВИКОМ_КОМБИНИРОВАННАЯ" display="ПОДСТАВКА ПОД СВЕРЛА ПО МЕТАЛЛУ КОМБИНИРОВАННАЯ" xr:uid="{00000000-0004-0000-0000-00001E030000}"/>
    <hyperlink ref="B8307" location="ПОДСТАВКА_ПОД_ПЛАШКИ_МЕТРИЧЕСКИЕ" display="ПОДСТАВКА ПОД ПЛАШКИ МЕТРИЧЕСКИЕ" xr:uid="{00000000-0004-0000-0000-00001F030000}"/>
    <hyperlink ref="B8308" location="ПОДСТАВКА_ПОД_МЕТЧИКИ_МЕТРИЧЕСКИЕ" display="ПОДСТАВКА ПОД МЕТЧИКИ МЕТРИЧЕСКИЕ" xr:uid="{00000000-0004-0000-0000-000020030000}"/>
    <hyperlink ref="B8309" location="ПОДСТАВКА_ПОД_МЕТЧИКИ_И_ПЛАШКИ_МЕТРИЧЕСКИЕ_КОМБИНИРОВАННАЯ" display="ПОДСТАВКА ПОД МЕТЧИКИ И ПЛАШКИ МЕТРИЧЕСКИЕ" xr:uid="{00000000-0004-0000-0000-000021030000}"/>
    <hyperlink ref="B8324" location="РЕЗЦЫ_ТОКАРНЫЙ_ПРОХОДНОЙ_ПРЯМОЙ__ГОСТ_18878_73" display="РЕЗЕЦ ТОКАРНЫЙ ПРОХОДНОЙ ПРЯМОЙ                                                " xr:uid="{00000000-0004-0000-0000-000022030000}"/>
    <hyperlink ref="B8325" location="РЕЗЦЫ_ТОКАРНЫЙ_ПРОХОДНОЙ_УПОРНЫЙ__ГОСТ_18879_73" display="РЕЗЕЦ ТОКАРНЫЙ ПРОХОДНОЙ УПОРНЫЙ                                              " xr:uid="{00000000-0004-0000-0000-000023030000}"/>
    <hyperlink ref="B8326" location="РЕЗЦЫ_ТОКАРНЫЙ_ПРОХОДНОЙ_ОТОГНУТЫЙ__ГОСТ_18877_73" display="РЕЗЕЦ ТОКАРНЫЙ ПРОХОДНОЙ ОТОГНУТЫЙ                                           " xr:uid="{00000000-0004-0000-0000-000024030000}"/>
    <hyperlink ref="B8327" location="РЕЗЦЫ_ТОКАРНЫЙ_ПРОХОДНОЙ_УПОРНЫЙ_ИЗОГНУТЫЙ__ГОСТ_18879_73" display="РЕЗЕЦ ТОКАРНЫЙ ПРОХОДНОЙ УПОРНЫЙ ИЗОГНУТЫЙ                      " xr:uid="{00000000-0004-0000-0000-000025030000}"/>
    <hyperlink ref="B8328" location="РЕЗЦЫ_ТОКАРНЫЙ_ПОДРЕЗНОЙ_ОТОГНУТЫЙ__ГОСТ_18880_73" display="РЕЗЕЦ ТОКАРНЫЙ ПОДРЕЗНОЙ ОТОГНУТЫЙ                                           " xr:uid="{00000000-0004-0000-0000-000026030000}"/>
    <hyperlink ref="B8329" location="РЕЗЕЦ_ТОКАРНЫЙ_РАСТОЧНОЙ_ДЛЯ_СКВОЗНЫХ_ОТВЕРСТИЙ__ГОСТ_18882_73" display="РЕЗЕЦ ТОКАРНЫЙ РАСТОЧНОЙ ДЛЯ СКВОЗНЫХ ОТВЕРСТИЙ                " xr:uid="{00000000-0004-0000-0000-000027030000}"/>
    <hyperlink ref="B8330" location="РЕЗЦЫ_ТОКАРНЫЙ_РАСТОЧНОЙ_ДЛЯ_ГЛУХИХ_ОТВЕРСТИЙ__ГОСТ_18883_73" display="РЕЗЕЦ ТОКАРНЫЙ РАСТОЧНОЙ ДЛЯ ГЛУХИХ ОТВЕРСТИЙ                     " xr:uid="{00000000-0004-0000-0000-000028030000}"/>
    <hyperlink ref="B8331" location="РЕЗЦЫ_ТОКАРНЫЙ_РЕЗЬБОВОЙ_ДЛЯ_ВНУТРЕННЕЙ_РЕЗЬБЫ__ГОСТ_18885_73" display="РЕЗЕЦ ТОКАРНЫЙ РЕЗЬБОВОЙ ДЛЯ ВНУТРЕННЕЙ РЕЗЬБЫ               " xr:uid="{00000000-0004-0000-0000-000029030000}"/>
    <hyperlink ref="B8332" location="РЕЗЕЦ_ТОКАРНЫЙ_РЕЗЬБОВОЙ_ДЛЯ_НАРУЖНОЙ_РЕЗЬБЫ__ГОСТ_18885_73" display="РЕЗЕЦ ТОКАРНЫЙ РЕЗЬБОВОЙ ДЛЯ НАРУЖНОЙ РЕЗЬБЫ                   " xr:uid="{00000000-0004-0000-0000-00002A030000}"/>
    <hyperlink ref="B8415" location="СТЕПЛЕРЫ_МЕХАНИЧЕСКИЕ__СКОБОУДАЛИТЕЛИ_И_СКОБЫ_KROTEK" display="СТЕПЛЕР  МЕХАНИЧЕСКИЙ (KROTEC)" xr:uid="{00000000-0004-0000-0000-00002B030000}"/>
    <hyperlink ref="B8416" location="СТЕПЛЕРЫ_МЕХАНИЧЕСКИЕ__СКОБОУДАЛИТЕЛИ_И_СКОБЫ_KROTEK" display="СКОБОУДАЛИТЕЛЬ УНИВЕРСАЛЬНЫЙ (KROTEC)" xr:uid="{00000000-0004-0000-0000-00002C030000}"/>
    <hyperlink ref="B8417" location="СТЕПЛЕРЫ_МЕХАНИЧЕСКИЕ__СКОБОУДАЛИТЕЛИ_И_СКОБЫ_KROTEK" display="СКОБЫ ДЛЯ СТЕПЛЕРОВ" xr:uid="{00000000-0004-0000-0000-00002D030000}"/>
    <hyperlink ref="F8325" r:id="rId114" xr:uid="{00000000-0004-0000-0000-00002E030000}"/>
    <hyperlink ref="I8077" location="КЛЮЧ_ТОРЦОВЫЙ_СТЕРЖНЕВОЙ_ОДНОСТОРОННИЙ_СТАЛЬ_40Х__ТУ_3926_036_53581936_2013" display="ПЕРЕЙТИ К ЦЕНАМ" xr:uid="{00000000-0004-0000-0000-00002F030000}"/>
    <hyperlink ref="B8077" location="КЛЮЧ_ТОРЦОВЫЙ_СТЕРЖНЕВОЙ_ОДНОСТОРОННИЙ_СТАЛЬ_40Х__ТУ_3926_036_53581936_2013" display="КОСТЮМ МАЛЯРНЫЙ ОДНОРАЗОВЫЙ &quot;КАСПЕР&quot;                                                                       " xr:uid="{00000000-0004-0000-0000-000030030000}"/>
    <hyperlink ref="F8077" location="КЛЮЧ_ТОРЦОВЫЙ_СТЕРЖНЕВОЙ_ОДНОСТОРОННИЙ_СТАЛЬ_40Х__ТУ_3926_036_53581936_2013" display="НОВИНКА" xr:uid="{00000000-0004-0000-0000-000031030000}"/>
    <hyperlink ref="F8043" r:id="rId115" xr:uid="{00000000-0004-0000-0000-000032030000}"/>
    <hyperlink ref="F8235" r:id="rId116" xr:uid="{00000000-0004-0000-0000-000033030000}"/>
    <hyperlink ref="F8236" r:id="rId117" xr:uid="{00000000-0004-0000-0000-000034030000}"/>
    <hyperlink ref="F8237" r:id="rId118" xr:uid="{00000000-0004-0000-0000-000035030000}"/>
    <hyperlink ref="F8238" r:id="rId119" xr:uid="{00000000-0004-0000-0000-000036030000}"/>
    <hyperlink ref="F8239" r:id="rId120" xr:uid="{00000000-0004-0000-0000-000037030000}"/>
    <hyperlink ref="F8240" r:id="rId121" xr:uid="{00000000-0004-0000-0000-000038030000}"/>
    <hyperlink ref="F8259" r:id="rId122" xr:uid="{00000000-0004-0000-0000-000039030000}"/>
    <hyperlink ref="F8260" r:id="rId123" xr:uid="{00000000-0004-0000-0000-00003A030000}"/>
    <hyperlink ref="F8268" r:id="rId124" xr:uid="{00000000-0004-0000-0000-00003B030000}"/>
    <hyperlink ref="F8269" r:id="rId125" xr:uid="{00000000-0004-0000-0000-00003C030000}"/>
    <hyperlink ref="F8270" r:id="rId126" xr:uid="{00000000-0004-0000-0000-00003D030000}"/>
    <hyperlink ref="F8278" r:id="rId127" xr:uid="{00000000-0004-0000-0000-00003E030000}"/>
    <hyperlink ref="F8279" r:id="rId128" xr:uid="{00000000-0004-0000-0000-00003F030000}"/>
    <hyperlink ref="F8280" r:id="rId129" xr:uid="{00000000-0004-0000-0000-000040030000}"/>
    <hyperlink ref="F8281" r:id="rId130" xr:uid="{00000000-0004-0000-0000-000041030000}"/>
    <hyperlink ref="F8282" r:id="rId131" xr:uid="{00000000-0004-0000-0000-000042030000}"/>
    <hyperlink ref="F8283" r:id="rId132" xr:uid="{00000000-0004-0000-0000-000043030000}"/>
    <hyperlink ref="F8285" r:id="rId133" xr:uid="{00000000-0004-0000-0000-000044030000}"/>
    <hyperlink ref="F8286" r:id="rId134" xr:uid="{00000000-0004-0000-0000-000045030000}"/>
    <hyperlink ref="F8287" r:id="rId135" xr:uid="{00000000-0004-0000-0000-000046030000}"/>
    <hyperlink ref="F8288" r:id="rId136" xr:uid="{00000000-0004-0000-0000-000047030000}"/>
    <hyperlink ref="F8289" r:id="rId137" xr:uid="{00000000-0004-0000-0000-000048030000}"/>
    <hyperlink ref="F8290" r:id="rId138" xr:uid="{00000000-0004-0000-0000-000049030000}"/>
    <hyperlink ref="F8341" r:id="rId139" xr:uid="{00000000-0004-0000-0000-00004A030000}"/>
    <hyperlink ref="F8342" r:id="rId140" xr:uid="{00000000-0004-0000-0000-00004B030000}"/>
    <hyperlink ref="F8343" r:id="rId141" xr:uid="{00000000-0004-0000-0000-00004C030000}"/>
    <hyperlink ref="F8344" r:id="rId142" xr:uid="{00000000-0004-0000-0000-00004D030000}"/>
    <hyperlink ref="F8345" r:id="rId143" xr:uid="{00000000-0004-0000-0000-00004E030000}"/>
    <hyperlink ref="F8346" r:id="rId144" xr:uid="{00000000-0004-0000-0000-00004F030000}"/>
    <hyperlink ref="F8044" r:id="rId145" xr:uid="{00000000-0004-0000-0000-000050030000}"/>
    <hyperlink ref="B8043" location="ВОРОТОК_ДЛЯ_ПЛАШЕК_ДВУХСТОРОННИЙ__ГОСТ_22395" display="ВОРОТОК ДЛЯ ПЛАШЕК                                                                                       " xr:uid="{00000000-0004-0000-0000-000051030000}"/>
    <hyperlink ref="B8044" location="ПЛАШКИ_И_ВОРОТКИ_ДЛЯ_ПЛАШЕК_В_ИНДИВИДУАЛЬНОЙ_ПВХ_УПАКОВКЕ" display="ВОРОТОК ДЛЯ ПЛАШЕК В ПВХ                                                                          " xr:uid="{00000000-0004-0000-0000-000052030000}"/>
    <hyperlink ref="B8235" location="НАПИЛЬНИКИ__СТАЛЬ_У12__ГОСТ_1465_80" display="НАПИЛЬНИК                                                                                                                " xr:uid="{00000000-0004-0000-0000-000053030000}"/>
    <hyperlink ref="B8236" location="НАДФИЛИ__СТАЛЬ_У12_ГОСТ_1513_77_И_НАДФИЛИ_АЛМАЗНЫЕ_С_ОБРЕЗИНЕННОЙ_РУЧКОЙ__АЛМАЗНЫЙ_ПОРОШОК_МАРКИ_АС_4__ГОСТ_23461_84" display="НАДФИЛЬ                                                                                                                     " xr:uid="{00000000-0004-0000-0000-000054030000}"/>
    <hyperlink ref="B8237" location="НАДФИЛИ__СТАЛЬ_У12_ГОСТ_1513_77_И_НАДФИЛИ_АЛМАЗНЫЕ_С_ОБРЕЗИНЕННОЙ_РУЧКОЙ__АЛМАЗНЫЙ_ПОРОШОК_МАРКИ_АС_4__ГОСТ_23461_84" display="НАДФИЛЬ АЛМАЗНЫЙ                                                                                               " xr:uid="{00000000-0004-0000-0000-000055030000}"/>
    <hyperlink ref="B8238" location="НАБОРЫ_НАДФИЛЕЙ__СТАЛЬ_У12" display="НАБОР НАДФИЛЕЙ                                                                                                    " xr:uid="{00000000-0004-0000-0000-000056030000}"/>
    <hyperlink ref="B8239" location="РУЧКИ_К_НАПИЛЬНИКАМ" display="РУЧКА К НАПИЛЬНИКАМ                                                                                          " xr:uid="{00000000-0004-0000-0000-000057030000}"/>
    <hyperlink ref="B8240" location="РАШПИЛИ__СТАЛЬ_У12__ГОСТ_6876_79" display="РАШПИЛЬ                                                                                                                     " xr:uid="{00000000-0004-0000-0000-000058030000}"/>
    <hyperlink ref="B8259" location="ОПРАВКА_С_КОНУСОМ_МОРЗЕ_ДЛЯ_СВЕРЛИЛЬНЫХ_ПАТРОНОВ_С_ЛАПКОЙ__СТАЛЬ_40Х__ГОСТ_2682_86" display="ОПРАВКА С ЛАПКОЙ                                                                                                " xr:uid="{00000000-0004-0000-0000-000059030000}"/>
    <hyperlink ref="B8260" location="ОПРАВКА_С_КОНУСОМ_МОРЗЕ_ДЛЯ_СВЕРЛИЛЬНЫХ_ПАТРОНОВ_БЕЗ__ЛАПКИ_С_МЕТРИЧЕСКОЙ_РЕЗЬБОЙ_СТАЛЬ_40Х__ГОСТ_2682_86" display="ОПРАВКА БЕЗ ЛАПКИ                                                                                             " xr:uid="{00000000-0004-0000-0000-00005A030000}"/>
    <hyperlink ref="B8268" location="ПАТРОН_СВЕРЛИЛЬНЫЙ_ТРЕХКУЛАЧКОВЫЙ_С_КЛЮЧОМ__SCHWERT" display="ПАТРОН СВЕРЛИЛЬНЫЙ ТРЕХКУЛАЧКОВЫЙ" xr:uid="{00000000-0004-0000-0000-00005B030000}"/>
    <hyperlink ref="B8269" location="ПАТРОН_СВЕРЛИЛЬНЫЙ_САМОЗАЖИМНОЙ_БЕСКЛЮЧЕВОЙ__SCHWERT" display="ПАТРОН СВЕРЛИЛЬНЫЙ САМОЗАЖИМНОЙ" xr:uid="{00000000-0004-0000-0000-00005C030000}"/>
    <hyperlink ref="B8270" location="ПАТРОН_ТОКАРНЫЙ_САМОЦЕНТРИРУЮЩИЙ_ТРЕХКУЛАЧКОВЫЙ_МАТЕРИАЛ_КОРПУСА__СТАЛЬ" display="ПАТРОН ТОКАРНЫЙ ТРЕХКУЛАЧКОВЫЙ" xr:uid="{00000000-0004-0000-0000-00005D030000}"/>
    <hyperlink ref="B8278" location="ПЛАШКА_КРУГЛАЯ_ДЛЯ_МЕТРИЧЕСКОЙ_РЕЗЬБЫ__КЛАСС_ТОЧНОСТИ_6g__СТАЛЬ_9ХС__ГОСТ_9740_71" display="ПЛАШКА ДЛЯ МЕТРИЧЕСКОЙ РЕЗЬБЫ (9ХС) (М)                                      " xr:uid="{00000000-0004-0000-0000-00005E030000}"/>
    <hyperlink ref="B8279" location="ПЛАШКА_КРУГЛАЯ_ДЛЯ_МЕТРИЧЕСКОЙ_РЕЗЬБЫ__КЛАСС_ТОЧНОСТИ_6g__СТАЛЬ_Р6М5__ГОСТ_9740_71" display="ПЛАШКА ДЛЯ МЕТРИЧЕСКОЙ РЕЗЬБЫ (Р6М5) (М)                                  " xr:uid="{00000000-0004-0000-0000-00005F030000}"/>
    <hyperlink ref="B8280" location="ПЛАШКА_КРУГЛАЯ_ДЛЯ_ЛЕВОЙ_МЕТРИЧЕСКОЙ_РЕЗЬБЫ__КЛАСС_ТОЧНОСТИ_6g__СТАЛЬ_9ХС__ГОСТ_9740_71" display="ПЛАШКА ДЛЯ МЕТРИЧЕСКОЙ РЕЗЬБЫ ЛЕВАЯ (М)                                    " xr:uid="{00000000-0004-0000-0000-000060030000}"/>
    <hyperlink ref="B8281" location="ПЛАШКА_КРУГЛАЯ_ДЛЯ_КОНИЧЕСКОЙ_ДЮЙМОВОЙ__РЕЗЬБЫ__СТАЛЬ_9ХС__ГОСТ_6228_80" display="ПЛАШКА ДЛЯ КОНИЧЕСКОЙ ДЮЙМОВОЙ РЕЗЬБЫ (К)                              " xr:uid="{00000000-0004-0000-0000-000061030000}"/>
    <hyperlink ref="B8282" location="ПЛАШКА_КРУГЛАЯ__ДЛЯ_ТРУБНОЙ_КОНИЧЕСКОЙ_РЕЗЬБЫ_СТАЛЬ_9ХС__ГОСТ_6228_80" display="ПЛАШКА ДЛЯ ТРУБНОЙ КОНИЧЕСКОЙ РЕЗЬБЫ (RC)                                 " xr:uid="{00000000-0004-0000-0000-000062030000}"/>
    <hyperlink ref="B8283" location="ПЛАШКА_КРУГЛАЯ_ДЛЯ_ТРУБНОЙ_ЦИЛИНДРИЧЕСКОЙ_РЕЗЬБЫ_СТАЛЬ_9ХС__ГОСТ_9740_71" display="ПЛАШКА ДЛЯ ТРУБНОЙ ЦИЛИНДРИЧЕСКОЙ РЕЗЬБЫ (G)                       " xr:uid="{00000000-0004-0000-0000-000063030000}"/>
    <hyperlink ref="B8285" location="ПЛАШКА_КРУГЛАЯ_ДЛЯ_ДЮЙМОВОЙ_РЕЗЬБЫ_УИТВОРТА__BSF___УГОЛ_55°_СТАЛЬ_9ХС__DIN_EN_22_568" display="ПЛАШКА ДЛЯ ДЮЙМОВОЙ РЕЗЬБЫ УИТВОРТА УГОЛ 55° (BSF)             " xr:uid="{00000000-0004-0000-0000-000064030000}"/>
    <hyperlink ref="B8286" location="ПЛАШКА_КРУГЛАЯ_ДЛЯ_ДЮЙМОВОЙ_РЕЗЬБЫ_УИТВОРТА__BSW___УГОЛ_55°_СТАЛЬ_9ХС__DIN_EN_22_568" display="ПЛАШКА ДЛЯ ДЮЙМОВОЙ РЕЗЬБЫ УИТВОРТА УГОЛ 55° (BSW)           " xr:uid="{00000000-0004-0000-0000-000065030000}"/>
    <hyperlink ref="B8287" location="ПЛАШКА_КРУГЛАЯ_ДЛЯ_ДЮЙМОВОЙ_РЕЗЬБЫ__UNС___УГОЛ_60°_СТАЛЬ_9ХС__DIN_EN_22_568" display="ПЛАШКА ДЛЯ ДЮЙМОВОЙ РЕЗЬБЫ УГОЛ 60° (UNC)                                " xr:uid="{00000000-0004-0000-0000-000066030000}"/>
    <hyperlink ref="B8288" location="ПЛАШКА_КРУГЛАЯ_ДЛЯ_ДЮЙМОВОЙ_РЕЗЬБЫ__UNF___УГОЛ_60°_СТАЛЬ_9ХС__DIN_EN_22_568" display="ПЛАШКА ДЛЯ ДЮЙМОВОЙ РЕЗЬБЫ УГОЛ 60° (UNF)                                " xr:uid="{00000000-0004-0000-0000-000067030000}"/>
    <hyperlink ref="B8289" location="ВОРОТОК_ДЛЯ_ПЛАШЕК_ДВУХСТОРОННИЙ__ГОСТ_22395" display="ВОРОТОК ДЛЯ ПЛАШЕК                                                                                    " xr:uid="{00000000-0004-0000-0000-000068030000}"/>
    <hyperlink ref="B8341" location="РАШПИЛИ__СТАЛЬ_У12__ГОСТ_6876_79" display="РАШПИЛЬ" xr:uid="{00000000-0004-0000-0000-000069030000}"/>
    <hyperlink ref="B8342" location="РУЧКИ_К_НАПИЛЬНИКАМ" display="РУЧКА К НАПИЛЬНИКАМ                                                                                 " xr:uid="{00000000-0004-0000-0000-00006A030000}"/>
    <hyperlink ref="B8343" location="НАПИЛЬНИКИ__СТАЛЬ_У12__ГОСТ_1465_80" display="НАПИЛЬНИК                                                                                                                " xr:uid="{00000000-0004-0000-0000-00006B030000}"/>
    <hyperlink ref="B8344" location="НАДФИЛИ__СТАЛЬ_У12_ГОСТ_1513_77_И_НАДФИЛИ_АЛМАЗНЫЕ_С_ОБРЕЗИНЕННОЙ_РУЧКОЙ__АЛМАЗНЫЙ_ПОРОШОК_МАРКИ_АС_4__ГОСТ_23461_84" display="НАДФИЛЬ                                                                                                                     " xr:uid="{00000000-0004-0000-0000-00006C030000}"/>
    <hyperlink ref="B8345" location="НАДФИЛИ__СТАЛЬ_У12_ГОСТ_1513_77_И_НАДФИЛИ_АЛМАЗНЫЕ_С_ОБРЕЗИНЕННОЙ_РУЧКОЙ__АЛМАЗНЫЙ_ПОРОШОК_МАРКИ_АС_4__ГОСТ_23461_84" display="НАДФИЛЬ АЛМАЗНЫЙ                                                                                               " xr:uid="{00000000-0004-0000-0000-00006D030000}"/>
    <hyperlink ref="B8346" location="НАБОРЫ_НАДФИЛЕЙ__СТАЛЬ_У12" display="НАБОР НАДФИЛЕЙ                                                                                                    " xr:uid="{00000000-0004-0000-0000-00006E030000}"/>
    <hyperlink ref="F8022" location="БУР_ПО_БЕТОНУ_С_ХВОСТОВИКОМ_SDS_PLUS_С_ЦЕНТРИРУЮЩИМ_НАКОНЕЧНИКОМ_В_ИНДИВИДУАЛЬНОЙ_УПАКОВКЕ_С_ЕВРОПЕТЛЕЙ__SCHWERT" display="НОВОЕ" xr:uid="{00000000-0004-0000-0000-00006F030000}"/>
    <hyperlink ref="B8069:E8069" location="КЛЮЧ_ТРУБНЫЙ_РЫЧАЖНЫЙ_ГАЗОВЫЙ_ЛИТОЙ_ХРОМ_ВАНАДИЕВАЯ_СТАЛЬ__ГОСТ_18981_73" display="Ключ трубный рычажный                                                                                ГОСТ  18981-73" xr:uid="{00000000-0004-0000-0000-000070030000}"/>
    <hyperlink ref="F8069" r:id="rId146" xr:uid="{00000000-0004-0000-0000-000071030000}"/>
    <hyperlink ref="F8070" r:id="rId147" xr:uid="{00000000-0004-0000-0000-000072030000}"/>
    <hyperlink ref="F8071" r:id="rId148" xr:uid="{00000000-0004-0000-0000-000073030000}"/>
    <hyperlink ref="F8072" r:id="rId149" xr:uid="{00000000-0004-0000-0000-000074030000}"/>
    <hyperlink ref="F8073" r:id="rId150" xr:uid="{00000000-0004-0000-0000-000075030000}"/>
    <hyperlink ref="F8074" r:id="rId151" xr:uid="{00000000-0004-0000-0000-000076030000}"/>
    <hyperlink ref="F8133" r:id="rId152" xr:uid="{00000000-0004-0000-0000-000077030000}"/>
    <hyperlink ref="F8134" r:id="rId153" xr:uid="{00000000-0004-0000-0000-000078030000}"/>
    <hyperlink ref="I6359" location="ЛИНЕЙКА_ИЗМЕРИТЕЛЬНАЯ_МЕТАЛЛИЧЕСКАЯ__ГОСТ_427_75__НЕРЖАВЕЙЩАЯ_СТАЛЬ" display="ЛИНЕЙКИ" xr:uid="{00000000-0004-0000-0000-000079030000}"/>
    <hyperlink ref="I1520:I1522" location="СВЕРЛО_СПИРАЛЬНОЕ_С__КОНИЧЕСКИМ__ХВОСТОВИКОМ__С_ТВЕРДОСПЛАВНОЙ_ПЛАСТИНОЙ_ИЗ_СПЛАВА_ВК8" display="СВЕРЛА С ПЛАСТИН ВК8" xr:uid="{00000000-0004-0000-0000-00007A030000}"/>
    <hyperlink ref="I1524:I1526" location="СВЕРЛО_СПИРАЛЬНОЕ_С_КОНИЧЕСКИМ__ХВОСТОВИКОМ__ДЛИННОЙ_СЕРИИ_КЛАСС_В__СТАЛЬ_Р6М5__ГОСТ_12121" display="СВЕРЛА К/Х ДЛИННЫЕ" xr:uid="{00000000-0004-0000-0000-00007B030000}"/>
    <hyperlink ref="I1815" location="НАБОРЫ_СВЕРЛ_ПО_БЕТОНУ" display="НАБОРЫ СВЕРЛ ПО БЕТОНУ" xr:uid="{00000000-0004-0000-0000-00007C030000}"/>
    <hyperlink ref="I1813" location="НАБОРЫ_СВЕРЛ_ПО_БЕТОНУ" display="НАБОРЫ СВЕРЛ ПО БЕТОНУ" xr:uid="{00000000-0004-0000-0000-00007D030000}"/>
    <hyperlink ref="I1829" location="НАБОРЫ_СВЕРЛ_ПО_БЕТОНУ" display="НАБОРЫ СВЕРЛ ПО БЕТОНУ" xr:uid="{00000000-0004-0000-0000-00007E030000}"/>
    <hyperlink ref="I1827" location="НАБОРЫ_СВЕРЛ_ПО_БЕТОНУ" display="НАБОРЫ СВЕРЛ ПО БЕТОНУ" xr:uid="{00000000-0004-0000-0000-00007F030000}"/>
    <hyperlink ref="I8119" location="МЕТЧИК_МАШИННО_РУЧНОЙ_ДЛЯ_МЕТРИЧЕСКОЙ_РЕЗЬБЫ_КОМПЛЕКТНЫЙ_ИЗ_2_Х_ШТУК__СТАЛЬ_Р6М5___ГОСТ_3266_81" display="цена (нажмите)" xr:uid="{00000000-0004-0000-0000-000080030000}"/>
    <hyperlink ref="F8119" location="МЕТЧИК_МАШИННО_РУЧНОЙ_ДЛЯ_МЕТРИЧЕСКОЙ_РЕЗЬБЫ_КОМПЛЕКТНЫЙ_ИЗ_2_Х_ШТУК__СТАЛЬ_Р6М5___ГОСТ_3266_81" display="НОВИНКА" xr:uid="{00000000-0004-0000-0000-000081030000}"/>
    <hyperlink ref="B8119" location="МЕТЧИК_МАШИННО_РУЧНОЙ_ДЛЯ_МЕТРИЧЕСКОЙ_РЕЗЬБЫ_КОМПЛЕКТНЫЙ_ИЗ_2_Х_ШТУК__СТАЛЬ_Р6М5___ГОСТ_3266_81" display="МЕТЧИК МАШИННО-РУЧНОЙ КОМПЛЕКТНЫЙ ИЗ 2-Х ШК (М)                 " xr:uid="{00000000-0004-0000-0000-000082030000}"/>
    <hyperlink ref="I8385" location="СВЕРЛО_ПО_МЕТАЛЛУ_КХ_СРЕДНЕЙ_СЕРИИ_ИЗ_СТАЛИ_Р6М5К5" display="ПЕРЕЙТИ К ЦЕНАМ" xr:uid="{00000000-0004-0000-0000-000083030000}"/>
    <hyperlink ref="B8387:E8387" location="СВЕРЛО_СПИРАЛЬНОЕ_С_КОНИЧЕСКИМ__ХВОСТОВИКОМ__ДЛИННОЙ_СЕРИИ_КЛАСС_В__СТАЛЬ_Р6М5__ГОСТ_12121" display="Сверло к/х длинной серии кл. В, сталь Р6М5                                   ГОСТ 12121-77" xr:uid="{00000000-0004-0000-0000-000084030000}"/>
    <hyperlink ref="I8387" location="СВЕРЛО_СПИРАЛЬНОЕ_С_КОНИЧЕСКИМ__ХВОСТОВИКОМ__ДЛИННОЙ_СЕРИИ_КЛАСС_В__СТАЛЬ_Р6М5__ГОСТ_12121" display="цена (нажмите)" xr:uid="{00000000-0004-0000-0000-000085030000}"/>
    <hyperlink ref="I8399" location="СВЕРЛО_ПО_СТЕКЛУ_И_КЕРАМИКЕ" display="цена (нажмите)" xr:uid="{00000000-0004-0000-0000-000086030000}"/>
    <hyperlink ref="B8399" location="СВЕРЛО_ПО_СТЕКЛУ_И_КЕРАМИКЕ" display="СВЕРЛО ПО СТЕКЛУ И КЕРАМИКЕ" xr:uid="{00000000-0004-0000-0000-000087030000}"/>
    <hyperlink ref="I8382" location="СВЕРЛО_СТУПЕНЧАТОЕ__УГОЛ_118__СТАЛЬ_Р6М5" display="цена (нажмите)" xr:uid="{00000000-0004-0000-0000-000088030000}"/>
    <hyperlink ref="B8382" location="СВЕРЛО_СТУПЕНЧАТОЕ__УГОЛ_118__СТАЛЬ_Р6М5" display="СВЕРЛО ПО МЕТАЛЛУ СТУПЕНЧАТОЕ                                                            " xr:uid="{00000000-0004-0000-0000-000089030000}"/>
    <hyperlink ref="I8313" location="РУЛЕТКА_ИЗМЕРИТЕЛЬНАЯ" display="ПЕРЕЙТИ К ЦЕНАМ" xr:uid="{00000000-0004-0000-0000-00008A030000}"/>
    <hyperlink ref="B8314:E8314" location="ЛИНЕЙКА_ИЗМЕРИТЕЛЬНАЯ_МЕТАЛЛИЧЕСКАЯ__ГОСТ_427_75__НЕРЖАВЕЙЩАЯ_СТАЛЬ" display="Линейка измерительная                                                                                  ГОСТ 427-75" xr:uid="{00000000-0004-0000-0000-00008B030000}"/>
    <hyperlink ref="I8314" location="ЛИНЕЙКА_ИЗМЕРИТЕЛЬНАЯ_МЕТАЛЛИЧЕСКАЯ__ГОСТ_427_75__НЕРЖАВЕЙЩАЯ_СТАЛЬ" display="цена (нажмите)" xr:uid="{00000000-0004-0000-0000-00008C030000}"/>
    <hyperlink ref="I8109" location="РУЛЕТКА_ИЗМЕРИТЕЛЬНАЯ" display="ПЕРЕЙТИ К ЦЕНАМ" xr:uid="{00000000-0004-0000-0000-00008D030000}"/>
    <hyperlink ref="I8316" location="РАМКА_НОЖОВОЧНАЯ" display="ПЕРЕЙТИ К ЦЕНАМ" xr:uid="{00000000-0004-0000-0000-00008E030000}"/>
    <hyperlink ref="B8317:E8317" location="ПОЛОТНО_НОЖОВОЧНОЕ_РУЧНОЕ_ПО_МЕТАЛЛУ__ФАСОВКА_100_ШТУК___СТАЛЬ_Х6ВФ__ГОСТ_6645_86" display="Полотно ножовочное ручное по металлу                                         ГОСТ 53411-20009" xr:uid="{00000000-0004-0000-0000-00008F030000}"/>
    <hyperlink ref="B8318:E8318" location="ПОЛОТНО_НОЖОВОЧНОЕ_РУЧНОЕ_ДВУХСТОРОННЕЕ_ПО_МЕТАЛЛУ__ФАСОВКА_100_ШТУК__СТАЛЬ_Х6ВФ__ГОСТ_6645_86" display="Полотно ножовочное ручное двухстороннее по металлу       ГОСТ 53411-20009" xr:uid="{00000000-0004-0000-0000-000090030000}"/>
    <hyperlink ref="B8319:E8319" location="ПОЛОТНО_НОЖОВОЧНОЕ_БИМЕТАЛЛИЧЕСКОЕ__BIМЕТАLL__ПО_МЕТАЛЛУ__ФАСОВКА_ПО_10_шт___СТАЛЬ_Р6М5" display="Полотно ножовочное биметаллическое (biметаll)" xr:uid="{00000000-0004-0000-0000-000091030000}"/>
    <hyperlink ref="B8320:E8320" location="ПОЛОТНО_НОЖОВОЧНОЕ_БИМЕТАЛЛИЧЕСКОЕ__BIМЕТАLL__ПО_МЕТАЛЛУ__ФАСОВКА_ПО_10_шт___СТАЛЬ_Р6М5_В_ИНДИВИДУАЛЬНОЙ_ПВХ_УПАКОВКЕ" display="Полотно ножовочное биметаллическое (biметаll) в ПВХ" xr:uid="{00000000-0004-0000-0000-000092030000}"/>
    <hyperlink ref="B8321:E8321" location="ПОЛОТНО_НОЖОВОЧНОЕ_МАШИННОЕ_ПО_МЕТАЛЛУ__ФАСОВКА_ПО_10_ШТ___СТАЛЬ_Р6М5__ГОСТ_6645_86" display="Полотно ножовочное машинное по металлу                                 ГОСТ 53411-20009" xr:uid="{00000000-0004-0000-0000-000093030000}"/>
    <hyperlink ref="I8317" location="ПОЛОТНО_НОЖОВОЧНОЕ_РУЧНОЕ_ПО_МЕТАЛЛУ__ФАСОВКА_100_ШТУК___СТАЛЬ_Х6ВФ__ГОСТ_6645_86" display="цена (нажмите)" xr:uid="{00000000-0004-0000-0000-000094030000}"/>
    <hyperlink ref="I8318" location="ПОЛОТНО_НОЖОВОЧНОЕ_РУЧНОЕ_ДВУХСТОРОННЕЕ_ПО_МЕТАЛЛУ__ФАСОВКА_100_ШТУК__СТАЛЬ_Х6ВФ__ГОСТ_6645_86" display="цена (нажмите)" xr:uid="{00000000-0004-0000-0000-000095030000}"/>
    <hyperlink ref="I8319" location="ПОЛОТНО_НОЖОВОЧНОЕ_БИМЕТАЛЛИЧЕСКОЕ__BIМЕТАLL__ПО_МЕТАЛЛУ__ФАСОВКА_ПО_10_шт___СТАЛЬ_Р6М5" display="цена (нажмите)" xr:uid="{00000000-0004-0000-0000-000096030000}"/>
    <hyperlink ref="I8320" location="ПОЛОТНО_НОЖОВОЧНОЕ_БИМЕТАЛЛИЧЕСКОЕ__BIМЕТАLL__ПО_МЕТАЛЛУ__ФАСОВКА_ПО_10_шт___СТАЛЬ_Р6М5_В_ИНДИВИДУАЛЬНОЙ_ПВХ_УПАКОВКЕ" display="цена (нажмите)" xr:uid="{00000000-0004-0000-0000-000097030000}"/>
    <hyperlink ref="I8321" location="ПОЛОТНО_НОЖОВОЧНОЕ_МАШИННОЕ_ПО_МЕТАЛЛУ__ФАСОВКА_ПО_10_ШТ___СТАЛЬ_Р6М5__ГОСТ_6645_86" display="цена (нажмите)" xr:uid="{00000000-0004-0000-0000-000098030000}"/>
    <hyperlink ref="I8303" location="РАМКА_НОЖОВОЧНАЯ" display="ПЕРЕЙТИ К ЦЕНАМ" xr:uid="{00000000-0004-0000-0000-000099030000}"/>
    <hyperlink ref="F8109" location="РУЛЕТКА_ИЗМЕРИТЕЛЬНАЯ" display="НОВИНКА" xr:uid="{00000000-0004-0000-0000-00009A030000}"/>
    <hyperlink ref="B8109:C8109" location="РУЛЕТКА_ИЗМЕРИТЕЛЬНАЯ" display="РУЛЕТКА ИЗМЕРИТЕЛЬНАЯ" xr:uid="{00000000-0004-0000-0000-00009B030000}"/>
    <hyperlink ref="B8119:C8119" location="МЕТЧИК_МАШИННО_РУЧНОЙ_ДЛЯ_МЕТРИЧЕСКОЙ_РЕЗЬБЫ_КОМПЛЕКТНЫЙ_ИЗ_2_Х_ШТУК__СТАЛЬ_Р6М5___ГОСТ_3266_81" display="МЕТЧИК МАШИННО-РУЧНОЙ КОМПЛЕКТНЫЙ ИЗ Р6М5К5 (М)                 " xr:uid="{00000000-0004-0000-0000-00009C030000}"/>
    <hyperlink ref="B8303:E8303" location="РАМКА_НОЖОВОЧНАЯ" display="РАМКА ДЛЯ НОЖОВОЧНОГО ПОЛОТНА" xr:uid="{00000000-0004-0000-0000-00009D030000}"/>
    <hyperlink ref="B8313:E8313" location="РУЛЕТКА_ИЗМЕРИТЕЛЬНАЯ" display="РУЛЕТКА ИЗМЕРИТЕЛЬНАЯ" xr:uid="{00000000-0004-0000-0000-00009E030000}"/>
    <hyperlink ref="B8316:C8316" location="РАМКА_НОЖОВОЧНАЯ" display="РАМКА ДЛЯ НОЖОВОЧНОГО ПОЛОТНА" xr:uid="{00000000-0004-0000-0000-00009F030000}"/>
    <hyperlink ref="B8316:E8316" location="РАМКА_НОЖОВОЧНАЯ" display="РАМКА ДЛЯ НОЖОВОЧНОГО ПОЛОТНА" xr:uid="{00000000-0004-0000-0000-0000A0030000}"/>
    <hyperlink ref="B8382:E8382" location="СВЕРЛО_СТУПЕНЧАТОЕ__УГОЛ_118__СТАЛЬ_Р6М5" display="СВЕРЛО ПО МЕТАЛЛУ СТУПЕНЧАТОЕ ИЗ СТАЛИ Р6М5К5                                                           " xr:uid="{00000000-0004-0000-0000-0000A1030000}"/>
    <hyperlink ref="B8399:E8399" location="СВЕРЛО_ПО_СТЕКЛУ_И_КЕРАМИКЕ" display="СВЕРЛО ПО СТЕКЛУ И КЕРАМИКЕ С КРЕСТ. ПЛАСТИНОЙ" xr:uid="{00000000-0004-0000-0000-0000A2030000}"/>
    <hyperlink ref="B8385:E8385" location="СВЕРЛО_ПО_МЕТАЛЛУ_КХ_СРЕДНЕЙ_СЕРИИ_ИЗ_СТАЛИ_Р6М5К5" display="СВЕРЛО К/Х СРЕДНЕЙ СЕРИИ КЛ.А, СТАЛЬ Р6М5К5                                    " xr:uid="{00000000-0004-0000-0000-0000A3030000}"/>
    <hyperlink ref="B8388:E8388" location="СВЕРЛО_ПО_МЕТАЛЛУ_КХ_УДЛИНЕННОЙ_СЕРИИ" display="СВЕРЛО К/Х УДЛИННЕНОЙ СЕРИИ КЛ. А, СТАЛЬ Р6М5                                   " xr:uid="{00000000-0004-0000-0000-0000A4030000}"/>
    <hyperlink ref="F8298" r:id="rId154" xr:uid="{00000000-0004-0000-0000-0000A5030000}"/>
    <hyperlink ref="F8299" r:id="rId155" xr:uid="{00000000-0004-0000-0000-0000A6030000}"/>
    <hyperlink ref="F8300" r:id="rId156" xr:uid="{00000000-0004-0000-0000-0000A7030000}"/>
    <hyperlink ref="F8301" r:id="rId157" xr:uid="{00000000-0004-0000-0000-0000A8030000}"/>
    <hyperlink ref="F8302" r:id="rId158" xr:uid="{00000000-0004-0000-0000-0000A9030000}"/>
    <hyperlink ref="B8298" location="ПОЛОТНО_НОЖОВОЧНОЕ_РУЧНОЕ_ПО_МЕТАЛЛУ__ФАСОВКА_100_ШТУК___СТАЛЬ_Х6ВФ__ГОСТ_6645_86" display="ПОЛОТНО НОЖОВОЧНОЕ РУЧНОЕ ПО МЕТАЛЛУ                                         " xr:uid="{00000000-0004-0000-0000-0000AA030000}"/>
    <hyperlink ref="B8299" location="ПОЛОТНО_НОЖОВОЧНОЕ_РУЧНОЕ_ДВУХСТОРОННЕЕ_ПО_МЕТАЛЛУ__ФАСОВКА_100_ШТУК__СТАЛЬ_Х6ВФ__ГОСТ_6645_86" display="ПОЛОТНО НОЖОВОЧНОЕ РУЧНОЕ ДВУХСТОРОННЕЕ ПО МЕТАЛЛУ       " xr:uid="{00000000-0004-0000-0000-0000AB030000}"/>
    <hyperlink ref="B8298:C8298" location="ПОЛОТНО_НОЖОВОЧНОЕ_РУЧНОЕ_ПО_МЕТАЛЛУ__ФАСОВКА_100_ШТУК___СТАЛЬ_Х6ВФ__ГОСТ_6645_86" display="ПОЛОТНО НОЖОВОЧНОЕ РУЧНОЕ ПО МЕТАЛЛУ                                         " xr:uid="{00000000-0004-0000-0000-0000AC030000}"/>
    <hyperlink ref="B8299:C8299" location="ПОЛОТНО_НОЖОВОЧНОЕ_РУЧНОЕ_ДВУХСТОРОННЕЕ_ПО_МЕТАЛЛУ__ФАСОВКА_100_ШТУК__СТАЛЬ_Х6ВФ__ГОСТ_6645_86" display="ПОЛОТНО НОЖОВОЧНОЕ РУЧНОЕ ДВУХСТОРОННЕЕ ПО МЕТАЛЛУ       " xr:uid="{00000000-0004-0000-0000-0000AD030000}"/>
    <hyperlink ref="B8300:C8300" location="ПОЛОТНО_НОЖОВОЧНОЕ_БИМЕТАЛЛИЧЕСКОЕ__BIМЕТАLL__ПО_МЕТАЛЛУ__ФАСОВКА_ПО_10_шт___СТАЛЬ_Р6М5" display="ПОЛОТНО НОЖОВОЧНОЕ БИМЕТАЛЛИЧЕСКОЕ (BIМЕТАLL)" xr:uid="{00000000-0004-0000-0000-0000AE030000}"/>
    <hyperlink ref="B8301:C8301" location="ПОЛОТНО_НОЖОВОЧНОЕ_БИМЕТАЛЛИЧЕСКОЕ__BIМЕТАLL__ПО_МЕТАЛЛУ__ФАСОВКА_ПО_10_шт___СТАЛЬ_Р6М5_В_ИНДИВИДУАЛЬНОЙ_ПВХ_УПАКОВКЕ" display="ПОЛОТНО НОЖОВОЧНОЕ БИМЕТАЛЛИЧЕСКОЕ (BIМЕТАLL) В ПВХ" xr:uid="{00000000-0004-0000-0000-0000AF030000}"/>
    <hyperlink ref="B8302:C8302" location="ПОЛОТНО_НОЖОВОЧНОЕ_МАШИННОЕ_ПО_МЕТАЛЛУ__ФАСОВКА_ПО_10_ШТ___СТАЛЬ_Р6М5__ГОСТ_6645_86" display="ПОЛОТНО НОЖОВОЧНОЕ МАШИННОЕ ПО МЕТАЛЛУ                                 " xr:uid="{00000000-0004-0000-0000-0000B0030000}"/>
    <hyperlink ref="I141" location="НАБОРЫ_СВЕРЛ_ПО_МЕТАЛЛУ" display="К НАБОРАМ" xr:uid="{00000000-0004-0000-0000-0000B1030000}"/>
    <hyperlink ref="I183" location="СВЕРЛО_СПИРАЛЬНОЕ_С_ЦИЛ_ХВОСТОВИКОМ_СРЕДНЕЙ_СЕРИИ__КЛ._В___ПРОТОЧ._ХВОСТОВИК__12_мм___В_ИНДИВИД._ПВХ_УПАКОВКЕ__СТАЛЬ_Р6М5__ГОСТ_10902" display="СВЕРЛА В ПВХ" xr:uid="{00000000-0004-0000-0000-0000B2030000}"/>
    <hyperlink ref="I185" location="СВЕРЛО_СПИРАЛЬНОЕ_С_ЦИЛ_ХВОСТОВИКОМ_СРЕДНЕЙ_СЕРИИ__КЛ._В___ПРОТОЧ._ХВОСТОВИК__12_мм___В_ИНДИВИД._ПВХ_УПАКОВКЕ__СТАЛЬ_Р6М5__ГОСТ_10902" display="СВЕРЛА В ПВХ" xr:uid="{00000000-0004-0000-0000-0000B3030000}"/>
    <hyperlink ref="I4445" location="МЕТЧИК_РУЧНОЙ_ДЛЯ_МЕТРИЧЕСКОЙ_РЕЗЬБЫ_КОМПЛЕКТНЫЙ_ИЗ_2_Х_ШТУК__СТАЛЬ_9ХС___ГОСТ_3266_81" display="МЕТЧИКИ РУЧНЫЕ М К-Т" xr:uid="{00000000-0004-0000-0000-0000B4030000}"/>
    <hyperlink ref="I4566" location="МЕТЧИК_РУЧНОЙ_ДЛЯ_МЕТРИЧЕСКОЙ_РЕЗЬБЫ_КОМПЛЕКТНЫЙ_ИЗ_2_Х_ШТУК__СТАЛЬ_9ХС___ГОСТ_3266_81" display="МЕТЧИКИ РУЧНЫЕ М К-Т" xr:uid="{00000000-0004-0000-0000-0000B5030000}"/>
    <hyperlink ref="I5396" location="ПЛАШКА_КРУГЛАЯ_ДЛЯ_ЛЕВОЙ_МЕТРИЧЕСКОЙ_РЕЗЬБЫ__КЛАСС_ТОЧНОСТИ_6g__СТАЛЬ_9ХС__ГОСТ_9740_71" display="ПЛАШКИ М ЛЕВЫЕ" xr:uid="{00000000-0004-0000-0000-0000B6030000}"/>
    <hyperlink ref="I5114" location="МЕТЧИК_РУЧНОЙ_ДЛЯ_МЕТРИЧЕСКОЙ_РЕЗЬБЫ_КОМПЛЕКТНЫЙ_ИЗ_2_Х_ШТУК__СТАЛЬ_9ХС___ГОСТ_3266_81" display="МЕТЧИКИ РУЧНЫЕ М К-Т" xr:uid="{00000000-0004-0000-0000-0000B7030000}"/>
    <hyperlink ref="I2681:I2682" location="БУР_ПО_БЕТОНУ_С_ХВОСТОВИКОМ_SDS_PLUS_С_УСИЛЕННОЙ_СПИРАЛЬЮ_В_ИНДИВИДУАЛЬНОЙ_УПАКОВКЕ_С_ЕВРОПЕТЛЕЙ__SCHWERT" display="БУРЫ SDS-Plus SCHWERT" xr:uid="{00000000-0004-0000-0000-0000BB030000}"/>
    <hyperlink ref="I1401:I1402" location="ЦЕНТР_СТАНОЧНЫЙ_ВРАЩАЮЩИЙСЯ_НОРМАЛЬНОЙ_ТОЧНОСТИ__ГОСТ_8742_75" display="ЦЕНТРА ВРАЩЕНИЯ" xr:uid="{00000000-0004-0000-0000-0000BF030000}"/>
    <hyperlink ref="I2127:I2128"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0030000}"/>
    <hyperlink ref="I2113" location="СВЕРЛО_СПИРАЛЬНОЕ_С_ЦИЛИНДРИЧЕСКИМ_ХВОСТОВИКОМ_СРЕДНЕЙ_СЕРИИ__КЛАСС_В__СТАЛЬ_Р6М5__ГОСТ_10902_77" display="СВЕРЛА КЛ.В Р6М5" xr:uid="{00000000-0004-0000-0000-0000C1030000}"/>
    <hyperlink ref="I2164:I216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2030000}"/>
    <hyperlink ref="I2200:I2201"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3030000}"/>
    <hyperlink ref="I2220:I2221"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4030000}"/>
    <hyperlink ref="I2232:I2233"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5030000}"/>
    <hyperlink ref="I2246:I2247"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6030000}"/>
    <hyperlink ref="I2251:I2252"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7030000}"/>
    <hyperlink ref="I2254:I225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8030000}"/>
    <hyperlink ref="I2264:I2265"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9030000}"/>
    <hyperlink ref="I2277:I2278"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A030000}"/>
    <hyperlink ref="I2287:I2288" location="СВЕРЛО_СПИРАЛЬНОЕ_С_ЦИЛИНДРИЧЕСКИМ__ХВОСТОВИКОМ__СРЕДНЕЙ_СЕРИИ_КЛАСС_А__С_ИЗНОСОСТОЙКИМ_ПОКРЫТИЕМ_ИЗ_НИТРИД_ТИТАНА___СТАЛЬ_Р6М5__ГОСТ_10902" display="СВЕРЛА КЛ.А Р6М5 ТИТАН" xr:uid="{00000000-0004-0000-0000-0000CB030000}"/>
    <hyperlink ref="I2397:I2398" location="МЕТЧИК_МАШИННО_РУЧНОЙ_ДЛЯ_МЕТРИЧЕСКОЙ_РЕЗЬБЫ_ОДИНАРНЫЙ_ДЛЯ_СКВОЗНЫХ_ОТВЕРСТИЙ__СТАЛЬ_Р6М5__ГОСТ_3266_81" display="МЕТЧИКИ М/Р СКВОЗНЫЕ" xr:uid="{00000000-0004-0000-0000-0000CC030000}"/>
    <hyperlink ref="I2471:I2472" location="МЕТЧИК_МАШИННО_РУЧНОЙ_ДЛЯ_МЕТРИЧЕСКОЙ_РЕЗЬБЫ_ОДИНАРНЫЙ_ДЛЯ_СКВОЗНЫХ_ОТВЕРСТИЙ__СТАЛЬ_Р6М5__ГОСТ_3266_81" display="МЕТЧИКИ М/Р СКВОЗНЫЕ" xr:uid="{00000000-0004-0000-0000-0000CD030000}"/>
    <hyperlink ref="I2476:I2478" location="МЕТЧИК_МАШИННО_РУЧНОЙ_ДЛЯ_МЕТРИЧЕСКОЙ_РЕЗЬБЫ_ОДИНАРНЫЙ_ДЛЯ_СКВОЗНЫХ_ОТВЕРСТИЙ__СТАЛЬ_Р6М5__ГОСТ_3266_81" display="МЕТЧИКИ М/Р СКВОЗНЫЕ" xr:uid="{00000000-0004-0000-0000-0000CE030000}"/>
    <hyperlink ref="I2570:I2571" location="МЕТЧИК_МАШИННО_РУЧНОЙ_ДЛЯ_МЕТРИЧЕСКОЙ_РЕЗЬБЫ_ОДИНАРНЫЙ_ДЛЯ_СКВОЗНЫХ_ОТВЕРСТИЙ__СТАЛЬ_Р6М5__ГОСТ_3266_81" display="МЕТЧИКИ М/Р СКВОЗНЫЕ" xr:uid="{00000000-0004-0000-0000-0000CF030000}"/>
    <hyperlink ref="I2573:I2574" location="МЕТЧИК_МАШИННО_РУЧНОЙ_ДЛЯ_МЕТРИЧЕСКОЙ_РЕЗЬБЫ_ОДИНАРНЫЙ_ДЛЯ_СКВОЗНЫХ_ОТВЕРСТИЙ__СТАЛЬ_Р6М5__ГОСТ_3266_81" display="МЕТЧИКИ М/Р СКВОЗНЫЕ" xr:uid="{00000000-0004-0000-0000-0000D0030000}"/>
    <hyperlink ref="I2603:I2605" location="БУР_ПО_БЕТОНУ_С_ХВОСТОВИКОМ_SDS_MAX_С_ЦЕНТРИРУЮЩИМ_НАКОНЕЧНИКОМ_В_ИНДИВИДУАЛЬНОЙ_УПАКОВКЕ_С_ЕВРОПЕТЛЕЙ__SCHWERT" display="БУРЫ SDS-Max SCHWERT" xr:uid="{00000000-0004-0000-0000-0000D1030000}"/>
    <hyperlink ref="I2608:I2609" location="БУР_ПО_БЕТОНУ_С_ХВОСТОВИКОМ_SDS_MAX_С_ЦЕНТРИРУЮЩИМ_НАКОНЕЧНИКОМ_В_ИНДИВИДУАЛЬНОЙ_УПАКОВКЕ_С_ЕВРОПЕТЛЕЙ__SCHWERT" display="БУРЫ SDS-Max SCHWERT" xr:uid="{00000000-0004-0000-0000-0000D2030000}"/>
    <hyperlink ref="I2613:I2615" location="БУР_ПО_БЕТОНУ_С_ХВОСТОВИКОМ_SDS_MAX_С_ЦЕНТРИРУЮЩИМ_НАКОНЕЧНИКОМ_В_ИНДИВИДУАЛЬНОЙ_УПАКОВКЕ_С_ЕВРОПЕТЛЕЙ__SCHWERT" display="БУРЫ SDS-Max SCHWERT" xr:uid="{00000000-0004-0000-0000-0000D3030000}"/>
    <hyperlink ref="I2618:I2620" location="БУР_ПО_БЕТОНУ_С_ХВОСТОВИКОМ_SDS_MAX_С_ЦЕНТРИРУЮЩИМ_НАКОНЕЧНИКОМ_В_ИНДИВИДУАЛЬНОЙ_УПАКОВКЕ_С_ЕВРОПЕТЛЕЙ__SCHWERT" display="БУРЫ SDS-Max SCHWERT" xr:uid="{00000000-0004-0000-0000-0000D4030000}"/>
    <hyperlink ref="I2699:I2700" location="БУР_ПО_БЕТОНУ_С_ХВОСТОВИКОМ_SDS_PLUS_С_УСИЛЕННОЙ_СПИРАЛЬЮ_В_ИНДИВИДУАЛЬНОЙ_УПАКОВКЕ_С_ЕВРОПЕТЛЕЙ__SCHWERT" display="БУРЫ SDS-Plus SCHWERT" xr:uid="{00000000-0004-0000-0000-0000D5030000}"/>
    <hyperlink ref="I2774:I2777" location="БУР_ПО_БЕТОНУ_С_ХВОСТОВИКОМ_SDS_PLUS_С_УСИЛЕННОЙ_СПИРАЛЬЮ_В_ИНДИВИДУАЛЬНОЙ_УПАКОВКЕ_С_ЕВРОПЕТЛЕЙ__SCHWERT" display="БУРЫ SDS-Plus SCHWERT" xr:uid="{00000000-0004-0000-0000-0000D6030000}"/>
    <hyperlink ref="I2779:I2782" location="БУР_ПО_БЕТОНУ_С_ХВОСТОВИКОМ_SDS_PLUS_С_УСИЛЕННОЙ_СПИРАЛЬЮ_В_ИНДИВИДУАЛЬНОЙ_УПАКОВКЕ_С_ЕВРОПЕТЛЕЙ__SCHWERT" display="БУРЫ SDS-Plus SCHWERT" xr:uid="{00000000-0004-0000-0000-0000D7030000}"/>
    <hyperlink ref="I2784:I2787" location="БУР_ПО_БЕТОНУ_С_ХВОСТОВИКОМ_SDS_PLUS_С_УСИЛЕННОЙ_СПИРАЛЬЮ_В_ИНДИВИДУАЛЬНОЙ_УПАКОВКЕ_С_ЕВРОПЕТЛЕЙ__SCHWERT" display="БУРЫ SDS-Plus SCHWERT" xr:uid="{00000000-0004-0000-0000-0000D8030000}"/>
    <hyperlink ref="I2806:I2807" location="БУР_ПО_БЕТОНУ_С_ХВОСТОВИКОМ_SDS_PLUS_С_УСИЛЕННОЙ_СПИРАЛЬЮ_В_ИНДИВИДУАЛЬНОЙ_УПАКОВКЕ_С_ЕВРОПЕТЛЕЙ__SCHWERT" display="БУРЫ SDS-Plus SCHWERT" xr:uid="{00000000-0004-0000-0000-0000D9030000}"/>
    <hyperlink ref="I2816:I2817" location="БУР_ПО_БЕТОНУ_С_ХВОСТОВИКОМ_SDS_PLUS_С_УСИЛЕННОЙ_СПИРАЛЬЮ_В_ИНДИВИДУАЛЬНОЙ_УПАКОВКЕ_С_ЕВРОПЕТЛЕЙ__SCHWERT" display="БУРЫ SDS-Plus SCHWERT" xr:uid="{00000000-0004-0000-0000-0000DA030000}"/>
    <hyperlink ref="I2819:I2820" location="БУР_ПО_БЕТОНУ_С_ХВОСТОВИКОМ_SDS_PLUS_С_УСИЛЕННОЙ_СПИРАЛЬЮ_В_ИНДИВИДУАЛЬНОЙ_УПАКОВКЕ_С_ЕВРОПЕТЛЕЙ__SCHWERT" display="БУРЫ SDS-Plus SCHWERT" xr:uid="{00000000-0004-0000-0000-0000DB030000}"/>
    <hyperlink ref="I2822:I2823" location="БУР_ПО_БЕТОНУ_С_ХВОСТОВИКОМ_SDS_PLUS_С_УСИЛЕННОЙ_СПИРАЛЬЮ_В_ИНДИВИДУАЛЬНОЙ_УПАКОВКЕ_С_ЕВРОПЕТЛЕЙ__SCHWERT" display="БУРЫ SDS-Plus SCHWERT" xr:uid="{00000000-0004-0000-0000-0000DC030000}"/>
    <hyperlink ref="I2825:I2826" location="БУР_ПО_БЕТОНУ_С_ХВОСТОВИКОМ_SDS_PLUS_С_УСИЛЕННОЙ_СПИРАЛЬЮ_В_ИНДИВИДУАЛЬНОЙ_УПАКОВКЕ_С_ЕВРОПЕТЛЕЙ__SCHWERT" display="БУРЫ SDS-Plus SCHWERT" xr:uid="{00000000-0004-0000-0000-0000DD030000}"/>
    <hyperlink ref="I2839:I2840" location="БУР_ПО_БЕТОНУ_С_ХВОСТОВИКОМ_SDS_PLUS_С_УСИЛЕННОЙ_СПИРАЛЬЮ_В_ИНДИВИДУАЛЬНОЙ_УПАКОВКЕ_С_ЕВРОПЕТЛЕЙ__SCHWERT" display="БУРЫ SDS-Plus SCHWERT" xr:uid="{00000000-0004-0000-0000-0000DE030000}"/>
    <hyperlink ref="I2842:I2843" location="БУР_ПО_БЕТОНУ_С_ХВОСТОВИКОМ_SDS_PLUS_С_УСИЛЕННОЙ_СПИРАЛЬЮ_В_ИНДИВИДУАЛЬНОЙ_УПАКОВКЕ_С_ЕВРОПЕТЛЕЙ__SCHWERT" display="БУРЫ SDS-Plus SCHWERT" xr:uid="{00000000-0004-0000-0000-0000DF030000}"/>
    <hyperlink ref="I2845:I2846" location="БУР_ПО_БЕТОНУ_С_ХВОСТОВИКОМ_SDS_PLUS_С_УСИЛЕННОЙ_СПИРАЛЬЮ_В_ИНДИВИДУАЛЬНОЙ_УПАКОВКЕ_С_ЕВРОПЕТЛЕЙ__SCHWERT" display="БУРЫ SDS-Plus SCHWERT" xr:uid="{00000000-0004-0000-0000-0000E0030000}"/>
    <hyperlink ref="I2848:I2849" location="БУР_ПО_БЕТОНУ_С_ХВОСТОВИКОМ_SDS_PLUS_С_УСИЛЕННОЙ_СПИРАЛЬЮ_В_ИНДИВИДУАЛЬНОЙ_УПАКОВКЕ_С_ЕВРОПЕТЛЕЙ__SCHWERT" display="БУРЫ SDS-Plus SCHWERT" xr:uid="{00000000-0004-0000-0000-0000E1030000}"/>
    <hyperlink ref="I2855:I2856" location="БУР_ПО_БЕТОНУ_С_ХВОСТОВИКОМ_SDS_PLUS_С_УСИЛЕННОЙ_СПИРАЛЬЮ_В_ИНДИВИДУАЛЬНОЙ_УПАКОВКЕ_С_ЕВРОПЕТЛЕЙ__SCHWERT" display="БУРЫ SDS-Plus SCHWERT" xr:uid="{00000000-0004-0000-0000-0000E2030000}"/>
    <hyperlink ref="I2867:I2868" location="БУР_ПО_БЕТОНУ_С_ХВОСТОВИКОМ_SDS_PLUS_С_УСИЛЕННОЙ_СПИРАЛЬЮ_В_ИНДИВИДУАЛЬНОЙ_УПАКОВКЕ_С_ЕВРОПЕТЛЕЙ__SCHWERT" display="БУРЫ SDS-Plus SCHWERT" xr:uid="{00000000-0004-0000-0000-0000E3030000}"/>
    <hyperlink ref="I2969:I2970" location="БУР_ПО_БЕТОНУ_С_ХВОСТОВИКОМ_SDS_PLUS_С_УСИЛЕННОЙ_СПИРАЛЬЮ_В_ИНДИВИДУАЛЬНОЙ_УПАКОВКЕ_С_ЕВРОПЕТЛЕЙ__SCHWERT" display="БУРЫ SDS-Plus SCHWERT" xr:uid="{00000000-0004-0000-0000-0000E4030000}"/>
    <hyperlink ref="I2974:I2975" location="БУР_ПО_БЕТОНУ_С_ХВОСТОВИКОМ_SDS_PLUS_С_УСИЛЕННОЙ_СПИРАЛЬЮ_В_ИНДИВИДУАЛЬНОЙ_УПАКОВКЕ_С_ЕВРОПЕТЛЕЙ__SCHWERT" display="БУРЫ SDS-Plus SCHWERT" xr:uid="{00000000-0004-0000-0000-0000E5030000}"/>
    <hyperlink ref="I2984:I2987" location="БУР_ПО_БЕТОНУ_С_ХВОСТОВИКОМ_SDS_PLUS_С_УСИЛЕННОЙ_СПИРАЛЬЮ_В_ИНДИВИДУАЛЬНОЙ_УПАКОВКЕ_С_ЕВРОПЕТЛЕЙ__SCHWERT" display="БУРЫ SDS-Plus SCHWERT" xr:uid="{00000000-0004-0000-0000-0000E6030000}"/>
    <hyperlink ref="I2989:I2991" location="БУР_ПО_БЕТОНУ_С_ХВОСТОВИКОМ_SDS_PLUS_С_УСИЛЕННОЙ_СПИРАЛЬЮ_В_ИНДИВИДУАЛЬНОЙ_УПАКОВКЕ_С_ЕВРОПЕТЛЕЙ__SCHWERT" display="БУРЫ SDS-Plus SCHWERT" xr:uid="{00000000-0004-0000-0000-0000E7030000}"/>
    <hyperlink ref="I2993:I2996" location="БУР_ПО_БЕТОНУ_С_ХВОСТОВИКОМ_SDS_PLUS_С_УСИЛЕННОЙ_СПИРАЛЬЮ_В_ИНДИВИДУАЛЬНОЙ_УПАКОВКЕ_С_ЕВРОПЕТЛЕЙ__SCHWERT" display="БУРЫ SDS-Plus SCHWERT" xr:uid="{00000000-0004-0000-0000-0000E8030000}"/>
    <hyperlink ref="I2998:I3001" location="БУР_ПО_БЕТОНУ_С_ХВОСТОВИКОМ_SDS_PLUS_С_УСИЛЕННОЙ_СПИРАЛЬЮ_В_ИНДИВИДУАЛЬНОЙ_УПАКОВКЕ_С_ЕВРОПЕТЛЕЙ__SCHWERT" display="БУРЫ SDS-Plus SCHWERT" xr:uid="{00000000-0004-0000-0000-0000E9030000}"/>
    <hyperlink ref="I3003:I3006" location="БУР_ПО_БЕТОНУ_С_ХВОСТОВИКОМ_SDS_PLUS_С_УСИЛЕННОЙ_СПИРАЛЬЮ_В_ИНДИВИДУАЛЬНОЙ_УПАКОВКЕ_С_ЕВРОПЕТЛЕЙ__SCHWERT" display="БУРЫ SDS-Plus SCHWERT" xr:uid="{00000000-0004-0000-0000-0000EA030000}"/>
    <hyperlink ref="I3025:I3026" location="БУР_ПО_БЕТОНУ_С_ХВОСТОВИКОМ_SDS_PLUS_С_УСИЛЕННОЙ_СПИРАЛЬЮ_В_ИНДИВИДУАЛЬНОЙ_УПАКОВКЕ_С_ЕВРОПЕТЛЕЙ__SCHWERT" display="БУРЫ SDS-Plus SCHWERT" xr:uid="{00000000-0004-0000-0000-0000EB030000}"/>
    <hyperlink ref="I3029:I3030" location="БУР_ПО_БЕТОНУ_С_ХВОСТОВИКОМ_SDS_PLUS_С_УСИЛЕННОЙ_СПИРАЛЬЮ_В_ИНДИВИДУАЛЬНОЙ_УПАКОВКЕ_С_ЕВРОПЕТЛЕЙ__SCHWERT" display="БУРЫ SDS-Plus SCHWERT" xr:uid="{00000000-0004-0000-0000-0000EC030000}"/>
    <hyperlink ref="I3036:I3037" location="БУР_ПО_БЕТОНУ_С_ХВОСТОВИКОМ_SDS_PLUS_С_УСИЛЕННОЙ_СПИРАЛЬЮ_В_ИНДИВИДУАЛЬНОЙ_УПАКОВКЕ_С_ЕВРОПЕТЛЕЙ__SCHWERT" display="БУРЫ SDS-Plus SCHWERT" xr:uid="{00000000-0004-0000-0000-0000ED030000}"/>
    <hyperlink ref="I3039:I3040" location="БУР_ПО_БЕТОНУ_С_ХВОСТОВИКОМ_SDS_PLUS_С_УСИЛЕННОЙ_СПИРАЛЬЮ_В_ИНДИВИДУАЛЬНОЙ_УПАКОВКЕ_С_ЕВРОПЕТЛЕЙ__SCHWERT" display="БУРЫ SDS-Plus SCHWERT" xr:uid="{00000000-0004-0000-0000-0000EE030000}"/>
    <hyperlink ref="I3042:I3043" location="БУР_ПО_БЕТОНУ_С_ХВОСТОВИКОМ_SDS_PLUS_С_УСИЛЕННОЙ_СПИРАЛЬЮ_В_ИНДИВИДУАЛЬНОЙ_УПАКОВКЕ_С_ЕВРОПЕТЛЕЙ__SCHWERT" display="БУРЫ SDS-Plus SCHWERT" xr:uid="{00000000-0004-0000-0000-0000EF030000}"/>
    <hyperlink ref="I3078:I3079" location="БУР_ПО_БЕТОНУ_С_ХВОСТОВИКОМ_SDS_PLUS_С_УСИЛЕННОЙ_СПИРАЛЬЮ_В_ИНДИВИДУАЛЬНОЙ_УПАКОВКЕ_С_ЕВРОПЕТЛЕЙ__SCHWERT" display="БУРЫ SDS-Plus SCHWERT" xr:uid="{00000000-0004-0000-0000-0000F0030000}"/>
    <hyperlink ref="I3081:I3082" location="БУР_ПО_БЕТОНУ_С_ХВОСТОВИКОМ_SDS_PLUS_С_УСИЛЕННОЙ_СПИРАЛЬЮ_В_ИНДИВИДУАЛЬНОЙ_УПАКОВКЕ_С_ЕВРОПЕТЛЕЙ__SCHWERT" display="БУРЫ SDS-Plus SCHWERT" xr:uid="{00000000-0004-0000-0000-0000F1030000}"/>
    <hyperlink ref="I3092:I3093" location="БУР_ПО_БЕТОНУ_С_ХВОСТОВИКОМ_SDS_PLUS_С_УСИЛЕННОЙ_СПИРАЛЬЮ_В_ИНДИВИДУАЛЬНОЙ_УПАКОВКЕ_С_ЕВРОПЕТЛЕЙ__SCHWERT" display="БУРЫ SDS-Plus SCHWERT" xr:uid="{00000000-0004-0000-0000-0000F2030000}"/>
    <hyperlink ref="I3096:I3097" location="БУР_ПО_БЕТОНУ_С_ХВОСТОВИКОМ_SDS_PLUS_С_УСИЛЕННОЙ_СПИРАЛЬЮ_В_ИНДИВИДУАЛЬНОЙ_УПАКОВКЕ_С_ЕВРОПЕТЛЕЙ__SCHWERT" display="БУРЫ SDS-Plus SCHWERT" xr:uid="{00000000-0004-0000-0000-0000F3030000}"/>
    <hyperlink ref="I3101:I3102" location="БУР_ПО_БЕТОНУ_С_ХВОСТОВИКОМ_SDS_PLUS_С_УСИЛЕННОЙ_СПИРАЛЬЮ_В_ИНДИВИДУАЛЬНОЙ_УПАКОВКЕ_С_ЕВРОПЕТЛЕЙ__SCHWERT" display="БУРЫ SDS-Plus SCHWERT" xr:uid="{00000000-0004-0000-0000-0000F4030000}"/>
    <hyperlink ref="I3109:I3110" location="БУР_ПО_БЕТОНУ_С_ХВОСТОВИКОМ_SDS_PLUS_С_УСИЛЕННОЙ_СПИРАЛЬЮ_В_ИНДИВИДУАЛЬНОЙ_УПАКОВКЕ_С_ЕВРОПЕТЛЕЙ__SCHWERT" display="БУРЫ SDS-Plus SCHWERT" xr:uid="{00000000-0004-0000-0000-0000F5030000}"/>
    <hyperlink ref="I3132:I3133" location="БУР_ПО_БЕТОНУ_С_ХВОСТОВИКОМ_SDS_PLUS_С_УСИЛЕННОЙ_СПИРАЛЬЮ_В_ИНДИВИДУАЛЬНОЙ_УПАКОВКЕ_С_ЕВРОПЕТЛЕЙ__SCHWERT" display="БУРЫ SDS-Plus SCHWERT" xr:uid="{00000000-0004-0000-0000-0000F6030000}"/>
    <hyperlink ref="I3166:I3167" location="НАБОРЫ_СВЕРЛ_ПО_ДЕРЕВУ" display="К НАБОРАМ" xr:uid="{00000000-0004-0000-0000-0000F7030000}"/>
    <hyperlink ref="I3169:I3170" location="НАБОРЫ_СВЕРЛ_ПО_ДЕРЕВУ" display="К НАБОРАМ" xr:uid="{00000000-0004-0000-0000-0000F8030000}"/>
    <hyperlink ref="I3172:I3173" location="НАБОРЫ_СВЕРЛ_ПО_ДЕРЕВУ" display="К НАБОРАМ" xr:uid="{00000000-0004-0000-0000-0000F9030000}"/>
    <hyperlink ref="I3183:I3184" location="НАБОРЫ_СВЕРЛ_ПО_ДЕРЕВУ" display="К НАБОРАМ" xr:uid="{00000000-0004-0000-0000-0000FA030000}"/>
    <hyperlink ref="I3190:I3191" location="НАБОРЫ_СВЕРЛ_ПО_ДЕРЕВУ" display="К НАБОРАМ" xr:uid="{00000000-0004-0000-0000-0000FB030000}"/>
    <hyperlink ref="I3202:I3203" location="НАБОРЫ_СВЕРЛ_ПО_ДЕРЕВУ" display="К НАБОРАМ" xr:uid="{00000000-0004-0000-0000-0000FC030000}"/>
    <hyperlink ref="I3221:I3222" location="НАБОРЫ_СВЕРЛ_ПО_ДЕРЕВУ" display="К НАБОРАМ" xr:uid="{00000000-0004-0000-0000-0000FD030000}"/>
    <hyperlink ref="I3224:I3225" location="НАБОРЫ_СВЕРЛ_ПО_ДЕРЕВУ" display="К НАБОРАМ" xr:uid="{00000000-0004-0000-0000-0000FE030000}"/>
    <hyperlink ref="I3227:I3228" location="НАБОРЫ_СВЕРЛ_ПО_ДЕРЕВУ" display="К НАБОРАМ" xr:uid="{00000000-0004-0000-0000-0000FF030000}"/>
    <hyperlink ref="I3243:I3244" location="СВЕРЛО_ПО_ДЕРЕВУ_С_ПОДРЕЗАТЕЛЕМ" display="СВЕРЛА С ПОДРЕЗАТЕЛЕМ" xr:uid="{00000000-0004-0000-0000-000000040000}"/>
    <hyperlink ref="I3246:I3247" location="СВЕРЛО_ПО_ДЕРЕВУ_С_ПОДРЕЗАТЕЛЕМ" display="СВЕРЛА С ПОДРЕЗАТЕЛЕМ" xr:uid="{00000000-0004-0000-0000-000001040000}"/>
    <hyperlink ref="I3250:I3251" location="СВЕРЛО_ПО_ДЕРЕВУ_С_ПОДРЕЗАТЕЛЕМ" display="СВЕРЛА С ПОДРЕЗАТЕЛЕМ" xr:uid="{00000000-0004-0000-0000-000002040000}"/>
    <hyperlink ref="I3271:I3272" location="КЛЮЧ_ГАЕЧНЫЙ_РАЗВОДНОЙ_ЦЕЛЬНОМЕТАЛЛИЧЕСКИЙ_ХРОМВАНАДИЕВАЯ_СТАЛЬ__ГОСТ_7275_75" display="КЛЮЧИ РАЗВОДНЫЕ" xr:uid="{00000000-0004-0000-0000-000003040000}"/>
    <hyperlink ref="I3274:I3275" location="КЛЮЧ_ГАЕЧНЫЙ_РАЗВОДНОЙ_ЦЕЛЬНОМЕТАЛЛИЧЕСКИЙ_ХРОМВАНАДИЕВАЯ_СТАЛЬ__ГОСТ_7275_75" display="КЛЮЧИ РАЗВОДНЫЕ" xr:uid="{00000000-0004-0000-0000-000004040000}"/>
    <hyperlink ref="I3279:I3280" location="КЛЮЧ_ГАЕЧНЫЙ_РАЗВОДНОЙ_ЦЕЛЬНОМЕТАЛЛИЧЕСКИЙ_ХРОМВАНАДИЕВАЯ_СТАЛЬ__ГОСТ_7275_75" display="КЛЮЧИ РАЗВОДНЫЕ" xr:uid="{00000000-0004-0000-0000-000005040000}"/>
    <hyperlink ref="I3284:I3285" location="КЛЮЧ_ГАЕЧНЫЙ_РАЗВОДНОЙ_ЦЕЛЬНОМЕТАЛЛИЧЕСКИЙ_ХРОМВАНАДИЕВАЯ_СТАЛЬ__ГОСТ_7275_75" display="КЛЮЧИ РАЗВОДНЫЕ" xr:uid="{00000000-0004-0000-0000-000006040000}"/>
    <hyperlink ref="I3317:I3318" location="КЛЮЧ_ГАЕЧНЫЙ_РАЗВОДНОЙ_ЦЕЛЬНОМЕТАЛЛИЧЕСКИЙ_ХРОМВАНАДИЕВАЯ_СТАЛЬ__ГОСТ_7275_75" display="КЛЮЧИ РАЗВОДНЫЕ" xr:uid="{00000000-0004-0000-0000-000007040000}"/>
    <hyperlink ref="I3320:I3321" location="КЛЮЧ_ГАЕЧНЫЙ_РАЗВОДНОЙ_ЦЕЛЬНОМЕТАЛЛИЧЕСКИЙ_ХРОМВАНАДИЕВАЯ_СТАЛЬ__ГОСТ_7275_75" display="КЛЮЧИ РАЗВОДНЫЕ" xr:uid="{00000000-0004-0000-0000-000008040000}"/>
    <hyperlink ref="I3323:I3324" location="КЛЮЧ_ГАЕЧНЫЙ_РАЗВОДНОЙ_ЦЕЛЬНОМЕТАЛЛИЧЕСКИЙ_ХРОМВАНАДИЕВАЯ_СТАЛЬ__ГОСТ_7275_75" display="КЛЮЧИ РАЗВОДНЫЕ" xr:uid="{00000000-0004-0000-0000-000009040000}"/>
    <hyperlink ref="I3326:I3327" location="КЛЮЧ_ГАЕЧНЫЙ_РАЗВОДНОЙ_ЦЕЛЬНОМЕТАЛЛИЧЕСКИЙ_ХРОМВАНАДИЕВАЯ_СТАЛЬ__ГОСТ_7275_75" display="КЛЮЧИ РАЗВОДНЫЕ" xr:uid="{00000000-0004-0000-0000-00000A040000}"/>
    <hyperlink ref="I3333:I3334" location="КЛЮЧ_ГАЕЧНЫЙ_РАЗВОДНОЙ_ЦЕЛЬНОМЕТАЛЛИЧЕСКИЙ_ХРОМВАНАДИЕВАЯ_СТАЛЬ__ГОСТ_7275_75" display="КЛЮЧИ РАЗВОДНЫЕ" xr:uid="{00000000-0004-0000-0000-00000B040000}"/>
    <hyperlink ref="I3346:I3347" location="КЛЮЧ_ГАЕЧНЫЙ_РАЗВОДНОЙ_ЦЕЛЬНОМЕТАЛЛИЧЕСКИЙ_ХРОМВАНАДИЕВАЯ_СТАЛЬ__ГОСТ_7275_75" display="КЛЮЧИ РАЗВОДНЫЕ" xr:uid="{00000000-0004-0000-0000-00000C040000}"/>
    <hyperlink ref="I3349:I3350" location="КЛЮЧ_ГАЕЧНЫЙ_РАЗВОДНОЙ_ЦЕЛЬНОМЕТАЛЛИЧЕСКИЙ_ХРОМВАНАДИЕВАЯ_СТАЛЬ__ГОСТ_7275_75" display="КЛЮЧИ РАЗВОДНЫЕ" xr:uid="{00000000-0004-0000-0000-00000D040000}"/>
    <hyperlink ref="I3352:I3353" location="КЛЮЧ_ГАЕЧНЫЙ_РАЗВОДНОЙ_ЦЕЛЬНОМЕТАЛЛИЧЕСКИЙ_ХРОМВАНАДИЕВАЯ_СТАЛЬ__ГОСТ_7275_75" display="КЛЮЧИ РАЗВОДНЫЕ" xr:uid="{00000000-0004-0000-0000-00000E040000}"/>
    <hyperlink ref="I3355:I3356" location="КЛЮЧ_ГАЕЧНЫЙ_РАЗВОДНОЙ_ЦЕЛЬНОМЕТАЛЛИЧЕСКИЙ_ХРОМВАНАДИЕВАЯ_СТАЛЬ__ГОСТ_7275_75" display="КЛЮЧИ РАЗВОДНЫЕ" xr:uid="{00000000-0004-0000-0000-00000F040000}"/>
    <hyperlink ref="I3359:I3360" location="КЛЮЧ_ГАЕЧНЫЙ_РАЗВОДНОЙ_ЦЕЛЬНОМЕТАЛЛИЧЕСКИЙ_ХРОМВАНАДИЕВАЯ_СТАЛЬ__ГОСТ_7275_75" display="КЛЮЧИ РАЗВОДНЫЕ" xr:uid="{00000000-0004-0000-0000-000010040000}"/>
    <hyperlink ref="I3368:I3369" location="КЛЮЧ_ГАЕЧНЫЙ_РАЗВОДНОЙ_ЦЕЛЬНОМЕТАЛЛИЧЕСКИЙ_ХРОМВАНАДИЕВАЯ_СТАЛЬ__ГОСТ_7275_75" display="КЛЮЧИ РАЗВОДНЫЕ" xr:uid="{00000000-0004-0000-0000-000011040000}"/>
    <hyperlink ref="I3371:I3372" location="КЛЮЧ_ГАЕЧНЫЙ_РАЗВОДНОЙ_ЦЕЛЬНОМЕТАЛЛИЧЕСКИЙ_ХРОМВАНАДИЕВАЯ_СТАЛЬ__ГОСТ_7275_75" display="КЛЮЧИ РАЗВОДНЫЕ" xr:uid="{00000000-0004-0000-0000-000012040000}"/>
    <hyperlink ref="I3374:I3375" location="КЛЮЧ_ГАЕЧНЫЙ_РАЗВОДНОЙ_ЦЕЛЬНОМЕТАЛЛИЧЕСКИЙ_ХРОМВАНАДИЕВАЯ_СТАЛЬ__ГОСТ_7275_75" display="КЛЮЧИ РАЗВОДНЫЕ" xr:uid="{00000000-0004-0000-0000-000013040000}"/>
    <hyperlink ref="I3377:I3378" location="КЛЮЧ_ГАЕЧНЫЙ_РАЗВОДНОЙ_ЦЕЛЬНОМЕТАЛЛИЧЕСКИЙ_ХРОМВАНАДИЕВАЯ_СТАЛЬ__ГОСТ_7275_75" display="КЛЮЧИ РАЗВОДНЫЕ" xr:uid="{00000000-0004-0000-0000-000014040000}"/>
    <hyperlink ref="I3381:I3382" location="КЛЮЧ_ГАЕЧНЫЙ_РАЗВОДНОЙ_ЦЕЛЬНОМЕТАЛЛИЧЕСКИЙ_ХРОМВАНАДИЕВАЯ_СТАЛЬ__ГОСТ_7275_75" display="КЛЮЧИ РАЗВОДНЫЕ" xr:uid="{00000000-0004-0000-0000-000015040000}"/>
    <hyperlink ref="I3440:I3441" location="КЛЮЧ_ГАЕЧНЫЙ_РАЗВОДНОЙ_ЦЕЛЬНОМЕТАЛЛИЧЕСКИЙ_ХРОМВАНАДИЕВАЯ_СТАЛЬ__ГОСТ_7275_75" display="КЛЮЧИ РАЗВОДНЫЕ" xr:uid="{00000000-0004-0000-0000-000016040000}"/>
    <hyperlink ref="I3446:I3447" location="КЛЮЧ_ГАЕЧНЫЙ_РАЗВОДНОЙ_ЦЕЛЬНОМЕТАЛЛИЧЕСКИЙ_ХРОМВАНАДИЕВАЯ_СТАЛЬ__ГОСТ_7275_75" display="КЛЮЧИ РАЗВОДНЫЕ" xr:uid="{00000000-0004-0000-0000-000017040000}"/>
    <hyperlink ref="I3449:I3450" location="КЛЮЧ_ГАЕЧНЫЙ_РАЗВОДНОЙ_ЦЕЛЬНОМЕТАЛЛИЧЕСКИЙ_ХРОМВАНАДИЕВАЯ_СТАЛЬ__ГОСТ_7275_75" display="КЛЮЧИ РАЗВОДНЫЕ" xr:uid="{00000000-0004-0000-0000-000018040000}"/>
    <hyperlink ref="I3452:I3453" location="КЛЮЧ_ГАЕЧНЫЙ_РАЗВОДНОЙ_ЦЕЛЬНОМЕТАЛЛИЧЕСКИЙ_ХРОМВАНАДИЕВАЯ_СТАЛЬ__ГОСТ_7275_75" display="КЛЮЧИ РАЗВОДНЫЕ" xr:uid="{00000000-0004-0000-0000-000019040000}"/>
    <hyperlink ref="I3484:I3485" location="КЛЮЧ_ГАЕЧНЫЙ_РАЗВОДНОЙ_ЦЕЛЬНОМЕТАЛЛИЧЕСКИЙ_ХРОМВАНАДИЕВАЯ_СТАЛЬ__ГОСТ_7275_75" display="КЛЮЧИ РАЗВОДНЫЕ" xr:uid="{00000000-0004-0000-0000-00001A040000}"/>
    <hyperlink ref="I3550:I3551" location="КЛЮЧ_ГАЕЧНЫЙ_РАЗВОДНОЙ_ЦЕЛЬНОМЕТАЛЛИЧЕСКИЙ_ХРОМВАНАДИЕВАЯ_СТАЛЬ__ГОСТ_7275_75" display="КЛЮЧИ РАЗВОДНЫЕ" xr:uid="{00000000-0004-0000-0000-00001B040000}"/>
    <hyperlink ref="I3553:I3554" location="КЛЮЧ_ГАЕЧНЫЙ_РАЗВОДНОЙ_ЦЕЛЬНОМЕТАЛЛИЧЕСКИЙ_ХРОМВАНАДИЕВАЯ_СТАЛЬ__ГОСТ_7275_75" display="КЛЮЧИ РАЗВОДНЫЕ" xr:uid="{00000000-0004-0000-0000-00001C040000}"/>
    <hyperlink ref="I3556:I3557" location="КЛЮЧ_ГАЕЧНЫЙ_РАЗВОДНОЙ_ЦЕЛЬНОМЕТАЛЛИЧЕСКИЙ_ХРОМВАНАДИЕВАЯ_СТАЛЬ__ГОСТ_7275_75" display="КЛЮЧИ РАЗВОДНЫЕ" xr:uid="{00000000-0004-0000-0000-00001D040000}"/>
    <hyperlink ref="I3566:I3567" location="КЛЮЧ_ГАЕЧНЫЙ_РАЗВОДНОЙ_ЦЕЛЬНОМЕТАЛЛИЧЕСКИЙ_ХРОМВАНАДИЕВАЯ_СТАЛЬ__ГОСТ_7275_75" display="КЛЮЧИ РАЗВОДНЫЕ" xr:uid="{00000000-0004-0000-0000-00001E040000}"/>
    <hyperlink ref="I3571:I3572" location="КЛЮЧ_ГАЕЧНЫЙ_РАЗВОДНОЙ_ЦЕЛЬНОМЕТАЛЛИЧЕСКИЙ_ХРОМВАНАДИЕВАЯ_СТАЛЬ__ГОСТ_7275_75" display="КЛЮЧИ РАЗВОДНЫЕ" xr:uid="{00000000-0004-0000-0000-00001F040000}"/>
    <hyperlink ref="I3574:I3575" location="КЛЮЧ_ГАЕЧНЫЙ_РАЗВОДНОЙ_ЦЕЛЬНОМЕТАЛЛИЧЕСКИЙ_ХРОМВАНАДИЕВАЯ_СТАЛЬ__ГОСТ_7275_75" display="КЛЮЧИ РАЗВОДНЫЕ" xr:uid="{00000000-0004-0000-0000-000020040000}"/>
    <hyperlink ref="I3577:I3578" location="КЛЮЧ_ГАЕЧНЫЙ_РАЗВОДНОЙ_ЦЕЛЬНОМЕТАЛЛИЧЕСКИЙ_ХРОМВАНАДИЕВАЯ_СТАЛЬ__ГОСТ_7275_75" display="КЛЮЧИ РАЗВОДНЫЕ" xr:uid="{00000000-0004-0000-0000-000021040000}"/>
    <hyperlink ref="I3582:I3583" location="КЛЮЧ_ГАЕЧНЫЙ_РАЗВОДНОЙ_ЦЕЛЬНОМЕТАЛЛИЧЕСКИЙ_ХРОМВАНАДИЕВАЯ_СТАЛЬ__ГОСТ_7275_75" display="КЛЮЧИ РАЗВОДНЫЕ" xr:uid="{00000000-0004-0000-0000-000022040000}"/>
    <hyperlink ref="I3641:I3642" location="КЛЮЧ_ГАЕЧНЫЙ_РАЗВОДНОЙ_ЦЕЛЬНОМЕТАЛЛИЧЕСКИЙ_ХРОМВАНАДИЕВАЯ_СТАЛЬ__ГОСТ_7275_75" display="КЛЮЧИ РАЗВОДНЫЕ" xr:uid="{00000000-0004-0000-0000-000023040000}"/>
    <hyperlink ref="I3647:I3648" location="КЛЮЧ_ГАЕЧНЫЙ_РАЗВОДНОЙ_ЦЕЛЬНОМЕТАЛЛИЧЕСКИЙ_ХРОМВАНАДИЕВАЯ_СТАЛЬ__ГОСТ_7275_75" display="КЛЮЧИ РАЗВОДНЫЕ" xr:uid="{00000000-0004-0000-0000-000025040000}"/>
    <hyperlink ref="I3650:I3651" location="КЛЮЧ_ГАЕЧНЫЙ_РАЗВОДНОЙ_ЦЕЛЬНОМЕТАЛЛИЧЕСКИЙ_ХРОМВАНАДИЕВАЯ_СТАЛЬ__ГОСТ_7275_75" display="КЛЮЧИ РАЗВОДНЫЕ" xr:uid="{00000000-0004-0000-0000-000026040000}"/>
    <hyperlink ref="I3656:I3657" location="КЛЮЧ_ГАЕЧНЫЙ_РАЗВОДНОЙ_ЦЕЛЬНОМЕТАЛЛИЧЕСКИЙ_ХРОМВАНАДИЕВАЯ_СТАЛЬ__ГОСТ_7275_75" display="КЛЮЧИ РАЗВОДНЫЕ" xr:uid="{00000000-0004-0000-0000-000028040000}"/>
    <hyperlink ref="I3666:I3667" location="КЛЮЧ_ГАЕЧНЫЙ_РАЗВОДНОЙ_ЦЕЛЬНОМЕТАЛЛИЧЕСКИЙ_ХРОМВАНАДИЕВАЯ_СТАЛЬ__ГОСТ_7275_75" display="КЛЮЧИ РАЗВОДНЫЕ" xr:uid="{00000000-0004-0000-0000-000029040000}"/>
    <hyperlink ref="I3686:I3687" location="КЛЮЧ_ГАЕЧНЫЙ_РАЗВОДНОЙ_ЦЕЛЬНОМЕТАЛЛИЧЕСКИЙ_ХРОМВАНАДИЕВАЯ_СТАЛЬ__ГОСТ_7275_75" display="КЛЮЧИ РАЗВОДНЫЕ" xr:uid="{00000000-0004-0000-0000-00002A040000}"/>
    <hyperlink ref="I3689:I3690" location="КЛЮЧ_ГАЕЧНЫЙ_РАЗВОДНОЙ_ЦЕЛЬНОМЕТАЛЛИЧЕСКИЙ_ХРОМВАНАДИЕВАЯ_СТАЛЬ__ГОСТ_7275_75" display="КЛЮЧИ РАЗВОДНЫЕ" xr:uid="{00000000-0004-0000-0000-00002B040000}"/>
    <hyperlink ref="I3692:I3693" location="КЛЮЧ_ГАЕЧНЫЙ_РАЗВОДНОЙ_ЦЕЛЬНОМЕТАЛЛИЧЕСКИЙ_ХРОМВАНАДИЕВАЯ_СТАЛЬ__ГОСТ_7275_75" display="КЛЮЧИ РАЗВОДНЫЕ" xr:uid="{00000000-0004-0000-0000-00002C040000}"/>
    <hyperlink ref="I3698:I3699" location="КЛЮЧ_ГАЕЧНЫЙ_РАЗВОДНОЙ_ЦЕЛЬНОМЕТАЛЛИЧЕСКИЙ_ХРОМВАНАДИЕВАЯ_СТАЛЬ__ГОСТ_7275_75" display="КЛЮЧИ РАЗВОДНЫЕ" xr:uid="{00000000-0004-0000-0000-00002D040000}"/>
    <hyperlink ref="I3701:I3702" location="КЛЮЧ_ГАЕЧНЫЙ_РАЗВОДНОЙ_ЦЕЛЬНОМЕТАЛЛИЧЕСКИЙ_ХРОМВАНАДИЕВАЯ_СТАЛЬ__ГОСТ_7275_75" display="КЛЮЧИ РАЗВОДНЫЕ" xr:uid="{00000000-0004-0000-0000-00002E040000}"/>
    <hyperlink ref="I3704:I3705" location="КЛЮЧ_ГАЕЧНЫЙ_РАЗВОДНОЙ_ЦЕЛЬНОМЕТАЛЛИЧЕСКИЙ_ХРОМВАНАДИЕВАЯ_СТАЛЬ__ГОСТ_7275_75" display="КЛЮЧИ РАЗВОДНЫЕ" xr:uid="{00000000-0004-0000-0000-00002F040000}"/>
    <hyperlink ref="I3710:I3711" location="КЛЮЧ_ГАЕЧНЫЙ_РАЗВОДНОЙ_ЦЕЛЬНОМЕТАЛЛИЧЕСКИЙ_ХРОМВАНАДИЕВАЯ_СТАЛЬ__ГОСТ_7275_75" display="КЛЮЧИ РАЗВОДНЫЕ" xr:uid="{00000000-0004-0000-0000-000031040000}"/>
    <hyperlink ref="I3719:I3720" location="КЛЮЧ_ГАЕЧНЫЙ_РАЗВОДНОЙ_ЦЕЛЬНОМЕТАЛЛИЧЕСКИЙ_ХРОМВАНАДИЕВАЯ_СТАЛЬ__ГОСТ_7275_75" display="КЛЮЧИ РАЗВОДНЫЕ" xr:uid="{00000000-0004-0000-0000-000033040000}"/>
    <hyperlink ref="I3722:I3723" location="КЛЮЧ_ГАЕЧНЫЙ_РАЗВОДНОЙ_ЦЕЛЬНОМЕТАЛЛИЧЕСКИЙ_ХРОМВАНАДИЕВАЯ_СТАЛЬ__ГОСТ_7275_75" display="КЛЮЧИ РАЗВОДНЫЕ" xr:uid="{00000000-0004-0000-0000-000034040000}"/>
    <hyperlink ref="I3725:I3726" location="КЛЮЧ_ГАЕЧНЫЙ_РАЗВОДНОЙ_ЦЕЛЬНОМЕТАЛЛИЧЕСКИЙ_ХРОМВАНАДИЕВАЯ_СТАЛЬ__ГОСТ_7275_75" display="КЛЮЧИ РАЗВОДНЫЕ" xr:uid="{00000000-0004-0000-0000-000035040000}"/>
    <hyperlink ref="I3728:I3729" location="КЛЮЧ_ГАЕЧНЫЙ_РАЗВОДНОЙ_ЦЕЛЬНОМЕТАЛЛИЧЕСКИЙ_ХРОМВАНАДИЕВАЯ_СТАЛЬ__ГОСТ_7275_75" display="КЛЮЧИ РАЗВОДНЫЕ" xr:uid="{00000000-0004-0000-0000-000036040000}"/>
    <hyperlink ref="I3731:I3732" location="КЛЮЧ_ГАЕЧНЫЙ_РАЗВОДНОЙ_ЦЕЛЬНОМЕТАЛЛИЧЕСКИЙ_ХРОМВАНАДИЕВАЯ_СТАЛЬ__ГОСТ_7275_75" display="КЛЮЧИ РАЗВОДНЫЕ" xr:uid="{00000000-0004-0000-0000-000037040000}"/>
    <hyperlink ref="I3753:I3754" location="КЛЮЧ_ГАЕЧНЫЙ_РАЗВОДНОЙ_ЦЕЛЬНОМЕТАЛЛИЧЕСКИЙ_ХРОМВАНАДИЕВАЯ_СТАЛЬ__ГОСТ_7275_75" display="КЛЮЧИ РАЗВОДНЫЕ" xr:uid="{00000000-0004-0000-0000-00003A040000}"/>
    <hyperlink ref="I3756:I3757" location="КЛЮЧ_ГАЕЧНЫЙ_РАЗВОДНОЙ_ЦЕЛЬНОМЕТАЛЛИЧЕСКИЙ_ХРОМВАНАДИЕВАЯ_СТАЛЬ__ГОСТ_7275_75" display="КЛЮЧИ РАЗВОДНЫЕ" xr:uid="{00000000-0004-0000-0000-00003B040000}"/>
    <hyperlink ref="I3759:I3760" location="КЛЮЧ_ГАЕЧНЫЙ_РАЗВОДНОЙ_ЦЕЛЬНОМЕТАЛЛИЧЕСКИЙ_ХРОМВАНАДИЕВАЯ_СТАЛЬ__ГОСТ_7275_75" display="КЛЮЧИ РАЗВОДНЫЕ" xr:uid="{00000000-0004-0000-0000-00003C040000}"/>
    <hyperlink ref="I3762:I3763" location="КЛЮЧ_ГАЕЧНЫЙ_РАЗВОДНОЙ_ЦЕЛЬНОМЕТАЛЛИЧЕСКИЙ_ХРОМВАНАДИЕВАЯ_СТАЛЬ__ГОСТ_7275_75" display="КЛЮЧИ РАЗВОДНЫЕ" xr:uid="{00000000-0004-0000-0000-00003D040000}"/>
    <hyperlink ref="I3768:I3769" location="КЛЮЧ_ГАЕЧНЫЙ_РАЗВОДНОЙ_ЦЕЛЬНОМЕТАЛЛИЧЕСКИЙ_ХРОМВАНАДИЕВАЯ_СТАЛЬ__ГОСТ_7275_75" display="КЛЮЧИ РАЗВОДНЫЕ" xr:uid="{00000000-0004-0000-0000-00003F040000}"/>
    <hyperlink ref="I3815:I3816" location="КЛЮЧ_ГАЕЧНЫЙ_РАЗВОДНОЙ_ЦЕЛЬНОМЕТАЛЛИЧЕСКИЙ_ХРОМВАНАДИЕВАЯ_СТАЛЬ__ГОСТ_7275_75" display="КЛЮЧИ РАЗВОДНЫЕ" xr:uid="{00000000-0004-0000-0000-000041040000}"/>
    <hyperlink ref="I3818:I3819" location="КЛЮЧ_ГАЕЧНЫЙ_РАЗВОДНОЙ_ЦЕЛЬНОМЕТАЛЛИЧЕСКИЙ_ХРОМВАНАДИЕВАЯ_СТАЛЬ__ГОСТ_7275_75" display="КЛЮЧИ РАЗВОДНЫЕ" xr:uid="{00000000-0004-0000-0000-000042040000}"/>
    <hyperlink ref="I3821:I3822" location="КЛЮЧ_ГАЕЧНЫЙ_РАЗВОДНОЙ_ЦЕЛЬНОМЕТАЛЛИЧЕСКИЙ_ХРОМВАНАДИЕВАЯ_СТАЛЬ__ГОСТ_7275_75" display="КЛЮЧИ РАЗВОДНЫЕ" xr:uid="{00000000-0004-0000-0000-000043040000}"/>
    <hyperlink ref="I3833:I3834" location="КЛЮЧ_ГАЕЧНЫЙ_РАЗВОДНОЙ_ЦЕЛЬНОМЕТАЛЛИЧЕСКИЙ_ХРОМВАНАДИЕВАЯ_СТАЛЬ__ГОСТ_7275_75" display="КЛЮЧИ РАЗВОДНЫЕ" xr:uid="{00000000-0004-0000-0000-000044040000}"/>
    <hyperlink ref="I3841:I3842" location="КЛЮЧ_ГАЕЧНЫЙ_РАЗВОДНОЙ_ЦЕЛЬНОМЕТАЛЛИЧЕСКИЙ_ХРОМВАНАДИЕВАЯ_СТАЛЬ__ГОСТ_7275_75" display="КЛЮЧИ РАЗВОДНЫЕ" xr:uid="{00000000-0004-0000-0000-000045040000}"/>
    <hyperlink ref="I3847:I3848" location="КЛЮЧ_ГАЕЧНЫЙ_РАЗВОДНОЙ_ЦЕЛЬНОМЕТАЛЛИЧЕСКИЙ_ХРОМВАНАДИЕВАЯ_СТАЛЬ__ГОСТ_7275_75" display="КЛЮЧИ РАЗВОДНЫЕ" xr:uid="{00000000-0004-0000-0000-000046040000}"/>
    <hyperlink ref="I3857:I3858" location="КЛЮЧ_ГАЕЧНЫЙ_РАЗВОДНОЙ_ЦЕЛЬНОМЕТАЛЛИЧЕСКИЙ_ХРОМВАНАДИЕВАЯ_СТАЛЬ__ГОСТ_7275_75" display="КЛЮЧИ РАЗВОДНЫЕ" xr:uid="{00000000-0004-0000-0000-000047040000}"/>
    <hyperlink ref="I3863:I3864" location="КЛЮЧ_ГАЕЧНЫЙ_РАЗВОДНОЙ_ЦЕЛЬНОМЕТАЛЛИЧЕСКИЙ_ХРОМВАНАДИЕВАЯ_СТАЛЬ__ГОСТ_7275_75" display="КЛЮЧИ РАЗВОДНЫЕ" xr:uid="{00000000-0004-0000-0000-000048040000}"/>
    <hyperlink ref="I3868:I3869" location="КЛЮЧ_ГАЕЧНЫЙ_РАЗВОДНОЙ_ЦЕЛЬНОМЕТАЛЛИЧЕСКИЙ_ХРОМВАНАДИЕВАЯ_СТАЛЬ__ГОСТ_7275_75" display="КЛЮЧИ РАЗВОДНЫЕ" xr:uid="{00000000-0004-0000-0000-000049040000}"/>
    <hyperlink ref="I3873:I3874" location="КЛЮЧ_ГАЕЧНЫЙ_РАЗВОДНОЙ_ЦЕЛЬНОМЕТАЛЛИЧЕСКИЙ_ХРОМВАНАДИЕВАЯ_СТАЛЬ__ГОСТ_7275_75" display="КЛЮЧИ РАЗВОДНЫЕ" xr:uid="{00000000-0004-0000-0000-00004A040000}"/>
    <hyperlink ref="I3878:I3879" location="КЛЮЧ_ГАЕЧНЫЙ_РАЗВОДНОЙ_ЦЕЛЬНОМЕТАЛЛИЧЕСКИЙ_ХРОМВАНАДИЕВАЯ_СТАЛЬ__ГОСТ_7275_75" display="КЛЮЧИ РАЗВОДНЫЕ" xr:uid="{00000000-0004-0000-0000-00004B040000}"/>
    <hyperlink ref="I3881:I3882" location="КЛЮЧ_ГАЕЧНЫЙ_РАЗВОДНОЙ_ЦЕЛЬНОМЕТАЛЛИЧЕСКИЙ_ХРОМВАНАДИЕВАЯ_СТАЛЬ__ГОСТ_7275_75" display="КЛЮЧИ РАЗВОДНЫЕ" xr:uid="{00000000-0004-0000-0000-00004C040000}"/>
    <hyperlink ref="I3899:I3900" location="КЛЮЧ_ГАЕЧНЫЙ_РАЗВОДНОЙ_ЦЕЛЬНОМЕТАЛЛИЧЕСКИЙ_ХРОМВАНАДИЕВАЯ_СТАЛЬ__ГОСТ_7275_75" display="КЛЮЧИ РАЗВОДНЫЕ" xr:uid="{00000000-0004-0000-0000-00004D040000}"/>
    <hyperlink ref="I3902:I3903" location="КЛЮЧ_ГАЕЧНЫЙ_РАЗВОДНОЙ_ЦЕЛЬНОМЕТАЛЛИЧЕСКИЙ_ХРОМВАНАДИЕВАЯ_СТАЛЬ__ГОСТ_7275_75" display="КЛЮЧИ РАЗВОДНЫЕ" xr:uid="{00000000-0004-0000-0000-00004E040000}"/>
    <hyperlink ref="I3914:I3915" location="КЛЮЧ_ГАЕЧНЫЙ_РАЗВОДНОЙ_ЦЕЛЬНОМЕТАЛЛИЧЕСКИЙ_ХРОМВАНАДИЕВАЯ_СТАЛЬ__ГОСТ_7275_75" display="КЛЮЧИ РАЗВОДНЫЕ" xr:uid="{00000000-0004-0000-0000-00004F040000}"/>
    <hyperlink ref="I3917:I3918" location="КЛЮЧ_ГАЕЧНЫЙ_РАЗВОДНОЙ_ЦЕЛЬНОМЕТАЛЛИЧЕСКИЙ_ХРОМВАНАДИЕВАЯ_СТАЛЬ__ГОСТ_7275_75" display="КЛЮЧИ РАЗВОДНЫЕ" xr:uid="{00000000-0004-0000-0000-000050040000}"/>
    <hyperlink ref="I3924:I3925" location="КЛЮЧ_ГАЕЧНЫЙ_РАЗВОДНОЙ_ЦЕЛЬНОМЕТАЛЛИЧЕСКИЙ_ХРОМВАНАДИЕВАЯ_СТАЛЬ__ГОСТ_7275_75" display="КЛЮЧИ РАЗВОДНЫЕ" xr:uid="{00000000-0004-0000-0000-000052040000}"/>
    <hyperlink ref="I3927:I3928" location="КЛЮЧ_ГАЕЧНЫЙ_РАЗВОДНОЙ_ЦЕЛЬНОМЕТАЛЛИЧЕСКИЙ_ХРОМВАНАДИЕВАЯ_СТАЛЬ__ГОСТ_7275_75" display="КЛЮЧИ РАЗВОДНЫЕ" xr:uid="{00000000-0004-0000-0000-000053040000}"/>
    <hyperlink ref="I3931:I3932" location="КЛЮЧ_ГАЕЧНЫЙ_РАЗВОДНОЙ_ЦЕЛЬНОМЕТАЛЛИЧЕСКИЙ_ХРОМВАНАДИЕВАЯ_СТАЛЬ__ГОСТ_7275_75" display="КЛЮЧИ РАЗВОДНЫЕ" xr:uid="{00000000-0004-0000-0000-000054040000}"/>
    <hyperlink ref="I3939:I3940" location="КЛЮЧ_ГАЕЧНЫЙ_РАЗВОДНОЙ_ЦЕЛЬНОМЕТАЛЛИЧЕСКИЙ_ХРОМВАНАДИЕВАЯ_СТАЛЬ__ГОСТ_7275_75" display="КЛЮЧИ РАЗВОДНЫЕ" xr:uid="{00000000-0004-0000-0000-000055040000}"/>
    <hyperlink ref="I3943:I3944" location="КЛЮЧ_ГАЕЧНЫЙ_РАЗВОДНОЙ_ЦЕЛЬНОМЕТАЛЛИЧЕСКИЙ_ХРОМВАНАДИЕВАЯ_СТАЛЬ__ГОСТ_7275_75" display="КЛЮЧИ РАЗВОДНЫЕ" xr:uid="{00000000-0004-0000-0000-000056040000}"/>
    <hyperlink ref="I3951:I3952" location="КЛЮЧ_ГАЕЧНЫЙ_РАЗВОДНОЙ_ЦЕЛЬНОМЕТАЛЛИЧЕСКИЙ_ХРОМВАНАДИЕВАЯ_СТАЛЬ__ГОСТ_7275_75" display="КЛЮЧИ РАЗВОДНЫЕ" xr:uid="{00000000-0004-0000-0000-000057040000}"/>
    <hyperlink ref="I3955:I3956" location="КЛЮЧ_ГАЕЧНЫЙ_РАЗВОДНОЙ_ЦЕЛЬНОМЕТАЛЛИЧЕСКИЙ_ХРОМВАНАДИЕВАЯ_СТАЛЬ__ГОСТ_7275_75" display="КЛЮЧИ РАЗВОДНЫЕ" xr:uid="{00000000-0004-0000-0000-000058040000}"/>
    <hyperlink ref="I3965:I3966" location="КЛЮЧ_ГАЕЧНЫЙ_РАЗВОДНОЙ_ЦЕЛЬНОМЕТАЛЛИЧЕСКИЙ_ХРОМВАНАДИЕВАЯ_СТАЛЬ__ГОСТ_7275_75" display="КЛЮЧИ РАЗВОДНЫЕ" xr:uid="{00000000-0004-0000-0000-000059040000}"/>
    <hyperlink ref="I3972:I3973" location="КЛЮЧ_ГАЕЧНЫЙ_РАЗВОДНОЙ_ЦЕЛЬНОМЕТАЛЛИЧЕСКИЙ_ХРОМВАНАДИЕВАЯ_СТАЛЬ__ГОСТ_7275_75" display="КЛЮЧИ РАЗВОДНЫЕ" xr:uid="{00000000-0004-0000-0000-00005A040000}"/>
    <hyperlink ref="I3981:I3982" location="КЛЮЧ_ГАЕЧНЫЙ_РАЗВОДНОЙ_ЦЕЛЬНОМЕТАЛЛИЧЕСКИЙ_ХРОМВАНАДИЕВАЯ_СТАЛЬ__ГОСТ_7275_75" display="КЛЮЧИ РАЗВОДНЫЕ" xr:uid="{00000000-0004-0000-0000-00005B040000}"/>
    <hyperlink ref="I3988:I3989" location="КЛЮЧ_ГАЕЧНЫЙ_РАЗВОДНОЙ_ЦЕЛЬНОМЕТАЛЛИЧЕСКИЙ_ХРОМВАНАДИЕВАЯ_СТАЛЬ__ГОСТ_7275_75" display="КЛЮЧИ РАЗВОДНЫЕ" xr:uid="{00000000-0004-0000-0000-00005C040000}"/>
    <hyperlink ref="I4010:I4011" location="КЛЮЧ_ГАЕЧНЫЙ_РАЗВОДНОЙ_ЦЕЛЬНОМЕТАЛЛИЧЕСКИЙ_ХРОМВАНАДИЕВАЯ_СТАЛЬ__ГОСТ_7275_75" display="КЛЮЧИ РАЗВОДНЫЕ" xr:uid="{00000000-0004-0000-0000-00005D040000}"/>
    <hyperlink ref="I4013:I4014" location="КЛЮЧ_ГАЕЧНЫЙ_РАЗВОДНОЙ_ЦЕЛЬНОМЕТАЛЛИЧЕСКИЙ_ХРОМВАНАДИЕВАЯ_СТАЛЬ__ГОСТ_7275_75" display="КЛЮЧИ РАЗВОДНЫЕ" xr:uid="{00000000-0004-0000-0000-00005E040000}"/>
    <hyperlink ref="I4016:I4017" location="КЛЮЧ_ГАЕЧНЫЙ_РАЗВОДНОЙ_ЦЕЛЬНОМЕТАЛЛИЧЕСКИЙ_ХРОМВАНАДИЕВАЯ_СТАЛЬ__ГОСТ_7275_75" display="КЛЮЧИ РАЗВОДНЫЕ" xr:uid="{00000000-0004-0000-0000-00005F040000}"/>
    <hyperlink ref="I4023:I4024" location="КЛЮЧ_ГАЕЧНЫЙ_РАЗВОДНОЙ_ЦЕЛЬНОМЕТАЛЛИЧЕСКИЙ_ХРОМВАНАДИЕВАЯ_СТАЛЬ__ГОСТ_7275_75" display="КЛЮЧИ РАЗВОДНЫЕ" xr:uid="{00000000-0004-0000-0000-000060040000}"/>
    <hyperlink ref="I4026:I4027" location="КЛЮЧ_ГАЕЧНЫЙ_РАЗВОДНОЙ_ЦЕЛЬНОМЕТАЛЛИЧЕСКИЙ_ХРОМВАНАДИЕВАЯ_СТАЛЬ__ГОСТ_7275_75" display="КЛЮЧИ РАЗВОДНЫЕ" xr:uid="{00000000-0004-0000-0000-000061040000}"/>
    <hyperlink ref="I4029:I4030" location="КЛЮЧ_ГАЕЧНЫЙ_РАЗВОДНОЙ_ЦЕЛЬНОМЕТАЛЛИЧЕСКИЙ_ХРОМВАНАДИЕВАЯ_СТАЛЬ__ГОСТ_7275_75" display="КЛЮЧИ РАЗВОДНЫЕ" xr:uid="{00000000-0004-0000-0000-000062040000}"/>
    <hyperlink ref="I4036:I4037" location="КЛЮЧ_ГАЕЧНЫЙ_РАЗВОДНОЙ_ЦЕЛЬНОМЕТАЛЛИЧЕСКИЙ_ХРОМВАНАДИЕВАЯ_СТАЛЬ__ГОСТ_7275_75" display="КЛЮЧИ РАЗВОДНЫЕ" xr:uid="{00000000-0004-0000-0000-000063040000}"/>
    <hyperlink ref="I4043:I4044" location="КЛЮЧ_ГАЕЧНЫЙ_РАЗВОДНОЙ_ЦЕЛЬНОМЕТАЛЛИЧЕСКИЙ_ХРОМВАНАДИЕВАЯ_СТАЛЬ__ГОСТ_7275_75" display="КЛЮЧИ РАЗВОДНЫЕ" xr:uid="{00000000-0004-0000-0000-000064040000}"/>
    <hyperlink ref="I4046:I4047" location="КЛЮЧ_ГАЕЧНЫЙ_РАЗВОДНОЙ_ЦЕЛЬНОМЕТАЛЛИЧЕСКИЙ_ХРОМВАНАДИЕВАЯ_СТАЛЬ__ГОСТ_7275_75" display="КЛЮЧИ РАЗВОДНЫЕ" xr:uid="{00000000-0004-0000-0000-000065040000}"/>
    <hyperlink ref="I4057:I4058" location="КЛЮЧ_ГАЕЧНЫЙ_РАЗВОДНОЙ_ЦЕЛЬНОМЕТАЛЛИЧЕСКИЙ_ХРОМВАНАДИЕВАЯ_СТАЛЬ__ГОСТ_7275_75" display="КЛЮЧИ РАЗВОДНЫЕ" xr:uid="{00000000-0004-0000-0000-000066040000}"/>
    <hyperlink ref="I4060:I4061" location="КЛЮЧ_ГАЕЧНЫЙ_РАЗВОДНОЙ_ЦЕЛЬНОМЕТАЛЛИЧЕСКИЙ_ХРОМВАНАДИЕВАЯ_СТАЛЬ__ГОСТ_7275_75" display="КЛЮЧИ РАЗВОДНЫЕ" xr:uid="{00000000-0004-0000-0000-000067040000}"/>
    <hyperlink ref="I4063:I4064" location="КЛЮЧ_ГАЕЧНЫЙ_РАЗВОДНОЙ_ЦЕЛЬНОМЕТАЛЛИЧЕСКИЙ_ХРОМВАНАДИЕВАЯ_СТАЛЬ__ГОСТ_7275_75" display="КЛЮЧИ РАЗВОДНЫЕ" xr:uid="{00000000-0004-0000-0000-000068040000}"/>
    <hyperlink ref="I4568:I4569" location="МЕТЧИК_МАШИННО_РУЧНОЙ_ДЛЯ_ЛЕВОЙ_МЕТРИЧЕСКОЙ_РЕЗЬБЫ_КОМПЛЕКТНЫЙ__СТАЛЬ_Р6М5___ГОСТ_3266_81" display="МЕТЧИКИ М/Р М ЛЕВЫЕ К-Т" xr:uid="{00000000-0004-0000-0000-000069040000}"/>
    <hyperlink ref="I4574:I4575" location="МЕТЧИК_МАШИННО_РУЧНОЙ_ДЛЯ_ЛЕВОЙ_МЕТРИЧЕСКОЙ_РЕЗЬБЫ_КОМПЛЕКТНЫЙ__СТАЛЬ_Р6М5___ГОСТ_3266_81" display="МЕТЧИКИ М/Р М ЛЕВЫЕ К-Т" xr:uid="{00000000-0004-0000-0000-00006A040000}"/>
    <hyperlink ref="I4579:I4580" location="МЕТЧИК_МАШИННО_РУЧНОЙ_ДЛЯ_ЛЕВОЙ_МЕТРИЧЕСКОЙ_РЕЗЬБЫ_КОМПЛЕКТНЫЙ__СТАЛЬ_Р6М5___ГОСТ_3266_81" display="МЕТЧИКИ М/Р М ЛЕВЫЕ К-Т" xr:uid="{00000000-0004-0000-0000-00006B040000}"/>
    <hyperlink ref="I4587:I4588" location="МЕТЧИК_МАШИННО_РУЧНОЙ_ДЛЯ_ЛЕВОЙ_МЕТРИЧЕСКОЙ_РЕЗЬБЫ_КОМПЛЕКТНЫЙ__СТАЛЬ_Р6М5___ГОСТ_3266_81" display="МЕТЧИКИ М/Р М ЛЕВЫЕ К-Т" xr:uid="{00000000-0004-0000-0000-00006C040000}"/>
    <hyperlink ref="I4590:I4591" location="МЕТЧИК_МАШИННО_РУЧНОЙ_ДЛЯ_ЛЕВОЙ_МЕТРИЧЕСКОЙ_РЕЗЬБЫ_КОМПЛЕКТНЫЙ__СТАЛЬ_Р6М5___ГОСТ_3266_81" display="МЕТЧИКИ М/Р М ЛЕВЫЕ К-Т" xr:uid="{00000000-0004-0000-0000-00006D040000}"/>
    <hyperlink ref="I4593:I4594" location="МЕТЧИК_МАШИННО_РУЧНОЙ_ДЛЯ_ЛЕВОЙ_МЕТРИЧЕСКОЙ_РЕЗЬБЫ_КОМПЛЕКТНЫЙ__СТАЛЬ_Р6М5___ГОСТ_3266_81" display="МЕТЧИКИ М/Р М ЛЕВЫЕ К-Т" xr:uid="{00000000-0004-0000-0000-00006E040000}"/>
    <hyperlink ref="I4596:I4597" location="МЕТЧИК_МАШИННО_РУЧНОЙ_ДЛЯ_ЛЕВОЙ_МЕТРИЧЕСКОЙ_РЕЗЬБЫ_КОМПЛЕКТНЫЙ__СТАЛЬ_Р6М5___ГОСТ_3266_81" display="МЕТЧИКИ М/Р М ЛЕВЫЕ К-Т" xr:uid="{00000000-0004-0000-0000-00006F040000}"/>
    <hyperlink ref="I4599:I4600" location="МЕТЧИК_МАШИННО_РУЧНОЙ_ДЛЯ_ЛЕВОЙ_МЕТРИЧЕСКОЙ_РЕЗЬБЫ_КОМПЛЕКТНЫЙ__СТАЛЬ_Р6М5___ГОСТ_3266_81" display="МЕТЧИКИ М/Р М ЛЕВЫЕ К-Т" xr:uid="{00000000-0004-0000-0000-000070040000}"/>
    <hyperlink ref="I4602:I4603" location="МЕТЧИК_МАШИННО_РУЧНОЙ_ДЛЯ_ЛЕВОЙ_МЕТРИЧЕСКОЙ_РЕЗЬБЫ_КОМПЛЕКТНЫЙ__СТАЛЬ_Р6М5___ГОСТ_3266_81" display="МЕТЧИКИ М/Р М ЛЕВЫЕ К-Т" xr:uid="{00000000-0004-0000-0000-000071040000}"/>
    <hyperlink ref="I4605:I4606" location="МЕТЧИК_МАШИННО_РУЧНОЙ_ДЛЯ_ЛЕВОЙ_МЕТРИЧЕСКОЙ_РЕЗЬБЫ_КОМПЛЕКТНЫЙ__СТАЛЬ_Р6М5___ГОСТ_3266_81" display="МЕТЧИКИ М/Р М ЛЕВЫЕ К-Т" xr:uid="{00000000-0004-0000-0000-000072040000}"/>
    <hyperlink ref="I4608:I4609" location="МЕТЧИК_МАШИННО_РУЧНОЙ_ДЛЯ_ЛЕВОЙ_МЕТРИЧЕСКОЙ_РЕЗЬБЫ_КОМПЛЕКТНЫЙ__СТАЛЬ_Р6М5___ГОСТ_3266_81" display="МЕТЧИКИ М/Р М ЛЕВЫЕ К-Т" xr:uid="{00000000-0004-0000-0000-000073040000}"/>
    <hyperlink ref="I4611:I4612" location="МЕТЧИК_МАШИННО_РУЧНОЙ_ДЛЯ_ЛЕВОЙ_МЕТРИЧЕСКОЙ_РЕЗЬБЫ_КОМПЛЕКТНЫЙ__СТАЛЬ_Р6М5___ГОСТ_3266_81" display="МЕТЧИКИ М/Р М ЛЕВЫЕ К-Т" xr:uid="{00000000-0004-0000-0000-000074040000}"/>
    <hyperlink ref="I4616:I4617" location="МЕТЧИК_МАШИННО_РУЧНОЙ_ДЛЯ_ЛЕВОЙ_МЕТРИЧЕСКОЙ_РЕЗЬБЫ_КОМПЛЕКТНЫЙ__СТАЛЬ_Р6М5___ГОСТ_3266_81" display="МЕТЧИКИ М/Р М ЛЕВЫЕ К-Т" xr:uid="{00000000-0004-0000-0000-000075040000}"/>
    <hyperlink ref="I4987:I4988" location="МЕТЧИК_МАШИННО_РУЧНОЙ_ДЛЯ_ЛЕВОЙ_МЕТРИЧЕСКОЙ_РЕЗЬБЫ_КОМПЛЕКТНЫЙ__СТАЛЬ_Р6М5___ГОСТ_3266_81" display="МЕТЧИКИ М/Р М ЛЕВЫЕ К-Т" xr:uid="{00000000-0004-0000-0000-000076040000}"/>
    <hyperlink ref="I5037:I5038" location="МЕТЧИК_МАШИННО_РУЧНОЙ_ДЛЯ_ЛЕВОЙ_МЕТРИЧЕСКОЙ_РЕЗЬБЫ_КОМПЛЕКТНЫЙ__СТАЛЬ_Р6М5___ГОСТ_3266_81" display="МЕТЧИКИ М/Р М ЛЕВЫЕ К-Т" xr:uid="{00000000-0004-0000-0000-000077040000}"/>
    <hyperlink ref="I5044:I5045" location="МЕТЧИК_МАШИННО_РУЧНОЙ_ДЛЯ_ЛЕВОЙ_МЕТРИЧЕСКОЙ_РЕЗЬБЫ_КОМПЛЕКТНЫЙ__СТАЛЬ_Р6М5___ГОСТ_3266_81" display="МЕТЧИКИ М/Р М ЛЕВЫЕ К-Т" xr:uid="{00000000-0004-0000-0000-000078040000}"/>
    <hyperlink ref="I5054:I5055" location="МЕТЧИК_МАШИННО_РУЧНОЙ_ДЛЯ_ЛЕВОЙ_МЕТРИЧЕСКОЙ_РЕЗЬБЫ_КОМПЛЕКТНЫЙ__СТАЛЬ_Р6М5___ГОСТ_3266_81" display="МЕТЧИКИ М/Р М ЛЕВЫЕ К-Т" xr:uid="{00000000-0004-0000-0000-000079040000}"/>
    <hyperlink ref="I5057:I5058" location="МЕТЧИК_МАШИННО_РУЧНОЙ_ДЛЯ_ЛЕВОЙ_МЕТРИЧЕСКОЙ_РЕЗЬБЫ_КОМПЛЕКТНЫЙ__СТАЛЬ_Р6М5___ГОСТ_3266_81" display="МЕТЧИКИ М/Р М ЛЕВЫЕ К-Т" xr:uid="{00000000-0004-0000-0000-00007A040000}"/>
    <hyperlink ref="I5064:I5065" location="МЕТЧИК_МАШИННО_РУЧНОЙ_ДЛЯ_ЛЕВОЙ_МЕТРИЧЕСКОЙ_РЕЗЬБЫ_КОМПЛЕКТНЫЙ__СТАЛЬ_Р6М5___ГОСТ_3266_81" display="МЕТЧИКИ М/Р М ЛЕВЫЕ К-Т" xr:uid="{00000000-0004-0000-0000-00007B040000}"/>
    <hyperlink ref="I5067:I5068" location="МЕТЧИК_МАШИННО_РУЧНОЙ_ДЛЯ_ЛЕВОЙ_МЕТРИЧЕСКОЙ_РЕЗЬБЫ_КОМПЛЕКТНЫЙ__СТАЛЬ_Р6М5___ГОСТ_3266_81" display="МЕТЧИКИ М/Р М ЛЕВЫЕ К-Т" xr:uid="{00000000-0004-0000-0000-00007C040000}"/>
    <hyperlink ref="I5074:I5075" location="МЕТЧИК_МАШИННО_РУЧНОЙ_ДЛЯ_ЛЕВОЙ_МЕТРИЧЕСКОЙ_РЕЗЬБЫ_КОМПЛЕКТНЫЙ__СТАЛЬ_Р6М5___ГОСТ_3266_81" display="МЕТЧИКИ М/Р М ЛЕВЫЕ К-Т" xr:uid="{00000000-0004-0000-0000-00007D040000}"/>
    <hyperlink ref="I5077:I5078" location="МЕТЧИК_МАШИННО_РУЧНОЙ_ДЛЯ_ЛЕВОЙ_МЕТРИЧЕСКОЙ_РЕЗЬБЫ_КОМПЛЕКТНЫЙ__СТАЛЬ_Р6М5___ГОСТ_3266_81" display="МЕТЧИКИ М/Р М ЛЕВЫЕ К-Т" xr:uid="{00000000-0004-0000-0000-00007E040000}"/>
    <hyperlink ref="I5081:I5082" location="МЕТЧИК_МАШИННО_РУЧНОЙ_ДЛЯ_ЛЕВОЙ_МЕТРИЧЕСКОЙ_РЕЗЬБЫ_КОМПЛЕКТНЫЙ__СТАЛЬ_Р6М5___ГОСТ_3266_81" display="МЕТЧИКИ М/Р М ЛЕВЫЕ К-Т" xr:uid="{00000000-0004-0000-0000-00007F040000}"/>
    <hyperlink ref="I5086:I5087" location="МЕТЧИК_МАШИННО_РУЧНОЙ_ДЛЯ_ЛЕВОЙ_МЕТРИЧЕСКОЙ_РЕЗЬБЫ_КОМПЛЕКТНЫЙ__СТАЛЬ_Р6М5___ГОСТ_3266_81" display="МЕТЧИКИ М/Р М ЛЕВЫЕ К-Т" xr:uid="{00000000-0004-0000-0000-000080040000}"/>
    <hyperlink ref="I5089:I5090" location="МЕТЧИК_МАШИННО_РУЧНОЙ_ДЛЯ_ЛЕВОЙ_МЕТРИЧЕСКОЙ_РЕЗЬБЫ_КОМПЛЕКТНЫЙ__СТАЛЬ_Р6М5___ГОСТ_3266_81" display="МЕТЧИКИ М/Р М ЛЕВЫЕ К-Т" xr:uid="{00000000-0004-0000-0000-000081040000}"/>
    <hyperlink ref="I5094:I5095" location="МЕТЧИК_МАШИННО_РУЧНОЙ_ДЛЯ_ЛЕВОЙ_МЕТРИЧЕСКОЙ_РЕЗЬБЫ_КОМПЛЕКТНЫЙ__СТАЛЬ_Р6М5___ГОСТ_3266_81" display="МЕТЧИКИ М/Р М ЛЕВЫЕ К-Т" xr:uid="{00000000-0004-0000-0000-000082040000}"/>
    <hyperlink ref="I5100:I5101" location="МЕТЧИК_МАШИННО_РУЧНОЙ_ДЛЯ_ЛЕВОЙ_МЕТРИЧЕСКОЙ_РЕЗЬБЫ_КОМПЛЕКТНЫЙ__СТАЛЬ_Р6М5___ГОСТ_3266_81" display="МЕТЧИКИ М/Р М ЛЕВЫЕ К-Т" xr:uid="{00000000-0004-0000-0000-000083040000}"/>
    <hyperlink ref="I5103:I5104" location="МЕТЧИК_МАШИННО_РУЧНОЙ_ДЛЯ_ЛЕВОЙ_МЕТРИЧЕСКОЙ_РЕЗЬБЫ_КОМПЛЕКТНЫЙ__СТАЛЬ_Р6М5___ГОСТ_3266_81" display="МЕТЧИКИ М/Р М ЛЕВЫЕ К-Т" xr:uid="{00000000-0004-0000-0000-000084040000}"/>
    <hyperlink ref="I5187:I5188" location="ПЛАШКА_КРУГЛАЯ_ДЛЯ_МЕТРИЧЕСКОЙ_РЕЗЬБЫ__КЛАСС_ТОЧНОСТИ_6g__СТАЛЬ_Р6М5__ГОСТ_9740_71" display="ПЛАШКИ М Р6М5" xr:uid="{00000000-0004-0000-0000-000085040000}"/>
    <hyperlink ref="I5194:I5195" location="ПЛАШКА_КРУГЛАЯ_ДЛЯ_МЕТРИЧЕСКОЙ_РЕЗЬБЫ__КЛАСС_ТОЧНОСТИ_6g__СТАЛЬ_Р6М5__ГОСТ_9740_71" display="ПЛАШКИ М Р6М5" xr:uid="{00000000-0004-0000-0000-000086040000}"/>
    <hyperlink ref="I5197:I5198" location="ПЛАШКА_КРУГЛАЯ_ДЛЯ_МЕТРИЧЕСКОЙ_РЕЗЬБЫ__КЛАСС_ТОЧНОСТИ_6g__СТАЛЬ_Р6М5__ГОСТ_9740_71" display="ПЛАШКИ М Р6М5" xr:uid="{00000000-0004-0000-0000-000087040000}"/>
    <hyperlink ref="I5200:I5201" location="ПЛАШКА_КРУГЛАЯ_ДЛЯ_МЕТРИЧЕСКОЙ_РЕЗЬБЫ__КЛАСС_ТОЧНОСТИ_6g__СТАЛЬ_Р6М5__ГОСТ_9740_71" display="ПЛАШКИ М Р6М5" xr:uid="{00000000-0004-0000-0000-000088040000}"/>
    <hyperlink ref="I5203:I5204" location="ПЛАШКА_КРУГЛАЯ_ДЛЯ_МЕТРИЧЕСКОЙ_РЕЗЬБЫ__КЛАСС_ТОЧНОСТИ_6g__СТАЛЬ_Р6М5__ГОСТ_9740_71" display="ПЛАШКИ М Р6М5" xr:uid="{00000000-0004-0000-0000-000089040000}"/>
    <hyperlink ref="I5206:I5207" location="ПЛАШКА_КРУГЛАЯ_ДЛЯ_МЕТРИЧЕСКОЙ_РЕЗЬБЫ__КЛАСС_ТОЧНОСТИ_6g__СТАЛЬ_Р6М5__ГОСТ_9740_71" display="ПЛАШКИ М Р6М5" xr:uid="{00000000-0004-0000-0000-00008A040000}"/>
    <hyperlink ref="I5213:I5214" location="ПЛАШКА_КРУГЛАЯ_ДЛЯ_МЕТРИЧЕСКОЙ_РЕЗЬБЫ__КЛАСС_ТОЧНОСТИ_6g__СТАЛЬ_Р6М5__ГОСТ_9740_71" display="ПЛАШКИ М Р6М5" xr:uid="{00000000-0004-0000-0000-00008B040000}"/>
    <hyperlink ref="I5218:I5219" location="ПЛАШКА_КРУГЛАЯ_ДЛЯ_МЕТРИЧЕСКОЙ_РЕЗЬБЫ__КЛАСС_ТОЧНОСТИ_6g__СТАЛЬ_Р6М5__ГОСТ_9740_71" display="ПЛАШКИ М Р6М5" xr:uid="{00000000-0004-0000-0000-00008C040000}"/>
    <hyperlink ref="I5229:I5230" location="ПЛАШКА_КРУГЛАЯ_ДЛЯ_МЕТРИЧЕСКОЙ_РЕЗЬБЫ__КЛАСС_ТОЧНОСТИ_6g__СТАЛЬ_Р6М5__ГОСТ_9740_71" display="ПЛАШКИ М Р6М5" xr:uid="{00000000-0004-0000-0000-00008D040000}"/>
    <hyperlink ref="I5306:I5307" location="ПЛАШКА_КРУГЛАЯ_ДЛЯ_МЕТРИЧЕСКОЙ_РЕЗЬБЫ__КЛАСС_ТОЧНОСТИ_6g__СТАЛЬ_Р6М5__ГОСТ_9740_71" display="ПЛАШКИ М Р6М5" xr:uid="{00000000-0004-0000-0000-00008E040000}"/>
    <hyperlink ref="I5315:I5316" location="ПЛАШКА_КРУГЛАЯ_ДЛЯ_МЕТРИЧЕСКОЙ_РЕЗЬБЫ__КЛАСС_ТОЧНОСТИ_6g__СТАЛЬ_Р6М5__ГОСТ_9740_71" display="ПЛАШКИ М Р6М5" xr:uid="{00000000-0004-0000-0000-00008F040000}"/>
    <hyperlink ref="I5398:I5399" location="ПЛАШКА_КРУГЛАЯ_ДЛЯ_МЕТРИЧЕСКОЙ_РЕЗЬБЫ__КЛАСС_ТОЧНОСТИ_6g__СТАЛЬ_Р6М5__ГОСТ_9740_71" display="ПЛАШКИ М Р6М5" xr:uid="{00000000-0004-0000-0000-000090040000}"/>
    <hyperlink ref="I5401:I5402" location="ПЛАШКА_КРУГЛАЯ_ДЛЯ_МЕТРИЧЕСКОЙ_РЕЗЬБЫ__КЛАСС_ТОЧНОСТИ_6g__СТАЛЬ_Р6М5__ГОСТ_9740_71" display="ПЛАШКИ М Р6М5" xr:uid="{00000000-0004-0000-0000-000091040000}"/>
    <hyperlink ref="I5404:I5405" location="ПЛАШКА_КРУГЛАЯ_ДЛЯ_МЕТРИЧЕСКОЙ_РЕЗЬБЫ__КЛАСС_ТОЧНОСТИ_6g__СТАЛЬ_Р6М5__ГОСТ_9740_71" display="ПЛАШКИ М Р6М5" xr:uid="{00000000-0004-0000-0000-000092040000}"/>
    <hyperlink ref="I5407:I5408" location="ПЛАШКА_КРУГЛАЯ_ДЛЯ_МЕТРИЧЕСКОЙ_РЕЗЬБЫ__КЛАСС_ТОЧНОСТИ_6g__СТАЛЬ_Р6М5__ГОСТ_9740_71" display="ПЛАШКИ М Р6М5" xr:uid="{00000000-0004-0000-0000-000093040000}"/>
    <hyperlink ref="I5453:I5454" location="ПЛАШКА_КРУГЛАЯ_ДЛЯ_МЕТРИЧЕСКОЙ_РЕЗЬБЫ__КЛАСС_ТОЧНОСТИ_6g__СТАЛЬ_Р6М5__ГОСТ_9740_71" display="ПЛАШКИ М Р6М5" xr:uid="{00000000-0004-0000-0000-000094040000}"/>
    <hyperlink ref="I5456:I5457" location="ПЛАШКА_КРУГЛАЯ_ДЛЯ_МЕТРИЧЕСКОЙ_РЕЗЬБЫ__КЛАСС_ТОЧНОСТИ_6g__СТАЛЬ_Р6М5__ГОСТ_9740_71" display="ПЛАШКИ М Р6М5" xr:uid="{00000000-0004-0000-0000-000095040000}"/>
    <hyperlink ref="I5463:I5464" location="ПЛАШКА_КРУГЛАЯ_ДЛЯ_МЕТРИЧЕСКОЙ_РЕЗЬБЫ__КЛАСС_ТОЧНОСТИ_6g__СТАЛЬ_Р6М5__ГОСТ_9740_71" display="ПЛАШКИ М Р6М5" xr:uid="{00000000-0004-0000-0000-000096040000}"/>
    <hyperlink ref="I5466:I5467" location="ПЛАШКА_КРУГЛАЯ_ДЛЯ_МЕТРИЧЕСКОЙ_РЕЗЬБЫ__КЛАСС_ТОЧНОСТИ_6g__СТАЛЬ_Р6М5__ГОСТ_9740_71" display="ПЛАШКИ М Р6М5" xr:uid="{00000000-0004-0000-0000-000097040000}"/>
    <hyperlink ref="I5477:I5478" location="ПЛАШКА_КРУГЛАЯ_ДЛЯ_МЕТРИЧЕСКОЙ_РЕЗЬБЫ__КЛАСС_ТОЧНОСТИ_6g__СТАЛЬ_Р6М5__ГОСТ_9740_71" display="ПЛАШКИ М Р6М5" xr:uid="{00000000-0004-0000-0000-000098040000}"/>
    <hyperlink ref="I5481:I5482" location="ПЛАШКА_КРУГЛАЯ_ДЛЯ_МЕТРИЧЕСКОЙ_РЕЗЬБЫ__КЛАСС_ТОЧНОСТИ_6g__СТАЛЬ_Р6М5__ГОСТ_9740_71" display="ПЛАШКИ М Р6М5" xr:uid="{00000000-0004-0000-0000-000099040000}"/>
    <hyperlink ref="I5496:I5497" location="ПЛАШКА_КРУГЛАЯ_ДЛЯ_МЕТРИЧЕСКОЙ_РЕЗЬБЫ__КЛАСС_ТОЧНОСТИ_6g__СТАЛЬ_Р6М5__ГОСТ_9740_71" display="ПЛАШКИ М Р6М5" xr:uid="{00000000-0004-0000-0000-00009A040000}"/>
    <hyperlink ref="I5510:I5511" location="ПЛАШКА_КРУГЛАЯ_ДЛЯ_МЕТРИЧЕСКОЙ_РЕЗЬБЫ__КЛАСС_ТОЧНОСТИ_6g__СТАЛЬ_Р6М5__ГОСТ_9740_71" display="ПЛАШКИ М Р6М5" xr:uid="{00000000-0004-0000-0000-00009B040000}"/>
    <hyperlink ref="I5525:I5526" location="ПЛАШКА_КРУГЛАЯ_ДЛЯ_МЕТРИЧЕСКОЙ_РЕЗЬБЫ__КЛАСС_ТОЧНОСТИ_6g__СТАЛЬ_Р6М5__ГОСТ_9740_71" display="ПЛАШКИ М Р6М5" xr:uid="{00000000-0004-0000-0000-00009C040000}"/>
    <hyperlink ref="I5535:I5536" location="ПЛАШКА_КРУГЛАЯ_ДЛЯ_МЕТРИЧЕСКОЙ_РЕЗЬБЫ__КЛАСС_ТОЧНОСТИ_6g__СТАЛЬ_Р6М5__ГОСТ_9740_71" display="ПЛАШКИ М Р6М5" xr:uid="{00000000-0004-0000-0000-00009D040000}"/>
    <hyperlink ref="I5546:I5547" location="ПЛАШКА_КРУГЛАЯ_ДЛЯ_МЕТРИЧЕСКОЙ_РЕЗЬБЫ__КЛАСС_ТОЧНОСТИ_6g__СТАЛЬ_Р6М5__ГОСТ_9740_71" display="ПЛАШКИ М Р6М5" xr:uid="{00000000-0004-0000-0000-00009E040000}"/>
    <hyperlink ref="I5549:I5550" location="ПЛАШКА_КРУГЛАЯ_ДЛЯ_МЕТРИЧЕСКОЙ_РЕЗЬБЫ__КЛАСС_ТОЧНОСТИ_6g__СТАЛЬ_Р6М5__ГОСТ_9740_71" display="ПЛАШКИ М Р6М5" xr:uid="{00000000-0004-0000-0000-00009F040000}"/>
    <hyperlink ref="I5552:I5553" location="ПЛАШКА_КРУГЛАЯ_ДЛЯ_МЕТРИЧЕСКОЙ_РЕЗЬБЫ__КЛАСС_ТОЧНОСТИ_6g__СТАЛЬ_Р6М5__ГОСТ_9740_71" display="ПЛАШКИ М Р6М5" xr:uid="{00000000-0004-0000-0000-0000A0040000}"/>
    <hyperlink ref="I5555:I5556" location="ПЛАШКА_КРУГЛАЯ_ДЛЯ_МЕТРИЧЕСКОЙ_РЕЗЬБЫ__КЛАСС_ТОЧНОСТИ_6g__СТАЛЬ_Р6М5__ГОСТ_9740_71" display="ПЛАШКИ М Р6М5" xr:uid="{00000000-0004-0000-0000-0000A1040000}"/>
    <hyperlink ref="I5558:I5559" location="ПЛАШКА_КРУГЛАЯ_ДЛЯ_МЕТРИЧЕСКОЙ_РЕЗЬБЫ__КЛАСС_ТОЧНОСТИ_6g__СТАЛЬ_Р6М5__ГОСТ_9740_71" display="ПЛАШКИ М Р6М5" xr:uid="{00000000-0004-0000-0000-0000A2040000}"/>
    <hyperlink ref="I5588:I5589" location="РАЗВЕРТКА_РУЧНАЯ_ЦИЛИНДРИЧЕСКАЯ_РЕГУЛИРУЕМАЯ__СТАЛЬ_9ХС__ГОСТ_7722_77" display="РАЗВЕРТКИ РЕГУЛИРУЕМЫЕ" xr:uid="{00000000-0004-0000-0000-0000A3040000}"/>
    <hyperlink ref="I5659:I5660" location="РАЗВЕРТКА_РУЧНАЯ_ЦИЛИНДРИЧЕСКАЯ_РЕГУЛИРУЕМАЯ__СТАЛЬ_9ХС__ГОСТ_7722_77" display="РАЗВЕРТКИ РЕГУЛИРУЕМЫЕ" xr:uid="{00000000-0004-0000-0000-0000A4040000}"/>
    <hyperlink ref="I5682:I5683" location="РАЗВЕРТКА_РУЧНАЯ_ЦИЛИНДРИЧЕСКАЯ_РЕГУЛИРУЕМАЯ__СТАЛЬ_9ХС__ГОСТ_7722_77" display="РАЗВЕРТКИ РЕГУЛИРУЕМЫЕ" xr:uid="{00000000-0004-0000-0000-0000A5040000}"/>
    <hyperlink ref="I5685:I5686" location="РАЗВЕРТКА_РУЧНАЯ_ЦИЛИНДРИЧЕСКАЯ_РЕГУЛИРУЕМАЯ__СТАЛЬ_9ХС__ГОСТ_7722_77" display="РАЗВЕРТКИ РЕГУЛИРУЕМЫЕ" xr:uid="{00000000-0004-0000-0000-0000A6040000}"/>
    <hyperlink ref="I5701:I5702" location="РАЗВЕРТКА_РУЧНАЯ_ЦИЛИНДРИЧЕСКАЯ_РЕГУЛИРУЕМАЯ__СТАЛЬ_9ХС__ГОСТ_7722_77" display="РАЗВЕРТКИ РЕГУЛИРУЕМЫЕ" xr:uid="{00000000-0004-0000-0000-0000A7040000}"/>
    <hyperlink ref="I5704:I5705" location="РАЗВЕРТКА_РУЧНАЯ_ЦИЛИНДРИЧЕСКАЯ_РЕГУЛИРУЕМАЯ__СТАЛЬ_9ХС__ГОСТ_7722_77" display="РАЗВЕРТКИ РЕГУЛИРУЕМЫЕ" xr:uid="{00000000-0004-0000-0000-0000A8040000}"/>
    <hyperlink ref="I5717:I5718" location="РАЗВЕРТКА_РУЧНАЯ_ЦИЛИНДРИЧЕСКАЯ_РЕГУЛИРУЕМАЯ__СТАЛЬ_9ХС__ГОСТ_7722_77" display="РАЗВЕРТКИ РЕГУЛИРУЕМЫЕ" xr:uid="{00000000-0004-0000-0000-0000A9040000}"/>
    <hyperlink ref="I5720:I5721" location="РАЗВЕРТКА_РУЧНАЯ_ЦИЛИНДРИЧЕСКАЯ_РЕГУЛИРУЕМАЯ__СТАЛЬ_9ХС__ГОСТ_7722_77" display="РАЗВЕРТКИ РЕГУЛИРУЕМЫЕ" xr:uid="{00000000-0004-0000-0000-0000AA040000}"/>
    <hyperlink ref="I5734:I5735" location="РАЗВЕРТКА_РУЧНАЯ_ЦИЛИНДРИЧЕСКАЯ_РЕГУЛИРУЕМАЯ__СТАЛЬ_9ХС__ГОСТ_7722_77" display="РАЗВЕРТКИ РЕГУЛИРУЕМЫЕ" xr:uid="{00000000-0004-0000-0000-0000AB040000}"/>
    <hyperlink ref="I5740:I5741" location="РАЗВЕРТКА_РУЧНАЯ_ЦИЛИНДРИЧЕСКАЯ_РЕГУЛИРУЕМАЯ__СТАЛЬ_9ХС__ГОСТ_7722_77" display="РАЗВЕРТКИ РЕГУЛИРУЕМЫЕ" xr:uid="{00000000-0004-0000-0000-0000AC040000}"/>
    <hyperlink ref="I5743:I5744" location="РАЗВЕРТКА_РУЧНАЯ_ЦИЛИНДРИЧЕСКАЯ_РЕГУЛИРУЕМАЯ__СТАЛЬ_9ХС__ГОСТ_7722_77" display="РАЗВЕРТКИ РЕГУЛИРУЕМЫЕ" xr:uid="{00000000-0004-0000-0000-0000AD040000}"/>
    <hyperlink ref="I5749:I5750" location="РАЗВЕРТКА_РУЧНАЯ_ЦИЛИНДРИЧЕСКАЯ_РЕГУЛИРУЕМАЯ__СТАЛЬ_9ХС__ГОСТ_7722_77" display="РАЗВЕРТКИ РЕГУЛИРУЕМЫЕ" xr:uid="{00000000-0004-0000-0000-0000AE040000}"/>
    <hyperlink ref="I5756:I5757" location="РАЗВЕРТКА_РУЧНАЯ_ЦИЛИНДРИЧЕСКАЯ_РЕГУЛИРУЕМАЯ__СТАЛЬ_9ХС__ГОСТ_7722_77" display="РАЗВЕРТКИ РЕГУЛИРУЕМЫЕ" xr:uid="{00000000-0004-0000-0000-0000AF040000}"/>
    <hyperlink ref="I5774:I5775" location="РАЗВЕРТКА_РУЧНАЯ_ЦИЛИНДРИЧЕСКАЯ_РЕГУЛИРУЕМАЯ__СТАЛЬ_9ХС__ГОСТ_7722_77" display="РАЗВЕРТКИ РЕГУЛИРУЕМЫЕ" xr:uid="{00000000-0004-0000-0000-0000B0040000}"/>
    <hyperlink ref="I5777:I5778" location="РАЗВЕРТКА_РУЧНАЯ_ЦИЛИНДРИЧЕСКАЯ_РЕГУЛИРУЕМАЯ__СТАЛЬ_9ХС__ГОСТ_7722_77" display="РАЗВЕРТКИ РЕГУЛИРУЕМЫЕ" xr:uid="{00000000-0004-0000-0000-0000B1040000}"/>
    <hyperlink ref="I5780:I5781" location="РАЗВЕРТКА_РУЧНАЯ_ЦИЛИНДРИЧЕСКАЯ_РЕГУЛИРУЕМАЯ__СТАЛЬ_9ХС__ГОСТ_7722_77" display="РАЗВЕРТКИ РЕГУЛИРУЕМЫЕ" xr:uid="{00000000-0004-0000-0000-0000B2040000}"/>
    <hyperlink ref="I5783:I5784" location="РАЗВЕРТКА_РУЧНАЯ_ЦИЛИНДРИЧЕСКАЯ_РЕГУЛИРУЕМАЯ__СТАЛЬ_9ХС__ГОСТ_7722_77" display="РАЗВЕРТКИ РЕГУЛИРУЕМЫЕ" xr:uid="{00000000-0004-0000-0000-0000B3040000}"/>
    <hyperlink ref="I5791:I5792" location="РАЗВЕРТКА_РУЧНАЯ_ЦИЛИНДРИЧЕСКАЯ_РЕГУЛИРУЕМАЯ__СТАЛЬ_9ХС__ГОСТ_7722_77" display="РАЗВЕРТКИ РЕГУЛИРУЕМЫЕ" xr:uid="{00000000-0004-0000-0000-0000B4040000}"/>
    <hyperlink ref="I5794:I5795" location="РАЗВЕРТКА_РУЧНАЯ_ЦИЛИНДРИЧЕСКАЯ_РЕГУЛИРУЕМАЯ__СТАЛЬ_9ХС__ГОСТ_7722_77" display="РАЗВЕРТКИ РЕГУЛИРУЕМЫЕ" xr:uid="{00000000-0004-0000-0000-0000B5040000}"/>
    <hyperlink ref="I5797:I5798" location="РАЗВЕРТКА_РУЧНАЯ_ЦИЛИНДРИЧЕСКАЯ_РЕГУЛИРУЕМАЯ__СТАЛЬ_9ХС__ГОСТ_7722_77" display="РАЗВЕРТКИ РЕГУЛИРУЕМЫЕ" xr:uid="{00000000-0004-0000-0000-0000B6040000}"/>
    <hyperlink ref="I5800:I5801" location="РАЗВЕРТКА_РУЧНАЯ_ЦИЛИНДРИЧЕСКАЯ_РЕГУЛИРУЕМАЯ__СТАЛЬ_9ХС__ГОСТ_7722_77" display="РАЗВЕРТКИ РЕГУЛИРУЕМЫЕ" xr:uid="{00000000-0004-0000-0000-0000B7040000}"/>
    <hyperlink ref="I5809:I5810" location="РАЗВЕРТКА_РУЧНАЯ_ЦИЛИНДРИЧЕСКАЯ_РЕГУЛИРУЕМАЯ__СТАЛЬ_9ХС__ГОСТ_7722_77" display="РАЗВЕРТКИ РЕГУЛИРУЕМЫЕ" xr:uid="{00000000-0004-0000-0000-0000B8040000}"/>
    <hyperlink ref="I5812:I5813" location="РАЗВЕРТКА_РУЧНАЯ_ЦИЛИНДРИЧЕСКАЯ_РЕГУЛИРУЕМАЯ__СТАЛЬ_9ХС__ГОСТ_7722_77" display="РАЗВЕРТКИ РЕГУЛИРУЕМЫЕ" xr:uid="{00000000-0004-0000-0000-0000B9040000}"/>
    <hyperlink ref="I5836:I5837" location="РАЗВЕРТКА_РУЧНАЯ_ЦИЛИНДРИЧЕСКАЯ_РЕГУЛИРУЕМАЯ__СТАЛЬ_9ХС__ГОСТ_7722_77" display="РАЗВЕРТКИ РЕГУЛИРУЕМЫЕ" xr:uid="{00000000-0004-0000-0000-0000BA040000}"/>
    <hyperlink ref="I5839:I5840" location="РАЗВЕРТКА_РУЧНАЯ_ЦИЛИНДРИЧЕСКАЯ_РЕГУЛИРУЕМАЯ__СТАЛЬ_9ХС__ГОСТ_7722_77" display="РАЗВЕРТКИ РЕГУЛИРУЕМЫЕ" xr:uid="{00000000-0004-0000-0000-0000BB040000}"/>
    <hyperlink ref="I5842:I5843" location="РАЗВЕРТКА_РУЧНАЯ_ЦИЛИНДРИЧЕСКАЯ_РЕГУЛИРУЕМАЯ__СТАЛЬ_9ХС__ГОСТ_7722_77" display="РАЗВЕРТКИ РЕГУЛИРУЕМЫЕ" xr:uid="{00000000-0004-0000-0000-0000BC040000}"/>
    <hyperlink ref="I5855:I5856" location="РАЗВЕРТКА_РУЧНАЯ_ЦИЛИНДРИЧЕСКАЯ_РЕГУЛИРУЕМАЯ__СТАЛЬ_9ХС__ГОСТ_7722_77" display="РАЗВЕРТКИ РЕГУЛИРУЕМЫЕ" xr:uid="{00000000-0004-0000-0000-0000BD040000}"/>
    <hyperlink ref="I5858:I5859" location="РАЗВЕРТКА_РУЧНАЯ_ЦИЛИНДРИЧЕСКАЯ_РЕГУЛИРУЕМАЯ__СТАЛЬ_9ХС__ГОСТ_7722_77" display="РАЗВЕРТКИ РЕГУЛИРУЕМЫЕ" xr:uid="{00000000-0004-0000-0000-0000BE040000}"/>
    <hyperlink ref="I5861:I5862" location="РАЗВЕРТКА_РУЧНАЯ_ЦИЛИНДРИЧЕСКАЯ_РЕГУЛИРУЕМАЯ__СТАЛЬ_9ХС__ГОСТ_7722_77" display="РАЗВЕРТКИ РЕГУЛИРУЕМЫЕ" xr:uid="{00000000-0004-0000-0000-0000BF040000}"/>
    <hyperlink ref="I5887:I5888" location="РАЗВЕРТКА_РУЧНАЯ_ЦИЛИНДРИЧЕСКАЯ_РЕГУЛИРУЕМАЯ__СТАЛЬ_9ХС__ГОСТ_7722_77" display="РАЗВЕРТКИ РЕГУЛИРУЕМЫЕ" xr:uid="{00000000-0004-0000-0000-0000C0040000}"/>
    <hyperlink ref="I5890:I5891" location="РАЗВЕРТКА_РУЧНАЯ_ЦИЛИНДРИЧЕСКАЯ_РЕГУЛИРУЕМАЯ__СТАЛЬ_9ХС__ГОСТ_7722_77" display="РАЗВЕРТКИ РЕГУЛИРУЕМЫЕ" xr:uid="{00000000-0004-0000-0000-0000C1040000}"/>
    <hyperlink ref="I5893:I5894" location="РАЗВЕРТКА_РУЧНАЯ_ЦИЛИНДРИЧЕСКАЯ_РЕГУЛИРУЕМАЯ__СТАЛЬ_9ХС__ГОСТ_7722_77" display="РАЗВЕРТКИ РЕГУЛИРУЕМЫЕ" xr:uid="{00000000-0004-0000-0000-0000C2040000}"/>
    <hyperlink ref="I5901:I5902" location="РАЗВЕРТКА_РУЧНАЯ_ЦИЛИНДРИЧЕСКАЯ_РЕГУЛИРУЕМАЯ__СТАЛЬ_9ХС__ГОСТ_7722_77" display="РАЗВЕРТКИ РЕГУЛИРУЕМЫЕ" xr:uid="{00000000-0004-0000-0000-0000C3040000}"/>
    <hyperlink ref="I5904:I5905" location="РАЗВЕРТКА_РУЧНАЯ_ЦИЛИНДРИЧЕСКАЯ_РЕГУЛИРУЕМАЯ__СТАЛЬ_9ХС__ГОСТ_7722_77" display="РАЗВЕРТКИ РЕГУЛИРУЕМЫЕ" xr:uid="{00000000-0004-0000-0000-0000C4040000}"/>
    <hyperlink ref="I5907:I5908" location="РАЗВЕРТКА_РУЧНАЯ_ЦИЛИНДРИЧЕСКАЯ_РЕГУЛИРУЕМАЯ__СТАЛЬ_9ХС__ГОСТ_7722_77" display="РАЗВЕРТКИ РЕГУЛИРУЕМЫЕ" xr:uid="{00000000-0004-0000-0000-0000C5040000}"/>
    <hyperlink ref="I5910:I5911" location="РАЗВЕРТКА_РУЧНАЯ_ЦИЛИНДРИЧЕСКАЯ_РЕГУЛИРУЕМАЯ__СТАЛЬ_9ХС__ГОСТ_7722_77" display="РАЗВЕРТКИ РЕГУЛИРУЕМЫЕ" xr:uid="{00000000-0004-0000-0000-0000C6040000}"/>
    <hyperlink ref="I5913:I5914" location="РАЗВЕРТКА_РУЧНАЯ_ЦИЛИНДРИЧЕСКАЯ_РЕГУЛИРУЕМАЯ__СТАЛЬ_9ХС__ГОСТ_7722_77" display="РАЗВЕРТКИ РЕГУЛИРУЕМЫЕ" xr:uid="{00000000-0004-0000-0000-0000C7040000}"/>
    <hyperlink ref="I5925:I5926" location="РАЗВЕРТКА_РУЧНАЯ_ЦИЛИНДРИЧЕСКАЯ_РЕГУЛИРУЕМАЯ__СТАЛЬ_9ХС__ГОСТ_7722_77" display="РАЗВЕРТКИ РЕГУЛИРУЕМЫЕ" xr:uid="{00000000-0004-0000-0000-0000C8040000}"/>
    <hyperlink ref="I5928:I5929" location="РАЗВЕРТКА_РУЧНАЯ_ЦИЛИНДРИЧЕСКАЯ_РЕГУЛИРУЕМАЯ__СТАЛЬ_9ХС__ГОСТ_7722_77" display="РАЗВЕРТКИ РЕГУЛИРУЕМЫЕ" xr:uid="{00000000-0004-0000-0000-0000C9040000}"/>
    <hyperlink ref="I5939:I5940" location="РАЗВЕРТКА_РУЧНАЯ_ЦИЛИНДРИЧЕСКАЯ_РЕГУЛИРУЕМАЯ__СТАЛЬ_9ХС__ГОСТ_7722_77" display="РАЗВЕРТКИ РЕГУЛИРУЕМЫЕ" xr:uid="{00000000-0004-0000-0000-0000CA040000}"/>
    <hyperlink ref="I5942:I5943" location="РАЗВЕРТКА_РУЧНАЯ_ЦИЛИНДРИЧЕСКАЯ_РЕГУЛИРУЕМАЯ__СТАЛЬ_9ХС__ГОСТ_7722_77" display="РАЗВЕРТКИ РЕГУЛИРУЕМЫЕ" xr:uid="{00000000-0004-0000-0000-0000CB040000}"/>
    <hyperlink ref="I5945:I5946" location="РАЗВЕРТКА_РУЧНАЯ_ЦИЛИНДРИЧЕСКАЯ_РЕГУЛИРУЕМАЯ__СТАЛЬ_9ХС__ГОСТ_7722_77" display="РАЗВЕРТКИ РЕГУЛИРУЕМЫЕ" xr:uid="{00000000-0004-0000-0000-0000CC040000}"/>
    <hyperlink ref="I5975:I5976" location="РАЗВЕРТКА_РУЧНАЯ_ЦИЛИНДРИЧЕСКАЯ_РЕГУЛИРУЕМАЯ__СТАЛЬ_9ХС__ГОСТ_7722_77" display="РАЗВЕРТКИ РЕГУЛИРУЕМЫЕ" xr:uid="{00000000-0004-0000-0000-0000CD040000}"/>
    <hyperlink ref="I5978:I5979" location="РАЗВЕРТКА_РУЧНАЯ_ЦИЛИНДРИЧЕСКАЯ_РЕГУЛИРУЕМАЯ__СТАЛЬ_9ХС__ГОСТ_7722_77" display="РАЗВЕРТКИ РЕГУЛИРУЕМЫЕ" xr:uid="{00000000-0004-0000-0000-0000CE040000}"/>
    <hyperlink ref="I5981:I5982" location="РАЗВЕРТКА_РУЧНАЯ_ЦИЛИНДРИЧЕСКАЯ_РЕГУЛИРУЕМАЯ__СТАЛЬ_9ХС__ГОСТ_7722_77" display="РАЗВЕРТКИ РЕГУЛИРУЕМЫЕ" xr:uid="{00000000-0004-0000-0000-0000CF040000}"/>
    <hyperlink ref="I6005:I6006" location="РАЗВЕРТКА_РУЧНАЯ_ЦИЛИНДРИЧЕСКАЯ_РЕГУЛИРУЕМАЯ__СТАЛЬ_9ХС__ГОСТ_7722_77" display="РАЗВЕРТКИ РЕГУЛИРУЕМЫЕ" xr:uid="{00000000-0004-0000-0000-0000D0040000}"/>
    <hyperlink ref="I6008:I6009" location="РАЗВЕРТКА_РУЧНАЯ_ЦИЛИНДРИЧЕСКАЯ_РЕГУЛИРУЕМАЯ__СТАЛЬ_9ХС__ГОСТ_7722_77" display="РАЗВЕРТКИ РЕГУЛИРУЕМЫЕ" xr:uid="{00000000-0004-0000-0000-0000D1040000}"/>
    <hyperlink ref="I6011:I6012" location="РАЗВЕРТКА_РУЧНАЯ_ЦИЛИНДРИЧЕСКАЯ_РЕГУЛИРУЕМАЯ__СТАЛЬ_9ХС__ГОСТ_7722_77" display="РАЗВЕРТКИ РЕГУЛИРУЕМЫЕ" xr:uid="{00000000-0004-0000-0000-0000D2040000}"/>
    <hyperlink ref="I6014:I6015" location="РАЗВЕРТКА_РУЧНАЯ_ЦИЛИНДРИЧЕСКАЯ_РЕГУЛИРУЕМАЯ__СТАЛЬ_9ХС__ГОСТ_7722_77" display="РАЗВЕРТКИ РЕГУЛИРУЕМЫЕ" xr:uid="{00000000-0004-0000-0000-0000D3040000}"/>
    <hyperlink ref="I6017:I6018" location="РАЗВЕРТКА_РУЧНАЯ_ЦИЛИНДРИЧЕСКАЯ_РЕГУЛИРУЕМАЯ__СТАЛЬ_9ХС__ГОСТ_7722_77" display="РАЗВЕРТКИ РЕГУЛИРУЕМЫЕ" xr:uid="{00000000-0004-0000-0000-0000D4040000}"/>
    <hyperlink ref="I6022:I6023" location="РАЗВЕРТКА_РУЧНАЯ_ЦИЛИНДРИЧЕСКАЯ_РЕГУЛИРУЕМАЯ__СТАЛЬ_9ХС__ГОСТ_7722_77" display="РАЗВЕРТКИ РЕГУЛИРУЕМЫЕ" xr:uid="{00000000-0004-0000-0000-0000D5040000}"/>
    <hyperlink ref="I6025:I6026" location="РАЗВЕРТКА_РУЧНАЯ_ЦИЛИНДРИЧЕСКАЯ_РЕГУЛИРУЕМАЯ__СТАЛЬ_9ХС__ГОСТ_7722_77" display="РАЗВЕРТКИ РЕГУЛИРУЕМЫЕ" xr:uid="{00000000-0004-0000-0000-0000D6040000}"/>
    <hyperlink ref="I6030:I6031" location="РАЗВЕРТКА_РУЧНАЯ_ЦИЛИНДРИЧЕСКАЯ_РЕГУЛИРУЕМАЯ__СТАЛЬ_9ХС__ГОСТ_7722_77" display="РАЗВЕРТКИ РЕГУЛИРУЕМЫЕ" xr:uid="{00000000-0004-0000-0000-0000D7040000}"/>
    <hyperlink ref="I6033:I6034" location="РАЗВЕРТКА_РУЧНАЯ_ЦИЛИНДРИЧЕСКАЯ_РЕГУЛИРУЕМАЯ__СТАЛЬ_9ХС__ГОСТ_7722_77" display="РАЗВЕРТКИ РЕГУЛИРУЕМЫЕ" xr:uid="{00000000-0004-0000-0000-0000D8040000}"/>
    <hyperlink ref="I6050:I6051" location="РАЗВЕРТКА_РУЧНАЯ_ЦИЛИНДРИЧЕСКАЯ_РЕГУЛИРУЕМАЯ__СТАЛЬ_9ХС__ГОСТ_7722_77" display="РАЗВЕРТКИ РЕГУЛИРУЕМЫЕ" xr:uid="{00000000-0004-0000-0000-0000D9040000}"/>
    <hyperlink ref="I6053:I6054" location="РАЗВЕРТКА_РУЧНАЯ_ЦИЛИНДРИЧЕСКАЯ_РЕГУЛИРУЕМАЯ__СТАЛЬ_9ХС__ГОСТ_7722_77" display="РАЗВЕРТКИ РЕГУЛИРУЕМЫЕ" xr:uid="{00000000-0004-0000-0000-0000DA040000}"/>
    <hyperlink ref="I6056:I6057" location="РАЗВЕРТКА_РУЧНАЯ_ЦИЛИНДРИЧЕСКАЯ_РЕГУЛИРУЕМАЯ__СТАЛЬ_9ХС__ГОСТ_7722_77" display="РАЗВЕРТКИ РЕГУЛИРУЕМЫЕ" xr:uid="{00000000-0004-0000-0000-0000DB040000}"/>
    <hyperlink ref="I6059:I6060" location="РАЗВЕРТКА_РУЧНАЯ_ЦИЛИНДРИЧЕСКАЯ_РЕГУЛИРУЕМАЯ__СТАЛЬ_9ХС__ГОСТ_7722_77" display="РАЗВЕРТКИ РЕГУЛИРУЕМЫЕ" xr:uid="{00000000-0004-0000-0000-0000DC040000}"/>
    <hyperlink ref="I6063:I6064" location="РАЗВЕРТКА_РУЧНАЯ_ЦИЛИНДРИЧЕСКАЯ_РЕГУЛИРУЕМАЯ__СТАЛЬ_9ХС__ГОСТ_7722_77" display="РАЗВЕРТКИ РЕГУЛИРУЕМЫЕ" xr:uid="{00000000-0004-0000-0000-0000DD040000}"/>
    <hyperlink ref="I6066:I6067" location="РАЗВЕРТКА_РУЧНАЯ_ЦИЛИНДРИЧЕСКАЯ_РЕГУЛИРУЕМАЯ__СТАЛЬ_9ХС__ГОСТ_7722_77" display="РАЗВЕРТКИ РЕГУЛИРУЕМЫЕ" xr:uid="{00000000-0004-0000-0000-0000DE040000}"/>
    <hyperlink ref="I6092:I6093" location="РАЗВЕРТКА_РУЧНАЯ_ЦИЛИНДРИЧЕСКАЯ_РЕГУЛИРУЕМАЯ__СТАЛЬ_9ХС__ГОСТ_7722_77" display="РАЗВЕРТКИ РЕГУЛИРУЕМЫЕ" xr:uid="{00000000-0004-0000-0000-0000DF040000}"/>
    <hyperlink ref="I6095:I6096" location="РАЗВЕРТКА_РУЧНАЯ_ЦИЛИНДРИЧЕСКАЯ_РЕГУЛИРУЕМАЯ__СТАЛЬ_9ХС__ГОСТ_7722_77" display="РАЗВЕРТКИ РЕГУЛИРУЕМЫЕ" xr:uid="{00000000-0004-0000-0000-0000E0040000}"/>
    <hyperlink ref="I6098:I6099" location="РАЗВЕРТКА_РУЧНАЯ_ЦИЛИНДРИЧЕСКАЯ_РЕГУЛИРУЕМАЯ__СТАЛЬ_9ХС__ГОСТ_7722_77" display="РАЗВЕРТКИ РЕГУЛИРУЕМЫЕ" xr:uid="{00000000-0004-0000-0000-0000E1040000}"/>
    <hyperlink ref="I6101:I6102" location="РАЗВЕРТКА_РУЧНАЯ_ЦИЛИНДРИЧЕСКАЯ_РЕГУЛИРУЕМАЯ__СТАЛЬ_9ХС__ГОСТ_7722_77" display="РАЗВЕРТКИ РЕГУЛИРУЕМЫЕ" xr:uid="{00000000-0004-0000-0000-0000E2040000}"/>
    <hyperlink ref="I6104:I6105" location="РАЗВЕРТКА_РУЧНАЯ_ЦИЛИНДРИЧЕСКАЯ_РЕГУЛИРУЕМАЯ__СТАЛЬ_9ХС__ГОСТ_7722_77" display="РАЗВЕРТКИ РЕГУЛИРУЕМЫЕ" xr:uid="{00000000-0004-0000-0000-0000E3040000}"/>
    <hyperlink ref="I6194:I6195" location="РАЗВЕРТКА_РУЧНАЯ_ЦИЛИНДРИЧЕСКАЯ_РЕГУЛИРУЕМАЯ__СТАЛЬ_9ХС__ГОСТ_7722_77" display="РАЗВЕРТКИ РЕГУЛИРУЕМЫЕ" xr:uid="{00000000-0004-0000-0000-0000E4040000}"/>
    <hyperlink ref="I6211:I6212" location="РАЗВЕРТКА_РУЧНАЯ_ЦИЛИНДРИЧЕСКАЯ_РЕГУЛИРУЕМАЯ__СТАЛЬ_9ХС__ГОСТ_7722_77" display="РАЗВЕРТКИ РЕГУЛИРУЕМЫЕ" xr:uid="{00000000-0004-0000-0000-0000E5040000}"/>
    <hyperlink ref="I6228:I6229" location="РАЗВЕРТКА_РУЧНАЯ_ЦИЛИНДРИЧЕСКАЯ_РЕГУЛИРУЕМАЯ__СТАЛЬ_9ХС__ГОСТ_7722_77" display="РАЗВЕРТКИ РЕГУЛИРУЕМЫЕ" xr:uid="{00000000-0004-0000-0000-0000E6040000}"/>
    <hyperlink ref="I6245:I6246" location="РАЗВЕРТКА_РУЧНАЯ_ЦИЛИНДРИЧЕСКАЯ_РЕГУЛИРУЕМАЯ__СТАЛЬ_9ХС__ГОСТ_7722_77" display="РАЗВЕРТКИ РЕГУЛИРУЕМЫЕ" xr:uid="{00000000-0004-0000-0000-0000E7040000}"/>
    <hyperlink ref="I6271:I6272" location="РАЗВЕРТКА_РУЧНАЯ_ЦИЛИНДРИЧЕСКАЯ_РЕГУЛИРУЕМАЯ__СТАЛЬ_9ХС__ГОСТ_7722_77" display="РАЗВЕРТКИ РЕГУЛИРУЕМЫЕ" xr:uid="{00000000-0004-0000-0000-0000E8040000}"/>
    <hyperlink ref="I6288:I6289" location="РАЗВЕРТКА_РУЧНАЯ_ЦИЛИНДРИЧЕСКАЯ_РЕГУЛИРУЕМАЯ__СТАЛЬ_9ХС__ГОСТ_7722_77" display="РАЗВЕРТКИ РЕГУЛИРУЕМЫЕ" xr:uid="{00000000-0004-0000-0000-0000E9040000}"/>
    <hyperlink ref="I6301:I6302" location="РАЗВЕРТКА_РУЧНАЯ_ЦИЛИНДРИЧЕСКАЯ_РЕГУЛИРУЕМАЯ__СТАЛЬ_9ХС__ГОСТ_7722_77" display="РАЗВЕРТКИ РЕГУЛИРУЕМЫЕ" xr:uid="{00000000-0004-0000-0000-0000EA040000}"/>
    <hyperlink ref="I6326:I6327" location="РАЗВЕРТКА_РУЧНАЯ_ЦИЛИНДРИЧЕСКАЯ_РЕГУЛИРУЕМАЯ__СТАЛЬ_9ХС__ГОСТ_7722_77" display="РАЗВЕРТКИ РЕГУЛИРУЕМЫЕ" xr:uid="{00000000-0004-0000-0000-0000EB040000}"/>
    <hyperlink ref="I6339:I6340" location="РАЗВЕРТКА_РУЧНАЯ_ЦИЛИНДРИЧЕСКАЯ_РЕГУЛИРУЕМАЯ__СТАЛЬ_9ХС__ГОСТ_7722_77" display="РАЗВЕРТКИ РЕГУЛИРУЕМЫЕ" xr:uid="{00000000-0004-0000-0000-0000EC040000}"/>
    <hyperlink ref="I6356:I6357" location="РАЗВЕРТКА_РУЧНАЯ_ЦИЛИНДРИЧЕСКАЯ_РЕГУЛИРУЕМАЯ__СТАЛЬ_9ХС__ГОСТ_7722_77" display="РАЗВЕРТКИ РЕГУЛИРУЕМЫЕ" xr:uid="{00000000-0004-0000-0000-0000ED040000}"/>
    <hyperlink ref="I6368:I6369" location="РАЗВЕРТКА_РУЧНАЯ_ЦИЛИНДРИЧЕСКАЯ_РЕГУЛИРУЕМАЯ__СТАЛЬ_9ХС__ГОСТ_7722_77" display="РАЗВЕРТКИ РЕГУЛИРУЕМЫЕ" xr:uid="{00000000-0004-0000-0000-0000EE040000}"/>
    <hyperlink ref="I6618:I6619" location="РАЗВЕРТКА_РУЧНАЯ_ЦИЛИНДРИЧЕСКАЯ_РЕГУЛИРУЕМАЯ__СТАЛЬ_9ХС__ГОСТ_7722_77" display="РАЗВЕРТКИ РЕГУЛИРУЕМЫЕ" xr:uid="{00000000-0004-0000-0000-0000EF040000}"/>
    <hyperlink ref="I6621:I6622" location="РАЗВЕРТКА_РУЧНАЯ_ЦИЛИНДРИЧЕСКАЯ_РЕГУЛИРУЕМАЯ__СТАЛЬ_9ХС__ГОСТ_7722_77" display="РАЗВЕРТКИ РЕГУЛИРУЕМЫЕ" xr:uid="{00000000-0004-0000-0000-0000F0040000}"/>
    <hyperlink ref="I6612:I6613" location="РАЗВЕРТКА_РУЧНАЯ_ЦИЛИНДРИЧЕСКАЯ_РЕГУЛИРУЕМАЯ__СТАЛЬ_9ХС__ГОСТ_7722_77" display="РАЗВЕРТКИ РЕГУЛИРУЕМЫЕ" xr:uid="{00000000-0004-0000-0000-0000F4040000}"/>
    <hyperlink ref="I6626:I6627" location="РАЗВЕРТКА_РУЧНАЯ_ЦИЛИНДРИЧЕСКАЯ_РЕГУЛИРУЕМАЯ__СТАЛЬ_9ХС__ГОСТ_7722_77" display="РАЗВЕРТКИ РЕГУЛИРУЕМЫЕ" xr:uid="{00000000-0004-0000-0000-0000F5040000}"/>
    <hyperlink ref="I6629:I6630" location="РАЗВЕРТКА_РУЧНАЯ_ЦИЛИНДРИЧЕСКАЯ_РЕГУЛИРУЕМАЯ__СТАЛЬ_9ХС__ГОСТ_7722_77" display="РАЗВЕРТКИ РЕГУЛИРУЕМЫЕ" xr:uid="{00000000-0004-0000-0000-0000F6040000}"/>
    <hyperlink ref="I6632:I6633" location="РАЗВЕРТКА_РУЧНАЯ_ЦИЛИНДРИЧЕСКАЯ_РЕГУЛИРУЕМАЯ__СТАЛЬ_9ХС__ГОСТ_7722_77" display="РАЗВЕРТКИ РЕГУЛИРУЕМЫЕ" xr:uid="{00000000-0004-0000-0000-0000F7040000}"/>
    <hyperlink ref="I6635:I6636" location="РАЗВЕРТКА_РУЧНАЯ_ЦИЛИНДРИЧЕСКАЯ_РЕГУЛИРУЕМАЯ__СТАЛЬ_9ХС__ГОСТ_7722_77" display="РАЗВЕРТКИ РЕГУЛИРУЕМЫЕ" xr:uid="{00000000-0004-0000-0000-0000F8040000}"/>
    <hyperlink ref="I6638:I6639" location="РАЗВЕРТКА_РУЧНАЯ_ЦИЛИНДРИЧЕСКАЯ_РЕГУЛИРУЕМАЯ__СТАЛЬ_9ХС__ГОСТ_7722_77" display="РАЗВЕРТКИ РЕГУЛИРУЕМЫЕ" xr:uid="{00000000-0004-0000-0000-0000F9040000}"/>
    <hyperlink ref="I6641:I6642" location="РАЗВЕРТКА_РУЧНАЯ_ЦИЛИНДРИЧЕСКАЯ_РЕГУЛИРУЕМАЯ__СТАЛЬ_9ХС__ГОСТ_7722_77" display="РАЗВЕРТКИ РЕГУЛИРУЕМЫЕ" xr:uid="{00000000-0004-0000-0000-0000FA040000}"/>
    <hyperlink ref="I6645:I6646" location="РАЗВЕРТКА_РУЧНАЯ_ЦИЛИНДРИЧЕСКАЯ_РЕГУЛИРУЕМАЯ__СТАЛЬ_9ХС__ГОСТ_7722_77" display="РАЗВЕРТКИ РЕГУЛИРУЕМЫЕ" xr:uid="{00000000-0004-0000-0000-0000FB040000}"/>
    <hyperlink ref="I6648:I6649" location="РАЗВЕРТКА_РУЧНАЯ_ЦИЛИНДРИЧЕСКАЯ_РЕГУЛИРУЕМАЯ__СТАЛЬ_9ХС__ГОСТ_7722_77" display="РАЗВЕРТКИ РЕГУЛИРУЕМЫЕ" xr:uid="{00000000-0004-0000-0000-0000FC040000}"/>
    <hyperlink ref="I6651:I6652" location="РАЗВЕРТКА_РУЧНАЯ_ЦИЛИНДРИЧЕСКАЯ_РЕГУЛИРУЕМАЯ__СТАЛЬ_9ХС__ГОСТ_7722_77" display="РАЗВЕРТКИ РЕГУЛИРУЕМЫЕ" xr:uid="{00000000-0004-0000-0000-0000FD040000}"/>
    <hyperlink ref="I6654:I6655" location="РАЗВЕРТКА_РУЧНАЯ_ЦИЛИНДРИЧЕСКАЯ_РЕГУЛИРУЕМАЯ__СТАЛЬ_9ХС__ГОСТ_7722_77" display="РАЗВЕРТКИ РЕГУЛИРУЕМЫЕ" xr:uid="{00000000-0004-0000-0000-0000FE040000}"/>
    <hyperlink ref="I6658:I6659" location="РАЗВЕРТКА_РУЧНАЯ_ЦИЛИНДРИЧЕСКАЯ_РЕГУЛИРУЕМАЯ__СТАЛЬ_9ХС__ГОСТ_7722_77" display="РАЗВЕРТКИ РЕГУЛИРУЕМЫЕ" xr:uid="{00000000-0004-0000-0000-0000FF040000}"/>
    <hyperlink ref="I6661:I6662" location="РАЗВЕРТКА_РУЧНАЯ_ЦИЛИНДРИЧЕСКАЯ_РЕГУЛИРУЕМАЯ__СТАЛЬ_9ХС__ГОСТ_7722_77" display="РАЗВЕРТКИ РЕГУЛИРУЕМЫЕ" xr:uid="{00000000-0004-0000-0000-000000050000}"/>
    <hyperlink ref="I6664:I6665" location="РАЗВЕРТКА_РУЧНАЯ_ЦИЛИНДРИЧЕСКАЯ_РЕГУЛИРУЕМАЯ__СТАЛЬ_9ХС__ГОСТ_7722_77" display="РАЗВЕРТКИ РЕГУЛИРУЕМЫЕ" xr:uid="{00000000-0004-0000-0000-000001050000}"/>
    <hyperlink ref="I6667:I6668" location="РАЗВЕРТКА_РУЧНАЯ_ЦИЛИНДРИЧЕСКАЯ_РЕГУЛИРУЕМАЯ__СТАЛЬ_9ХС__ГОСТ_7722_77" display="РАЗВЕРТКИ РЕГУЛИРУЕМЫЕ" xr:uid="{00000000-0004-0000-0000-000002050000}"/>
    <hyperlink ref="I6671:I6672" location="РАЗВЕРТКА_РУЧНАЯ_ЦИЛИНДРИЧЕСКАЯ_РЕГУЛИРУЕМАЯ__СТАЛЬ_9ХС__ГОСТ_7722_77" display="РАЗВЕРТКИ РЕГУЛИРУЕМЫЕ" xr:uid="{00000000-0004-0000-0000-000003050000}"/>
    <hyperlink ref="I6674:I6675" location="РАЗВЕРТКА_РУЧНАЯ_ЦИЛИНДРИЧЕСКАЯ_РЕГУЛИРУЕМАЯ__СТАЛЬ_9ХС__ГОСТ_7722_77" display="РАЗВЕРТКИ РЕГУЛИРУЕМЫЕ" xr:uid="{00000000-0004-0000-0000-000004050000}"/>
    <hyperlink ref="I6677:I6678" location="РАЗВЕРТКА_РУЧНАЯ_ЦИЛИНДРИЧЕСКАЯ_РЕГУЛИРУЕМАЯ__СТАЛЬ_9ХС__ГОСТ_7722_77" display="РАЗВЕРТКИ РЕГУЛИРУЕМЫЕ" xr:uid="{00000000-0004-0000-0000-000005050000}"/>
    <hyperlink ref="I6680:I6681" location="РАЗВЕРТКА_РУЧНАЯ_ЦИЛИНДРИЧЕСКАЯ_РЕГУЛИРУЕМАЯ__СТАЛЬ_9ХС__ГОСТ_7722_77" display="РАЗВЕРТКИ РЕГУЛИРУЕМЫЕ" xr:uid="{00000000-0004-0000-0000-000006050000}"/>
    <hyperlink ref="I6687:I6688" location="РАЗВЕРТКА_РУЧНАЯ_ЦИЛИНДРИЧЕСКАЯ_РЕГУЛИРУЕМАЯ__СТАЛЬ_9ХС__ГОСТ_7722_77" display="РАЗВЕРТКИ РЕГУЛИРУЕМЫЕ" xr:uid="{00000000-0004-0000-0000-000007050000}"/>
    <hyperlink ref="I6690:I6691" location="РАЗВЕРТКА_РУЧНАЯ_ЦИЛИНДРИЧЕСКАЯ_РЕГУЛИРУЕМАЯ__СТАЛЬ_9ХС__ГОСТ_7722_77" display="РАЗВЕРТКИ РЕГУЛИРУЕМЫЕ" xr:uid="{00000000-0004-0000-0000-000008050000}"/>
    <hyperlink ref="I6693:I6694" location="РАЗВЕРТКА_РУЧНАЯ_ЦИЛИНДРИЧЕСКАЯ_РЕГУЛИРУЕМАЯ__СТАЛЬ_9ХС__ГОСТ_7722_77" display="РАЗВЕРТКИ РЕГУЛИРУЕМЫЕ" xr:uid="{00000000-0004-0000-0000-000009050000}"/>
    <hyperlink ref="I6697:I6698" location="РАЗВЕРТКА_РУЧНАЯ_ЦИЛИНДРИЧЕСКАЯ_РЕГУЛИРУЕМАЯ__СТАЛЬ_9ХС__ГОСТ_7722_77" display="РАЗВЕРТКИ РЕГУЛИРУЕМЫЕ" xr:uid="{00000000-0004-0000-0000-00000A050000}"/>
    <hyperlink ref="I6700:I6701" location="РАЗВЕРТКА_РУЧНАЯ_ЦИЛИНДРИЧЕСКАЯ_РЕГУЛИРУЕМАЯ__СТАЛЬ_9ХС__ГОСТ_7722_77" display="РАЗВЕРТКИ РЕГУЛИРУЕМЫЕ" xr:uid="{00000000-0004-0000-0000-00000B050000}"/>
    <hyperlink ref="I6703:I6704" location="РАЗВЕРТКА_РУЧНАЯ_ЦИЛИНДРИЧЕСКАЯ_РЕГУЛИРУЕМАЯ__СТАЛЬ_9ХС__ГОСТ_7722_77" display="РАЗВЕРТКИ РЕГУЛИРУЕМЫЕ" xr:uid="{00000000-0004-0000-0000-00000C050000}"/>
    <hyperlink ref="I6706:I6707" location="РАЗВЕРТКА_РУЧНАЯ_ЦИЛИНДРИЧЕСКАЯ_РЕГУЛИРУЕМАЯ__СТАЛЬ_9ХС__ГОСТ_7722_77" display="РАЗВЕРТКИ РЕГУЛИРУЕМЫЕ" xr:uid="{00000000-0004-0000-0000-00000D050000}"/>
    <hyperlink ref="I6709:I6710" location="РАЗВЕРТКА_РУЧНАЯ_ЦИЛИНДРИЧЕСКАЯ_РЕГУЛИРУЕМАЯ__СТАЛЬ_9ХС__ГОСТ_7722_77" display="РАЗВЕРТКИ РЕГУЛИРУЕМЫЕ" xr:uid="{00000000-0004-0000-0000-00000E050000}"/>
    <hyperlink ref="I6713:I6714" location="РАЗВЕРТКА_РУЧНАЯ_ЦИЛИНДРИЧЕСКАЯ_РЕГУЛИРУЕМАЯ__СТАЛЬ_9ХС__ГОСТ_7722_77" display="РАЗВЕРТКИ РЕГУЛИРУЕМЫЕ" xr:uid="{00000000-0004-0000-0000-00000F050000}"/>
    <hyperlink ref="I6716:I6717" location="РАЗВЕРТКА_РУЧНАЯ_ЦИЛИНДРИЧЕСКАЯ_РЕГУЛИРУЕМАЯ__СТАЛЬ_9ХС__ГОСТ_7722_77" display="РАЗВЕРТКИ РЕГУЛИРУЕМЫЕ" xr:uid="{00000000-0004-0000-0000-000010050000}"/>
    <hyperlink ref="I6719:I6720" location="РАЗВЕРТКА_РУЧНАЯ_ЦИЛИНДРИЧЕСКАЯ_РЕГУЛИРУЕМАЯ__СТАЛЬ_9ХС__ГОСТ_7722_77" display="РАЗВЕРТКИ РЕГУЛИРУЕМЫЕ" xr:uid="{00000000-0004-0000-0000-000011050000}"/>
    <hyperlink ref="I6722:I6723" location="РАЗВЕРТКА_РУЧНАЯ_ЦИЛИНДРИЧЕСКАЯ_РЕГУЛИРУЕМАЯ__СТАЛЬ_9ХС__ГОСТ_7722_77" display="РАЗВЕРТКИ РЕГУЛИРУЕМЫЕ" xr:uid="{00000000-0004-0000-0000-000012050000}"/>
    <hyperlink ref="I6725:I6726" location="РАЗВЕРТКА_РУЧНАЯ_ЦИЛИНДРИЧЕСКАЯ_РЕГУЛИРУЕМАЯ__СТАЛЬ_9ХС__ГОСТ_7722_77" display="РАЗВЕРТКИ РЕГУЛИРУЕМЫЕ" xr:uid="{00000000-0004-0000-0000-000013050000}"/>
    <hyperlink ref="I6728:I6729" location="РАЗВЕРТКА_РУЧНАЯ_ЦИЛИНДРИЧЕСКАЯ_РЕГУЛИРУЕМАЯ__СТАЛЬ_9ХС__ГОСТ_7722_77" display="РАЗВЕРТКИ РЕГУЛИРУЕМЫЕ" xr:uid="{00000000-0004-0000-0000-000014050000}"/>
    <hyperlink ref="I6736:I6737" location="РАЗВЕРТКА_РУЧНАЯ_ЦИЛИНДРИЧЕСКАЯ_РЕГУЛИРУЕМАЯ__СТАЛЬ_9ХС__ГОСТ_7722_77" display="РАЗВЕРТКИ РЕГУЛИРУЕМЫЕ" xr:uid="{00000000-0004-0000-0000-000015050000}"/>
    <hyperlink ref="I6739:I6740" location="РАЗВЕРТКА_РУЧНАЯ_ЦИЛИНДРИЧЕСКАЯ_РЕГУЛИРУЕМАЯ__СТАЛЬ_9ХС__ГОСТ_7722_77" display="РАЗВЕРТКИ РЕГУЛИРУЕМЫЕ" xr:uid="{00000000-0004-0000-0000-000016050000}"/>
    <hyperlink ref="I6742:I6743" location="РАЗВЕРТКА_РУЧНАЯ_ЦИЛИНДРИЧЕСКАЯ_РЕГУЛИРУЕМАЯ__СТАЛЬ_9ХС__ГОСТ_7722_77" display="РАЗВЕРТКИ РЕГУЛИРУЕМЫЕ" xr:uid="{00000000-0004-0000-0000-000017050000}"/>
    <hyperlink ref="I6745:I6746" location="РАЗВЕРТКА_РУЧНАЯ_ЦИЛИНДРИЧЕСКАЯ_РЕГУЛИРУЕМАЯ__СТАЛЬ_9ХС__ГОСТ_7722_77" display="РАЗВЕРТКИ РЕГУЛИРУЕМЫЕ" xr:uid="{00000000-0004-0000-0000-000018050000}"/>
    <hyperlink ref="I6748:I6749" location="РАЗВЕРТКА_РУЧНАЯ_ЦИЛИНДРИЧЕСКАЯ_РЕГУЛИРУЕМАЯ__СТАЛЬ_9ХС__ГОСТ_7722_77" display="РАЗВЕРТКИ РЕГУЛИРУЕМЫЕ" xr:uid="{00000000-0004-0000-0000-000019050000}"/>
    <hyperlink ref="I6752:I6753" location="РАЗВЕРТКА_РУЧНАЯ_ЦИЛИНДРИЧЕСКАЯ_РЕГУЛИРУЕМАЯ__СТАЛЬ_9ХС__ГОСТ_7722_77" display="РАЗВЕРТКИ РЕГУЛИРУЕМЫЕ" xr:uid="{00000000-0004-0000-0000-00001A050000}"/>
    <hyperlink ref="I6755:I6756" location="РАЗВЕРТКА_РУЧНАЯ_ЦИЛИНДРИЧЕСКАЯ_РЕГУЛИРУЕМАЯ__СТАЛЬ_9ХС__ГОСТ_7722_77" display="РАЗВЕРТКИ РЕГУЛИРУЕМЫЕ" xr:uid="{00000000-0004-0000-0000-00001B050000}"/>
    <hyperlink ref="I6758:I6759" location="РАЗВЕРТКА_РУЧНАЯ_ЦИЛИНДРИЧЕСКАЯ_РЕГУЛИРУЕМАЯ__СТАЛЬ_9ХС__ГОСТ_7722_77" display="РАЗВЕРТКИ РЕГУЛИРУЕМЫЕ" xr:uid="{00000000-0004-0000-0000-00001C050000}"/>
    <hyperlink ref="I6761:I6762" location="РАЗВЕРТКА_РУЧНАЯ_ЦИЛИНДРИЧЕСКАЯ_РЕГУЛИРУЕМАЯ__СТАЛЬ_9ХС__ГОСТ_7722_77" display="РАЗВЕРТКИ РЕГУЛИРУЕМЫЕ" xr:uid="{00000000-0004-0000-0000-00001D050000}"/>
    <hyperlink ref="I6765:I6766" location="РАЗВЕРТКА_РУЧНАЯ_ЦИЛИНДРИЧЕСКАЯ_РЕГУЛИРУЕМАЯ__СТАЛЬ_9ХС__ГОСТ_7722_77" display="РАЗВЕРТКИ РЕГУЛИРУЕМЫЕ" xr:uid="{00000000-0004-0000-0000-00001E050000}"/>
    <hyperlink ref="I6768:I6769" location="РАЗВЕРТКА_РУЧНАЯ_ЦИЛИНДРИЧЕСКАЯ_РЕГУЛИРУЕМАЯ__СТАЛЬ_9ХС__ГОСТ_7722_77" display="РАЗВЕРТКИ РЕГУЛИРУЕМЫЕ" xr:uid="{00000000-0004-0000-0000-00001F050000}"/>
    <hyperlink ref="I6771:I6772" location="РАЗВЕРТКА_РУЧНАЯ_ЦИЛИНДРИЧЕСКАЯ_РЕГУЛИРУЕМАЯ__СТАЛЬ_9ХС__ГОСТ_7722_77" display="РАЗВЕРТКИ РЕГУЛИРУЕМЫЕ" xr:uid="{00000000-0004-0000-0000-000020050000}"/>
    <hyperlink ref="I6775:I6776" location="РАЗВЕРТКА_РУЧНАЯ_ЦИЛИНДРИЧЕСКАЯ_РЕГУЛИРУЕМАЯ__СТАЛЬ_9ХС__ГОСТ_7722_77" display="РАЗВЕРТКИ РЕГУЛИРУЕМЫЕ" xr:uid="{00000000-0004-0000-0000-000021050000}"/>
    <hyperlink ref="I6778:I6779" location="РАЗВЕРТКА_РУЧНАЯ_ЦИЛИНДРИЧЕСКАЯ_РЕГУЛИРУЕМАЯ__СТАЛЬ_9ХС__ГОСТ_7722_77" display="РАЗВЕРТКИ РЕГУЛИРУЕМЫЕ" xr:uid="{00000000-0004-0000-0000-000022050000}"/>
    <hyperlink ref="I6781:I6782" location="РАЗВЕРТКА_РУЧНАЯ_ЦИЛИНДРИЧЕСКАЯ_РЕГУЛИРУЕМАЯ__СТАЛЬ_9ХС__ГОСТ_7722_77" display="РАЗВЕРТКИ РЕГУЛИРУЕМЫЕ" xr:uid="{00000000-0004-0000-0000-000023050000}"/>
    <hyperlink ref="I6784:I6785" location="РАЗВЕРТКА_РУЧНАЯ_ЦИЛИНДРИЧЕСКАЯ_РЕГУЛИРУЕМАЯ__СТАЛЬ_9ХС__ГОСТ_7722_77" display="РАЗВЕРТКИ РЕГУЛИРУЕМЫЕ" xr:uid="{00000000-0004-0000-0000-000024050000}"/>
    <hyperlink ref="I6788:I6789" location="РАЗВЕРТКА_РУЧНАЯ_ЦИЛИНДРИЧЕСКАЯ_РЕГУЛИРУЕМАЯ__СТАЛЬ_9ХС__ГОСТ_7722_77" display="РАЗВЕРТКИ РЕГУЛИРУЕМЫЕ" xr:uid="{00000000-0004-0000-0000-000025050000}"/>
    <hyperlink ref="I6791:I6792" location="РАЗВЕРТКА_РУЧНАЯ_ЦИЛИНДРИЧЕСКАЯ_РЕГУЛИРУЕМАЯ__СТАЛЬ_9ХС__ГОСТ_7722_77" display="РАЗВЕРТКИ РЕГУЛИРУЕМЫЕ" xr:uid="{00000000-0004-0000-0000-000026050000}"/>
    <hyperlink ref="I6794:I6795" location="РАЗВЕРТКА_РУЧНАЯ_ЦИЛИНДРИЧЕСКАЯ_РЕГУЛИРУЕМАЯ__СТАЛЬ_9ХС__ГОСТ_7722_77" display="РАЗВЕРТКИ РЕГУЛИРУЕМЫЕ" xr:uid="{00000000-0004-0000-0000-000027050000}"/>
    <hyperlink ref="I6797:I6798" location="РАЗВЕРТКА_РУЧНАЯ_ЦИЛИНДРИЧЕСКАЯ_РЕГУЛИРУЕМАЯ__СТАЛЬ_9ХС__ГОСТ_7722_77" display="РАЗВЕРТКИ РЕГУЛИРУЕМЫЕ" xr:uid="{00000000-0004-0000-0000-000028050000}"/>
    <hyperlink ref="I6805:I6806" location="РАЗВЕРТКА_РУЧНАЯ_ЦИЛИНДРИЧЕСКАЯ_РЕГУЛИРУЕМАЯ__СТАЛЬ_9ХС__ГОСТ_7722_77" display="РАЗВЕРТКИ РЕГУЛИРУЕМЫЕ" xr:uid="{00000000-0004-0000-0000-000029050000}"/>
    <hyperlink ref="I6809:I6810" location="РАЗВЕРТКА_РУЧНАЯ_ЦИЛИНДРИЧЕСКАЯ_РЕГУЛИРУЕМАЯ__СТАЛЬ_9ХС__ГОСТ_7722_77" display="РАЗВЕРТКИ РЕГУЛИРУЕМЫЕ" xr:uid="{00000000-0004-0000-0000-00002A050000}"/>
    <hyperlink ref="I6812:I6813" location="РАЗВЕРТКА_РУЧНАЯ_ЦИЛИНДРИЧЕСКАЯ_РЕГУЛИРУЕМАЯ__СТАЛЬ_9ХС__ГОСТ_7722_77" display="РАЗВЕРТКИ РЕГУЛИРУЕМЫЕ" xr:uid="{00000000-0004-0000-0000-00002B050000}"/>
    <hyperlink ref="I6816:I6817" location="РАЗВЕРТКА_РУЧНАЯ_ЦИЛИНДРИЧЕСКАЯ_РЕГУЛИРУЕМАЯ__СТАЛЬ_9ХС__ГОСТ_7722_77" display="РАЗВЕРТКИ РЕГУЛИРУЕМЫЕ" xr:uid="{00000000-0004-0000-0000-00002C050000}"/>
    <hyperlink ref="I6820:I6821" location="РАЗВЕРТКА_РУЧНАЯ_ЦИЛИНДРИЧЕСКАЯ_РЕГУЛИРУЕМАЯ__СТАЛЬ_9ХС__ГОСТ_7722_77" display="РАЗВЕРТКИ РЕГУЛИРУЕМЫЕ" xr:uid="{00000000-0004-0000-0000-00002D050000}"/>
    <hyperlink ref="I6823:I6824" location="РАЗВЕРТКА_РУЧНАЯ_ЦИЛИНДРИЧЕСКАЯ_РЕГУЛИРУЕМАЯ__СТАЛЬ_9ХС__ГОСТ_7722_77" display="РАЗВЕРТКИ РЕГУЛИРУЕМЫЕ" xr:uid="{00000000-0004-0000-0000-00002E050000}"/>
    <hyperlink ref="I6827:I6828" location="РАЗВЕРТКА_РУЧНАЯ_ЦИЛИНДРИЧЕСКАЯ_РЕГУЛИРУЕМАЯ__СТАЛЬ_9ХС__ГОСТ_7722_77" display="РАЗВЕРТКИ РЕГУЛИРУЕМЫЕ" xr:uid="{00000000-0004-0000-0000-00002F050000}"/>
    <hyperlink ref="I6832:I6833" location="РАЗВЕРТКА_РУЧНАЯ_ЦИЛИНДРИЧЕСКАЯ_РЕГУЛИРУЕМАЯ__СТАЛЬ_9ХС__ГОСТ_7722_77" display="РАЗВЕРТКИ РЕГУЛИРУЕМЫЕ" xr:uid="{00000000-0004-0000-0000-000030050000}"/>
    <hyperlink ref="I6836:I6837" location="РАЗВЕРТКА_РУЧНАЯ_ЦИЛИНДРИЧЕСКАЯ_РЕГУЛИРУЕМАЯ__СТАЛЬ_9ХС__ГОСТ_7722_77" display="РАЗВЕРТКИ РЕГУЛИРУЕМЫЕ" xr:uid="{00000000-0004-0000-0000-000031050000}"/>
    <hyperlink ref="I6843:I6844" location="РАЗВЕРТКА_РУЧНАЯ_ЦИЛИНДРИЧЕСКАЯ_РЕГУЛИРУЕМАЯ__СТАЛЬ_9ХС__ГОСТ_7722_77" display="РАЗВЕРТКИ РЕГУЛИРУЕМЫЕ" xr:uid="{00000000-0004-0000-0000-000032050000}"/>
    <hyperlink ref="I6846:I6847" location="РАЗВЕРТКА_РУЧНАЯ_ЦИЛИНДРИЧЕСКАЯ_РЕГУЛИРУЕМАЯ__СТАЛЬ_9ХС__ГОСТ_7722_77" display="РАЗВЕРТКИ РЕГУЛИРУЕМЫЕ" xr:uid="{00000000-0004-0000-0000-000033050000}"/>
    <hyperlink ref="I6860:I6861" location="РАЗВЕРТКА_РУЧНАЯ_ЦИЛИНДРИЧЕСКАЯ_РЕГУЛИРУЕМАЯ__СТАЛЬ_9ХС__ГОСТ_7722_77" display="РАЗВЕРТКИ РЕГУЛИРУЕМЫЕ" xr:uid="{00000000-0004-0000-0000-000034050000}"/>
    <hyperlink ref="I6867:I6868" location="РАЗВЕРТКА_РУЧНАЯ_ЦИЛИНДРИЧЕСКАЯ_РЕГУЛИРУЕМАЯ__СТАЛЬ_9ХС__ГОСТ_7722_77" display="РАЗВЕРТКИ РЕГУЛИРУЕМЫЕ" xr:uid="{00000000-0004-0000-0000-000035050000}"/>
    <hyperlink ref="I6870:I6871" location="РАЗВЕРТКА_РУЧНАЯ_ЦИЛИНДРИЧЕСКАЯ_РЕГУЛИРУЕМАЯ__СТАЛЬ_9ХС__ГОСТ_7722_77" display="РАЗВЕРТКИ РЕГУЛИРУЕМЫЕ" xr:uid="{00000000-0004-0000-0000-000036050000}"/>
    <hyperlink ref="I6875:I6876" location="РАЗВЕРТКА_РУЧНАЯ_ЦИЛИНДРИЧЕСКАЯ_РЕГУЛИРУЕМАЯ__СТАЛЬ_9ХС__ГОСТ_7722_77" display="РАЗВЕРТКИ РЕГУЛИРУЕМЫЕ" xr:uid="{00000000-0004-0000-0000-000037050000}"/>
    <hyperlink ref="I6889:I6890" location="РАЗВЕРТКА_РУЧНАЯ_ЦИЛИНДРИЧЕСКАЯ_РЕГУЛИРУЕМАЯ__СТАЛЬ_9ХС__ГОСТ_7722_77" display="РАЗВЕРТКИ РЕГУЛИРУЕМЫЕ" xr:uid="{00000000-0004-0000-0000-000038050000}"/>
    <hyperlink ref="I6895:I6896" location="РАЗВЕРТКА_РУЧНАЯ_ЦИЛИНДРИЧЕСКАЯ_РЕГУЛИРУЕМАЯ__СТАЛЬ_9ХС__ГОСТ_7722_77" display="РАЗВЕРТКИ РЕГУЛИРУЕМЫЕ" xr:uid="{00000000-0004-0000-0000-000039050000}"/>
    <hyperlink ref="I101:I102" r:id="rId159" display="https://youtu.be/8lyoMzPp5eo" xr:uid="{00000000-0004-0000-0000-00003E050000}"/>
    <hyperlink ref="I84:I85" r:id="rId160" display="https://youtu.be/5NmsqZBVFQA" xr:uid="{00000000-0004-0000-0000-00003F050000}"/>
    <hyperlink ref="I78:I79" r:id="rId161" display="https://youtu.be/3zRPOHJ6DsQ?list=TLPQMjkwNDIwMjIdYFGSAtz1KA" xr:uid="{00000000-0004-0000-0000-000040050000}"/>
    <hyperlink ref="I104:I105" r:id="rId162" display="https://youtu.be/6FnecH-S8jI" xr:uid="{00000000-0004-0000-0000-000041050000}"/>
    <hyperlink ref="I115:I116" r:id="rId163" display="https://youtu.be/JnA6LQwWL4M" xr:uid="{00000000-0004-0000-0000-000042050000}"/>
    <hyperlink ref="I147:I148" r:id="rId164" display="https://youtu.be/0WdN53FrNxc" xr:uid="{00000000-0004-0000-0000-000043050000}"/>
    <hyperlink ref="I200:I201" r:id="rId165" display="https://youtu.be/JnA6LQwWL4M" xr:uid="{00000000-0004-0000-0000-000044050000}"/>
    <hyperlink ref="I203:I204" r:id="rId166" display="https://youtu.be/6FnecH-S8jI" xr:uid="{00000000-0004-0000-0000-000045050000}"/>
    <hyperlink ref="I244:I245" r:id="rId167" display="https://youtu.be/0WdN53FrNxc" xr:uid="{00000000-0004-0000-0000-000046050000}"/>
    <hyperlink ref="I260:I261" r:id="rId168" display="https://youtu.be/JnA6LQwWL4M" xr:uid="{00000000-0004-0000-0000-000047050000}"/>
    <hyperlink ref="I301:I302" r:id="rId169" display="https://youtu.be/HlQ1hUlxvtk" xr:uid="{00000000-0004-0000-0000-000048050000}"/>
    <hyperlink ref="I310:I311" r:id="rId170" display="https://youtu.be/WKN7axp32bQ" xr:uid="{00000000-0004-0000-0000-000049050000}"/>
    <hyperlink ref="I307:I308" r:id="rId171" display="https://youtu.be/KdTpmEzJhJo" xr:uid="{00000000-0004-0000-0000-00004A050000}"/>
    <hyperlink ref="I313:I314" r:id="rId172" display="https://youtu.be/0WdN53FrNxc" xr:uid="{00000000-0004-0000-0000-00004B050000}"/>
    <hyperlink ref="I316:I317" r:id="rId173" display="https://youtu.be/JJIptEctepY" xr:uid="{00000000-0004-0000-0000-00004C050000}"/>
    <hyperlink ref="I298:I299" r:id="rId174" display="https://youtu.be/ccC921X2DGI" xr:uid="{00000000-0004-0000-0000-00004D050000}"/>
    <hyperlink ref="I304:I305" r:id="rId175" display="https://youtu.be/miq4QqbCgm8" xr:uid="{00000000-0004-0000-0000-00004E050000}"/>
    <hyperlink ref="I323:I324" r:id="rId176" display="https://youtu.be/5yop13r-hks" xr:uid="{00000000-0004-0000-0000-00004F050000}"/>
    <hyperlink ref="I326:I327" r:id="rId177" display="https://youtu.be/3zRPOHJ6DsQ?list=TLPQMjkwNDIwMjIdYFGSAtz1KA" xr:uid="{00000000-0004-0000-0000-000050050000}"/>
    <hyperlink ref="I329:I330" r:id="rId178" display="https://youtu.be/0iwRBOhQ11c?list=TLPQMjkwNDIwMjIdYFGSAtz1KA" xr:uid="{00000000-0004-0000-0000-000051050000}"/>
    <hyperlink ref="I332:I333" r:id="rId179" display="https://youtu.be/coQHuxB7hbk" xr:uid="{00000000-0004-0000-0000-000052050000}"/>
    <hyperlink ref="I335:I336" r:id="rId180" display="https://youtu.be/7C7c3eQHbdA" xr:uid="{00000000-0004-0000-0000-000053050000}"/>
    <hyperlink ref="I338:I339" r:id="rId181" display="https://youtu.be/jiTNqEkL0vw" xr:uid="{00000000-0004-0000-0000-000054050000}"/>
    <hyperlink ref="I319:I320" r:id="rId182" display="https://youtu.be/9WQ5bIE7_F0" xr:uid="{00000000-0004-0000-0000-000055050000}"/>
    <hyperlink ref="I373:I374" r:id="rId183" display="https://youtu.be/8lyoMzPp5eo" xr:uid="{00000000-0004-0000-0000-000056050000}"/>
    <hyperlink ref="I376:I377" r:id="rId184" display="https://youtu.be/6FnecH-S8jI" xr:uid="{00000000-0004-0000-0000-000057050000}"/>
    <hyperlink ref="I388:I389" r:id="rId185" display="https://youtu.be/ZbeUW1L2_hU" xr:uid="{00000000-0004-0000-0000-000058050000}"/>
    <hyperlink ref="I391:I392" r:id="rId186" display="https://youtu.be/3IVM3Ine9X4" xr:uid="{00000000-0004-0000-0000-000059050000}"/>
    <hyperlink ref="I394:I395" r:id="rId187" display="https://youtu.be/geC6Ky-fXqw" xr:uid="{00000000-0004-0000-0000-00005A050000}"/>
    <hyperlink ref="I437:I438" r:id="rId188" display="https://youtu.be/0WdN53FrNxc" xr:uid="{00000000-0004-0000-0000-00005B050000}"/>
    <hyperlink ref="I397:I398" r:id="rId189" display="https://youtu.be/bdrgMvXqZMs" xr:uid="{00000000-0004-0000-0000-00005C050000}"/>
    <hyperlink ref="I489:I490" r:id="rId190" display="https://youtu.be/ZbeUW1L2_hU" xr:uid="{00000000-0004-0000-0000-00005D050000}"/>
    <hyperlink ref="I495:I496" r:id="rId191" display="https://youtu.be/5NmsqZBVFQA" xr:uid="{00000000-0004-0000-0000-00005E050000}"/>
    <hyperlink ref="I505:I506" r:id="rId192" display="https://youtu.be/JnA6LQwWL4M" xr:uid="{00000000-0004-0000-0000-00005F050000}"/>
    <hyperlink ref="I508:I509" r:id="rId193" display="https://youtu.be/JJIptEctepY" xr:uid="{00000000-0004-0000-0000-000060050000}"/>
    <hyperlink ref="I536:I537" r:id="rId194" display="https://youtu.be/8lyoMzPp5eo" xr:uid="{00000000-0004-0000-0000-000061050000}"/>
    <hyperlink ref="I525:I526" r:id="rId195" display="https://youtu.be/jiTNqEkL0vw" xr:uid="{00000000-0004-0000-0000-000062050000}"/>
    <hyperlink ref="I539:I540" r:id="rId196" display="https://youtu.be/6FnecH-S8jI" xr:uid="{00000000-0004-0000-0000-000063050000}"/>
    <hyperlink ref="I550:I551" r:id="rId197" display="https://youtu.be/HlQ1hUlxvtk" xr:uid="{00000000-0004-0000-0000-000064050000}"/>
    <hyperlink ref="I553:I554" r:id="rId198" display="https://youtu.be/ccC921X2DGI" xr:uid="{00000000-0004-0000-0000-000065050000}"/>
    <hyperlink ref="I556:I557" r:id="rId199" display="https://youtu.be/WKN7axp32bQ" xr:uid="{00000000-0004-0000-0000-000066050000}"/>
    <hyperlink ref="I559:I560" r:id="rId200" display="https://youtu.be/jiTNqEkL0vw" xr:uid="{00000000-0004-0000-0000-000067050000}"/>
    <hyperlink ref="I588:I589" r:id="rId201" display="https://youtu.be/0WdN53FrNxc" xr:uid="{00000000-0004-0000-0000-000068050000}"/>
    <hyperlink ref="I562:I563" r:id="rId202" display="https://youtu.be/i_eoDBwedvg" xr:uid="{00000000-0004-0000-0000-000069050000}"/>
    <hyperlink ref="I565:I566" r:id="rId203" display="https://youtu.be/0iwRBOhQ11c" xr:uid="{00000000-0004-0000-0000-00006A050000}"/>
    <hyperlink ref="I615:I616" r:id="rId204" display="https://youtu.be/JnA6LQwWL4M" xr:uid="{00000000-0004-0000-0000-00006B050000}"/>
    <hyperlink ref="I665:I666" r:id="rId205" display="https://youtu.be/JJIptEctepY" xr:uid="{00000000-0004-0000-0000-00006C050000}"/>
    <hyperlink ref="I668:I669" r:id="rId206" display="https://youtu.be/ZbeUW1L2_hU" xr:uid="{00000000-0004-0000-0000-00006D050000}"/>
    <hyperlink ref="I671:I672" r:id="rId207" display="https://youtu.be/jiTNqEkL0vw" xr:uid="{00000000-0004-0000-0000-00006E050000}"/>
    <hyperlink ref="I674:I675" r:id="rId208" display="https://youtu.be/3zRPOHJ6DsQ?list=TLPQMjkwNDIwMjIdYFGSAtz1KA" xr:uid="{00000000-0004-0000-0000-00006F050000}"/>
    <hyperlink ref="I683:I684" r:id="rId209" display="https://youtu.be/5NmsqZBVFQA" xr:uid="{00000000-0004-0000-0000-000070050000}"/>
    <hyperlink ref="I693:I694" r:id="rId210" display="https://youtu.be/JnA6LQwWL4M" xr:uid="{00000000-0004-0000-0000-000071050000}"/>
    <hyperlink ref="I713:I714" r:id="rId211" display="https://youtu.be/JJIptEctepY" xr:uid="{00000000-0004-0000-0000-000072050000}"/>
    <hyperlink ref="I724:I725" r:id="rId212" display="https://youtu.be/8lyoMzPp5eo" xr:uid="{00000000-0004-0000-0000-000073050000}"/>
    <hyperlink ref="I727:I728" r:id="rId213" display="https://youtu.be/5NmsqZBVFQA" xr:uid="{00000000-0004-0000-0000-000074050000}"/>
    <hyperlink ref="I730:I731" r:id="rId214" display="https://youtu.be/6FnecH-S8jI" xr:uid="{00000000-0004-0000-0000-000075050000}"/>
    <hyperlink ref="I738:I739" r:id="rId215" display="https://youtu.be/sCq9PJ5U57I" xr:uid="{00000000-0004-0000-0000-000076050000}"/>
    <hyperlink ref="I741:I742" r:id="rId216" display="https://youtu.be/KdTpmEzJhJo" xr:uid="{00000000-0004-0000-0000-000077050000}"/>
    <hyperlink ref="I744:I745" r:id="rId217" display="https://youtu.be/geC6Ky-fXqw" xr:uid="{00000000-0004-0000-0000-000078050000}"/>
    <hyperlink ref="I747:I748" r:id="rId218" display="https://youtu.be/kANLua5yeKw" xr:uid="{00000000-0004-0000-0000-000079050000}"/>
    <hyperlink ref="I750:I751" r:id="rId219" display="https://youtu.be/I44RJv923Po?list=TLPQMjkwNDIwMjIdYFGSAtz1KA" xr:uid="{00000000-0004-0000-0000-00007A050000}"/>
    <hyperlink ref="I753:I754" r:id="rId220" display="https://youtu.be/rqOK57FuJkQ?list=TLPQMjkwNDIwMjIdYFGSAtz1KA" xr:uid="{00000000-0004-0000-0000-00007B050000}"/>
    <hyperlink ref="I756:I757" r:id="rId221" display="https://youtu.be/miq4QqbCgm8" xr:uid="{00000000-0004-0000-0000-00007C050000}"/>
    <hyperlink ref="I759:I760" r:id="rId222" display="https://youtu.be/ccC921X2DGI" xr:uid="{00000000-0004-0000-0000-00007D050000}"/>
    <hyperlink ref="I794:I795" r:id="rId223" display="https://youtu.be/JnA6LQwWL4M" xr:uid="{00000000-0004-0000-0000-00007E050000}"/>
    <hyperlink ref="I879:I880" r:id="rId224" display="https://youtu.be/5NmsqZBVFQA" xr:uid="{00000000-0004-0000-0000-00007F050000}"/>
    <hyperlink ref="I884:I885" r:id="rId225" display="https://youtu.be/JJIptEctepY" xr:uid="{00000000-0004-0000-0000-000080050000}"/>
    <hyperlink ref="I887:I888" r:id="rId226" display="https://youtu.be/HlQ1hUlxvtk" xr:uid="{00000000-0004-0000-0000-000081050000}"/>
    <hyperlink ref="I890:I891" r:id="rId227" display="https://youtu.be/ccC921X2DGI" xr:uid="{00000000-0004-0000-0000-000082050000}"/>
    <hyperlink ref="I896:I897" r:id="rId228" display="https://youtu.be/WKN7axp32bQ" xr:uid="{00000000-0004-0000-0000-000083050000}"/>
    <hyperlink ref="I893:I894" r:id="rId229" display="https://youtu.be/KdTpmEzJhJo" xr:uid="{00000000-0004-0000-0000-000084050000}"/>
    <hyperlink ref="I977:I978" r:id="rId230" display="https://youtu.be/0WdN53FrNxc" xr:uid="{00000000-0004-0000-0000-000085050000}"/>
    <hyperlink ref="I920:I921" r:id="rId231" display="https://youtu.be/8lyoMzPp5eo" xr:uid="{00000000-0004-0000-0000-000086050000}"/>
    <hyperlink ref="I1006:I1007" r:id="rId232" display="https://youtu.be/jiTNqEkL0vw" xr:uid="{00000000-0004-0000-0000-000087050000}"/>
    <hyperlink ref="I1012:I1013" r:id="rId233" display="https://youtu.be/5NmsqZBVFQA" xr:uid="{00000000-0004-0000-0000-000088050000}"/>
    <hyperlink ref="I1022:I1023" r:id="rId234" display="https://youtu.be/JnA6LQwWL4M" xr:uid="{00000000-0004-0000-0000-000089050000}"/>
    <hyperlink ref="I1053:I1054" r:id="rId235" display="https://youtu.be/0WdN53FrNxc" xr:uid="{00000000-0004-0000-0000-00008A050000}"/>
    <hyperlink ref="I1027:I1028" r:id="rId236" display="https://youtu.be/JJIptEctepY" xr:uid="{00000000-0004-0000-0000-00008B050000}"/>
    <hyperlink ref="I1030:I1031" r:id="rId237" display="https://youtu.be/kANLua5yeKw" xr:uid="{00000000-0004-0000-0000-00008C050000}"/>
    <hyperlink ref="I1033:I1034" r:id="rId238" display="https://youtu.be/sCq9PJ5U57I" xr:uid="{00000000-0004-0000-0000-00008D050000}"/>
    <hyperlink ref="I1036:I1037" r:id="rId239" display="https://youtu.be/9WQ5bIE7_F0" xr:uid="{00000000-0004-0000-0000-00008E050000}"/>
    <hyperlink ref="I1039:I1040" r:id="rId240" display="https://youtu.be/3zRPOHJ6DsQ?list=TLPQMjkwNDIwMjIdYFGSAtz1KA" xr:uid="{00000000-0004-0000-0000-00008F050000}"/>
    <hyperlink ref="I1113:I1114" r:id="rId241" display="https://youtu.be/jcMYqBLTg54" xr:uid="{00000000-0004-0000-0000-000090050000}"/>
    <hyperlink ref="I1116:I1117" r:id="rId242" display="https://youtu.be/_HyL_PJKY80" xr:uid="{00000000-0004-0000-0000-000091050000}"/>
    <hyperlink ref="I1124:I1125" r:id="rId243" display="https://youtu.be/JnA6LQwWL4M" xr:uid="{00000000-0004-0000-0000-000092050000}"/>
    <hyperlink ref="I1175:I1176" r:id="rId244" display="https://youtu.be/coQHuxB7hbk" xr:uid="{00000000-0004-0000-0000-000093050000}"/>
    <hyperlink ref="I1186:I1187" r:id="rId245" display="https://youtu.be/JnA6LQwWL4M" xr:uid="{00000000-0004-0000-0000-000094050000}"/>
    <hyperlink ref="I1203:I1204" r:id="rId246" display="https://youtu.be/bdrgMvXqZMs" xr:uid="{00000000-0004-0000-0000-000095050000}"/>
    <hyperlink ref="I1231:I1232" r:id="rId247" display="https://youtu.be/rqOK57FuJkQ?list=TLPQMjkwNDIwMjIdYFGSAtz1KA" xr:uid="{00000000-0004-0000-0000-000096050000}"/>
    <hyperlink ref="I1224:I1225" r:id="rId248" display="https://youtu.be/I44RJv923Po?list=TLPQMjkwNDIwMjIdYFGSAtz1KA" xr:uid="{00000000-0004-0000-0000-000097050000}"/>
    <hyperlink ref="I1249:I1250" r:id="rId249" display="https://youtu.be/I44RJv923Po?list=TLPQMjkwNDIwMjIdYFGSAtz1KA" xr:uid="{00000000-0004-0000-0000-000098050000}"/>
    <hyperlink ref="I1241:I1242" r:id="rId250" display="https://youtu.be/rqOK57FuJkQ?list=TLPQMjkwNDIwMjIdYFGSAtz1KA" xr:uid="{00000000-0004-0000-0000-000099050000}"/>
    <hyperlink ref="I1269:I1270" r:id="rId251" display="https://youtu.be/7C7c3eQHbdA" xr:uid="{00000000-0004-0000-0000-00009A050000}"/>
    <hyperlink ref="I1264:I1265" r:id="rId252" display="https://youtu.be/JnA6LQwWL4M" xr:uid="{00000000-0004-0000-0000-00009B050000}"/>
    <hyperlink ref="I1276:I1277" r:id="rId253" display="https://youtu.be/geC6Ky-fXqw" xr:uid="{00000000-0004-0000-0000-00009C050000}"/>
    <hyperlink ref="I1279:I1280" r:id="rId254" display="https://youtu.be/sCq9PJ5U57I" xr:uid="{00000000-0004-0000-0000-00009D050000}"/>
    <hyperlink ref="I1282:I1283" r:id="rId255" display="https://youtu.be/kANLua5yeKw" xr:uid="{00000000-0004-0000-0000-00009E050000}"/>
    <hyperlink ref="I1285:I1286" r:id="rId256" display="https://youtu.be/JJIptEctepY" xr:uid="{00000000-0004-0000-0000-00009F050000}"/>
    <hyperlink ref="I1288:I1289" r:id="rId257" display="https://youtu.be/jiTNqEkL0vw" xr:uid="{00000000-0004-0000-0000-0000A0050000}"/>
    <hyperlink ref="I1291:I1292" r:id="rId258" display="https://youtu.be/miq4QqbCgm8" xr:uid="{00000000-0004-0000-0000-0000A1050000}"/>
    <hyperlink ref="I1294:I1295" r:id="rId259" display="https://youtu.be/9WQ5bIE7_F0" xr:uid="{00000000-0004-0000-0000-0000A2050000}"/>
    <hyperlink ref="I1343:I1344" r:id="rId260" display="https://youtu.be/JnA6LQwWL4M" xr:uid="{00000000-0004-0000-0000-0000A3050000}"/>
    <hyperlink ref="I1771:I1772" r:id="rId261" display="https://youtu.be/qo8M7VMrM1g" xr:uid="{00000000-0004-0000-0000-0000A4050000}"/>
    <hyperlink ref="I1780:I1781" r:id="rId262" display="https://youtu.be/qo8M7VMrM1g" xr:uid="{00000000-0004-0000-0000-0000A5050000}"/>
    <hyperlink ref="I1839:I1851" r:id="rId263" display="https://youtu.be/5NmsqZBVFQA" xr:uid="{00000000-0004-0000-0000-0000A6050000}"/>
    <hyperlink ref="I2051:I2052" r:id="rId264" display="https://youtu.be/8lyoMzPp5eo" xr:uid="{00000000-0004-0000-0000-0000A7050000}"/>
    <hyperlink ref="I2055:I2056" r:id="rId265" display="https://youtu.be/8lyoMzPp5eo" xr:uid="{00000000-0004-0000-0000-0000A8050000}"/>
    <hyperlink ref="I2059:I2060" r:id="rId266" display="https://youtu.be/8lyoMzPp5eo" xr:uid="{00000000-0004-0000-0000-0000A9050000}"/>
    <hyperlink ref="I2064:I2065" r:id="rId267" display="https://youtu.be/8lyoMzPp5eo" xr:uid="{00000000-0004-0000-0000-0000AA050000}"/>
    <hyperlink ref="I2093:I2094" r:id="rId268" display="https://youtu.be/JnA6LQwWL4M" xr:uid="{00000000-0004-0000-0000-0000AB050000}"/>
    <hyperlink ref="I2096:I2097" r:id="rId269" display="https://youtu.be/wbLV5JZGZdQ" xr:uid="{00000000-0004-0000-0000-0000AC050000}"/>
    <hyperlink ref="I2099:I2100" r:id="rId270" display="https://youtu.be/JJIptEctepY" xr:uid="{00000000-0004-0000-0000-0000AD050000}"/>
    <hyperlink ref="I2118:I2119" r:id="rId271" display="https://youtu.be/JnA6LQwWL4M" xr:uid="{00000000-0004-0000-0000-0000AE050000}"/>
    <hyperlink ref="I2121:I2122" r:id="rId272" display="https://youtu.be/0WdN53FrNxc" xr:uid="{00000000-0004-0000-0000-0000AF050000}"/>
    <hyperlink ref="I2132:I2133" r:id="rId273" display="https://youtu.be/0iwRBOhQ11c?list=TLPQMjkwNDIwMjIdYFGSAtz1KA" xr:uid="{00000000-0004-0000-0000-0000B0050000}"/>
    <hyperlink ref="I2135:I2136" r:id="rId274" display="https://youtu.be/JnA6LQwWL4M" xr:uid="{00000000-0004-0000-0000-0000B1050000}"/>
    <hyperlink ref="I2138:I2139" r:id="rId275" display="https://youtu.be/JJIptEctepY" xr:uid="{00000000-0004-0000-0000-0000B2050000}"/>
    <hyperlink ref="I2169:I2170" r:id="rId276" display="https://youtu.be/3zRPOHJ6DsQ?list=TLPQMjkwNDIwMjIdYFGSAtz1KA" xr:uid="{00000000-0004-0000-0000-0000B3050000}"/>
    <hyperlink ref="I2172:I2173" r:id="rId277" display="https://youtu.be/JnA6LQwWL4M" xr:uid="{00000000-0004-0000-0000-0000B4050000}"/>
    <hyperlink ref="I2175:I2176" r:id="rId278" display="https://youtu.be/jiTNqEkL0vw" xr:uid="{00000000-0004-0000-0000-0000B5050000}"/>
    <hyperlink ref="I2178:I2179" r:id="rId279" display="https://youtu.be/ZbeUW1L2_hU" xr:uid="{00000000-0004-0000-0000-0000B6050000}"/>
    <hyperlink ref="I2181:I2182" r:id="rId280" display="https://youtu.be/ccC921X2DGI" xr:uid="{00000000-0004-0000-0000-0000B7050000}"/>
    <hyperlink ref="I2205:I2206" r:id="rId281" display="https://youtu.be/JnA6LQwWL4M" xr:uid="{00000000-0004-0000-0000-0000B8050000}"/>
    <hyperlink ref="I2208:I2209" r:id="rId282" display="https://youtu.be/7C7c3eQHbdA" xr:uid="{00000000-0004-0000-0000-0000B9050000}"/>
    <hyperlink ref="I2225:I2226" r:id="rId283" display="https://youtu.be/_HyL_PJKY80" xr:uid="{00000000-0004-0000-0000-0000BA050000}"/>
    <hyperlink ref="I2228:I2229" r:id="rId284" display="https://youtu.be/JnA6LQwWL4M" xr:uid="{00000000-0004-0000-0000-0000BB050000}"/>
    <hyperlink ref="I2241:I2243" r:id="rId285" display="https://youtu.be/JnA6LQwWL4M" xr:uid="{00000000-0004-0000-0000-0000BC050000}"/>
    <hyperlink ref="I2237:I2238" r:id="rId286" display="https://youtu.be/coQHuxB7hbk" xr:uid="{00000000-0004-0000-0000-0000BD050000}"/>
    <hyperlink ref="I2257:I2258" r:id="rId287" display="https://youtu.be/JnA6LQwWL4M" xr:uid="{00000000-0004-0000-0000-0000BE050000}"/>
    <hyperlink ref="I2271:I2272" r:id="rId288" display="https://youtu.be/JnA6LQwWL4M" xr:uid="{00000000-0004-0000-0000-0000BF050000}"/>
    <hyperlink ref="I2282:I2283" r:id="rId289" display="https://youtu.be/JnA6LQwWL4M" xr:uid="{00000000-0004-0000-0000-0000C0050000}"/>
    <hyperlink ref="I2292:I2293" r:id="rId290" display="https://youtu.be/JnA6LQwWL4M" xr:uid="{00000000-0004-0000-0000-0000C1050000}"/>
    <hyperlink ref="I2586:I2587" r:id="rId291" display="https://youtu.be/GRqKtMFobgE" xr:uid="{00000000-0004-0000-0000-0000C2050000}"/>
    <hyperlink ref="I2592" r:id="rId292" display="https://youtu.be/HcvxRl_2GOo" xr:uid="{00000000-0004-0000-0000-0000C3050000}"/>
    <hyperlink ref="I2632:I2633" r:id="rId293" display="https://youtu.be/GMfQCPwfHf0" xr:uid="{00000000-0004-0000-0000-0000C4050000}"/>
    <hyperlink ref="I2635" r:id="rId294" display="https://youtu.be/8NQ5JkjKc3k" xr:uid="{00000000-0004-0000-0000-0000C5050000}"/>
    <hyperlink ref="I2637:I2638" r:id="rId295" display="https://youtu.be/T5x_vqPTsvw" xr:uid="{00000000-0004-0000-0000-0000C6050000}"/>
    <hyperlink ref="I2642:I2643" r:id="rId296" display="https://youtu.be/taFrFfFPhQM" xr:uid="{00000000-0004-0000-0000-0000C7050000}"/>
    <hyperlink ref="I2647" r:id="rId297" display="https://youtu.be/H9Ndqh37N8o" xr:uid="{00000000-0004-0000-0000-0000C8050000}"/>
    <hyperlink ref="I2663:I2664" r:id="rId298" display="https://youtu.be/6FnecH-S8jI" xr:uid="{00000000-0004-0000-0000-0000C9050000}"/>
    <hyperlink ref="I2733:I2734" r:id="rId299" display="https://youtu.be/GRqKtMFobgE" xr:uid="{00000000-0004-0000-0000-0000CA050000}"/>
    <hyperlink ref="I2736:I2737" r:id="rId300" display="https://youtu.be/8NQ5JkjKc3k" xr:uid="{00000000-0004-0000-0000-0000CB050000}"/>
    <hyperlink ref="I2739:I2740" r:id="rId301" display="https://youtu.be/HcvxRl_2GOo" xr:uid="{00000000-0004-0000-0000-0000CC050000}"/>
    <hyperlink ref="I2745:I2746" r:id="rId302" display="https://youtu.be/taFrFfFPhQM" xr:uid="{00000000-0004-0000-0000-0000CD050000}"/>
    <hyperlink ref="I2742:I2743" r:id="rId303" display="https://youtu.be/T5x_vqPTsvw" xr:uid="{00000000-0004-0000-0000-0000CE050000}"/>
    <hyperlink ref="I2748:I2749" r:id="rId304" display="https://youtu.be/GMfQCPwfHf0" xr:uid="{00000000-0004-0000-0000-0000CF050000}"/>
    <hyperlink ref="I2751:I2752" r:id="rId305" display="https://youtu.be/H9Ndqh37N8o" xr:uid="{00000000-0004-0000-0000-0000D0050000}"/>
    <hyperlink ref="I2813:I2814" r:id="rId306" display="https://youtu.be/T5x_vqPTsvw" xr:uid="{00000000-0004-0000-0000-0000D1050000}"/>
    <hyperlink ref="I2851:I2852" r:id="rId307" display="https://youtu.be/8NQ5JkjKc3k" xr:uid="{00000000-0004-0000-0000-0000D2050000}"/>
    <hyperlink ref="I2858:I2859" r:id="rId308" display="https://youtu.be/5NmsqZBVFQA" xr:uid="{00000000-0004-0000-0000-0000D3050000}"/>
    <hyperlink ref="I2875:I2876" r:id="rId309" display="https://youtu.be/6FnecH-S8jI" xr:uid="{00000000-0004-0000-0000-0000D4050000}"/>
    <hyperlink ref="I2878:I2879" r:id="rId310" display="https://youtu.be/GRqKtMFobgE" xr:uid="{00000000-0004-0000-0000-0000D5050000}"/>
    <hyperlink ref="I2884:I2885" r:id="rId311" display="https://youtu.be/taFrFfFPhQM" xr:uid="{00000000-0004-0000-0000-0000D6050000}"/>
    <hyperlink ref="I2881:I2882" r:id="rId312" display="https://youtu.be/T5x_vqPTsvw" xr:uid="{00000000-0004-0000-0000-0000D7050000}"/>
    <hyperlink ref="I2887:I2888" r:id="rId313" display="https://youtu.be/GMfQCPwfHf0" xr:uid="{00000000-0004-0000-0000-0000D8050000}"/>
    <hyperlink ref="I2890:I2891" r:id="rId314" display="https://youtu.be/H9Ndqh37N8o" xr:uid="{00000000-0004-0000-0000-0000D9050000}"/>
    <hyperlink ref="I2893:I2894" r:id="rId315" display="https://youtu.be/8NQ5JkjKc3k" xr:uid="{00000000-0004-0000-0000-0000DA050000}"/>
    <hyperlink ref="I2905:I2906" r:id="rId316" display="https://youtu.be/8NQ5JkjKc3k" xr:uid="{00000000-0004-0000-0000-0000DB050000}"/>
    <hyperlink ref="I2908:I2909" r:id="rId317" display="https://youtu.be/HcvxRl_2GOo" xr:uid="{00000000-0004-0000-0000-0000DC050000}"/>
    <hyperlink ref="I2911:I2912" r:id="rId318" display="https://youtu.be/T5x_vqPTsvw" xr:uid="{00000000-0004-0000-0000-0000DD050000}"/>
    <hyperlink ref="I2914:I2915" r:id="rId319" display="https://youtu.be/GRqKtMFobgE" xr:uid="{00000000-0004-0000-0000-0000DE050000}"/>
    <hyperlink ref="I2920:I2921" r:id="rId320" display="https://youtu.be/taFrFfFPhQM" xr:uid="{00000000-0004-0000-0000-0000DF050000}"/>
    <hyperlink ref="I2917:I2918" r:id="rId321" display="https://youtu.be/T5x_vqPTsvw" xr:uid="{00000000-0004-0000-0000-0000E0050000}"/>
    <hyperlink ref="I2923:I2924" r:id="rId322" display="https://youtu.be/GMfQCPwfHf0" xr:uid="{00000000-0004-0000-0000-0000E1050000}"/>
    <hyperlink ref="I2926:I2927" r:id="rId323" display="https://youtu.be/H9Ndqh37N8o" xr:uid="{00000000-0004-0000-0000-0000E2050000}"/>
    <hyperlink ref="I3032:I3033" r:id="rId324" display="https://youtu.be/GRqKtMFobgE" xr:uid="{00000000-0004-0000-0000-0000E3050000}"/>
    <hyperlink ref="I3074:I3075" r:id="rId325" display="https://youtu.be/GRqKtMFobgE" xr:uid="{00000000-0004-0000-0000-0000E4050000}"/>
    <hyperlink ref="I3115:I3116" r:id="rId326" display="https://youtu.be/JnA6LQwWL4M" xr:uid="{00000000-0004-0000-0000-0000E5050000}"/>
    <hyperlink ref="I3139:I3140" r:id="rId327" display="https://youtu.be/UxGNLX3Gm4c" xr:uid="{00000000-0004-0000-0000-0000E6050000}"/>
    <hyperlink ref="I3147:I3148" r:id="rId328" display="https://youtu.be/JnA6LQwWL4M" xr:uid="{00000000-0004-0000-0000-0000E7050000}"/>
    <hyperlink ref="I3177:I3178" r:id="rId329" display="https://youtu.be/7_uHqXDpJOs" xr:uid="{00000000-0004-0000-0000-0000E8050000}"/>
    <hyperlink ref="I3260:I3261" r:id="rId330" display="https://youtu.be/JnA6LQwWL4M" xr:uid="{00000000-0004-0000-0000-0000E9050000}"/>
    <hyperlink ref="I3329:I3330" r:id="rId331" display="https://youtu.be/M5fJe0bQFXc" xr:uid="{00000000-0004-0000-0000-0000EA050000}"/>
    <hyperlink ref="I3336:I3337" r:id="rId332" display="https://youtu.be/ludvAEttYjI" xr:uid="{00000000-0004-0000-0000-0000EB050000}"/>
    <hyperlink ref="I3339:I3340" r:id="rId333" display="https://youtu.be/lyCizuJaFic" xr:uid="{00000000-0004-0000-0000-0000EC050000}"/>
    <hyperlink ref="I3363:I3364" r:id="rId334" display="https://youtu.be/M5fJe0bQFXc" xr:uid="{00000000-0004-0000-0000-0000ED050000}"/>
    <hyperlink ref="I3425:I3426" r:id="rId335" display="https://youtu.be/5P_K6T-14tM" xr:uid="{00000000-0004-0000-0000-0000EE050000}"/>
    <hyperlink ref="I3430:I3431" r:id="rId336" display="https://youtu.be/5P_K6T-14tM" xr:uid="{00000000-0004-0000-0000-0000EF050000}"/>
    <hyperlink ref="I3434:I3435" r:id="rId337" display="https://youtu.be/5P_K6T-14tM" xr:uid="{00000000-0004-0000-0000-0000F0050000}"/>
    <hyperlink ref="I3493:I3494" r:id="rId338" display="https://youtu.be/xDRzcjH9ydg" xr:uid="{00000000-0004-0000-0000-0000F1050000}"/>
    <hyperlink ref="I3496:I3497" r:id="rId339" display="https://youtu.be/Y1w_dxZ1fNk" xr:uid="{00000000-0004-0000-0000-0000F2050000}"/>
    <hyperlink ref="I3464:I3465" r:id="rId340" display="https://youtu.be/xDRzcjH9ydg" xr:uid="{00000000-0004-0000-0000-0000F3050000}"/>
    <hyperlink ref="I3467:I3468" r:id="rId341" display="https://youtu.be/Y1w_dxZ1fNk" xr:uid="{00000000-0004-0000-0000-0000F4050000}"/>
    <hyperlink ref="I3487:I3488" r:id="rId342" display="https://youtu.be/5NmsqZBVFQA" xr:uid="{00000000-0004-0000-0000-0000F5050000}"/>
    <hyperlink ref="I3522:I3523" r:id="rId343" display="https://youtu.be/xDRzcjH9ydg" xr:uid="{00000000-0004-0000-0000-0000F6050000}"/>
    <hyperlink ref="I3525:I3526" r:id="rId344" display="https://youtu.be/Y1w_dxZ1fNk" xr:uid="{00000000-0004-0000-0000-0000F7050000}"/>
    <hyperlink ref="I3587:I3588" r:id="rId345" display="https://youtu.be/xDRzcjH9ydg" xr:uid="{00000000-0004-0000-0000-0000F8050000}"/>
    <hyperlink ref="I3590:I3591" r:id="rId346" display="https://youtu.be/Y1w_dxZ1fNk" xr:uid="{00000000-0004-0000-0000-0000F9050000}"/>
    <hyperlink ref="I3886:I3887" r:id="rId347" display="https://youtu.be/GMfQCPwfHf0" xr:uid="{00000000-0004-0000-0000-0000FC050000}"/>
    <hyperlink ref="I3889:I3890" r:id="rId348" display="https://youtu.be/taFrFfFPhQM" xr:uid="{00000000-0004-0000-0000-0000FD050000}"/>
    <hyperlink ref="I3892:I3893" r:id="rId349" display="https://youtu.be/H9Ndqh37N8o" xr:uid="{00000000-0004-0000-0000-0000FE050000}"/>
    <hyperlink ref="I3906:I3907" r:id="rId350" display="https://youtu.be/GMfQCPwfHf0" xr:uid="{00000000-0004-0000-0000-0000FF050000}"/>
    <hyperlink ref="I3909:I3910" r:id="rId351" display="https://youtu.be/taFrFfFPhQM" xr:uid="{00000000-0004-0000-0000-000000060000}"/>
    <hyperlink ref="I5047:I5048" r:id="rId352" display="https://youtu.be/_T0iyOxg5Ss" xr:uid="{00000000-0004-0000-0000-000001060000}"/>
    <hyperlink ref="I5060:I5061" r:id="rId353" display="https://youtu.be/_T0iyOxg5Ss" xr:uid="{00000000-0004-0000-0000-000002060000}"/>
    <hyperlink ref="I5070:I5071" r:id="rId354" display="https://youtu.be/_T0iyOxg5Ss" xr:uid="{00000000-0004-0000-0000-000003060000}"/>
    <hyperlink ref="I5121:I5122" r:id="rId355" display="https://youtu.be/_T0iyOxg5Ss" xr:uid="{00000000-0004-0000-0000-000004060000}"/>
    <hyperlink ref="I5124:I5125" r:id="rId356" display="https://youtu.be/WtCzbQ5gSDw" xr:uid="{00000000-0004-0000-0000-000005060000}"/>
    <hyperlink ref="I5127:I5128" r:id="rId357" display="https://youtu.be/MR--NXi-fco" xr:uid="{00000000-0004-0000-0000-000006060000}"/>
    <hyperlink ref="I5130:I5131" r:id="rId358" display="https://youtu.be/69-Ii5GLMeQ" xr:uid="{00000000-0004-0000-0000-000007060000}"/>
    <hyperlink ref="I5155:I5156" r:id="rId359" display="https://youtu.be/JnA6LQwWL4M" xr:uid="{00000000-0004-0000-0000-000008060000}"/>
    <hyperlink ref="I5172:I5173" r:id="rId360" display="https://youtu.be/woStPHr4GQE" xr:uid="{00000000-0004-0000-0000-000009060000}"/>
    <hyperlink ref="I5175:I5176" r:id="rId361" display="https://youtu.be/69-Ii5GLMeQ" xr:uid="{00000000-0004-0000-0000-00000A060000}"/>
    <hyperlink ref="I5235:I5236" r:id="rId362" display="https://youtu.be/8lyoMzPp5eo" xr:uid="{00000000-0004-0000-0000-00000B060000}"/>
    <hyperlink ref="I5238:I5239" r:id="rId363" display="https://youtu.be/6FnecH-S8jI" xr:uid="{00000000-0004-0000-0000-00000C060000}"/>
    <hyperlink ref="I5300:I5301" r:id="rId364" display="https://youtu.be/woStPHr4GQE" xr:uid="{00000000-0004-0000-0000-00000D060000}"/>
    <hyperlink ref="I5303:I5304" r:id="rId365" display="https://youtu.be/69-Ii5GLMeQ" xr:uid="{00000000-0004-0000-0000-00000E060000}"/>
    <hyperlink ref="I5412:I5413" r:id="rId366" display="https://youtu.be/woStPHr4GQE" xr:uid="{00000000-0004-0000-0000-00000F060000}"/>
    <hyperlink ref="I5415:I5416" r:id="rId367" display="https://youtu.be/69-Ii5GLMeQ" xr:uid="{00000000-0004-0000-0000-000010060000}"/>
    <hyperlink ref="I5459:I5460" r:id="rId368" display="https://youtu.be/woStPHr4GQE" xr:uid="{00000000-0004-0000-0000-000011060000}"/>
    <hyperlink ref="I5469:I5470" r:id="rId369" display="https://youtu.be/woStPHr4GQE" xr:uid="{00000000-0004-0000-0000-000012060000}"/>
    <hyperlink ref="I5489:I5490" r:id="rId370" display="https://youtu.be/woStPHr4GQE" xr:uid="{00000000-0004-0000-0000-000013060000}"/>
    <hyperlink ref="I5499:I5500" r:id="rId371" display="https://youtu.be/woStPHr4GQE" xr:uid="{00000000-0004-0000-0000-000014060000}"/>
    <hyperlink ref="I5514:I5515" r:id="rId372" display="https://youtu.be/woStPHr4GQE" xr:uid="{00000000-0004-0000-0000-000015060000}"/>
    <hyperlink ref="I5528:I5529" r:id="rId373" display="https://youtu.be/woStPHr4GQE" xr:uid="{00000000-0004-0000-0000-000016060000}"/>
    <hyperlink ref="I5538:I5539" r:id="rId374" display="https://youtu.be/woStPHr4GQE" xr:uid="{00000000-0004-0000-0000-000017060000}"/>
    <hyperlink ref="I3659:I3660" r:id="rId375" display="https://youtu.be/Hq3O2KBOcCg" xr:uid="{00000000-0004-0000-0000-000018060000}"/>
    <hyperlink ref="I3662:I3663" r:id="rId376" display="https://youtu.be/DjO4sYTLnVs" xr:uid="{00000000-0004-0000-0000-000019060000}"/>
    <hyperlink ref="I3679:I3680" r:id="rId377" display="https://youtu.be/DjO4sYTLnVs" xr:uid="{00000000-0004-0000-0000-00001A060000}"/>
    <hyperlink ref="I3682:I3683" r:id="rId378" display="https://youtu.be/Hq3O2KBOcCg" xr:uid="{00000000-0004-0000-0000-00001B060000}"/>
    <hyperlink ref="I3779:I3780" r:id="rId379" display="https://youtu.be/DjO4sYTLnVs" xr:uid="{00000000-0004-0000-0000-00001C060000}"/>
    <hyperlink ref="I3975:I3976" r:id="rId380" display="https://youtu.be/DjO4sYTLnVs" xr:uid="{00000000-0004-0000-0000-00001E060000}"/>
    <hyperlink ref="I3968:I3969" r:id="rId381" display="https://youtu.be/DjO4sYTLnVs" xr:uid="{00000000-0004-0000-0000-00001F060000}"/>
    <hyperlink ref="I3958:I3960" r:id="rId382" display="https://youtu.be/DjO4sYTLnVs" xr:uid="{00000000-0004-0000-0000-000020060000}"/>
    <hyperlink ref="I3995:I3996" r:id="rId383" display="https://youtu.be/DjO4sYTLnVs" xr:uid="{00000000-0004-0000-0000-000021060000}"/>
    <hyperlink ref="I4050:I4051" r:id="rId384" display="https://youtu.be/DjO4sYTLnVs" xr:uid="{00000000-0004-0000-0000-000022060000}"/>
    <hyperlink ref="I6224:I6225" r:id="rId385" display="https://youtu.be/c6RS-bMIGrc" xr:uid="{00000000-0004-0000-0000-000023060000}"/>
    <hyperlink ref="I6241:I6242" r:id="rId386" display="https://youtu.be/c6RS-bMIGrc" xr:uid="{00000000-0004-0000-0000-000024060000}"/>
    <hyperlink ref="I6305:I6306" r:id="rId387" display="https://youtu.be/c6RS-bMIGrc" xr:uid="{00000000-0004-0000-0000-000025060000}"/>
    <hyperlink ref="I6309:I6310" r:id="rId388" display="https://youtu.be/c6RS-bMIGrc" xr:uid="{00000000-0004-0000-0000-000026060000}"/>
    <hyperlink ref="I6342:I6343" r:id="rId389" display="https://youtu.be/c6RS-bMIGrc" xr:uid="{00000000-0004-0000-0000-000027060000}"/>
    <hyperlink ref="I6346:I6347" r:id="rId390" display="https://youtu.be/c6RS-bMIGrc" xr:uid="{00000000-0004-0000-0000-000028060000}"/>
    <hyperlink ref="I6351:I6352" r:id="rId391" display="https://youtu.be/c6RS-bMIGrc" xr:uid="{00000000-0004-0000-0000-000029060000}"/>
    <hyperlink ref="I6850:I6851" r:id="rId392" display="https://youtu.be/8OzYI6rTw-s" xr:uid="{00000000-0004-0000-0000-00002A060000}"/>
    <hyperlink ref="I6863:I6864" r:id="rId393" display="https://youtu.be/8OzYI6rTw-s" xr:uid="{00000000-0004-0000-0000-00002B060000}"/>
    <hyperlink ref="I6879:I6880" location="РАЗВЕРТКА_РУЧНАЯ_ЦИЛИНДРИЧЕСКАЯ_РЕГУЛИРУЕМАЯ__СТАЛЬ_9ХС__ГОСТ_7722_77" display="РАЗВЕРТКИ РЕГУЛИРУЕМЫЕ" xr:uid="{00000000-0004-0000-0000-00002C060000}"/>
    <hyperlink ref="I6882:I6883" r:id="rId394" display="https://youtu.be/8OzYI6rTw-s" xr:uid="{00000000-0004-0000-0000-00002D060000}"/>
    <hyperlink ref="I8358" location="СВЕРЛО_ПО_МЕТАЛЛУ_С_ПРОТОЧ_ХВОСТ_КОБАЛЬТ" display="ПЕРЕЙТИ К ЦЕНАМ" xr:uid="{00000000-0004-0000-0000-00002E060000}"/>
    <hyperlink ref="I1853" location="НАБОРЫ_КЛЮЧЕЙ_КОЛЬЦЕВЫХ_ДВУСТОРОННИХ_КОЛЕНЧАТЫХ__СТАЛЬ_40Х__ТУ_3926_031_051__53581936_2013__КАМЫШИН" display="НАБОРЫ НАКИДНЫХ КЛЮЧ." xr:uid="{00000000-0004-0000-0000-00002F060000}"/>
    <hyperlink ref="I8242" location="НОЖНИЦЫ_ПО_МЕТАЛЛУ__ЛЕВЫЙ_И_ПРАВЫЙ_РЕЗ" display="цена (нажмите)" xr:uid="{00000000-0004-0000-0000-000030060000}"/>
    <hyperlink ref="F8242" location="УРОВЕНЬ_УПРОЧНЕННЫЙ" display="НОВИНКА" xr:uid="{00000000-0004-0000-0000-000031060000}"/>
    <hyperlink ref="B8242" location="УРОВЕНЬ_УПРОЧНЕННЫЙ" display="НОЖ С ВЫДВИЖНЫМ ЛЕЗВИЕМ СТРОИТЕЛЬНЫЙ" xr:uid="{00000000-0004-0000-0000-000032060000}"/>
    <hyperlink ref="I1826" location="НАБОРЫ_СВЕРЛ_ПО_БЕТОНУ" display="НАБОРЫ СВЕРЛ ПО БЕТОНУ" xr:uid="{00000000-0004-0000-0000-000033060000}"/>
    <hyperlink ref="I1828" location="НАБОРЫ_СВЕРЛ_ПО_БЕТОНУ" display="НАБОРЫ СВЕРЛ ПО БЕТОНУ" xr:uid="{00000000-0004-0000-0000-000034060000}"/>
    <hyperlink ref="I1812" location="НАБОРЫ_СВЕРЛ_ПО_БЕТОНУ" display="НАБОРЫ СВЕРЛ ПО БЕТОНУ" xr:uid="{00000000-0004-0000-0000-000035060000}"/>
    <hyperlink ref="I1814" location="НАБОРЫ_СВЕРЛ_ПО_БЕТОНУ" display="НАБОРЫ СВЕРЛ ПО БЕТОНУ" xr:uid="{00000000-0004-0000-0000-000036060000}"/>
    <hyperlink ref="F8112" location="ОТВЕРТКА__КАМЫШИН" display="НОВИНКА" xr:uid="{00000000-0004-0000-0000-000037060000}"/>
    <hyperlink ref="B8112" location="ОТВЕРТКА__КАМЫШИН" display="ЛОТОК ДЛЯ ИНСТРУМЕНТА                     " xr:uid="{00000000-0004-0000-0000-000038060000}"/>
    <hyperlink ref="B8112:C8112" location="ОТВЕРТКА__КАМЫШИН" display="ЛОТОК ДЛЯ ИНСТРУМЕНТА                     " xr:uid="{00000000-0004-0000-0000-000039060000}"/>
    <hyperlink ref="I8142" location="СВЕРЛО_ПО_МЕТАЛЛУ_С_ПРОТОЧ_ХВОСТ_КОБАЛЬТ" display="ПЕРЕЙТИ К ЦЕНАМ" xr:uid="{00000000-0004-0000-0000-00003A060000}"/>
    <hyperlink ref="B8142" location="СВЕРЛО_ПО_МЕТАЛЛУ_С_ПРОТОЧ_ХВОСТ_КОБАЛЬТ" display="СВЕРЛО Ц/Х СРЕДНЕЙ СЕРИИ  КЛ. А, ПРОТОЧ. ХВ. (12 ММ) (КОБАЛЬТ)" xr:uid="{00000000-0004-0000-0000-00003B060000}"/>
    <hyperlink ref="I8149" location="СВЕРЛО_ПО_МЕТАЛЛУ_КХ_СРЕДНЕЙ_СЕРИИ_ИЗ_СТАЛИ_Р6М5К5" display="ПЕРЕЙТИ К ЦЕНАМ" xr:uid="{00000000-0004-0000-0000-00003C060000}"/>
    <hyperlink ref="B8149:E8149" location="СВЕРЛО_ПО_МЕТАЛЛУ_КХ_СРЕДНЕЙ_СЕРИИ_ИЗ_СТАЛИ_Р6М5К5" display="СВЕРЛО К/Х СРЕДНЕЙ СЕРИИ КЛ.А, СТАЛЬ Р6М5К5                                    " xr:uid="{00000000-0004-0000-0000-00003D060000}"/>
    <hyperlink ref="I8150" location="СВЕРЛО_ПО_МЕТАЛЛУ_КХ_УДЛИНЕННОЙ_СЕРИИ" display="ПЕРЕЙТИ К ЦЕНАМ" xr:uid="{00000000-0004-0000-0000-00003E060000}"/>
    <hyperlink ref="B8150:E8150" location="СВЕРЛО_ПО_МЕТАЛЛУ_КХ_УДЛИНЕННОЙ_СЕРИИ" display="СВЕРЛО К/Х УДЛИННЕНОЙ СЕРИИ КЛ. А, СТАЛЬ Р6М5                                   " xr:uid="{00000000-0004-0000-0000-00003F060000}"/>
    <hyperlink ref="I8151" location="СВЕРЛО_СТУПЕНЧАТОЕ__УГОЛ_118__СТАЛЬ_Р6М5" display="цена (нажмите)" xr:uid="{00000000-0004-0000-0000-000040060000}"/>
    <hyperlink ref="B8151" location="СВЕРЛО_СТУПЕНЧАТОЕ__УГОЛ_118__СТАЛЬ_Р6М5" display="СВЕРЛО ПО МЕТАЛЛУ СТУПЕНЧАТОЕ                                                            " xr:uid="{00000000-0004-0000-0000-000041060000}"/>
    <hyperlink ref="B8151:E8151" location="СВЕРЛО_СТУПЕНЧАТОЕ__УГОЛ_118__СТАЛЬ_Р6М5" display="СВЕРЛО ПО МЕТАЛЛУ СТУПЕНЧАТОЕ ИЗ СТАЛИ Р6М5К5                                                           " xr:uid="{00000000-0004-0000-0000-000042060000}"/>
    <hyperlink ref="I8165" location="МЕТЧИК_МАШИННО_РУЧНОЙ_ДЛЯ_МЕТРИЧЕСКОЙ_РЕЗЬБЫ_КОМПЛЕКТНЫЙ_ИЗ_2_Х_ШТУК__СТАЛЬ_Р6М5___ГОСТ_3266_81" display="цена (нажмите)" xr:uid="{00000000-0004-0000-0000-000043060000}"/>
    <hyperlink ref="B8165" location="МЕТЧИК_МАШИННО_РУЧНОЙ_ДЛЯ_МЕТРИЧЕСКОЙ_РЕЗЬБЫ_КОМПЛЕКТНЫЙ_ИЗ_2_Х_ШТУК__СТАЛЬ_Р6М5___ГОСТ_3266_81" display="МЕТЧИК МАШИННО-РУЧНОЙ КОМПЛЕКТНЫЙ ИЗ 2-Х ШК (М)                 " xr:uid="{00000000-0004-0000-0000-000044060000}"/>
    <hyperlink ref="B8165:C8165" location="МЕТЧИК_МАШИННО_РУЧНОЙ_ДЛЯ_МЕТРИЧЕСКОЙ_РЕЗЬБЫ_КОМПЛЕКТНЫЙ_ИЗ_2_Х_ШТУК__СТАЛЬ_Р6М5___ГОСТ_3266_81" display="МЕТЧИК МАШИННО-РУЧНОЙ КОМПЛЕКТНЫЙ ИЗ Р6М5К5 (М)                 " xr:uid="{00000000-0004-0000-0000-000045060000}"/>
    <hyperlink ref="I8144" location="СВЕРЛО_СПИРАЛЬНОЕ_С_ЦИЛИНДРИЧЕСКИМ_ХВОСТОВИКОМ_СРЕДНЕЙ_СЕРИИ__КЛАСС_В__СТАЛЬ_Р6М5__ГОСТ_10902_77" display="цена (нажмите)" xr:uid="{00000000-0004-0000-0000-000046060000}"/>
    <hyperlink ref="B8144" location="СВЕРЛО_СПИРАЛЬНОЕ_С_ЦИЛИНДРИЧЕСКИМ_ХВОСТОВИКОМ_СРЕДНЕЙ_СЕРИИ__КЛАСС_В__СТАЛЬ_Р6М5__ГОСТ_10902_77" display="СВЕРЛО Ц/Х СРЕДНЕЙ СЕРИИ  КЛАСС В, СТАЛЬ Р6М5" xr:uid="{00000000-0004-0000-0000-000047060000}"/>
    <hyperlink ref="I8152" location="СВЕРЛО_ПО_СТЕКЛУ_И_КЕРАМИКЕ" display="цена (нажмите)" xr:uid="{00000000-0004-0000-0000-000048060000}"/>
    <hyperlink ref="B8152" location="СВЕРЛО_ПО_СТЕКЛУ_И_КЕРАМИКЕ" display="СВЕРЛО ПО СТЕКЛУ И КЕРАМИКЕ" xr:uid="{00000000-0004-0000-0000-000049060000}"/>
    <hyperlink ref="B8152:E8152" location="СВЕРЛО_ПО_СТЕКЛУ_И_КЕРАМИКЕ" display="СВЕРЛО ПО СТЕКЛУ И КЕРАМИКЕ С КРЕСТ. ПЛАСТИНОЙ" xr:uid="{00000000-0004-0000-0000-00004A060000}"/>
    <hyperlink ref="I8153" location="БУР_ПО_БЕТОНУ_С_ХВОСТОВИКОМ_SDS_PLUS_С_ЦЕНТРИРУЮЩИМ_НАКОНЕЧНИКОМ_В_ИНДИВИДУАЛЬНОЙ_УПАКОВКЕ_С_ЕВРОПЕТЛЕЙ__SCHWERT" display="цена (нажмите)" xr:uid="{00000000-0004-0000-0000-00004B060000}"/>
    <hyperlink ref="B8153" location="БУР_ПО_БЕТОНУ_С_ХВОСТОВИКОМ_SDS_PLUS_С_ЦЕНТРИРУЮЩИМ_НАКОНЕЧНИКОМ_В_ИНДИВИДУАЛЬНОЙ_УПАКОВКЕ_С_ЕВРОПЕТЛЕЙ__SCHWERT" display="БУР ПО БЕТОНУ SDS-PLUS С ПОКРЫТИЕМ (SCHWERT)" xr:uid="{00000000-0004-0000-0000-00004C060000}"/>
    <hyperlink ref="I8170" location="РАМКА_НОЖОВОЧНАЯ" display="ПЕРЕЙТИ К ЦЕНАМ" xr:uid="{00000000-0004-0000-0000-00004D060000}"/>
    <hyperlink ref="B8170:C8170" location="РАМКА_НОЖОВОЧНАЯ" display="РАМКА ДЛЯ НОЖОВОЧНОГО ПОЛОТНА" xr:uid="{00000000-0004-0000-0000-00004E060000}"/>
    <hyperlink ref="B8170:E8170" location="РАМКА_НОЖОВОЧНАЯ" display="РАМКА ДЛЯ НОЖОВОЧНОГО ПОЛОТНА" xr:uid="{00000000-0004-0000-0000-00004F060000}"/>
    <hyperlink ref="I8171" location="РУЛЕТКА_ИЗМЕРИТЕЛЬНАЯ" display="ПЕРЕЙТИ К ЦЕНАМ" xr:uid="{00000000-0004-0000-0000-000050060000}"/>
    <hyperlink ref="B8171:E8171" location="РУЛЕТКА_ИЗМЕРИТЕЛЬНАЯ" display="РУЛЕТКА ИЗМЕРИТЕЛЬНАЯ" xr:uid="{00000000-0004-0000-0000-000051060000}"/>
    <hyperlink ref="I8169" location="НОЖНИЦЫ_ПО_МЕТАЛЛУ__ЛЕВЫЙ_И_ПРАВЫЙ_РЕЗ" display="цена (нажмите)" xr:uid="{00000000-0004-0000-0000-000052060000}"/>
    <hyperlink ref="B8169" location="УРОВЕНЬ_УПРОЧНЕННЫЙ" display="НОЖ С ВЫДВИЖНЫМ ЛЕЗВИЕМ СТРОИТЕЛЬНЫЙ" xr:uid="{00000000-0004-0000-0000-000053060000}"/>
    <hyperlink ref="I8164" location="ОТВЕРТКА__КАМЫШИН" display="цена (нажмите)" xr:uid="{00000000-0004-0000-0000-000054060000}"/>
    <hyperlink ref="B8164" location="ОТВЕРТКА__КАМЫШИН" display="ЛОТОК ДЛЯ ИНСТРУМЕНТА                     " xr:uid="{00000000-0004-0000-0000-000055060000}"/>
    <hyperlink ref="B8164:C8164" location="ОТВЕРТКА__КАМЫШИН" display="ЛОТОК ДЛЯ ИНСТРУМЕНТА                     " xr:uid="{00000000-0004-0000-0000-000056060000}"/>
    <hyperlink ref="I5264:I5266" location="МЕТЧИК_МАШИННО_РУЧНОЙ_ДЛЯ_МЕТРИЧЕСКОЙ_РЕЗЬБЫ_ОДИНАРНЫЙ_ДЛЯ_СКВОЗНЫХ_ОТВЕРСТИЙ__СТАЛЬ_Р6М5__ГОСТ_3266_81" display="МЕТЧИКИ М/Р СКВОЗНЫЕ" xr:uid="{00000000-0004-0000-0000-000057060000}"/>
    <hyperlink ref="I4618:I4619" location="МЕТЧИК_МАШИННО_РУЧНОЙ_ДЛЯ_МЕТРИЧЕСКОЙ_РЕЗЬБЫ_ОДИНАРНЫЙ_ДЛЯ_СКВОЗНЫХ_ОТВЕРСТИЙ__СТАЛЬ_Р6М5__ГОСТ_3266_81" display="МЕТЧИКИ М/Р СКВОЗНЫЕ" xr:uid="{00000000-0004-0000-0000-000058060000}"/>
    <hyperlink ref="I6370" location="РАЗВЕРТКА_РУЧНАЯ_ЦИЛИНДРИЧЕСКАЯ_РЕГУЛИРУЕМАЯ__СТАЛЬ_9ХС__ГОСТ_7722_77" display="РАЗВЕРТКИ РЕГУЛИРУЕМЫЕ" xr:uid="{00000000-0004-0000-0000-000059060000}"/>
    <hyperlink ref="I8381" location="СВЕРЛО_СТУПЕНЧАТОЕ__УГОЛ_118__СТАЛЬ_Р6М5" display="цена (нажмите)" xr:uid="{00000000-0004-0000-0000-00005A060000}"/>
    <hyperlink ref="B8381" location="СВЕРЛО_СТУПЕНЧАТОЕ__УГОЛ_118__СТАЛЬ_Р6М5" display="СВЕРЛО ПО МЕТАЛЛУ СТУПЕНЧАТОЕ                                                            " xr:uid="{00000000-0004-0000-0000-00005B060000}"/>
    <hyperlink ref="B8381:E8381" location="СВЕРЛО_СТУПЕНЧАТОЕ__УГОЛ_118__СТАЛЬ_Р6М5" display="СВЕРЛО ПО МЕТАЛЛУ СТУПЕНЧАТОЕ ИЗ СТАЛИ Р6М5К5                                                           " xr:uid="{00000000-0004-0000-0000-00005C060000}"/>
    <hyperlink ref="B8372" location="СВЕРЛО_СПИРАЛЬНОЕ_С_ЦИЛИНДРИЧЕСКИМ__ХВОСТОВИКОМ__СРЕДНЕЙ_СЕРИИ_КЛАСС_А__ЛЕВОГО_ВРАЩЕНИЯ__В_ИНДИВИДУАЛЬНОЙ_ПВХ_УПАКОВКЕ__СТАЛЬ_Р6М5_ГОСТ_10902" display="СВЕРЛО Ц/Х СРЕДНЕЙ СЕРИИ  КЛАСС А, ЛЕВОЕ, СТАЛЬ Р6М5 (ПВХ)       " xr:uid="{00000000-0004-0000-0000-00005D060000}"/>
    <hyperlink ref="B8375" location="СВЕРЛО_СПИРАЛЬНОЕ_С_ЦИЛИНДРИЧЕСКИМ_ХВОСТОВИК_ДЛИННОЙ_СЕРИИ_КЛ._А__В_ИНДИВИДУАЛЬНОЙ_ПВХ_УПАКОВКЕ__СТАЛЬ_Р6М5__ГОСТ_886" display="СВЕРЛО Ц/Х ДЛИННОЙ СЕРИИ  КЛАСС А, СТАЛЬ Р6М5 (ПВХ)                      " xr:uid="{00000000-0004-0000-0000-00005E060000}"/>
    <hyperlink ref="B8373" location="СВЕРЛО_СПИРАЛЬНОЕ_С_ЦИЛИНДРИЧЕСКИМ_ХВОСТОВИКОМ__СРЕДНЕЙ_СЕРИИ_КЛАСС_А__ЛЕГИРОВАНО_КОБАЛЬТОМ___В_ИНДИВИДУАЛЬНОЙ_ПВХ_УПАКОВКЕ_СТАЛЬ_Р6М5К5__ГОСТ_10902" display="СВЕРЛО Ц/Х СРЕДНЕЙ СЕРИИ  КЛАСС А, Р6М5К5 (КОБАЛЬТ) (ПВХ)" xr:uid="{00000000-0004-0000-0000-00005F060000}"/>
    <hyperlink ref="B8371" location="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 display="СВЕРЛО Ц/Х СРЕДНЕЙ СЕРИИ  КЛАСС А, С TI-NI ИНДИВИД УП (ПВХ)" xr:uid="{00000000-0004-0000-0000-000060060000}"/>
    <hyperlink ref="B8354" location="СВЕРЛО_СПИРАЛЬНОЕ_С_ЦИЛИНДРИЧЕСКИМ__ХВОСТОВИКОМ__СРЕДНЕЙ_СЕРИИ_КЛАСС_А__СТАЛЬ_Р6М5__ГОСТ_10902" display="СВЕРЛО Ц/Х СРЕДНЕЙ СЕРИИ  КЛАСС А, СТАЛЬ Р6М5" xr:uid="{00000000-0004-0000-0000-000061060000}"/>
    <hyperlink ref="F8354" r:id="rId395" xr:uid="{00000000-0004-0000-0000-000062060000}"/>
    <hyperlink ref="B8370" location="СВЕРЛО_СПИРАЛЬНОЕ_С_ЦИЛ_ХВОСТОВИКОМ_СРЕДНЕЙ_СЕРИИ__КЛ._В___ПРОТОЧ._ХВОСТОВИК__12_мм___В_ИНДИВИД._ПВХ_УПАКОВКЕ__СТАЛЬ_Р6М5__ГОСТ_10902" display="СВЕРЛО Ц/Х СРЕДНЕЙ СЕРИИ  КЛАСС В, ПРОТОЧ. ХВОСТ (12 ММ) (ПВХ)" xr:uid="{00000000-0004-0000-0000-000063060000}"/>
    <hyperlink ref="B8369" location="СВЕРЛО_СПИРАЛЬНОЕ_С_ЦИЛИНДРИЧЕСКИМ_ХВОСТОВИКОМ_СРЕДНЕЙ_СЕРИИ_КЛ._В__В_ИНДИВИДУАЛЬНОЙ_УПАКОВКЕ__ПВХ_и_БЛИСТЕР___СТАЛЬ_Р6М5__ГОСТ_10902" display="СВЕРЛО Ц/Х СРЕДНЕЙ СЕРИИ  КЛАСС В ИНДИВИД УПАКОВКА (ПВХ)" xr:uid="{00000000-0004-0000-0000-000064060000}"/>
    <hyperlink ref="F8369" r:id="rId396" xr:uid="{00000000-0004-0000-0000-000065060000}"/>
    <hyperlink ref="B8365" location="СВЕРЛО_СПИРАЛЬНОЕ_С_ЦИЛИНДРИЧЕСКИМ_ХВОСТОВИК_ДЛИННОЙ_СЕРИИ_КЛ._А__СТАЛЬ_Р6М5__ГОСТ_886" display="СВЕРЛО Ц/Х ДЛИННОЙ СЕРИИ  КЛАСС А, СТАЛЬ Р6М5                                  " xr:uid="{00000000-0004-0000-0000-000066060000}"/>
    <hyperlink ref="F8365" r:id="rId397" xr:uid="{00000000-0004-0000-0000-000067060000}"/>
    <hyperlink ref="B8364" location="СВЕРЛО_СПИРАЛЬНОЕ_С_ЦИЛИНДРИЧЕСКИМ_ХВОСТОВИКОМ_СРЕДНЕЙ_СЕРИИ_С_ТВЕРДОСПЛАВНОЙ_ПЛАСТИНОЙ_ИЗ_СПЛАВА_ВК8" display="СВЕРЛО Ц/Х С ТВЕРДОСПЛАВНОЙ ПЛАСТИНОЙ ВК8" xr:uid="{00000000-0004-0000-0000-000068060000}"/>
    <hyperlink ref="F8364" r:id="rId398" xr:uid="{00000000-0004-0000-0000-000069060000}"/>
    <hyperlink ref="B8363" location="СВЕРЛО_СПИРАЛЬНОЕ_С_ЦИЛИНДРИЧЕСКИМ__ХВОСТОВИКОМ__СРЕДНЕЙ__СЕРИИ__ТВЕРДОСПЛАВНОЕ_ЦЕЛЬНОЕ__СПЛАВ_ВК8__ГОСТ_17275" display="СВЕРЛО Ц/Х СРЕДНЕЙ СЕРИИ ТВЕРДОСПЛАВНОЕ ЦЕЛЬНОЕ ВК8" xr:uid="{00000000-0004-0000-0000-00006A060000}"/>
    <hyperlink ref="F8363" r:id="rId399" xr:uid="{00000000-0004-0000-0000-00006B060000}"/>
    <hyperlink ref="B8362:AJ8362" location="СВЕРЛО_СПИРАЛЬНОЕ__С_ЦИЛИНДРИЧЕСКИМ__ХВОСТОВИКОМ__СРЕДНЕЙ_СЕРИИ_КЛАСС_А__ДВУХСТОРОННЕЕ__СТАЛЬ_Р6М5__ГОСТ_10902" display="Сверло ц/х средней серии кл.А, двухсторон., сталь Р6М5       ТУ" xr:uid="{00000000-0004-0000-0000-00006C060000}"/>
    <hyperlink ref="B8361" location="СВЕРЛО_СПИРАЛЬНОЕ_С_ЦИЛИНДРИЧЕСКИМ__ХВОСТОВИКОМ__СРЕДНЕЙ_СЕРИИ_КЛАСС_А__ЛЕВОГО_ВРАЩЕНИЯ__СТАЛЬ_Р6М5__ГОСТ_10902" display="СВЕРЛО Ц/Х СРЕДНЕЙ СЕРИИ  КЛАСС А, ЛЕВОЕ, СТАЛЬ Р6М5" xr:uid="{00000000-0004-0000-0000-00006D060000}"/>
    <hyperlink ref="F8361" r:id="rId400" xr:uid="{00000000-0004-0000-0000-00006E060000}"/>
    <hyperlink ref="B8360:AJ8360" location="СВЕРЛО_СПИРАЛЬНОЕ_С_ЦИЛИНДРИЧЕСКИМ__ХВОСТОВИКОМ__СРЕДНЕЙ_СЕРИИ_КЛАСС_А__СТАЛЬ_Р18__ГОСТ_10902" display="Сверло ц/х средней серии кл.А, сталь Р18                                       ГОСТ 10902-77" xr:uid="{00000000-0004-0000-0000-00006F060000}"/>
    <hyperlink ref="B8359:AJ8359" location="СВЕРЛО_СПИРАЛЬНОЕ_С_ЦИЛИНДРИЧЕСКИМ__ХВОСТОВИКОМ__СРЕДНЕЙ_СЕРИИ_КЛАСС_А__СТАЛЬ_Р9__ГОСТ_10902" display="Сверло ц/х средней серии кл.А, сталь Р9                                         ГОСТ 10902-77" xr:uid="{00000000-0004-0000-0000-000070060000}"/>
    <hyperlink ref="F8358" location="СВЕРЛО_ПО_МЕТАЛЛУ_С_ПРОТОЧ_ХВОСТ_КОБАЛЬТ" display="НОВИНКА" xr:uid="{00000000-0004-0000-0000-000071060000}"/>
    <hyperlink ref="B8358" location="СВЕРЛО_ПО_МЕТАЛЛУ_С_ПРОТОЧ_ХВОСТ_КОБАЛЬТ" display="СВЕРЛО Ц/Х СРЕДНЕЙ СЕРИИ  КЛ. А, ПРОТОЧ. ХВ. (12 ММ) (КОБАЛЬТ)" xr:uid="{00000000-0004-0000-0000-000072060000}"/>
    <hyperlink ref="B8357" location="СВЕРЛО_СПИРАЛЬНОЕ_С_ЦИЛИНДРИЧЕСКИМ_ХВОСТОВИКОМ__СРЕДНЕЙ_СЕРИИ_КЛАСС_А__ЛЕГИРОВАНО_КОБАЛЬТОМ___СТАЛЬ_Р6М5К5__ГОСТ_10902" display="СВЕРЛО Ц/Х СРЕДНЕЙ СЕРИИ  КЛАСС А, СТАЛЬ Р6М5К5 (КОБАЛЬТ)" xr:uid="{00000000-0004-0000-0000-000073060000}"/>
    <hyperlink ref="F8357" r:id="rId401" xr:uid="{00000000-0004-0000-0000-000074060000}"/>
    <hyperlink ref="B8355" location="СВЕРЛО_СПИРАЛЬНОЕ_С_ЦИЛИНДРИЧЕСКИМ__ХВОСТОВИКОМ__СРЕДНЕЙ_СЕРИИ_КЛАСС_А__С_ИЗНОСОСТОЙКИМ_ПОКРЫТИЕМ_ИЗ_НИТРИД_ТИТАНА___СТАЛЬ_Р6М5__ГОСТ_10902" display="СВЕРЛО Ц/Х СРЕДНЕЙ СЕРИИ  КЛАСС А, С TI-NI, СТАЛЬ Р6М5" xr:uid="{00000000-0004-0000-0000-000075060000}"/>
    <hyperlink ref="F8355" r:id="rId402" xr:uid="{00000000-0004-0000-0000-000076060000}"/>
    <hyperlink ref="B8353" location="СВЕРЛО_СПИРАЛЬНОЕ_С_ЦИЛИНДРИЧЕСКИМ_ХВОСТОВИКОМ_СРЕДНЕЙ_СЕРИИ__КЛАСС_В___ПРОТОЧЕННЫЙ_УМЕРЕННЫЙ__ХВОСТОВИК__12_мм___СТАЛЬ_Р6М5__ГОСТ_10902" display="СВЕРЛО Ц/Х СРЕДНЕЙ СЕРИИ  КЛАСС В, ПРОТОЧ. ХВОСТ (12 ММ)" xr:uid="{00000000-0004-0000-0000-000077060000}"/>
    <hyperlink ref="F8353" r:id="rId403" xr:uid="{00000000-0004-0000-0000-000078060000}"/>
    <hyperlink ref="B8352" location="СВЕРЛО_СПИРАЛЬНОЕ_С_ЦИЛИНДРИЧЕСКИМ_ХВОСТОВИКОМ_СРЕДНЕЙ_СЕРИИ__КЛАСС_В__СТАЛЬ_Р6М5__ГОСТ_10902_77" display="СВЕРЛО Ц/Х СРЕДНЕЙ СЕРИИ  КЛАСС В, СТАЛЬ Р6М5" xr:uid="{00000000-0004-0000-0000-000079060000}"/>
    <hyperlink ref="F8373" location="СВЕРЛО_ПО_МЕТАЛЛУ_С_ПРОТОЧ_ХВОСТ_КОБАЛЬТ" display="НОВИНКА" xr:uid="{00000000-0004-0000-0000-00007A060000}"/>
    <hyperlink ref="F8066" location="КЛЮЧ_ТОРЦОВЫЙ_ТРУБЧАТЫЙ_СТАЛЬ_40Х__ТУ_3926_036_53581936_2013" display="Ключ торцовый трубчатый                                                                             ТУ" xr:uid="{00000000-0004-0000-0000-00007B060000}"/>
    <hyperlink ref="I3851" r:id="rId404" display="https://youtu.be/taFrFfFPhQM" xr:uid="{00000000-0004-0000-0000-00007C060000}"/>
    <hyperlink ref="I3853" r:id="rId405" display="https://youtu.be/taFrFfFPhQM" xr:uid="{00000000-0004-0000-0000-00007D060000}"/>
    <hyperlink ref="I3854" r:id="rId406" display="https://youtu.be/taFrFfFPhQM" xr:uid="{00000000-0004-0000-0000-00007E060000}"/>
    <hyperlink ref="B8157:E8157" location="КЛЮЧ_ТОРЦОВЫЙ_ТРУБЧАТЫЙ_СТАЛЬ_40Х__ТУ_3926_036_53581936_2013" display="Ключ торцовый трубчатый                                                                             ТУ" xr:uid="{00000000-0004-0000-0000-00007F060000}"/>
    <hyperlink ref="I8157" location="КЛЮЧ_ТОРЦОВЫЙ_ТРУБЧАТЫЙ_СТАЛЬ_40Х__ТУ_3926_036_53581936_2013" display="цена (нажмите)" xr:uid="{00000000-0004-0000-0000-000080060000}"/>
    <hyperlink ref="F8053" location="ДИСК_АЛМАЗНЫЙ_ТУРБО_СЕГМЕНТНЫЙ__KROTEC" display="НОВИНКА" xr:uid="{00000000-0004-0000-0000-000081060000}"/>
    <hyperlink ref="I8155" location="ДИСК_АЛМАЗНЫЙ_ТУРБО_СЕГМЕНТНЫЙ__KROTEC" display="цена (нажмите)" xr:uid="{00000000-0004-0000-0000-000082060000}"/>
    <hyperlink ref="B8155" location="ДИСК_АЛМАЗНЫЙ_ТУРБО_СЕГМЕНТНЫЙ__KROTEC" display="ДИСК АЛМАЗНЫЙ СЕГМЕНТНЫЙ ТУРБО" xr:uid="{00000000-0004-0000-0000-000083060000}"/>
    <hyperlink ref="I3959" r:id="rId407" display="https://youtu.be/DjO4sYTLnVs" xr:uid="{00000000-0004-0000-0000-000084060000}"/>
    <hyperlink ref="F8075" location="КЛЮЧ_ТОРЦОВЫЙ_СТЕРЖНЕВОЙ_ОДНОСТОРОННИЙ_СТАЛЬ_40Х__ТУ_3926_036_53581936_2013" display="НОВИНКА" xr:uid="{00000000-0004-0000-0000-000085060000}"/>
    <hyperlink ref="B8159:E8159" location="ПЛОСКОГУБЦЫ__СТАЛЬ_50__ТУ_3926_017_02955281_99" display="Плоскогубцы (Арефино)                                                                            " xr:uid="{00000000-0004-0000-0000-000086060000}"/>
    <hyperlink ref="I8159" location="ПЛОСКОГУБЦЫ__СТАЛЬ_50__ТУ_3926_017_02955281_99" display="цена (нажмите)" xr:uid="{00000000-0004-0000-0000-000087060000}"/>
    <hyperlink ref="F8219" location="КЛЮЧ_ТОРЦОВЫЙ_СТЕРЖНЕВОЙ_ДВУСТОРОННИЙ_СТАЛЬ_40Х__ТУ_3926_036_53581936_2013" display="НОВИНКА" xr:uid="{00000000-0004-0000-0000-000088060000}"/>
    <hyperlink ref="B8162:E8162" location="КЛЮЧ_ТОРЦОВЫЙ_СТЕРЖНЕВОЙ_ДВУСТОРОННИЙ_СТАЛЬ_40Х__ТУ_3926_036_53581936_2013" display="Ключ торцовый стержневой двусторонний                                           ТУ" xr:uid="{00000000-0004-0000-0000-000089060000}"/>
    <hyperlink ref="I8162" location="КЛЮЧ_ТОРЦОВЫЙ_СТЕРЖНЕВОЙ_ДВУСТОРОННИЙ_СТАЛЬ_40Х__ТУ_3926_036_53581936_2013" display="цена (нажмите)" xr:uid="{00000000-0004-0000-0000-00008A060000}"/>
    <hyperlink ref="F8356" location="СВЕРЛО_ПО_БЕТОНУ_ДВУХКАНАЛЬНОЕ_С_ТВЕРДОСПЛАВ__ПЛАСТИНОЙ_ВК8__SCHWERT" display="НОВИНКА" xr:uid="{00000000-0004-0000-0000-00008B060000}"/>
    <hyperlink ref="B8143:E8143" location="СВЕРЛО_ПО_БЕТОНУ_ДВУХКАНАЛЬНОЕ_С_ТВЕРДОСПЛАВ__ПЛАСТИНОЙ_ВК8__SCHWERT" display="Сверло по бетону двухканальное (SCHWERT)" xr:uid="{00000000-0004-0000-0000-00008C060000}"/>
    <hyperlink ref="I8143" location="СВЕРЛО_ПО_БЕТОНУ_ДВУХКАНАЛЬНОЕ_С_ТВЕРДОСПЛАВ__ПЛАСТИНОЙ_ВК8__SCHWERT" display="цена (нажмите)" xr:uid="{00000000-0004-0000-0000-00008D060000}"/>
    <hyperlink ref="I8284" location="ПЛАШКА_КРУГЛАЯ_ДЛЯ_ТРУБНОЙ_ЦИЛИНДРИЧЕСКОЙ_РЕЗЬБЫ_СТАЛЬ_9ХС__ГОСТ_9740_71" display="цена (нажмите)" xr:uid="{00000000-0004-0000-0000-00008E060000}"/>
    <hyperlink ref="B8284" location="ПЛАШКА_КРУГЛАЯ_ДЛЯ_ТРУБНОЙ_ЦИЛИНДРИЧЕСКОЙ_РЕЗЬБЫ_СТАЛЬ_9ХС__ГОСТ_9740_71" display="ПЛАШКА ДЛЯ ТРУБНОЙ ЦИЛИНДРИЧЕСКОЙ РЕЗЬБЫ (G)                       " xr:uid="{00000000-0004-0000-0000-00008F060000}"/>
    <hyperlink ref="F8284" location="ПЛАШКА_КРУГЛАЯ_ДЛЯ_ТРУБНОЙ_ЦИЛИНДРИЧЕСКОЙ_РЕЗЬБЫ_СТАЛЬ_9ХС__ГОСТ_9740_71" display="НОВИНКА" xr:uid="{00000000-0004-0000-0000-000090060000}"/>
    <hyperlink ref="I8168" location="ПЛАШКА_КРУГЛАЯ_ДЛЯ_ТРУБНОЙ_ЦИЛИНДРИЧЕСКОЙ_РЕЗЬБЫ_СТАЛЬ_9ХС__ГОСТ_9740_71" display="цена (нажмите)" xr:uid="{00000000-0004-0000-0000-000091060000}"/>
    <hyperlink ref="B8168" location="ПЛАШКА_КРУГЛАЯ_ДЛЯ_ТРУБНОЙ_ЦИЛИНДРИЧЕСКОЙ_РЕЗЬБЫ_СТАЛЬ_9ХС__ГОСТ_9740_71" display="ПЛАШКА ДЛЯ ТРУБНОЙ ЦИЛИНДРИЧЕСКОЙ РЕЗЬБЫ (G)                       " xr:uid="{00000000-0004-0000-0000-000092060000}"/>
    <hyperlink ref="N8457" r:id="rId408" xr:uid="{00000000-0004-0000-0000-000093060000}"/>
    <hyperlink ref="N8458:N8471" r:id="rId409" display="https://youtu.be/qy15RA930vw" xr:uid="{00000000-0004-0000-0000-000094060000}"/>
    <hyperlink ref="N8473" r:id="rId410" xr:uid="{00000000-0004-0000-0000-000095060000}"/>
    <hyperlink ref="N8474" r:id="rId411" xr:uid="{00000000-0004-0000-0000-000096060000}"/>
    <hyperlink ref="N8475" r:id="rId412" xr:uid="{00000000-0004-0000-0000-000097060000}"/>
    <hyperlink ref="N8476" r:id="rId413" xr:uid="{00000000-0004-0000-0000-000098060000}"/>
    <hyperlink ref="N8478" r:id="rId414" xr:uid="{00000000-0004-0000-0000-000099060000}"/>
    <hyperlink ref="N8480" r:id="rId415" xr:uid="{00000000-0004-0000-0000-00009A060000}"/>
    <hyperlink ref="N8487" r:id="rId416" xr:uid="{00000000-0004-0000-0000-00009B060000}"/>
    <hyperlink ref="N8488:N8490" r:id="rId417" display="https://youtu.be/taFrFfFPhQM" xr:uid="{00000000-0004-0000-0000-00009C060000}"/>
    <hyperlink ref="N8495" r:id="rId418" xr:uid="{00000000-0004-0000-0000-00009D060000}"/>
    <hyperlink ref="N8496" r:id="rId419" xr:uid="{00000000-0004-0000-0000-00009E060000}"/>
    <hyperlink ref="N8507" r:id="rId420" xr:uid="{00000000-0004-0000-0000-00009F060000}"/>
    <hyperlink ref="N8508:N8513" r:id="rId421" display="https://youtu.be/M5fJe0bQFXc" xr:uid="{00000000-0004-0000-0000-0000A0060000}"/>
    <hyperlink ref="N8544" r:id="rId422" xr:uid="{00000000-0004-0000-0000-0000A1060000}"/>
    <hyperlink ref="N8559:N8560" r:id="rId423" display="https://youtu.be/_T0iyOxg5Ss" xr:uid="{00000000-0004-0000-0000-0000A2060000}"/>
    <hyperlink ref="N8562" r:id="rId424" xr:uid="{00000000-0004-0000-0000-0000A3060000}"/>
    <hyperlink ref="N8563" r:id="rId425" xr:uid="{00000000-0004-0000-0000-0000A4060000}"/>
    <hyperlink ref="N8565" r:id="rId426" xr:uid="{00000000-0004-0000-0000-0000A5060000}"/>
    <hyperlink ref="N8566:N8573" r:id="rId427" display="https://youtu.be/5NmsqZBVFQA" xr:uid="{00000000-0004-0000-0000-0000A6060000}"/>
    <hyperlink ref="N8574" r:id="rId428" xr:uid="{00000000-0004-0000-0000-0000A7060000}"/>
    <hyperlink ref="N8575:N8577" r:id="rId429" display="https://youtu.be/5NmsqZBVFQA" xr:uid="{00000000-0004-0000-0000-0000A8060000}"/>
    <hyperlink ref="N8594" r:id="rId430" xr:uid="{00000000-0004-0000-0000-0000A9060000}"/>
    <hyperlink ref="N8596" r:id="rId431" xr:uid="{00000000-0004-0000-0000-0000AA060000}"/>
    <hyperlink ref="N8654" r:id="rId432" xr:uid="{00000000-0004-0000-0000-0000AB060000}"/>
    <hyperlink ref="N8657" r:id="rId433" xr:uid="{00000000-0004-0000-0000-0000AC060000}"/>
    <hyperlink ref="N8661" r:id="rId434" xr:uid="{00000000-0004-0000-0000-0000AD060000}"/>
    <hyperlink ref="N8693" r:id="rId435" xr:uid="{00000000-0004-0000-0000-0000AE060000}"/>
    <hyperlink ref="N8694:N8696" r:id="rId436" display="https://youtu.be/5P_K6T-14tM" xr:uid="{00000000-0004-0000-0000-0000AF060000}"/>
    <hyperlink ref="N8698" r:id="rId437" xr:uid="{00000000-0004-0000-0000-0000B0060000}"/>
    <hyperlink ref="N8704" r:id="rId438" xr:uid="{00000000-0004-0000-0000-0000B1060000}"/>
    <hyperlink ref="N8721" r:id="rId439" xr:uid="{00000000-0004-0000-0000-0000B2060000}"/>
    <hyperlink ref="N8714" r:id="rId440" xr:uid="{00000000-0004-0000-0000-0000B3060000}"/>
    <hyperlink ref="N8715" r:id="rId441" xr:uid="{00000000-0004-0000-0000-0000B4060000}"/>
    <hyperlink ref="N8716" r:id="rId442" xr:uid="{00000000-0004-0000-0000-0000B5060000}"/>
    <hyperlink ref="N8717" r:id="rId443" xr:uid="{00000000-0004-0000-0000-0000B6060000}"/>
    <hyperlink ref="N8718" r:id="rId444" xr:uid="{00000000-0004-0000-0000-0000B7060000}"/>
    <hyperlink ref="N8719" r:id="rId445" xr:uid="{00000000-0004-0000-0000-0000B8060000}"/>
    <hyperlink ref="N8720" r:id="rId446" xr:uid="{00000000-0004-0000-0000-0000B9060000}"/>
    <hyperlink ref="N8722" r:id="rId447" xr:uid="{00000000-0004-0000-0000-0000BA060000}"/>
    <hyperlink ref="N8723" r:id="rId448" xr:uid="{00000000-0004-0000-0000-0000BB060000}"/>
    <hyperlink ref="N8728" r:id="rId449" xr:uid="{00000000-0004-0000-0000-0000BC060000}"/>
    <hyperlink ref="N8729" r:id="rId450" xr:uid="{00000000-0004-0000-0000-0000BD060000}"/>
    <hyperlink ref="N8730" r:id="rId451" xr:uid="{00000000-0004-0000-0000-0000BE060000}"/>
    <hyperlink ref="N8731" r:id="rId452" xr:uid="{00000000-0004-0000-0000-0000BF060000}"/>
    <hyperlink ref="N8733" r:id="rId453" xr:uid="{00000000-0004-0000-0000-0000C0060000}"/>
    <hyperlink ref="N8737" r:id="rId454" xr:uid="{00000000-0004-0000-0000-0000C1060000}"/>
    <hyperlink ref="N8740" r:id="rId455" xr:uid="{00000000-0004-0000-0000-0000C2060000}"/>
    <hyperlink ref="N8741" r:id="rId456" xr:uid="{00000000-0004-0000-0000-0000C3060000}"/>
    <hyperlink ref="N8742" r:id="rId457" xr:uid="{00000000-0004-0000-0000-0000C4060000}"/>
    <hyperlink ref="N8743" r:id="rId458" xr:uid="{00000000-0004-0000-0000-0000C5060000}"/>
    <hyperlink ref="N8744" r:id="rId459" xr:uid="{00000000-0004-0000-0000-0000C6060000}"/>
    <hyperlink ref="N8752" r:id="rId460" xr:uid="{00000000-0004-0000-0000-0000C7060000}"/>
    <hyperlink ref="N8753" r:id="rId461" xr:uid="{00000000-0004-0000-0000-0000C8060000}"/>
    <hyperlink ref="N8755" r:id="rId462" xr:uid="{00000000-0004-0000-0000-0000C9060000}"/>
    <hyperlink ref="N8757" r:id="rId463" xr:uid="{00000000-0004-0000-0000-0000CA060000}"/>
    <hyperlink ref="N8759" r:id="rId464" xr:uid="{00000000-0004-0000-0000-0000CB060000}"/>
    <hyperlink ref="N8760:N8762" r:id="rId465" display="https://youtu.be/7_uHqXDpJOs" xr:uid="{00000000-0004-0000-0000-0000CC060000}"/>
    <hyperlink ref="N8764" r:id="rId466" xr:uid="{00000000-0004-0000-0000-0000CD060000}"/>
    <hyperlink ref="N8765:N8775" r:id="rId467" display="https://youtu.be/JnA6LQwWL4M" xr:uid="{00000000-0004-0000-0000-0000CE060000}"/>
    <hyperlink ref="N8782" r:id="rId468" xr:uid="{00000000-0004-0000-0000-0000CF060000}"/>
    <hyperlink ref="N8805" r:id="rId469" xr:uid="{00000000-0004-0000-0000-0000D0060000}"/>
    <hyperlink ref="N8806:N8807" r:id="rId470" display="https://youtu.be/H9Ndqh37N8o" xr:uid="{00000000-0004-0000-0000-0000D1060000}"/>
    <hyperlink ref="N8816" r:id="rId471" xr:uid="{00000000-0004-0000-0000-0000D2060000}"/>
    <hyperlink ref="N8817" r:id="rId472" xr:uid="{00000000-0004-0000-0000-0000D3060000}"/>
    <hyperlink ref="N8818" r:id="rId473" xr:uid="{00000000-0004-0000-0000-0000D4060000}"/>
    <hyperlink ref="B8049:E8049" location="ВТУЛКА_ПЕРЕХОДНАЯ_ДЛЯ_КРЕПЛЕНИЯ_ИНСТРУМЕНТА_С_КОНИЧЕСКИМ_ХВОСТОВИКОМ_КОРОТКАЯ___БИЕНИЕ_0_01_мм__СТАЛЬ_40Х___ГОСТ_13598_85" display="Втулка переходная                                                                                         ГОСТ 13598-85" xr:uid="{00000000-0004-0000-0000-0000D5060000}"/>
    <hyperlink ref="I8049" location="ГОЛОВКИ" display="ПЕРЕЙТИ К ЦЕНАМ" xr:uid="{00000000-0004-0000-0000-0000D6060000}"/>
    <hyperlink ref="B8049" location="ГОЛОВКИ" display="ГОЛОВКА СМЕННАЯ ШЕСТИГРАННАЯ                                                                                      " xr:uid="{00000000-0004-0000-0000-0000D7060000}"/>
    <hyperlink ref="F8049" location="ГОЛОВКИ" display="НОВИНКА" xr:uid="{00000000-0004-0000-0000-0000D8060000}"/>
    <hyperlink ref="B8154:E8154" location="ВТУЛКА_ПЕРЕХОДНАЯ_ДЛЯ_КРЕПЛЕНИЯ_ИНСТРУМЕНТА_С_КОНИЧЕСКИМ_ХВОСТОВИКОМ_КОРОТКАЯ___БИЕНИЕ_0_01_мм__СТАЛЬ_40Х___ГОСТ_13598_85" display="Втулка переходная                                                                                         ГОСТ 13598-85" xr:uid="{00000000-0004-0000-0000-0000D9060000}"/>
    <hyperlink ref="I8154" location="ГОЛОВКИ" display="ПЕРЕЙТИ К ЦЕНАМ" xr:uid="{00000000-0004-0000-0000-0000DA060000}"/>
    <hyperlink ref="B8154" location="ГОЛОВКИ" display="ГОЛОВКА СМЕННАЯ ШЕСТИГРАННАЯ                                                                                      " xr:uid="{00000000-0004-0000-0000-0000DB060000}"/>
    <hyperlink ref="F8220" location="НОЖОВКА_ПО_ДЕРЕВУ__ОРДИНАР___СТАЛЬ_65MN__ГОСТ_26215_84" display="НОВИНКА" xr:uid="{00000000-0004-0000-0000-0000DC060000}"/>
    <hyperlink ref="B8163:E8163" location="НОЖОВКА_ПО_ДЕРЕВУ__ОРДИНАР___СТАЛЬ_65MN__ГОСТ_26215_84" display="Ножовка по дереву &quot;ОРДИНАР&quot;" xr:uid="{00000000-0004-0000-0000-0000DD060000}"/>
    <hyperlink ref="I8163" location="НОЖОВКА_ПО_ДЕРЕВУ__ОРДИНАР___СТАЛЬ_65MN__ГОСТ_26215_84" display="цена (нажмите)" xr:uid="{00000000-0004-0000-0000-0000DE060000}"/>
    <hyperlink ref="N8598" r:id="rId474" xr:uid="{00000000-0004-0000-0000-0000DF060000}"/>
    <hyperlink ref="N8600" r:id="rId475" xr:uid="{00000000-0004-0000-0000-0000E0060000}"/>
    <hyperlink ref="N8601" r:id="rId476" xr:uid="{00000000-0004-0000-0000-0000E1060000}"/>
    <hyperlink ref="N8606" r:id="rId477" xr:uid="{00000000-0004-0000-0000-0000E2060000}"/>
    <hyperlink ref="N8619" r:id="rId478" xr:uid="{00000000-0004-0000-0000-0000E3060000}"/>
    <hyperlink ref="N8620" r:id="rId479" xr:uid="{00000000-0004-0000-0000-0000E4060000}"/>
    <hyperlink ref="N8624" r:id="rId480" xr:uid="{00000000-0004-0000-0000-0000E5060000}"/>
    <hyperlink ref="N8629" r:id="rId481" xr:uid="{00000000-0004-0000-0000-0000E6060000}"/>
    <hyperlink ref="B8263:E8263" location="ПОДСТАВКА_ПОД_СВЕРЛА_ПО_МЕТАЛЛУ_С_ЦИЛИНДРИЧЕСКИМ_ХВОСТОВИКОМ" display="Подставка под сверла по металлу" xr:uid="{00000000-0004-0000-0000-0000E7060000}"/>
    <hyperlink ref="B8263" location="ПОДШИПНИК_ШАРИКОВЫЙ_РАДИАЛЬНЫЙ_ОДНОРЯДНЫЙ_С_УПЛОТНЕНИЯМИ" display="ПОДШИПНИК ШАРИКОВЫЙ РАДИАЛЬНЫЙ ОДНОРЯДНЫЙ С УПЛОТНЕНИЯМИ, ГОСТ 8882-2021" xr:uid="{00000000-0004-0000-0000-0000E8060000}"/>
    <hyperlink ref="I8263" location="ПОДШИПНИК_ШАРИКОВЫЙ_РАДИАЛЬНЫЙ_ОДНОРЯДНЫЙ_С_УПЛОТНЕНИЯМИ" display="ПЕРЕЙТИ К ЦЕНАМ" xr:uid="{00000000-0004-0000-0000-0000E9060000}"/>
    <hyperlink ref="B8265:E8265" location="ПОДСТАВКА_ПОД_СВЕРЛА_ПО_МЕТАЛЛУ_С_ЦИЛИНДРИЧЕСКИМ_ХВОСТОВИКОМ" display="Подставка под сверла по металлу" xr:uid="{00000000-0004-0000-0000-0000EA060000}"/>
    <hyperlink ref="B8265" location="ПОДШИПНИК_РОЛИКОВЫЙ_КОЛИЧЕСКИЙ_ОДНОРЯДНЫЙ" display="ПОДШИПНИК РОЛИКОВЫЙ КОНИЧЕСКИЙ ОДНОРЯДНЫЙ, ГОСТ 27365-87" xr:uid="{00000000-0004-0000-0000-0000EB060000}"/>
    <hyperlink ref="I8265" location="ПОДШИПНИК_РОЛИКОВЫЙ_КОЛИЧЕСКИЙ_ОДНОРЯДНЫЙ" display="ПЕРЕЙТИ К ЦЕНАМ" xr:uid="{00000000-0004-0000-0000-0000EC060000}"/>
    <hyperlink ref="B8264:E8264" location="ПОДСТАВКА_ПОД_СВЕРЛА_ПО_МЕТАЛЛУ_С_ЦИЛИНДРИЧЕСКИМ_ХВОСТОВИКОМ" display="Подставка под сверла по металлу" xr:uid="{00000000-0004-0000-0000-0000ED060000}"/>
    <hyperlink ref="B8264" location="ПОДШИПНИК_ШАРИКОВЫЙ_РАДИАЛЬНЫЙ_ОДНОРЯДНЫЙ_С_ЗАЩИТНЫМИ_ШАЙБАМИ" display="ПОДШИПНИК ШАРИКОВЫЙ РАДИАЛЬНЫЙ ОДНОРЯДНЫЙ С ЗАЩИТНЫМИ ШАЙБАМИ, ГОСТ 7242-81" xr:uid="{00000000-0004-0000-0000-0000EE060000}"/>
    <hyperlink ref="I8264" location="ПОДШИПНИК_ШАРИКОВЫЙ_РАДИАЛЬНЫЙ_ОДНОРЯДНЫЙ_С_ЗАЩИТНЫМИ_ШАЙБАМИ" display="ПЕРЕЙТИ К ЦЕНАМ" xr:uid="{00000000-0004-0000-0000-0000EF060000}"/>
    <hyperlink ref="B8266:E8266" location="ПОДСТАВКА_ПОД_СВЕРЛА_ПО_МЕТАЛЛУ_С_ЦИЛИНДРИЧЕСКИМ_ХВОСТОВИКОМ" display="Подставка под сверла по металлу" xr:uid="{00000000-0004-0000-0000-0000F0060000}"/>
    <hyperlink ref="B8266" location="ПОДШИПНИК_УПОРНЫЙ_ШАРИКОВЫЙ_ОДИНАРНЫЙ" display="ПОДШИПНИК УПОРНЫЙ ШАРИКОВЫЙ ОДИНАРНЫЙ, ГОСТ 7872-89" xr:uid="{00000000-0004-0000-0000-0000F1060000}"/>
    <hyperlink ref="I8266" location="ПОДШИПНИК_УПОРНЫЙ_ШАРИКОВЫЙ_ОДИНАРНЫЙ" display="ПЕРЕЙТИ К ЦЕНАМ" xr:uid="{00000000-0004-0000-0000-0000F2060000}"/>
    <hyperlink ref="F8262:F8266" location="ПЛАШКА_КРУГЛАЯ_ДЛЯ_ТРУБНОЙ_ЦИЛИНДРИЧЕСКОЙ_РЕЗЬБЫ_СТАЛЬ_9ХС__ГОСТ_9740_71" display="НОВИНКА" xr:uid="{00000000-0004-0000-0000-0000F3060000}"/>
    <hyperlink ref="F8262" location="ПОДШИПНИК_ШАРИКОВЫЙ_ОДНОРЯДНЫЙ" display="НОВИНКА" xr:uid="{00000000-0004-0000-0000-0000F4060000}"/>
    <hyperlink ref="F8263" location="ПОДШИПНИК_ШАРИКОВЫЙ_РАДИАЛЬНЫЙ_ОДНОРЯДНЫЙ_С_УПЛОТНЕНИЯМИ" display="НОВИНКА" xr:uid="{00000000-0004-0000-0000-0000F5060000}"/>
    <hyperlink ref="F8265" location="ПОДШИПНИК_РОЛИКОВЫЙ_КОЛИЧЕСКИЙ_ОДНОРЯДНЫЙ" display="НОВИНКА" xr:uid="{00000000-0004-0000-0000-0000F6060000}"/>
    <hyperlink ref="F8264" location="ПОДШИПНИК_ШАРИКОВЫЙ_РАДИАЛЬНЫЙ_ОДНОРЯДНЫЙ_С_ЗАЩИТНЫМИ_ШАЙБАМИ" display="НОВИНКА" xr:uid="{00000000-0004-0000-0000-0000F7060000}"/>
    <hyperlink ref="F8266" location="ПОДШИПНИК_УПОРНЫЙ_ШАРИКОВЫЙ_ОДИНАРНЫЙ" display="НОВИНКА" xr:uid="{00000000-0004-0000-0000-0000F8060000}"/>
    <hyperlink ref="B8137:E8137" location="ПОДСТАВКА_ПОД_СВЕРЛА_ПО_МЕТАЛЛУ_С_ЦИЛИНДРИЧЕСКИМ_ХВОСТОВИКОМ" display="Подставка под сверла по металлу" xr:uid="{00000000-0004-0000-0000-0000F9060000}"/>
    <hyperlink ref="I8137" location="ПОДШИПНИК_ШАРИКОВЫЙ_ОДНОРЯДНЫЙ" display="ПЕРЕЙТИ К ЦЕНАМ" xr:uid="{00000000-0004-0000-0000-0000FA060000}"/>
    <hyperlink ref="B8138:E8138" location="ПОДСТАВКА_ПОД_СВЕРЛА_ПО_МЕТАЛЛУ_С_ЦИЛИНДРИЧЕСКИМ_ХВОСТОВИКОМ" display="Подставка под сверла по металлу" xr:uid="{00000000-0004-0000-0000-0000FB060000}"/>
    <hyperlink ref="I8138" location="ПОДШИПНИК_ШАРИКОВЫЙ_РАДИАЛЬНЫЙ_ОДНОРЯДНЫЙ_С_УПЛОТНЕНИЯМИ" display="ПЕРЕЙТИ К ЦЕНАМ" xr:uid="{00000000-0004-0000-0000-0000FC060000}"/>
    <hyperlink ref="B8140:E8140" location="ПОДСТАВКА_ПОД_СВЕРЛА_ПО_МЕТАЛЛУ_С_ЦИЛИНДРИЧЕСКИМ_ХВОСТОВИКОМ" display="Подставка под сверла по металлу" xr:uid="{00000000-0004-0000-0000-0000FD060000}"/>
    <hyperlink ref="I8140" location="ПОДШИПНИК_РОЛИКОВЫЙ_КОЛИЧЕСКИЙ_ОДНОРЯДНЫЙ" display="ПЕРЕЙТИ К ЦЕНАМ" xr:uid="{00000000-0004-0000-0000-0000FE060000}"/>
    <hyperlink ref="B8139:E8139" location="ПОДСТАВКА_ПОД_СВЕРЛА_ПО_МЕТАЛЛУ_С_ЦИЛИНДРИЧЕСКИМ_ХВОСТОВИКОМ" display="Подставка под сверла по металлу" xr:uid="{00000000-0004-0000-0000-0000FF060000}"/>
    <hyperlink ref="I8139" location="ПОДШИПНИК_ШАРИКОВЫЙ_РАДИАЛЬНЫЙ_ОДНОРЯДНЫЙ_С_ЗАЩИТНЫМИ_ШАЙБАМИ" display="ПЕРЕЙТИ К ЦЕНАМ" xr:uid="{00000000-0004-0000-0000-000000070000}"/>
    <hyperlink ref="B8141:E8141" location="ПОДСТАВКА_ПОД_СВЕРЛА_ПО_МЕТАЛЛУ_С_ЦИЛИНДРИЧЕСКИМ_ХВОСТОВИКОМ" display="Подставка под сверла по металлу" xr:uid="{00000000-0004-0000-0000-000001070000}"/>
    <hyperlink ref="I8141" location="ПОДШИПНИК_УПОРНЫЙ_ШАРИКОВЫЙ_ОДИНАРНЫЙ" display="ПЕРЕЙТИ К ЦЕНАМ" xr:uid="{00000000-0004-0000-0000-000002070000}"/>
    <hyperlink ref="I2242" r:id="rId482" display="https://youtu.be/JnA6LQwWL4M" xr:uid="{00000000-0004-0000-0000-000003070000}"/>
    <hyperlink ref="I1195" r:id="rId483" display="https://youtu.be/JnA6LQwWL4M" xr:uid="{00000000-0004-0000-0000-000004070000}"/>
    <hyperlink ref="I2972" location="БУР_ПО_БЕТОНУ_С_ХВОСТОВИКОМ_SDS_PLUS_С_УСИЛЕННОЙ_СПИРАЛЬЮ_В_ИНДИВИДУАЛЬНОЙ_УПАКОВКЕ_С_ЕВРОПЕТЛЕЙ__SCHWERT" display="БУРЫ SDS-Plus SCHWERT" xr:uid="{00000000-0004-0000-0000-000005070000}"/>
    <hyperlink ref="I2985" location="БУР_ПО_БЕТОНУ_С_ХВОСТОВИКОМ_SDS_PLUS_С_УСИЛЕННОЙ_СПИРАЛЬЮ_В_ИНДИВИДУАЛЬНОЙ_УПАКОВКЕ_С_ЕВРОПЕТЛЕЙ__SCHWERT" display="БУРЫ SDS-Plus SCHWERT" xr:uid="{00000000-0004-0000-0000-000006070000}"/>
    <hyperlink ref="I2990" location="БУР_ПО_БЕТОНУ_С_ХВОСТОВИКОМ_SDS_PLUS_С_УСИЛЕННОЙ_СПИРАЛЬЮ_В_ИНДИВИДУАЛЬНОЙ_УПАКОВКЕ_С_ЕВРОПЕТЛЕЙ__SCHWERT" display="БУРЫ SDS-Plus SCHWERT" xr:uid="{00000000-0004-0000-0000-000007070000}"/>
    <hyperlink ref="I2994" location="БУР_ПО_БЕТОНУ_С_ХВОСТОВИКОМ_SDS_PLUS_С_УСИЛЕННОЙ_СПИРАЛЬЮ_В_ИНДИВИДУАЛЬНОЙ_УПАКОВКЕ_С_ЕВРОПЕТЛЕЙ__SCHWERT" display="БУРЫ SDS-Plus SCHWERT" xr:uid="{00000000-0004-0000-0000-000008070000}"/>
    <hyperlink ref="I2999" location="БУР_ПО_БЕТОНУ_С_ХВОСТОВИКОМ_SDS_PLUS_С_УСИЛЕННОЙ_СПИРАЛЬЮ_В_ИНДИВИДУАЛЬНОЙ_УПАКОВКЕ_С_ЕВРОПЕТЛЕЙ__SCHWERT" display="БУРЫ SDS-Plus SCHWERT" xr:uid="{00000000-0004-0000-0000-000009070000}"/>
    <hyperlink ref="I3004" location="БУР_ПО_БЕТОНУ_С_ХВОСТОВИКОМ_SDS_PLUS_С_УСИЛЕННОЙ_СПИРАЛЬЮ_В_ИНДИВИДУАЛЬНОЙ_УПАКОВКЕ_С_ЕВРОПЕТЛЕЙ__SCHWERT" display="БУРЫ SDS-Plus SCHWERT" xr:uid="{00000000-0004-0000-0000-00000A070000}"/>
    <hyperlink ref="I2691" location="БУР_ПО_БЕТОНУ_С_ХВОСТОВИКОМ_SDS_PLUS_С_УСИЛЕННОЙ_СПИРАЛЬЮ_В_ИНДИВИДУАЛЬНОЙ_УПАКОВКЕ_С_ЕВРОПЕТЛЕЙ__SCHWERT" display="БУРЫ SDS-Plus SCHWERT" xr:uid="{00000000-0004-0000-0000-00000B070000}"/>
    <hyperlink ref="I2759" location="БУР_ПО_БЕТОНУ_С_ХВОСТОВИКОМ_SDS_PLUS_С_УСИЛЕННОЙ_СПИРАЛЬЮ_В_ИНДИВИДУАЛЬНОЙ_УПАКОВКЕ_С_ЕВРОПЕТЛЕЙ__SCHWERT" display="БУРЫ SDS-Plus SCHWERT" xr:uid="{00000000-0004-0000-0000-00000C070000}"/>
    <hyperlink ref="I2775" location="БУР_ПО_БЕТОНУ_С_ХВОСТОВИКОМ_SDS_PLUS_С_УСИЛЕННОЙ_СПИРАЛЬЮ_В_ИНДИВИДУАЛЬНОЙ_УПАКОВКЕ_С_ЕВРОПЕТЛЕЙ__SCHWERT" display="БУРЫ SDS-Plus SCHWERT" xr:uid="{00000000-0004-0000-0000-00000E070000}"/>
    <hyperlink ref="I2780" location="БУР_ПО_БЕТОНУ_С_ХВОСТОВИКОМ_SDS_PLUS_С_УСИЛЕННОЙ_СПИРАЛЬЮ_В_ИНДИВИДУАЛЬНОЙ_УПАКОВКЕ_С_ЕВРОПЕТЛЕЙ__SCHWERT" display="БУРЫ SDS-Plus SCHWERT" xr:uid="{00000000-0004-0000-0000-00000F070000}"/>
    <hyperlink ref="I2785" location="БУР_ПО_БЕТОНУ_С_ХВОСТОВИКОМ_SDS_PLUS_С_УСИЛЕННОЙ_СПИРАЛЬЮ_В_ИНДИВИДУАЛЬНОЙ_УПАКОВКЕ_С_ЕВРОПЕТЛЕЙ__SCHWERT" display="БУРЫ SDS-Plus SCHWERT" xr:uid="{00000000-0004-0000-0000-000010070000}"/>
    <hyperlink ref="I8366" location="НОЖОВКА_ПО_ДЕРЕВУ__КАЙМАН___СТАЛЬ_65MN__ГОСТ_26215_84" display="ПЕРЕЙТИ К ЦЕНАМ" xr:uid="{00000000-0004-0000-0000-000011070000}"/>
    <hyperlink ref="F8366" location="НОЖОВКА_ПО_ДЕРЕВУ__КАЙМАН___СТАЛЬ_65MN__ГОСТ_26215_84" display="НОВИНКА" xr:uid="{00000000-0004-0000-0000-000012070000}"/>
    <hyperlink ref="B8366" location="НОЖОВКА_ПО_ДЕРЕВУ__КАЙМАН___СТАЛЬ_65MN__ГОСТ_26215_84" display="СВЕРЛО ПО МЕТАЛЛУ Ц/Х СВЕРХДЛИННОЙ СЕРИИ         СТАЛЬ Р6М5                                  " xr:uid="{00000000-0004-0000-0000-000013070000}"/>
    <hyperlink ref="I8146" location="НОЖОВКА_ПО_ДЕРЕВУ__КАЙМАН___СТАЛЬ_65MN__ГОСТ_26215_84" display="ПЕРЕЙТИ К ЦЕНАМ" xr:uid="{00000000-0004-0000-0000-000014070000}"/>
    <hyperlink ref="B8146" location="НОЖОВКА_ПО_ДЕРЕВУ__КАЙМАН___СТАЛЬ_65MN__ГОСТ_26215_84" display="СВЕРЛО ПО МЕТАЛЛУ Ц/Х СВЕРХДЛИННОЙ СЕРИИ         СТАЛЬ Р6М5                                  " xr:uid="{00000000-0004-0000-0000-000015070000}"/>
    <hyperlink ref="I8390" location="ЗУБИЛО_СЛЕСАРНОЕ__СТАЛЬ_У8А" display="ПЕРЕЙТИ К ЦЕНАМ" xr:uid="{00000000-0004-0000-0000-000016070000}"/>
    <hyperlink ref="B8390" location="ЗУБИЛО_СЛЕСАРНОЕ__СТАЛЬ_У8А" display="СВЕРЛО ПО МЕТАЛЛУ КОРОНЧАТОЕ С ХВОСТОВИКОМ WELDON                                  " xr:uid="{00000000-0004-0000-0000-000017070000}"/>
    <hyperlink ref="F8390" location="ЗУБИЛО_СЛЕСАРНОЕ__СТАЛЬ_У8А" display="НОВИНКА" xr:uid="{00000000-0004-0000-0000-000018070000}"/>
    <hyperlink ref="I8147" location="ЗУБИЛО_СЛЕСАРНОЕ__СТАЛЬ_У8А" display="ПЕРЕЙТИ К ЦЕНАМ" xr:uid="{00000000-0004-0000-0000-000019070000}"/>
    <hyperlink ref="B8147" location="ЗУБИЛО_СЛЕСАРНОЕ__СТАЛЬ_У8А" display="СВЕРЛО ПО МЕТАЛЛУ КОРОНЧАТОЕ С ХВОСТОВИКОМ WELDON                                  " xr:uid="{00000000-0004-0000-0000-00001A070000}"/>
    <hyperlink ref="B8137" location="ПОДШИПНИК_ШАРИКОВЫЙ_ОДНОРЯДНЫЙ" display="ПОДШИПНИК ШАРИКОВЫЙ РАДИАЛЬНЫЙ ОДНОРЯДНЫЙ, ГОСТ 8338-75" xr:uid="{00000000-0004-0000-0000-00001B070000}"/>
    <hyperlink ref="B8138" location="ПОДШИПНИК_ШАРИКОВЫЙ_РАДИАЛЬНЫЙ_ОДНОРЯДНЫЙ_С_УПЛОТНЕНИЯМИ" display="ПОДШИПНИК ШАРИКОВЫЙ РАДИАЛЬНЫЙ ОДНОРЯДНЫЙ С УПЛОТНЕНИЯМИ, ГОСТ 8882-2021" xr:uid="{00000000-0004-0000-0000-00001C070000}"/>
    <hyperlink ref="B8140" location="ПОДШИПНИК_РОЛИКОВЫЙ_КОЛИЧЕСКИЙ_ОДНОРЯДНЫЙ" display="ПОДШИПНИК РОЛИКОВЫЙ КОНИЧЕСКИЙ ОДНОРЯДНЫЙ, ГОСТ 27365-87" xr:uid="{00000000-0004-0000-0000-00001D070000}"/>
    <hyperlink ref="B8139" location="ПОДШИПНИК_ШАРИКОВЫЙ_РАДИАЛЬНЫЙ_ОДНОРЯДНЫЙ_С_ЗАЩИТНЫМИ_ШАЙБАМИ" display="ПОДШИПНИК ШАРИКОВЫЙ РАДИАЛЬНЫЙ ОДНОРЯДНЫЙ С ЗАЩИТНЫМИ ШАЙБАМИ, ГОСТ 7242-81" xr:uid="{00000000-0004-0000-0000-00001E070000}"/>
    <hyperlink ref="B8141" location="ПОДШИПНИК_УПОРНЫЙ_ШАРИКОВЫЙ_ОДИНАРНЫЙ" display="ПОДШИПНИК УПОРНЫЙ ШАРИКОВЫЙ ОДИНАРНЫЙ, ГОСТ 7872-89" xr:uid="{00000000-0004-0000-0000-00001F070000}"/>
    <hyperlink ref="F8367" location="СТЕРЖЕНЬ_ЦИЛИНДРИЧЕСКИЙ_ТВЕРДОСПЛАВНЫЙ_ЦЕЛЬНЫЙ__ЗАГОТОВКА__ШЛИФОВАННЫЙ_h6__СПЛАВ_ВК8" display="НОВИНКА" xr:uid="{00000000-0004-0000-0000-000020070000}"/>
    <hyperlink ref="B8148:E8148" location="СТЕРЖЕНЬ_ЦИЛИНДРИЧЕСКИЙ_ТВЕРДОСПЛАВНЫЙ_ЦЕЛЬНЫЙ__ЗАГОТОВКА__ШЛИФОВАННЫЙ_h6__СПЛАВ_ВК8" display="Стержень твердосплавный шлифованный h6, сплав ВК8" xr:uid="{00000000-0004-0000-0000-000021070000}"/>
    <hyperlink ref="I8148" location="СТЕРЖЕНЬ_ЦИЛИНДРИЧЕСКИЙ_ТВЕРДОСПЛАВНЫЙ_ЦЕЛЬНЫЙ__ЗАГОТОВКА__ШЛИФОВАННЫЙ_h6__СПЛАВ_ВК8" display="цена (нажмите)" xr:uid="{00000000-0004-0000-0000-000022070000}"/>
    <hyperlink ref="I2593:I2594" r:id="rId484" display="https://youtu.be/HcvxRl_2GOo" xr:uid="{00000000-0004-0000-0000-000023070000}"/>
    <hyperlink ref="I8115" location="МЕТЧИКИ_СКВОЗНЫЕ_DIN" display="ПЕРЕЙТИ К ЦЕНАМ" xr:uid="{00000000-0004-0000-0000-000024070000}"/>
    <hyperlink ref="B8115" location="МЕТЧИКИ_СКВОЗНЫЕ_DIN" display="МЕТЧИК МАШИННО-РУЧНОЙ      СТАЛЬ Р6М5, ДЛЯ СКВ ОТВ. DIN (М)                    " xr:uid="{00000000-0004-0000-0000-000025070000}"/>
    <hyperlink ref="I8117" location="МЕТЧИКИ_ГЛУХИЕ_DIN" display="ПЕРЕЙТИ К ЦЕНАМ" xr:uid="{00000000-0004-0000-0000-000026070000}"/>
    <hyperlink ref="B8117" location="МЕТЧИКИ_ГЛУХИЕ_DIN" display="МЕТЧИК МАШИННО-РУЧНОЙ      СТАЛЬ Р6М5, ДЛЯ ГЛ. ОТВ. DIN (М)                          " xr:uid="{00000000-0004-0000-0000-000027070000}"/>
    <hyperlink ref="F8115" location="МЕТЧИКИ_СКВОЗНЫЕ_DIN" display="НОВИНКА" xr:uid="{00000000-0004-0000-0000-000028070000}"/>
    <hyperlink ref="F8117" location="МЕТЧИКИ_ГЛУХИЕ_DIN" display="НОВИНКА" xr:uid="{00000000-0004-0000-0000-000029070000}"/>
    <hyperlink ref="I8166" location="МЕТЧИКИ_СКВОЗНЫЕ_DIN" display="ПЕРЕЙТИ К ЦЕНАМ" xr:uid="{00000000-0004-0000-0000-00002A070000}"/>
    <hyperlink ref="B8166" location="МЕТЧИКИ_СКВОЗНЫЕ_DIN" display="МЕТЧИК МАШИННО-РУЧНОЙ      СТАЛЬ Р6М5, ДЛЯ СКВ ОТВ. DIN (М)                    " xr:uid="{00000000-0004-0000-0000-00002B070000}"/>
    <hyperlink ref="I8167" location="МЕТЧИКИ_ГЛУХИЕ_DIN" display="ПЕРЕЙТИ К ЦЕНАМ" xr:uid="{00000000-0004-0000-0000-00002C070000}"/>
    <hyperlink ref="B8167" location="МЕТЧИКИ_ГЛУХИЕ_DIN" display="МЕТЧИК МАШИННО-РУЧНОЙ      СТАЛЬ Р6М5, ДЛЯ ГЛ. ОТВ. DIN (М)                          " xr:uid="{00000000-0004-0000-0000-00002D070000}"/>
    <hyperlink ref="I8064" location="КОРОНКА_БИМЕТАЛЛИЧЕСКАЯ_ПО_МЕТАЛЛУ" display="ПЕРЕЙТИ К ЦЕНАМ" xr:uid="{00000000-0004-0000-0000-00002E070000}"/>
    <hyperlink ref="B8064" location="КОРОНКА_БИМЕТАЛЛИЧЕСКАЯ_ПО_МЕТАЛЛУ" display="КОРОНКА ПО МЕТАЛЛУ БИМЕТАЛЛИЧЕСКАЯ" xr:uid="{00000000-0004-0000-0000-00002F070000}"/>
    <hyperlink ref="F8064" location="КОРОНКА_БИМЕТАЛЛИЧЕСКАЯ_ПО_МЕТАЛЛУ" display="НОВИНКА" xr:uid="{00000000-0004-0000-0000-000030070000}"/>
    <hyperlink ref="I8158" location="КОРОНКА_БИМЕТАЛЛИЧЕСКАЯ_ПО_МЕТАЛЛУ" display="ПЕРЕЙТИ К ЦЕНАМ" xr:uid="{00000000-0004-0000-0000-000031070000}"/>
    <hyperlink ref="B8158" location="КОРОНКА_БИМЕТАЛЛИЧЕСКАЯ_ПО_МЕТАЛЛУ" display="КОРОНКА ПО МЕТАЛЛУ БИМЕТАЛЛИЧЕСКАЯ" xr:uid="{00000000-0004-0000-0000-000032070000}"/>
    <hyperlink ref="N8517" r:id="rId485" xr:uid="{00000000-0004-0000-0000-000033070000}"/>
    <hyperlink ref="N8516" r:id="rId486" xr:uid="{00000000-0004-0000-0000-000034070000}"/>
    <hyperlink ref="I4083" location="МЕТЧИК_РУЧНОЙ_ДЛЯ_МЕТРИЧЕСКОЙ_РЕЗЬБЫ_КОМПЛЕКТНЫЙ_ИЗ_2_Х_ШТУК__СТАЛЬ_9ХС___ГОСТ_3266_81" display="МЕТЧИКИ РУЧНЫЕ М К-Т" xr:uid="{00000000-0004-0000-0000-000035070000}"/>
    <hyperlink ref="I4086:I4087" location="КЛЮЧ_ГАЕЧНЫЙ_РАЗВОДНОЙ_ЦЕЛЬНОМЕТАЛЛИЧЕСКИЙ_ХРОМВАНАДИЕВАЯ_СТАЛЬ__ГОСТ_7275_75" display="КЛЮЧИ РАЗВОДНЫЕ" xr:uid="{00000000-0004-0000-0000-000036070000}"/>
    <hyperlink ref="I4095:I4096" location="КЛЮЧ_ГАЕЧНЫЙ_РАЗВОДНОЙ_ЦЕЛЬНОМЕТАЛЛИЧЕСКИЙ_ХРОМВАНАДИЕВАЯ_СТАЛЬ__ГОСТ_7275_75" display="КЛЮЧИ РАЗВОДНЫЕ" xr:uid="{00000000-0004-0000-0000-000037070000}"/>
    <hyperlink ref="I4100:I4101" location="КЛЮЧ_ГАЕЧНЫЙ_РАЗВОДНОЙ_ЦЕЛЬНОМЕТАЛЛИЧЕСКИЙ_ХРОМВАНАДИЕВАЯ_СТАЛЬ__ГОСТ_7275_75" display="КЛЮЧИ РАЗВОДНЫЕ" xr:uid="{00000000-0004-0000-0000-000038070000}"/>
    <hyperlink ref="I4108:I4109" location="КЛЮЧ_ГАЕЧНЫЙ_РАЗВОДНОЙ_ЦЕЛЬНОМЕТАЛЛИЧЕСКИЙ_ХРОМВАНАДИЕВАЯ_СТАЛЬ__ГОСТ_7275_75" display="КЛЮЧИ РАЗВОДНЫЕ" xr:uid="{00000000-0004-0000-0000-000039070000}"/>
    <hyperlink ref="I4111:I4112" location="КЛЮЧ_ГАЕЧНЫЙ_РАЗВОДНОЙ_ЦЕЛЬНОМЕТАЛЛИЧЕСКИЙ_ХРОМВАНАДИЕВАЯ_СТАЛЬ__ГОСТ_7275_75" display="КЛЮЧИ РАЗВОДНЫЕ" xr:uid="{00000000-0004-0000-0000-00003A070000}"/>
    <hyperlink ref="I4114:I4115" location="КЛЮЧ_ГАЕЧНЫЙ_РАЗВОДНОЙ_ЦЕЛЬНОМЕТАЛЛИЧЕСКИЙ_ХРОМВАНАДИЕВАЯ_СТАЛЬ__ГОСТ_7275_75" display="КЛЮЧИ РАЗВОДНЫЕ" xr:uid="{00000000-0004-0000-0000-00003B070000}"/>
    <hyperlink ref="I4117:I4118" location="КЛЮЧ_ГАЕЧНЫЙ_РАЗВОДНОЙ_ЦЕЛЬНОМЕТАЛЛИЧЕСКИЙ_ХРОМВАНАДИЕВАЯ_СТАЛЬ__ГОСТ_7275_75" display="КЛЮЧИ РАЗВОДНЫЕ" xr:uid="{00000000-0004-0000-0000-00003C070000}"/>
    <hyperlink ref="I4120:I4121" location="КЛЮЧ_ГАЕЧНЫЙ_РАЗВОДНОЙ_ЦЕЛЬНОМЕТАЛЛИЧЕСКИЙ_ХРОМВАНАДИЕВАЯ_СТАЛЬ__ГОСТ_7275_75" display="КЛЮЧИ РАЗВОДНЫЕ" xr:uid="{00000000-0004-0000-0000-00003D070000}"/>
    <hyperlink ref="I4123:I4124" location="КЛЮЧ_ГАЕЧНЫЙ_РАЗВОДНОЙ_ЦЕЛЬНОМЕТАЛЛИЧЕСКИЙ_ХРОМВАНАДИЕВАЯ_СТАЛЬ__ГОСТ_7275_75" display="КЛЮЧИ РАЗВОДНЫЕ" xr:uid="{00000000-0004-0000-0000-00003E070000}"/>
    <hyperlink ref="I4126:I4127" location="КЛЮЧ_ГАЕЧНЫЙ_РАЗВОДНОЙ_ЦЕЛЬНОМЕТАЛЛИЧЕСКИЙ_ХРОМВАНАДИЕВАЯ_СТАЛЬ__ГОСТ_7275_75" display="КЛЮЧИ РАЗВОДНЫЕ" xr:uid="{00000000-0004-0000-0000-00003F070000}"/>
    <hyperlink ref="I4129:I4130" location="КЛЮЧ_ГАЕЧНЫЙ_РАЗВОДНОЙ_ЦЕЛЬНОМЕТАЛЛИЧЕСКИЙ_ХРОМВАНАДИЕВАЯ_СТАЛЬ__ГОСТ_7275_75" display="КЛЮЧИ РАЗВОДНЫЕ" xr:uid="{00000000-0004-0000-0000-000040070000}"/>
    <hyperlink ref="I4132:I4133" location="КЛЮЧ_ГАЕЧНЫЙ_РАЗВОДНОЙ_ЦЕЛЬНОМЕТАЛЛИЧЕСКИЙ_ХРОМВАНАДИЕВАЯ_СТАЛЬ__ГОСТ_7275_75" display="КЛЮЧИ РАЗВОДНЫЕ" xr:uid="{00000000-0004-0000-0000-000041070000}"/>
    <hyperlink ref="I4137:I4138" location="КЛЮЧ_ГАЕЧНЫЙ_РАЗВОДНОЙ_ЦЕЛЬНОМЕТАЛЛИЧЕСКИЙ_ХРОМВАНАДИЕВАЯ_СТАЛЬ__ГОСТ_7275_75" display="КЛЮЧИ РАЗВОДНЫЕ" xr:uid="{00000000-0004-0000-0000-000042070000}"/>
    <hyperlink ref="I4156:I4157" location="КЛЮЧ_ГАЕЧНЫЙ_РАЗВОДНОЙ_ЦЕЛЬНОМЕТАЛЛИЧЕСКИЙ_ХРОМВАНАДИЕВАЯ_СТАЛЬ__ГОСТ_7275_75" display="КЛЮЧИ РАЗВОДНЫЕ" xr:uid="{00000000-0004-0000-0000-000044070000}"/>
    <hyperlink ref="I4092:I4093" r:id="rId487" display="https://youtu.be/MR--NXi-fco" xr:uid="{00000000-0004-0000-0000-000045070000}"/>
    <hyperlink ref="I4140:I4141" r:id="rId488" display="https://youtu.be/_T0iyOxg5Ss" xr:uid="{00000000-0004-0000-0000-000046070000}"/>
    <hyperlink ref="I4153:I4154" r:id="rId489" display="https://youtu.be/WtCzbQ5gSDw" xr:uid="{00000000-0004-0000-0000-000047070000}"/>
    <hyperlink ref="I4150:I4151" r:id="rId490" display="https://youtu.be/JnA6LQwWL4M" xr:uid="{00000000-0004-0000-0000-000048070000}"/>
    <hyperlink ref="I4175:I4176" location="МЕТЧИК_МАШИННО_РУЧНОЙ_ДЛЯ_МЕТРИЧЕСКОЙ_РЕЗЬБЫ_ОДИНАРНЫЙ_ДЛЯ_СКВОЗНЫХ_ОТВЕРСТИЙ__СТАЛЬ_Р6М5__ГОСТ_3266_81" display="МЕТЧИКИ М/Р СКВОЗНЫЕ" xr:uid="{00000000-0004-0000-0000-000049070000}"/>
    <hyperlink ref="I4264" location="МЕТЧИК_РУЧНОЙ_ДЛЯ_МЕТРИЧЕСКОЙ_РЕЗЬБЫ_КОМПЛЕКТНЫЙ_ИЗ_2_Х_ШТУК__СТАЛЬ_9ХС___ГОСТ_3266_81" display="МЕТЧИКИ РУЧНЫЕ М К-Т" xr:uid="{00000000-0004-0000-0000-00004A070000}"/>
    <hyperlink ref="I4267:I4268" location="КЛЮЧ_ГАЕЧНЫЙ_РАЗВОДНОЙ_ЦЕЛЬНОМЕТАЛЛИЧЕСКИЙ_ХРОМВАНАДИЕВАЯ_СТАЛЬ__ГОСТ_7275_75" display="КЛЮЧИ РАЗВОДНЫЕ" xr:uid="{00000000-0004-0000-0000-00004B070000}"/>
    <hyperlink ref="I4276:I4277" location="КЛЮЧ_ГАЕЧНЫЙ_РАЗВОДНОЙ_ЦЕЛЬНОМЕТАЛЛИЧЕСКИЙ_ХРОМВАНАДИЕВАЯ_СТАЛЬ__ГОСТ_7275_75" display="КЛЮЧИ РАЗВОДНЫЕ" xr:uid="{00000000-0004-0000-0000-00004C070000}"/>
    <hyperlink ref="I4281:I4282" location="КЛЮЧ_ГАЕЧНЫЙ_РАЗВОДНОЙ_ЦЕЛЬНОМЕТАЛЛИЧЕСКИЙ_ХРОМВАНАДИЕВАЯ_СТАЛЬ__ГОСТ_7275_75" display="КЛЮЧИ РАЗВОДНЫЕ" xr:uid="{00000000-0004-0000-0000-00004D070000}"/>
    <hyperlink ref="I4289:I4290" location="КЛЮЧ_ГАЕЧНЫЙ_РАЗВОДНОЙ_ЦЕЛЬНОМЕТАЛЛИЧЕСКИЙ_ХРОМВАНАДИЕВАЯ_СТАЛЬ__ГОСТ_7275_75" display="КЛЮЧИ РАЗВОДНЫЕ" xr:uid="{00000000-0004-0000-0000-00004E070000}"/>
    <hyperlink ref="I4292:I4293" location="КЛЮЧ_ГАЕЧНЫЙ_РАЗВОДНОЙ_ЦЕЛЬНОМЕТАЛЛИЧЕСКИЙ_ХРОМВАНАДИЕВАЯ_СТАЛЬ__ГОСТ_7275_75" display="КЛЮЧИ РАЗВОДНЫЕ" xr:uid="{00000000-0004-0000-0000-00004F070000}"/>
    <hyperlink ref="I4295:I4296" location="КЛЮЧ_ГАЕЧНЫЙ_РАЗВОДНОЙ_ЦЕЛЬНОМЕТАЛЛИЧЕСКИЙ_ХРОМВАНАДИЕВАЯ_СТАЛЬ__ГОСТ_7275_75" display="КЛЮЧИ РАЗВОДНЫЕ" xr:uid="{00000000-0004-0000-0000-000050070000}"/>
    <hyperlink ref="I4298:I4299" location="КЛЮЧ_ГАЕЧНЫЙ_РАЗВОДНОЙ_ЦЕЛЬНОМЕТАЛЛИЧЕСКИЙ_ХРОМВАНАДИЕВАЯ_СТАЛЬ__ГОСТ_7275_75" display="КЛЮЧИ РАЗВОДНЫЕ" xr:uid="{00000000-0004-0000-0000-000051070000}"/>
    <hyperlink ref="I4301:I4302" location="КЛЮЧ_ГАЕЧНЫЙ_РАЗВОДНОЙ_ЦЕЛЬНОМЕТАЛЛИЧЕСКИЙ_ХРОМВАНАДИЕВАЯ_СТАЛЬ__ГОСТ_7275_75" display="КЛЮЧИ РАЗВОДНЫЕ" xr:uid="{00000000-0004-0000-0000-000052070000}"/>
    <hyperlink ref="I4304:I4305" location="КЛЮЧ_ГАЕЧНЫЙ_РАЗВОДНОЙ_ЦЕЛЬНОМЕТАЛЛИЧЕСКИЙ_ХРОМВАНАДИЕВАЯ_СТАЛЬ__ГОСТ_7275_75" display="КЛЮЧИ РАЗВОДНЫЕ" xr:uid="{00000000-0004-0000-0000-000053070000}"/>
    <hyperlink ref="I4307:I4308" location="КЛЮЧ_ГАЕЧНЫЙ_РАЗВОДНОЙ_ЦЕЛЬНОМЕТАЛЛИЧЕСКИЙ_ХРОМВАНАДИЕВАЯ_СТАЛЬ__ГОСТ_7275_75" display="КЛЮЧИ РАЗВОДНЫЕ" xr:uid="{00000000-0004-0000-0000-000054070000}"/>
    <hyperlink ref="I4310:I4311" location="КЛЮЧ_ГАЕЧНЫЙ_РАЗВОДНОЙ_ЦЕЛЬНОМЕТАЛЛИЧЕСКИЙ_ХРОМВАНАДИЕВАЯ_СТАЛЬ__ГОСТ_7275_75" display="КЛЮЧИ РАЗВОДНЫЕ" xr:uid="{00000000-0004-0000-0000-000055070000}"/>
    <hyperlink ref="I4313:I4314" location="КЛЮЧ_ГАЕЧНЫЙ_РАЗВОДНОЙ_ЦЕЛЬНОМЕТАЛЛИЧЕСКИЙ_ХРОМВАНАДИЕВАЯ_СТАЛЬ__ГОСТ_7275_75" display="КЛЮЧИ РАЗВОДНЫЕ" xr:uid="{00000000-0004-0000-0000-000056070000}"/>
    <hyperlink ref="I4318:I4319" location="КЛЮЧ_ГАЕЧНЫЙ_РАЗВОДНОЙ_ЦЕЛЬНОМЕТАЛЛИЧЕСКИЙ_ХРОМВАНАДИЕВАЯ_СТАЛЬ__ГОСТ_7275_75" display="КЛЮЧИ РАЗВОДНЫЕ" xr:uid="{00000000-0004-0000-0000-000057070000}"/>
    <hyperlink ref="I4326:I4327" location="КЛЮЧ_ГАЕЧНЫЙ_РАЗВОДНОЙ_ЦЕЛЬНОМЕТАЛЛИЧЕСКИЙ_ХРОМВАНАДИЕВАЯ_СТАЛЬ__ГОСТ_7275_75" display="КЛЮЧИ РАЗВОДНЫЕ" xr:uid="{00000000-0004-0000-0000-000058070000}"/>
    <hyperlink ref="I4337:I4338" location="КЛЮЧ_ГАЕЧНЫЙ_РАЗВОДНОЙ_ЦЕЛЬНОМЕТАЛЛИЧЕСКИЙ_ХРОМВАНАДИЕВАЯ_СТАЛЬ__ГОСТ_7275_75" display="КЛЮЧИ РАЗВОДНЫЕ" xr:uid="{00000000-0004-0000-0000-000059070000}"/>
    <hyperlink ref="I4273:I4274" r:id="rId491" display="https://youtu.be/WtCzbQ5gSDw" xr:uid="{00000000-0004-0000-0000-00005A070000}"/>
    <hyperlink ref="I4321:I4322" r:id="rId492" display="https://youtu.be/MR--NXi-fco" xr:uid="{00000000-0004-0000-0000-00005B070000}"/>
    <hyperlink ref="I4331:I4332" r:id="rId493" display="https://youtu.be/_T0iyOxg5Ss" xr:uid="{00000000-0004-0000-0000-00005C070000}"/>
    <hyperlink ref="I4334:I4335" r:id="rId494" display="https://youtu.be/JnA6LQwWL4M" xr:uid="{00000000-0004-0000-0000-00005D070000}"/>
    <hyperlink ref="I3935:I3936" location="КЛЮЧ_ГАЕЧНЫЙ_РАЗВОДНОЙ_ЦЕЛЬНОМЕТАЛЛИЧЕСКИЙ_ХРОМВАНАДИЕВАЯ_СТАЛЬ__ГОСТ_7275_75" display="КЛЮЧИ РАЗВОДНЫЕ" xr:uid="{00000000-0004-0000-0000-00008F070000}"/>
    <hyperlink ref="I3794" r:id="rId495" display="https://youtu.be/DjO4sYTLnVs" xr:uid="{AC829F5C-88F1-4A48-8F67-A1CADBF12CB7}"/>
    <hyperlink ref="I8374" location="СВЕРЛО_СПИРАЛЬНОЕ__С_ЦИЛИНДРИЧЕСКИМ__ХВОСТОВИКОМ__СРЕДНЕЙ_СЕРИИ_КЛАСС_А__ДВУХСТОРОННЕЕ__СТАЛЬ_Р6М5__ГОСТ_10902" display="цена (нажмите)" xr:uid="{BE3E3CAC-AC1B-4DB8-B500-66871CB9FC38}"/>
    <hyperlink ref="F8374" location="СВЕРЛО_ПО_МЕТАЛЛУ_С_ПРОТОЧ_ХВОСТ_КОБАЛЬТ" display="НОВИНКА" xr:uid="{24BB405B-DE27-41F3-8691-2C5305336071}"/>
    <hyperlink ref="I8145" location="СВЕРЛО_СПИРАЛЬНОЕ__С_ЦИЛИНДРИЧЕСКИМ__ХВОСТОВИКОМ__СРЕДНЕЙ_СЕРИИ_КЛАСС_А__ДВУХСТОРОННЕЕ__СТАЛЬ_Р6М5__ГОСТ_10902" display="цена (нажмите)" xr:uid="{56CAA45C-2117-4556-ABEE-960251AB6787}"/>
    <hyperlink ref="B8374" location="СВЕРЛО_СПИРАЛЬНОЕ__С_ЦИЛИНДРИЧЕСКИМ__ХВОСТОВИКОМ__СРЕДНЕЙ_СЕРИИ_КЛАСС_А__ДВУХСТОРОННЕЕ__СТАЛЬ_Р6М5__ГОСТ_10902" display="СВЕРЛО Ц/Х СРЕДНЕЙ СЕРИИ  КЛАСС А     СТАЛЬ Р6М5, ДВУХСТОРОННЕЕ" xr:uid="{D565AF39-0FB5-428F-8BCC-BC3D71B09EF8}"/>
    <hyperlink ref="I2973" location="БУР_ПО_БЕТОНУ_С_ХВОСТОВИКОМ_SDS_PLUS_С_УСИЛЕННОЙ_СПИРАЛЬЮ_В_ИНДИВИДУАЛЬНОЙ_УПАКОВКЕ_С_ЕВРОПЕТЛЕЙ__SCHWERT" display="БУРЫ SDS-Plus SCHWERT" xr:uid="{161280FC-AAC3-412F-88D6-70D3080A3118}"/>
    <hyperlink ref="I2986" location="БУР_ПО_БЕТОНУ_С_ХВОСТОВИКОМ_SDS_PLUS_С_УСИЛЕННОЙ_СПИРАЛЬЮ_В_ИНДИВИДУАЛЬНОЙ_УПАКОВКЕ_С_ЕВРОПЕТЛЕЙ__SCHWERT" display="БУРЫ SDS-Plus SCHWERT" xr:uid="{E74152C3-1793-46EE-B3B8-EF4A18ABBA39}"/>
    <hyperlink ref="I2995" location="БУР_ПО_БЕТОНУ_С_ХВОСТОВИКОМ_SDS_PLUS_С_УСИЛЕННОЙ_СПИРАЛЬЮ_В_ИНДИВИДУАЛЬНОЙ_УПАКОВКЕ_С_ЕВРОПЕТЛЕЙ__SCHWERT" display="БУРЫ SDS-Plus SCHWERT" xr:uid="{EA70F00F-DC5A-4E70-9485-81CD2F2510DD}"/>
    <hyperlink ref="I3000" location="БУР_ПО_БЕТОНУ_С_ХВОСТОВИКОМ_SDS_PLUS_С_УСИЛЕННОЙ_СПИРАЛЬЮ_В_ИНДИВИДУАЛЬНОЙ_УПАКОВКЕ_С_ЕВРОПЕТЛЕЙ__SCHWERT" display="БУРЫ SDS-Plus SCHWERT" xr:uid="{88FD7486-B747-4A41-9DA4-1094241E1140}"/>
    <hyperlink ref="I3005" location="БУР_ПО_БЕТОНУ_С_ХВОСТОВИКОМ_SDS_PLUS_С_УСИЛЕННОЙ_СПИРАЛЬЮ_В_ИНДИВИДУАЛЬНОЙ_УПАКОВКЕ_С_ЕВРОПЕТЛЕЙ__SCHWERT" display="БУРЫ SDS-Plus SCHWERT" xr:uid="{BF70C957-512C-4D47-BE4F-3DFF7A0BBCD8}"/>
    <hyperlink ref="I2694" location="БУР_ПО_БЕТОНУ_С_ХВОСТОВИКОМ_SDS_PLUS_С_УСИЛЕННОЙ_СПИРАЛЬЮ_В_ИНДИВИДУАЛЬНОЙ_УПАКОВКЕ_С_ЕВРОПЕТЛЕЙ__SCHWERT" display="БУРЫ SDS-Plus SCHWERT" xr:uid="{AE6008E8-AF49-4A9A-8CEF-2CD231EBDA53}"/>
    <hyperlink ref="I2776" location="БУР_ПО_БЕТОНУ_С_ХВОСТОВИКОМ_SDS_PLUS_С_УСИЛЕННОЙ_СПИРАЛЬЮ_В_ИНДИВИДУАЛЬНОЙ_УПАКОВКЕ_С_ЕВРОПЕТЛЕЙ__SCHWERT" display="БУРЫ SDS-Plus SCHWERT" xr:uid="{77708D30-0AC4-449A-8464-36A21FEE7705}"/>
    <hyperlink ref="I2781" location="БУР_ПО_БЕТОНУ_С_ХВОСТОВИКОМ_SDS_PLUS_С_УСИЛЕННОЙ_СПИРАЛЬЮ_В_ИНДИВИДУАЛЬНОЙ_УПАКОВКЕ_С_ЕВРОПЕТЛЕЙ__SCHWERT" display="БУРЫ SDS-Plus SCHWERT" xr:uid="{8823B12C-5558-4374-82A9-FADC35009DE7}"/>
    <hyperlink ref="I2786" location="БУР_ПО_БЕТОНУ_С_ХВОСТОВИКОМ_SDS_PLUS_С_УСИЛЕННОЙ_СПИРАЛЬЮ_В_ИНДИВИДУАЛЬНОЙ_УПАКОВКЕ_С_ЕВРОПЕТЛЕЙ__SCHWERT" display="БУРЫ SDS-Plus SCHWERT" xr:uid="{93B37E17-FF18-41E8-BA9B-CFB883A52811}"/>
    <hyperlink ref="I6608:I6609" location="РАЗВЕРТКА_РУЧНАЯ_ЦИЛИНДРИЧЕСКАЯ_РЕГУЛИРУЕМАЯ__СТАЛЬ_9ХС__ГОСТ_7722_77" display="РАЗВЕРТКИ РЕГУЛИРУЕМЫЕ" xr:uid="{53D27082-42C1-4B33-92B9-6FF50A51475C}"/>
    <hyperlink ref="I6595:I6596" location="РАЗВЕРТКА_РУЧНАЯ_ЦИЛИНДРИЧЕСКАЯ_РЕГУЛИРУЕМАЯ__СТАЛЬ_9ХС__ГОСТ_7722_77" display="РАЗВЕРТКИ РЕГУЛИРУЕМЫЕ" xr:uid="{4AAF099C-36DF-4021-917A-67A71B2823B7}"/>
    <hyperlink ref="I6598:I6599" location="РАЗВЕРТКА_РУЧНАЯ_ЦИЛИНДРИЧЕСКАЯ_РЕГУЛИРУЕМАЯ__СТАЛЬ_9ХС__ГОСТ_7722_77" display="РАЗВЕРТКИ РЕГУЛИРУЕМЫЕ" xr:uid="{C33BF81B-1C38-4AF8-9A4D-F2E84F11A0D0}"/>
    <hyperlink ref="I6589:I6590" location="РАЗВЕРТКА_РУЧНАЯ_ЦИЛИНДРИЧЕСКАЯ_РЕГУЛИРУЕМАЯ__СТАЛЬ_9ХС__ГОСТ_7722_77" display="РАЗВЕРТКИ РЕГУЛИРУЕМЫЕ" xr:uid="{6E56C35D-70C4-452A-9F09-5F6144C7EFB9}"/>
    <hyperlink ref="I6592:I6593" location="РАЗВЕРТКА_РУЧНАЯ_ЦИЛИНДРИЧЕСКАЯ_РЕГУЛИРУЕМАЯ__СТАЛЬ_9ХС__ГОСТ_7722_77" display="РАЗВЕРТКИ РЕГУЛИРУЕМЫЕ" xr:uid="{D8256A42-2A95-4EA1-BA89-368AB6F5E0CC}"/>
    <hyperlink ref="F8067" location="КРУГИ_АБРАЗИВНЫЕ_ОТРЕЗНЫЕ_ПО_КАМНЮ_И_БЕТОНУ__АРМИРОВАННЫЕ_НА_БАКЕЛИТОВОЙ_СВЯЗКЕ__ФАСОВКА_ПО_25_ШТУК___ГОСТ_21963_02" display="НОВИНКА" xr:uid="{EDBB4A96-955B-4537-9A24-6FDF7FD5775B}"/>
    <hyperlink ref="B8156:E8156" location="КРУГИ_АБРАЗИВНЫЕ_ОТРЕЗНЫЕ_ПО_КАМНЮ_И_БЕТОНУ__АРМИРОВАННЫЕ_НА_БАКЕЛИТОВОЙ_СВЯЗКЕ__ФАСОВКА_ПО_25_ШТУК___ГОСТ_21963_02" display="Круг абразивный отрезной по камню и бетону                                    ТУ" xr:uid="{6A629C66-646D-4F62-94BD-C021B59999FF}"/>
    <hyperlink ref="I8156" location="КРУГИ_АБРАЗИВНЫЕ_ОТРЕЗНЫЕ_ПО_КАМНЮ_И_БЕТОНУ__АРМИРОВАННЫЕ_НА_БАКЕЛИТОВОЙ_СВЯЗКЕ__ФАСОВКА_ПО_25_ШТУК___ГОСТ_21963_02" display="цена (нажмите)" xr:uid="{2C3C9C2A-56AB-4C00-8758-E1F73D3E595F}"/>
    <hyperlink ref="F8083" location="КРУГИ_АБРАЗИВНЫЕ_ОТРЕЗНЫЕ_ПО_МЕТАЛЛУ_И_НЕРЖ._СТАЛИ__АРМИРОВАННЫЕ_НА_БАКЕЛИТОВОЙ_СВЯЗКЕ__ФАСОВКА_ПО_25_ШТУК___ГОСТ_21963_02" display="НОВИНКА" xr:uid="{045DC14F-ABEE-480C-8E5F-A20732411DBD}"/>
    <hyperlink ref="F8084" location="КРУГИ_АБРАЗИВНЫЕ_ЗАЧИСТНЫЕ_ПО_СТАЛИ__АРМИРОВАННЫЕ_НА_БАКЕЛИТОВОЙ_СВЯЗКЕ__ФАСОВКА_ПО_10_ШТУК___ТУ_3982_001_00221209_08" display="НОВИНКА" xr:uid="{842AB76F-7AAB-4F8B-881C-DC20AB251B46}"/>
    <hyperlink ref="B8160:E8160" location="КРУГИ_АБРАЗИВНЫЕ_ОТРЕЗНЫЕ_ПО_МЕТАЛЛУ_И_НЕРЖ._СТАЛИ__АРМИРОВАННЫЕ_НА_БАКЕЛИТОВОЙ_СВЯЗКЕ__ФАСОВКА_ПО_25_ШТУК___ГОСТ_21963_02" display="Круг абразивный отрезной по металлу и нержав. стали                 ТУ" xr:uid="{70C98379-211F-4F40-95F7-E17121EAD174}"/>
    <hyperlink ref="B8161:E8161" location="КРУГИ_АБРАЗИВНЫЕ_ЗАЧИСТНЫЕ_ПО_СТАЛИ__АРМИРОВАННЫЕ_НА_БАКЕЛИТОВОЙ_СВЯЗКЕ__ФАСОВКА_ПО_10_ШТУК___ТУ_3982_001_00221209_08" display="Круг абразивный зачистной по стали                                                         ТУ" xr:uid="{DBB7E54E-1AB5-490B-A90B-6D4367615F6F}"/>
    <hyperlink ref="I8160" location="КРУГИ_АБРАЗИВНЫЕ_ОТРЕЗНЫЕ_ПО_МЕТАЛЛУ_И_НЕРЖ._СТАЛИ__АРМИРОВАННЫЕ_НА_БАКЕЛИТОВОЙ_СВЯЗКЕ__ФАСОВКА_ПО_25_ШТУК___ГОСТ_21963_02" display="цена (нажмите)" xr:uid="{D311AC50-5126-4AC3-8BB6-CE593B195481}"/>
    <hyperlink ref="I8161" location="КРУГИ_АБРАЗИВНЫЕ_ЗАЧИСТНЫЕ_ПО_СТАЛИ__АРМИРОВАННЫЕ_НА_БАКЕЛИТОВОЙ_СВЯЗКЕ__ФАСОВКА_ПО_10_ШТУК___ТУ_3982_001_00221209_08" display="цена (нажмите)" xr:uid="{4CCBAE76-7D21-4456-A9BB-1AD5ED2FE357}"/>
    <hyperlink ref="I21:I22" r:id="rId496" display="https://youtu.be/miq4QqbCgm8" xr:uid="{00000000-0004-0000-0000-00003D050000}"/>
    <hyperlink ref="I15:I16" r:id="rId497" display="https://youtu.be/ccC921X2DGI" xr:uid="{00000000-0004-0000-0000-00003C050000}"/>
    <hyperlink ref="I33:I34" r:id="rId498" display="https://youtu.be/JJIptEctepY" xr:uid="{00000000-0004-0000-0000-00003B050000}"/>
    <hyperlink ref="I30:I31" r:id="rId499" display="https://youtu.be/0WdN53FrNxc" xr:uid="{00000000-0004-0000-0000-00003A050000}"/>
    <hyperlink ref="I24:I25" r:id="rId500" display="https://youtu.be/KdTpmEzJhJo" xr:uid="{00000000-0004-0000-0000-0000BE030000}"/>
    <hyperlink ref="I27:I28" r:id="rId501" display="https://youtu.be/WKN7axp32bQ" xr:uid="{00000000-0004-0000-0000-0000BD030000}"/>
    <hyperlink ref="I18:I19" r:id="rId502" display="https://youtu.be/HlQ1hUlxvtk" xr:uid="{00000000-0004-0000-0000-0000BC030000}"/>
  </hyperlinks>
  <pageMargins left="0" right="0" top="0" bottom="0" header="0.31496062992125984" footer="0.31496062992125984"/>
  <pageSetup paperSize="9" scale="85" orientation="portrait" r:id="rId503"/>
  <colBreaks count="1" manualBreakCount="1">
    <brk id="16" max="1048575" man="1"/>
  </colBreaks>
  <drawing r:id="rId504"/>
  <legacyDrawing r:id="rId50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Лист2!$A$2:$A$62</xm:f>
          </x14:formula1>
          <xm:sqref>AQ1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C64"/>
  <sheetViews>
    <sheetView workbookViewId="0">
      <selection activeCell="B3" sqref="B3"/>
    </sheetView>
  </sheetViews>
  <sheetFormatPr defaultRowHeight="15" x14ac:dyDescent="0.25"/>
  <cols>
    <col min="1" max="1" width="18" style="97" customWidth="1"/>
    <col min="2" max="2" width="60.5703125" customWidth="1"/>
    <col min="3" max="3" width="64.42578125" style="128" customWidth="1"/>
  </cols>
  <sheetData>
    <row r="1" spans="1:3" s="9" customFormat="1" x14ac:dyDescent="0.25">
      <c r="A1" s="24" t="s">
        <v>5975</v>
      </c>
      <c r="B1" s="9" t="s">
        <v>5976</v>
      </c>
      <c r="C1" s="128" t="s">
        <v>5977</v>
      </c>
    </row>
    <row r="2" spans="1:3" ht="80.099999999999994" customHeight="1" x14ac:dyDescent="0.25">
      <c r="A2" s="97" t="s">
        <v>5974</v>
      </c>
      <c r="B2" s="249" t="s">
        <v>8183</v>
      </c>
      <c r="C2" s="128" t="s">
        <v>6531</v>
      </c>
    </row>
    <row r="3" spans="1:3" ht="80.099999999999994" customHeight="1" x14ac:dyDescent="0.25">
      <c r="A3" s="97" t="s">
        <v>6042</v>
      </c>
      <c r="B3" s="128"/>
      <c r="C3" s="128" t="s">
        <v>6913</v>
      </c>
    </row>
    <row r="4" spans="1:3" ht="66.95" customHeight="1" x14ac:dyDescent="0.25">
      <c r="A4" s="97" t="s">
        <v>6084</v>
      </c>
      <c r="B4" s="185" t="s">
        <v>6093</v>
      </c>
      <c r="C4" s="128" t="s">
        <v>6912</v>
      </c>
    </row>
    <row r="5" spans="1:3" ht="66.95" customHeight="1" x14ac:dyDescent="0.25">
      <c r="A5" s="97" t="s">
        <v>5979</v>
      </c>
      <c r="C5" s="128" t="s">
        <v>6005</v>
      </c>
    </row>
    <row r="6" spans="1:3" ht="66.95" customHeight="1" x14ac:dyDescent="0.25">
      <c r="A6" s="97" t="s">
        <v>6000</v>
      </c>
      <c r="C6" s="128" t="s">
        <v>6089</v>
      </c>
    </row>
    <row r="7" spans="1:3" ht="66.95" customHeight="1" x14ac:dyDescent="0.25">
      <c r="A7" s="97" t="s">
        <v>5988</v>
      </c>
      <c r="C7" s="128" t="s">
        <v>6025</v>
      </c>
    </row>
    <row r="8" spans="1:3" ht="66.95" customHeight="1" x14ac:dyDescent="0.25">
      <c r="A8" s="97" t="s">
        <v>6001</v>
      </c>
      <c r="C8" s="128" t="s">
        <v>6026</v>
      </c>
    </row>
    <row r="9" spans="1:3" ht="66.95" customHeight="1" x14ac:dyDescent="0.25">
      <c r="A9" s="97" t="s">
        <v>6041</v>
      </c>
      <c r="C9" s="128" t="s">
        <v>6072</v>
      </c>
    </row>
    <row r="10" spans="1:3" ht="66.95" customHeight="1" x14ac:dyDescent="0.25">
      <c r="A10" s="97" t="s">
        <v>6035</v>
      </c>
      <c r="C10" s="128" t="s">
        <v>6064</v>
      </c>
    </row>
    <row r="11" spans="1:3" ht="66.95" customHeight="1" x14ac:dyDescent="0.25">
      <c r="A11" s="97" t="s">
        <v>5985</v>
      </c>
      <c r="C11" s="128" t="s">
        <v>6019</v>
      </c>
    </row>
    <row r="12" spans="1:3" ht="66.95" customHeight="1" x14ac:dyDescent="0.25">
      <c r="A12" s="97" t="s">
        <v>5998</v>
      </c>
      <c r="C12" s="128" t="s">
        <v>6019</v>
      </c>
    </row>
    <row r="13" spans="1:3" ht="66.95" customHeight="1" x14ac:dyDescent="0.25">
      <c r="A13" s="97" t="s">
        <v>5999</v>
      </c>
      <c r="C13" s="128" t="s">
        <v>6019</v>
      </c>
    </row>
    <row r="14" spans="1:3" ht="66" customHeight="1" x14ac:dyDescent="0.25">
      <c r="A14" s="97" t="s">
        <v>5981</v>
      </c>
      <c r="C14" s="128" t="s">
        <v>6006</v>
      </c>
    </row>
    <row r="15" spans="1:3" ht="66.95" customHeight="1" x14ac:dyDescent="0.25">
      <c r="A15" s="97" t="s">
        <v>5980</v>
      </c>
      <c r="C15" s="128" t="s">
        <v>6007</v>
      </c>
    </row>
    <row r="16" spans="1:3" ht="66.95" customHeight="1" x14ac:dyDescent="0.25">
      <c r="A16" s="97" t="s">
        <v>5986</v>
      </c>
      <c r="C16" s="128" t="s">
        <v>6010</v>
      </c>
    </row>
    <row r="17" spans="1:3" ht="66.95" customHeight="1" x14ac:dyDescent="0.25">
      <c r="A17" s="97" t="s">
        <v>5982</v>
      </c>
      <c r="C17" s="128" t="s">
        <v>6008</v>
      </c>
    </row>
    <row r="18" spans="1:3" ht="66.95" customHeight="1" x14ac:dyDescent="0.25">
      <c r="A18" s="97" t="s">
        <v>5992</v>
      </c>
      <c r="C18" s="128" t="s">
        <v>6009</v>
      </c>
    </row>
    <row r="19" spans="1:3" ht="66.95" customHeight="1" x14ac:dyDescent="0.25">
      <c r="A19" s="97" t="s">
        <v>5993</v>
      </c>
      <c r="C19" s="128" t="s">
        <v>6011</v>
      </c>
    </row>
    <row r="20" spans="1:3" ht="66.95" customHeight="1" x14ac:dyDescent="0.25">
      <c r="A20" s="97" t="s">
        <v>5994</v>
      </c>
      <c r="C20" s="128" t="s">
        <v>6012</v>
      </c>
    </row>
    <row r="21" spans="1:3" ht="66.95" customHeight="1" x14ac:dyDescent="0.25">
      <c r="A21" s="97" t="s">
        <v>5995</v>
      </c>
      <c r="C21" s="128" t="s">
        <v>6013</v>
      </c>
    </row>
    <row r="22" spans="1:3" ht="66.95" customHeight="1" x14ac:dyDescent="0.25">
      <c r="A22" s="97" t="s">
        <v>5989</v>
      </c>
      <c r="C22" s="128" t="s">
        <v>6014</v>
      </c>
    </row>
    <row r="23" spans="1:3" ht="66.95" customHeight="1" x14ac:dyDescent="0.25">
      <c r="A23" s="97" t="s">
        <v>5990</v>
      </c>
      <c r="C23" s="128" t="s">
        <v>6015</v>
      </c>
    </row>
    <row r="24" spans="1:3" ht="66.95" customHeight="1" x14ac:dyDescent="0.25">
      <c r="A24" s="97" t="s">
        <v>5991</v>
      </c>
      <c r="C24" s="128" t="s">
        <v>6016</v>
      </c>
    </row>
    <row r="25" spans="1:3" ht="66.95" customHeight="1" x14ac:dyDescent="0.25">
      <c r="A25" s="97" t="s">
        <v>5983</v>
      </c>
      <c r="C25" s="128" t="s">
        <v>6017</v>
      </c>
    </row>
    <row r="26" spans="1:3" ht="66.95" customHeight="1" x14ac:dyDescent="0.25">
      <c r="A26" s="97" t="s">
        <v>5984</v>
      </c>
      <c r="C26" s="128" t="s">
        <v>6018</v>
      </c>
    </row>
    <row r="27" spans="1:3" ht="66.95" customHeight="1" x14ac:dyDescent="0.25">
      <c r="A27" s="97" t="s">
        <v>5978</v>
      </c>
      <c r="C27" s="128" t="s">
        <v>6020</v>
      </c>
    </row>
    <row r="28" spans="1:3" ht="66.95" customHeight="1" x14ac:dyDescent="0.25">
      <c r="A28" s="97" t="s">
        <v>5973</v>
      </c>
      <c r="C28" s="128" t="s">
        <v>6021</v>
      </c>
    </row>
    <row r="29" spans="1:3" ht="66.95" customHeight="1" x14ac:dyDescent="0.25">
      <c r="A29" s="97" t="s">
        <v>5996</v>
      </c>
      <c r="C29" s="128" t="s">
        <v>6022</v>
      </c>
    </row>
    <row r="30" spans="1:3" ht="66.95" customHeight="1" x14ac:dyDescent="0.25">
      <c r="A30" s="97" t="s">
        <v>5997</v>
      </c>
      <c r="C30" s="128" t="s">
        <v>6023</v>
      </c>
    </row>
    <row r="31" spans="1:3" ht="66.95" customHeight="1" x14ac:dyDescent="0.25">
      <c r="A31" s="97" t="s">
        <v>5987</v>
      </c>
      <c r="C31" s="128" t="s">
        <v>6024</v>
      </c>
    </row>
    <row r="32" spans="1:3" ht="66.95" customHeight="1" x14ac:dyDescent="0.25">
      <c r="A32" s="97" t="s">
        <v>6031</v>
      </c>
      <c r="C32" s="128" t="s">
        <v>6027</v>
      </c>
    </row>
    <row r="33" spans="1:3" ht="66.95" customHeight="1" x14ac:dyDescent="0.25">
      <c r="A33" s="97" t="s">
        <v>6032</v>
      </c>
      <c r="B33" s="103" t="s">
        <v>3284</v>
      </c>
      <c r="C33" s="128" t="s">
        <v>6060</v>
      </c>
    </row>
    <row r="34" spans="1:3" ht="66.95" customHeight="1" x14ac:dyDescent="0.25">
      <c r="A34" s="97" t="s">
        <v>6003</v>
      </c>
      <c r="C34" s="128" t="s">
        <v>6029</v>
      </c>
    </row>
    <row r="35" spans="1:3" ht="66.95" customHeight="1" x14ac:dyDescent="0.25">
      <c r="A35" s="97" t="s">
        <v>6055</v>
      </c>
      <c r="C35" s="128" t="s">
        <v>6081</v>
      </c>
    </row>
    <row r="36" spans="1:3" ht="66.95" customHeight="1" x14ac:dyDescent="0.25">
      <c r="A36" s="97" t="s">
        <v>6056</v>
      </c>
      <c r="C36" s="128" t="s">
        <v>6082</v>
      </c>
    </row>
    <row r="37" spans="1:3" ht="66.95" customHeight="1" x14ac:dyDescent="0.25">
      <c r="A37" s="97" t="s">
        <v>4948</v>
      </c>
      <c r="B37" s="129" t="s">
        <v>6092</v>
      </c>
      <c r="C37" s="128" t="s">
        <v>6061</v>
      </c>
    </row>
    <row r="38" spans="1:3" ht="66.95" customHeight="1" x14ac:dyDescent="0.25">
      <c r="A38" s="97" t="s">
        <v>6033</v>
      </c>
      <c r="B38" s="130" t="s">
        <v>6090</v>
      </c>
      <c r="C38" s="128" t="s">
        <v>6091</v>
      </c>
    </row>
    <row r="39" spans="1:3" ht="66.95" customHeight="1" x14ac:dyDescent="0.25">
      <c r="A39" s="97" t="s">
        <v>6034</v>
      </c>
      <c r="C39" s="128" t="s">
        <v>6062</v>
      </c>
    </row>
    <row r="40" spans="1:3" ht="66.95" customHeight="1" x14ac:dyDescent="0.25">
      <c r="A40" s="97" t="s">
        <v>6036</v>
      </c>
      <c r="C40" s="128" t="s">
        <v>6063</v>
      </c>
    </row>
    <row r="41" spans="1:3" ht="66.95" customHeight="1" x14ac:dyDescent="0.25">
      <c r="A41" s="97" t="s">
        <v>6037</v>
      </c>
      <c r="C41" s="128" t="s">
        <v>6065</v>
      </c>
    </row>
    <row r="42" spans="1:3" ht="66.95" customHeight="1" x14ac:dyDescent="0.25">
      <c r="A42" s="97" t="s">
        <v>6043</v>
      </c>
      <c r="C42" s="128" t="s">
        <v>6066</v>
      </c>
    </row>
    <row r="43" spans="1:3" ht="66.95" customHeight="1" x14ac:dyDescent="0.25">
      <c r="A43" s="97" t="s">
        <v>6044</v>
      </c>
      <c r="C43" s="128" t="s">
        <v>6067</v>
      </c>
    </row>
    <row r="44" spans="1:3" ht="66.95" customHeight="1" x14ac:dyDescent="0.25">
      <c r="A44" s="97" t="s">
        <v>6004</v>
      </c>
      <c r="C44" s="128" t="s">
        <v>6030</v>
      </c>
    </row>
    <row r="45" spans="1:3" ht="66.95" customHeight="1" x14ac:dyDescent="0.25">
      <c r="A45" s="97" t="s">
        <v>6045</v>
      </c>
      <c r="C45" s="128" t="s">
        <v>6087</v>
      </c>
    </row>
    <row r="46" spans="1:3" ht="66.95" customHeight="1" x14ac:dyDescent="0.25">
      <c r="A46" s="97" t="s">
        <v>6046</v>
      </c>
      <c r="C46" s="128" t="s">
        <v>6068</v>
      </c>
    </row>
    <row r="47" spans="1:3" ht="66.95" customHeight="1" x14ac:dyDescent="0.25">
      <c r="A47" s="97" t="s">
        <v>6047</v>
      </c>
      <c r="C47" s="128" t="s">
        <v>6069</v>
      </c>
    </row>
    <row r="48" spans="1:3" ht="66.95" customHeight="1" x14ac:dyDescent="0.25">
      <c r="A48" s="97" t="s">
        <v>6053</v>
      </c>
      <c r="C48" s="128" t="s">
        <v>6079</v>
      </c>
    </row>
    <row r="49" spans="1:3" ht="66.95" customHeight="1" x14ac:dyDescent="0.25">
      <c r="A49" s="97" t="s">
        <v>6002</v>
      </c>
      <c r="C49" s="128" t="s">
        <v>6028</v>
      </c>
    </row>
    <row r="50" spans="1:3" ht="66.95" customHeight="1" x14ac:dyDescent="0.25">
      <c r="A50" s="97" t="s">
        <v>6040</v>
      </c>
      <c r="C50" s="128" t="s">
        <v>6071</v>
      </c>
    </row>
    <row r="51" spans="1:3" ht="66.95" customHeight="1" x14ac:dyDescent="0.25">
      <c r="A51" s="97" t="s">
        <v>6048</v>
      </c>
      <c r="C51" s="128" t="s">
        <v>6073</v>
      </c>
    </row>
    <row r="52" spans="1:3" ht="66.95" customHeight="1" x14ac:dyDescent="0.25">
      <c r="A52" s="97" t="s">
        <v>6049</v>
      </c>
      <c r="C52" s="128" t="s">
        <v>6074</v>
      </c>
    </row>
    <row r="53" spans="1:3" ht="66.95" customHeight="1" x14ac:dyDescent="0.25">
      <c r="A53" s="97" t="s">
        <v>6058</v>
      </c>
      <c r="C53" s="128" t="s">
        <v>6075</v>
      </c>
    </row>
    <row r="54" spans="1:3" ht="66.95" customHeight="1" x14ac:dyDescent="0.25">
      <c r="A54" s="97" t="s">
        <v>6059</v>
      </c>
      <c r="C54" s="128" t="s">
        <v>6077</v>
      </c>
    </row>
    <row r="55" spans="1:3" ht="66.95" customHeight="1" x14ac:dyDescent="0.25">
      <c r="A55" s="97" t="s">
        <v>6050</v>
      </c>
      <c r="C55" s="128" t="s">
        <v>6076</v>
      </c>
    </row>
    <row r="56" spans="1:3" ht="66.95" customHeight="1" x14ac:dyDescent="0.25">
      <c r="A56" s="97" t="s">
        <v>6051</v>
      </c>
      <c r="C56" s="128" t="s">
        <v>6078</v>
      </c>
    </row>
    <row r="57" spans="1:3" ht="66.95" customHeight="1" x14ac:dyDescent="0.25">
      <c r="A57" s="97" t="s">
        <v>6052</v>
      </c>
      <c r="C57" s="128" t="s">
        <v>6085</v>
      </c>
    </row>
    <row r="58" spans="1:3" ht="66.95" customHeight="1" x14ac:dyDescent="0.25">
      <c r="A58" s="97" t="s">
        <v>6057</v>
      </c>
      <c r="C58" s="128" t="s">
        <v>6083</v>
      </c>
    </row>
    <row r="59" spans="1:3" ht="66.95" customHeight="1" x14ac:dyDescent="0.25">
      <c r="A59" s="97" t="s">
        <v>6038</v>
      </c>
      <c r="C59" s="128" t="s">
        <v>6070</v>
      </c>
    </row>
    <row r="60" spans="1:3" ht="66.95" customHeight="1" x14ac:dyDescent="0.25">
      <c r="A60" s="97" t="s">
        <v>6039</v>
      </c>
      <c r="C60" s="128" t="s">
        <v>6086</v>
      </c>
    </row>
    <row r="61" spans="1:3" ht="66.95" customHeight="1" x14ac:dyDescent="0.25">
      <c r="A61" s="97" t="s">
        <v>6054</v>
      </c>
      <c r="C61" s="128" t="s">
        <v>6080</v>
      </c>
    </row>
    <row r="62" spans="1:3" ht="66.95" customHeight="1" x14ac:dyDescent="0.25">
      <c r="A62" s="97" t="s">
        <v>6114</v>
      </c>
      <c r="C62" s="128" t="s">
        <v>6115</v>
      </c>
    </row>
    <row r="63" spans="1:3" ht="66.95" customHeight="1" x14ac:dyDescent="0.25"/>
    <row r="64" spans="1:3" ht="66.95" customHeight="1" x14ac:dyDescent="0.25"/>
  </sheetData>
  <autoFilter ref="A1:A62" xr:uid="{00000000-0009-0000-0000-000001000000}"/>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B67"/>
  <sheetViews>
    <sheetView topLeftCell="A16" workbookViewId="0">
      <selection activeCell="A14" sqref="A14"/>
    </sheetView>
  </sheetViews>
  <sheetFormatPr defaultRowHeight="15" x14ac:dyDescent="0.25"/>
  <cols>
    <col min="1" max="1" width="106.140625" customWidth="1"/>
    <col min="2" max="2" width="54.42578125" customWidth="1"/>
  </cols>
  <sheetData>
    <row r="1" spans="1:2" x14ac:dyDescent="0.25">
      <c r="A1" s="131" t="s">
        <v>6116</v>
      </c>
      <c r="B1" s="132" t="s">
        <v>6117</v>
      </c>
    </row>
    <row r="2" spans="1:2" x14ac:dyDescent="0.25">
      <c r="A2" s="133" t="s">
        <v>6118</v>
      </c>
      <c r="B2" s="134" t="s">
        <v>6119</v>
      </c>
    </row>
    <row r="3" spans="1:2" x14ac:dyDescent="0.25">
      <c r="A3" s="133" t="s">
        <v>6120</v>
      </c>
      <c r="B3" s="134" t="s">
        <v>6121</v>
      </c>
    </row>
    <row r="4" spans="1:2" x14ac:dyDescent="0.25">
      <c r="A4" s="133" t="s">
        <v>6122</v>
      </c>
      <c r="B4" s="135" t="s">
        <v>6123</v>
      </c>
    </row>
    <row r="5" spans="1:2" x14ac:dyDescent="0.25">
      <c r="A5" t="s">
        <v>6124</v>
      </c>
      <c r="B5" s="135" t="s">
        <v>6125</v>
      </c>
    </row>
    <row r="6" spans="1:2" x14ac:dyDescent="0.25">
      <c r="A6" t="s">
        <v>6126</v>
      </c>
      <c r="B6" s="134" t="s">
        <v>6127</v>
      </c>
    </row>
    <row r="7" spans="1:2" x14ac:dyDescent="0.25">
      <c r="A7" t="s">
        <v>6128</v>
      </c>
      <c r="B7" s="135" t="s">
        <v>6129</v>
      </c>
    </row>
    <row r="8" spans="1:2" x14ac:dyDescent="0.25">
      <c r="A8" t="s">
        <v>6130</v>
      </c>
      <c r="B8" s="135" t="s">
        <v>6131</v>
      </c>
    </row>
    <row r="9" spans="1:2" x14ac:dyDescent="0.25">
      <c r="A9" t="s">
        <v>6132</v>
      </c>
      <c r="B9" s="134" t="s">
        <v>6133</v>
      </c>
    </row>
    <row r="10" spans="1:2" x14ac:dyDescent="0.25">
      <c r="A10" t="s">
        <v>6134</v>
      </c>
      <c r="B10" s="135" t="s">
        <v>6135</v>
      </c>
    </row>
    <row r="11" spans="1:2" x14ac:dyDescent="0.25">
      <c r="A11" t="s">
        <v>6136</v>
      </c>
      <c r="B11" s="135" t="s">
        <v>6137</v>
      </c>
    </row>
    <row r="12" spans="1:2" x14ac:dyDescent="0.25">
      <c r="A12" t="s">
        <v>6138</v>
      </c>
      <c r="B12" s="135" t="s">
        <v>6139</v>
      </c>
    </row>
    <row r="13" spans="1:2" x14ac:dyDescent="0.25">
      <c r="A13" t="s">
        <v>6140</v>
      </c>
      <c r="B13" s="135" t="s">
        <v>6141</v>
      </c>
    </row>
    <row r="14" spans="1:2" x14ac:dyDescent="0.25">
      <c r="A14" t="s">
        <v>6142</v>
      </c>
      <c r="B14" s="135" t="s">
        <v>6143</v>
      </c>
    </row>
    <row r="15" spans="1:2" x14ac:dyDescent="0.25">
      <c r="A15" t="s">
        <v>6144</v>
      </c>
      <c r="B15" s="135" t="s">
        <v>6145</v>
      </c>
    </row>
    <row r="16" spans="1:2" x14ac:dyDescent="0.25">
      <c r="A16" t="s">
        <v>6146</v>
      </c>
      <c r="B16" s="135" t="s">
        <v>6147</v>
      </c>
    </row>
    <row r="17" spans="1:2" x14ac:dyDescent="0.25">
      <c r="A17" t="s">
        <v>6148</v>
      </c>
      <c r="B17" s="135" t="s">
        <v>6149</v>
      </c>
    </row>
    <row r="18" spans="1:2" x14ac:dyDescent="0.25">
      <c r="A18" t="s">
        <v>6150</v>
      </c>
      <c r="B18" s="135" t="s">
        <v>6151</v>
      </c>
    </row>
    <row r="19" spans="1:2" x14ac:dyDescent="0.25">
      <c r="A19" t="s">
        <v>6152</v>
      </c>
      <c r="B19" s="135" t="s">
        <v>6153</v>
      </c>
    </row>
    <row r="20" spans="1:2" x14ac:dyDescent="0.25">
      <c r="A20" t="s">
        <v>6154</v>
      </c>
      <c r="B20" s="135" t="s">
        <v>6155</v>
      </c>
    </row>
    <row r="21" spans="1:2" x14ac:dyDescent="0.25">
      <c r="A21" t="s">
        <v>6156</v>
      </c>
      <c r="B21" s="135" t="s">
        <v>6157</v>
      </c>
    </row>
    <row r="22" spans="1:2" x14ac:dyDescent="0.25">
      <c r="A22" t="s">
        <v>6158</v>
      </c>
      <c r="B22" s="135" t="s">
        <v>6159</v>
      </c>
    </row>
    <row r="23" spans="1:2" x14ac:dyDescent="0.25">
      <c r="A23" t="s">
        <v>6160</v>
      </c>
      <c r="B23" s="135" t="s">
        <v>6161</v>
      </c>
    </row>
    <row r="24" spans="1:2" x14ac:dyDescent="0.25">
      <c r="A24" t="s">
        <v>6162</v>
      </c>
      <c r="B24" s="135" t="s">
        <v>6163</v>
      </c>
    </row>
    <row r="25" spans="1:2" x14ac:dyDescent="0.25">
      <c r="A25" t="s">
        <v>6164</v>
      </c>
      <c r="B25" s="135" t="s">
        <v>6165</v>
      </c>
    </row>
    <row r="26" spans="1:2" x14ac:dyDescent="0.25">
      <c r="A26" t="s">
        <v>6166</v>
      </c>
      <c r="B26" s="135" t="s">
        <v>6167</v>
      </c>
    </row>
    <row r="27" spans="1:2" x14ac:dyDescent="0.25">
      <c r="A27" t="s">
        <v>6168</v>
      </c>
      <c r="B27" s="135" t="s">
        <v>6169</v>
      </c>
    </row>
    <row r="28" spans="1:2" x14ac:dyDescent="0.25">
      <c r="A28" t="s">
        <v>6170</v>
      </c>
      <c r="B28" s="135" t="s">
        <v>6171</v>
      </c>
    </row>
    <row r="29" spans="1:2" x14ac:dyDescent="0.25">
      <c r="A29" t="s">
        <v>6172</v>
      </c>
      <c r="B29" s="135" t="s">
        <v>6173</v>
      </c>
    </row>
    <row r="30" spans="1:2" x14ac:dyDescent="0.25">
      <c r="A30" t="s">
        <v>6174</v>
      </c>
      <c r="B30" s="135" t="s">
        <v>6175</v>
      </c>
    </row>
    <row r="31" spans="1:2" x14ac:dyDescent="0.25">
      <c r="A31" t="s">
        <v>6176</v>
      </c>
      <c r="B31" s="135" t="s">
        <v>6177</v>
      </c>
    </row>
    <row r="32" spans="1:2" x14ac:dyDescent="0.25">
      <c r="A32" t="s">
        <v>6178</v>
      </c>
      <c r="B32" s="135" t="s">
        <v>6179</v>
      </c>
    </row>
    <row r="33" spans="1:2" x14ac:dyDescent="0.25">
      <c r="A33" t="s">
        <v>6180</v>
      </c>
      <c r="B33" s="135" t="s">
        <v>6181</v>
      </c>
    </row>
    <row r="34" spans="1:2" x14ac:dyDescent="0.25">
      <c r="A34" t="s">
        <v>6182</v>
      </c>
      <c r="B34" s="135" t="s">
        <v>6183</v>
      </c>
    </row>
    <row r="35" spans="1:2" x14ac:dyDescent="0.25">
      <c r="A35" t="s">
        <v>6184</v>
      </c>
      <c r="B35" s="135" t="s">
        <v>6185</v>
      </c>
    </row>
    <row r="36" spans="1:2" x14ac:dyDescent="0.25">
      <c r="A36" t="s">
        <v>6186</v>
      </c>
      <c r="B36" s="134" t="s">
        <v>6187</v>
      </c>
    </row>
    <row r="37" spans="1:2" x14ac:dyDescent="0.25">
      <c r="A37" t="s">
        <v>6188</v>
      </c>
      <c r="B37" s="135" t="s">
        <v>6189</v>
      </c>
    </row>
    <row r="38" spans="1:2" x14ac:dyDescent="0.25">
      <c r="A38" t="s">
        <v>6190</v>
      </c>
      <c r="B38" s="135" t="s">
        <v>6191</v>
      </c>
    </row>
    <row r="39" spans="1:2" x14ac:dyDescent="0.25">
      <c r="A39" t="s">
        <v>6192</v>
      </c>
      <c r="B39" s="135" t="s">
        <v>6193</v>
      </c>
    </row>
    <row r="40" spans="1:2" x14ac:dyDescent="0.25">
      <c r="A40" t="s">
        <v>6136</v>
      </c>
      <c r="B40" s="135" t="s">
        <v>6194</v>
      </c>
    </row>
    <row r="41" spans="1:2" x14ac:dyDescent="0.25">
      <c r="A41" t="s">
        <v>6195</v>
      </c>
      <c r="B41" s="134" t="s">
        <v>6196</v>
      </c>
    </row>
    <row r="42" spans="1:2" x14ac:dyDescent="0.25">
      <c r="A42" t="s">
        <v>6197</v>
      </c>
      <c r="B42" s="134" t="s">
        <v>6198</v>
      </c>
    </row>
    <row r="43" spans="1:2" x14ac:dyDescent="0.25">
      <c r="A43" t="s">
        <v>6199</v>
      </c>
      <c r="B43" s="135" t="s">
        <v>6200</v>
      </c>
    </row>
    <row r="44" spans="1:2" x14ac:dyDescent="0.25">
      <c r="A44" t="s">
        <v>6201</v>
      </c>
      <c r="B44" s="135" t="s">
        <v>6202</v>
      </c>
    </row>
    <row r="45" spans="1:2" x14ac:dyDescent="0.25">
      <c r="A45" t="s">
        <v>6203</v>
      </c>
      <c r="B45" s="134" t="s">
        <v>6204</v>
      </c>
    </row>
    <row r="46" spans="1:2" x14ac:dyDescent="0.25">
      <c r="A46" t="s">
        <v>6205</v>
      </c>
      <c r="B46" s="134" t="s">
        <v>6206</v>
      </c>
    </row>
    <row r="47" spans="1:2" x14ac:dyDescent="0.25">
      <c r="A47" t="s">
        <v>6207</v>
      </c>
      <c r="B47" s="134" t="s">
        <v>6208</v>
      </c>
    </row>
    <row r="48" spans="1:2" x14ac:dyDescent="0.25">
      <c r="A48" t="s">
        <v>6209</v>
      </c>
      <c r="B48" s="134" t="s">
        <v>6210</v>
      </c>
    </row>
    <row r="49" spans="1:2" x14ac:dyDescent="0.25">
      <c r="A49" t="s">
        <v>6211</v>
      </c>
      <c r="B49" s="134" t="s">
        <v>6212</v>
      </c>
    </row>
    <row r="50" spans="1:2" x14ac:dyDescent="0.25">
      <c r="A50" t="s">
        <v>6213</v>
      </c>
      <c r="B50" s="134" t="s">
        <v>6214</v>
      </c>
    </row>
    <row r="51" spans="1:2" x14ac:dyDescent="0.25">
      <c r="A51" t="s">
        <v>6215</v>
      </c>
      <c r="B51" s="134" t="s">
        <v>6216</v>
      </c>
    </row>
    <row r="52" spans="1:2" x14ac:dyDescent="0.25">
      <c r="A52" t="s">
        <v>6217</v>
      </c>
      <c r="B52" s="134" t="s">
        <v>6218</v>
      </c>
    </row>
    <row r="53" spans="1:2" x14ac:dyDescent="0.25">
      <c r="A53" t="s">
        <v>6219</v>
      </c>
      <c r="B53" s="134" t="s">
        <v>6220</v>
      </c>
    </row>
    <row r="54" spans="1:2" x14ac:dyDescent="0.25">
      <c r="A54" t="s">
        <v>6221</v>
      </c>
      <c r="B54" s="134" t="s">
        <v>6222</v>
      </c>
    </row>
    <row r="55" spans="1:2" x14ac:dyDescent="0.25">
      <c r="A55" t="s">
        <v>6223</v>
      </c>
      <c r="B55" s="134" t="s">
        <v>6224</v>
      </c>
    </row>
    <row r="56" spans="1:2" x14ac:dyDescent="0.25">
      <c r="A56" s="131"/>
      <c r="B56" s="131"/>
    </row>
    <row r="57" spans="1:2" x14ac:dyDescent="0.25">
      <c r="A57" s="131"/>
      <c r="B57" s="131"/>
    </row>
    <row r="58" spans="1:2" x14ac:dyDescent="0.25">
      <c r="A58" s="131"/>
      <c r="B58" s="131"/>
    </row>
    <row r="59" spans="1:2" x14ac:dyDescent="0.25">
      <c r="A59" s="131"/>
      <c r="B59" s="131"/>
    </row>
    <row r="60" spans="1:2" x14ac:dyDescent="0.25">
      <c r="A60" s="131"/>
      <c r="B60" s="131"/>
    </row>
    <row r="61" spans="1:2" x14ac:dyDescent="0.25">
      <c r="A61" s="131"/>
      <c r="B61" s="131"/>
    </row>
    <row r="62" spans="1:2" x14ac:dyDescent="0.25">
      <c r="A62" s="131"/>
      <c r="B62" s="131"/>
    </row>
    <row r="63" spans="1:2" x14ac:dyDescent="0.25">
      <c r="A63" s="131"/>
      <c r="B63" s="131"/>
    </row>
    <row r="64" spans="1:2" x14ac:dyDescent="0.25">
      <c r="A64" s="131"/>
      <c r="B64" s="131"/>
    </row>
    <row r="65" spans="1:2" x14ac:dyDescent="0.25">
      <c r="A65" s="131"/>
      <c r="B65" s="131"/>
    </row>
    <row r="66" spans="1:2" x14ac:dyDescent="0.25">
      <c r="A66" s="131"/>
      <c r="B66" s="131"/>
    </row>
    <row r="67" spans="1:2" x14ac:dyDescent="0.25">
      <c r="A67" s="131"/>
      <c r="B67" s="131"/>
    </row>
  </sheetData>
  <hyperlinks>
    <hyperlink ref="B2" r:id="rId1" xr:uid="{00000000-0004-0000-0200-000000000000}"/>
    <hyperlink ref="B3" r:id="rId2" xr:uid="{00000000-0004-0000-0200-000001000000}"/>
    <hyperlink ref="B4" r:id="rId3" xr:uid="{00000000-0004-0000-0200-000002000000}"/>
    <hyperlink ref="B5" r:id="rId4" xr:uid="{00000000-0004-0000-0200-000003000000}"/>
    <hyperlink ref="B6" r:id="rId5" xr:uid="{00000000-0004-0000-0200-000004000000}"/>
    <hyperlink ref="B7" r:id="rId6" xr:uid="{00000000-0004-0000-0200-000005000000}"/>
    <hyperlink ref="B8" r:id="rId7" xr:uid="{00000000-0004-0000-0200-000006000000}"/>
    <hyperlink ref="B9" r:id="rId8" xr:uid="{00000000-0004-0000-0200-000007000000}"/>
    <hyperlink ref="B10" r:id="rId9" xr:uid="{00000000-0004-0000-0200-000008000000}"/>
    <hyperlink ref="B11" r:id="rId10" xr:uid="{00000000-0004-0000-0200-000009000000}"/>
    <hyperlink ref="B12" r:id="rId11" xr:uid="{00000000-0004-0000-0200-00000A000000}"/>
    <hyperlink ref="B13" r:id="rId12" xr:uid="{00000000-0004-0000-0200-00000B000000}"/>
    <hyperlink ref="B14" r:id="rId13" xr:uid="{00000000-0004-0000-0200-00000C000000}"/>
    <hyperlink ref="B15" r:id="rId14" xr:uid="{00000000-0004-0000-0200-00000D000000}"/>
    <hyperlink ref="B16" r:id="rId15" xr:uid="{00000000-0004-0000-0200-00000E000000}"/>
    <hyperlink ref="B17" r:id="rId16" xr:uid="{00000000-0004-0000-0200-00000F000000}"/>
    <hyperlink ref="B18" r:id="rId17" xr:uid="{00000000-0004-0000-0200-000010000000}"/>
    <hyperlink ref="B19" r:id="rId18" xr:uid="{00000000-0004-0000-0200-000011000000}"/>
    <hyperlink ref="B20" r:id="rId19" xr:uid="{00000000-0004-0000-0200-000012000000}"/>
    <hyperlink ref="B21" r:id="rId20" xr:uid="{00000000-0004-0000-0200-000013000000}"/>
    <hyperlink ref="B22" r:id="rId21" xr:uid="{00000000-0004-0000-0200-000014000000}"/>
    <hyperlink ref="B23" r:id="rId22" xr:uid="{00000000-0004-0000-0200-000015000000}"/>
    <hyperlink ref="B24" r:id="rId23" xr:uid="{00000000-0004-0000-0200-000016000000}"/>
    <hyperlink ref="B25" r:id="rId24" xr:uid="{00000000-0004-0000-0200-000017000000}"/>
    <hyperlink ref="B26" r:id="rId25" xr:uid="{00000000-0004-0000-0200-000018000000}"/>
    <hyperlink ref="B27" r:id="rId26" xr:uid="{00000000-0004-0000-0200-000019000000}"/>
    <hyperlink ref="B28" r:id="rId27" xr:uid="{00000000-0004-0000-0200-00001A000000}"/>
    <hyperlink ref="B29" r:id="rId28" xr:uid="{00000000-0004-0000-0200-00001B000000}"/>
    <hyperlink ref="B30" r:id="rId29" xr:uid="{00000000-0004-0000-0200-00001C000000}"/>
    <hyperlink ref="B31" r:id="rId30" xr:uid="{00000000-0004-0000-0200-00001D000000}"/>
    <hyperlink ref="B32" r:id="rId31" xr:uid="{00000000-0004-0000-0200-00001E000000}"/>
    <hyperlink ref="B33" r:id="rId32" xr:uid="{00000000-0004-0000-0200-00001F000000}"/>
    <hyperlink ref="B34" r:id="rId33" xr:uid="{00000000-0004-0000-0200-000020000000}"/>
    <hyperlink ref="B35" r:id="rId34" xr:uid="{00000000-0004-0000-0200-000021000000}"/>
    <hyperlink ref="B36" r:id="rId35" xr:uid="{00000000-0004-0000-0200-000022000000}"/>
    <hyperlink ref="B37" r:id="rId36" xr:uid="{00000000-0004-0000-0200-000023000000}"/>
    <hyperlink ref="B38" r:id="rId37" xr:uid="{00000000-0004-0000-0200-000024000000}"/>
    <hyperlink ref="B39" r:id="rId38" xr:uid="{00000000-0004-0000-0200-000025000000}"/>
    <hyperlink ref="B40" r:id="rId39" xr:uid="{00000000-0004-0000-0200-000026000000}"/>
    <hyperlink ref="B41" r:id="rId40" xr:uid="{00000000-0004-0000-0200-000027000000}"/>
    <hyperlink ref="B42" r:id="rId41" xr:uid="{00000000-0004-0000-0200-000028000000}"/>
    <hyperlink ref="B43" r:id="rId42" xr:uid="{00000000-0004-0000-0200-000029000000}"/>
    <hyperlink ref="B44" r:id="rId43" xr:uid="{00000000-0004-0000-0200-00002A000000}"/>
    <hyperlink ref="B45" r:id="rId44" xr:uid="{00000000-0004-0000-0200-00002B000000}"/>
    <hyperlink ref="B46" r:id="rId45" xr:uid="{00000000-0004-0000-0200-00002C000000}"/>
    <hyperlink ref="B47" r:id="rId46" xr:uid="{00000000-0004-0000-0200-00002D000000}"/>
    <hyperlink ref="B48" r:id="rId47" xr:uid="{00000000-0004-0000-0200-00002E000000}"/>
    <hyperlink ref="B49" r:id="rId48" xr:uid="{00000000-0004-0000-0200-00002F000000}"/>
    <hyperlink ref="B50" r:id="rId49" xr:uid="{00000000-0004-0000-0200-000030000000}"/>
    <hyperlink ref="B51" r:id="rId50" xr:uid="{00000000-0004-0000-0200-000031000000}"/>
    <hyperlink ref="B52" r:id="rId51" xr:uid="{00000000-0004-0000-0200-000032000000}"/>
    <hyperlink ref="B53" r:id="rId52" xr:uid="{00000000-0004-0000-0200-000033000000}"/>
    <hyperlink ref="B55" r:id="rId53" xr:uid="{00000000-0004-0000-0200-000034000000}"/>
    <hyperlink ref="B54" r:id="rId54" xr:uid="{00000000-0004-0000-0200-000035000000}"/>
    <hyperlink ref="B1" r:id="rId55" xr:uid="{00000000-0004-0000-0200-000036000000}"/>
  </hyperlinks>
  <pageMargins left="0.7" right="0.7" top="0.75" bottom="0.75" header="0.3" footer="0.3"/>
  <pageSetup paperSize="9" orientation="portrait" horizontalDpi="0" verticalDpi="0" r:id="rId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290</vt:i4>
      </vt:variant>
    </vt:vector>
  </HeadingPairs>
  <TitlesOfParts>
    <vt:vector size="293" baseType="lpstr">
      <vt:lpstr>Лист1</vt:lpstr>
      <vt:lpstr>Лист2</vt:lpstr>
      <vt:lpstr>Лист3</vt:lpstr>
      <vt:lpstr>Б</vt:lpstr>
      <vt:lpstr>БИТА_ОТВЕРТОЧНАЯ</vt:lpstr>
      <vt:lpstr>БОРФРЕЗА___ТИП_Т___СПЛАВ_ВК8__ГОСТ_Р_52780_2007</vt:lpstr>
      <vt:lpstr>БОРФРЕЗА__ДИСКОВАЯ__ТИП_Y__СПЛАВ_ВК_8__ГОСТ_Р_52780_2007</vt:lpstr>
      <vt:lpstr>БОРФРЕЗА__ОВАЛЬНАЯ__ТИП_Е___СПЛАВ_ВК_8__ГОСТ_Р_52780_2007</vt:lpstr>
      <vt:lpstr>БОРФРЕЗА__СФЕРИЧЕСКАЯ__ТИП_D__СПЛАВ_ВК_8__ГОСТ_Р_52780_2007</vt:lpstr>
      <vt:lpstr>БОРФРЕЗА_КОНИЧЕСКАЯ_60⁰__ТИП_J___СПЛАВ_ВК8__ГОСТ_Р_52780_2007</vt:lpstr>
      <vt:lpstr>БОРФРЕЗА_КОНИЧЕСКАЯ_90⁰__ТИП_К__СПЛАВ_ВК8__ГОСТ_Р_52780_2007</vt:lpstr>
      <vt:lpstr>БОРФРЕЗА_КОНИЧЕСКАЯ_В_ФОРМЕ_ОБРАТНОГО_КОНУСА___ТИП_N___СПЛАВ_ВК8__ГОСТ_Р_52780_2007</vt:lpstr>
      <vt:lpstr>БОРФРЕЗА_КОНИЧЕСКАЯ_С_ЗАКРУГЛЕННЫМ_КОНЦОМ___ТИП_L___СПЛАВ_ВК8__ГОСТ_Р_52780_2007</vt:lpstr>
      <vt:lpstr>БОРФРЕЗА_КОНИЧЕСКАЯ_С_ЗАОСТРЕННЫМ_КОНЦОМ__ТИП_М__СПЛАВ_ВК_8__ГОСТ_Р_52780_2007</vt:lpstr>
      <vt:lpstr>БОРФРЕЗА_ПЛАМЕВИДНАЯ__ТИП_Н___СПЛАВ_ВК8__ГОСТ_Р_52780_2007</vt:lpstr>
      <vt:lpstr>БОРФРЕЗА_СФЕРОКОНИЧЕСКАЯ__ТИП__F__СПЛАВ_ВК8__ГОСТ_Р_52780_2007</vt:lpstr>
      <vt:lpstr>БОРФРЕЗА_СФЕРОКОНИЧЕСКАЯ_С_ЗАОСТРЕННЫМ_КОНЦОМ__ТИП_G__СПЛАВ_ВК_8__ГОСТ_Р_52780_2007</vt:lpstr>
      <vt:lpstr>БОРФРЕЗА_СФЕРОЦИЛИНДРИЧЕСКАЯ___ТИП_С___СПЛАВ_ВК8__ГОСТ_Р_52780_2007</vt:lpstr>
      <vt:lpstr>БОРФРЕЗА_ЦИЛИНДРИЧЕСКАЯ__С_ГЛАДКИМ_ТОРЦОМ__ТИП_А___СПЛАВ_ВК8__ГОСТ_Р_52780_2007</vt:lpstr>
      <vt:lpstr>БОРФРЕЗА_ЦИЛИНДРИЧЕСКАЯ__С_ТОРЦЕВЫМИ_ЗУБЬЯМИ__ТИП_В___СПЛАВ_ВК8__ГОСТ_Р_52780_2007</vt:lpstr>
      <vt:lpstr>БУР_ПО_БЕТОНУ_С_ХВОСТОВИКОМ_SDS_MAX_С_ЦЕНТРИРУЮЩИМ_НАКОНЕЧНИКОМ_В_ИНДИВИДУАЛЬНОЙ_УПАКОВКЕ_С_ЕВРОПЕТЛЕЙ__SCHWERT</vt:lpstr>
      <vt:lpstr>БУР_ПО_БЕТОНУ_С_ХВОСТОВИКОМ_SDS_PLUS_С_УСИЛЕННОЙ_СПИРАЛЬЮ_В_ИНДИВИДУАЛЬНОЙ_УПАКОВКЕ_С_ЕВРОПЕТЛЕЙ__SCHWERT</vt:lpstr>
      <vt:lpstr>БУР_ПО_БЕТОНУ_С_ХВОСТОВИКОМ_SDS_PLUS_С_ЦЕНТРИРУЮЩИМ_НАКОНЕЧНИКОМ_В_ИНДИВИДУАЛЬНОЙ_УПАКОВКЕ_С_ЕВРОПЕТЛЕЙ__KROTEC</vt:lpstr>
      <vt:lpstr>БУР_ПО_БЕТОНУ_С_ХВОСТОВИКОМ_SDS_PLUS_С_ЦЕНТРИРУЮЩИМ_НАКОНЕЧНИКОМ_В_ИНДИВИДУАЛЬНОЙ_УПАКОВКЕ_С_ЕВРОПЕТЛЕЙ__SCHWERT</vt:lpstr>
      <vt:lpstr>В</vt:lpstr>
      <vt:lpstr>ВОРОТОК_ДЛЯ_МЕТЧИКОВ__СТАЛЬ_45__ГОСТ_22401_83</vt:lpstr>
      <vt:lpstr>ВОРОТОК_ДЛЯ_ПЛАШЕК_ДВУХСТОРОННИЙ__ГОСТ_22395</vt:lpstr>
      <vt:lpstr>ВТУЛКА_ПЕРЕХОДНАЯ_ДЛЯ_КРЕПЛЕНИЯ_ИНСТРУМЕНТА_С_КОНИЧЕСКИМ_ХВОСТОВИКОМ_ДЛИННАЯ___БИЕНИЕ_0_01_мм__СТАЛЬ_40Х__ГОСТ_13598_85</vt:lpstr>
      <vt:lpstr>ВТУЛКА_ПЕРЕХОДНАЯ_ДЛЯ_КРЕПЛЕНИЯ_ИНСТРУМЕНТА_С_КОНИЧЕСКИМ_ХВОСТОВИКОМ_КОРОТКАЯ___БИЕНИЕ_0_01_мм__СТАЛЬ_40Х___ГОСТ_13598_85</vt:lpstr>
      <vt:lpstr>Г</vt:lpstr>
      <vt:lpstr>ГОЛОВКИ</vt:lpstr>
      <vt:lpstr>Д</vt:lpstr>
      <vt:lpstr>ДИСК_АЛМАЗНЫЙ_СЕГМЕНТНЫЙ__KROTEC</vt:lpstr>
      <vt:lpstr>ДИСК_АЛМАЗНЫЙ_СПЛОШНОЙ__KROTEC</vt:lpstr>
      <vt:lpstr>ДИСК_АЛМАЗНЫЙ_ТУРБО_СЕГМЕНТНЫЙ__KROTEC</vt:lpstr>
      <vt:lpstr>ДИСК_АЛМАЗНЫЙ_УНИВЕРСАЛЬНЫЙ__KROTEC</vt:lpstr>
      <vt:lpstr>З</vt:lpstr>
      <vt:lpstr>ЗЕНКОВКА_КОНИЧЕСКАЯ__С_КОНИЧЕСКИМ__ХВОСТОВИКОМ__УГОЛ_60__90__120__СТАЛЬ_Р6М5___ГОСТ_14953_80</vt:lpstr>
      <vt:lpstr>ЗЕНКОВКА_С_ЦИЛИНДРИЧЕСКИМХВОСТОВИКОМ__УГОЛ_60__90__120__СТАЛЬ_Р6М5__ГОСТ_14953_80</vt:lpstr>
      <vt:lpstr>ЗУБИЛО_ПО_БЕТОНУ_КАНАВОЧНОЕ_С_ХВОСТОВИКОМ_SDS_PLUS__SCHWERT</vt:lpstr>
      <vt:lpstr>ЗУБИЛО_ПО_БЕТОНУ_ПЛОСКОЕ_С_ХВОСТОВИКАМИ_SDS_PLUS_И_SDS_MAX__SCHWERT</vt:lpstr>
      <vt:lpstr>ЗУБИЛО_СЛЕСАРНОЕ__СТАЛЬ_У8А</vt:lpstr>
      <vt:lpstr>И</vt:lpstr>
      <vt:lpstr>ИНДИКАТОР_НАПРЯЖЕНИЯ</vt:lpstr>
      <vt:lpstr>К</vt:lpstr>
      <vt:lpstr>КЕЛЬМА_КАМЕНЬЩИКА__СТАЛЬ_65Г__ТУ_3926_024_02955281_97</vt:lpstr>
      <vt:lpstr>КЕЛЬМА_ШТУКАТУРНАЯ__СТАЛЬ_65Г__ТУ_3926_024_02955281_2000</vt:lpstr>
      <vt:lpstr>КЛЕЙМА_БУКВЕННЫЕ_И_ЦИФРОВЫЕ_CNIC</vt:lpstr>
      <vt:lpstr>КЛЕЩИ_СТРОИТЕЛЬНЫЕ__СТАЛЬ_50__ТУ_4833_027_02955281_2001</vt:lpstr>
      <vt:lpstr>КЛЮЧ_ГАЕЧНЫЙ_КОЛЬЦЕВОЙ_ДВУСТОРОННИЙ_КОЛЕНЧАТЫЙ_СТАЛЬ_40Х__ТУ_3926_031_051__53581936_2013</vt:lpstr>
      <vt:lpstr>КЛЮЧ_ГАЕЧНЫЙ_РАЗВОДНОЙ_С_ПРОРЕЗИНЕННОЙ_РУЧКОЙ_ХРОМВАНАДИЕВАЯ_СТАЛЬ__ГОСТ_7275_75</vt:lpstr>
      <vt:lpstr>КЛЮЧ_ГАЕЧНЫЙ_РАЗВОДНОЙ_ЦЕЛЬНОМЕТАЛЛИЧЕСКИЙ_ХРОМВАНАДИЕВАЯ_СТАЛЬ__ГОСТ_7275_75</vt:lpstr>
      <vt:lpstr>КЛЮЧ_ГАЕЧНЫЙ_С_ОТКРЫТЫМ_ЗЕВОМ_ДВУСТОРОННИЙ_СТАЛЬ_40Х__ТУ_3926_030_53581936_2013</vt:lpstr>
      <vt:lpstr>КЛЮЧ_ГАЕЧНЫЙ_С_ОТКРЫТЫМ_И_КОЛЬЦЕВЫМ_ЗЕВОМ_ПРЯМОЙ_КОМБИНИРОВАННЫЙ_СТАЛЬ_40Х__ТУ_3926_048_53581936_2013</vt:lpstr>
      <vt:lpstr>КЛЮЧ_ТОРЦОВЫЙ_СТЕРЖНЕВОЙ_ДВУСТОРОННИЙ_СТАЛЬ_40Х__ТУ_3926_036_53581936_2013</vt:lpstr>
      <vt:lpstr>КЛЮЧ_ТОРЦОВЫЙ_СТЕРЖНЕВОЙ_ОДНОСТОРОННИЙ_СТАЛЬ_40Х__ТУ_3926_036_53581936_2013</vt:lpstr>
      <vt:lpstr>КЛЮЧ_ТОРЦОВЫЙ_ТРУБЧАТЫЙ_СТАЛЬ_40Х__ТУ_3926_036_53581936_2013</vt:lpstr>
      <vt:lpstr>КЛЮЧ_ТРУБНЫЙ_РЫЧАЖНЫЙ_ГАЗОВЫЙ_ЛИТОЙ_ХРОМ_ВАНАДИЕВАЯ_СТАЛЬ__ГОСТ_18981_73</vt:lpstr>
      <vt:lpstr>КОРОНКА_БИМЕТАЛЛИЧЕСКАЯ_ПО_МЕТАЛЛУ</vt:lpstr>
      <vt:lpstr>КОРОНКА_ПО_БЕТОНУ_С_ХВОСТОВИКОМ_SDS_PLUS__В_СБОРЕ_С_ЦЕНТРОВОЧНЫМ_СВЕРЛОМ__ВК8___SCHWERT</vt:lpstr>
      <vt:lpstr>КРУГИ_АБРАЗИВНЫЕ_ЗАЧИСТНЫЕ_ПО_СТАЛИ__АРМИРОВАННЫЕ_НА_БАКЕЛИТОВОЙ_СВЯЗКЕ__ФАСОВКА_ПО_10_ШТУК___ТУ_3982_001_00221209_08</vt:lpstr>
      <vt:lpstr>КРУГИ_АБРАЗИВНЫЕ_ОТРЕЗНЫЕ_ПО_КАМНЮ_И_БЕТОНУ__АРМИРОВАННЫЕ_НА_БАКЕЛИТОВОЙ_СВЯЗКЕ__ФАСОВКА_ПО_25_ШТУК___ГОСТ_21963_02</vt:lpstr>
      <vt:lpstr>КРУГИ_АБРАЗИВНЫЕ_ОТРЕЗНЫЕ_ПО_МЕТАЛЛУ_И_НЕРЖ._СТАЛИ__АРМИРОВАННЫЕ_НА_БАКЕЛИТОВОЙ_СВЯЗКЕ__ФАСОВКА_ПО_25_ШТУК___ГОСТ_21963_02</vt:lpstr>
      <vt:lpstr>КРУГИ_АБРАЗИВНЫЕ_ОТРЕЗНЫЕ_ПО_СТАЛИ__АРМИРОВАННЫЕ_НА_БАКЕЛИТОВОЙ_СВЯЗКЕ__ФАСОВКА_ПО_25_ШТУК___ГОСТ_21963_02</vt:lpstr>
      <vt:lpstr>КРУГЛОГУБЦЫ</vt:lpstr>
      <vt:lpstr>КУВАЛДА_КУЗНЕЧНАЯ_ТУПОНОСАЯ__СТАЛЬ_50__ТУ_4833_029_02955281_05</vt:lpstr>
      <vt:lpstr>КУЛАЧКИ_К_ПАТРОНУ_ТОКАРНОМУ</vt:lpstr>
      <vt:lpstr>КУСАЧКИ_БОКОВЫЕ</vt:lpstr>
      <vt:lpstr>КУСАЧКИ_БОКОВЫЕ_ДИЭЛЕКТРИЧЕСКИЕ</vt:lpstr>
      <vt:lpstr>КУСАЧКИ_БОКОВЫЕ_ХРОМИРОВАННЫЕ__СТАЛЬ_CR_V</vt:lpstr>
      <vt:lpstr>КУСАЧКИ_ТОРЦОВЫЕ_ДИЭЛЕКТРИЧЕСКИЕ</vt:lpstr>
      <vt:lpstr>КУСАЧКИ_ТОРЦОВЫЕ_ХРОМИРОВАННЫЕ__СТАЛЬ_CR_V</vt:lpstr>
      <vt:lpstr>Л</vt:lpstr>
      <vt:lpstr>ЛИНЕЙКА_ИЗМЕРИТЕЛЬНАЯ_МЕТАЛЛИЧЕСКАЯ__ГОСТ_427_75__НЕРЖАВЕЙЩАЯ_СТАЛЬ</vt:lpstr>
      <vt:lpstr>ЛОБЗИК</vt:lpstr>
      <vt:lpstr>ЛОПАТА_ОСТРОКОНЕЧНАЯ</vt:lpstr>
      <vt:lpstr>М</vt:lpstr>
      <vt:lpstr>МЕТЧИК__МАШИННО_РУЧНОЙ_ДЛЯ_ДЮЙМОВОЙ__КОНИЧЕСКОЙ_РЕЗЬБЫ__СТАЛЬ_Р6М5_ГОСТ_6227</vt:lpstr>
      <vt:lpstr>МЕТЧИК__МАШИННО_РУЧНОЙ_ДЛЯ_МЕТРИЧЕСКОЙ_РЕЗЬБЫ_ГАЕЧНЫЙ_ПРЯМОЙ__СТАЛЬ_Р6М5__ГОСТ_1604_71</vt:lpstr>
      <vt:lpstr>МЕТЧИК_МАШИННО_РУЧНОЙ_ДЛЯ__ТРУБНОЙ_РЕЗЬБЫ_ОДИНАРНЫЙ__ДЛЯ_ГЛУХИХ_ОТВЕРСТИЙ__СТАЛЬ_Р6М5__ГОСТ_3266_81</vt:lpstr>
      <vt:lpstr>МЕТЧИК_МАШИННО_РУЧНОЙ_ДЛЯ_ЛЕВОЙ_МЕТРИЧЕСКОЙ_РЕЗЬБЫ_В_ГЛУХИХ_ОТВЕРСТИЯХ__СТАЛЬ_Р6М5___ГОСТ_3266_81</vt:lpstr>
      <vt:lpstr>МЕТЧИК_МАШИННО_РУЧНОЙ_ДЛЯ_ЛЕВОЙ_МЕТРИЧЕСКОЙ_РЕЗЬБЫ_КОМПЛЕКТНЫЙ__СТАЛЬ_Р6М5___ГОСТ_3266_81</vt:lpstr>
      <vt:lpstr>МЕТЧИК_МАШИННО_РУЧНОЙ_ДЛЯ_МЕТРИЧЕСКОЙ_РЕЗЬБЫ_КОМПЛЕКТНЫЙ_ИЗ_2_Х_ШТУК__СТАЛЬ_Р6М5___ГОСТ_3266_81</vt:lpstr>
      <vt:lpstr>МЕТЧИК_МАШИННО_РУЧНОЙ_ДЛЯ_МЕТРИЧЕСКОЙ_РЕЗЬБЫ_ОДИНАРНЫЙ_ДЛЯ_ГЛУХИХ_ОТВЕРСТИЙ__СТАЛЬ_Р6М5__ГОСТ_3266_81</vt:lpstr>
      <vt:lpstr>МЕТЧИК_МАШИННО_РУЧНОЙ_ДЛЯ_МЕТРИЧЕСКОЙ_РЕЗЬБЫ_ОДИНАРНЫЙ_ДЛЯ_СКВОЗНЫХ_ОТВЕРСТИЙ__СТАЛЬ_Р6М5__ГОСТ_3266_81</vt:lpstr>
      <vt:lpstr>МЕТЧИК_МАШИННО_РУЧНОЙ_ДЛЯ_ТРУБНОЙ__КОНИЧЕСКОЙ_РЕЗЬБЫ__СТАЛЬ_Р6М5__ГОСТ_6227</vt:lpstr>
      <vt:lpstr>МЕТЧИК_МАШИННО_РУЧНОЙ_ДЛЯ_ТРУБНОЙ_РЕЗЬБЫ_КОМПЛЕКТНЫЙ_ИЗ_2_Х_ШТУК__СТАЛЬ_Р6М5___ГОСТ_3266_81</vt:lpstr>
      <vt:lpstr>МЕТЧИК_РУЧНОЙ_ДЛЯ_МЕТРИЧЕСКОЙ_РЕЗЬБЫ_КОМПЛЕКТНЫЙ_ИЗ_2_Х_ШТУК__СТАЛЬ_9ХС___ГОСТ_3266_81</vt:lpstr>
      <vt:lpstr>МЕТЧИК_РУЧНОЙ_ДЛЯ_ТРУБНОЙ_РЕЗЬБЫ_КОМПЛЕКТНЫЙ_ИЗ_2_Х_ШТУК__СТАЛЬ_9ХС__ГОСТ_3266_81</vt:lpstr>
      <vt:lpstr>МЕТЧИКИ_№1__ЧЕРНОВОЙ__И_№2__ЧИСТОВОЙ__ДЛЯ_КОМПЛЕКТОВ_МАШИННО_РУЧНЫХ__РУЧНЫХ_МЕТРИЧЕСКИХ_И_ТРУБНЫХ_МЕТЧИКОВ</vt:lpstr>
      <vt:lpstr>МЕТЧИКИ_В_ПВХ</vt:lpstr>
      <vt:lpstr>МЕТЧИКИ_ГЛУХИЕ_DIN</vt:lpstr>
      <vt:lpstr>МЕТЧИКИ_И_ВОРОТКИ_ДЛЯ_МЕТЧИКОВ_В_ИНДИВИДУАЛЬНОЙ_ПВХ_УПАКОВКЕ</vt:lpstr>
      <vt:lpstr>МЕТЧИКИ_СКВОЗНЫЕ_DIN</vt:lpstr>
      <vt:lpstr>МОЛОТОК_ПЕЧНИКОВЫЙ__КИРОЧКА___СТАЛЬ_50__ТУ_4833_008_02955281_97</vt:lpstr>
      <vt:lpstr>МОЛОТОК_СЛЕСАРНЫЙ_СТАЛЬНОЙ__СТАЛЬ_50</vt:lpstr>
      <vt:lpstr>Н</vt:lpstr>
      <vt:lpstr>НАБОР_ПЛАСТИКОВЫХ_ШПАТЕЛЕЙ__ГОСТ_10778_83__ДЕЛЬТА</vt:lpstr>
      <vt:lpstr>НАБОРЫ_БОРФРЕЗ</vt:lpstr>
      <vt:lpstr>НАБОРЫ_БУРОВ__ПИК__ЗУБИЛ__АДАПТЕРОВ</vt:lpstr>
      <vt:lpstr>НАБОРЫ_ДЛЯ_ВЫПИЛИВАНИЯ_ЛОБЗИКОМ__ДЕЛЬТА</vt:lpstr>
      <vt:lpstr>НАБОРЫ_ЗЕНКОВОК</vt:lpstr>
      <vt:lpstr>НАБОРЫ_КЛЮЧЕЙ_ГАЕЧНЫХ_ДВУСТОРОННИХ_С_ОТКРЫТЫМ_ЗЕВОМ__СТАЛЬ_40Х__ТУ_3926_030_53581936_2013__КАМЫШИН</vt:lpstr>
      <vt:lpstr>НАБОРЫ_КЛЮЧЕЙ_ГАЕЧНЫХ_С_ОТКРЫТЫМ_И_КОЛЬЦЕВЫМ_ЗЕВОМ_КОМБИНИРОВАННЫХ__СТАЛЬ_40Х__КАМЫШИН</vt:lpstr>
      <vt:lpstr>НАБОРЫ_КЛЮЧЕЙ_КОЛЬЦЕВЫХ_ДВУСТОРОННИХ_КОЛЕНЧАТЫХ__СТАЛЬ_40Х__ТУ_3926_031_051__53581936_2013__КАМЫШИН</vt:lpstr>
      <vt:lpstr>НАБОРЫ_КЛЮЧЕЙ_РАЗВОДНЫХ</vt:lpstr>
      <vt:lpstr>НАБОРЫ_МЕТЧИКОВ</vt:lpstr>
      <vt:lpstr>НАБОРЫ_МЕТЧИКОВ_И_ПЛАШЕК_КОМБИНИРОВАННЫЕ</vt:lpstr>
      <vt:lpstr>НАБОРЫ_НАДФИЛЕЙ__СТАЛЬ_У12</vt:lpstr>
      <vt:lpstr>НАБОРЫ_НАДФИЛЕЙ_АЛМАЗНЫХ</vt:lpstr>
      <vt:lpstr>НАБОРЫ_НАПИЛЬНИКОВ__РАШПИЛЕЙ</vt:lpstr>
      <vt:lpstr>НАБОРЫ_ОТВЕРТОК</vt:lpstr>
      <vt:lpstr>НАБОРЫ_ПЛАШЕК</vt:lpstr>
      <vt:lpstr>НАБОРЫ_РУЧНОГО_ИНСТРУМЕНТА</vt:lpstr>
      <vt:lpstr>НАБОРЫ_СВЕРЛ_ИЗ_Р6М5</vt:lpstr>
      <vt:lpstr>НАБОРЫ_СВЕРЛ_КОМБИНИРОВАННЫЕ</vt:lpstr>
      <vt:lpstr>НАБОРЫ_СВЕРЛ_ПО_БЕТОНУ</vt:lpstr>
      <vt:lpstr>НАБОРЫ_СВЕРЛ_ПО_ДЕРЕВУ</vt:lpstr>
      <vt:lpstr>НАБОРЫ_СВЕРЛ_ПО_МЕТАЛЛУ</vt:lpstr>
      <vt:lpstr>НАБОРЫ_СВЕРЛ_ПО_СТЕКЛУ_И_КЕРАМИКЕ</vt:lpstr>
      <vt:lpstr>НАБОРЫ_СВЕРЛ_ПРОЧИЕ</vt:lpstr>
      <vt:lpstr>НАБОРЫ_СВЕРЛ_С_НИТРИД_ТИТАНОВЫМ_ПОКРЫТИЕМ</vt:lpstr>
      <vt:lpstr>НАБОРЫ_СВЕРЛ_УНИКАЛЬНЫЕ</vt:lpstr>
      <vt:lpstr>НАДФИЛИ__СТАЛЬ_У12_ГОСТ_1513_77_И_НАДФИЛИ_АЛМАЗНЫЕ_С_ОБРЕЗИНЕННОЙ_РУЧКОЙ__АЛМАЗНЫЙ_ПОРОШОК_МАРКИ_АС_4__ГОСТ_23461_84</vt:lpstr>
      <vt:lpstr>НАПИЛЬНИКИ__СТАЛЬ_У12__ГОСТ_1465_80</vt:lpstr>
      <vt:lpstr>НОЖНИЦЫ__СТАЛЬ_У7__ТУ_3926_004_02955281_96</vt:lpstr>
      <vt:lpstr>НОЖНИЦЫ_ПО_МЕТАЛЛУ__ЛЕВЫЙ_И_ПРАВЫЙ_РЕЗ</vt:lpstr>
      <vt:lpstr>НОЖНИЦЫ_ПО_МЕТАЛЛУ_АРМАТУРНЫЕ_KROTEC__ЧЕХИЯ</vt:lpstr>
      <vt:lpstr>НОЖНИЦЫ_ПО_МЕТАЛЛУ_УДЛИНЕННЫЕ</vt:lpstr>
      <vt:lpstr>НОЖОВКА_ПО_ДЕРЕВУ__КАЙМАН___СТАЛЬ_65MN__ГОСТ_26215_84</vt:lpstr>
      <vt:lpstr>НОЖОВКА_ПО_ДЕРЕВУ__ОРДИНАР___СТАЛЬ_65MN__ГОСТ_26215_84</vt:lpstr>
      <vt:lpstr>НОЖОВКА_ПО_ДЕРЕВУ__СТАНДАРТ___СТАЛЬ_65MN__ГОСТ_26215_84</vt:lpstr>
      <vt:lpstr>НОЖОВКА_ПО_ДЕРЕВУ_KROTEC__ЧЕХИЯ</vt:lpstr>
      <vt:lpstr>НОЖОВКА_ПО_ДЕРЕВУ_ВЫКРУЖНАЯ__СТАЛЬ_65MN__ГОСТ_26215_84</vt:lpstr>
      <vt:lpstr>НОЖОВКА_ПО_ДЕРЕВУ_САДОВАЯ__СТАЛЬ_65Г__ГОСТ_26215_84</vt:lpstr>
      <vt:lpstr>О</vt:lpstr>
      <vt:lpstr>Лист1!Область_печати</vt:lpstr>
      <vt:lpstr>ОПРАВКА_С_КОНУСОМ_МОРЗЕ_ДЛЯ_СВЕРЛИЛЬНЫХ_ПАТРОНОВ_БЕЗ__ЛАПКИ_С_МЕТРИЧЕСКОЙ_РЕЗЬБОЙ_СТАЛЬ_40Х__ГОСТ_2682_86</vt:lpstr>
      <vt:lpstr>ОПРАВКА_С_КОНУСОМ_МОРЗЕ_ДЛЯ_СВЕРЛИЛЬНЫХ_ПАТРОНОВ_С_ЛАПКОЙ__СТАЛЬ_40Х__ГОСТ_2682_86</vt:lpstr>
      <vt:lpstr>ОТВЕРТКА__КАМЫШИН</vt:lpstr>
      <vt:lpstr>ОТВЕРТКА_TORX_В_ИНДИВИДУАЛЬНОЙ_УПАКОВКЕ</vt:lpstr>
      <vt:lpstr>ОТВЕРТКА_ДИЭЛЕКТРИЧЕСКАЯ_КРЕСТОВАЯ_ИЛИ_ПРЯМЫМ_ШЛИЦЕМ_В_ИНДИВИДУАЛЬНОЙ_УПАКОВКЕ</vt:lpstr>
      <vt:lpstr>ОТВЕРТКА_КРЕСТОВАЯ_В_ИНДИВИДУАЛЬНОЙ_УПАКОВКЕ</vt:lpstr>
      <vt:lpstr>ОТВЕРТКА_С_ПРЯМЫМ_ШЛИЦЕМ_В_ИНДИВИДУАЛЬНОЙ_УПАКОВКЕ</vt:lpstr>
      <vt:lpstr>ОТВЕРТКА_УДАРНАЯ_С_ПРЯМЫМ_ШЛИЦЕМ_В_ИНДИВИДУАЛЬНОЙ_УПАКОВКЕ</vt:lpstr>
      <vt:lpstr>П</vt:lpstr>
      <vt:lpstr>ПАССАТИЖИ_ДЛЯ_СНЯТИЯ_ИЗОЛЕНТЫ</vt:lpstr>
      <vt:lpstr>ПАТРОН_СВЕРЛИЛЬНЫЙ_САМОЗАЖИМНОЙ_БЕСКЛЮЧЕВОЙ__SCHWERT</vt:lpstr>
      <vt:lpstr>ПАТРОН_СВЕРЛИЛЬНЫЙ_ТРЕХКУЛАЧКОВЫЙ_С_КЛЮЧОМ__SCHWERT</vt:lpstr>
      <vt:lpstr>ПАТРОН_ТОКАРНЫЙ_САМОЦЕНТРИРУЮЩИЙ_ТРЕХКУЛАЧКОВЫЙ_МАТЕРИАЛ_КОРПУСА__СТАЛЬ</vt:lpstr>
      <vt:lpstr>ПЕРЕХОДНИКИ_АДАПТЕРЫ__SCHWERT</vt:lpstr>
      <vt:lpstr>ПИКА_ПО_БЕТОНУ_С_ХВОСТОВИКАМИ_SDS_PLUS_И_SDS_MAX__SCHWERT</vt:lpstr>
      <vt:lpstr>ПЛАСТИНЫ_ТВЕРДОСПЛАВНЫЕ_СМЕННЫЕ__КЗТС__KORLOY__MITSYBISHI</vt:lpstr>
      <vt:lpstr>ПЛАШКА_КРУГЛАЯ__ДЛЯ_ТРУБНОЙ_КОНИЧЕСКОЙ_РЕЗЬБЫ_СТАЛЬ_9ХС__ГОСТ_6228_80</vt:lpstr>
      <vt:lpstr>ПЛАШКА_КРУГЛАЯ_ДЛЯ_ДЮЙМОВОЙ_РЕЗЬБЫ__UNF___УГОЛ_60°_СТАЛЬ_9ХС__DIN_EN_22_568</vt:lpstr>
      <vt:lpstr>ПЛАШКА_КРУГЛАЯ_ДЛЯ_ДЮЙМОВОЙ_РЕЗЬБЫ__UNС___УГОЛ_60°_СТАЛЬ_9ХС__DIN_EN_22_568</vt:lpstr>
      <vt:lpstr>ПЛАШКА_КРУГЛАЯ_ДЛЯ_ДЮЙМОВОЙ_РЕЗЬБЫ_УИТВОРТА__BSF___УГОЛ_55°_СТАЛЬ_9ХС__DIN_EN_22_568</vt:lpstr>
      <vt:lpstr>ПЛАШКА_КРУГЛАЯ_ДЛЯ_ДЮЙМОВОЙ_РЕЗЬБЫ_УИТВОРТА__BSW___УГОЛ_55°_СТАЛЬ_9ХС__DIN_EN_22_568</vt:lpstr>
      <vt:lpstr>ПЛАШКА_КРУГЛАЯ_ДЛЯ_КОНИЧЕСКОЙ_ДЮЙМОВОЙ__РЕЗЬБЫ__СТАЛЬ_9ХС__ГОСТ_6228_80</vt:lpstr>
      <vt:lpstr>ПЛАШКА_КРУГЛАЯ_ДЛЯ_ЛЕВОЙ_МЕТРИЧЕСКОЙ_РЕЗЬБЫ__КЛАСС_ТОЧНОСТИ_6g__СТАЛЬ_9ХС__ГОСТ_9740_71</vt:lpstr>
      <vt:lpstr>ПЛАШКА_КРУГЛАЯ_ДЛЯ_МЕТРИЧЕСКОЙ_РЕЗЬБЫ__КЛАСС_ТОЧНОСТИ_6g__СТАЛЬ_9ХС__ГОСТ_9740_71</vt:lpstr>
      <vt:lpstr>ПЛАШКА_КРУГЛАЯ_ДЛЯ_МЕТРИЧЕСКОЙ_РЕЗЬБЫ__КЛАСС_ТОЧНОСТИ_6g__СТАЛЬ_Р6М5__ГОСТ_9740_71</vt:lpstr>
      <vt:lpstr>ПЛАШКА_КРУГЛАЯ_ДЛЯ_ТРУБНОЙ_ЦИЛИНДРИЧЕСКОЙ_РЕЗЬБЫ_СТАЛЬ_9ХС__ГОСТ_9740_71</vt:lpstr>
      <vt:lpstr>ПЛАШКИ_В_ПВХ</vt:lpstr>
      <vt:lpstr>ПЛАШКИ_И_ВОРОТКИ_ДЛЯ_ПЛАШЕК_В_ИНДИВИДУАЛЬНОЙ_ПВХ_УПАКОВКЕ</vt:lpstr>
      <vt:lpstr>ПЛОСКОГУБЦЫ__СТАЛЬ_50__ТУ_3926_017_02955281_99</vt:lpstr>
      <vt:lpstr>ПЛОСКОГУБЦЫ_КОМБИНИРОВАННЫЕ</vt:lpstr>
      <vt:lpstr>ПЛОСКОГУБЦЫ_КОМБИНИРОВАННЫЕ_ДИЭЛЕКТРИЧЕСКИЕ</vt:lpstr>
      <vt:lpstr>ПЛОСКОГУБЦЫ_КОМБИНИРОВАННЫЕ_С_НИКЕЛЕВЫМ_ПОКРЫТИЕМ</vt:lpstr>
      <vt:lpstr>ПЛОСКОГУБЦЫ_РЕГУЛИРУЕМЫЕ</vt:lpstr>
      <vt:lpstr>ПОДСТАВКА_ПОД_МЕТЧИКИ_И_ПЛАШКИ_МЕТРИЧЕСКИЕ_КОМБИНИРОВАННАЯ</vt:lpstr>
      <vt:lpstr>ПОДСТАВКА_ПОД_МЕТЧИКИ_МЕТРИЧЕСКИЕ</vt:lpstr>
      <vt:lpstr>ПОДСТАВКА_ПОД_ПЛАШКИ_МЕТРИЧЕСКИЕ</vt:lpstr>
      <vt:lpstr>ПОДСТАВКА_ПОД_СВЕРЛА_ПО_МЕТАЛЛУ_С_ЦИЛИНДРИЧЕСКИМ_ХВОСТОВИКОМ</vt:lpstr>
      <vt:lpstr>ПОДСТАВКА_ПОД_СВЕРЛА_ПО_МЕТАЛЛУ_С_ЦИЛИНДРИЧЕСКИМ_ХВОСТОВИКОМ_КОМБИНИРОВАННАЯ</vt:lpstr>
      <vt:lpstr>ПОДШИПНИК_РОЛИКОВЫЙ_КОЛИЧЕСКИЙ_ОДНОРЯДНЫЙ</vt:lpstr>
      <vt:lpstr>ПОДШИПНИК_УПОРНЫЙ_ШАРИКОВЫЙ_ОДИНАРНЫЙ</vt:lpstr>
      <vt:lpstr>ПОДШИПНИК_ШАРИКОВЫЙ_ОДНОРЯДНЫЙ</vt:lpstr>
      <vt:lpstr>ПОДШИПНИК_ШАРИКОВЫЙ_РАДИАЛЬНЫЙ_ОДНОРЯДНЫЙ_С_ЗАЩИТНЫМИ_ШАЙБАМИ</vt:lpstr>
      <vt:lpstr>ПОДШИПНИК_ШАРИКОВЫЙ_РАДИАЛЬНЫЙ_ОДНОРЯДНЫЙ_С_УПЛОТНЕНИЯМИ</vt:lpstr>
      <vt:lpstr>ПОЛОТНО_НОЖОВОЧНОЕ_БИМЕТАЛЛИЧЕСКОЕ__BIМЕТАLL__ПО_МЕТАЛЛУ__ФАСОВКА_ПО_10_шт___СТАЛЬ_Р6М5</vt:lpstr>
      <vt:lpstr>ПОЛОТНО_НОЖОВОЧНОЕ_БИМЕТАЛЛИЧЕСКОЕ__BIМЕТАLL__ПО_МЕТАЛЛУ__ФАСОВКА_ПО_10_шт___СТАЛЬ_Р6М5_В_ИНДИВИДУАЛЬНОЙ_ПВХ_УПАКОВКЕ</vt:lpstr>
      <vt:lpstr>ПОЛОТНО_НОЖОВОЧНОЕ_МАШИННОЕ_ПО_МЕТАЛЛУ__ФАСОВКА_ПО_10_ШТ___СТАЛЬ_Р6М5__ГОСТ_6645_86</vt:lpstr>
      <vt:lpstr>ПОЛОТНО_НОЖОВОЧНОЕ_РУЧНОЕ_ДВУХСТОРОННЕЕ_ПО_МЕТАЛЛУ__ФАСОВКА_100_ШТУК__СТАЛЬ_Х6ВФ__ГОСТ_6645_86</vt:lpstr>
      <vt:lpstr>ПОЛОТНО_НОЖОВОЧНОЕ_РУЧНОЕ_ПО_МЕТАЛЛУ__ФАСОВКА_100_ШТУК___СТАЛЬ_Х6ВФ__ГОСТ_6645_86</vt:lpstr>
      <vt:lpstr>ПРОЧИЙ_ИНСТРУМЕНТ__РАСПРОДАЖА</vt:lpstr>
      <vt:lpstr>Р</vt:lpstr>
      <vt:lpstr>РАЗВЕРТКА_МАШИННАЯ__С_КОНИЧЕСКИМ_ХВОСТОВИКОМ_ТИП_2__СТАЛЬ_Р6М5__ГОСТ_1672_80</vt:lpstr>
      <vt:lpstr>РАЗВЕРТКА_МАШИННАЯ_С_КОНИЧЕСКИМ_ХВОСТОВИКОМ_КОТЕЛЬНАЯ_СТАЛЬ_Р6М5__ГОСТ_18121_72</vt:lpstr>
      <vt:lpstr>РАЗВЕРТКА_МАШИННАЯ_С_ЦИЛИНДРИЧЕСКИМ__ХВОСТОВИКОМ_С_ПРЯМЫМИ_КАНАВКАМИ__ТИП_1___СТАЛЬ_Р6М5__ГОСТ_1672_80</vt:lpstr>
      <vt:lpstr>РАЗВЕРТКА_РУЧНАЯ_ЦИЛИНДРИЧЕСКАЯ_РЕГУЛИРУЕМАЯ__СТАЛЬ_9ХС__ГОСТ_7722_77</vt:lpstr>
      <vt:lpstr>РАЗВЕРТКА_РУЧНАЯ_ЦИЛИНДРИЧЕСКАЯ_С_ПРЯМЫМИ_КАНАВКАМИ__ИСП.1__СТАЛЬ_9ХС__ГОСТ_7722_77</vt:lpstr>
      <vt:lpstr>РАМКА_НОЖОВОЧНАЯ</vt:lpstr>
      <vt:lpstr>РАШПИЛИ__СТАЛЬ_У12__ГОСТ_6876_79</vt:lpstr>
      <vt:lpstr>РЕЗЕЦ_ТОКАРНЫЙ_РАСТОЧНОЙ_ДЛЯ_СКВОЗНЫХ_ОТВЕРСТИЙ__ГОСТ_18882_73</vt:lpstr>
      <vt:lpstr>РЕЗЕЦ_ТОКАРНЫЙ_РЕЗЬБОВОЙ_ДЛЯ_НАРУЖНОЙ_РЕЗЬБЫ__ГОСТ_18885_73</vt:lpstr>
      <vt:lpstr>РЕЗЦЫ_С_МЕХАНИЧЕСКИМ_КРЕПЛЕНИЕМ_ТВЕРДОСПЛАВНЫХ_ПЛАСТИН</vt:lpstr>
      <vt:lpstr>РЕЗЦЫ_ТОКАРНЫЙ_ОТРЕЗНОЙ__ГОСТ_18884_73</vt:lpstr>
      <vt:lpstr>РЕЗЦЫ_ТОКАРНЫЙ_ПОДРЕЗНОЙ_ОТОГНУТЫЙ__ГОСТ_18880_73</vt:lpstr>
      <vt:lpstr>РЕЗЦЫ_ТОКАРНЫЙ_ПРОХОДНОЙ_ОТОГНУТЫЙ__ГОСТ_18877_73</vt:lpstr>
      <vt:lpstr>РЕЗЦЫ_ТОКАРНЫЙ_ПРОХОДНОЙ_ПРЯМОЙ__ГОСТ_18878_73</vt:lpstr>
      <vt:lpstr>РЕЗЦЫ_ТОКАРНЫЙ_ПРОХОДНОЙ_УПОРНЫЙ__ГОСТ_18879_73</vt:lpstr>
      <vt:lpstr>РЕЗЦЫ_ТОКАРНЫЙ_ПРОХОДНОЙ_УПОРНЫЙ_ИЗОГНУТЫЙ__ГОСТ_18879_73</vt:lpstr>
      <vt:lpstr>РЕЗЦЫ_ТОКАРНЫЙ_РАСТОЧНОЙ_ДЛЯ_ГЛУХИХ_ОТВЕРСТИЙ__ГОСТ_18883_73</vt:lpstr>
      <vt:lpstr>РЕЗЦЫ_ТОКАРНЫЙ_РЕЗЬБОВОЙ_ДЛЯ_ВНУТРЕННЕЙ_РЕЗЬБЫ__ГОСТ_18885_73</vt:lpstr>
      <vt:lpstr>РУЛЕТКА_ИЗМЕРИТЕЛЬНАЯ</vt:lpstr>
      <vt:lpstr>РУЧКИ_К_НАПИЛЬНИКАМ</vt:lpstr>
      <vt:lpstr>С</vt:lpstr>
      <vt:lpstr>СВЕРЛО_ПО_БЕТОНУ_ДВУХКАНАЛЬНОЕ_С_ТВЕРДОСПЛАВ__ПЛАСТИНОЙ_ВК8__SCHWERT</vt:lpstr>
      <vt:lpstr>СВЕРЛО_ПО_БЕТОНУ_СПИРАЛЬНОЕ_С_ТВЕРДОСПЛАВНОЙ_ПЛАСТИНОЙ_ВК8</vt:lpstr>
      <vt:lpstr>СВЕРЛО_ПО_БЕТОНУ_СПИРАЛЬНОЕ_С_ТВЕРДОСПЛАВНОЙ_ПЛАСТИНОЙ_ВК8_В_ИНДИВИДУАЛЬНОЙ_УПАКОВКЕ__ПВХ_и_БЛИСТЕР</vt:lpstr>
      <vt:lpstr>СВЕРЛО_ПО_ДЕРЕВУ_ПЕРОВОЕ__L_152_ММ</vt:lpstr>
      <vt:lpstr>СВЕРЛО_ПО_ДЕРЕВУ_ПЕРОВОЕ__L_152_ММ__В_ИНДИВИДУАЛЬНОЙ_УПАКОВКЕ__ПВХ_и_БЛИСТЕР</vt:lpstr>
      <vt:lpstr>СВЕРЛО_ПО_ДЕРЕВУ_С_ПОДРЕЗАТЕЛЕМ</vt:lpstr>
      <vt:lpstr>СВЕРЛО_ПО_ДЕРЕВУ_С_ПОДРЕЗАТЕЛЕМ_В_ИНДИВИДУАЛЬНОЙ_УПАКОВКЕ__ПВХ_и_БЛИСТЕР</vt:lpstr>
      <vt:lpstr>СВЕРЛО_ПО_ДЕРЕВУ_СПИРАЛЬНОЕ</vt:lpstr>
      <vt:lpstr>СВЕРЛО_ПО_ДЕРЕВУ_СПИРАЛЬНОЕ_В_БЛИСТЕРНОЙ_УПАКОВКЕ</vt:lpstr>
      <vt:lpstr>СВЕРЛО_ПО_ДЕРЕВУ_ФОРСТНЕРА</vt:lpstr>
      <vt:lpstr>СВЕРЛО_ПО_МЕТАЛЛУ_КХ_СРЕДНЕЙ_СЕРИИ_ИЗ_СТАЛИ_Р6М5К5</vt:lpstr>
      <vt:lpstr>СВЕРЛО_ПО_МЕТАЛЛУ_КХ_УДЛИНЕННОЙ_СЕРИИ</vt:lpstr>
      <vt:lpstr>СВЕРЛО_ПО_МЕТАЛЛУ_С_ПРОТОЧ_ХВОСТ_КОБАЛЬТ</vt:lpstr>
      <vt:lpstr>СВЕРЛО_ПО_СТЕКЛУ_И_КЕРАМИКЕ</vt:lpstr>
      <vt:lpstr>СВЕРЛО_ПО_СТЕКЛУ_И_КЕРАМИКЕ_В_ИНДИВИДУАЛЬНОЙ_УПАКОВКЕ__ПВХ_и_БЛИСТЕР</vt:lpstr>
      <vt:lpstr>СВЕРЛО_СПИРАЛЬНОЕ__С_ЦИЛИНДРИЧЕСКИМ__ХВОСТОВИКОМ__СРЕДНЕЙ_СЕРИИ_КЛАСС_А__ДВУХСТОРОННЕЕ__СТАЛЬ_Р6М5__ГОСТ_10902</vt:lpstr>
      <vt:lpstr>СВЕРЛО_СПИРАЛЬНОЕ__СРЕДНЕЙ_СЕРИИ_КЛАСС_А__С_ШЕСТИГРАННЫМ__1_4__ХВОСТОВИКОМ__В_ИНДИВИДУАЛЬНОЙ_ПВХ_УПАКОВКЕ_СТАЛЬ_Р6М5__ГОСТ_10902</vt:lpstr>
      <vt:lpstr>СВЕРЛО_СПИРАЛЬНОЕ__СРЕДНЕЙ_СЕРИИ_КЛАСС_А__С_ШЕСТИГРАННЫМ__1_4__ХВОСТОВИКОМ__СТАЛЬ_Р6М5__ГОСТ_10902</vt:lpstr>
      <vt:lpstr>СВЕРЛО_СПИРАЛЬНОЕ_С__КОНИЧЕСКИМ__ХВОСТОВИКОМ__С_ТВЕРДОСПЛАВНОЙ_ПЛАСТИНОЙ_ИЗ_СПЛАВА_ВК8</vt:lpstr>
      <vt:lpstr>СВЕРЛО_СПИРАЛЬНОЕ_С_КОНИЧЕСКИМ__ХВОСТОВИКОМ__ДЛИННОЙ_СЕРИИ_КЛАСС_В__СТАЛЬ_Р6М5__ГОСТ_12121</vt:lpstr>
      <vt:lpstr>СВЕРЛО_СПИРАЛЬНОЕ_С_КОНИЧЕСКИМ__ХВОСТОВИКОМ_СРЕДНЕЙ_СЕРИИ_КЛАСС_В__СТАЛЬ_Р6М5__ГОСТ_10903</vt:lpstr>
      <vt:lpstr>СВЕРЛО_СПИРАЛЬНОЕ_С_ЦИЛ_ХВОСТОВИКОМ_СРЕДНЕЙ_СЕРИИ__КЛ._В___ПРОТОЧ._ХВОСТОВИК__12_мм___В_ИНДИВИД._ПВХ_УПАКОВКЕ__СТАЛЬ_Р6М5__ГОСТ_10902</vt:lpstr>
      <vt:lpstr>СВЕРЛО_СПИРАЛЬНОЕ_С_ЦИЛИНДРИЧЕСКИМ__ХВОСТОВИКОМ__СРЕДНЕЙ__СЕРИИ__ТВЕРДОСПЛАВНОЕ_ЦЕЛЬНОЕ__СПЛАВ_ВК8__ГОСТ_17275</vt:lpstr>
      <vt:lpstr>СВЕРЛО_СПИРАЛЬНОЕ_С_ЦИЛИНДРИЧЕСКИМ__ХВОСТОВИКОМ__СРЕДНЕЙ_СЕРИИ_КЛАСС_А__ЛЕВОГО_ВРАЩЕНИЯ__В_ИНДИВИДУАЛЬНОЙ_ПВХ_УПАКОВКЕ__СТАЛЬ_Р6М5_ГОСТ_10902</vt:lpstr>
      <vt:lpstr>СВЕРЛО_СПИРАЛЬНОЕ_С_ЦИЛИНДРИЧЕСКИМ__ХВОСТОВИКОМ__СРЕДНЕЙ_СЕРИИ_КЛАСС_А__ЛЕВОГО_ВРАЩЕНИЯ__СТАЛЬ_Р6М5__ГОСТ_10902</vt:lpstr>
      <vt:lpstr>СВЕРЛО_СПИРАЛЬНОЕ_С_ЦИЛИНДРИЧЕСКИМ__ХВОСТОВИКОМ__СРЕДНЕЙ_СЕРИИ_КЛАСС_А__С_ИЗНОСОСТОЙКИМ_ПОКРЫТИЕМ_ИЗ_НИТРИД_ТИТАНА___СТАЛЬ_Р6М5__ГОСТ_10902</vt:lpstr>
      <vt:lpstr>СВЕРЛО_СПИРАЛЬНОЕ_С_ЦИЛИНДРИЧЕСКИМ__ХВОСТОВИКОМ__СРЕДНЕЙ_СЕРИИ_КЛАСС_А__С_ИЗНОСОСТОЙКИМ_ПОКРЫТИЕМ_ИЗ_НИТРИТ_ТИТАНА_В_ИНДИВИДУАЛЬНОЙ_ПВХ_УПАКОВКЕ__СТАЛЬ_Р6М5__ГОСТ_10902</vt:lpstr>
      <vt:lpstr>СВЕРЛО_СПИРАЛЬНОЕ_С_ЦИЛИНДРИЧЕСКИМ__ХВОСТОВИКОМ__СРЕДНЕЙ_СЕРИИ_КЛАСС_А__СТАЛЬ_Р18__ГОСТ_10902</vt:lpstr>
      <vt:lpstr>СВЕРЛО_СПИРАЛЬНОЕ_С_ЦИЛИНДРИЧЕСКИМ__ХВОСТОВИКОМ__СРЕДНЕЙ_СЕРИИ_КЛАСС_А__СТАЛЬ_Р6М5__ГОСТ_10902</vt:lpstr>
      <vt:lpstr>СВЕРЛО_СПИРАЛЬНОЕ_С_ЦИЛИНДРИЧЕСКИМ__ХВОСТОВИКОМ__СРЕДНЕЙ_СЕРИИ_КЛАСС_А__СТАЛЬ_Р9__ГОСТ_10902</vt:lpstr>
      <vt:lpstr>СВЕРЛО_СПИРАЛЬНОЕ_С_ЦИЛИНДРИЧЕСКИМ_ХВОСТОВИК_ДЛИННОЙ_СЕРИИ_КЛ._А__В_ИНДИВИДУАЛЬНОЙ_ПВХ_УПАКОВКЕ__СТАЛЬ_Р6М5__ГОСТ_886</vt:lpstr>
      <vt:lpstr>СВЕРЛО_СПИРАЛЬНОЕ_С_ЦИЛИНДРИЧЕСКИМ_ХВОСТОВИК_ДЛИННОЙ_СЕРИИ_КЛ._А__СТАЛЬ_Р6М5__ГОСТ_886</vt:lpstr>
      <vt:lpstr>СВЕРЛО_СПИРАЛЬНОЕ_С_ЦИЛИНДРИЧЕСКИМ_ХВОСТОВИКОМ__СРЕДНЕЙ_СЕРИИ_КЛАСС_А__ЛЕГИРОВАНО_КОБАЛЬТОМ___В_ИНДИВИДУАЛЬНОЙ_ПВХ_УПАКОВКЕ_СТАЛЬ_Р6М5К5__ГОСТ_10902</vt:lpstr>
      <vt:lpstr>СВЕРЛО_СПИРАЛЬНОЕ_С_ЦИЛИНДРИЧЕСКИМ_ХВОСТОВИКОМ__СРЕДНЕЙ_СЕРИИ_КЛАСС_А__ЛЕГИРОВАНО_КОБАЛЬТОМ___СТАЛЬ_Р6М5К5__ГОСТ_10902</vt:lpstr>
      <vt:lpstr>СВЕРЛО_СПИРАЛЬНОЕ_С_ЦИЛИНДРИЧЕСКИМ_ХВОСТОВИКОМ_СРЕДНЕЙ_СЕРИИ__КЛАСС_В___ПРОТОЧЕННЫЙ_УМЕРЕННЫЙ__ХВОСТОВИК__12_мм___СТАЛЬ_Р6М5__ГОСТ_10902</vt:lpstr>
      <vt:lpstr>СВЕРЛО_СПИРАЛЬНОЕ_С_ЦИЛИНДРИЧЕСКИМ_ХВОСТОВИКОМ_СРЕДНЕЙ_СЕРИИ__КЛАСС_В__СТАЛЬ_Р6М5__ГОСТ_10902_77</vt:lpstr>
      <vt:lpstr>СВЕРЛО_СПИРАЛЬНОЕ_С_ЦИЛИНДРИЧЕСКИМ_ХВОСТОВИКОМ_СРЕДНЕЙ_СЕРИИ_КЛ._В__В_ИНДИВИДУАЛЬНОЙ_УПАКОВКЕ__ПВХ_и_БЛИСТЕР___СТАЛЬ_Р6М5__ГОСТ_10902</vt:lpstr>
      <vt:lpstr>СВЕРЛО_СПИРАЛЬНОЕ_С_ЦИЛИНДРИЧЕСКИМ_ХВОСТОВИКОМ_СРЕДНЕЙ_СЕРИИ_С_ТВЕРДОСПЛАВНОЙ_ПЛАСТИНОЙ_ИЗ_СПЛАВА_ВК8</vt:lpstr>
      <vt:lpstr>СВЕРЛО_СТУПЕНЧАТОЕ__УГОЛ_118__СТАЛЬ_Р6М5</vt:lpstr>
      <vt:lpstr>СВЕРЛО_ЦЕНТРОВОЧНОЕ_КОМБИНИРОВАННОЕ_БЕЗ_ПРЕДОХРАНИТЕЛЬНОГО_КОНУСА__ТИП_А___СТАЛЬ_Р6М5__ГОСТ_14952_75</vt:lpstr>
      <vt:lpstr>СВЕРЛО_ЦЕНТРОВОЧНОЕ_С_ПРЕДОХРАНИТЕЛЬНЫМ_КОНУСОМ__ТИП_В___СТАЛЬ_Р6М5__ГОСТ_14952Б</vt:lpstr>
      <vt:lpstr>Содержание</vt:lpstr>
      <vt:lpstr>СТАМЕСКА_ДОЛОТО</vt:lpstr>
      <vt:lpstr>СТАМЕСКА_ПЛОСКАЯ</vt:lpstr>
      <vt:lpstr>СТЕНДЫ_ДЛЯ_СВЕРЛ__БУРОВ__ПЛАШЕК__МЕТЧИКОВ__А_ТАКЖЕ_РУЧНОГО_ИНСТРУМЕНТА__ПЛОСКОГУБЦЕВ__ОТВЕРТОК__НОЖНИЦ__КУСАЧЕК__КЛЮЧЕЙ_И_Т.П.</vt:lpstr>
      <vt:lpstr>СТЕПЛЕРЫ_МЕХАНИЧЕСКИЕ__СКОБОУДАЛИТЕЛИ_И_СКОБЫ_KROTEK</vt:lpstr>
      <vt:lpstr>СТЕРЖЕНЬ_ЦИЛИНДРИЧЕСКИЙ_ТВЕРДОСПЛАВНЫЙ_ЦЕЛЬНЫЙ__ЗАГОТОВКА__ШЛИФОВАННЫЙ_h6__СПЛАВ_ВК8</vt:lpstr>
      <vt:lpstr>У</vt:lpstr>
      <vt:lpstr>УРОВЕНЬ_УПРОЧНЕННЫЙ</vt:lpstr>
      <vt:lpstr>Ф</vt:lpstr>
      <vt:lpstr>ФРЕЗА_ДИСКОВАЯ_ПРОРЕЗНАЯ_И_ОТРЕЗНАЯ__ТИП_1_2__СТАЛЬ_Р6М5__ГОСТ_2679_93</vt:lpstr>
      <vt:lpstr>ФРЕЗА_КОНЦЕВАЯ_С_КОНИЧЕСКИМ__ХВОСТОВИКОМ__СТАЛЬ_Р6М5__ГОСТ_17026_71</vt:lpstr>
      <vt:lpstr>ФРЕЗА_КОНЦЕВАЯ_С_КОНИЧЕСКИМ__ХВОСТОВИКОМ_ДЛИННАЯ__СТАЛЬ_Р6М5</vt:lpstr>
      <vt:lpstr>ФРЕЗА_КОНЦЕВАЯ_С_КОНИЧЕСКИМ_ХВОСТОВИКОМ_ОСНАЩЕННАЯ_ВИНТОВ._ПЛАСТ._ИЗ_ТВЕРДОГО_СПЛАВА_ВК8__Т5К10__Т15К6__ГОСТ_20537_75</vt:lpstr>
      <vt:lpstr>ФРЕЗА_КОНЦЕВАЯ_С_КОНИЧИЧЕСКИМ_ХВОСТОВИКОМ_ОСНАЩЕННАЯ_ПРЯМЫМИ_ПЛАСТИНАМИ_ИЗ_ТВЕРДОГО_СПЛАВА_ВК8__Т5К10___Т15К6</vt:lpstr>
      <vt:lpstr>ФРЕЗА_КОНЦЕВАЯ_С_ЦИЛИНДРИЧЕСКИМ_ХВОСТОВИКОМ_ДВУХСТОРОННЯЯ_СТАЛЬ_Р6М5</vt:lpstr>
      <vt:lpstr>ФРЕЗА_КОНЦЕВАЯ_С_ЦИЛИНДРИЧЕСКИМ_ХВОСТОВИКОМ_ОСНАЩЕННАЯ__ПРЯМЫМИ__ПЛАСТИНАМИ_ИЗ_ТВЕРДОГО_СПЛАВА__ВК8__Т5К10__Т15К6</vt:lpstr>
      <vt:lpstr>ФРЕЗА_КОНЦЕВАЯ_С_ЦИЛИНДРИЧЕСКИМ_ХВОСТОВИКОМ_СТАЛЬ_Р6М5__ГОСТ_17025_71</vt:lpstr>
      <vt:lpstr>ФРЕЗА_КОНЦЕВАЯ_С_ЦИЛИНДРИЧЕСКИМ_ХВОСТОВИКОМ_УДЛИНЕННАЯ_СТАЛЬ_Р6М5</vt:lpstr>
      <vt:lpstr>ФРЕЗА_КОНЦЕВАЯ_С_ЦИЛИНДРИЧЕСКИМ_ХВОСТОВИКОМ_ЦЕЛЬНАЯ_ТВЕРДОСПЛАВ.__СПЛАВ_ВК8__ГОСТ_18372_73</vt:lpstr>
      <vt:lpstr>ФРЕЗА_ШПОНОЧНАЯ_С_КОНИЧЕСКИМ_ХВОСТОВИКОМ__ОСНАЩЕННАЯ_ПЛАСТИНАМИ_ИЗ_ТВЕРДОГО_СПЛАВА__ВК8__Т5К10__Т15К6__ТИП_2__ГОСТ_6396_78</vt:lpstr>
      <vt:lpstr>ФРЕЗА_ШПОНОЧНАЯ_С_КОНИЧЕСКИМ_ХВОСТОВИКОМ__СТАЛЬ_Р6М5__ГОСТ_9140_78</vt:lpstr>
      <vt:lpstr>ФРЕЗА_ШПОНОЧНАЯ_С_ЦИЛИНДРИЧЕСКИМ__ХВОСТОВИКОМ_ЦЕЛЬНАЯ_ТВЕРДОСПЛАВНАЯ___СТАЛЬ_ВК8__ГОСТ_16463_80</vt:lpstr>
      <vt:lpstr>ФРЕЗА_ШПОНОЧНАЯ_С_ЦИЛИНДРИЧЕСКИМ_ХВОСТОВИКОМ_ОСНАЩЕННАЯ_ПЛАСТИНАМИ_ИЗ_ТВЕРДОГО_СПЛАВА_ВК8__ТК10__Т15К6_ТИП_1__ИСПОЛНЕНИЕ_1_ГОСТ_6396_78</vt:lpstr>
      <vt:lpstr>ФРЕЗА_ШПОНОЧНАЯ_С_ЦИЛИНДРИЧЕСКИМ_ХВОСТОВИКОМ_СТАЛЬ_Р6М5__ГОСТ_9140_78</vt:lpstr>
      <vt:lpstr>Ц</vt:lpstr>
      <vt:lpstr>ЦЕНТР_СТАНОЧНЫЙ_ВРАЩАЮЩИЙСЯ_НОРМАЛЬНОЙ_ТОЧНОСТИ__ГОСТ_8742_75</vt:lpstr>
      <vt:lpstr>ЦЕНТР_СТАНОЧНЫЙ_ВРАЩАЮЩИЙСЯ_УСИЛЕННЫЙ__НОРМАЛЬНОЙ_ТОЧНОСТИ__ГОСТ_8742_75</vt:lpstr>
      <vt:lpstr>ЦЕНТР_УПОРНЫЙ__БИЕНИЕ_0_010_мм__КОНУС_60_ГРАДУСОВ__ГОСТ13214_79</vt:lpstr>
      <vt:lpstr>ЦЕНТР_УПОРНЫЙ_ТВЕРДОСПЛАВНЫЙ__ВК8__БИЕНИЕ_0_010_ММ.__КОНУС_60_ГРАДУСОВ__ГОСТ_13214_79</vt:lpstr>
      <vt:lpstr>Ч</vt:lpstr>
      <vt:lpstr>ЧАШКА_АЛМАЗНАЯ_ЗАЧИСТНАЯ_ДВУХРЯДНАЯ__KROTEC</vt:lpstr>
      <vt:lpstr>ЧАШКА_АЛМАЗНАЯ_ЗАЧИСТНАЯ_ОДНОРЯДНАЯ__KROTEC</vt:lpstr>
      <vt:lpstr>ЧАШКА_АЛМАЗНАЯ_ЗАЧИСТНАЯ_ТУРБО__KROTEC</vt:lpstr>
      <vt:lpstr>Ш</vt:lpstr>
      <vt:lpstr>ШПАТЕЛЬ__СТАЛЬ_65Г__ГОСТ_10778_83</vt:lpstr>
      <vt:lpstr>ШПАТЕЛЬ_ПЛИТОЧНИКА__СТАЛЬ_65Г__ГОСТ_10778_83</vt:lpstr>
      <vt:lpstr>ШПАТЕЛЬ_С_ПЛАСТИКОВОЙ_РУЧКОЙ__СТАЛЬ_65Г__ГОСТ_10778_83</vt:lpstr>
      <vt:lpstr>ШПАТЕЛЬ_ФАСАДНЫЙ_С_ИЗОГНУТОЙ_РУЧКОЙ_И_АНТИКОРРОЗИЙНЫМ_ПОКРЫТИЕМ__СТАЛЬ_65Г__ГОСТ_10778_83</vt:lpstr>
      <vt:lpstr>ШТАНГЕНЦИРКУЛЬ__ГОСТ_166_89</vt:lpstr>
      <vt:lpstr>Щ</vt:lpstr>
      <vt:lpstr>ЩЕТКА_КОНИЧЕСКАЯ_ДЛЯ_УШМ_SCHWERT</vt:lpstr>
      <vt:lpstr>ЩЕТКА_РАДИАЛЬНАЯ_ДЛЯ_ДРЕЛИ_И_УШМ_SCHWERT</vt:lpstr>
      <vt:lpstr>ЩЕТКА_ЧАШЕЧНАЯ_ДЛЯ_ДРЕЛИ_И_УШМ_SCHWERT</vt:lpstr>
      <vt:lpstr>ЩЕТКИ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2024-03-15T12:13:07Z</dcterms:modified>
</cp:coreProperties>
</file>